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137E9A4E-946E-8C49-B979-B5BF8451675F}" xr6:coauthVersionLast="47" xr6:coauthVersionMax="47" xr10:uidLastSave="{00000000-0000-0000-0000-000000000000}"/>
  <bookViews>
    <workbookView xWindow="0" yWindow="500" windowWidth="33600" windowHeight="19500" tabRatio="500" xr2:uid="{00000000-000D-0000-FFFF-FFFF00000000}"/>
  </bookViews>
  <sheets>
    <sheet name="SOURCE" sheetId="1" r:id="rId1"/>
    <sheet name="Sheet1" sheetId="13" r:id="rId2"/>
    <sheet name="XEQM.c" sheetId="9" r:id="rId3"/>
    <sheet name="Sheet2" sheetId="12" r:id="rId4"/>
    <sheet name="TEST" sheetId="10" r:id="rId5"/>
    <sheet name="EXPORT.C" sheetId="4" r:id="rId6"/>
    <sheet name="EXPORT.H" sheetId="7" r:id="rId7"/>
    <sheet name="lookups" sheetId="3" r:id="rId8"/>
    <sheet name="temp" sheetId="8" r:id="rId9"/>
  </sheets>
  <definedNames>
    <definedName name="_xlnm._FilterDatabase" localSheetId="0" hidden="1">SOURCE!$A$1:$AD$2104</definedName>
    <definedName name="_xlnm._FilterDatabase" localSheetId="2" hidden="1">XEQM.c!$A$1:$AD$675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082" i="1" l="1"/>
  <c r="W2082" i="1"/>
  <c r="X2082" i="1" s="1"/>
  <c r="P2082" i="1"/>
  <c r="B2082" i="1"/>
  <c r="Y2082" i="1" s="1"/>
  <c r="H146" i="12"/>
  <c r="I146" i="12" s="1"/>
  <c r="J146" i="12" s="1"/>
  <c r="H145" i="12"/>
  <c r="I145" i="12" s="1"/>
  <c r="J145" i="12" s="1"/>
  <c r="Z1954" i="1"/>
  <c r="W1954" i="1"/>
  <c r="X1954" i="1" s="1"/>
  <c r="P1954" i="1"/>
  <c r="B1954" i="1"/>
  <c r="Y1954" i="1" s="1"/>
  <c r="H144" i="12"/>
  <c r="H143" i="12"/>
  <c r="I143" i="12" s="1"/>
  <c r="J143" i="12" s="1"/>
  <c r="H142" i="12"/>
  <c r="I142" i="12" s="1"/>
  <c r="J142" i="12" s="1"/>
  <c r="H141" i="12"/>
  <c r="I141" i="12"/>
  <c r="J141" i="12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Z1433" i="1"/>
  <c r="W1433" i="1"/>
  <c r="X1433" i="1" s="1"/>
  <c r="P1433" i="1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W1341" i="1"/>
  <c r="X1341" i="1" s="1"/>
  <c r="Z2100" i="1"/>
  <c r="W2100" i="1"/>
  <c r="X2100" i="1" s="1"/>
  <c r="P2100" i="1"/>
  <c r="Z2099" i="1"/>
  <c r="W2099" i="1"/>
  <c r="X2099" i="1" s="1"/>
  <c r="P2099" i="1"/>
  <c r="Z2098" i="1"/>
  <c r="W2098" i="1"/>
  <c r="X2098" i="1" s="1"/>
  <c r="P2098" i="1"/>
  <c r="Z2097" i="1"/>
  <c r="W2097" i="1"/>
  <c r="X2097" i="1" s="1"/>
  <c r="P2097" i="1"/>
  <c r="Z2096" i="1"/>
  <c r="W2096" i="1"/>
  <c r="X2096" i="1" s="1"/>
  <c r="P2096" i="1"/>
  <c r="Z2095" i="1"/>
  <c r="W2095" i="1"/>
  <c r="X2095" i="1" s="1"/>
  <c r="P2095" i="1"/>
  <c r="Z2094" i="1"/>
  <c r="W2094" i="1"/>
  <c r="X2094" i="1" s="1"/>
  <c r="P2094" i="1"/>
  <c r="Z2093" i="1"/>
  <c r="W2093" i="1"/>
  <c r="X2093" i="1" s="1"/>
  <c r="P2093" i="1"/>
  <c r="Z2092" i="1"/>
  <c r="W2092" i="1"/>
  <c r="X2092" i="1" s="1"/>
  <c r="P2092" i="1"/>
  <c r="Z2091" i="1"/>
  <c r="W2091" i="1"/>
  <c r="X2091" i="1" s="1"/>
  <c r="P2091" i="1"/>
  <c r="Z2090" i="1"/>
  <c r="W2090" i="1"/>
  <c r="X2090" i="1" s="1"/>
  <c r="P2090" i="1"/>
  <c r="W1703" i="1"/>
  <c r="X1703" i="1" s="1"/>
  <c r="Z1728" i="1"/>
  <c r="W1728" i="1"/>
  <c r="X1728" i="1" s="1"/>
  <c r="P1728" i="1"/>
  <c r="Z1726" i="1"/>
  <c r="W1726" i="1"/>
  <c r="X1726" i="1" s="1"/>
  <c r="P1726" i="1"/>
  <c r="Z1937" i="1"/>
  <c r="W1937" i="1"/>
  <c r="X1937" i="1" s="1"/>
  <c r="P1937" i="1"/>
  <c r="A5" i="4"/>
  <c r="Z1923" i="1"/>
  <c r="W1923" i="1"/>
  <c r="X1923" i="1" s="1"/>
  <c r="P1923" i="1"/>
  <c r="Z1925" i="1"/>
  <c r="W1925" i="1"/>
  <c r="X1925" i="1" s="1"/>
  <c r="P1925" i="1"/>
  <c r="Z1928" i="1"/>
  <c r="W1928" i="1"/>
  <c r="X1928" i="1" s="1"/>
  <c r="P1928" i="1"/>
  <c r="Z1930" i="1"/>
  <c r="W1930" i="1"/>
  <c r="X1930" i="1" s="1"/>
  <c r="P1930" i="1"/>
  <c r="Z1929" i="1"/>
  <c r="W1929" i="1"/>
  <c r="X1929" i="1" s="1"/>
  <c r="P1929" i="1"/>
  <c r="Z1921" i="1"/>
  <c r="W1921" i="1"/>
  <c r="X1921" i="1" s="1"/>
  <c r="P1921" i="1"/>
  <c r="Z1927" i="1"/>
  <c r="W1927" i="1"/>
  <c r="X1927" i="1" s="1"/>
  <c r="P1927" i="1"/>
  <c r="W1808" i="1"/>
  <c r="X1808" i="1" s="1"/>
  <c r="W1807" i="1"/>
  <c r="X1807" i="1" s="1"/>
  <c r="Z1812" i="1"/>
  <c r="W1812" i="1"/>
  <c r="X1812" i="1" s="1"/>
  <c r="Z1811" i="1"/>
  <c r="W1811" i="1"/>
  <c r="X1811" i="1" s="1"/>
  <c r="Z1810" i="1"/>
  <c r="W1810" i="1"/>
  <c r="X1810" i="1" s="1"/>
  <c r="Z1809" i="1"/>
  <c r="W1809" i="1"/>
  <c r="X1809" i="1" s="1"/>
  <c r="W1806" i="1"/>
  <c r="X1806" i="1" s="1"/>
  <c r="W1805" i="1"/>
  <c r="X1805" i="1" s="1"/>
  <c r="W1804" i="1"/>
  <c r="X1804" i="1" s="1"/>
  <c r="W1803" i="1"/>
  <c r="X1803" i="1" s="1"/>
  <c r="Z1802" i="1"/>
  <c r="W1802" i="1"/>
  <c r="X1802" i="1" s="1"/>
  <c r="P1802" i="1"/>
  <c r="Z1801" i="1"/>
  <c r="W1801" i="1"/>
  <c r="X1801" i="1" s="1"/>
  <c r="P1801" i="1"/>
  <c r="Z1800" i="1"/>
  <c r="W1800" i="1"/>
  <c r="X1800" i="1" s="1"/>
  <c r="P1800" i="1"/>
  <c r="Z1799" i="1"/>
  <c r="W1799" i="1"/>
  <c r="X1799" i="1" s="1"/>
  <c r="P1799" i="1"/>
  <c r="Z1798" i="1"/>
  <c r="W1798" i="1"/>
  <c r="X1798" i="1" s="1"/>
  <c r="P1798" i="1"/>
  <c r="Z2089" i="1"/>
  <c r="W2089" i="1"/>
  <c r="X2089" i="1" s="1"/>
  <c r="P2089" i="1"/>
  <c r="Z2088" i="1"/>
  <c r="W2088" i="1"/>
  <c r="X2088" i="1" s="1"/>
  <c r="P2088" i="1"/>
  <c r="Z2087" i="1"/>
  <c r="W2087" i="1"/>
  <c r="X2087" i="1" s="1"/>
  <c r="P2087" i="1"/>
  <c r="Z2086" i="1"/>
  <c r="W2086" i="1"/>
  <c r="X2086" i="1" s="1"/>
  <c r="P2086" i="1"/>
  <c r="Z2085" i="1"/>
  <c r="W2085" i="1"/>
  <c r="X2085" i="1" s="1"/>
  <c r="P2085" i="1"/>
  <c r="Z2084" i="1"/>
  <c r="W2084" i="1"/>
  <c r="X2084" i="1" s="1"/>
  <c r="P2084" i="1"/>
  <c r="Z1199" i="1"/>
  <c r="W1199" i="1"/>
  <c r="X1199" i="1" s="1"/>
  <c r="W1439" i="1"/>
  <c r="X1439" i="1" s="1"/>
  <c r="W1438" i="1"/>
  <c r="X1438" i="1" s="1"/>
  <c r="W1440" i="1"/>
  <c r="X1440" i="1" s="1"/>
  <c r="AA1440" i="1" s="1"/>
  <c r="Z1440" i="1"/>
  <c r="W1441" i="1"/>
  <c r="X1441" i="1" s="1"/>
  <c r="AC1441" i="1" s="1"/>
  <c r="Q1441" i="1" s="1"/>
  <c r="Z1441" i="1"/>
  <c r="H136" i="12"/>
  <c r="I136" i="12" s="1"/>
  <c r="J136" i="12" s="1"/>
  <c r="Z2083" i="1"/>
  <c r="W2083" i="1"/>
  <c r="X2083" i="1" s="1"/>
  <c r="P2083" i="1"/>
  <c r="Z1821" i="1"/>
  <c r="W1821" i="1"/>
  <c r="X1821" i="1" s="1"/>
  <c r="P1821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Z2103" i="1"/>
  <c r="Y2103" i="1"/>
  <c r="W2103" i="1"/>
  <c r="X2103" i="1" s="1"/>
  <c r="Z2102" i="1"/>
  <c r="Y2102" i="1"/>
  <c r="W2102" i="1"/>
  <c r="X2102" i="1" s="1"/>
  <c r="Z2101" i="1"/>
  <c r="Y2101" i="1"/>
  <c r="W2101" i="1"/>
  <c r="X2101" i="1" s="1"/>
  <c r="Z2081" i="1"/>
  <c r="W2081" i="1"/>
  <c r="X2081" i="1" s="1"/>
  <c r="AC2081" i="1" s="1"/>
  <c r="AD2081" i="1" s="1"/>
  <c r="Z2080" i="1"/>
  <c r="W2080" i="1"/>
  <c r="X2080" i="1" s="1"/>
  <c r="AC2080" i="1" s="1"/>
  <c r="AD2080" i="1" s="1"/>
  <c r="Z2079" i="1"/>
  <c r="W2079" i="1"/>
  <c r="X2079" i="1" s="1"/>
  <c r="AC2079" i="1" s="1"/>
  <c r="AD2079" i="1" s="1"/>
  <c r="Z2078" i="1"/>
  <c r="W2078" i="1"/>
  <c r="X2078" i="1" s="1"/>
  <c r="AC2078" i="1" s="1"/>
  <c r="AD2078" i="1" s="1"/>
  <c r="Z2077" i="1"/>
  <c r="W2077" i="1"/>
  <c r="X2077" i="1" s="1"/>
  <c r="AC2077" i="1" s="1"/>
  <c r="AD2077" i="1" s="1"/>
  <c r="Z2076" i="1"/>
  <c r="W2076" i="1"/>
  <c r="X2076" i="1" s="1"/>
  <c r="AC2076" i="1" s="1"/>
  <c r="AD2076" i="1" s="1"/>
  <c r="Z2075" i="1"/>
  <c r="W2075" i="1"/>
  <c r="X2075" i="1" s="1"/>
  <c r="AC2075" i="1" s="1"/>
  <c r="AD2075" i="1" s="1"/>
  <c r="Z2074" i="1"/>
  <c r="W2074" i="1"/>
  <c r="X2074" i="1" s="1"/>
  <c r="AC2074" i="1" s="1"/>
  <c r="AD2074" i="1" s="1"/>
  <c r="Z2073" i="1"/>
  <c r="W2073" i="1"/>
  <c r="X2073" i="1" s="1"/>
  <c r="AC2073" i="1" s="1"/>
  <c r="AD2073" i="1" s="1"/>
  <c r="Z2072" i="1"/>
  <c r="W2072" i="1"/>
  <c r="X2072" i="1" s="1"/>
  <c r="AC2072" i="1" s="1"/>
  <c r="AD2072" i="1" s="1"/>
  <c r="Z2071" i="1"/>
  <c r="W2071" i="1"/>
  <c r="X2071" i="1" s="1"/>
  <c r="AC2071" i="1" s="1"/>
  <c r="AD2071" i="1" s="1"/>
  <c r="Z2070" i="1"/>
  <c r="W2070" i="1"/>
  <c r="X2070" i="1" s="1"/>
  <c r="AC2070" i="1" s="1"/>
  <c r="AD2070" i="1" s="1"/>
  <c r="Z2069" i="1"/>
  <c r="W2069" i="1"/>
  <c r="X2069" i="1" s="1"/>
  <c r="AC2069" i="1" s="1"/>
  <c r="AD2069" i="1" s="1"/>
  <c r="Z2068" i="1"/>
  <c r="X2068" i="1"/>
  <c r="W2068" i="1"/>
  <c r="Z2067" i="1"/>
  <c r="X2067" i="1"/>
  <c r="W2067" i="1"/>
  <c r="Z2066" i="1"/>
  <c r="X2066" i="1"/>
  <c r="W2066" i="1"/>
  <c r="Z2065" i="1"/>
  <c r="X2065" i="1"/>
  <c r="W2065" i="1"/>
  <c r="Z2064" i="1"/>
  <c r="W2064" i="1"/>
  <c r="X2064" i="1" s="1"/>
  <c r="AC2064" i="1" s="1"/>
  <c r="AD2064" i="1" s="1"/>
  <c r="Z2063" i="1"/>
  <c r="W2063" i="1"/>
  <c r="X2063" i="1" s="1"/>
  <c r="AC2063" i="1" s="1"/>
  <c r="AD2063" i="1" s="1"/>
  <c r="Z2062" i="1"/>
  <c r="W2062" i="1"/>
  <c r="X2062" i="1" s="1"/>
  <c r="AC2062" i="1" s="1"/>
  <c r="AD2062" i="1" s="1"/>
  <c r="Z2061" i="1"/>
  <c r="W2061" i="1"/>
  <c r="X2061" i="1" s="1"/>
  <c r="AC2061" i="1" s="1"/>
  <c r="AD2061" i="1" s="1"/>
  <c r="Z2060" i="1"/>
  <c r="W2060" i="1"/>
  <c r="X2060" i="1" s="1"/>
  <c r="AC2060" i="1" s="1"/>
  <c r="AD2060" i="1" s="1"/>
  <c r="Z2059" i="1"/>
  <c r="W2059" i="1"/>
  <c r="X2059" i="1" s="1"/>
  <c r="AC2059" i="1" s="1"/>
  <c r="AD2059" i="1" s="1"/>
  <c r="Z2058" i="1"/>
  <c r="W2058" i="1"/>
  <c r="X2058" i="1" s="1"/>
  <c r="AC2058" i="1" s="1"/>
  <c r="AD2058" i="1" s="1"/>
  <c r="Z2057" i="1"/>
  <c r="W2057" i="1"/>
  <c r="X2057" i="1" s="1"/>
  <c r="AC2057" i="1" s="1"/>
  <c r="AD2057" i="1" s="1"/>
  <c r="Z2056" i="1"/>
  <c r="W2056" i="1"/>
  <c r="X2056" i="1" s="1"/>
  <c r="AC2056" i="1" s="1"/>
  <c r="AD2056" i="1" s="1"/>
  <c r="Z2055" i="1"/>
  <c r="W2055" i="1"/>
  <c r="X2055" i="1" s="1"/>
  <c r="AC2055" i="1" s="1"/>
  <c r="AD2055" i="1" s="1"/>
  <c r="Z2054" i="1"/>
  <c r="W2054" i="1"/>
  <c r="X2054" i="1" s="1"/>
  <c r="AC2054" i="1" s="1"/>
  <c r="AD2054" i="1" s="1"/>
  <c r="Z2053" i="1"/>
  <c r="W2053" i="1"/>
  <c r="X2053" i="1" s="1"/>
  <c r="AC2053" i="1" s="1"/>
  <c r="AD2053" i="1" s="1"/>
  <c r="Z2052" i="1"/>
  <c r="W2052" i="1"/>
  <c r="X2052" i="1" s="1"/>
  <c r="AC2052" i="1" s="1"/>
  <c r="AD2052" i="1" s="1"/>
  <c r="Z2051" i="1"/>
  <c r="W2051" i="1"/>
  <c r="X2051" i="1" s="1"/>
  <c r="AC2051" i="1" s="1"/>
  <c r="AD2051" i="1" s="1"/>
  <c r="Z2050" i="1"/>
  <c r="W2050" i="1"/>
  <c r="X2050" i="1" s="1"/>
  <c r="AC2050" i="1" s="1"/>
  <c r="AD2050" i="1" s="1"/>
  <c r="Z2049" i="1"/>
  <c r="W2049" i="1"/>
  <c r="X2049" i="1" s="1"/>
  <c r="AC2049" i="1" s="1"/>
  <c r="AD2049" i="1" s="1"/>
  <c r="Z2048" i="1"/>
  <c r="W2048" i="1"/>
  <c r="X2048" i="1" s="1"/>
  <c r="AC2048" i="1" s="1"/>
  <c r="AD2048" i="1" s="1"/>
  <c r="Z2047" i="1"/>
  <c r="W2047" i="1"/>
  <c r="X2047" i="1" s="1"/>
  <c r="AC2047" i="1" s="1"/>
  <c r="AD2047" i="1" s="1"/>
  <c r="Z2046" i="1"/>
  <c r="W2046" i="1"/>
  <c r="X2046" i="1" s="1"/>
  <c r="AC2046" i="1" s="1"/>
  <c r="AD2046" i="1" s="1"/>
  <c r="Z2045" i="1"/>
  <c r="W2045" i="1"/>
  <c r="X2045" i="1" s="1"/>
  <c r="AC2045" i="1" s="1"/>
  <c r="AD2045" i="1" s="1"/>
  <c r="Z2044" i="1"/>
  <c r="W2044" i="1"/>
  <c r="X2044" i="1" s="1"/>
  <c r="AC2044" i="1" s="1"/>
  <c r="AD2044" i="1" s="1"/>
  <c r="Z2043" i="1"/>
  <c r="W2043" i="1"/>
  <c r="X2043" i="1" s="1"/>
  <c r="AC2043" i="1" s="1"/>
  <c r="AD2043" i="1" s="1"/>
  <c r="Z2042" i="1"/>
  <c r="W2042" i="1"/>
  <c r="X2042" i="1" s="1"/>
  <c r="AC2042" i="1" s="1"/>
  <c r="AD2042" i="1" s="1"/>
  <c r="Z2041" i="1"/>
  <c r="W2041" i="1"/>
  <c r="X2041" i="1" s="1"/>
  <c r="AC2041" i="1" s="1"/>
  <c r="AD2041" i="1" s="1"/>
  <c r="Z2040" i="1"/>
  <c r="W2040" i="1"/>
  <c r="X2040" i="1" s="1"/>
  <c r="AC2040" i="1" s="1"/>
  <c r="AD2040" i="1" s="1"/>
  <c r="Z2039" i="1"/>
  <c r="W2039" i="1"/>
  <c r="X2039" i="1" s="1"/>
  <c r="AC2039" i="1" s="1"/>
  <c r="AD2039" i="1" s="1"/>
  <c r="Z2038" i="1"/>
  <c r="W2038" i="1"/>
  <c r="X2038" i="1" s="1"/>
  <c r="AC2038" i="1" s="1"/>
  <c r="AD2038" i="1" s="1"/>
  <c r="Z2037" i="1"/>
  <c r="W2037" i="1"/>
  <c r="X2037" i="1" s="1"/>
  <c r="AC2037" i="1" s="1"/>
  <c r="AD2037" i="1" s="1"/>
  <c r="Z2036" i="1"/>
  <c r="W2036" i="1"/>
  <c r="X2036" i="1" s="1"/>
  <c r="AC2036" i="1" s="1"/>
  <c r="AD2036" i="1" s="1"/>
  <c r="Z2035" i="1"/>
  <c r="W2035" i="1"/>
  <c r="X2035" i="1" s="1"/>
  <c r="AC2035" i="1" s="1"/>
  <c r="AD2035" i="1" s="1"/>
  <c r="Z2034" i="1"/>
  <c r="W2034" i="1"/>
  <c r="X2034" i="1" s="1"/>
  <c r="AC2034" i="1" s="1"/>
  <c r="AD2034" i="1" s="1"/>
  <c r="Z2033" i="1"/>
  <c r="W2033" i="1"/>
  <c r="X2033" i="1" s="1"/>
  <c r="AC2033" i="1" s="1"/>
  <c r="AD2033" i="1" s="1"/>
  <c r="Z2032" i="1"/>
  <c r="W2032" i="1"/>
  <c r="X2032" i="1" s="1"/>
  <c r="AC2032" i="1" s="1"/>
  <c r="AD2032" i="1" s="1"/>
  <c r="Z2031" i="1"/>
  <c r="W2031" i="1"/>
  <c r="X2031" i="1" s="1"/>
  <c r="AC2031" i="1" s="1"/>
  <c r="AD2031" i="1" s="1"/>
  <c r="Z2030" i="1"/>
  <c r="W2030" i="1"/>
  <c r="X2030" i="1" s="1"/>
  <c r="AC2030" i="1" s="1"/>
  <c r="AD2030" i="1" s="1"/>
  <c r="Z2029" i="1"/>
  <c r="W2029" i="1"/>
  <c r="X2029" i="1" s="1"/>
  <c r="AC2029" i="1" s="1"/>
  <c r="AD2029" i="1" s="1"/>
  <c r="Z2028" i="1"/>
  <c r="W2028" i="1"/>
  <c r="X2028" i="1" s="1"/>
  <c r="AC2028" i="1" s="1"/>
  <c r="AD2028" i="1" s="1"/>
  <c r="Z2027" i="1"/>
  <c r="W2027" i="1"/>
  <c r="X2027" i="1" s="1"/>
  <c r="AC2027" i="1" s="1"/>
  <c r="AD2027" i="1" s="1"/>
  <c r="Z2026" i="1"/>
  <c r="W2026" i="1"/>
  <c r="X2026" i="1" s="1"/>
  <c r="AC2026" i="1" s="1"/>
  <c r="AD2026" i="1" s="1"/>
  <c r="Z2025" i="1"/>
  <c r="W2025" i="1"/>
  <c r="X2025" i="1" s="1"/>
  <c r="AC2025" i="1" s="1"/>
  <c r="AD2025" i="1" s="1"/>
  <c r="Z2024" i="1"/>
  <c r="W2024" i="1"/>
  <c r="X2024" i="1" s="1"/>
  <c r="AC2024" i="1" s="1"/>
  <c r="AD2024" i="1" s="1"/>
  <c r="Z2023" i="1"/>
  <c r="W2023" i="1"/>
  <c r="X2023" i="1" s="1"/>
  <c r="AC2023" i="1" s="1"/>
  <c r="AD2023" i="1" s="1"/>
  <c r="Z2022" i="1"/>
  <c r="W2022" i="1"/>
  <c r="X2022" i="1" s="1"/>
  <c r="AC2022" i="1" s="1"/>
  <c r="AD2022" i="1" s="1"/>
  <c r="Z2021" i="1"/>
  <c r="W2021" i="1"/>
  <c r="X2021" i="1" s="1"/>
  <c r="AC2021" i="1" s="1"/>
  <c r="AD2021" i="1" s="1"/>
  <c r="Z2020" i="1"/>
  <c r="W2020" i="1"/>
  <c r="X2020" i="1" s="1"/>
  <c r="AC2020" i="1" s="1"/>
  <c r="AD2020" i="1" s="1"/>
  <c r="Z2019" i="1"/>
  <c r="W2019" i="1"/>
  <c r="X2019" i="1" s="1"/>
  <c r="AC2019" i="1" s="1"/>
  <c r="AD2019" i="1" s="1"/>
  <c r="Z2018" i="1"/>
  <c r="W2018" i="1"/>
  <c r="X2018" i="1" s="1"/>
  <c r="AC2018" i="1" s="1"/>
  <c r="AD2018" i="1" s="1"/>
  <c r="Z2017" i="1"/>
  <c r="W2017" i="1"/>
  <c r="X2017" i="1" s="1"/>
  <c r="AC2017" i="1" s="1"/>
  <c r="AD2017" i="1" s="1"/>
  <c r="Z2016" i="1"/>
  <c r="W2016" i="1"/>
  <c r="X2016" i="1" s="1"/>
  <c r="AC2016" i="1" s="1"/>
  <c r="AD2016" i="1" s="1"/>
  <c r="Z2015" i="1"/>
  <c r="W2015" i="1"/>
  <c r="X2015" i="1" s="1"/>
  <c r="AC2015" i="1" s="1"/>
  <c r="AD2015" i="1" s="1"/>
  <c r="Z2014" i="1"/>
  <c r="W2014" i="1"/>
  <c r="X2014" i="1" s="1"/>
  <c r="AC2014" i="1" s="1"/>
  <c r="AD2014" i="1" s="1"/>
  <c r="Z2013" i="1"/>
  <c r="W2013" i="1"/>
  <c r="X2013" i="1" s="1"/>
  <c r="AC2013" i="1" s="1"/>
  <c r="AD2013" i="1" s="1"/>
  <c r="Z2012" i="1"/>
  <c r="W2012" i="1"/>
  <c r="X2012" i="1" s="1"/>
  <c r="AC2012" i="1" s="1"/>
  <c r="AD2012" i="1" s="1"/>
  <c r="Z2011" i="1"/>
  <c r="W2011" i="1"/>
  <c r="X2011" i="1" s="1"/>
  <c r="AC2011" i="1" s="1"/>
  <c r="AD2011" i="1" s="1"/>
  <c r="Z2010" i="1"/>
  <c r="W2010" i="1"/>
  <c r="X2010" i="1" s="1"/>
  <c r="AC2010" i="1" s="1"/>
  <c r="AD2010" i="1" s="1"/>
  <c r="Z2009" i="1"/>
  <c r="W2009" i="1"/>
  <c r="X2009" i="1" s="1"/>
  <c r="AC2009" i="1" s="1"/>
  <c r="AD2009" i="1" s="1"/>
  <c r="Z2008" i="1"/>
  <c r="W2008" i="1"/>
  <c r="X2008" i="1" s="1"/>
  <c r="AC2008" i="1" s="1"/>
  <c r="AD2008" i="1" s="1"/>
  <c r="Z2007" i="1"/>
  <c r="W2007" i="1"/>
  <c r="X2007" i="1" s="1"/>
  <c r="AC2007" i="1" s="1"/>
  <c r="AD2007" i="1" s="1"/>
  <c r="Z2006" i="1"/>
  <c r="W2006" i="1"/>
  <c r="X2006" i="1" s="1"/>
  <c r="AC2006" i="1" s="1"/>
  <c r="AD2006" i="1" s="1"/>
  <c r="Z2005" i="1"/>
  <c r="W2005" i="1"/>
  <c r="X2005" i="1" s="1"/>
  <c r="AC2005" i="1" s="1"/>
  <c r="AD2005" i="1" s="1"/>
  <c r="Z2004" i="1"/>
  <c r="W2004" i="1"/>
  <c r="X2004" i="1" s="1"/>
  <c r="AC2004" i="1" s="1"/>
  <c r="AD2004" i="1" s="1"/>
  <c r="Z2003" i="1"/>
  <c r="W2003" i="1"/>
  <c r="X2003" i="1" s="1"/>
  <c r="AC2003" i="1" s="1"/>
  <c r="AD2003" i="1" s="1"/>
  <c r="Z2002" i="1"/>
  <c r="W2002" i="1"/>
  <c r="X2002" i="1" s="1"/>
  <c r="AC2002" i="1" s="1"/>
  <c r="AD2002" i="1" s="1"/>
  <c r="Z2001" i="1"/>
  <c r="W2001" i="1"/>
  <c r="X2001" i="1" s="1"/>
  <c r="AC2001" i="1" s="1"/>
  <c r="AD2001" i="1" s="1"/>
  <c r="Z2000" i="1"/>
  <c r="W2000" i="1"/>
  <c r="X2000" i="1" s="1"/>
  <c r="AC2000" i="1" s="1"/>
  <c r="AD2000" i="1" s="1"/>
  <c r="Z1999" i="1"/>
  <c r="W1999" i="1"/>
  <c r="X1999" i="1" s="1"/>
  <c r="AC1999" i="1" s="1"/>
  <c r="AD1999" i="1" s="1"/>
  <c r="Z1998" i="1"/>
  <c r="W1998" i="1"/>
  <c r="X1998" i="1" s="1"/>
  <c r="AC1998" i="1" s="1"/>
  <c r="AD1998" i="1" s="1"/>
  <c r="Z1997" i="1"/>
  <c r="W1997" i="1"/>
  <c r="X1997" i="1" s="1"/>
  <c r="AC1997" i="1" s="1"/>
  <c r="AD1997" i="1" s="1"/>
  <c r="Z1996" i="1"/>
  <c r="W1996" i="1"/>
  <c r="X1996" i="1" s="1"/>
  <c r="AC1996" i="1" s="1"/>
  <c r="AD1996" i="1" s="1"/>
  <c r="Z1995" i="1"/>
  <c r="W1995" i="1"/>
  <c r="X1995" i="1" s="1"/>
  <c r="AC1995" i="1" s="1"/>
  <c r="AD1995" i="1" s="1"/>
  <c r="Z1994" i="1"/>
  <c r="W1994" i="1"/>
  <c r="X1994" i="1" s="1"/>
  <c r="AC1994" i="1" s="1"/>
  <c r="AD1994" i="1" s="1"/>
  <c r="Z1993" i="1"/>
  <c r="W1993" i="1"/>
  <c r="X1993" i="1" s="1"/>
  <c r="AC1993" i="1" s="1"/>
  <c r="AD1993" i="1" s="1"/>
  <c r="Z1992" i="1"/>
  <c r="W1992" i="1"/>
  <c r="X1992" i="1" s="1"/>
  <c r="AC1992" i="1" s="1"/>
  <c r="AD1992" i="1" s="1"/>
  <c r="Z1991" i="1"/>
  <c r="W1991" i="1"/>
  <c r="X1991" i="1" s="1"/>
  <c r="AC1991" i="1" s="1"/>
  <c r="AD1991" i="1" s="1"/>
  <c r="Z1990" i="1"/>
  <c r="W1990" i="1"/>
  <c r="X1990" i="1" s="1"/>
  <c r="AC1990" i="1" s="1"/>
  <c r="AD1990" i="1" s="1"/>
  <c r="Z1989" i="1"/>
  <c r="W1989" i="1"/>
  <c r="X1989" i="1" s="1"/>
  <c r="AC1989" i="1" s="1"/>
  <c r="AD1989" i="1" s="1"/>
  <c r="Z1988" i="1"/>
  <c r="W1988" i="1"/>
  <c r="X1988" i="1" s="1"/>
  <c r="AC1988" i="1" s="1"/>
  <c r="AD1988" i="1" s="1"/>
  <c r="Z1987" i="1"/>
  <c r="X1987" i="1"/>
  <c r="W1987" i="1"/>
  <c r="Z1986" i="1"/>
  <c r="X1986" i="1"/>
  <c r="W1986" i="1"/>
  <c r="Z1985" i="1"/>
  <c r="X1985" i="1"/>
  <c r="W1985" i="1"/>
  <c r="Z1984" i="1"/>
  <c r="X1984" i="1"/>
  <c r="W1984" i="1"/>
  <c r="Z1983" i="1"/>
  <c r="X1983" i="1"/>
  <c r="W1983" i="1"/>
  <c r="Z1982" i="1"/>
  <c r="X1982" i="1"/>
  <c r="W1982" i="1"/>
  <c r="Z1981" i="1"/>
  <c r="W1981" i="1"/>
  <c r="X1981" i="1" s="1"/>
  <c r="AC1981" i="1" s="1"/>
  <c r="AD1981" i="1" s="1"/>
  <c r="Z1980" i="1"/>
  <c r="W1980" i="1"/>
  <c r="X1980" i="1" s="1"/>
  <c r="AC1980" i="1" s="1"/>
  <c r="AD1980" i="1" s="1"/>
  <c r="Z1979" i="1"/>
  <c r="W1979" i="1"/>
  <c r="X1979" i="1" s="1"/>
  <c r="AC1979" i="1" s="1"/>
  <c r="AD1979" i="1" s="1"/>
  <c r="Z1978" i="1"/>
  <c r="W1978" i="1"/>
  <c r="X1978" i="1" s="1"/>
  <c r="AC1978" i="1" s="1"/>
  <c r="AD1978" i="1" s="1"/>
  <c r="Z1977" i="1"/>
  <c r="W1977" i="1"/>
  <c r="X1977" i="1" s="1"/>
  <c r="AC1977" i="1" s="1"/>
  <c r="AD1977" i="1" s="1"/>
  <c r="Z1976" i="1"/>
  <c r="W1976" i="1"/>
  <c r="X1976" i="1" s="1"/>
  <c r="AC1976" i="1" s="1"/>
  <c r="AD1976" i="1" s="1"/>
  <c r="Z1975" i="1"/>
  <c r="W1975" i="1"/>
  <c r="X1975" i="1" s="1"/>
  <c r="AC1975" i="1" s="1"/>
  <c r="AD1975" i="1" s="1"/>
  <c r="Z1974" i="1"/>
  <c r="W1974" i="1"/>
  <c r="X1974" i="1" s="1"/>
  <c r="AC1974" i="1" s="1"/>
  <c r="AD1974" i="1" s="1"/>
  <c r="Z1973" i="1"/>
  <c r="W1973" i="1"/>
  <c r="X1973" i="1" s="1"/>
  <c r="AC1973" i="1" s="1"/>
  <c r="AD1973" i="1" s="1"/>
  <c r="Z1972" i="1"/>
  <c r="W1972" i="1"/>
  <c r="X1972" i="1" s="1"/>
  <c r="AC1972" i="1" s="1"/>
  <c r="AD1972" i="1" s="1"/>
  <c r="Z1971" i="1"/>
  <c r="W1971" i="1"/>
  <c r="X1971" i="1" s="1"/>
  <c r="AC1971" i="1" s="1"/>
  <c r="AD1971" i="1" s="1"/>
  <c r="Z1970" i="1"/>
  <c r="W1970" i="1"/>
  <c r="X1970" i="1" s="1"/>
  <c r="AC1970" i="1" s="1"/>
  <c r="AD1970" i="1" s="1"/>
  <c r="Z1969" i="1"/>
  <c r="W1969" i="1"/>
  <c r="X1969" i="1" s="1"/>
  <c r="AC1969" i="1" s="1"/>
  <c r="AD1969" i="1" s="1"/>
  <c r="Z1968" i="1"/>
  <c r="W1968" i="1"/>
  <c r="X1968" i="1" s="1"/>
  <c r="AC1968" i="1" s="1"/>
  <c r="AD1968" i="1" s="1"/>
  <c r="Z1967" i="1"/>
  <c r="W1967" i="1"/>
  <c r="X1967" i="1" s="1"/>
  <c r="AC1967" i="1" s="1"/>
  <c r="AD1967" i="1" s="1"/>
  <c r="Z1966" i="1"/>
  <c r="W1966" i="1"/>
  <c r="X1966" i="1" s="1"/>
  <c r="AC1966" i="1" s="1"/>
  <c r="AD1966" i="1" s="1"/>
  <c r="Z1965" i="1"/>
  <c r="W1965" i="1"/>
  <c r="X1965" i="1" s="1"/>
  <c r="AC1965" i="1" s="1"/>
  <c r="AD1965" i="1" s="1"/>
  <c r="Z1964" i="1"/>
  <c r="W1964" i="1"/>
  <c r="X1964" i="1" s="1"/>
  <c r="AC1964" i="1" s="1"/>
  <c r="AD1964" i="1" s="1"/>
  <c r="Z1963" i="1"/>
  <c r="W1963" i="1"/>
  <c r="X1963" i="1" s="1"/>
  <c r="AC1963" i="1" s="1"/>
  <c r="AD1963" i="1" s="1"/>
  <c r="Z1962" i="1"/>
  <c r="W1962" i="1"/>
  <c r="X1962" i="1" s="1"/>
  <c r="AC1962" i="1" s="1"/>
  <c r="AD1962" i="1" s="1"/>
  <c r="Z1961" i="1"/>
  <c r="W1961" i="1"/>
  <c r="X1961" i="1" s="1"/>
  <c r="AC1961" i="1" s="1"/>
  <c r="AD1961" i="1" s="1"/>
  <c r="Z1960" i="1"/>
  <c r="W1960" i="1"/>
  <c r="X1960" i="1" s="1"/>
  <c r="AC1960" i="1" s="1"/>
  <c r="AD1960" i="1" s="1"/>
  <c r="Z1959" i="1"/>
  <c r="W1959" i="1"/>
  <c r="X1959" i="1" s="1"/>
  <c r="AC1959" i="1" s="1"/>
  <c r="AD1959" i="1" s="1"/>
  <c r="Z1958" i="1"/>
  <c r="W1958" i="1"/>
  <c r="X1958" i="1" s="1"/>
  <c r="AC1958" i="1" s="1"/>
  <c r="AD1958" i="1" s="1"/>
  <c r="Z1957" i="1"/>
  <c r="W1957" i="1"/>
  <c r="X1957" i="1" s="1"/>
  <c r="AC1957" i="1" s="1"/>
  <c r="AD1957" i="1" s="1"/>
  <c r="Z1956" i="1"/>
  <c r="W1956" i="1"/>
  <c r="X1956" i="1" s="1"/>
  <c r="AC1956" i="1" s="1"/>
  <c r="AD1956" i="1" s="1"/>
  <c r="Z1955" i="1"/>
  <c r="W1955" i="1"/>
  <c r="X1955" i="1" s="1"/>
  <c r="AC1955" i="1" s="1"/>
  <c r="AD1955" i="1" s="1"/>
  <c r="Z1953" i="1"/>
  <c r="W1953" i="1"/>
  <c r="X1953" i="1" s="1"/>
  <c r="AC1953" i="1" s="1"/>
  <c r="AD1953" i="1" s="1"/>
  <c r="Z1952" i="1"/>
  <c r="W1952" i="1"/>
  <c r="X1952" i="1" s="1"/>
  <c r="AC1952" i="1" s="1"/>
  <c r="AD1952" i="1" s="1"/>
  <c r="Z1951" i="1"/>
  <c r="W1951" i="1"/>
  <c r="X1951" i="1" s="1"/>
  <c r="AC1951" i="1" s="1"/>
  <c r="AD1951" i="1" s="1"/>
  <c r="Z1950" i="1"/>
  <c r="W1950" i="1"/>
  <c r="X1950" i="1" s="1"/>
  <c r="AC1950" i="1" s="1"/>
  <c r="AD1950" i="1" s="1"/>
  <c r="Z1949" i="1"/>
  <c r="W1949" i="1"/>
  <c r="X1949" i="1" s="1"/>
  <c r="AC1949" i="1" s="1"/>
  <c r="AD1949" i="1" s="1"/>
  <c r="Z1948" i="1"/>
  <c r="W1948" i="1"/>
  <c r="X1948" i="1" s="1"/>
  <c r="AC1948" i="1" s="1"/>
  <c r="AD1948" i="1" s="1"/>
  <c r="Z1947" i="1"/>
  <c r="W1947" i="1"/>
  <c r="X1947" i="1" s="1"/>
  <c r="AC1947" i="1" s="1"/>
  <c r="AD1947" i="1" s="1"/>
  <c r="Z1946" i="1"/>
  <c r="W1946" i="1"/>
  <c r="X1946" i="1" s="1"/>
  <c r="AC1946" i="1" s="1"/>
  <c r="AD1946" i="1" s="1"/>
  <c r="Z1945" i="1"/>
  <c r="W1945" i="1"/>
  <c r="X1945" i="1" s="1"/>
  <c r="AC1945" i="1" s="1"/>
  <c r="AD1945" i="1" s="1"/>
  <c r="Z1944" i="1"/>
  <c r="W1944" i="1"/>
  <c r="X1944" i="1" s="1"/>
  <c r="AC1944" i="1" s="1"/>
  <c r="AD1944" i="1" s="1"/>
  <c r="Z1943" i="1"/>
  <c r="W1943" i="1"/>
  <c r="X1943" i="1" s="1"/>
  <c r="AC1943" i="1" s="1"/>
  <c r="AD1943" i="1" s="1"/>
  <c r="Z1942" i="1"/>
  <c r="W1942" i="1"/>
  <c r="X1942" i="1" s="1"/>
  <c r="AC1942" i="1" s="1"/>
  <c r="AD1942" i="1" s="1"/>
  <c r="Z1941" i="1"/>
  <c r="W1941" i="1"/>
  <c r="X1941" i="1" s="1"/>
  <c r="AC1941" i="1" s="1"/>
  <c r="AD1941" i="1" s="1"/>
  <c r="Z1940" i="1"/>
  <c r="W1940" i="1"/>
  <c r="X1940" i="1" s="1"/>
  <c r="AC1940" i="1" s="1"/>
  <c r="AD1940" i="1" s="1"/>
  <c r="Z1939" i="1"/>
  <c r="W1939" i="1"/>
  <c r="X1939" i="1" s="1"/>
  <c r="AC1939" i="1" s="1"/>
  <c r="AD1939" i="1" s="1"/>
  <c r="Z1938" i="1"/>
  <c r="W1938" i="1"/>
  <c r="X1938" i="1" s="1"/>
  <c r="AC1938" i="1" s="1"/>
  <c r="AD1938" i="1" s="1"/>
  <c r="Z1936" i="1"/>
  <c r="W1936" i="1"/>
  <c r="X1936" i="1" s="1"/>
  <c r="AC1936" i="1" s="1"/>
  <c r="AD1936" i="1" s="1"/>
  <c r="Z1935" i="1"/>
  <c r="W1935" i="1"/>
  <c r="X1935" i="1" s="1"/>
  <c r="AC1935" i="1" s="1"/>
  <c r="AD1935" i="1" s="1"/>
  <c r="Z1934" i="1"/>
  <c r="W1934" i="1"/>
  <c r="X1934" i="1" s="1"/>
  <c r="AC1934" i="1" s="1"/>
  <c r="AD1934" i="1" s="1"/>
  <c r="Z1933" i="1"/>
  <c r="W1933" i="1"/>
  <c r="X1933" i="1" s="1"/>
  <c r="AC1933" i="1" s="1"/>
  <c r="AD1933" i="1" s="1"/>
  <c r="Z1932" i="1"/>
  <c r="W1932" i="1"/>
  <c r="X1932" i="1" s="1"/>
  <c r="AC1932" i="1" s="1"/>
  <c r="AD1932" i="1" s="1"/>
  <c r="Z1931" i="1"/>
  <c r="W1931" i="1"/>
  <c r="X1931" i="1" s="1"/>
  <c r="AC1931" i="1" s="1"/>
  <c r="AD1931" i="1" s="1"/>
  <c r="Z1926" i="1"/>
  <c r="W1926" i="1"/>
  <c r="X1926" i="1" s="1"/>
  <c r="AC1926" i="1" s="1"/>
  <c r="AD1926" i="1" s="1"/>
  <c r="Z1924" i="1"/>
  <c r="W1924" i="1"/>
  <c r="X1924" i="1" s="1"/>
  <c r="AC1924" i="1" s="1"/>
  <c r="AD1924" i="1" s="1"/>
  <c r="Z1922" i="1"/>
  <c r="W1922" i="1"/>
  <c r="X1922" i="1" s="1"/>
  <c r="AC1922" i="1" s="1"/>
  <c r="AD1922" i="1" s="1"/>
  <c r="Z1920" i="1"/>
  <c r="W1920" i="1"/>
  <c r="X1920" i="1" s="1"/>
  <c r="AC1920" i="1" s="1"/>
  <c r="AD1920" i="1" s="1"/>
  <c r="Z1919" i="1"/>
  <c r="W1919" i="1"/>
  <c r="X1919" i="1" s="1"/>
  <c r="AC1919" i="1" s="1"/>
  <c r="AD1919" i="1" s="1"/>
  <c r="Z1918" i="1"/>
  <c r="W1918" i="1"/>
  <c r="X1918" i="1" s="1"/>
  <c r="AC1918" i="1" s="1"/>
  <c r="AD1918" i="1" s="1"/>
  <c r="Z1917" i="1"/>
  <c r="W1917" i="1"/>
  <c r="X1917" i="1" s="1"/>
  <c r="AC1917" i="1" s="1"/>
  <c r="AD1917" i="1" s="1"/>
  <c r="Z1916" i="1"/>
  <c r="W1916" i="1"/>
  <c r="X1916" i="1" s="1"/>
  <c r="AC1916" i="1" s="1"/>
  <c r="AD1916" i="1" s="1"/>
  <c r="Z1915" i="1"/>
  <c r="W1915" i="1"/>
  <c r="X1915" i="1" s="1"/>
  <c r="AC1915" i="1" s="1"/>
  <c r="AD1915" i="1" s="1"/>
  <c r="Z1914" i="1"/>
  <c r="W1914" i="1"/>
  <c r="X1914" i="1" s="1"/>
  <c r="AC1914" i="1" s="1"/>
  <c r="AD1914" i="1" s="1"/>
  <c r="Z1913" i="1"/>
  <c r="W1913" i="1"/>
  <c r="X1913" i="1" s="1"/>
  <c r="AC1913" i="1" s="1"/>
  <c r="AD1913" i="1" s="1"/>
  <c r="Z1912" i="1"/>
  <c r="W1912" i="1"/>
  <c r="X1912" i="1" s="1"/>
  <c r="AC1912" i="1" s="1"/>
  <c r="AD1912" i="1" s="1"/>
  <c r="Z1911" i="1"/>
  <c r="W1911" i="1"/>
  <c r="X1911" i="1" s="1"/>
  <c r="AC1911" i="1" s="1"/>
  <c r="AD1911" i="1" s="1"/>
  <c r="Z1910" i="1"/>
  <c r="W1910" i="1"/>
  <c r="X1910" i="1" s="1"/>
  <c r="AC1910" i="1" s="1"/>
  <c r="AD1910" i="1" s="1"/>
  <c r="Z1909" i="1"/>
  <c r="W1909" i="1"/>
  <c r="X1909" i="1" s="1"/>
  <c r="AC1909" i="1" s="1"/>
  <c r="AD1909" i="1" s="1"/>
  <c r="Z1908" i="1"/>
  <c r="W1908" i="1"/>
  <c r="X1908" i="1" s="1"/>
  <c r="AC1908" i="1" s="1"/>
  <c r="AD1908" i="1" s="1"/>
  <c r="Z1907" i="1"/>
  <c r="W1907" i="1"/>
  <c r="X1907" i="1" s="1"/>
  <c r="AC1907" i="1" s="1"/>
  <c r="AD1907" i="1" s="1"/>
  <c r="Z1906" i="1"/>
  <c r="W1906" i="1"/>
  <c r="X1906" i="1" s="1"/>
  <c r="AC1906" i="1" s="1"/>
  <c r="AD1906" i="1" s="1"/>
  <c r="Z1905" i="1"/>
  <c r="W1905" i="1"/>
  <c r="X1905" i="1" s="1"/>
  <c r="AC1905" i="1" s="1"/>
  <c r="AD1905" i="1" s="1"/>
  <c r="Z1904" i="1"/>
  <c r="W1904" i="1"/>
  <c r="X1904" i="1" s="1"/>
  <c r="AC1904" i="1" s="1"/>
  <c r="AD1904" i="1" s="1"/>
  <c r="Z1903" i="1"/>
  <c r="W1903" i="1"/>
  <c r="X1903" i="1" s="1"/>
  <c r="AC1903" i="1" s="1"/>
  <c r="AD1903" i="1" s="1"/>
  <c r="Z1902" i="1"/>
  <c r="X1902" i="1"/>
  <c r="W1902" i="1"/>
  <c r="Z1901" i="1"/>
  <c r="X1901" i="1"/>
  <c r="W1901" i="1"/>
  <c r="Z1900" i="1"/>
  <c r="W1900" i="1"/>
  <c r="X1900" i="1" s="1"/>
  <c r="AC1900" i="1" s="1"/>
  <c r="AD1900" i="1" s="1"/>
  <c r="Z1899" i="1"/>
  <c r="W1899" i="1"/>
  <c r="X1899" i="1" s="1"/>
  <c r="AC1899" i="1" s="1"/>
  <c r="AD1899" i="1" s="1"/>
  <c r="Z1898" i="1"/>
  <c r="W1898" i="1"/>
  <c r="X1898" i="1" s="1"/>
  <c r="AC1898" i="1" s="1"/>
  <c r="AD1898" i="1" s="1"/>
  <c r="Z1897" i="1"/>
  <c r="W1897" i="1"/>
  <c r="X1897" i="1" s="1"/>
  <c r="AC1897" i="1" s="1"/>
  <c r="AD1897" i="1" s="1"/>
  <c r="Z1896" i="1"/>
  <c r="W1896" i="1"/>
  <c r="X1896" i="1" s="1"/>
  <c r="AC1896" i="1" s="1"/>
  <c r="AD1896" i="1" s="1"/>
  <c r="Z1895" i="1"/>
  <c r="W1895" i="1"/>
  <c r="X1895" i="1" s="1"/>
  <c r="AC1895" i="1" s="1"/>
  <c r="AD1895" i="1" s="1"/>
  <c r="Z1894" i="1"/>
  <c r="W1894" i="1"/>
  <c r="X1894" i="1" s="1"/>
  <c r="AC1894" i="1" s="1"/>
  <c r="AD1894" i="1" s="1"/>
  <c r="Z1893" i="1"/>
  <c r="W1893" i="1"/>
  <c r="X1893" i="1" s="1"/>
  <c r="AC1893" i="1" s="1"/>
  <c r="AD1893" i="1" s="1"/>
  <c r="Z1892" i="1"/>
  <c r="W1892" i="1"/>
  <c r="X1892" i="1" s="1"/>
  <c r="AC1892" i="1" s="1"/>
  <c r="AD1892" i="1" s="1"/>
  <c r="Z1891" i="1"/>
  <c r="W1891" i="1"/>
  <c r="X1891" i="1" s="1"/>
  <c r="AC1891" i="1" s="1"/>
  <c r="AD1891" i="1" s="1"/>
  <c r="Z1890" i="1"/>
  <c r="W1890" i="1"/>
  <c r="X1890" i="1" s="1"/>
  <c r="AC1890" i="1" s="1"/>
  <c r="AD1890" i="1" s="1"/>
  <c r="Z1889" i="1"/>
  <c r="W1889" i="1"/>
  <c r="X1889" i="1" s="1"/>
  <c r="AC1889" i="1" s="1"/>
  <c r="AD1889" i="1" s="1"/>
  <c r="Z1888" i="1"/>
  <c r="W1888" i="1"/>
  <c r="X1888" i="1" s="1"/>
  <c r="AC1888" i="1" s="1"/>
  <c r="AD1888" i="1" s="1"/>
  <c r="Z1887" i="1"/>
  <c r="W1887" i="1"/>
  <c r="X1887" i="1" s="1"/>
  <c r="AC1887" i="1" s="1"/>
  <c r="AD1887" i="1" s="1"/>
  <c r="Z1886" i="1"/>
  <c r="W1886" i="1"/>
  <c r="X1886" i="1" s="1"/>
  <c r="AC1886" i="1" s="1"/>
  <c r="AD1886" i="1" s="1"/>
  <c r="Z1885" i="1"/>
  <c r="W1885" i="1"/>
  <c r="X1885" i="1" s="1"/>
  <c r="AC1885" i="1" s="1"/>
  <c r="AD1885" i="1" s="1"/>
  <c r="Z1884" i="1"/>
  <c r="W1884" i="1"/>
  <c r="X1884" i="1" s="1"/>
  <c r="AC1884" i="1" s="1"/>
  <c r="AD1884" i="1" s="1"/>
  <c r="Z1883" i="1"/>
  <c r="W1883" i="1"/>
  <c r="X1883" i="1" s="1"/>
  <c r="AC1883" i="1" s="1"/>
  <c r="AD1883" i="1" s="1"/>
  <c r="Z1882" i="1"/>
  <c r="W1882" i="1"/>
  <c r="X1882" i="1" s="1"/>
  <c r="AC1882" i="1" s="1"/>
  <c r="AD1882" i="1" s="1"/>
  <c r="Z1881" i="1"/>
  <c r="W1881" i="1"/>
  <c r="X1881" i="1" s="1"/>
  <c r="AC1881" i="1" s="1"/>
  <c r="AD1881" i="1" s="1"/>
  <c r="Z1880" i="1"/>
  <c r="W1880" i="1"/>
  <c r="X1880" i="1" s="1"/>
  <c r="AC1880" i="1" s="1"/>
  <c r="AD1880" i="1" s="1"/>
  <c r="Z1879" i="1"/>
  <c r="W1879" i="1"/>
  <c r="X1879" i="1" s="1"/>
  <c r="AC1879" i="1" s="1"/>
  <c r="AD1879" i="1" s="1"/>
  <c r="Z1878" i="1"/>
  <c r="W1878" i="1"/>
  <c r="X1878" i="1" s="1"/>
  <c r="AC1878" i="1" s="1"/>
  <c r="AD1878" i="1" s="1"/>
  <c r="Z1877" i="1"/>
  <c r="W1877" i="1"/>
  <c r="X1877" i="1" s="1"/>
  <c r="AC1877" i="1" s="1"/>
  <c r="AD1877" i="1" s="1"/>
  <c r="Z1876" i="1"/>
  <c r="W1876" i="1"/>
  <c r="X1876" i="1" s="1"/>
  <c r="AC1876" i="1" s="1"/>
  <c r="AD1876" i="1" s="1"/>
  <c r="Z1875" i="1"/>
  <c r="W1875" i="1"/>
  <c r="X1875" i="1" s="1"/>
  <c r="AC1875" i="1" s="1"/>
  <c r="AD1875" i="1" s="1"/>
  <c r="Z1874" i="1"/>
  <c r="W1874" i="1"/>
  <c r="X1874" i="1" s="1"/>
  <c r="AC1874" i="1" s="1"/>
  <c r="AD1874" i="1" s="1"/>
  <c r="Z1873" i="1"/>
  <c r="W1873" i="1"/>
  <c r="X1873" i="1" s="1"/>
  <c r="AC1873" i="1" s="1"/>
  <c r="AD1873" i="1" s="1"/>
  <c r="Z1872" i="1"/>
  <c r="W1872" i="1"/>
  <c r="X1872" i="1" s="1"/>
  <c r="AC1872" i="1" s="1"/>
  <c r="AD1872" i="1" s="1"/>
  <c r="Z1871" i="1"/>
  <c r="W1871" i="1"/>
  <c r="X1871" i="1" s="1"/>
  <c r="AC1871" i="1" s="1"/>
  <c r="AD1871" i="1" s="1"/>
  <c r="Z1870" i="1"/>
  <c r="W1870" i="1"/>
  <c r="X1870" i="1" s="1"/>
  <c r="AC1870" i="1" s="1"/>
  <c r="AD1870" i="1" s="1"/>
  <c r="Z1869" i="1"/>
  <c r="W1869" i="1"/>
  <c r="X1869" i="1" s="1"/>
  <c r="AC1869" i="1" s="1"/>
  <c r="AD1869" i="1" s="1"/>
  <c r="Z1868" i="1"/>
  <c r="W1868" i="1"/>
  <c r="X1868" i="1" s="1"/>
  <c r="AC1868" i="1" s="1"/>
  <c r="AD1868" i="1" s="1"/>
  <c r="Z1867" i="1"/>
  <c r="W1867" i="1"/>
  <c r="X1867" i="1" s="1"/>
  <c r="AC1867" i="1" s="1"/>
  <c r="AD1867" i="1" s="1"/>
  <c r="Z1866" i="1"/>
  <c r="W1866" i="1"/>
  <c r="X1866" i="1" s="1"/>
  <c r="AC1866" i="1" s="1"/>
  <c r="AD1866" i="1" s="1"/>
  <c r="Z1865" i="1"/>
  <c r="W1865" i="1"/>
  <c r="X1865" i="1" s="1"/>
  <c r="AC1865" i="1" s="1"/>
  <c r="AD1865" i="1" s="1"/>
  <c r="Z1864" i="1"/>
  <c r="W1864" i="1"/>
  <c r="X1864" i="1" s="1"/>
  <c r="AC1864" i="1" s="1"/>
  <c r="AD1864" i="1" s="1"/>
  <c r="Z1863" i="1"/>
  <c r="W1863" i="1"/>
  <c r="X1863" i="1" s="1"/>
  <c r="AC1863" i="1" s="1"/>
  <c r="AD1863" i="1" s="1"/>
  <c r="Z1862" i="1"/>
  <c r="W1862" i="1"/>
  <c r="X1862" i="1" s="1"/>
  <c r="AC1862" i="1" s="1"/>
  <c r="AD1862" i="1" s="1"/>
  <c r="Z1861" i="1"/>
  <c r="W1861" i="1"/>
  <c r="X1861" i="1" s="1"/>
  <c r="AC1861" i="1" s="1"/>
  <c r="AD1861" i="1" s="1"/>
  <c r="Z1860" i="1"/>
  <c r="W1860" i="1"/>
  <c r="X1860" i="1" s="1"/>
  <c r="AC1860" i="1" s="1"/>
  <c r="AD1860" i="1" s="1"/>
  <c r="Z1859" i="1"/>
  <c r="W1859" i="1"/>
  <c r="X1859" i="1" s="1"/>
  <c r="AC1859" i="1" s="1"/>
  <c r="AD1859" i="1" s="1"/>
  <c r="Z1858" i="1"/>
  <c r="W1858" i="1"/>
  <c r="X1858" i="1" s="1"/>
  <c r="AC1858" i="1" s="1"/>
  <c r="AD1858" i="1" s="1"/>
  <c r="Z1857" i="1"/>
  <c r="X1857" i="1"/>
  <c r="W1857" i="1"/>
  <c r="Z1856" i="1"/>
  <c r="X1856" i="1"/>
  <c r="W1856" i="1"/>
  <c r="Z1855" i="1"/>
  <c r="X1855" i="1"/>
  <c r="W1855" i="1"/>
  <c r="Z1854" i="1"/>
  <c r="X1854" i="1"/>
  <c r="W1854" i="1"/>
  <c r="Z1853" i="1"/>
  <c r="W1853" i="1"/>
  <c r="X1853" i="1" s="1"/>
  <c r="AC1853" i="1" s="1"/>
  <c r="AD1853" i="1" s="1"/>
  <c r="Z1852" i="1"/>
  <c r="W1852" i="1"/>
  <c r="X1852" i="1" s="1"/>
  <c r="AC1852" i="1" s="1"/>
  <c r="AD1852" i="1" s="1"/>
  <c r="Z1851" i="1"/>
  <c r="W1851" i="1"/>
  <c r="X1851" i="1" s="1"/>
  <c r="AC1851" i="1" s="1"/>
  <c r="AD1851" i="1" s="1"/>
  <c r="Z1850" i="1"/>
  <c r="X1850" i="1"/>
  <c r="W1850" i="1"/>
  <c r="Z1849" i="1"/>
  <c r="W1849" i="1"/>
  <c r="X1849" i="1" s="1"/>
  <c r="AC1849" i="1" s="1"/>
  <c r="AD1849" i="1" s="1"/>
  <c r="Z1848" i="1"/>
  <c r="W1848" i="1"/>
  <c r="X1848" i="1" s="1"/>
  <c r="AC1848" i="1" s="1"/>
  <c r="AD1848" i="1" s="1"/>
  <c r="Z1847" i="1"/>
  <c r="X1847" i="1"/>
  <c r="W1847" i="1"/>
  <c r="Z1846" i="1"/>
  <c r="W1846" i="1"/>
  <c r="X1846" i="1" s="1"/>
  <c r="AC1846" i="1" s="1"/>
  <c r="AD1846" i="1" s="1"/>
  <c r="Z1845" i="1"/>
  <c r="W1845" i="1"/>
  <c r="X1845" i="1" s="1"/>
  <c r="AC1845" i="1" s="1"/>
  <c r="AD1845" i="1" s="1"/>
  <c r="Z1844" i="1"/>
  <c r="W1844" i="1"/>
  <c r="X1844" i="1" s="1"/>
  <c r="AC1844" i="1" s="1"/>
  <c r="AD1844" i="1" s="1"/>
  <c r="Z1843" i="1"/>
  <c r="W1843" i="1"/>
  <c r="X1843" i="1" s="1"/>
  <c r="AC1843" i="1" s="1"/>
  <c r="AD1843" i="1" s="1"/>
  <c r="Z1842" i="1"/>
  <c r="W1842" i="1"/>
  <c r="X1842" i="1" s="1"/>
  <c r="AC1842" i="1" s="1"/>
  <c r="AD1842" i="1" s="1"/>
  <c r="Z1841" i="1"/>
  <c r="W1841" i="1"/>
  <c r="X1841" i="1" s="1"/>
  <c r="AC1841" i="1" s="1"/>
  <c r="AD1841" i="1" s="1"/>
  <c r="Z1840" i="1"/>
  <c r="W1840" i="1"/>
  <c r="X1840" i="1" s="1"/>
  <c r="AC1840" i="1" s="1"/>
  <c r="AD1840" i="1" s="1"/>
  <c r="Z1839" i="1"/>
  <c r="W1839" i="1"/>
  <c r="X1839" i="1" s="1"/>
  <c r="AC1839" i="1" s="1"/>
  <c r="AD1839" i="1" s="1"/>
  <c r="Z1838" i="1"/>
  <c r="W1838" i="1"/>
  <c r="X1838" i="1" s="1"/>
  <c r="AC1838" i="1" s="1"/>
  <c r="AD1838" i="1" s="1"/>
  <c r="Z1837" i="1"/>
  <c r="W1837" i="1"/>
  <c r="X1837" i="1" s="1"/>
  <c r="AC1837" i="1" s="1"/>
  <c r="AD1837" i="1" s="1"/>
  <c r="Z1836" i="1"/>
  <c r="X1836" i="1"/>
  <c r="W1836" i="1"/>
  <c r="Z1835" i="1"/>
  <c r="X1835" i="1"/>
  <c r="W1835" i="1"/>
  <c r="Z1834" i="1"/>
  <c r="W1834" i="1"/>
  <c r="X1834" i="1" s="1"/>
  <c r="AC1834" i="1" s="1"/>
  <c r="AD1834" i="1" s="1"/>
  <c r="Z1833" i="1"/>
  <c r="W1833" i="1"/>
  <c r="X1833" i="1" s="1"/>
  <c r="AC1833" i="1" s="1"/>
  <c r="AD1833" i="1" s="1"/>
  <c r="Z1832" i="1"/>
  <c r="W1832" i="1"/>
  <c r="X1832" i="1" s="1"/>
  <c r="AC1832" i="1" s="1"/>
  <c r="AD1832" i="1" s="1"/>
  <c r="Z1831" i="1"/>
  <c r="W1831" i="1"/>
  <c r="X1831" i="1" s="1"/>
  <c r="AC1831" i="1" s="1"/>
  <c r="AD1831" i="1" s="1"/>
  <c r="Z1830" i="1"/>
  <c r="W1830" i="1"/>
  <c r="X1830" i="1" s="1"/>
  <c r="AC1830" i="1" s="1"/>
  <c r="AD1830" i="1" s="1"/>
  <c r="Z1829" i="1"/>
  <c r="W1829" i="1"/>
  <c r="X1829" i="1" s="1"/>
  <c r="AC1829" i="1" s="1"/>
  <c r="AD1829" i="1" s="1"/>
  <c r="Z1828" i="1"/>
  <c r="W1828" i="1"/>
  <c r="X1828" i="1" s="1"/>
  <c r="AC1828" i="1" s="1"/>
  <c r="AD1828" i="1" s="1"/>
  <c r="Z1827" i="1"/>
  <c r="W1827" i="1"/>
  <c r="X1827" i="1" s="1"/>
  <c r="AC1827" i="1" s="1"/>
  <c r="AD1827" i="1" s="1"/>
  <c r="Z1826" i="1"/>
  <c r="W1826" i="1"/>
  <c r="X1826" i="1" s="1"/>
  <c r="AC1826" i="1" s="1"/>
  <c r="AD1826" i="1" s="1"/>
  <c r="Z1825" i="1"/>
  <c r="W1825" i="1"/>
  <c r="X1825" i="1" s="1"/>
  <c r="AC1825" i="1" s="1"/>
  <c r="AD1825" i="1" s="1"/>
  <c r="Z1824" i="1"/>
  <c r="W1824" i="1"/>
  <c r="X1824" i="1" s="1"/>
  <c r="AC1824" i="1" s="1"/>
  <c r="AD1824" i="1" s="1"/>
  <c r="Z1823" i="1"/>
  <c r="W1823" i="1"/>
  <c r="X1823" i="1" s="1"/>
  <c r="AC1823" i="1" s="1"/>
  <c r="AD1823" i="1" s="1"/>
  <c r="Z1822" i="1"/>
  <c r="W1822" i="1"/>
  <c r="X1822" i="1" s="1"/>
  <c r="AC1822" i="1" s="1"/>
  <c r="AD1822" i="1" s="1"/>
  <c r="Z1820" i="1"/>
  <c r="W1820" i="1"/>
  <c r="X1820" i="1" s="1"/>
  <c r="AC1820" i="1" s="1"/>
  <c r="AD1820" i="1" s="1"/>
  <c r="Z1819" i="1"/>
  <c r="W1819" i="1"/>
  <c r="X1819" i="1" s="1"/>
  <c r="AC1819" i="1" s="1"/>
  <c r="AD1819" i="1" s="1"/>
  <c r="Z1818" i="1"/>
  <c r="W1818" i="1"/>
  <c r="X1818" i="1" s="1"/>
  <c r="W1817" i="1"/>
  <c r="X1817" i="1" s="1"/>
  <c r="AC1817" i="1" s="1"/>
  <c r="AD1817" i="1" s="1"/>
  <c r="Z1816" i="1"/>
  <c r="W1816" i="1"/>
  <c r="X1816" i="1" s="1"/>
  <c r="AC1816" i="1" s="1"/>
  <c r="AD1816" i="1" s="1"/>
  <c r="Z1815" i="1"/>
  <c r="W1815" i="1"/>
  <c r="X1815" i="1" s="1"/>
  <c r="AC1815" i="1" s="1"/>
  <c r="AD1815" i="1" s="1"/>
  <c r="Z1814" i="1"/>
  <c r="W1814" i="1"/>
  <c r="X1814" i="1" s="1"/>
  <c r="AC1814" i="1" s="1"/>
  <c r="AD1814" i="1" s="1"/>
  <c r="Z1813" i="1"/>
  <c r="W1813" i="1"/>
  <c r="X1813" i="1" s="1"/>
  <c r="AC1813" i="1" s="1"/>
  <c r="AD1813" i="1" s="1"/>
  <c r="W1797" i="1"/>
  <c r="X1797" i="1" s="1"/>
  <c r="AC1797" i="1" s="1"/>
  <c r="AD1797" i="1" s="1"/>
  <c r="Z1796" i="1"/>
  <c r="W1796" i="1"/>
  <c r="X1796" i="1" s="1"/>
  <c r="AC1796" i="1" s="1"/>
  <c r="AD1796" i="1" s="1"/>
  <c r="Z1795" i="1"/>
  <c r="W1795" i="1"/>
  <c r="X1795" i="1" s="1"/>
  <c r="AC1795" i="1" s="1"/>
  <c r="AD1795" i="1" s="1"/>
  <c r="Z1794" i="1"/>
  <c r="W1794" i="1"/>
  <c r="X1794" i="1" s="1"/>
  <c r="AC1794" i="1" s="1"/>
  <c r="AD1794" i="1" s="1"/>
  <c r="Z1793" i="1"/>
  <c r="W1793" i="1"/>
  <c r="X1793" i="1" s="1"/>
  <c r="AC1793" i="1" s="1"/>
  <c r="AD1793" i="1" s="1"/>
  <c r="Z1792" i="1"/>
  <c r="W1792" i="1"/>
  <c r="X1792" i="1" s="1"/>
  <c r="AC1792" i="1" s="1"/>
  <c r="AD1792" i="1" s="1"/>
  <c r="Z1791" i="1"/>
  <c r="W1791" i="1"/>
  <c r="X1791" i="1" s="1"/>
  <c r="AC1791" i="1" s="1"/>
  <c r="AD1791" i="1" s="1"/>
  <c r="Z1790" i="1"/>
  <c r="W1790" i="1"/>
  <c r="X1790" i="1" s="1"/>
  <c r="AC1790" i="1" s="1"/>
  <c r="AD1790" i="1" s="1"/>
  <c r="Z1789" i="1"/>
  <c r="W1789" i="1"/>
  <c r="X1789" i="1" s="1"/>
  <c r="AC1789" i="1" s="1"/>
  <c r="AD1789" i="1" s="1"/>
  <c r="Z1788" i="1"/>
  <c r="W1788" i="1"/>
  <c r="X1788" i="1" s="1"/>
  <c r="AC1788" i="1" s="1"/>
  <c r="AD1788" i="1" s="1"/>
  <c r="Z1787" i="1"/>
  <c r="X1787" i="1"/>
  <c r="W1787" i="1"/>
  <c r="Z1786" i="1"/>
  <c r="X1786" i="1"/>
  <c r="W1786" i="1"/>
  <c r="Z1785" i="1"/>
  <c r="W1785" i="1"/>
  <c r="X1785" i="1" s="1"/>
  <c r="AC1785" i="1" s="1"/>
  <c r="AD1785" i="1" s="1"/>
  <c r="Z1784" i="1"/>
  <c r="W1784" i="1"/>
  <c r="X1784" i="1" s="1"/>
  <c r="AC1784" i="1" s="1"/>
  <c r="AD1784" i="1" s="1"/>
  <c r="Z1783" i="1"/>
  <c r="W1783" i="1"/>
  <c r="X1783" i="1" s="1"/>
  <c r="AC1783" i="1" s="1"/>
  <c r="AD1783" i="1" s="1"/>
  <c r="Z1782" i="1"/>
  <c r="W1782" i="1"/>
  <c r="X1782" i="1" s="1"/>
  <c r="AC1782" i="1" s="1"/>
  <c r="AD1782" i="1" s="1"/>
  <c r="Z1781" i="1"/>
  <c r="X1781" i="1"/>
  <c r="W1781" i="1"/>
  <c r="Z1780" i="1"/>
  <c r="X1780" i="1"/>
  <c r="W1780" i="1"/>
  <c r="W1779" i="1"/>
  <c r="X1779" i="1" s="1"/>
  <c r="AC1779" i="1" s="1"/>
  <c r="AD1779" i="1" s="1"/>
  <c r="Z1778" i="1"/>
  <c r="W1778" i="1"/>
  <c r="X1778" i="1" s="1"/>
  <c r="AC1778" i="1" s="1"/>
  <c r="AD1778" i="1" s="1"/>
  <c r="Z1777" i="1"/>
  <c r="W1777" i="1"/>
  <c r="X1777" i="1" s="1"/>
  <c r="AC1777" i="1" s="1"/>
  <c r="AD1777" i="1" s="1"/>
  <c r="Z1776" i="1"/>
  <c r="W1776" i="1"/>
  <c r="X1776" i="1" s="1"/>
  <c r="AC1776" i="1" s="1"/>
  <c r="AD1776" i="1" s="1"/>
  <c r="Z1775" i="1"/>
  <c r="W1775" i="1"/>
  <c r="X1775" i="1" s="1"/>
  <c r="AC1775" i="1" s="1"/>
  <c r="AD1775" i="1" s="1"/>
  <c r="Z1774" i="1"/>
  <c r="W1774" i="1"/>
  <c r="X1774" i="1" s="1"/>
  <c r="AC1774" i="1" s="1"/>
  <c r="AD1774" i="1" s="1"/>
  <c r="Z1773" i="1"/>
  <c r="W1773" i="1"/>
  <c r="X1773" i="1" s="1"/>
  <c r="AC1773" i="1" s="1"/>
  <c r="AD1773" i="1" s="1"/>
  <c r="Z1772" i="1"/>
  <c r="W1772" i="1"/>
  <c r="X1772" i="1" s="1"/>
  <c r="AC1772" i="1" s="1"/>
  <c r="AD1772" i="1" s="1"/>
  <c r="Z1771" i="1"/>
  <c r="W1771" i="1"/>
  <c r="X1771" i="1" s="1"/>
  <c r="AC1771" i="1" s="1"/>
  <c r="AD1771" i="1" s="1"/>
  <c r="Z1770" i="1"/>
  <c r="W1770" i="1"/>
  <c r="X1770" i="1" s="1"/>
  <c r="AC1770" i="1" s="1"/>
  <c r="AD1770" i="1" s="1"/>
  <c r="Z1769" i="1"/>
  <c r="W1769" i="1"/>
  <c r="X1769" i="1" s="1"/>
  <c r="AC1769" i="1" s="1"/>
  <c r="AD1769" i="1" s="1"/>
  <c r="W1768" i="1"/>
  <c r="X1768" i="1" s="1"/>
  <c r="AC1768" i="1" s="1"/>
  <c r="AD1768" i="1" s="1"/>
  <c r="W1767" i="1"/>
  <c r="X1767" i="1" s="1"/>
  <c r="AC1767" i="1" s="1"/>
  <c r="AD1767" i="1" s="1"/>
  <c r="W1766" i="1"/>
  <c r="X1766" i="1" s="1"/>
  <c r="AC1766" i="1" s="1"/>
  <c r="AD1766" i="1" s="1"/>
  <c r="Z1765" i="1"/>
  <c r="W1765" i="1"/>
  <c r="X1765" i="1" s="1"/>
  <c r="Z1764" i="1"/>
  <c r="W1764" i="1"/>
  <c r="X1764" i="1" s="1"/>
  <c r="AC1764" i="1" s="1"/>
  <c r="AD1764" i="1" s="1"/>
  <c r="Z1763" i="1"/>
  <c r="W1763" i="1"/>
  <c r="X1763" i="1" s="1"/>
  <c r="AC1763" i="1" s="1"/>
  <c r="AD1763" i="1" s="1"/>
  <c r="Z1762" i="1"/>
  <c r="W1762" i="1"/>
  <c r="X1762" i="1" s="1"/>
  <c r="AC1762" i="1" s="1"/>
  <c r="AD1762" i="1" s="1"/>
  <c r="Z1761" i="1"/>
  <c r="W1761" i="1"/>
  <c r="X1761" i="1" s="1"/>
  <c r="AC1761" i="1" s="1"/>
  <c r="AD1761" i="1" s="1"/>
  <c r="Z1760" i="1"/>
  <c r="W1760" i="1"/>
  <c r="X1760" i="1" s="1"/>
  <c r="AC1760" i="1" s="1"/>
  <c r="AD1760" i="1" s="1"/>
  <c r="Z1759" i="1"/>
  <c r="W1759" i="1"/>
  <c r="X1759" i="1" s="1"/>
  <c r="AC1759" i="1" s="1"/>
  <c r="AD1759" i="1" s="1"/>
  <c r="Z1758" i="1"/>
  <c r="W1758" i="1"/>
  <c r="X1758" i="1" s="1"/>
  <c r="AC1758" i="1" s="1"/>
  <c r="AD1758" i="1" s="1"/>
  <c r="Z1757" i="1"/>
  <c r="W1757" i="1"/>
  <c r="X1757" i="1" s="1"/>
  <c r="AC1757" i="1" s="1"/>
  <c r="AD1757" i="1" s="1"/>
  <c r="Z1756" i="1"/>
  <c r="W1756" i="1"/>
  <c r="X1756" i="1" s="1"/>
  <c r="AC1756" i="1" s="1"/>
  <c r="AD1756" i="1" s="1"/>
  <c r="Z1755" i="1"/>
  <c r="W1755" i="1"/>
  <c r="X1755" i="1" s="1"/>
  <c r="AC1755" i="1" s="1"/>
  <c r="AD1755" i="1" s="1"/>
  <c r="Z1754" i="1"/>
  <c r="W1754" i="1"/>
  <c r="X1754" i="1" s="1"/>
  <c r="AC1754" i="1" s="1"/>
  <c r="AD1754" i="1" s="1"/>
  <c r="Z1753" i="1"/>
  <c r="W1753" i="1"/>
  <c r="X1753" i="1" s="1"/>
  <c r="AC1753" i="1" s="1"/>
  <c r="AD1753" i="1" s="1"/>
  <c r="Z1752" i="1"/>
  <c r="W1752" i="1"/>
  <c r="X1752" i="1" s="1"/>
  <c r="AC1752" i="1" s="1"/>
  <c r="AD1752" i="1" s="1"/>
  <c r="Z1751" i="1"/>
  <c r="W1751" i="1"/>
  <c r="X1751" i="1" s="1"/>
  <c r="AC1751" i="1" s="1"/>
  <c r="AD1751" i="1" s="1"/>
  <c r="Z1750" i="1"/>
  <c r="W1750" i="1"/>
  <c r="X1750" i="1" s="1"/>
  <c r="AC1750" i="1" s="1"/>
  <c r="AD1750" i="1" s="1"/>
  <c r="Z1749" i="1"/>
  <c r="W1749" i="1"/>
  <c r="X1749" i="1" s="1"/>
  <c r="AC1749" i="1" s="1"/>
  <c r="AD1749" i="1" s="1"/>
  <c r="Z1748" i="1"/>
  <c r="W1748" i="1"/>
  <c r="X1748" i="1" s="1"/>
  <c r="AC1748" i="1" s="1"/>
  <c r="AD1748" i="1" s="1"/>
  <c r="Z1747" i="1"/>
  <c r="W1747" i="1"/>
  <c r="X1747" i="1" s="1"/>
  <c r="AC1747" i="1" s="1"/>
  <c r="AD1747" i="1" s="1"/>
  <c r="Z1746" i="1"/>
  <c r="W1746" i="1"/>
  <c r="X1746" i="1" s="1"/>
  <c r="AC1746" i="1" s="1"/>
  <c r="AD1746" i="1" s="1"/>
  <c r="Z1745" i="1"/>
  <c r="W1745" i="1"/>
  <c r="X1745" i="1" s="1"/>
  <c r="AC1745" i="1" s="1"/>
  <c r="AD1745" i="1" s="1"/>
  <c r="Z1744" i="1"/>
  <c r="W1744" i="1"/>
  <c r="X1744" i="1" s="1"/>
  <c r="Z1743" i="1"/>
  <c r="W1743" i="1"/>
  <c r="X1743" i="1" s="1"/>
  <c r="AC1743" i="1" s="1"/>
  <c r="AD1743" i="1" s="1"/>
  <c r="Z1742" i="1"/>
  <c r="W1742" i="1"/>
  <c r="X1742" i="1" s="1"/>
  <c r="AC1742" i="1" s="1"/>
  <c r="AD1742" i="1" s="1"/>
  <c r="Z1741" i="1"/>
  <c r="X1741" i="1"/>
  <c r="W1741" i="1"/>
  <c r="Z1740" i="1"/>
  <c r="W1740" i="1"/>
  <c r="X1740" i="1" s="1"/>
  <c r="AC1740" i="1" s="1"/>
  <c r="AD1740" i="1" s="1"/>
  <c r="Z1739" i="1"/>
  <c r="W1739" i="1"/>
  <c r="X1739" i="1" s="1"/>
  <c r="AC1739" i="1" s="1"/>
  <c r="AD1739" i="1" s="1"/>
  <c r="Z1738" i="1"/>
  <c r="W1738" i="1"/>
  <c r="X1738" i="1" s="1"/>
  <c r="AC1738" i="1" s="1"/>
  <c r="AD1738" i="1" s="1"/>
  <c r="Z1737" i="1"/>
  <c r="W1737" i="1"/>
  <c r="X1737" i="1" s="1"/>
  <c r="AC1737" i="1" s="1"/>
  <c r="AD1737" i="1" s="1"/>
  <c r="Z1736" i="1"/>
  <c r="W1736" i="1"/>
  <c r="X1736" i="1" s="1"/>
  <c r="AC1736" i="1" s="1"/>
  <c r="AD1736" i="1" s="1"/>
  <c r="Z1735" i="1"/>
  <c r="W1735" i="1"/>
  <c r="X1735" i="1" s="1"/>
  <c r="AC1735" i="1" s="1"/>
  <c r="AD1735" i="1" s="1"/>
  <c r="Z1734" i="1"/>
  <c r="W1734" i="1"/>
  <c r="X1734" i="1" s="1"/>
  <c r="AC1734" i="1" s="1"/>
  <c r="AD1734" i="1" s="1"/>
  <c r="Z1733" i="1"/>
  <c r="W1733" i="1"/>
  <c r="X1733" i="1" s="1"/>
  <c r="AC1733" i="1" s="1"/>
  <c r="AD1733" i="1" s="1"/>
  <c r="Z1732" i="1"/>
  <c r="W1732" i="1"/>
  <c r="X1732" i="1" s="1"/>
  <c r="AC1732" i="1" s="1"/>
  <c r="AD1732" i="1" s="1"/>
  <c r="Z1731" i="1"/>
  <c r="W1731" i="1"/>
  <c r="X1731" i="1" s="1"/>
  <c r="AC1731" i="1" s="1"/>
  <c r="AD1731" i="1" s="1"/>
  <c r="Z1730" i="1"/>
  <c r="W1730" i="1"/>
  <c r="X1730" i="1" s="1"/>
  <c r="AC1730" i="1" s="1"/>
  <c r="AD1730" i="1" s="1"/>
  <c r="Z1729" i="1"/>
  <c r="W1729" i="1"/>
  <c r="X1729" i="1" s="1"/>
  <c r="AC1729" i="1" s="1"/>
  <c r="AD1729" i="1" s="1"/>
  <c r="Z1727" i="1"/>
  <c r="W1727" i="1"/>
  <c r="X1727" i="1" s="1"/>
  <c r="AC1727" i="1" s="1"/>
  <c r="AD1727" i="1" s="1"/>
  <c r="Z1725" i="1"/>
  <c r="W1725" i="1"/>
  <c r="X1725" i="1" s="1"/>
  <c r="AC1725" i="1" s="1"/>
  <c r="AD1725" i="1" s="1"/>
  <c r="Z1724" i="1"/>
  <c r="W1724" i="1"/>
  <c r="X1724" i="1" s="1"/>
  <c r="AC1724" i="1" s="1"/>
  <c r="AD1724" i="1" s="1"/>
  <c r="Z1723" i="1"/>
  <c r="W1723" i="1"/>
  <c r="X1723" i="1" s="1"/>
  <c r="AC1723" i="1" s="1"/>
  <c r="AD1723" i="1" s="1"/>
  <c r="W1722" i="1"/>
  <c r="X1722" i="1" s="1"/>
  <c r="AC1722" i="1" s="1"/>
  <c r="AD1722" i="1" s="1"/>
  <c r="W1721" i="1"/>
  <c r="X1721" i="1" s="1"/>
  <c r="AC1721" i="1" s="1"/>
  <c r="AD1721" i="1" s="1"/>
  <c r="W1720" i="1"/>
  <c r="X1720" i="1" s="1"/>
  <c r="AC1720" i="1" s="1"/>
  <c r="AD1720" i="1" s="1"/>
  <c r="Z1719" i="1"/>
  <c r="W1719" i="1"/>
  <c r="X1719" i="1" s="1"/>
  <c r="AC1719" i="1" s="1"/>
  <c r="AD1719" i="1" s="1"/>
  <c r="Z1718" i="1"/>
  <c r="W1718" i="1"/>
  <c r="X1718" i="1" s="1"/>
  <c r="AC1718" i="1" s="1"/>
  <c r="AD1718" i="1" s="1"/>
  <c r="Z1717" i="1"/>
  <c r="W1717" i="1"/>
  <c r="X1717" i="1" s="1"/>
  <c r="AC1717" i="1" s="1"/>
  <c r="AD1717" i="1" s="1"/>
  <c r="Z1716" i="1"/>
  <c r="W1716" i="1"/>
  <c r="X1716" i="1" s="1"/>
  <c r="AC1716" i="1" s="1"/>
  <c r="AD1716" i="1" s="1"/>
  <c r="Z1715" i="1"/>
  <c r="W1715" i="1"/>
  <c r="X1715" i="1" s="1"/>
  <c r="AC1715" i="1" s="1"/>
  <c r="AD1715" i="1" s="1"/>
  <c r="Z1714" i="1"/>
  <c r="W1714" i="1"/>
  <c r="X1714" i="1" s="1"/>
  <c r="AC1714" i="1" s="1"/>
  <c r="AD1714" i="1" s="1"/>
  <c r="Z1713" i="1"/>
  <c r="W1713" i="1"/>
  <c r="X1713" i="1" s="1"/>
  <c r="AC1713" i="1" s="1"/>
  <c r="AD1713" i="1" s="1"/>
  <c r="Z1712" i="1"/>
  <c r="W1712" i="1"/>
  <c r="X1712" i="1" s="1"/>
  <c r="AC1712" i="1" s="1"/>
  <c r="AD1712" i="1" s="1"/>
  <c r="Z1711" i="1"/>
  <c r="W1711" i="1"/>
  <c r="X1711" i="1" s="1"/>
  <c r="AC1711" i="1" s="1"/>
  <c r="AD1711" i="1" s="1"/>
  <c r="Z1710" i="1"/>
  <c r="W1710" i="1"/>
  <c r="X1710" i="1" s="1"/>
  <c r="AC1710" i="1" s="1"/>
  <c r="AD1710" i="1" s="1"/>
  <c r="Z1709" i="1"/>
  <c r="W1709" i="1"/>
  <c r="X1709" i="1" s="1"/>
  <c r="AC1709" i="1" s="1"/>
  <c r="AD1709" i="1" s="1"/>
  <c r="Z1708" i="1"/>
  <c r="W1708" i="1"/>
  <c r="X1708" i="1" s="1"/>
  <c r="AC1708" i="1" s="1"/>
  <c r="AD1708" i="1" s="1"/>
  <c r="Z1707" i="1"/>
  <c r="W1707" i="1"/>
  <c r="X1707" i="1" s="1"/>
  <c r="AC1707" i="1" s="1"/>
  <c r="AD1707" i="1" s="1"/>
  <c r="Z1706" i="1"/>
  <c r="W1706" i="1"/>
  <c r="X1706" i="1" s="1"/>
  <c r="AC1706" i="1" s="1"/>
  <c r="AD1706" i="1" s="1"/>
  <c r="Z1705" i="1"/>
  <c r="W1705" i="1"/>
  <c r="X1705" i="1" s="1"/>
  <c r="AC1705" i="1" s="1"/>
  <c r="AD1705" i="1" s="1"/>
  <c r="Z1704" i="1"/>
  <c r="W1704" i="1"/>
  <c r="X1704" i="1" s="1"/>
  <c r="AC1704" i="1" s="1"/>
  <c r="AD1704" i="1" s="1"/>
  <c r="Z1702" i="1"/>
  <c r="X1702" i="1"/>
  <c r="W1702" i="1"/>
  <c r="Z1701" i="1"/>
  <c r="W1701" i="1"/>
  <c r="X1701" i="1" s="1"/>
  <c r="AC1701" i="1" s="1"/>
  <c r="AD1701" i="1" s="1"/>
  <c r="Z1700" i="1"/>
  <c r="W1700" i="1"/>
  <c r="X1700" i="1" s="1"/>
  <c r="AC1700" i="1" s="1"/>
  <c r="AD1700" i="1" s="1"/>
  <c r="Z1699" i="1"/>
  <c r="X1699" i="1"/>
  <c r="W1699" i="1"/>
  <c r="Z1698" i="1"/>
  <c r="W1698" i="1"/>
  <c r="X1698" i="1" s="1"/>
  <c r="AC1698" i="1" s="1"/>
  <c r="AD1698" i="1" s="1"/>
  <c r="Z1697" i="1"/>
  <c r="W1697" i="1"/>
  <c r="X1697" i="1" s="1"/>
  <c r="AC1697" i="1" s="1"/>
  <c r="AD1697" i="1" s="1"/>
  <c r="Z1696" i="1"/>
  <c r="W1696" i="1"/>
  <c r="X1696" i="1" s="1"/>
  <c r="AC1696" i="1" s="1"/>
  <c r="AD1696" i="1" s="1"/>
  <c r="Z1695" i="1"/>
  <c r="W1695" i="1"/>
  <c r="X1695" i="1" s="1"/>
  <c r="AC1695" i="1" s="1"/>
  <c r="AD1695" i="1" s="1"/>
  <c r="Z1694" i="1"/>
  <c r="W1694" i="1"/>
  <c r="X1694" i="1" s="1"/>
  <c r="AC1694" i="1" s="1"/>
  <c r="AD1694" i="1" s="1"/>
  <c r="Z1693" i="1"/>
  <c r="W1693" i="1"/>
  <c r="X1693" i="1" s="1"/>
  <c r="AC1693" i="1" s="1"/>
  <c r="AD1693" i="1" s="1"/>
  <c r="Z1692" i="1"/>
  <c r="W1692" i="1"/>
  <c r="X1692" i="1" s="1"/>
  <c r="AC1692" i="1" s="1"/>
  <c r="AD1692" i="1" s="1"/>
  <c r="Z1691" i="1"/>
  <c r="W1691" i="1"/>
  <c r="X1691" i="1" s="1"/>
  <c r="AC1691" i="1" s="1"/>
  <c r="AD1691" i="1" s="1"/>
  <c r="Z1690" i="1"/>
  <c r="W1690" i="1"/>
  <c r="X1690" i="1" s="1"/>
  <c r="AC1690" i="1" s="1"/>
  <c r="AD1690" i="1" s="1"/>
  <c r="Z1689" i="1"/>
  <c r="W1689" i="1"/>
  <c r="X1689" i="1" s="1"/>
  <c r="AC1689" i="1" s="1"/>
  <c r="AD1689" i="1" s="1"/>
  <c r="Z1688" i="1"/>
  <c r="W1688" i="1"/>
  <c r="X1688" i="1" s="1"/>
  <c r="Z1687" i="1"/>
  <c r="W1687" i="1"/>
  <c r="X1687" i="1" s="1"/>
  <c r="AC1687" i="1" s="1"/>
  <c r="AD1687" i="1" s="1"/>
  <c r="Z1686" i="1"/>
  <c r="W1686" i="1"/>
  <c r="X1686" i="1" s="1"/>
  <c r="AC1686" i="1" s="1"/>
  <c r="AD1686" i="1" s="1"/>
  <c r="Z1685" i="1"/>
  <c r="W1685" i="1"/>
  <c r="X1685" i="1" s="1"/>
  <c r="AC1685" i="1" s="1"/>
  <c r="AD1685" i="1" s="1"/>
  <c r="W1684" i="1"/>
  <c r="X1684" i="1" s="1"/>
  <c r="AC1684" i="1" s="1"/>
  <c r="AD1684" i="1" s="1"/>
  <c r="Z1683" i="1"/>
  <c r="W1683" i="1"/>
  <c r="X1683" i="1" s="1"/>
  <c r="AC1683" i="1" s="1"/>
  <c r="AD1683" i="1" s="1"/>
  <c r="Z1682" i="1"/>
  <c r="W1682" i="1"/>
  <c r="X1682" i="1" s="1"/>
  <c r="AC1682" i="1" s="1"/>
  <c r="AD1682" i="1" s="1"/>
  <c r="Z1681" i="1"/>
  <c r="W1681" i="1"/>
  <c r="X1681" i="1" s="1"/>
  <c r="AC1681" i="1" s="1"/>
  <c r="AD1681" i="1" s="1"/>
  <c r="Z1680" i="1"/>
  <c r="X1680" i="1"/>
  <c r="W1680" i="1"/>
  <c r="Z1679" i="1"/>
  <c r="X1679" i="1"/>
  <c r="W1679" i="1"/>
  <c r="Z1678" i="1"/>
  <c r="X1678" i="1"/>
  <c r="W1678" i="1"/>
  <c r="Z1677" i="1"/>
  <c r="W1677" i="1"/>
  <c r="X1677" i="1" s="1"/>
  <c r="AC1677" i="1" s="1"/>
  <c r="AD1677" i="1" s="1"/>
  <c r="Z1676" i="1"/>
  <c r="W1676" i="1"/>
  <c r="X1676" i="1" s="1"/>
  <c r="AC1676" i="1" s="1"/>
  <c r="AD1676" i="1" s="1"/>
  <c r="Z1675" i="1"/>
  <c r="W1675" i="1"/>
  <c r="X1675" i="1" s="1"/>
  <c r="AC1675" i="1" s="1"/>
  <c r="AD1675" i="1" s="1"/>
  <c r="Z1674" i="1"/>
  <c r="W1674" i="1"/>
  <c r="X1674" i="1" s="1"/>
  <c r="AC1674" i="1" s="1"/>
  <c r="AD1674" i="1" s="1"/>
  <c r="Z1673" i="1"/>
  <c r="W1673" i="1"/>
  <c r="X1673" i="1" s="1"/>
  <c r="AC1673" i="1" s="1"/>
  <c r="AD1673" i="1" s="1"/>
  <c r="Z1672" i="1"/>
  <c r="W1672" i="1"/>
  <c r="X1672" i="1" s="1"/>
  <c r="AC1672" i="1" s="1"/>
  <c r="AD1672" i="1" s="1"/>
  <c r="Z1671" i="1"/>
  <c r="W1671" i="1"/>
  <c r="X1671" i="1" s="1"/>
  <c r="AC1671" i="1" s="1"/>
  <c r="AD1671" i="1" s="1"/>
  <c r="Z1670" i="1"/>
  <c r="W1670" i="1"/>
  <c r="X1670" i="1" s="1"/>
  <c r="AC1670" i="1" s="1"/>
  <c r="AD1670" i="1" s="1"/>
  <c r="Z1669" i="1"/>
  <c r="W1669" i="1"/>
  <c r="X1669" i="1" s="1"/>
  <c r="Z1668" i="1"/>
  <c r="W1668" i="1"/>
  <c r="X1668" i="1" s="1"/>
  <c r="AC1668" i="1" s="1"/>
  <c r="AD1668" i="1" s="1"/>
  <c r="Z1667" i="1"/>
  <c r="W1667" i="1"/>
  <c r="X1667" i="1" s="1"/>
  <c r="AC1667" i="1" s="1"/>
  <c r="AD1667" i="1" s="1"/>
  <c r="Z1666" i="1"/>
  <c r="W1666" i="1"/>
  <c r="X1666" i="1" s="1"/>
  <c r="AC1666" i="1" s="1"/>
  <c r="AD1666" i="1" s="1"/>
  <c r="Z1665" i="1"/>
  <c r="W1665" i="1"/>
  <c r="X1665" i="1" s="1"/>
  <c r="AC1665" i="1" s="1"/>
  <c r="AD1665" i="1" s="1"/>
  <c r="Z1664" i="1"/>
  <c r="W1664" i="1"/>
  <c r="X1664" i="1" s="1"/>
  <c r="AC1664" i="1" s="1"/>
  <c r="AD1664" i="1" s="1"/>
  <c r="Z1663" i="1"/>
  <c r="W1663" i="1"/>
  <c r="X1663" i="1" s="1"/>
  <c r="AC1663" i="1" s="1"/>
  <c r="AD1663" i="1" s="1"/>
  <c r="Z1662" i="1"/>
  <c r="W1662" i="1"/>
  <c r="X1662" i="1" s="1"/>
  <c r="AC1662" i="1" s="1"/>
  <c r="AD1662" i="1" s="1"/>
  <c r="Z1661" i="1"/>
  <c r="W1661" i="1"/>
  <c r="X1661" i="1" s="1"/>
  <c r="AC1661" i="1" s="1"/>
  <c r="AD1661" i="1" s="1"/>
  <c r="Z1660" i="1"/>
  <c r="W1660" i="1"/>
  <c r="X1660" i="1" s="1"/>
  <c r="AC1660" i="1" s="1"/>
  <c r="AD1660" i="1" s="1"/>
  <c r="Z1659" i="1"/>
  <c r="W1659" i="1"/>
  <c r="X1659" i="1" s="1"/>
  <c r="AC1659" i="1" s="1"/>
  <c r="AD1659" i="1" s="1"/>
  <c r="Z1658" i="1"/>
  <c r="W1658" i="1"/>
  <c r="X1658" i="1" s="1"/>
  <c r="AC1658" i="1" s="1"/>
  <c r="AD1658" i="1" s="1"/>
  <c r="Z1657" i="1"/>
  <c r="W1657" i="1"/>
  <c r="X1657" i="1" s="1"/>
  <c r="AC1657" i="1" s="1"/>
  <c r="AD1657" i="1" s="1"/>
  <c r="Z1656" i="1"/>
  <c r="W1656" i="1"/>
  <c r="X1656" i="1" s="1"/>
  <c r="AC1656" i="1" s="1"/>
  <c r="AD1656" i="1" s="1"/>
  <c r="Z1655" i="1"/>
  <c r="W1655" i="1"/>
  <c r="X1655" i="1" s="1"/>
  <c r="AC1655" i="1" s="1"/>
  <c r="AD1655" i="1" s="1"/>
  <c r="Z1654" i="1"/>
  <c r="W1654" i="1"/>
  <c r="X1654" i="1" s="1"/>
  <c r="AC1654" i="1" s="1"/>
  <c r="AD1654" i="1" s="1"/>
  <c r="Z1653" i="1"/>
  <c r="W1653" i="1"/>
  <c r="X1653" i="1" s="1"/>
  <c r="AC1653" i="1" s="1"/>
  <c r="AD1653" i="1" s="1"/>
  <c r="Z1652" i="1"/>
  <c r="W1652" i="1"/>
  <c r="X1652" i="1" s="1"/>
  <c r="AC1652" i="1" s="1"/>
  <c r="AD1652" i="1" s="1"/>
  <c r="Z1651" i="1"/>
  <c r="W1651" i="1"/>
  <c r="X1651" i="1" s="1"/>
  <c r="AC1651" i="1" s="1"/>
  <c r="AD1651" i="1" s="1"/>
  <c r="Z1650" i="1"/>
  <c r="W1650" i="1"/>
  <c r="X1650" i="1" s="1"/>
  <c r="Z1649" i="1"/>
  <c r="W1649" i="1"/>
  <c r="X1649" i="1" s="1"/>
  <c r="AC1649" i="1" s="1"/>
  <c r="AD1649" i="1" s="1"/>
  <c r="Z1648" i="1"/>
  <c r="W1648" i="1"/>
  <c r="X1648" i="1" s="1"/>
  <c r="AC1648" i="1" s="1"/>
  <c r="AD1648" i="1" s="1"/>
  <c r="Z1647" i="1"/>
  <c r="W1647" i="1"/>
  <c r="X1647" i="1" s="1"/>
  <c r="AC1647" i="1" s="1"/>
  <c r="AD1647" i="1" s="1"/>
  <c r="Z1646" i="1"/>
  <c r="W1646" i="1"/>
  <c r="X1646" i="1" s="1"/>
  <c r="AC1646" i="1" s="1"/>
  <c r="AD1646" i="1" s="1"/>
  <c r="Z1645" i="1"/>
  <c r="W1645" i="1"/>
  <c r="X1645" i="1" s="1"/>
  <c r="AC1645" i="1" s="1"/>
  <c r="AD1645" i="1" s="1"/>
  <c r="Z1644" i="1"/>
  <c r="W1644" i="1"/>
  <c r="X1644" i="1" s="1"/>
  <c r="AC1644" i="1" s="1"/>
  <c r="AD1644" i="1" s="1"/>
  <c r="Z1643" i="1"/>
  <c r="W1643" i="1"/>
  <c r="X1643" i="1" s="1"/>
  <c r="AC1643" i="1" s="1"/>
  <c r="AD1643" i="1" s="1"/>
  <c r="Z1642" i="1"/>
  <c r="W1642" i="1"/>
  <c r="X1642" i="1" s="1"/>
  <c r="AC1642" i="1" s="1"/>
  <c r="AD1642" i="1" s="1"/>
  <c r="Z1641" i="1"/>
  <c r="W1641" i="1"/>
  <c r="X1641" i="1" s="1"/>
  <c r="AC1641" i="1" s="1"/>
  <c r="AD1641" i="1" s="1"/>
  <c r="Z1640" i="1"/>
  <c r="W1640" i="1"/>
  <c r="X1640" i="1" s="1"/>
  <c r="Z1639" i="1"/>
  <c r="W1639" i="1"/>
  <c r="X1639" i="1" s="1"/>
  <c r="AC1639" i="1" s="1"/>
  <c r="AD1639" i="1" s="1"/>
  <c r="Z1638" i="1"/>
  <c r="W1638" i="1"/>
  <c r="X1638" i="1" s="1"/>
  <c r="AC1638" i="1" s="1"/>
  <c r="AD1638" i="1" s="1"/>
  <c r="Z1637" i="1"/>
  <c r="W1637" i="1"/>
  <c r="X1637" i="1" s="1"/>
  <c r="AC1637" i="1" s="1"/>
  <c r="AD1637" i="1" s="1"/>
  <c r="Z1636" i="1"/>
  <c r="W1636" i="1"/>
  <c r="X1636" i="1" s="1"/>
  <c r="AC1636" i="1" s="1"/>
  <c r="AD1636" i="1" s="1"/>
  <c r="Z1635" i="1"/>
  <c r="W1635" i="1"/>
  <c r="X1635" i="1" s="1"/>
  <c r="AC1635" i="1" s="1"/>
  <c r="AD1635" i="1" s="1"/>
  <c r="Z1634" i="1"/>
  <c r="W1634" i="1"/>
  <c r="X1634" i="1" s="1"/>
  <c r="AC1634" i="1" s="1"/>
  <c r="AD1634" i="1" s="1"/>
  <c r="Z1633" i="1"/>
  <c r="W1633" i="1"/>
  <c r="X1633" i="1" s="1"/>
  <c r="AC1633" i="1" s="1"/>
  <c r="AD1633" i="1" s="1"/>
  <c r="Z1632" i="1"/>
  <c r="W1632" i="1"/>
  <c r="X1632" i="1" s="1"/>
  <c r="AC1632" i="1" s="1"/>
  <c r="AD1632" i="1" s="1"/>
  <c r="Z1631" i="1"/>
  <c r="W1631" i="1"/>
  <c r="X1631" i="1" s="1"/>
  <c r="AC1631" i="1" s="1"/>
  <c r="AD1631" i="1" s="1"/>
  <c r="Z1630" i="1"/>
  <c r="W1630" i="1"/>
  <c r="X1630" i="1" s="1"/>
  <c r="AC1630" i="1" s="1"/>
  <c r="AD1630" i="1" s="1"/>
  <c r="Z1629" i="1"/>
  <c r="W1629" i="1"/>
  <c r="X1629" i="1" s="1"/>
  <c r="AC1629" i="1" s="1"/>
  <c r="AD1629" i="1" s="1"/>
  <c r="Z1628" i="1"/>
  <c r="W1628" i="1"/>
  <c r="X1628" i="1" s="1"/>
  <c r="AC1628" i="1" s="1"/>
  <c r="AD1628" i="1" s="1"/>
  <c r="Z1627" i="1"/>
  <c r="W1627" i="1"/>
  <c r="X1627" i="1" s="1"/>
  <c r="AC1627" i="1" s="1"/>
  <c r="AD1627" i="1" s="1"/>
  <c r="Z1626" i="1"/>
  <c r="W1626" i="1"/>
  <c r="X1626" i="1" s="1"/>
  <c r="AC1626" i="1" s="1"/>
  <c r="AD1626" i="1" s="1"/>
  <c r="Z1625" i="1"/>
  <c r="W1625" i="1"/>
  <c r="X1625" i="1" s="1"/>
  <c r="AC1625" i="1" s="1"/>
  <c r="AD1625" i="1" s="1"/>
  <c r="Z1624" i="1"/>
  <c r="W1624" i="1"/>
  <c r="X1624" i="1" s="1"/>
  <c r="AC1624" i="1" s="1"/>
  <c r="AD1624" i="1" s="1"/>
  <c r="Z1623" i="1"/>
  <c r="W1623" i="1"/>
  <c r="X1623" i="1" s="1"/>
  <c r="AC1623" i="1" s="1"/>
  <c r="AD1623" i="1" s="1"/>
  <c r="W1622" i="1"/>
  <c r="X1622" i="1" s="1"/>
  <c r="AC1622" i="1" s="1"/>
  <c r="AD1622" i="1" s="1"/>
  <c r="Z1621" i="1"/>
  <c r="W1621" i="1"/>
  <c r="X1621" i="1" s="1"/>
  <c r="AC1621" i="1" s="1"/>
  <c r="AD1621" i="1" s="1"/>
  <c r="Z1620" i="1"/>
  <c r="W1620" i="1"/>
  <c r="X1620" i="1" s="1"/>
  <c r="AC1620" i="1" s="1"/>
  <c r="AD1620" i="1" s="1"/>
  <c r="Z1619" i="1"/>
  <c r="W1619" i="1"/>
  <c r="X1619" i="1" s="1"/>
  <c r="AC1619" i="1" s="1"/>
  <c r="AD1619" i="1" s="1"/>
  <c r="Z1618" i="1"/>
  <c r="W1618" i="1"/>
  <c r="X1618" i="1" s="1"/>
  <c r="AC1618" i="1" s="1"/>
  <c r="AD1618" i="1" s="1"/>
  <c r="Z1617" i="1"/>
  <c r="W1617" i="1"/>
  <c r="X1617" i="1" s="1"/>
  <c r="AC1617" i="1" s="1"/>
  <c r="AD1617" i="1" s="1"/>
  <c r="Z1616" i="1"/>
  <c r="W1616" i="1"/>
  <c r="X1616" i="1" s="1"/>
  <c r="AC1616" i="1" s="1"/>
  <c r="AD1616" i="1" s="1"/>
  <c r="Z1615" i="1"/>
  <c r="W1615" i="1"/>
  <c r="X1615" i="1" s="1"/>
  <c r="AC1615" i="1" s="1"/>
  <c r="AD1615" i="1" s="1"/>
  <c r="Z1614" i="1"/>
  <c r="W1614" i="1"/>
  <c r="X1614" i="1" s="1"/>
  <c r="Z1613" i="1"/>
  <c r="W1613" i="1"/>
  <c r="X1613" i="1" s="1"/>
  <c r="AC1613" i="1" s="1"/>
  <c r="AD1613" i="1" s="1"/>
  <c r="Z1612" i="1"/>
  <c r="W1612" i="1"/>
  <c r="X1612" i="1" s="1"/>
  <c r="AC1612" i="1" s="1"/>
  <c r="AD1612" i="1" s="1"/>
  <c r="W1611" i="1"/>
  <c r="X1611" i="1" s="1"/>
  <c r="AC1611" i="1" s="1"/>
  <c r="AD1611" i="1" s="1"/>
  <c r="Z1610" i="1"/>
  <c r="W1610" i="1"/>
  <c r="X1610" i="1" s="1"/>
  <c r="AC1610" i="1" s="1"/>
  <c r="AD1610" i="1" s="1"/>
  <c r="Z1609" i="1"/>
  <c r="W1609" i="1"/>
  <c r="X1609" i="1" s="1"/>
  <c r="AC1609" i="1" s="1"/>
  <c r="AD1609" i="1" s="1"/>
  <c r="Z1608" i="1"/>
  <c r="W1608" i="1"/>
  <c r="X1608" i="1" s="1"/>
  <c r="Z1607" i="1"/>
  <c r="W1607" i="1"/>
  <c r="X1607" i="1" s="1"/>
  <c r="AC1607" i="1" s="1"/>
  <c r="AD1607" i="1" s="1"/>
  <c r="Z1606" i="1"/>
  <c r="W1606" i="1"/>
  <c r="X1606" i="1" s="1"/>
  <c r="AC1606" i="1" s="1"/>
  <c r="AD1606" i="1" s="1"/>
  <c r="Z1605" i="1"/>
  <c r="W1605" i="1"/>
  <c r="X1605" i="1" s="1"/>
  <c r="Z1604" i="1"/>
  <c r="W1604" i="1"/>
  <c r="X1604" i="1" s="1"/>
  <c r="AC1604" i="1" s="1"/>
  <c r="AD1604" i="1" s="1"/>
  <c r="Z1603" i="1"/>
  <c r="W1603" i="1"/>
  <c r="X1603" i="1" s="1"/>
  <c r="AC1603" i="1" s="1"/>
  <c r="AD1603" i="1" s="1"/>
  <c r="Z1602" i="1"/>
  <c r="W1602" i="1"/>
  <c r="X1602" i="1" s="1"/>
  <c r="AC1602" i="1" s="1"/>
  <c r="AD1602" i="1" s="1"/>
  <c r="Z1601" i="1"/>
  <c r="W1601" i="1"/>
  <c r="X1601" i="1" s="1"/>
  <c r="Z1600" i="1"/>
  <c r="W1600" i="1"/>
  <c r="X1600" i="1" s="1"/>
  <c r="AC1600" i="1" s="1"/>
  <c r="AD1600" i="1" s="1"/>
  <c r="Z1599" i="1"/>
  <c r="W1599" i="1"/>
  <c r="X1599" i="1" s="1"/>
  <c r="AC1599" i="1" s="1"/>
  <c r="AD1599" i="1" s="1"/>
  <c r="Z1598" i="1"/>
  <c r="W1598" i="1"/>
  <c r="X1598" i="1" s="1"/>
  <c r="AC1598" i="1" s="1"/>
  <c r="AD1598" i="1" s="1"/>
  <c r="Z1597" i="1"/>
  <c r="W1597" i="1"/>
  <c r="X1597" i="1" s="1"/>
  <c r="AC1597" i="1" s="1"/>
  <c r="AD1597" i="1" s="1"/>
  <c r="Z1596" i="1"/>
  <c r="W1596" i="1"/>
  <c r="X1596" i="1" s="1"/>
  <c r="AC1596" i="1" s="1"/>
  <c r="AD1596" i="1" s="1"/>
  <c r="Z1595" i="1"/>
  <c r="W1595" i="1"/>
  <c r="X1595" i="1" s="1"/>
  <c r="AC1595" i="1" s="1"/>
  <c r="AD1595" i="1" s="1"/>
  <c r="Z1594" i="1"/>
  <c r="W1594" i="1"/>
  <c r="X1594" i="1" s="1"/>
  <c r="AC1594" i="1" s="1"/>
  <c r="AD1594" i="1" s="1"/>
  <c r="Z1593" i="1"/>
  <c r="W1593" i="1"/>
  <c r="X1593" i="1" s="1"/>
  <c r="AC1593" i="1" s="1"/>
  <c r="AD1593" i="1" s="1"/>
  <c r="Z1592" i="1"/>
  <c r="W1592" i="1"/>
  <c r="X1592" i="1" s="1"/>
  <c r="AC1592" i="1" s="1"/>
  <c r="AD1592" i="1" s="1"/>
  <c r="Z1591" i="1"/>
  <c r="W1591" i="1"/>
  <c r="X1591" i="1" s="1"/>
  <c r="Z1590" i="1"/>
  <c r="W1590" i="1"/>
  <c r="X1590" i="1" s="1"/>
  <c r="AC1590" i="1" s="1"/>
  <c r="AD1590" i="1" s="1"/>
  <c r="Z1589" i="1"/>
  <c r="W1589" i="1"/>
  <c r="X1589" i="1" s="1"/>
  <c r="AC1589" i="1" s="1"/>
  <c r="AD1589" i="1" s="1"/>
  <c r="Z1588" i="1"/>
  <c r="W1588" i="1"/>
  <c r="X1588" i="1" s="1"/>
  <c r="AC1588" i="1" s="1"/>
  <c r="AD1588" i="1" s="1"/>
  <c r="Z1587" i="1"/>
  <c r="W1587" i="1"/>
  <c r="X1587" i="1" s="1"/>
  <c r="AC1587" i="1" s="1"/>
  <c r="AD1587" i="1" s="1"/>
  <c r="Z1586" i="1"/>
  <c r="W1586" i="1"/>
  <c r="X1586" i="1" s="1"/>
  <c r="AC1586" i="1" s="1"/>
  <c r="AD1586" i="1" s="1"/>
  <c r="Z1585" i="1"/>
  <c r="W1585" i="1"/>
  <c r="X1585" i="1" s="1"/>
  <c r="AC1585" i="1" s="1"/>
  <c r="AD1585" i="1" s="1"/>
  <c r="Z1584" i="1"/>
  <c r="W1584" i="1"/>
  <c r="X1584" i="1" s="1"/>
  <c r="AC1584" i="1" s="1"/>
  <c r="AD1584" i="1" s="1"/>
  <c r="Z1583" i="1"/>
  <c r="W1583" i="1"/>
  <c r="X1583" i="1" s="1"/>
  <c r="AC1583" i="1" s="1"/>
  <c r="AD1583" i="1" s="1"/>
  <c r="Z1582" i="1"/>
  <c r="W1582" i="1"/>
  <c r="X1582" i="1" s="1"/>
  <c r="AC1582" i="1" s="1"/>
  <c r="AD1582" i="1" s="1"/>
  <c r="Z1581" i="1"/>
  <c r="W1581" i="1"/>
  <c r="X1581" i="1" s="1"/>
  <c r="AC1581" i="1" s="1"/>
  <c r="AD1581" i="1" s="1"/>
  <c r="Z1580" i="1"/>
  <c r="W1580" i="1"/>
  <c r="X1580" i="1" s="1"/>
  <c r="AC1580" i="1" s="1"/>
  <c r="AD1580" i="1" s="1"/>
  <c r="Z1579" i="1"/>
  <c r="W1579" i="1"/>
  <c r="X1579" i="1" s="1"/>
  <c r="Z1578" i="1"/>
  <c r="W1578" i="1"/>
  <c r="X1578" i="1" s="1"/>
  <c r="AC1578" i="1" s="1"/>
  <c r="AD1578" i="1" s="1"/>
  <c r="Z1577" i="1"/>
  <c r="W1577" i="1"/>
  <c r="X1577" i="1" s="1"/>
  <c r="AC1577" i="1" s="1"/>
  <c r="AD1577" i="1" s="1"/>
  <c r="Z1576" i="1"/>
  <c r="W1576" i="1"/>
  <c r="X1576" i="1" s="1"/>
  <c r="AC1576" i="1" s="1"/>
  <c r="AD1576" i="1" s="1"/>
  <c r="Z1575" i="1"/>
  <c r="W1575" i="1"/>
  <c r="X1575" i="1" s="1"/>
  <c r="AC1575" i="1" s="1"/>
  <c r="AD1575" i="1" s="1"/>
  <c r="Z1574" i="1"/>
  <c r="W1574" i="1"/>
  <c r="X1574" i="1" s="1"/>
  <c r="Z1573" i="1"/>
  <c r="W1573" i="1"/>
  <c r="X1573" i="1" s="1"/>
  <c r="AC1573" i="1" s="1"/>
  <c r="AD1573" i="1" s="1"/>
  <c r="Z1572" i="1"/>
  <c r="W1572" i="1"/>
  <c r="X1572" i="1" s="1"/>
  <c r="Z1571" i="1"/>
  <c r="W1571" i="1"/>
  <c r="X1571" i="1" s="1"/>
  <c r="AC1571" i="1" s="1"/>
  <c r="AD1571" i="1" s="1"/>
  <c r="Z1570" i="1"/>
  <c r="W1570" i="1"/>
  <c r="X1570" i="1" s="1"/>
  <c r="AC1570" i="1" s="1"/>
  <c r="AD1570" i="1" s="1"/>
  <c r="Z1569" i="1"/>
  <c r="W1569" i="1"/>
  <c r="X1569" i="1" s="1"/>
  <c r="AC1569" i="1" s="1"/>
  <c r="AD1569" i="1" s="1"/>
  <c r="Z1568" i="1"/>
  <c r="W1568" i="1"/>
  <c r="X1568" i="1" s="1"/>
  <c r="AC1568" i="1" s="1"/>
  <c r="AD1568" i="1" s="1"/>
  <c r="Z1567" i="1"/>
  <c r="W1567" i="1"/>
  <c r="X1567" i="1" s="1"/>
  <c r="Z1566" i="1"/>
  <c r="W1566" i="1"/>
  <c r="X1566" i="1" s="1"/>
  <c r="AC1566" i="1" s="1"/>
  <c r="AD1566" i="1" s="1"/>
  <c r="Z1565" i="1"/>
  <c r="W1565" i="1"/>
  <c r="X1565" i="1" s="1"/>
  <c r="Z1564" i="1"/>
  <c r="W1564" i="1"/>
  <c r="X1564" i="1" s="1"/>
  <c r="AC1564" i="1" s="1"/>
  <c r="AD1564" i="1" s="1"/>
  <c r="Z1563" i="1"/>
  <c r="W1563" i="1"/>
  <c r="X1563" i="1" s="1"/>
  <c r="Z1562" i="1"/>
  <c r="W1562" i="1"/>
  <c r="X1562" i="1" s="1"/>
  <c r="AC1562" i="1" s="1"/>
  <c r="AD1562" i="1" s="1"/>
  <c r="Z1561" i="1"/>
  <c r="W1561" i="1"/>
  <c r="X1561" i="1" s="1"/>
  <c r="Z1560" i="1"/>
  <c r="W1560" i="1"/>
  <c r="X1560" i="1" s="1"/>
  <c r="AC1560" i="1" s="1"/>
  <c r="AD1560" i="1" s="1"/>
  <c r="Z1559" i="1"/>
  <c r="W1559" i="1"/>
  <c r="X1559" i="1" s="1"/>
  <c r="Z1558" i="1"/>
  <c r="W1558" i="1"/>
  <c r="X1558" i="1" s="1"/>
  <c r="AC1558" i="1" s="1"/>
  <c r="AD1558" i="1" s="1"/>
  <c r="Z1557" i="1"/>
  <c r="W1557" i="1"/>
  <c r="X1557" i="1" s="1"/>
  <c r="AC1557" i="1" s="1"/>
  <c r="AD1557" i="1" s="1"/>
  <c r="Z1556" i="1"/>
  <c r="W1556" i="1"/>
  <c r="X1556" i="1" s="1"/>
  <c r="Z1555" i="1"/>
  <c r="W1555" i="1"/>
  <c r="X1555" i="1" s="1"/>
  <c r="AC1555" i="1" s="1"/>
  <c r="AD1555" i="1" s="1"/>
  <c r="Z1554" i="1"/>
  <c r="W1554" i="1"/>
  <c r="X1554" i="1" s="1"/>
  <c r="Z1553" i="1"/>
  <c r="W1553" i="1"/>
  <c r="X1553" i="1" s="1"/>
  <c r="AC1553" i="1" s="1"/>
  <c r="AD1553" i="1" s="1"/>
  <c r="Z1552" i="1"/>
  <c r="W1552" i="1"/>
  <c r="X1552" i="1" s="1"/>
  <c r="AC1552" i="1" s="1"/>
  <c r="AD1552" i="1" s="1"/>
  <c r="Z1551" i="1"/>
  <c r="W1551" i="1"/>
  <c r="X1551" i="1" s="1"/>
  <c r="Z1550" i="1"/>
  <c r="W1550" i="1"/>
  <c r="X1550" i="1" s="1"/>
  <c r="AC1550" i="1" s="1"/>
  <c r="AD1550" i="1" s="1"/>
  <c r="Z1549" i="1"/>
  <c r="W1549" i="1"/>
  <c r="X1549" i="1" s="1"/>
  <c r="AC1549" i="1" s="1"/>
  <c r="AD1549" i="1" s="1"/>
  <c r="Z1548" i="1"/>
  <c r="W1548" i="1"/>
  <c r="X1548" i="1" s="1"/>
  <c r="AC1548" i="1" s="1"/>
  <c r="AD1548" i="1" s="1"/>
  <c r="Z1547" i="1"/>
  <c r="W1547" i="1"/>
  <c r="X1547" i="1" s="1"/>
  <c r="Z1546" i="1"/>
  <c r="W1546" i="1"/>
  <c r="X1546" i="1" s="1"/>
  <c r="AC1546" i="1" s="1"/>
  <c r="AD1546" i="1" s="1"/>
  <c r="Z1545" i="1"/>
  <c r="W1545" i="1"/>
  <c r="X1545" i="1" s="1"/>
  <c r="AC1545" i="1" s="1"/>
  <c r="AD1545" i="1" s="1"/>
  <c r="Z1544" i="1"/>
  <c r="W1544" i="1"/>
  <c r="X1544" i="1" s="1"/>
  <c r="Z1543" i="1"/>
  <c r="W1543" i="1"/>
  <c r="X1543" i="1" s="1"/>
  <c r="AC1543" i="1" s="1"/>
  <c r="AD1543" i="1" s="1"/>
  <c r="Z1542" i="1"/>
  <c r="W1542" i="1"/>
  <c r="X1542" i="1" s="1"/>
  <c r="AC1542" i="1" s="1"/>
  <c r="AD1542" i="1" s="1"/>
  <c r="Z1541" i="1"/>
  <c r="W1541" i="1"/>
  <c r="X1541" i="1" s="1"/>
  <c r="AC1541" i="1" s="1"/>
  <c r="AD1541" i="1" s="1"/>
  <c r="Z1540" i="1"/>
  <c r="W1540" i="1"/>
  <c r="X1540" i="1" s="1"/>
  <c r="AC1540" i="1" s="1"/>
  <c r="AD1540" i="1" s="1"/>
  <c r="Z1539" i="1"/>
  <c r="W1539" i="1"/>
  <c r="X1539" i="1" s="1"/>
  <c r="AC1539" i="1" s="1"/>
  <c r="AD1539" i="1" s="1"/>
  <c r="Z1538" i="1"/>
  <c r="W1538" i="1"/>
  <c r="X1538" i="1" s="1"/>
  <c r="AC1538" i="1" s="1"/>
  <c r="AD1538" i="1" s="1"/>
  <c r="Z1537" i="1"/>
  <c r="W1537" i="1"/>
  <c r="X1537" i="1" s="1"/>
  <c r="Z1536" i="1"/>
  <c r="W1536" i="1"/>
  <c r="X1536" i="1" s="1"/>
  <c r="AC1536" i="1" s="1"/>
  <c r="AD1536" i="1" s="1"/>
  <c r="Z1535" i="1"/>
  <c r="W1535" i="1"/>
  <c r="X1535" i="1" s="1"/>
  <c r="AC1535" i="1" s="1"/>
  <c r="AD1535" i="1" s="1"/>
  <c r="Z1534" i="1"/>
  <c r="W1534" i="1"/>
  <c r="X1534" i="1" s="1"/>
  <c r="AC1534" i="1" s="1"/>
  <c r="AD1534" i="1" s="1"/>
  <c r="Z1533" i="1"/>
  <c r="W1533" i="1"/>
  <c r="X1533" i="1" s="1"/>
  <c r="AC1533" i="1" s="1"/>
  <c r="AD1533" i="1" s="1"/>
  <c r="Z1532" i="1"/>
  <c r="W1532" i="1"/>
  <c r="X1532" i="1" s="1"/>
  <c r="AC1532" i="1" s="1"/>
  <c r="AD1532" i="1" s="1"/>
  <c r="Z1531" i="1"/>
  <c r="W1531" i="1"/>
  <c r="X1531" i="1" s="1"/>
  <c r="AC1531" i="1" s="1"/>
  <c r="AD1531" i="1" s="1"/>
  <c r="Z1530" i="1"/>
  <c r="W1530" i="1"/>
  <c r="X1530" i="1" s="1"/>
  <c r="Z1529" i="1"/>
  <c r="W1529" i="1"/>
  <c r="X1529" i="1" s="1"/>
  <c r="Z1528" i="1"/>
  <c r="W1528" i="1"/>
  <c r="X1528" i="1" s="1"/>
  <c r="AC1528" i="1" s="1"/>
  <c r="AD1528" i="1" s="1"/>
  <c r="Z1527" i="1"/>
  <c r="W1527" i="1"/>
  <c r="X1527" i="1" s="1"/>
  <c r="AC1527" i="1" s="1"/>
  <c r="AD1527" i="1" s="1"/>
  <c r="Z1526" i="1"/>
  <c r="W1526" i="1"/>
  <c r="X1526" i="1" s="1"/>
  <c r="AC1526" i="1" s="1"/>
  <c r="AD1526" i="1" s="1"/>
  <c r="Z1525" i="1"/>
  <c r="W1525" i="1"/>
  <c r="X1525" i="1" s="1"/>
  <c r="Z1524" i="1"/>
  <c r="W1524" i="1"/>
  <c r="X1524" i="1" s="1"/>
  <c r="AC1524" i="1" s="1"/>
  <c r="AD1524" i="1" s="1"/>
  <c r="Z1523" i="1"/>
  <c r="W1523" i="1"/>
  <c r="X1523" i="1" s="1"/>
  <c r="Z1522" i="1"/>
  <c r="W1522" i="1"/>
  <c r="X1522" i="1" s="1"/>
  <c r="AC1522" i="1" s="1"/>
  <c r="AD1522" i="1" s="1"/>
  <c r="Z1521" i="1"/>
  <c r="W1521" i="1"/>
  <c r="X1521" i="1" s="1"/>
  <c r="AC1521" i="1" s="1"/>
  <c r="AD1521" i="1" s="1"/>
  <c r="Z1520" i="1"/>
  <c r="W1520" i="1"/>
  <c r="X1520" i="1" s="1"/>
  <c r="AC1520" i="1" s="1"/>
  <c r="AD1520" i="1" s="1"/>
  <c r="Z1519" i="1"/>
  <c r="W1519" i="1"/>
  <c r="X1519" i="1" s="1"/>
  <c r="AC1519" i="1" s="1"/>
  <c r="AD1519" i="1" s="1"/>
  <c r="Z1518" i="1"/>
  <c r="W1518" i="1"/>
  <c r="X1518" i="1" s="1"/>
  <c r="Z1517" i="1"/>
  <c r="X1517" i="1"/>
  <c r="W1517" i="1"/>
  <c r="Z1516" i="1"/>
  <c r="W1516" i="1"/>
  <c r="X1516" i="1" s="1"/>
  <c r="AC1516" i="1" s="1"/>
  <c r="AD1516" i="1" s="1"/>
  <c r="Z1515" i="1"/>
  <c r="W1515" i="1"/>
  <c r="X1515" i="1" s="1"/>
  <c r="AC1515" i="1" s="1"/>
  <c r="AD1515" i="1" s="1"/>
  <c r="Z1514" i="1"/>
  <c r="W1514" i="1"/>
  <c r="X1514" i="1" s="1"/>
  <c r="Z1513" i="1"/>
  <c r="W1513" i="1"/>
  <c r="X1513" i="1" s="1"/>
  <c r="AC1513" i="1" s="1"/>
  <c r="AD1513" i="1" s="1"/>
  <c r="Z1512" i="1"/>
  <c r="W1512" i="1"/>
  <c r="X1512" i="1" s="1"/>
  <c r="AC1512" i="1" s="1"/>
  <c r="AD1512" i="1" s="1"/>
  <c r="Z1511" i="1"/>
  <c r="W1511" i="1"/>
  <c r="X1511" i="1" s="1"/>
  <c r="AC1511" i="1" s="1"/>
  <c r="AD1511" i="1" s="1"/>
  <c r="Z1510" i="1"/>
  <c r="W1510" i="1"/>
  <c r="X1510" i="1" s="1"/>
  <c r="AC1510" i="1" s="1"/>
  <c r="AD1510" i="1" s="1"/>
  <c r="Z1509" i="1"/>
  <c r="W1509" i="1"/>
  <c r="X1509" i="1" s="1"/>
  <c r="AC1509" i="1" s="1"/>
  <c r="AD1509" i="1" s="1"/>
  <c r="Z1508" i="1"/>
  <c r="W1508" i="1"/>
  <c r="X1508" i="1" s="1"/>
  <c r="AC1508" i="1" s="1"/>
  <c r="AD1508" i="1" s="1"/>
  <c r="Z1507" i="1"/>
  <c r="W1507" i="1"/>
  <c r="X1507" i="1" s="1"/>
  <c r="AC1507" i="1" s="1"/>
  <c r="AD1507" i="1" s="1"/>
  <c r="Z1506" i="1"/>
  <c r="W1506" i="1"/>
  <c r="X1506" i="1" s="1"/>
  <c r="Z1505" i="1"/>
  <c r="W1505" i="1"/>
  <c r="X1505" i="1" s="1"/>
  <c r="Z1504" i="1"/>
  <c r="W1504" i="1"/>
  <c r="X1504" i="1" s="1"/>
  <c r="AC1504" i="1" s="1"/>
  <c r="AD1504" i="1" s="1"/>
  <c r="Z1503" i="1"/>
  <c r="W1503" i="1"/>
  <c r="X1503" i="1" s="1"/>
  <c r="AC1503" i="1" s="1"/>
  <c r="AD1503" i="1" s="1"/>
  <c r="Z1502" i="1"/>
  <c r="W1502" i="1"/>
  <c r="X1502" i="1" s="1"/>
  <c r="AC1502" i="1" s="1"/>
  <c r="AD1502" i="1" s="1"/>
  <c r="Z1501" i="1"/>
  <c r="W1501" i="1"/>
  <c r="X1501" i="1" s="1"/>
  <c r="Z1500" i="1"/>
  <c r="W1500" i="1"/>
  <c r="X1500" i="1" s="1"/>
  <c r="AC1500" i="1" s="1"/>
  <c r="AD1500" i="1" s="1"/>
  <c r="Z1499" i="1"/>
  <c r="W1499" i="1"/>
  <c r="X1499" i="1" s="1"/>
  <c r="Z1498" i="1"/>
  <c r="W1498" i="1"/>
  <c r="X1498" i="1" s="1"/>
  <c r="AC1498" i="1" s="1"/>
  <c r="AD1498" i="1" s="1"/>
  <c r="Z1497" i="1"/>
  <c r="W1497" i="1"/>
  <c r="X1497" i="1" s="1"/>
  <c r="AC1497" i="1" s="1"/>
  <c r="AD1497" i="1" s="1"/>
  <c r="Z1496" i="1"/>
  <c r="W1496" i="1"/>
  <c r="X1496" i="1" s="1"/>
  <c r="AC1496" i="1" s="1"/>
  <c r="AD1496" i="1" s="1"/>
  <c r="Z1495" i="1"/>
  <c r="W1495" i="1"/>
  <c r="X1495" i="1" s="1"/>
  <c r="AC1495" i="1" s="1"/>
  <c r="AD1495" i="1" s="1"/>
  <c r="Z1494" i="1"/>
  <c r="W1494" i="1"/>
  <c r="X1494" i="1" s="1"/>
  <c r="AC1494" i="1" s="1"/>
  <c r="AD1494" i="1" s="1"/>
  <c r="Z1493" i="1"/>
  <c r="W1493" i="1"/>
  <c r="X1493" i="1" s="1"/>
  <c r="Z1492" i="1"/>
  <c r="W1492" i="1"/>
  <c r="X1492" i="1" s="1"/>
  <c r="AC1492" i="1" s="1"/>
  <c r="AD1492" i="1" s="1"/>
  <c r="Z1491" i="1"/>
  <c r="W1491" i="1"/>
  <c r="X1491" i="1" s="1"/>
  <c r="Z1490" i="1"/>
  <c r="W1490" i="1"/>
  <c r="X1490" i="1" s="1"/>
  <c r="AC1490" i="1" s="1"/>
  <c r="AD1490" i="1" s="1"/>
  <c r="Z1489" i="1"/>
  <c r="W1489" i="1"/>
  <c r="X1489" i="1" s="1"/>
  <c r="AC1489" i="1" s="1"/>
  <c r="AD1489" i="1" s="1"/>
  <c r="Z1488" i="1"/>
  <c r="W1488" i="1"/>
  <c r="X1488" i="1" s="1"/>
  <c r="Z1487" i="1"/>
  <c r="W1487" i="1"/>
  <c r="X1487" i="1" s="1"/>
  <c r="AC1487" i="1" s="1"/>
  <c r="AD1487" i="1" s="1"/>
  <c r="Z1486" i="1"/>
  <c r="W1486" i="1"/>
  <c r="X1486" i="1" s="1"/>
  <c r="AC1486" i="1" s="1"/>
  <c r="AD1486" i="1" s="1"/>
  <c r="Z1485" i="1"/>
  <c r="W1485" i="1"/>
  <c r="X1485" i="1" s="1"/>
  <c r="Z1484" i="1"/>
  <c r="W1484" i="1"/>
  <c r="X1484" i="1" s="1"/>
  <c r="AC1484" i="1" s="1"/>
  <c r="AD1484" i="1" s="1"/>
  <c r="Z1483" i="1"/>
  <c r="W1483" i="1"/>
  <c r="X1483" i="1" s="1"/>
  <c r="AC1483" i="1" s="1"/>
  <c r="AD1483" i="1" s="1"/>
  <c r="Z1482" i="1"/>
  <c r="W1482" i="1"/>
  <c r="X1482" i="1" s="1"/>
  <c r="Z1481" i="1"/>
  <c r="W1481" i="1"/>
  <c r="X1481" i="1" s="1"/>
  <c r="AC1481" i="1" s="1"/>
  <c r="AD1481" i="1" s="1"/>
  <c r="Z1480" i="1"/>
  <c r="W1480" i="1"/>
  <c r="X1480" i="1" s="1"/>
  <c r="AC1480" i="1" s="1"/>
  <c r="AD1480" i="1" s="1"/>
  <c r="Z1479" i="1"/>
  <c r="W1479" i="1"/>
  <c r="X1479" i="1" s="1"/>
  <c r="AC1479" i="1" s="1"/>
  <c r="AD1479" i="1" s="1"/>
  <c r="Z1478" i="1"/>
  <c r="W1478" i="1"/>
  <c r="X1478" i="1" s="1"/>
  <c r="AC1478" i="1" s="1"/>
  <c r="AD1478" i="1" s="1"/>
  <c r="Z1477" i="1"/>
  <c r="W1477" i="1"/>
  <c r="X1477" i="1" s="1"/>
  <c r="AC1477" i="1" s="1"/>
  <c r="AD1477" i="1" s="1"/>
  <c r="Z1476" i="1"/>
  <c r="W1476" i="1"/>
  <c r="X1476" i="1" s="1"/>
  <c r="Z1475" i="1"/>
  <c r="W1475" i="1"/>
  <c r="X1475" i="1" s="1"/>
  <c r="AC1475" i="1" s="1"/>
  <c r="AD1475" i="1" s="1"/>
  <c r="Z1474" i="1"/>
  <c r="W1474" i="1"/>
  <c r="X1474" i="1" s="1"/>
  <c r="AC1474" i="1" s="1"/>
  <c r="AD1474" i="1" s="1"/>
  <c r="Z1473" i="1"/>
  <c r="W1473" i="1"/>
  <c r="X1473" i="1" s="1"/>
  <c r="Z1472" i="1"/>
  <c r="W1472" i="1"/>
  <c r="X1472" i="1" s="1"/>
  <c r="AC1472" i="1" s="1"/>
  <c r="AD1472" i="1" s="1"/>
  <c r="Z1471" i="1"/>
  <c r="W1471" i="1"/>
  <c r="X1471" i="1" s="1"/>
  <c r="Z1470" i="1"/>
  <c r="W1470" i="1"/>
  <c r="X1470" i="1" s="1"/>
  <c r="AC1470" i="1" s="1"/>
  <c r="AD1470" i="1" s="1"/>
  <c r="Z1469" i="1"/>
  <c r="W1469" i="1"/>
  <c r="X1469" i="1" s="1"/>
  <c r="AC1469" i="1" s="1"/>
  <c r="AD1469" i="1" s="1"/>
  <c r="Z1468" i="1"/>
  <c r="W1468" i="1"/>
  <c r="X1468" i="1" s="1"/>
  <c r="AC1468" i="1" s="1"/>
  <c r="AD1468" i="1" s="1"/>
  <c r="Z1467" i="1"/>
  <c r="W1467" i="1"/>
  <c r="X1467" i="1" s="1"/>
  <c r="AC1467" i="1" s="1"/>
  <c r="AD1467" i="1" s="1"/>
  <c r="Z1466" i="1"/>
  <c r="W1466" i="1"/>
  <c r="X1466" i="1" s="1"/>
  <c r="AC1466" i="1" s="1"/>
  <c r="AD1466" i="1" s="1"/>
  <c r="Z1465" i="1"/>
  <c r="W1465" i="1"/>
  <c r="X1465" i="1" s="1"/>
  <c r="AC1465" i="1" s="1"/>
  <c r="AD1465" i="1" s="1"/>
  <c r="Z1464" i="1"/>
  <c r="W1464" i="1"/>
  <c r="X1464" i="1" s="1"/>
  <c r="Z1463" i="1"/>
  <c r="W1463" i="1"/>
  <c r="X1463" i="1" s="1"/>
  <c r="AC1463" i="1" s="1"/>
  <c r="AD1463" i="1" s="1"/>
  <c r="Z1462" i="1"/>
  <c r="W1462" i="1"/>
  <c r="X1462" i="1" s="1"/>
  <c r="AC1462" i="1" s="1"/>
  <c r="AD1462" i="1" s="1"/>
  <c r="Z1461" i="1"/>
  <c r="W1461" i="1"/>
  <c r="X1461" i="1" s="1"/>
  <c r="AC1461" i="1" s="1"/>
  <c r="AD1461" i="1" s="1"/>
  <c r="Z1460" i="1"/>
  <c r="W1460" i="1"/>
  <c r="X1460" i="1" s="1"/>
  <c r="AC1460" i="1" s="1"/>
  <c r="AD1460" i="1" s="1"/>
  <c r="Z1459" i="1"/>
  <c r="W1459" i="1"/>
  <c r="X1459" i="1" s="1"/>
  <c r="Z1458" i="1"/>
  <c r="W1458" i="1"/>
  <c r="X1458" i="1" s="1"/>
  <c r="AC1458" i="1" s="1"/>
  <c r="AD1458" i="1" s="1"/>
  <c r="Z1457" i="1"/>
  <c r="W1457" i="1"/>
  <c r="X1457" i="1" s="1"/>
  <c r="AC1457" i="1" s="1"/>
  <c r="AD1457" i="1" s="1"/>
  <c r="Z1456" i="1"/>
  <c r="W1456" i="1"/>
  <c r="X1456" i="1" s="1"/>
  <c r="AC1456" i="1" s="1"/>
  <c r="AD1456" i="1" s="1"/>
  <c r="Z1455" i="1"/>
  <c r="W1455" i="1"/>
  <c r="X1455" i="1" s="1"/>
  <c r="AC1455" i="1" s="1"/>
  <c r="AD1455" i="1" s="1"/>
  <c r="Z1454" i="1"/>
  <c r="W1454" i="1"/>
  <c r="X1454" i="1" s="1"/>
  <c r="AC1454" i="1" s="1"/>
  <c r="AD1454" i="1" s="1"/>
  <c r="Z1453" i="1"/>
  <c r="W1453" i="1"/>
  <c r="X1453" i="1" s="1"/>
  <c r="AC1453" i="1" s="1"/>
  <c r="AD1453" i="1" s="1"/>
  <c r="Z1452" i="1"/>
  <c r="W1452" i="1"/>
  <c r="X1452" i="1" s="1"/>
  <c r="AC1452" i="1" s="1"/>
  <c r="AD1452" i="1" s="1"/>
  <c r="Z1451" i="1"/>
  <c r="W1451" i="1"/>
  <c r="X1451" i="1" s="1"/>
  <c r="AC1451" i="1" s="1"/>
  <c r="AD1451" i="1" s="1"/>
  <c r="Z1450" i="1"/>
  <c r="W1450" i="1"/>
  <c r="X1450" i="1" s="1"/>
  <c r="AC1450" i="1" s="1"/>
  <c r="AD1450" i="1" s="1"/>
  <c r="Z1449" i="1"/>
  <c r="W1449" i="1"/>
  <c r="X1449" i="1" s="1"/>
  <c r="AC1449" i="1" s="1"/>
  <c r="AD1449" i="1" s="1"/>
  <c r="Z1448" i="1"/>
  <c r="W1448" i="1"/>
  <c r="X1448" i="1" s="1"/>
  <c r="AC1448" i="1" s="1"/>
  <c r="AD1448" i="1" s="1"/>
  <c r="Z1447" i="1"/>
  <c r="W1447" i="1"/>
  <c r="X1447" i="1" s="1"/>
  <c r="Z1446" i="1"/>
  <c r="W1446" i="1"/>
  <c r="X1446" i="1" s="1"/>
  <c r="AC1446" i="1" s="1"/>
  <c r="AD1446" i="1" s="1"/>
  <c r="Z1445" i="1"/>
  <c r="W1445" i="1"/>
  <c r="X1445" i="1" s="1"/>
  <c r="AC1445" i="1" s="1"/>
  <c r="AD1445" i="1" s="1"/>
  <c r="Z1444" i="1"/>
  <c r="W1444" i="1"/>
  <c r="X1444" i="1" s="1"/>
  <c r="AC1444" i="1" s="1"/>
  <c r="AD1444" i="1" s="1"/>
  <c r="Z1443" i="1"/>
  <c r="W1443" i="1"/>
  <c r="X1443" i="1" s="1"/>
  <c r="AC1443" i="1" s="1"/>
  <c r="AD1443" i="1" s="1"/>
  <c r="Z1442" i="1"/>
  <c r="W1442" i="1"/>
  <c r="X1442" i="1" s="1"/>
  <c r="W1437" i="1"/>
  <c r="X1437" i="1" s="1"/>
  <c r="AC1437" i="1" s="1"/>
  <c r="AD1437" i="1" s="1"/>
  <c r="W1436" i="1"/>
  <c r="X1436" i="1" s="1"/>
  <c r="AC1436" i="1" s="1"/>
  <c r="AD1436" i="1" s="1"/>
  <c r="W1435" i="1"/>
  <c r="X1435" i="1" s="1"/>
  <c r="AC1435" i="1" s="1"/>
  <c r="AD1435" i="1" s="1"/>
  <c r="W1434" i="1"/>
  <c r="X1434" i="1" s="1"/>
  <c r="AC1434" i="1" s="1"/>
  <c r="AD1434" i="1" s="1"/>
  <c r="Z1432" i="1"/>
  <c r="W1432" i="1"/>
  <c r="X1432" i="1" s="1"/>
  <c r="Z1431" i="1"/>
  <c r="W1431" i="1"/>
  <c r="X1431" i="1" s="1"/>
  <c r="AC1431" i="1" s="1"/>
  <c r="AD1431" i="1" s="1"/>
  <c r="Z1430" i="1"/>
  <c r="W1430" i="1"/>
  <c r="X1430" i="1" s="1"/>
  <c r="AC1430" i="1" s="1"/>
  <c r="AD1430" i="1" s="1"/>
  <c r="Z1429" i="1"/>
  <c r="W1429" i="1"/>
  <c r="X1429" i="1" s="1"/>
  <c r="AC1429" i="1" s="1"/>
  <c r="AD1429" i="1" s="1"/>
  <c r="Z1428" i="1"/>
  <c r="W1428" i="1"/>
  <c r="X1428" i="1" s="1"/>
  <c r="Z1427" i="1"/>
  <c r="W1427" i="1"/>
  <c r="X1427" i="1" s="1"/>
  <c r="AC1427" i="1" s="1"/>
  <c r="AD1427" i="1" s="1"/>
  <c r="Z1426" i="1"/>
  <c r="W1426" i="1"/>
  <c r="X1426" i="1" s="1"/>
  <c r="Z1425" i="1"/>
  <c r="W1425" i="1"/>
  <c r="X1425" i="1" s="1"/>
  <c r="AC1425" i="1" s="1"/>
  <c r="AD1425" i="1" s="1"/>
  <c r="Z1424" i="1"/>
  <c r="W1424" i="1"/>
  <c r="X1424" i="1" s="1"/>
  <c r="AC1424" i="1" s="1"/>
  <c r="AD1424" i="1" s="1"/>
  <c r="Z1423" i="1"/>
  <c r="W1423" i="1"/>
  <c r="X1423" i="1" s="1"/>
  <c r="AC1423" i="1" s="1"/>
  <c r="AD1423" i="1" s="1"/>
  <c r="Z1422" i="1"/>
  <c r="W1422" i="1"/>
  <c r="X1422" i="1" s="1"/>
  <c r="Z1421" i="1"/>
  <c r="W1421" i="1"/>
  <c r="X1421" i="1" s="1"/>
  <c r="AC1421" i="1" s="1"/>
  <c r="AD1421" i="1" s="1"/>
  <c r="Z1420" i="1"/>
  <c r="W1420" i="1"/>
  <c r="X1420" i="1" s="1"/>
  <c r="Z1419" i="1"/>
  <c r="W1419" i="1"/>
  <c r="X1419" i="1" s="1"/>
  <c r="AC1419" i="1" s="1"/>
  <c r="AD1419" i="1" s="1"/>
  <c r="Z1418" i="1"/>
  <c r="W1418" i="1"/>
  <c r="X1418" i="1" s="1"/>
  <c r="AC1418" i="1" s="1"/>
  <c r="AD1418" i="1" s="1"/>
  <c r="Z1417" i="1"/>
  <c r="W1417" i="1"/>
  <c r="X1417" i="1" s="1"/>
  <c r="AC1417" i="1" s="1"/>
  <c r="AD1417" i="1" s="1"/>
  <c r="Z1416" i="1"/>
  <c r="W1416" i="1"/>
  <c r="X1416" i="1" s="1"/>
  <c r="AC1416" i="1" s="1"/>
  <c r="AD1416" i="1" s="1"/>
  <c r="Z1415" i="1"/>
  <c r="W1415" i="1"/>
  <c r="X1415" i="1" s="1"/>
  <c r="AC1415" i="1" s="1"/>
  <c r="AD1415" i="1" s="1"/>
  <c r="Z1414" i="1"/>
  <c r="W1414" i="1"/>
  <c r="X1414" i="1" s="1"/>
  <c r="Z1413" i="1"/>
  <c r="W1413" i="1"/>
  <c r="X1413" i="1" s="1"/>
  <c r="AC1413" i="1" s="1"/>
  <c r="AD1413" i="1" s="1"/>
  <c r="Z1412" i="1"/>
  <c r="W1412" i="1"/>
  <c r="X1412" i="1" s="1"/>
  <c r="AC1412" i="1" s="1"/>
  <c r="AD1412" i="1" s="1"/>
  <c r="Z1411" i="1"/>
  <c r="W1411" i="1"/>
  <c r="X1411" i="1" s="1"/>
  <c r="Z1410" i="1"/>
  <c r="W1410" i="1"/>
  <c r="X1410" i="1" s="1"/>
  <c r="AC1410" i="1" s="1"/>
  <c r="AD1410" i="1" s="1"/>
  <c r="Z1409" i="1"/>
  <c r="W1409" i="1"/>
  <c r="X1409" i="1" s="1"/>
  <c r="AC1409" i="1" s="1"/>
  <c r="AD1409" i="1" s="1"/>
  <c r="Z1408" i="1"/>
  <c r="W1408" i="1"/>
  <c r="X1408" i="1" s="1"/>
  <c r="AC1408" i="1" s="1"/>
  <c r="AD1408" i="1" s="1"/>
  <c r="Z1407" i="1"/>
  <c r="W1407" i="1"/>
  <c r="X1407" i="1" s="1"/>
  <c r="AC1407" i="1" s="1"/>
  <c r="AD1407" i="1" s="1"/>
  <c r="Z1406" i="1"/>
  <c r="W1406" i="1"/>
  <c r="X1406" i="1" s="1"/>
  <c r="AC1406" i="1" s="1"/>
  <c r="AD1406" i="1" s="1"/>
  <c r="Z1405" i="1"/>
  <c r="W1405" i="1"/>
  <c r="X1405" i="1" s="1"/>
  <c r="AC1405" i="1" s="1"/>
  <c r="AD1405" i="1" s="1"/>
  <c r="Z1404" i="1"/>
  <c r="W1404" i="1"/>
  <c r="X1404" i="1" s="1"/>
  <c r="AC1404" i="1" s="1"/>
  <c r="AD1404" i="1" s="1"/>
  <c r="Z1403" i="1"/>
  <c r="W1403" i="1"/>
  <c r="X1403" i="1" s="1"/>
  <c r="AC1403" i="1" s="1"/>
  <c r="AD1403" i="1" s="1"/>
  <c r="Z1402" i="1"/>
  <c r="W1402" i="1"/>
  <c r="X1402" i="1" s="1"/>
  <c r="Z1401" i="1"/>
  <c r="W1401" i="1"/>
  <c r="X1401" i="1" s="1"/>
  <c r="AC1401" i="1" s="1"/>
  <c r="AD1401" i="1" s="1"/>
  <c r="Z1400" i="1"/>
  <c r="W1400" i="1"/>
  <c r="X1400" i="1" s="1"/>
  <c r="AC1400" i="1" s="1"/>
  <c r="AD1400" i="1" s="1"/>
  <c r="Z1399" i="1"/>
  <c r="W1399" i="1"/>
  <c r="X1399" i="1" s="1"/>
  <c r="AC1399" i="1" s="1"/>
  <c r="AD1399" i="1" s="1"/>
  <c r="Z1398" i="1"/>
  <c r="W1398" i="1"/>
  <c r="X1398" i="1" s="1"/>
  <c r="AC1398" i="1" s="1"/>
  <c r="AD1398" i="1" s="1"/>
  <c r="Z1397" i="1"/>
  <c r="W1397" i="1"/>
  <c r="X1397" i="1" s="1"/>
  <c r="Z1396" i="1"/>
  <c r="W1396" i="1"/>
  <c r="X1396" i="1" s="1"/>
  <c r="AC1396" i="1" s="1"/>
  <c r="AD1396" i="1" s="1"/>
  <c r="Z1395" i="1"/>
  <c r="W1395" i="1"/>
  <c r="X1395" i="1" s="1"/>
  <c r="AC1395" i="1" s="1"/>
  <c r="AD1395" i="1" s="1"/>
  <c r="Z1394" i="1"/>
  <c r="W1394" i="1"/>
  <c r="X1394" i="1" s="1"/>
  <c r="AC1394" i="1" s="1"/>
  <c r="AD1394" i="1" s="1"/>
  <c r="Z1393" i="1"/>
  <c r="W1393" i="1"/>
  <c r="X1393" i="1" s="1"/>
  <c r="AC1393" i="1" s="1"/>
  <c r="AD1393" i="1" s="1"/>
  <c r="Z1392" i="1"/>
  <c r="W1392" i="1"/>
  <c r="X1392" i="1" s="1"/>
  <c r="AC1392" i="1" s="1"/>
  <c r="AD1392" i="1" s="1"/>
  <c r="Z1391" i="1"/>
  <c r="W1391" i="1"/>
  <c r="X1391" i="1" s="1"/>
  <c r="AC1391" i="1" s="1"/>
  <c r="AD1391" i="1" s="1"/>
  <c r="Z1390" i="1"/>
  <c r="W1390" i="1"/>
  <c r="X1390" i="1" s="1"/>
  <c r="AC1390" i="1" s="1"/>
  <c r="AD1390" i="1" s="1"/>
  <c r="Z1389" i="1"/>
  <c r="W1389" i="1"/>
  <c r="X1389" i="1" s="1"/>
  <c r="AC1389" i="1" s="1"/>
  <c r="AD1389" i="1" s="1"/>
  <c r="Z1388" i="1"/>
  <c r="W1388" i="1"/>
  <c r="X1388" i="1" s="1"/>
  <c r="AC1388" i="1" s="1"/>
  <c r="AD1388" i="1" s="1"/>
  <c r="Z1387" i="1"/>
  <c r="W1387" i="1"/>
  <c r="X1387" i="1" s="1"/>
  <c r="AC1387" i="1" s="1"/>
  <c r="AD1387" i="1" s="1"/>
  <c r="Z1386" i="1"/>
  <c r="W1386" i="1"/>
  <c r="X1386" i="1" s="1"/>
  <c r="AC1386" i="1" s="1"/>
  <c r="AD1386" i="1" s="1"/>
  <c r="Z1385" i="1"/>
  <c r="W1385" i="1"/>
  <c r="X1385" i="1" s="1"/>
  <c r="Z1384" i="1"/>
  <c r="W1384" i="1"/>
  <c r="X1384" i="1" s="1"/>
  <c r="AC1384" i="1" s="1"/>
  <c r="AD1384" i="1" s="1"/>
  <c r="Z1383" i="1"/>
  <c r="W1383" i="1"/>
  <c r="X1383" i="1" s="1"/>
  <c r="AC1383" i="1" s="1"/>
  <c r="AD1383" i="1" s="1"/>
  <c r="Z1382" i="1"/>
  <c r="W1382" i="1"/>
  <c r="X1382" i="1" s="1"/>
  <c r="AC1382" i="1" s="1"/>
  <c r="AD1382" i="1" s="1"/>
  <c r="Z1381" i="1"/>
  <c r="W1381" i="1"/>
  <c r="X1381" i="1" s="1"/>
  <c r="AC1381" i="1" s="1"/>
  <c r="AD1381" i="1" s="1"/>
  <c r="Z1380" i="1"/>
  <c r="W1380" i="1"/>
  <c r="X1380" i="1" s="1"/>
  <c r="AC1380" i="1" s="1"/>
  <c r="AD1380" i="1" s="1"/>
  <c r="Z1379" i="1"/>
  <c r="W1379" i="1"/>
  <c r="X1379" i="1" s="1"/>
  <c r="AC1379" i="1" s="1"/>
  <c r="AD1379" i="1" s="1"/>
  <c r="Z1378" i="1"/>
  <c r="W1378" i="1"/>
  <c r="X1378" i="1" s="1"/>
  <c r="AC1378" i="1" s="1"/>
  <c r="AD1378" i="1" s="1"/>
  <c r="Z1377" i="1"/>
  <c r="W1377" i="1"/>
  <c r="X1377" i="1" s="1"/>
  <c r="AC1377" i="1" s="1"/>
  <c r="AD1377" i="1" s="1"/>
  <c r="Z1376" i="1"/>
  <c r="W1376" i="1"/>
  <c r="X1376" i="1" s="1"/>
  <c r="AC1376" i="1" s="1"/>
  <c r="AD1376" i="1" s="1"/>
  <c r="Z1375" i="1"/>
  <c r="W1375" i="1"/>
  <c r="X1375" i="1" s="1"/>
  <c r="Z1374" i="1"/>
  <c r="W1374" i="1"/>
  <c r="X1374" i="1" s="1"/>
  <c r="AC1374" i="1" s="1"/>
  <c r="AD1374" i="1" s="1"/>
  <c r="Z1373" i="1"/>
  <c r="W1373" i="1"/>
  <c r="X1373" i="1" s="1"/>
  <c r="AC1373" i="1" s="1"/>
  <c r="AD1373" i="1" s="1"/>
  <c r="Z1372" i="1"/>
  <c r="W1372" i="1"/>
  <c r="X1372" i="1" s="1"/>
  <c r="AC1372" i="1" s="1"/>
  <c r="AD1372" i="1" s="1"/>
  <c r="Z1371" i="1"/>
  <c r="W1371" i="1"/>
  <c r="X1371" i="1" s="1"/>
  <c r="AC1371" i="1" s="1"/>
  <c r="AD1371" i="1" s="1"/>
  <c r="Z1370" i="1"/>
  <c r="W1370" i="1"/>
  <c r="X1370" i="1" s="1"/>
  <c r="AC1370" i="1" s="1"/>
  <c r="AD1370" i="1" s="1"/>
  <c r="Z1369" i="1"/>
  <c r="W1369" i="1"/>
  <c r="X1369" i="1" s="1"/>
  <c r="AC1369" i="1" s="1"/>
  <c r="AD1369" i="1" s="1"/>
  <c r="Z1368" i="1"/>
  <c r="W1368" i="1"/>
  <c r="X1368" i="1" s="1"/>
  <c r="AC1368" i="1" s="1"/>
  <c r="AD1368" i="1" s="1"/>
  <c r="Z1367" i="1"/>
  <c r="W1367" i="1"/>
  <c r="X1367" i="1" s="1"/>
  <c r="AC1367" i="1" s="1"/>
  <c r="AD1367" i="1" s="1"/>
  <c r="Z1366" i="1"/>
  <c r="W1366" i="1"/>
  <c r="X1366" i="1" s="1"/>
  <c r="Z1365" i="1"/>
  <c r="W1365" i="1"/>
  <c r="X1365" i="1" s="1"/>
  <c r="AC1365" i="1" s="1"/>
  <c r="AD1365" i="1" s="1"/>
  <c r="Z1364" i="1"/>
  <c r="W1364" i="1"/>
  <c r="X1364" i="1" s="1"/>
  <c r="AC1364" i="1" s="1"/>
  <c r="AD1364" i="1" s="1"/>
  <c r="Z1363" i="1"/>
  <c r="W1363" i="1"/>
  <c r="X1363" i="1" s="1"/>
  <c r="AC1363" i="1" s="1"/>
  <c r="AD1363" i="1" s="1"/>
  <c r="Z1362" i="1"/>
  <c r="W1362" i="1"/>
  <c r="X1362" i="1" s="1"/>
  <c r="AC1362" i="1" s="1"/>
  <c r="AD1362" i="1" s="1"/>
  <c r="Z1361" i="1"/>
  <c r="W1361" i="1"/>
  <c r="X1361" i="1" s="1"/>
  <c r="AC1361" i="1" s="1"/>
  <c r="AD1361" i="1" s="1"/>
  <c r="Z1360" i="1"/>
  <c r="W1360" i="1"/>
  <c r="X1360" i="1" s="1"/>
  <c r="AC1360" i="1" s="1"/>
  <c r="AD1360" i="1" s="1"/>
  <c r="Z1359" i="1"/>
  <c r="W1359" i="1"/>
  <c r="X1359" i="1" s="1"/>
  <c r="AC1359" i="1" s="1"/>
  <c r="AD1359" i="1" s="1"/>
  <c r="Z1358" i="1"/>
  <c r="W1358" i="1"/>
  <c r="X1358" i="1" s="1"/>
  <c r="Z1357" i="1"/>
  <c r="W1357" i="1"/>
  <c r="X1357" i="1" s="1"/>
  <c r="Z1356" i="1"/>
  <c r="W1356" i="1"/>
  <c r="X1356" i="1" s="1"/>
  <c r="AC1356" i="1" s="1"/>
  <c r="AD1356" i="1" s="1"/>
  <c r="Z1355" i="1"/>
  <c r="W1355" i="1"/>
  <c r="X1355" i="1" s="1"/>
  <c r="AC1355" i="1" s="1"/>
  <c r="AD1355" i="1" s="1"/>
  <c r="Z1354" i="1"/>
  <c r="W1354" i="1"/>
  <c r="X1354" i="1" s="1"/>
  <c r="AC1354" i="1" s="1"/>
  <c r="AD1354" i="1" s="1"/>
  <c r="Z1353" i="1"/>
  <c r="W1353" i="1"/>
  <c r="X1353" i="1" s="1"/>
  <c r="AC1353" i="1" s="1"/>
  <c r="AD1353" i="1" s="1"/>
  <c r="Z1352" i="1"/>
  <c r="W1352" i="1"/>
  <c r="X1352" i="1" s="1"/>
  <c r="AC1352" i="1" s="1"/>
  <c r="AD1352" i="1" s="1"/>
  <c r="Z1351" i="1"/>
  <c r="W1351" i="1"/>
  <c r="X1351" i="1" s="1"/>
  <c r="Z1350" i="1"/>
  <c r="W1350" i="1"/>
  <c r="X1350" i="1" s="1"/>
  <c r="AC1350" i="1" s="1"/>
  <c r="AD1350" i="1" s="1"/>
  <c r="Z1349" i="1"/>
  <c r="W1349" i="1"/>
  <c r="X1349" i="1" s="1"/>
  <c r="AC1349" i="1" s="1"/>
  <c r="AD1349" i="1" s="1"/>
  <c r="W1348" i="1"/>
  <c r="X1348" i="1" s="1"/>
  <c r="AC1348" i="1" s="1"/>
  <c r="AD1348" i="1" s="1"/>
  <c r="Z1347" i="1"/>
  <c r="W1347" i="1"/>
  <c r="X1347" i="1" s="1"/>
  <c r="AC1347" i="1" s="1"/>
  <c r="AD1347" i="1" s="1"/>
  <c r="Z1346" i="1"/>
  <c r="W1346" i="1"/>
  <c r="X1346" i="1" s="1"/>
  <c r="AC1346" i="1" s="1"/>
  <c r="AD1346" i="1" s="1"/>
  <c r="W1345" i="1"/>
  <c r="X1345" i="1" s="1"/>
  <c r="AC1345" i="1" s="1"/>
  <c r="W1344" i="1"/>
  <c r="X1344" i="1" s="1"/>
  <c r="AC1344" i="1" s="1"/>
  <c r="AD1344" i="1" s="1"/>
  <c r="W1343" i="1"/>
  <c r="X1343" i="1" s="1"/>
  <c r="AC1343" i="1" s="1"/>
  <c r="AD1343" i="1" s="1"/>
  <c r="W1342" i="1"/>
  <c r="X1342" i="1" s="1"/>
  <c r="AC1342" i="1" s="1"/>
  <c r="AD1342" i="1" s="1"/>
  <c r="Z1340" i="1"/>
  <c r="W1340" i="1"/>
  <c r="X1340" i="1" s="1"/>
  <c r="AC1340" i="1" s="1"/>
  <c r="AD1340" i="1" s="1"/>
  <c r="Z1339" i="1"/>
  <c r="W1339" i="1"/>
  <c r="X1339" i="1" s="1"/>
  <c r="AC1339" i="1" s="1"/>
  <c r="AD1339" i="1" s="1"/>
  <c r="Z1338" i="1"/>
  <c r="W1338" i="1"/>
  <c r="X1338" i="1" s="1"/>
  <c r="AC1338" i="1" s="1"/>
  <c r="AD1338" i="1" s="1"/>
  <c r="Z1337" i="1"/>
  <c r="W1337" i="1"/>
  <c r="X1337" i="1" s="1"/>
  <c r="AC1337" i="1" s="1"/>
  <c r="AD1337" i="1" s="1"/>
  <c r="Z1336" i="1"/>
  <c r="W1336" i="1"/>
  <c r="X1336" i="1" s="1"/>
  <c r="AC1336" i="1" s="1"/>
  <c r="AD1336" i="1" s="1"/>
  <c r="Z1335" i="1"/>
  <c r="W1335" i="1"/>
  <c r="X1335" i="1" s="1"/>
  <c r="AC1335" i="1" s="1"/>
  <c r="AD1335" i="1" s="1"/>
  <c r="Z1334" i="1"/>
  <c r="W1334" i="1"/>
  <c r="X1334" i="1" s="1"/>
  <c r="Z1333" i="1"/>
  <c r="W1333" i="1"/>
  <c r="X1333" i="1" s="1"/>
  <c r="AC1333" i="1" s="1"/>
  <c r="AD1333" i="1" s="1"/>
  <c r="Z1332" i="1"/>
  <c r="W1332" i="1"/>
  <c r="X1332" i="1" s="1"/>
  <c r="AC1332" i="1" s="1"/>
  <c r="AD1332" i="1" s="1"/>
  <c r="Z1331" i="1"/>
  <c r="W1331" i="1"/>
  <c r="X1331" i="1" s="1"/>
  <c r="AC1331" i="1" s="1"/>
  <c r="AD1331" i="1" s="1"/>
  <c r="Z1330" i="1"/>
  <c r="W1330" i="1"/>
  <c r="X1330" i="1" s="1"/>
  <c r="AC1330" i="1" s="1"/>
  <c r="AD1330" i="1" s="1"/>
  <c r="W1329" i="1"/>
  <c r="X1329" i="1" s="1"/>
  <c r="AC1329" i="1" s="1"/>
  <c r="AD1329" i="1" s="1"/>
  <c r="Z1328" i="1"/>
  <c r="W1328" i="1"/>
  <c r="X1328" i="1" s="1"/>
  <c r="AC1328" i="1" s="1"/>
  <c r="AD1328" i="1" s="1"/>
  <c r="Z1327" i="1"/>
  <c r="W1327" i="1"/>
  <c r="X1327" i="1" s="1"/>
  <c r="W1326" i="1"/>
  <c r="X1326" i="1" s="1"/>
  <c r="AC1326" i="1" s="1"/>
  <c r="AD1326" i="1" s="1"/>
  <c r="W1325" i="1"/>
  <c r="X1325" i="1" s="1"/>
  <c r="AC1325" i="1" s="1"/>
  <c r="AD1325" i="1" s="1"/>
  <c r="W1324" i="1"/>
  <c r="X1324" i="1" s="1"/>
  <c r="AC1324" i="1" s="1"/>
  <c r="AD1324" i="1" s="1"/>
  <c r="W1323" i="1"/>
  <c r="X1323" i="1" s="1"/>
  <c r="AC1323" i="1" s="1"/>
  <c r="AD1323" i="1" s="1"/>
  <c r="W1322" i="1"/>
  <c r="X1322" i="1" s="1"/>
  <c r="AC1322" i="1" s="1"/>
  <c r="AD1322" i="1" s="1"/>
  <c r="W1321" i="1"/>
  <c r="X1321" i="1" s="1"/>
  <c r="AC1321" i="1" s="1"/>
  <c r="AD1321" i="1" s="1"/>
  <c r="W1320" i="1"/>
  <c r="X1320" i="1" s="1"/>
  <c r="AC1320" i="1" s="1"/>
  <c r="AD1320" i="1" s="1"/>
  <c r="W1319" i="1"/>
  <c r="X1319" i="1" s="1"/>
  <c r="AC1319" i="1" s="1"/>
  <c r="AD1319" i="1" s="1"/>
  <c r="W1318" i="1"/>
  <c r="X1318" i="1" s="1"/>
  <c r="W1317" i="1"/>
  <c r="X1317" i="1" s="1"/>
  <c r="AC1317" i="1" s="1"/>
  <c r="AD1317" i="1" s="1"/>
  <c r="W1316" i="1"/>
  <c r="X1316" i="1" s="1"/>
  <c r="AC1316" i="1" s="1"/>
  <c r="AD1316" i="1" s="1"/>
  <c r="W1315" i="1"/>
  <c r="X1315" i="1" s="1"/>
  <c r="W1314" i="1"/>
  <c r="X1314" i="1" s="1"/>
  <c r="AC1314" i="1" s="1"/>
  <c r="AD1314" i="1" s="1"/>
  <c r="W1313" i="1"/>
  <c r="X1313" i="1" s="1"/>
  <c r="AC1313" i="1" s="1"/>
  <c r="AD1313" i="1" s="1"/>
  <c r="W1312" i="1"/>
  <c r="X1312" i="1" s="1"/>
  <c r="AC1312" i="1" s="1"/>
  <c r="AD1312" i="1" s="1"/>
  <c r="W1311" i="1"/>
  <c r="X1311" i="1" s="1"/>
  <c r="AC1311" i="1" s="1"/>
  <c r="AD1311" i="1" s="1"/>
  <c r="W1310" i="1"/>
  <c r="X1310" i="1" s="1"/>
  <c r="AC1310" i="1" s="1"/>
  <c r="AD1310" i="1" s="1"/>
  <c r="W1309" i="1"/>
  <c r="X1309" i="1" s="1"/>
  <c r="AC1309" i="1" s="1"/>
  <c r="AD1309" i="1" s="1"/>
  <c r="W1308" i="1"/>
  <c r="X1308" i="1" s="1"/>
  <c r="W1307" i="1"/>
  <c r="X1307" i="1" s="1"/>
  <c r="AC1307" i="1" s="1"/>
  <c r="AD1307" i="1" s="1"/>
  <c r="Z1306" i="1"/>
  <c r="W1306" i="1"/>
  <c r="X1306" i="1" s="1"/>
  <c r="AC1306" i="1" s="1"/>
  <c r="AD1306" i="1" s="1"/>
  <c r="Z1305" i="1"/>
  <c r="W1305" i="1"/>
  <c r="X1305" i="1" s="1"/>
  <c r="AC1305" i="1" s="1"/>
  <c r="AD1305" i="1" s="1"/>
  <c r="Z1304" i="1"/>
  <c r="W1304" i="1"/>
  <c r="X1304" i="1" s="1"/>
  <c r="AC1304" i="1" s="1"/>
  <c r="AD1304" i="1" s="1"/>
  <c r="Z1303" i="1"/>
  <c r="W1303" i="1"/>
  <c r="X1303" i="1" s="1"/>
  <c r="AC1303" i="1" s="1"/>
  <c r="AD1303" i="1" s="1"/>
  <c r="Z1302" i="1"/>
  <c r="W1302" i="1"/>
  <c r="X1302" i="1" s="1"/>
  <c r="AC1302" i="1" s="1"/>
  <c r="AD1302" i="1" s="1"/>
  <c r="Z1301" i="1"/>
  <c r="W1301" i="1"/>
  <c r="X1301" i="1" s="1"/>
  <c r="AC1301" i="1" s="1"/>
  <c r="AD1301" i="1" s="1"/>
  <c r="Z1300" i="1"/>
  <c r="W1300" i="1"/>
  <c r="X1300" i="1" s="1"/>
  <c r="AC1300" i="1" s="1"/>
  <c r="AD1300" i="1" s="1"/>
  <c r="Z1299" i="1"/>
  <c r="W1299" i="1"/>
  <c r="X1299" i="1" s="1"/>
  <c r="AC1299" i="1" s="1"/>
  <c r="AD1299" i="1" s="1"/>
  <c r="Z1298" i="1"/>
  <c r="W1298" i="1"/>
  <c r="X1298" i="1" s="1"/>
  <c r="AC1298" i="1" s="1"/>
  <c r="AD1298" i="1" s="1"/>
  <c r="Z1297" i="1"/>
  <c r="W1297" i="1"/>
  <c r="X1297" i="1" s="1"/>
  <c r="AC1297" i="1" s="1"/>
  <c r="AD1297" i="1" s="1"/>
  <c r="Z1296" i="1"/>
  <c r="W1296" i="1"/>
  <c r="X1296" i="1" s="1"/>
  <c r="AC1296" i="1" s="1"/>
  <c r="AD1296" i="1" s="1"/>
  <c r="Z1295" i="1"/>
  <c r="W1295" i="1"/>
  <c r="X1295" i="1" s="1"/>
  <c r="Z1294" i="1"/>
  <c r="W1294" i="1"/>
  <c r="X1294" i="1" s="1"/>
  <c r="AC1294" i="1" s="1"/>
  <c r="AD1294" i="1" s="1"/>
  <c r="Z1293" i="1"/>
  <c r="W1293" i="1"/>
  <c r="X1293" i="1" s="1"/>
  <c r="Z1292" i="1"/>
  <c r="W1292" i="1"/>
  <c r="X1292" i="1" s="1"/>
  <c r="AC1292" i="1" s="1"/>
  <c r="AD1292" i="1" s="1"/>
  <c r="Z1291" i="1"/>
  <c r="W1291" i="1"/>
  <c r="X1291" i="1" s="1"/>
  <c r="AC1291" i="1" s="1"/>
  <c r="AD1291" i="1" s="1"/>
  <c r="Z1290" i="1"/>
  <c r="W1290" i="1"/>
  <c r="X1290" i="1" s="1"/>
  <c r="AC1290" i="1" s="1"/>
  <c r="AD1290" i="1" s="1"/>
  <c r="Z1289" i="1"/>
  <c r="W1289" i="1"/>
  <c r="X1289" i="1" s="1"/>
  <c r="AC1289" i="1" s="1"/>
  <c r="AD1289" i="1" s="1"/>
  <c r="Z1288" i="1"/>
  <c r="W1288" i="1"/>
  <c r="X1288" i="1" s="1"/>
  <c r="AC1288" i="1" s="1"/>
  <c r="AD1288" i="1" s="1"/>
  <c r="Z1287" i="1"/>
  <c r="W1287" i="1"/>
  <c r="X1287" i="1" s="1"/>
  <c r="AC1287" i="1" s="1"/>
  <c r="AD1287" i="1" s="1"/>
  <c r="Z1286" i="1"/>
  <c r="W1286" i="1"/>
  <c r="X1286" i="1" s="1"/>
  <c r="AC1286" i="1" s="1"/>
  <c r="AD1286" i="1" s="1"/>
  <c r="Z1285" i="1"/>
  <c r="W1285" i="1"/>
  <c r="X1285" i="1" s="1"/>
  <c r="AC1285" i="1" s="1"/>
  <c r="AD1285" i="1" s="1"/>
  <c r="Z1284" i="1"/>
  <c r="W1284" i="1"/>
  <c r="X1284" i="1" s="1"/>
  <c r="AC1284" i="1" s="1"/>
  <c r="AD1284" i="1" s="1"/>
  <c r="Z1283" i="1"/>
  <c r="W1283" i="1"/>
  <c r="X1283" i="1" s="1"/>
  <c r="AC1283" i="1" s="1"/>
  <c r="AD1283" i="1" s="1"/>
  <c r="Z1282" i="1"/>
  <c r="W1282" i="1"/>
  <c r="X1282" i="1" s="1"/>
  <c r="AC1282" i="1" s="1"/>
  <c r="AD1282" i="1" s="1"/>
  <c r="Z1281" i="1"/>
  <c r="W1281" i="1"/>
  <c r="X1281" i="1" s="1"/>
  <c r="AC1281" i="1" s="1"/>
  <c r="AD1281" i="1" s="1"/>
  <c r="Z1280" i="1"/>
  <c r="W1280" i="1"/>
  <c r="X1280" i="1" s="1"/>
  <c r="AC1280" i="1" s="1"/>
  <c r="AD1280" i="1" s="1"/>
  <c r="Z1279" i="1"/>
  <c r="W1279" i="1"/>
  <c r="X1279" i="1" s="1"/>
  <c r="AC1279" i="1" s="1"/>
  <c r="AD1279" i="1" s="1"/>
  <c r="Z1278" i="1"/>
  <c r="W1278" i="1"/>
  <c r="X1278" i="1" s="1"/>
  <c r="AC1278" i="1" s="1"/>
  <c r="AD1278" i="1" s="1"/>
  <c r="Z1277" i="1"/>
  <c r="W1277" i="1"/>
  <c r="X1277" i="1" s="1"/>
  <c r="AC1277" i="1" s="1"/>
  <c r="AD1277" i="1" s="1"/>
  <c r="Z1276" i="1"/>
  <c r="W1276" i="1"/>
  <c r="X1276" i="1" s="1"/>
  <c r="AC1276" i="1" s="1"/>
  <c r="AD1276" i="1" s="1"/>
  <c r="Z1275" i="1"/>
  <c r="W1275" i="1"/>
  <c r="X1275" i="1" s="1"/>
  <c r="Z1274" i="1"/>
  <c r="W1274" i="1"/>
  <c r="X1274" i="1" s="1"/>
  <c r="AC1274" i="1" s="1"/>
  <c r="AD1274" i="1" s="1"/>
  <c r="Z1273" i="1"/>
  <c r="W1273" i="1"/>
  <c r="X1273" i="1" s="1"/>
  <c r="AC1273" i="1" s="1"/>
  <c r="AD1273" i="1" s="1"/>
  <c r="Z1272" i="1"/>
  <c r="W1272" i="1"/>
  <c r="X1272" i="1" s="1"/>
  <c r="AC1272" i="1" s="1"/>
  <c r="AD1272" i="1" s="1"/>
  <c r="Z1271" i="1"/>
  <c r="W1271" i="1"/>
  <c r="X1271" i="1" s="1"/>
  <c r="AC1271" i="1" s="1"/>
  <c r="AD1271" i="1" s="1"/>
  <c r="Z1270" i="1"/>
  <c r="W1270" i="1"/>
  <c r="X1270" i="1" s="1"/>
  <c r="AC1270" i="1" s="1"/>
  <c r="AD1270" i="1" s="1"/>
  <c r="Z1269" i="1"/>
  <c r="W1269" i="1"/>
  <c r="X1269" i="1" s="1"/>
  <c r="Z1268" i="1"/>
  <c r="W1268" i="1"/>
  <c r="X1268" i="1" s="1"/>
  <c r="AC1268" i="1" s="1"/>
  <c r="AD1268" i="1" s="1"/>
  <c r="Z1267" i="1"/>
  <c r="W1267" i="1"/>
  <c r="X1267" i="1" s="1"/>
  <c r="AC1267" i="1" s="1"/>
  <c r="AD1267" i="1" s="1"/>
  <c r="Z1266" i="1"/>
  <c r="W1266" i="1"/>
  <c r="X1266" i="1" s="1"/>
  <c r="AC1266" i="1" s="1"/>
  <c r="AD1266" i="1" s="1"/>
  <c r="Z1265" i="1"/>
  <c r="W1265" i="1"/>
  <c r="X1265" i="1" s="1"/>
  <c r="AC1265" i="1" s="1"/>
  <c r="AD1265" i="1" s="1"/>
  <c r="Z1264" i="1"/>
  <c r="W1264" i="1"/>
  <c r="X1264" i="1" s="1"/>
  <c r="AC1264" i="1" s="1"/>
  <c r="AD1264" i="1" s="1"/>
  <c r="Z1263" i="1"/>
  <c r="W1263" i="1"/>
  <c r="X1263" i="1" s="1"/>
  <c r="AC1263" i="1" s="1"/>
  <c r="AD1263" i="1" s="1"/>
  <c r="Z1262" i="1"/>
  <c r="W1262" i="1"/>
  <c r="X1262" i="1" s="1"/>
  <c r="AC1262" i="1" s="1"/>
  <c r="AD1262" i="1" s="1"/>
  <c r="Z1261" i="1"/>
  <c r="W1261" i="1"/>
  <c r="X1261" i="1" s="1"/>
  <c r="AC1261" i="1" s="1"/>
  <c r="AD1261" i="1" s="1"/>
  <c r="Z1260" i="1"/>
  <c r="W1260" i="1"/>
  <c r="X1260" i="1" s="1"/>
  <c r="AC1260" i="1" s="1"/>
  <c r="AD1260" i="1" s="1"/>
  <c r="Z1259" i="1"/>
  <c r="W1259" i="1"/>
  <c r="X1259" i="1" s="1"/>
  <c r="AC1259" i="1" s="1"/>
  <c r="AD1259" i="1" s="1"/>
  <c r="Z1258" i="1"/>
  <c r="W1258" i="1"/>
  <c r="X1258" i="1" s="1"/>
  <c r="AC1258" i="1" s="1"/>
  <c r="AD1258" i="1" s="1"/>
  <c r="Z1257" i="1"/>
  <c r="W1257" i="1"/>
  <c r="X1257" i="1" s="1"/>
  <c r="AC1257" i="1" s="1"/>
  <c r="AD1257" i="1" s="1"/>
  <c r="Z1256" i="1"/>
  <c r="W1256" i="1"/>
  <c r="X1256" i="1" s="1"/>
  <c r="AC1256" i="1" s="1"/>
  <c r="AD1256" i="1" s="1"/>
  <c r="Z1255" i="1"/>
  <c r="W1255" i="1"/>
  <c r="X1255" i="1" s="1"/>
  <c r="AC1255" i="1" s="1"/>
  <c r="AD1255" i="1" s="1"/>
  <c r="Z1254" i="1"/>
  <c r="W1254" i="1"/>
  <c r="X1254" i="1" s="1"/>
  <c r="AC1254" i="1" s="1"/>
  <c r="AD1254" i="1" s="1"/>
  <c r="Z1253" i="1"/>
  <c r="W1253" i="1"/>
  <c r="X1253" i="1" s="1"/>
  <c r="AC1253" i="1" s="1"/>
  <c r="AD1253" i="1" s="1"/>
  <c r="Z1252" i="1"/>
  <c r="W1252" i="1"/>
  <c r="X1252" i="1" s="1"/>
  <c r="AC1252" i="1" s="1"/>
  <c r="AD1252" i="1" s="1"/>
  <c r="Z1251" i="1"/>
  <c r="W1251" i="1"/>
  <c r="X1251" i="1" s="1"/>
  <c r="AC1251" i="1" s="1"/>
  <c r="AD1251" i="1" s="1"/>
  <c r="Z1250" i="1"/>
  <c r="W1250" i="1"/>
  <c r="X1250" i="1" s="1"/>
  <c r="AC1250" i="1" s="1"/>
  <c r="AD1250" i="1" s="1"/>
  <c r="Z1249" i="1"/>
  <c r="W1249" i="1"/>
  <c r="X1249" i="1" s="1"/>
  <c r="AC1249" i="1" s="1"/>
  <c r="AD1249" i="1" s="1"/>
  <c r="Z1248" i="1"/>
  <c r="W1248" i="1"/>
  <c r="X1248" i="1" s="1"/>
  <c r="AC1248" i="1" s="1"/>
  <c r="AD1248" i="1" s="1"/>
  <c r="Z1247" i="1"/>
  <c r="W1247" i="1"/>
  <c r="X1247" i="1" s="1"/>
  <c r="Z1246" i="1"/>
  <c r="W1246" i="1"/>
  <c r="X1246" i="1" s="1"/>
  <c r="AC1246" i="1" s="1"/>
  <c r="AD1246" i="1" s="1"/>
  <c r="Z1245" i="1"/>
  <c r="W1245" i="1"/>
  <c r="X1245" i="1" s="1"/>
  <c r="AC1245" i="1" s="1"/>
  <c r="AD1245" i="1" s="1"/>
  <c r="Z1244" i="1"/>
  <c r="W1244" i="1"/>
  <c r="X1244" i="1" s="1"/>
  <c r="AC1244" i="1" s="1"/>
  <c r="AD1244" i="1" s="1"/>
  <c r="Z1243" i="1"/>
  <c r="W1243" i="1"/>
  <c r="X1243" i="1" s="1"/>
  <c r="AC1243" i="1" s="1"/>
  <c r="AD1243" i="1" s="1"/>
  <c r="Z1242" i="1"/>
  <c r="W1242" i="1"/>
  <c r="X1242" i="1" s="1"/>
  <c r="AC1242" i="1" s="1"/>
  <c r="AD1242" i="1" s="1"/>
  <c r="Z1241" i="1"/>
  <c r="W1241" i="1"/>
  <c r="X1241" i="1" s="1"/>
  <c r="Z1240" i="1"/>
  <c r="W1240" i="1"/>
  <c r="X1240" i="1" s="1"/>
  <c r="AC1240" i="1" s="1"/>
  <c r="AD1240" i="1" s="1"/>
  <c r="Z1239" i="1"/>
  <c r="W1239" i="1"/>
  <c r="X1239" i="1" s="1"/>
  <c r="AC1239" i="1" s="1"/>
  <c r="AD1239" i="1" s="1"/>
  <c r="Z1238" i="1"/>
  <c r="W1238" i="1"/>
  <c r="X1238" i="1" s="1"/>
  <c r="AC1238" i="1" s="1"/>
  <c r="AD1238" i="1" s="1"/>
  <c r="Z1237" i="1"/>
  <c r="W1237" i="1"/>
  <c r="X1237" i="1" s="1"/>
  <c r="AC1237" i="1" s="1"/>
  <c r="AD1237" i="1" s="1"/>
  <c r="W1236" i="1"/>
  <c r="X1236" i="1" s="1"/>
  <c r="Z1235" i="1"/>
  <c r="W1235" i="1"/>
  <c r="X1235" i="1" s="1"/>
  <c r="Z1234" i="1"/>
  <c r="W1234" i="1"/>
  <c r="X1234" i="1" s="1"/>
  <c r="AC1234" i="1" s="1"/>
  <c r="AD1234" i="1" s="1"/>
  <c r="W1233" i="1"/>
  <c r="X1233" i="1" s="1"/>
  <c r="AC1233" i="1" s="1"/>
  <c r="AD1233" i="1" s="1"/>
  <c r="W1232" i="1"/>
  <c r="X1232" i="1" s="1"/>
  <c r="Z1231" i="1"/>
  <c r="W1231" i="1"/>
  <c r="X1231" i="1" s="1"/>
  <c r="AC1231" i="1" s="1"/>
  <c r="AD1231" i="1" s="1"/>
  <c r="Z1230" i="1"/>
  <c r="W1230" i="1"/>
  <c r="X1230" i="1" s="1"/>
  <c r="AC1230" i="1" s="1"/>
  <c r="AD1230" i="1" s="1"/>
  <c r="Z1229" i="1"/>
  <c r="W1229" i="1"/>
  <c r="X1229" i="1" s="1"/>
  <c r="AC1229" i="1" s="1"/>
  <c r="AD1229" i="1" s="1"/>
  <c r="Z1228" i="1"/>
  <c r="W1228" i="1"/>
  <c r="X1228" i="1" s="1"/>
  <c r="AC1228" i="1" s="1"/>
  <c r="AD1228" i="1" s="1"/>
  <c r="Z1227" i="1"/>
  <c r="W1227" i="1"/>
  <c r="X1227" i="1" s="1"/>
  <c r="Z1226" i="1"/>
  <c r="W1226" i="1"/>
  <c r="X1226" i="1" s="1"/>
  <c r="AC1226" i="1" s="1"/>
  <c r="AD1226" i="1" s="1"/>
  <c r="Z1225" i="1"/>
  <c r="W1225" i="1"/>
  <c r="X1225" i="1" s="1"/>
  <c r="AC1225" i="1" s="1"/>
  <c r="AD1225" i="1" s="1"/>
  <c r="Z1224" i="1"/>
  <c r="W1224" i="1"/>
  <c r="X1224" i="1" s="1"/>
  <c r="AC1224" i="1" s="1"/>
  <c r="AD1224" i="1" s="1"/>
  <c r="Z1223" i="1"/>
  <c r="W1223" i="1"/>
  <c r="X1223" i="1" s="1"/>
  <c r="Z1222" i="1"/>
  <c r="W1222" i="1"/>
  <c r="X1222" i="1" s="1"/>
  <c r="AC1222" i="1" s="1"/>
  <c r="AD1222" i="1" s="1"/>
  <c r="Z1221" i="1"/>
  <c r="W1221" i="1"/>
  <c r="X1221" i="1" s="1"/>
  <c r="AC1221" i="1" s="1"/>
  <c r="AD1221" i="1" s="1"/>
  <c r="Z1220" i="1"/>
  <c r="W1220" i="1"/>
  <c r="X1220" i="1" s="1"/>
  <c r="AC1220" i="1" s="1"/>
  <c r="AD1220" i="1" s="1"/>
  <c r="Z1219" i="1"/>
  <c r="W1219" i="1"/>
  <c r="X1219" i="1" s="1"/>
  <c r="Z1218" i="1"/>
  <c r="W1218" i="1"/>
  <c r="X1218" i="1" s="1"/>
  <c r="AC1218" i="1" s="1"/>
  <c r="AD1218" i="1" s="1"/>
  <c r="Z1217" i="1"/>
  <c r="W1217" i="1"/>
  <c r="X1217" i="1" s="1"/>
  <c r="AC1217" i="1" s="1"/>
  <c r="AD1217" i="1" s="1"/>
  <c r="Z1216" i="1"/>
  <c r="W1216" i="1"/>
  <c r="X1216" i="1" s="1"/>
  <c r="AC1216" i="1" s="1"/>
  <c r="AD1216" i="1" s="1"/>
  <c r="Z1215" i="1"/>
  <c r="W1215" i="1"/>
  <c r="X1215" i="1" s="1"/>
  <c r="AC1215" i="1" s="1"/>
  <c r="AD1215" i="1" s="1"/>
  <c r="Z1214" i="1"/>
  <c r="W1214" i="1"/>
  <c r="X1214" i="1" s="1"/>
  <c r="Z1213" i="1"/>
  <c r="W1213" i="1"/>
  <c r="X1213" i="1" s="1"/>
  <c r="AC1213" i="1" s="1"/>
  <c r="AD1213" i="1" s="1"/>
  <c r="Z1212" i="1"/>
  <c r="W1212" i="1"/>
  <c r="X1212" i="1" s="1"/>
  <c r="Z1211" i="1"/>
  <c r="W1211" i="1"/>
  <c r="X1211" i="1" s="1"/>
  <c r="AC1211" i="1" s="1"/>
  <c r="AD1211" i="1" s="1"/>
  <c r="Z1210" i="1"/>
  <c r="W1210" i="1"/>
  <c r="X1210" i="1" s="1"/>
  <c r="AC1210" i="1" s="1"/>
  <c r="AD1210" i="1" s="1"/>
  <c r="Z1209" i="1"/>
  <c r="W1209" i="1"/>
  <c r="X1209" i="1" s="1"/>
  <c r="AC1209" i="1" s="1"/>
  <c r="AD1209" i="1" s="1"/>
  <c r="Z1208" i="1"/>
  <c r="W1208" i="1"/>
  <c r="X1208" i="1" s="1"/>
  <c r="AC1208" i="1" s="1"/>
  <c r="AD1208" i="1" s="1"/>
  <c r="Z1207" i="1"/>
  <c r="W1207" i="1"/>
  <c r="X1207" i="1" s="1"/>
  <c r="AC1207" i="1" s="1"/>
  <c r="AD1207" i="1" s="1"/>
  <c r="Z1206" i="1"/>
  <c r="W1206" i="1"/>
  <c r="X1206" i="1" s="1"/>
  <c r="AC1206" i="1" s="1"/>
  <c r="AD1206" i="1" s="1"/>
  <c r="Z1205" i="1"/>
  <c r="W1205" i="1"/>
  <c r="X1205" i="1" s="1"/>
  <c r="AC1205" i="1" s="1"/>
  <c r="AD1205" i="1" s="1"/>
  <c r="Z1204" i="1"/>
  <c r="W1204" i="1"/>
  <c r="X1204" i="1" s="1"/>
  <c r="AC1204" i="1" s="1"/>
  <c r="AD1204" i="1" s="1"/>
  <c r="Z1203" i="1"/>
  <c r="W1203" i="1"/>
  <c r="X1203" i="1" s="1"/>
  <c r="AC1203" i="1" s="1"/>
  <c r="AD1203" i="1" s="1"/>
  <c r="Z1202" i="1"/>
  <c r="W1202" i="1"/>
  <c r="X1202" i="1" s="1"/>
  <c r="W1201" i="1"/>
  <c r="X1201" i="1" s="1"/>
  <c r="AC1201" i="1" s="1"/>
  <c r="AD1201" i="1" s="1"/>
  <c r="Z1200" i="1"/>
  <c r="W1200" i="1"/>
  <c r="X1200" i="1" s="1"/>
  <c r="AC1200" i="1" s="1"/>
  <c r="AD1200" i="1" s="1"/>
  <c r="W1198" i="1"/>
  <c r="X1198" i="1" s="1"/>
  <c r="AC1198" i="1" s="1"/>
  <c r="AD1198" i="1" s="1"/>
  <c r="W1197" i="1"/>
  <c r="X1197" i="1" s="1"/>
  <c r="W1196" i="1"/>
  <c r="X1196" i="1" s="1"/>
  <c r="AC1196" i="1" s="1"/>
  <c r="AD1196" i="1" s="1"/>
  <c r="W1195" i="1"/>
  <c r="X1195" i="1" s="1"/>
  <c r="AC1195" i="1" s="1"/>
  <c r="AD1195" i="1" s="1"/>
  <c r="W1194" i="1"/>
  <c r="X1194" i="1" s="1"/>
  <c r="AC1194" i="1" s="1"/>
  <c r="AD1194" i="1" s="1"/>
  <c r="W1193" i="1"/>
  <c r="X1193" i="1" s="1"/>
  <c r="AC1193" i="1" s="1"/>
  <c r="AD1193" i="1" s="1"/>
  <c r="W1192" i="1"/>
  <c r="X1192" i="1" s="1"/>
  <c r="AC1192" i="1" s="1"/>
  <c r="AD1192" i="1" s="1"/>
  <c r="W1191" i="1"/>
  <c r="X1191" i="1" s="1"/>
  <c r="AC1191" i="1" s="1"/>
  <c r="AD1191" i="1" s="1"/>
  <c r="W1190" i="1"/>
  <c r="X1190" i="1" s="1"/>
  <c r="AC1190" i="1" s="1"/>
  <c r="AD1190" i="1" s="1"/>
  <c r="W1189" i="1"/>
  <c r="X1189" i="1" s="1"/>
  <c r="AC1189" i="1" s="1"/>
  <c r="AD1189" i="1" s="1"/>
  <c r="W1188" i="1"/>
  <c r="X1188" i="1" s="1"/>
  <c r="W1187" i="1"/>
  <c r="X1187" i="1" s="1"/>
  <c r="AC1187" i="1" s="1"/>
  <c r="AD1187" i="1" s="1"/>
  <c r="W1186" i="1"/>
  <c r="X1186" i="1" s="1"/>
  <c r="AC1186" i="1" s="1"/>
  <c r="AD1186" i="1" s="1"/>
  <c r="W1185" i="1"/>
  <c r="X1185" i="1" s="1"/>
  <c r="AC1185" i="1" s="1"/>
  <c r="AD1185" i="1" s="1"/>
  <c r="W1184" i="1"/>
  <c r="X1184" i="1" s="1"/>
  <c r="AC1184" i="1" s="1"/>
  <c r="AD1184" i="1" s="1"/>
  <c r="W1183" i="1"/>
  <c r="X1183" i="1" s="1"/>
  <c r="AC1183" i="1" s="1"/>
  <c r="AD1183" i="1" s="1"/>
  <c r="W1182" i="1"/>
  <c r="X1182" i="1" s="1"/>
  <c r="AC1182" i="1" s="1"/>
  <c r="AD1182" i="1" s="1"/>
  <c r="W1181" i="1"/>
  <c r="X1181" i="1" s="1"/>
  <c r="AC1181" i="1" s="1"/>
  <c r="AD1181" i="1" s="1"/>
  <c r="W1180" i="1"/>
  <c r="X1180" i="1" s="1"/>
  <c r="AC1180" i="1" s="1"/>
  <c r="AD1180" i="1" s="1"/>
  <c r="W1179" i="1"/>
  <c r="X1179" i="1" s="1"/>
  <c r="AC1179" i="1" s="1"/>
  <c r="AD1179" i="1" s="1"/>
  <c r="W1178" i="1"/>
  <c r="X1178" i="1" s="1"/>
  <c r="W1177" i="1"/>
  <c r="X1177" i="1" s="1"/>
  <c r="AC1177" i="1" s="1"/>
  <c r="AD1177" i="1" s="1"/>
  <c r="W1176" i="1"/>
  <c r="X1176" i="1" s="1"/>
  <c r="AC1176" i="1" s="1"/>
  <c r="AD1176" i="1" s="1"/>
  <c r="W1175" i="1"/>
  <c r="X1175" i="1" s="1"/>
  <c r="W1174" i="1"/>
  <c r="X1174" i="1" s="1"/>
  <c r="AC1174" i="1" s="1"/>
  <c r="AD1174" i="1" s="1"/>
  <c r="W1173" i="1"/>
  <c r="X1173" i="1" s="1"/>
  <c r="AC1173" i="1" s="1"/>
  <c r="AD1173" i="1" s="1"/>
  <c r="W1172" i="1"/>
  <c r="X1172" i="1" s="1"/>
  <c r="AC1172" i="1" s="1"/>
  <c r="AD1172" i="1" s="1"/>
  <c r="W1171" i="1"/>
  <c r="X1171" i="1" s="1"/>
  <c r="AC1171" i="1" s="1"/>
  <c r="AD1171" i="1" s="1"/>
  <c r="Z1170" i="1"/>
  <c r="W1170" i="1"/>
  <c r="X1170" i="1" s="1"/>
  <c r="AC1170" i="1" s="1"/>
  <c r="AD1170" i="1" s="1"/>
  <c r="Z1169" i="1"/>
  <c r="X1169" i="1"/>
  <c r="W1169" i="1"/>
  <c r="Z1168" i="1"/>
  <c r="W1168" i="1"/>
  <c r="X1168" i="1" s="1"/>
  <c r="AC1168" i="1" s="1"/>
  <c r="AD1168" i="1" s="1"/>
  <c r="Z1167" i="1"/>
  <c r="W1167" i="1"/>
  <c r="X1167" i="1" s="1"/>
  <c r="AC1167" i="1" s="1"/>
  <c r="AD1167" i="1" s="1"/>
  <c r="Z1166" i="1"/>
  <c r="W1166" i="1"/>
  <c r="X1166" i="1" s="1"/>
  <c r="AC1166" i="1" s="1"/>
  <c r="AD1166" i="1" s="1"/>
  <c r="Z1165" i="1"/>
  <c r="W1165" i="1"/>
  <c r="X1165" i="1" s="1"/>
  <c r="Z1164" i="1"/>
  <c r="W1164" i="1"/>
  <c r="X1164" i="1" s="1"/>
  <c r="AC1164" i="1" s="1"/>
  <c r="AD1164" i="1" s="1"/>
  <c r="Z1163" i="1"/>
  <c r="W1163" i="1"/>
  <c r="X1163" i="1" s="1"/>
  <c r="AC1163" i="1" s="1"/>
  <c r="AD1163" i="1" s="1"/>
  <c r="Z1162" i="1"/>
  <c r="W1162" i="1"/>
  <c r="X1162" i="1" s="1"/>
  <c r="AC1162" i="1" s="1"/>
  <c r="AD1162" i="1" s="1"/>
  <c r="Z1161" i="1"/>
  <c r="W1161" i="1"/>
  <c r="X1161" i="1" s="1"/>
  <c r="AC1161" i="1" s="1"/>
  <c r="AD1161" i="1" s="1"/>
  <c r="Z1160" i="1"/>
  <c r="W1160" i="1"/>
  <c r="X1160" i="1" s="1"/>
  <c r="AC1160" i="1" s="1"/>
  <c r="AD1160" i="1" s="1"/>
  <c r="Z1159" i="1"/>
  <c r="W1159" i="1"/>
  <c r="X1159" i="1" s="1"/>
  <c r="AC1159" i="1" s="1"/>
  <c r="AD1159" i="1" s="1"/>
  <c r="Z1158" i="1"/>
  <c r="W1158" i="1"/>
  <c r="X1158" i="1" s="1"/>
  <c r="Z1157" i="1"/>
  <c r="W1157" i="1"/>
  <c r="X1157" i="1" s="1"/>
  <c r="AC1157" i="1" s="1"/>
  <c r="AD1157" i="1" s="1"/>
  <c r="Z1156" i="1"/>
  <c r="W1156" i="1"/>
  <c r="X1156" i="1" s="1"/>
  <c r="AC1156" i="1" s="1"/>
  <c r="AD1156" i="1" s="1"/>
  <c r="Z1155" i="1"/>
  <c r="W1155" i="1"/>
  <c r="X1155" i="1" s="1"/>
  <c r="AC1155" i="1" s="1"/>
  <c r="AD1155" i="1" s="1"/>
  <c r="Z1154" i="1"/>
  <c r="W1154" i="1"/>
  <c r="X1154" i="1" s="1"/>
  <c r="AC1154" i="1" s="1"/>
  <c r="AD1154" i="1" s="1"/>
  <c r="Z1153" i="1"/>
  <c r="W1153" i="1"/>
  <c r="X1153" i="1" s="1"/>
  <c r="Z1152" i="1"/>
  <c r="W1152" i="1"/>
  <c r="X1152" i="1" s="1"/>
  <c r="AC1152" i="1" s="1"/>
  <c r="AD1152" i="1" s="1"/>
  <c r="Z1151" i="1"/>
  <c r="W1151" i="1"/>
  <c r="X1151" i="1" s="1"/>
  <c r="Z1150" i="1"/>
  <c r="W1150" i="1"/>
  <c r="X1150" i="1" s="1"/>
  <c r="AC1150" i="1" s="1"/>
  <c r="AD1150" i="1" s="1"/>
  <c r="Z1149" i="1"/>
  <c r="W1149" i="1"/>
  <c r="X1149" i="1" s="1"/>
  <c r="AC1149" i="1" s="1"/>
  <c r="AD1149" i="1" s="1"/>
  <c r="Z1148" i="1"/>
  <c r="W1148" i="1"/>
  <c r="X1148" i="1" s="1"/>
  <c r="AC1148" i="1" s="1"/>
  <c r="AD1148" i="1" s="1"/>
  <c r="Z1147" i="1"/>
  <c r="W1147" i="1"/>
  <c r="X1147" i="1" s="1"/>
  <c r="AC1147" i="1" s="1"/>
  <c r="AD1147" i="1" s="1"/>
  <c r="Z1146" i="1"/>
  <c r="W1146" i="1"/>
  <c r="X1146" i="1" s="1"/>
  <c r="AC1146" i="1" s="1"/>
  <c r="AD1146" i="1" s="1"/>
  <c r="Z1145" i="1"/>
  <c r="W1145" i="1"/>
  <c r="X1145" i="1" s="1"/>
  <c r="AC1145" i="1" s="1"/>
  <c r="AD1145" i="1" s="1"/>
  <c r="Z1144" i="1"/>
  <c r="W1144" i="1"/>
  <c r="X1144" i="1" s="1"/>
  <c r="AC1144" i="1" s="1"/>
  <c r="AD1144" i="1" s="1"/>
  <c r="Z1143" i="1"/>
  <c r="W1143" i="1"/>
  <c r="X1143" i="1" s="1"/>
  <c r="AC1143" i="1" s="1"/>
  <c r="AD1143" i="1" s="1"/>
  <c r="Z1142" i="1"/>
  <c r="W1142" i="1"/>
  <c r="X1142" i="1" s="1"/>
  <c r="AC1142" i="1" s="1"/>
  <c r="AD1142" i="1" s="1"/>
  <c r="Z1141" i="1"/>
  <c r="W1141" i="1"/>
  <c r="X1141" i="1" s="1"/>
  <c r="AC1141" i="1" s="1"/>
  <c r="AD1141" i="1" s="1"/>
  <c r="Z1140" i="1"/>
  <c r="W1140" i="1"/>
  <c r="X1140" i="1" s="1"/>
  <c r="Z1139" i="1"/>
  <c r="W1139" i="1"/>
  <c r="X1139" i="1" s="1"/>
  <c r="AC1139" i="1" s="1"/>
  <c r="AD1139" i="1" s="1"/>
  <c r="Z1138" i="1"/>
  <c r="W1138" i="1"/>
  <c r="X1138" i="1" s="1"/>
  <c r="AC1138" i="1" s="1"/>
  <c r="AD1138" i="1" s="1"/>
  <c r="Z1137" i="1"/>
  <c r="W1137" i="1"/>
  <c r="X1137" i="1" s="1"/>
  <c r="AC1137" i="1" s="1"/>
  <c r="AD1137" i="1" s="1"/>
  <c r="Z1136" i="1"/>
  <c r="W1136" i="1"/>
  <c r="X1136" i="1" s="1"/>
  <c r="AC1136" i="1" s="1"/>
  <c r="AD1136" i="1" s="1"/>
  <c r="Z1135" i="1"/>
  <c r="W1135" i="1"/>
  <c r="X1135" i="1" s="1"/>
  <c r="AC1135" i="1" s="1"/>
  <c r="AD1135" i="1" s="1"/>
  <c r="Z1134" i="1"/>
  <c r="W1134" i="1"/>
  <c r="X1134" i="1" s="1"/>
  <c r="AC1134" i="1" s="1"/>
  <c r="AD1134" i="1" s="1"/>
  <c r="Z1133" i="1"/>
  <c r="W1133" i="1"/>
  <c r="X1133" i="1" s="1"/>
  <c r="AC1133" i="1" s="1"/>
  <c r="AD1133" i="1" s="1"/>
  <c r="Z1132" i="1"/>
  <c r="W1132" i="1"/>
  <c r="X1132" i="1" s="1"/>
  <c r="AC1132" i="1" s="1"/>
  <c r="AD1132" i="1" s="1"/>
  <c r="Z1131" i="1"/>
  <c r="W1131" i="1"/>
  <c r="X1131" i="1" s="1"/>
  <c r="Z1130" i="1"/>
  <c r="W1130" i="1"/>
  <c r="X1130" i="1" s="1"/>
  <c r="AC1130" i="1" s="1"/>
  <c r="AD1130" i="1" s="1"/>
  <c r="Z1129" i="1"/>
  <c r="W1129" i="1"/>
  <c r="X1129" i="1" s="1"/>
  <c r="AC1129" i="1" s="1"/>
  <c r="AD1129" i="1" s="1"/>
  <c r="Z1128" i="1"/>
  <c r="W1128" i="1"/>
  <c r="X1128" i="1" s="1"/>
  <c r="AC1128" i="1" s="1"/>
  <c r="AD1128" i="1" s="1"/>
  <c r="Z1127" i="1"/>
  <c r="W1127" i="1"/>
  <c r="X1127" i="1" s="1"/>
  <c r="Z1126" i="1"/>
  <c r="W1126" i="1"/>
  <c r="X1126" i="1" s="1"/>
  <c r="AC1126" i="1" s="1"/>
  <c r="AD1126" i="1" s="1"/>
  <c r="Z1125" i="1"/>
  <c r="W1125" i="1"/>
  <c r="X1125" i="1" s="1"/>
  <c r="AC1125" i="1" s="1"/>
  <c r="AD1125" i="1" s="1"/>
  <c r="Z1124" i="1"/>
  <c r="W1124" i="1"/>
  <c r="X1124" i="1" s="1"/>
  <c r="AC1124" i="1" s="1"/>
  <c r="AD1124" i="1" s="1"/>
  <c r="Z1123" i="1"/>
  <c r="W1123" i="1"/>
  <c r="X1123" i="1" s="1"/>
  <c r="Z1122" i="1"/>
  <c r="W1122" i="1"/>
  <c r="X1122" i="1" s="1"/>
  <c r="AC1122" i="1" s="1"/>
  <c r="AD1122" i="1" s="1"/>
  <c r="Z1121" i="1"/>
  <c r="W1121" i="1"/>
  <c r="X1121" i="1" s="1"/>
  <c r="Z1120" i="1"/>
  <c r="W1120" i="1"/>
  <c r="X1120" i="1" s="1"/>
  <c r="AC1120" i="1" s="1"/>
  <c r="AD1120" i="1" s="1"/>
  <c r="Z1119" i="1"/>
  <c r="W1119" i="1"/>
  <c r="X1119" i="1" s="1"/>
  <c r="AC1119" i="1" s="1"/>
  <c r="AD1119" i="1" s="1"/>
  <c r="Z1118" i="1"/>
  <c r="W1118" i="1"/>
  <c r="X1118" i="1" s="1"/>
  <c r="Z1117" i="1"/>
  <c r="W1117" i="1"/>
  <c r="X1117" i="1" s="1"/>
  <c r="AC1117" i="1" s="1"/>
  <c r="AD1117" i="1" s="1"/>
  <c r="Z1116" i="1"/>
  <c r="W1116" i="1"/>
  <c r="X1116" i="1" s="1"/>
  <c r="Z1115" i="1"/>
  <c r="W1115" i="1"/>
  <c r="X1115" i="1" s="1"/>
  <c r="AC1115" i="1" s="1"/>
  <c r="AD1115" i="1" s="1"/>
  <c r="Z1114" i="1"/>
  <c r="W1114" i="1"/>
  <c r="X1114" i="1" s="1"/>
  <c r="AC1114" i="1" s="1"/>
  <c r="AD1114" i="1" s="1"/>
  <c r="Z1113" i="1"/>
  <c r="W1113" i="1"/>
  <c r="X1113" i="1" s="1"/>
  <c r="AC1113" i="1" s="1"/>
  <c r="AD1113" i="1" s="1"/>
  <c r="Z1112" i="1"/>
  <c r="W1112" i="1"/>
  <c r="X1112" i="1" s="1"/>
  <c r="AC1112" i="1" s="1"/>
  <c r="AD1112" i="1" s="1"/>
  <c r="Z1111" i="1"/>
  <c r="W1111" i="1"/>
  <c r="X1111" i="1" s="1"/>
  <c r="AC1111" i="1" s="1"/>
  <c r="AD1111" i="1" s="1"/>
  <c r="Z1110" i="1"/>
  <c r="W1110" i="1"/>
  <c r="X1110" i="1" s="1"/>
  <c r="Z1109" i="1"/>
  <c r="W1109" i="1"/>
  <c r="X1109" i="1" s="1"/>
  <c r="AC1109" i="1" s="1"/>
  <c r="AD1109" i="1" s="1"/>
  <c r="Z1108" i="1"/>
  <c r="W1108" i="1"/>
  <c r="X1108" i="1" s="1"/>
  <c r="AC1108" i="1" s="1"/>
  <c r="AD1108" i="1" s="1"/>
  <c r="Z1107" i="1"/>
  <c r="W1107" i="1"/>
  <c r="X1107" i="1" s="1"/>
  <c r="AC1107" i="1" s="1"/>
  <c r="AD1107" i="1" s="1"/>
  <c r="Z1106" i="1"/>
  <c r="W1106" i="1"/>
  <c r="X1106" i="1" s="1"/>
  <c r="Z1105" i="1"/>
  <c r="W1105" i="1"/>
  <c r="X1105" i="1" s="1"/>
  <c r="AC1105" i="1" s="1"/>
  <c r="AD1105" i="1" s="1"/>
  <c r="Z1104" i="1"/>
  <c r="W1104" i="1"/>
  <c r="X1104" i="1" s="1"/>
  <c r="AC1104" i="1" s="1"/>
  <c r="AD1104" i="1" s="1"/>
  <c r="Z1103" i="1"/>
  <c r="W1103" i="1"/>
  <c r="X1103" i="1" s="1"/>
  <c r="AC1103" i="1" s="1"/>
  <c r="AD1103" i="1" s="1"/>
  <c r="Z1102" i="1"/>
  <c r="W1102" i="1"/>
  <c r="X1102" i="1" s="1"/>
  <c r="AC1102" i="1" s="1"/>
  <c r="AD1102" i="1" s="1"/>
  <c r="Z1101" i="1"/>
  <c r="W1101" i="1"/>
  <c r="X1101" i="1" s="1"/>
  <c r="Z1100" i="1"/>
  <c r="W1100" i="1"/>
  <c r="X1100" i="1" s="1"/>
  <c r="AC1100" i="1" s="1"/>
  <c r="AD1100" i="1" s="1"/>
  <c r="Z1099" i="1"/>
  <c r="W1099" i="1"/>
  <c r="X1099" i="1" s="1"/>
  <c r="AC1099" i="1" s="1"/>
  <c r="AD1099" i="1" s="1"/>
  <c r="Z1098" i="1"/>
  <c r="W1098" i="1"/>
  <c r="X1098" i="1" s="1"/>
  <c r="AC1098" i="1" s="1"/>
  <c r="AD1098" i="1" s="1"/>
  <c r="Z1097" i="1"/>
  <c r="W1097" i="1"/>
  <c r="X1097" i="1" s="1"/>
  <c r="W1096" i="1"/>
  <c r="X1096" i="1" s="1"/>
  <c r="AC1096" i="1" s="1"/>
  <c r="AD1096" i="1" s="1"/>
  <c r="W1095" i="1"/>
  <c r="X1095" i="1" s="1"/>
  <c r="AC1095" i="1" s="1"/>
  <c r="AD1095" i="1" s="1"/>
  <c r="Z1094" i="1"/>
  <c r="W1094" i="1"/>
  <c r="X1094" i="1" s="1"/>
  <c r="AC1094" i="1" s="1"/>
  <c r="AD1094" i="1" s="1"/>
  <c r="W1093" i="1"/>
  <c r="X1093" i="1" s="1"/>
  <c r="AC1093" i="1" s="1"/>
  <c r="AD1093" i="1" s="1"/>
  <c r="W1092" i="1"/>
  <c r="X1092" i="1" s="1"/>
  <c r="AC1092" i="1" s="1"/>
  <c r="AD1092" i="1" s="1"/>
  <c r="Z1091" i="1"/>
  <c r="W1091" i="1"/>
  <c r="X1091" i="1" s="1"/>
  <c r="AC1091" i="1" s="1"/>
  <c r="AD1091" i="1" s="1"/>
  <c r="Z1090" i="1"/>
  <c r="W1090" i="1"/>
  <c r="X1090" i="1" s="1"/>
  <c r="AC1090" i="1" s="1"/>
  <c r="AD1090" i="1" s="1"/>
  <c r="Z1089" i="1"/>
  <c r="W1089" i="1"/>
  <c r="X1089" i="1" s="1"/>
  <c r="AC1089" i="1" s="1"/>
  <c r="AD1089" i="1" s="1"/>
  <c r="Z1088" i="1"/>
  <c r="W1088" i="1"/>
  <c r="X1088" i="1" s="1"/>
  <c r="Z1087" i="1"/>
  <c r="W1087" i="1"/>
  <c r="X1087" i="1" s="1"/>
  <c r="Z1086" i="1"/>
  <c r="W1086" i="1"/>
  <c r="X1086" i="1" s="1"/>
  <c r="AC1086" i="1" s="1"/>
  <c r="AD1086" i="1" s="1"/>
  <c r="Z1085" i="1"/>
  <c r="W1085" i="1"/>
  <c r="X1085" i="1" s="1"/>
  <c r="AC1085" i="1" s="1"/>
  <c r="AD1085" i="1" s="1"/>
  <c r="Z1084" i="1"/>
  <c r="W1084" i="1"/>
  <c r="X1084" i="1" s="1"/>
  <c r="AC1084" i="1" s="1"/>
  <c r="AD1084" i="1" s="1"/>
  <c r="Z1083" i="1"/>
  <c r="W1083" i="1"/>
  <c r="X1083" i="1" s="1"/>
  <c r="AC1083" i="1" s="1"/>
  <c r="AD1083" i="1" s="1"/>
  <c r="Z1082" i="1"/>
  <c r="W1082" i="1"/>
  <c r="X1082" i="1" s="1"/>
  <c r="AC1082" i="1" s="1"/>
  <c r="AD1082" i="1" s="1"/>
  <c r="Z1081" i="1"/>
  <c r="W1081" i="1"/>
  <c r="X1081" i="1" s="1"/>
  <c r="AC1081" i="1" s="1"/>
  <c r="AD1081" i="1" s="1"/>
  <c r="Z1080" i="1"/>
  <c r="W1080" i="1"/>
  <c r="X1080" i="1" s="1"/>
  <c r="AC1080" i="1" s="1"/>
  <c r="AD1080" i="1" s="1"/>
  <c r="Z1079" i="1"/>
  <c r="W1079" i="1"/>
  <c r="X1079" i="1" s="1"/>
  <c r="AC1079" i="1" s="1"/>
  <c r="AD1079" i="1" s="1"/>
  <c r="Z1078" i="1"/>
  <c r="W1078" i="1"/>
  <c r="X1078" i="1" s="1"/>
  <c r="AC1078" i="1" s="1"/>
  <c r="AD1078" i="1" s="1"/>
  <c r="Z1077" i="1"/>
  <c r="W1077" i="1"/>
  <c r="X1077" i="1" s="1"/>
  <c r="AC1077" i="1" s="1"/>
  <c r="AD1077" i="1" s="1"/>
  <c r="Z1076" i="1"/>
  <c r="W1076" i="1"/>
  <c r="X1076" i="1" s="1"/>
  <c r="AC1076" i="1" s="1"/>
  <c r="AD1076" i="1" s="1"/>
  <c r="Z1075" i="1"/>
  <c r="W1075" i="1"/>
  <c r="X1075" i="1" s="1"/>
  <c r="AC1075" i="1" s="1"/>
  <c r="AD1075" i="1" s="1"/>
  <c r="Z1074" i="1"/>
  <c r="W1074" i="1"/>
  <c r="X1074" i="1" s="1"/>
  <c r="AC1074" i="1" s="1"/>
  <c r="AD1074" i="1" s="1"/>
  <c r="Z1073" i="1"/>
  <c r="W1073" i="1"/>
  <c r="X1073" i="1" s="1"/>
  <c r="AC1073" i="1" s="1"/>
  <c r="AD1073" i="1" s="1"/>
  <c r="Z1072" i="1"/>
  <c r="W1072" i="1"/>
  <c r="X1072" i="1" s="1"/>
  <c r="AC1072" i="1" s="1"/>
  <c r="AD1072" i="1" s="1"/>
  <c r="Z1071" i="1"/>
  <c r="W1071" i="1"/>
  <c r="X1071" i="1" s="1"/>
  <c r="AC1071" i="1" s="1"/>
  <c r="AD1071" i="1" s="1"/>
  <c r="W1070" i="1"/>
  <c r="X1070" i="1" s="1"/>
  <c r="AC1070" i="1" s="1"/>
  <c r="AD1070" i="1" s="1"/>
  <c r="Z1069" i="1"/>
  <c r="W1069" i="1"/>
  <c r="X1069" i="1" s="1"/>
  <c r="AC1069" i="1" s="1"/>
  <c r="AD1069" i="1" s="1"/>
  <c r="Z1068" i="1"/>
  <c r="W1068" i="1"/>
  <c r="X1068" i="1" s="1"/>
  <c r="AC1068" i="1" s="1"/>
  <c r="AD1068" i="1" s="1"/>
  <c r="W1067" i="1"/>
  <c r="X1067" i="1" s="1"/>
  <c r="AC1067" i="1" s="1"/>
  <c r="AD1067" i="1" s="1"/>
  <c r="Z1066" i="1"/>
  <c r="W1066" i="1"/>
  <c r="X1066" i="1" s="1"/>
  <c r="AC1066" i="1" s="1"/>
  <c r="AD1066" i="1" s="1"/>
  <c r="Z1065" i="1"/>
  <c r="W1065" i="1"/>
  <c r="X1065" i="1" s="1"/>
  <c r="Z1064" i="1"/>
  <c r="W1064" i="1"/>
  <c r="X1064" i="1" s="1"/>
  <c r="AC1064" i="1" s="1"/>
  <c r="AD1064" i="1" s="1"/>
  <c r="Z1063" i="1"/>
  <c r="W1063" i="1"/>
  <c r="X1063" i="1" s="1"/>
  <c r="AC1063" i="1" s="1"/>
  <c r="AD1063" i="1" s="1"/>
  <c r="Z1062" i="1"/>
  <c r="W1062" i="1"/>
  <c r="X1062" i="1" s="1"/>
  <c r="AC1062" i="1" s="1"/>
  <c r="AD1062" i="1" s="1"/>
  <c r="Z1061" i="1"/>
  <c r="W1061" i="1"/>
  <c r="X1061" i="1" s="1"/>
  <c r="AC1061" i="1" s="1"/>
  <c r="AD1061" i="1" s="1"/>
  <c r="Z1060" i="1"/>
  <c r="W1060" i="1"/>
  <c r="X1060" i="1" s="1"/>
  <c r="AC1060" i="1" s="1"/>
  <c r="AD1060" i="1" s="1"/>
  <c r="Z1059" i="1"/>
  <c r="W1059" i="1"/>
  <c r="X1059" i="1" s="1"/>
  <c r="AC1059" i="1" s="1"/>
  <c r="AD1059" i="1" s="1"/>
  <c r="Z1058" i="1"/>
  <c r="W1058" i="1"/>
  <c r="X1058" i="1" s="1"/>
  <c r="Z1057" i="1"/>
  <c r="W1057" i="1"/>
  <c r="X1057" i="1" s="1"/>
  <c r="AC1057" i="1" s="1"/>
  <c r="AD1057" i="1" s="1"/>
  <c r="Z1056" i="1"/>
  <c r="W1056" i="1"/>
  <c r="X1056" i="1" s="1"/>
  <c r="AC1056" i="1" s="1"/>
  <c r="AD1056" i="1" s="1"/>
  <c r="Z1055" i="1"/>
  <c r="W1055" i="1"/>
  <c r="X1055" i="1" s="1"/>
  <c r="Z1054" i="1"/>
  <c r="W1054" i="1"/>
  <c r="X1054" i="1" s="1"/>
  <c r="AC1054" i="1" s="1"/>
  <c r="AD1054" i="1" s="1"/>
  <c r="Z1053" i="1"/>
  <c r="W1053" i="1"/>
  <c r="X1053" i="1" s="1"/>
  <c r="AC1053" i="1" s="1"/>
  <c r="AD1053" i="1" s="1"/>
  <c r="Z1052" i="1"/>
  <c r="W1052" i="1"/>
  <c r="X1052" i="1" s="1"/>
  <c r="AC1052" i="1" s="1"/>
  <c r="AD1052" i="1" s="1"/>
  <c r="Z1051" i="1"/>
  <c r="W1051" i="1"/>
  <c r="X1051" i="1" s="1"/>
  <c r="Z1050" i="1"/>
  <c r="W1050" i="1"/>
  <c r="X1050" i="1" s="1"/>
  <c r="AC1050" i="1" s="1"/>
  <c r="AD1050" i="1" s="1"/>
  <c r="Z1049" i="1"/>
  <c r="W1049" i="1"/>
  <c r="X1049" i="1" s="1"/>
  <c r="Z1048" i="1"/>
  <c r="W1048" i="1"/>
  <c r="X1048" i="1" s="1"/>
  <c r="AC1048" i="1" s="1"/>
  <c r="AD1048" i="1" s="1"/>
  <c r="Z1047" i="1"/>
  <c r="W1047" i="1"/>
  <c r="X1047" i="1" s="1"/>
  <c r="AC1047" i="1" s="1"/>
  <c r="AD1047" i="1" s="1"/>
  <c r="Z1046" i="1"/>
  <c r="W1046" i="1"/>
  <c r="X1046" i="1" s="1"/>
  <c r="AC1046" i="1" s="1"/>
  <c r="AD1046" i="1" s="1"/>
  <c r="Z1045" i="1"/>
  <c r="W1045" i="1"/>
  <c r="X1045" i="1" s="1"/>
  <c r="AC1045" i="1" s="1"/>
  <c r="AD1045" i="1" s="1"/>
  <c r="Z1044" i="1"/>
  <c r="W1044" i="1"/>
  <c r="X1044" i="1" s="1"/>
  <c r="AC1044" i="1" s="1"/>
  <c r="AD1044" i="1" s="1"/>
  <c r="Z1043" i="1"/>
  <c r="W1043" i="1"/>
  <c r="X1043" i="1" s="1"/>
  <c r="AC1043" i="1" s="1"/>
  <c r="AD1043" i="1" s="1"/>
  <c r="Z1042" i="1"/>
  <c r="W1042" i="1"/>
  <c r="X1042" i="1" s="1"/>
  <c r="AC1042" i="1" s="1"/>
  <c r="AD1042" i="1" s="1"/>
  <c r="Z1041" i="1"/>
  <c r="W1041" i="1"/>
  <c r="X1041" i="1" s="1"/>
  <c r="AC1041" i="1" s="1"/>
  <c r="AD1041" i="1" s="1"/>
  <c r="Z1040" i="1"/>
  <c r="W1040" i="1"/>
  <c r="X1040" i="1" s="1"/>
  <c r="AC1040" i="1" s="1"/>
  <c r="AD1040" i="1" s="1"/>
  <c r="Z1039" i="1"/>
  <c r="W1039" i="1"/>
  <c r="X1039" i="1" s="1"/>
  <c r="Z1038" i="1"/>
  <c r="W1038" i="1"/>
  <c r="X1038" i="1" s="1"/>
  <c r="AC1038" i="1" s="1"/>
  <c r="AD1038" i="1" s="1"/>
  <c r="Z1037" i="1"/>
  <c r="W1037" i="1"/>
  <c r="X1037" i="1" s="1"/>
  <c r="AC1037" i="1" s="1"/>
  <c r="AD1037" i="1" s="1"/>
  <c r="Z1036" i="1"/>
  <c r="W1036" i="1"/>
  <c r="X1036" i="1" s="1"/>
  <c r="AC1036" i="1" s="1"/>
  <c r="AD1036" i="1" s="1"/>
  <c r="Z1035" i="1"/>
  <c r="W1035" i="1"/>
  <c r="X1035" i="1" s="1"/>
  <c r="AC1035" i="1" s="1"/>
  <c r="AD1035" i="1" s="1"/>
  <c r="Z1034" i="1"/>
  <c r="W1034" i="1"/>
  <c r="X1034" i="1" s="1"/>
  <c r="AC1034" i="1" s="1"/>
  <c r="AD1034" i="1" s="1"/>
  <c r="Z1033" i="1"/>
  <c r="W1033" i="1"/>
  <c r="X1033" i="1" s="1"/>
  <c r="AC1033" i="1" s="1"/>
  <c r="AD1033" i="1" s="1"/>
  <c r="Z1032" i="1"/>
  <c r="W1032" i="1"/>
  <c r="X1032" i="1" s="1"/>
  <c r="AC1032" i="1" s="1"/>
  <c r="AD1032" i="1" s="1"/>
  <c r="Z1031" i="1"/>
  <c r="W1031" i="1"/>
  <c r="X1031" i="1" s="1"/>
  <c r="AC1031" i="1" s="1"/>
  <c r="AD1031" i="1" s="1"/>
  <c r="Z1030" i="1"/>
  <c r="W1030" i="1"/>
  <c r="X1030" i="1" s="1"/>
  <c r="AC1030" i="1" s="1"/>
  <c r="AD1030" i="1" s="1"/>
  <c r="Z1029" i="1"/>
  <c r="W1029" i="1"/>
  <c r="X1029" i="1" s="1"/>
  <c r="AC1029" i="1" s="1"/>
  <c r="AD1029" i="1" s="1"/>
  <c r="Z1028" i="1"/>
  <c r="W1028" i="1"/>
  <c r="X1028" i="1" s="1"/>
  <c r="AC1028" i="1" s="1"/>
  <c r="AD1028" i="1" s="1"/>
  <c r="Z1027" i="1"/>
  <c r="W1027" i="1"/>
  <c r="X1027" i="1" s="1"/>
  <c r="AC1027" i="1" s="1"/>
  <c r="AD1027" i="1" s="1"/>
  <c r="Z1026" i="1"/>
  <c r="W1026" i="1"/>
  <c r="X1026" i="1" s="1"/>
  <c r="AC1026" i="1" s="1"/>
  <c r="AD1026" i="1" s="1"/>
  <c r="Z1025" i="1"/>
  <c r="W1025" i="1"/>
  <c r="X1025" i="1" s="1"/>
  <c r="AC1025" i="1" s="1"/>
  <c r="AD1025" i="1" s="1"/>
  <c r="Z1024" i="1"/>
  <c r="W1024" i="1"/>
  <c r="X1024" i="1" s="1"/>
  <c r="AC1024" i="1" s="1"/>
  <c r="AD1024" i="1" s="1"/>
  <c r="Z1023" i="1"/>
  <c r="W1023" i="1"/>
  <c r="X1023" i="1" s="1"/>
  <c r="AC1023" i="1" s="1"/>
  <c r="AD1023" i="1" s="1"/>
  <c r="Z1022" i="1"/>
  <c r="W1022" i="1"/>
  <c r="X1022" i="1" s="1"/>
  <c r="AC1022" i="1" s="1"/>
  <c r="AD1022" i="1" s="1"/>
  <c r="Z1021" i="1"/>
  <c r="W1021" i="1"/>
  <c r="X1021" i="1" s="1"/>
  <c r="AC1021" i="1" s="1"/>
  <c r="AD1021" i="1" s="1"/>
  <c r="Z1020" i="1"/>
  <c r="W1020" i="1"/>
  <c r="X1020" i="1" s="1"/>
  <c r="AC1020" i="1" s="1"/>
  <c r="AD1020" i="1" s="1"/>
  <c r="Z1019" i="1"/>
  <c r="W1019" i="1"/>
  <c r="X1019" i="1" s="1"/>
  <c r="AC1019" i="1" s="1"/>
  <c r="AD1019" i="1" s="1"/>
  <c r="Z1018" i="1"/>
  <c r="W1018" i="1"/>
  <c r="X1018" i="1" s="1"/>
  <c r="AC1018" i="1" s="1"/>
  <c r="AD1018" i="1" s="1"/>
  <c r="Z1017" i="1"/>
  <c r="W1017" i="1"/>
  <c r="X1017" i="1" s="1"/>
  <c r="Z1016" i="1"/>
  <c r="W1016" i="1"/>
  <c r="X1016" i="1" s="1"/>
  <c r="AC1016" i="1" s="1"/>
  <c r="AD1016" i="1" s="1"/>
  <c r="Z1015" i="1"/>
  <c r="W1015" i="1"/>
  <c r="X1015" i="1" s="1"/>
  <c r="AC1015" i="1" s="1"/>
  <c r="AD1015" i="1" s="1"/>
  <c r="Z1014" i="1"/>
  <c r="W1014" i="1"/>
  <c r="X1014" i="1" s="1"/>
  <c r="AC1014" i="1" s="1"/>
  <c r="AD1014" i="1" s="1"/>
  <c r="Z1013" i="1"/>
  <c r="W1013" i="1"/>
  <c r="X1013" i="1" s="1"/>
  <c r="Z1012" i="1"/>
  <c r="W1012" i="1"/>
  <c r="X1012" i="1" s="1"/>
  <c r="AC1012" i="1" s="1"/>
  <c r="AD1012" i="1" s="1"/>
  <c r="Z1011" i="1"/>
  <c r="W1011" i="1"/>
  <c r="X1011" i="1" s="1"/>
  <c r="AC1011" i="1" s="1"/>
  <c r="AD1011" i="1" s="1"/>
  <c r="Z1010" i="1"/>
  <c r="W1010" i="1"/>
  <c r="X1010" i="1" s="1"/>
  <c r="AC1010" i="1" s="1"/>
  <c r="AD1010" i="1" s="1"/>
  <c r="Z1009" i="1"/>
  <c r="W1009" i="1"/>
  <c r="X1009" i="1" s="1"/>
  <c r="AC1009" i="1" s="1"/>
  <c r="AD1009" i="1" s="1"/>
  <c r="Z1008" i="1"/>
  <c r="W1008" i="1"/>
  <c r="X1008" i="1" s="1"/>
  <c r="AC1008" i="1" s="1"/>
  <c r="AD1008" i="1" s="1"/>
  <c r="Z1007" i="1"/>
  <c r="W1007" i="1"/>
  <c r="X1007" i="1" s="1"/>
  <c r="AC1007" i="1" s="1"/>
  <c r="AD1007" i="1" s="1"/>
  <c r="Z1006" i="1"/>
  <c r="W1006" i="1"/>
  <c r="X1006" i="1" s="1"/>
  <c r="AC1006" i="1" s="1"/>
  <c r="AD1006" i="1" s="1"/>
  <c r="Z1005" i="1"/>
  <c r="W1005" i="1"/>
  <c r="X1005" i="1" s="1"/>
  <c r="AC1005" i="1" s="1"/>
  <c r="AD1005" i="1" s="1"/>
  <c r="Z1004" i="1"/>
  <c r="W1004" i="1"/>
  <c r="X1004" i="1" s="1"/>
  <c r="AC1004" i="1" s="1"/>
  <c r="AD1004" i="1" s="1"/>
  <c r="Z1003" i="1"/>
  <c r="W1003" i="1"/>
  <c r="X1003" i="1" s="1"/>
  <c r="AC1003" i="1" s="1"/>
  <c r="AD1003" i="1" s="1"/>
  <c r="Z1002" i="1"/>
  <c r="W1002" i="1"/>
  <c r="X1002" i="1" s="1"/>
  <c r="AC1002" i="1" s="1"/>
  <c r="AD1002" i="1" s="1"/>
  <c r="Z1001" i="1"/>
  <c r="W1001" i="1"/>
  <c r="X1001" i="1" s="1"/>
  <c r="AC1001" i="1" s="1"/>
  <c r="AD1001" i="1" s="1"/>
  <c r="Z1000" i="1"/>
  <c r="W1000" i="1"/>
  <c r="X1000" i="1" s="1"/>
  <c r="AC1000" i="1" s="1"/>
  <c r="AD1000" i="1" s="1"/>
  <c r="Z999" i="1"/>
  <c r="W999" i="1"/>
  <c r="X999" i="1" s="1"/>
  <c r="AC999" i="1" s="1"/>
  <c r="AD999" i="1" s="1"/>
  <c r="Z998" i="1"/>
  <c r="W998" i="1"/>
  <c r="X998" i="1" s="1"/>
  <c r="AC998" i="1" s="1"/>
  <c r="AD998" i="1" s="1"/>
  <c r="Z997" i="1"/>
  <c r="W997" i="1"/>
  <c r="X997" i="1" s="1"/>
  <c r="AC997" i="1" s="1"/>
  <c r="AD997" i="1" s="1"/>
  <c r="Z996" i="1"/>
  <c r="W996" i="1"/>
  <c r="X996" i="1" s="1"/>
  <c r="AC996" i="1" s="1"/>
  <c r="AD996" i="1" s="1"/>
  <c r="Z995" i="1"/>
  <c r="W995" i="1"/>
  <c r="X995" i="1" s="1"/>
  <c r="AC995" i="1" s="1"/>
  <c r="AD995" i="1" s="1"/>
  <c r="Z994" i="1"/>
  <c r="W994" i="1"/>
  <c r="X994" i="1" s="1"/>
  <c r="AC994" i="1" s="1"/>
  <c r="AD994" i="1" s="1"/>
  <c r="Z993" i="1"/>
  <c r="W993" i="1"/>
  <c r="X993" i="1" s="1"/>
  <c r="AC993" i="1" s="1"/>
  <c r="AD993" i="1" s="1"/>
  <c r="Z992" i="1"/>
  <c r="W992" i="1"/>
  <c r="X992" i="1" s="1"/>
  <c r="AC992" i="1" s="1"/>
  <c r="AD992" i="1" s="1"/>
  <c r="Z991" i="1"/>
  <c r="W991" i="1"/>
  <c r="X991" i="1" s="1"/>
  <c r="AC991" i="1" s="1"/>
  <c r="AD991" i="1" s="1"/>
  <c r="Z990" i="1"/>
  <c r="W990" i="1"/>
  <c r="X990" i="1" s="1"/>
  <c r="AC990" i="1" s="1"/>
  <c r="AD990" i="1" s="1"/>
  <c r="Z989" i="1"/>
  <c r="W989" i="1"/>
  <c r="X989" i="1" s="1"/>
  <c r="AC989" i="1" s="1"/>
  <c r="AD989" i="1" s="1"/>
  <c r="W988" i="1"/>
  <c r="X988" i="1" s="1"/>
  <c r="AC988" i="1" s="1"/>
  <c r="AD988" i="1" s="1"/>
  <c r="Z987" i="1"/>
  <c r="W987" i="1"/>
  <c r="X987" i="1" s="1"/>
  <c r="AC987" i="1" s="1"/>
  <c r="AD987" i="1" s="1"/>
  <c r="Z986" i="1"/>
  <c r="W986" i="1"/>
  <c r="X986" i="1" s="1"/>
  <c r="AC986" i="1" s="1"/>
  <c r="AD986" i="1" s="1"/>
  <c r="Z985" i="1"/>
  <c r="W985" i="1"/>
  <c r="X985" i="1" s="1"/>
  <c r="AC985" i="1" s="1"/>
  <c r="AD985" i="1" s="1"/>
  <c r="Z984" i="1"/>
  <c r="W984" i="1"/>
  <c r="X984" i="1" s="1"/>
  <c r="AC984" i="1" s="1"/>
  <c r="AD984" i="1" s="1"/>
  <c r="Z983" i="1"/>
  <c r="W983" i="1"/>
  <c r="X983" i="1" s="1"/>
  <c r="AC983" i="1" s="1"/>
  <c r="AD983" i="1" s="1"/>
  <c r="Z982" i="1"/>
  <c r="W982" i="1"/>
  <c r="X982" i="1" s="1"/>
  <c r="AC982" i="1" s="1"/>
  <c r="AD982" i="1" s="1"/>
  <c r="Z981" i="1"/>
  <c r="W981" i="1"/>
  <c r="X981" i="1" s="1"/>
  <c r="AC981" i="1" s="1"/>
  <c r="AD981" i="1" s="1"/>
  <c r="Z980" i="1"/>
  <c r="W980" i="1"/>
  <c r="X980" i="1" s="1"/>
  <c r="AC980" i="1" s="1"/>
  <c r="AD980" i="1" s="1"/>
  <c r="Z979" i="1"/>
  <c r="W979" i="1"/>
  <c r="X979" i="1" s="1"/>
  <c r="AC979" i="1" s="1"/>
  <c r="AD979" i="1" s="1"/>
  <c r="Z978" i="1"/>
  <c r="W978" i="1"/>
  <c r="X978" i="1" s="1"/>
  <c r="AC978" i="1" s="1"/>
  <c r="AD978" i="1" s="1"/>
  <c r="Z977" i="1"/>
  <c r="W977" i="1"/>
  <c r="X977" i="1" s="1"/>
  <c r="Z976" i="1"/>
  <c r="W976" i="1"/>
  <c r="X976" i="1" s="1"/>
  <c r="AC976" i="1" s="1"/>
  <c r="AD976" i="1" s="1"/>
  <c r="Z975" i="1"/>
  <c r="W975" i="1"/>
  <c r="X975" i="1" s="1"/>
  <c r="AC975" i="1" s="1"/>
  <c r="AD975" i="1" s="1"/>
  <c r="Z974" i="1"/>
  <c r="W974" i="1"/>
  <c r="X974" i="1" s="1"/>
  <c r="AC974" i="1" s="1"/>
  <c r="AD974" i="1" s="1"/>
  <c r="Z973" i="1"/>
  <c r="W973" i="1"/>
  <c r="X973" i="1" s="1"/>
  <c r="AC973" i="1" s="1"/>
  <c r="AD973" i="1" s="1"/>
  <c r="Z972" i="1"/>
  <c r="W972" i="1"/>
  <c r="X972" i="1" s="1"/>
  <c r="AC972" i="1" s="1"/>
  <c r="AD972" i="1" s="1"/>
  <c r="Z971" i="1"/>
  <c r="W971" i="1"/>
  <c r="X971" i="1" s="1"/>
  <c r="AC971" i="1" s="1"/>
  <c r="AD971" i="1" s="1"/>
  <c r="Z970" i="1"/>
  <c r="W970" i="1"/>
  <c r="X970" i="1" s="1"/>
  <c r="AC970" i="1" s="1"/>
  <c r="AD970" i="1" s="1"/>
  <c r="W969" i="1"/>
  <c r="X969" i="1" s="1"/>
  <c r="AC969" i="1" s="1"/>
  <c r="AD969" i="1" s="1"/>
  <c r="Z968" i="1"/>
  <c r="W968" i="1"/>
  <c r="X968" i="1" s="1"/>
  <c r="AC968" i="1" s="1"/>
  <c r="AD968" i="1" s="1"/>
  <c r="Z967" i="1"/>
  <c r="W967" i="1"/>
  <c r="X967" i="1" s="1"/>
  <c r="Z966" i="1"/>
  <c r="W966" i="1"/>
  <c r="X966" i="1" s="1"/>
  <c r="AC966" i="1" s="1"/>
  <c r="AD966" i="1" s="1"/>
  <c r="Z965" i="1"/>
  <c r="W965" i="1"/>
  <c r="X965" i="1" s="1"/>
  <c r="AC965" i="1" s="1"/>
  <c r="AD965" i="1" s="1"/>
  <c r="Z964" i="1"/>
  <c r="W964" i="1"/>
  <c r="X964" i="1" s="1"/>
  <c r="AC964" i="1" s="1"/>
  <c r="AD964" i="1" s="1"/>
  <c r="Z963" i="1"/>
  <c r="W963" i="1"/>
  <c r="X963" i="1" s="1"/>
  <c r="AC963" i="1" s="1"/>
  <c r="AD963" i="1" s="1"/>
  <c r="Z962" i="1"/>
  <c r="W962" i="1"/>
  <c r="X962" i="1" s="1"/>
  <c r="AC962" i="1" s="1"/>
  <c r="AD962" i="1" s="1"/>
  <c r="Z961" i="1"/>
  <c r="W961" i="1"/>
  <c r="X961" i="1" s="1"/>
  <c r="AC961" i="1" s="1"/>
  <c r="AD961" i="1" s="1"/>
  <c r="Z960" i="1"/>
  <c r="W960" i="1"/>
  <c r="X960" i="1" s="1"/>
  <c r="AC960" i="1" s="1"/>
  <c r="AD960" i="1" s="1"/>
  <c r="Z959" i="1"/>
  <c r="W959" i="1"/>
  <c r="X959" i="1" s="1"/>
  <c r="AC959" i="1" s="1"/>
  <c r="AD959" i="1" s="1"/>
  <c r="Z958" i="1"/>
  <c r="W958" i="1"/>
  <c r="X958" i="1" s="1"/>
  <c r="AC958" i="1" s="1"/>
  <c r="AD958" i="1" s="1"/>
  <c r="Z957" i="1"/>
  <c r="W957" i="1"/>
  <c r="X957" i="1" s="1"/>
  <c r="AC957" i="1" s="1"/>
  <c r="AD957" i="1" s="1"/>
  <c r="Z956" i="1"/>
  <c r="W956" i="1"/>
  <c r="X956" i="1" s="1"/>
  <c r="AC956" i="1" s="1"/>
  <c r="AD956" i="1" s="1"/>
  <c r="Z955" i="1"/>
  <c r="W955" i="1"/>
  <c r="X955" i="1" s="1"/>
  <c r="AC955" i="1" s="1"/>
  <c r="AD955" i="1" s="1"/>
  <c r="Z954" i="1"/>
  <c r="W954" i="1"/>
  <c r="X954" i="1" s="1"/>
  <c r="AC954" i="1" s="1"/>
  <c r="AD954" i="1" s="1"/>
  <c r="Z953" i="1"/>
  <c r="W953" i="1"/>
  <c r="X953" i="1" s="1"/>
  <c r="AC953" i="1" s="1"/>
  <c r="AD953" i="1" s="1"/>
  <c r="Z952" i="1"/>
  <c r="W952" i="1"/>
  <c r="X952" i="1" s="1"/>
  <c r="Z951" i="1"/>
  <c r="W951" i="1"/>
  <c r="X951" i="1" s="1"/>
  <c r="AC951" i="1" s="1"/>
  <c r="AD951" i="1" s="1"/>
  <c r="Z950" i="1"/>
  <c r="W950" i="1"/>
  <c r="X950" i="1" s="1"/>
  <c r="AC950" i="1" s="1"/>
  <c r="AD950" i="1" s="1"/>
  <c r="Z949" i="1"/>
  <c r="W949" i="1"/>
  <c r="X949" i="1" s="1"/>
  <c r="AC949" i="1" s="1"/>
  <c r="AD949" i="1" s="1"/>
  <c r="Z948" i="1"/>
  <c r="W948" i="1"/>
  <c r="X948" i="1" s="1"/>
  <c r="AC948" i="1" s="1"/>
  <c r="AD948" i="1" s="1"/>
  <c r="Z947" i="1"/>
  <c r="W947" i="1"/>
  <c r="X947" i="1" s="1"/>
  <c r="AC947" i="1" s="1"/>
  <c r="Z946" i="1"/>
  <c r="W946" i="1"/>
  <c r="X946" i="1" s="1"/>
  <c r="AC946" i="1" s="1"/>
  <c r="AD946" i="1" s="1"/>
  <c r="Z945" i="1"/>
  <c r="W945" i="1"/>
  <c r="X945" i="1" s="1"/>
  <c r="AC945" i="1" s="1"/>
  <c r="AD945" i="1" s="1"/>
  <c r="Z944" i="1"/>
  <c r="W944" i="1"/>
  <c r="X944" i="1" s="1"/>
  <c r="AC944" i="1" s="1"/>
  <c r="AD944" i="1" s="1"/>
  <c r="Z943" i="1"/>
  <c r="W943" i="1"/>
  <c r="X943" i="1" s="1"/>
  <c r="AC943" i="1" s="1"/>
  <c r="AD943" i="1" s="1"/>
  <c r="Z942" i="1"/>
  <c r="W942" i="1"/>
  <c r="X942" i="1" s="1"/>
  <c r="AC942" i="1" s="1"/>
  <c r="AD942" i="1" s="1"/>
  <c r="Z941" i="1"/>
  <c r="W941" i="1"/>
  <c r="X941" i="1" s="1"/>
  <c r="AC941" i="1" s="1"/>
  <c r="AD941" i="1" s="1"/>
  <c r="Z940" i="1"/>
  <c r="W940" i="1"/>
  <c r="X940" i="1" s="1"/>
  <c r="AC940" i="1" s="1"/>
  <c r="AD940" i="1" s="1"/>
  <c r="Z939" i="1"/>
  <c r="W939" i="1"/>
  <c r="X939" i="1" s="1"/>
  <c r="Z938" i="1"/>
  <c r="W938" i="1"/>
  <c r="X938" i="1" s="1"/>
  <c r="AC938" i="1" s="1"/>
  <c r="AD938" i="1" s="1"/>
  <c r="Z937" i="1"/>
  <c r="W937" i="1"/>
  <c r="X937" i="1" s="1"/>
  <c r="AC937" i="1" s="1"/>
  <c r="AD937" i="1" s="1"/>
  <c r="Z936" i="1"/>
  <c r="W936" i="1"/>
  <c r="X936" i="1" s="1"/>
  <c r="AC936" i="1" s="1"/>
  <c r="AD936" i="1" s="1"/>
  <c r="Z935" i="1"/>
  <c r="W935" i="1"/>
  <c r="X935" i="1" s="1"/>
  <c r="AC935" i="1" s="1"/>
  <c r="AD935" i="1" s="1"/>
  <c r="Z934" i="1"/>
  <c r="W934" i="1"/>
  <c r="X934" i="1" s="1"/>
  <c r="Z933" i="1"/>
  <c r="W933" i="1"/>
  <c r="X933" i="1" s="1"/>
  <c r="AC933" i="1" s="1"/>
  <c r="AD933" i="1" s="1"/>
  <c r="Z932" i="1"/>
  <c r="W932" i="1"/>
  <c r="X932" i="1" s="1"/>
  <c r="AC932" i="1" s="1"/>
  <c r="AD932" i="1" s="1"/>
  <c r="Z931" i="1"/>
  <c r="W931" i="1"/>
  <c r="X931" i="1" s="1"/>
  <c r="AC931" i="1" s="1"/>
  <c r="AD931" i="1" s="1"/>
  <c r="Z930" i="1"/>
  <c r="W930" i="1"/>
  <c r="X930" i="1" s="1"/>
  <c r="AC930" i="1" s="1"/>
  <c r="AD930" i="1" s="1"/>
  <c r="Z929" i="1"/>
  <c r="W929" i="1"/>
  <c r="X929" i="1" s="1"/>
  <c r="AC929" i="1" s="1"/>
  <c r="AD929" i="1" s="1"/>
  <c r="Z928" i="1"/>
  <c r="W928" i="1"/>
  <c r="X928" i="1" s="1"/>
  <c r="AC928" i="1" s="1"/>
  <c r="AD928" i="1" s="1"/>
  <c r="Z927" i="1"/>
  <c r="W927" i="1"/>
  <c r="X927" i="1" s="1"/>
  <c r="AC927" i="1" s="1"/>
  <c r="AD927" i="1" s="1"/>
  <c r="Z926" i="1"/>
  <c r="W926" i="1"/>
  <c r="X926" i="1" s="1"/>
  <c r="AC926" i="1" s="1"/>
  <c r="AD926" i="1" s="1"/>
  <c r="Z925" i="1"/>
  <c r="W925" i="1"/>
  <c r="X925" i="1" s="1"/>
  <c r="Z924" i="1"/>
  <c r="W924" i="1"/>
  <c r="X924" i="1" s="1"/>
  <c r="AC924" i="1" s="1"/>
  <c r="AD924" i="1" s="1"/>
  <c r="Z923" i="1"/>
  <c r="W923" i="1"/>
  <c r="X923" i="1" s="1"/>
  <c r="AC923" i="1" s="1"/>
  <c r="AD923" i="1" s="1"/>
  <c r="Z922" i="1"/>
  <c r="W922" i="1"/>
  <c r="X922" i="1" s="1"/>
  <c r="AC922" i="1" s="1"/>
  <c r="AD922" i="1" s="1"/>
  <c r="Z921" i="1"/>
  <c r="W921" i="1"/>
  <c r="X921" i="1" s="1"/>
  <c r="Z920" i="1"/>
  <c r="W920" i="1"/>
  <c r="X920" i="1" s="1"/>
  <c r="AC920" i="1" s="1"/>
  <c r="AD920" i="1" s="1"/>
  <c r="Z919" i="1"/>
  <c r="W919" i="1"/>
  <c r="X919" i="1" s="1"/>
  <c r="AC919" i="1" s="1"/>
  <c r="AD919" i="1" s="1"/>
  <c r="Z918" i="1"/>
  <c r="W918" i="1"/>
  <c r="X918" i="1" s="1"/>
  <c r="AC918" i="1" s="1"/>
  <c r="AD918" i="1" s="1"/>
  <c r="Z917" i="1"/>
  <c r="W917" i="1"/>
  <c r="X917" i="1" s="1"/>
  <c r="AC917" i="1" s="1"/>
  <c r="AD917" i="1" s="1"/>
  <c r="Z916" i="1"/>
  <c r="W916" i="1"/>
  <c r="X916" i="1" s="1"/>
  <c r="AC916" i="1" s="1"/>
  <c r="AD916" i="1" s="1"/>
  <c r="Z915" i="1"/>
  <c r="W915" i="1"/>
  <c r="X915" i="1" s="1"/>
  <c r="AC915" i="1" s="1"/>
  <c r="AD915" i="1" s="1"/>
  <c r="Z914" i="1"/>
  <c r="W914" i="1"/>
  <c r="X914" i="1" s="1"/>
  <c r="AC914" i="1" s="1"/>
  <c r="AD914" i="1" s="1"/>
  <c r="Z913" i="1"/>
  <c r="W913" i="1"/>
  <c r="X913" i="1" s="1"/>
  <c r="AC913" i="1" s="1"/>
  <c r="AD913" i="1" s="1"/>
  <c r="Z912" i="1"/>
  <c r="W912" i="1"/>
  <c r="X912" i="1" s="1"/>
  <c r="AC912" i="1" s="1"/>
  <c r="AD912" i="1" s="1"/>
  <c r="Z911" i="1"/>
  <c r="W911" i="1"/>
  <c r="X911" i="1" s="1"/>
  <c r="AC911" i="1" s="1"/>
  <c r="AD911" i="1" s="1"/>
  <c r="Z910" i="1"/>
  <c r="W910" i="1"/>
  <c r="X910" i="1" s="1"/>
  <c r="AC910" i="1" s="1"/>
  <c r="AD910" i="1" s="1"/>
  <c r="Z909" i="1"/>
  <c r="W909" i="1"/>
  <c r="X909" i="1" s="1"/>
  <c r="AC909" i="1" s="1"/>
  <c r="AD909" i="1" s="1"/>
  <c r="Z908" i="1"/>
  <c r="W908" i="1"/>
  <c r="X908" i="1" s="1"/>
  <c r="Z907" i="1"/>
  <c r="W907" i="1"/>
  <c r="X907" i="1" s="1"/>
  <c r="AC907" i="1" s="1"/>
  <c r="AD907" i="1" s="1"/>
  <c r="Z906" i="1"/>
  <c r="W906" i="1"/>
  <c r="X906" i="1" s="1"/>
  <c r="AC906" i="1" s="1"/>
  <c r="AD906" i="1" s="1"/>
  <c r="Z905" i="1"/>
  <c r="W905" i="1"/>
  <c r="X905" i="1" s="1"/>
  <c r="Z904" i="1"/>
  <c r="W904" i="1"/>
  <c r="X904" i="1" s="1"/>
  <c r="AC904" i="1" s="1"/>
  <c r="AD904" i="1" s="1"/>
  <c r="Z903" i="1"/>
  <c r="W903" i="1"/>
  <c r="X903" i="1" s="1"/>
  <c r="AC903" i="1" s="1"/>
  <c r="AD903" i="1" s="1"/>
  <c r="Z902" i="1"/>
  <c r="W902" i="1"/>
  <c r="X902" i="1" s="1"/>
  <c r="Z901" i="1"/>
  <c r="W901" i="1"/>
  <c r="X901" i="1" s="1"/>
  <c r="AC901" i="1" s="1"/>
  <c r="AD901" i="1" s="1"/>
  <c r="Z900" i="1"/>
  <c r="W900" i="1"/>
  <c r="X900" i="1" s="1"/>
  <c r="AC900" i="1" s="1"/>
  <c r="AD900" i="1" s="1"/>
  <c r="Z899" i="1"/>
  <c r="W899" i="1"/>
  <c r="X899" i="1" s="1"/>
  <c r="AC899" i="1" s="1"/>
  <c r="AD899" i="1" s="1"/>
  <c r="Z898" i="1"/>
  <c r="W898" i="1"/>
  <c r="X898" i="1" s="1"/>
  <c r="AC898" i="1" s="1"/>
  <c r="AD898" i="1" s="1"/>
  <c r="Z897" i="1"/>
  <c r="W897" i="1"/>
  <c r="X897" i="1" s="1"/>
  <c r="AC897" i="1" s="1"/>
  <c r="AD897" i="1" s="1"/>
  <c r="Z896" i="1"/>
  <c r="W896" i="1"/>
  <c r="X896" i="1" s="1"/>
  <c r="AC896" i="1" s="1"/>
  <c r="AD896" i="1" s="1"/>
  <c r="Z895" i="1"/>
  <c r="W895" i="1"/>
  <c r="X895" i="1" s="1"/>
  <c r="Z894" i="1"/>
  <c r="W894" i="1"/>
  <c r="X894" i="1" s="1"/>
  <c r="AC894" i="1" s="1"/>
  <c r="AD894" i="1" s="1"/>
  <c r="Z893" i="1"/>
  <c r="W893" i="1"/>
  <c r="X893" i="1" s="1"/>
  <c r="Z892" i="1"/>
  <c r="W892" i="1"/>
  <c r="X892" i="1" s="1"/>
  <c r="Z891" i="1"/>
  <c r="W891" i="1"/>
  <c r="X891" i="1" s="1"/>
  <c r="AC891" i="1" s="1"/>
  <c r="AD891" i="1" s="1"/>
  <c r="Z890" i="1"/>
  <c r="W890" i="1"/>
  <c r="X890" i="1" s="1"/>
  <c r="AC890" i="1" s="1"/>
  <c r="AD890" i="1" s="1"/>
  <c r="Z889" i="1"/>
  <c r="W889" i="1"/>
  <c r="X889" i="1" s="1"/>
  <c r="AC889" i="1" s="1"/>
  <c r="AD889" i="1" s="1"/>
  <c r="Z888" i="1"/>
  <c r="W888" i="1"/>
  <c r="X888" i="1" s="1"/>
  <c r="AC888" i="1" s="1"/>
  <c r="AD888" i="1" s="1"/>
  <c r="Z887" i="1"/>
  <c r="W887" i="1"/>
  <c r="X887" i="1" s="1"/>
  <c r="AC887" i="1" s="1"/>
  <c r="AD887" i="1" s="1"/>
  <c r="Z886" i="1"/>
  <c r="W886" i="1"/>
  <c r="X886" i="1" s="1"/>
  <c r="AC886" i="1" s="1"/>
  <c r="AD886" i="1" s="1"/>
  <c r="Z885" i="1"/>
  <c r="W885" i="1"/>
  <c r="X885" i="1" s="1"/>
  <c r="AC885" i="1" s="1"/>
  <c r="AD885" i="1" s="1"/>
  <c r="Z884" i="1"/>
  <c r="W884" i="1"/>
  <c r="X884" i="1" s="1"/>
  <c r="AC884" i="1" s="1"/>
  <c r="AD884" i="1" s="1"/>
  <c r="Z883" i="1"/>
  <c r="W883" i="1"/>
  <c r="X883" i="1" s="1"/>
  <c r="AC883" i="1" s="1"/>
  <c r="AD883" i="1" s="1"/>
  <c r="Z882" i="1"/>
  <c r="W882" i="1"/>
  <c r="X882" i="1" s="1"/>
  <c r="AC882" i="1" s="1"/>
  <c r="AD882" i="1" s="1"/>
  <c r="Z881" i="1"/>
  <c r="W881" i="1"/>
  <c r="X881" i="1" s="1"/>
  <c r="AC881" i="1" s="1"/>
  <c r="AD881" i="1" s="1"/>
  <c r="Z880" i="1"/>
  <c r="W880" i="1"/>
  <c r="X880" i="1" s="1"/>
  <c r="Z879" i="1"/>
  <c r="W879" i="1"/>
  <c r="X879" i="1" s="1"/>
  <c r="AC879" i="1" s="1"/>
  <c r="AD879" i="1" s="1"/>
  <c r="Z878" i="1"/>
  <c r="W878" i="1"/>
  <c r="X878" i="1" s="1"/>
  <c r="AC878" i="1" s="1"/>
  <c r="AD878" i="1" s="1"/>
  <c r="Z877" i="1"/>
  <c r="W877" i="1"/>
  <c r="X877" i="1" s="1"/>
  <c r="AC877" i="1" s="1"/>
  <c r="AD877" i="1" s="1"/>
  <c r="Z876" i="1"/>
  <c r="W876" i="1"/>
  <c r="X876" i="1" s="1"/>
  <c r="AC876" i="1" s="1"/>
  <c r="AD876" i="1" s="1"/>
  <c r="Z875" i="1"/>
  <c r="W875" i="1"/>
  <c r="X875" i="1" s="1"/>
  <c r="AC875" i="1" s="1"/>
  <c r="AD875" i="1" s="1"/>
  <c r="Z874" i="1"/>
  <c r="W874" i="1"/>
  <c r="X874" i="1" s="1"/>
  <c r="AC874" i="1" s="1"/>
  <c r="AD874" i="1" s="1"/>
  <c r="Z873" i="1"/>
  <c r="W873" i="1"/>
  <c r="X873" i="1" s="1"/>
  <c r="AC873" i="1" s="1"/>
  <c r="AD873" i="1" s="1"/>
  <c r="Z872" i="1"/>
  <c r="W872" i="1"/>
  <c r="X872" i="1" s="1"/>
  <c r="AC872" i="1" s="1"/>
  <c r="AD872" i="1" s="1"/>
  <c r="W871" i="1"/>
  <c r="X871" i="1" s="1"/>
  <c r="AC871" i="1" s="1"/>
  <c r="AD871" i="1" s="1"/>
  <c r="W870" i="1"/>
  <c r="X870" i="1" s="1"/>
  <c r="AC870" i="1" s="1"/>
  <c r="AD870" i="1" s="1"/>
  <c r="W869" i="1"/>
  <c r="X869" i="1" s="1"/>
  <c r="AC869" i="1" s="1"/>
  <c r="AD869" i="1" s="1"/>
  <c r="W868" i="1"/>
  <c r="X868" i="1" s="1"/>
  <c r="AC868" i="1" s="1"/>
  <c r="AD868" i="1" s="1"/>
  <c r="W867" i="1"/>
  <c r="X867" i="1" s="1"/>
  <c r="W866" i="1"/>
  <c r="X866" i="1" s="1"/>
  <c r="AC866" i="1" s="1"/>
  <c r="AD866" i="1" s="1"/>
  <c r="Z865" i="1"/>
  <c r="W865" i="1"/>
  <c r="X865" i="1" s="1"/>
  <c r="AC865" i="1" s="1"/>
  <c r="AD865" i="1" s="1"/>
  <c r="Z864" i="1"/>
  <c r="W864" i="1"/>
  <c r="X864" i="1" s="1"/>
  <c r="AC864" i="1" s="1"/>
  <c r="AD864" i="1" s="1"/>
  <c r="Z863" i="1"/>
  <c r="W863" i="1"/>
  <c r="X863" i="1" s="1"/>
  <c r="AC863" i="1" s="1"/>
  <c r="AD863" i="1" s="1"/>
  <c r="Z862" i="1"/>
  <c r="W862" i="1"/>
  <c r="X862" i="1" s="1"/>
  <c r="Z861" i="1"/>
  <c r="W861" i="1"/>
  <c r="X861" i="1" s="1"/>
  <c r="AC861" i="1" s="1"/>
  <c r="AD861" i="1" s="1"/>
  <c r="Z860" i="1"/>
  <c r="W860" i="1"/>
  <c r="X860" i="1" s="1"/>
  <c r="AC860" i="1" s="1"/>
  <c r="AD860" i="1" s="1"/>
  <c r="Z859" i="1"/>
  <c r="W859" i="1"/>
  <c r="X859" i="1" s="1"/>
  <c r="AC859" i="1" s="1"/>
  <c r="AD859" i="1" s="1"/>
  <c r="Z858" i="1"/>
  <c r="W858" i="1"/>
  <c r="X858" i="1" s="1"/>
  <c r="AC858" i="1" s="1"/>
  <c r="AD858" i="1" s="1"/>
  <c r="Z857" i="1"/>
  <c r="W857" i="1"/>
  <c r="X857" i="1" s="1"/>
  <c r="AC857" i="1" s="1"/>
  <c r="AD857" i="1" s="1"/>
  <c r="Z856" i="1"/>
  <c r="W856" i="1"/>
  <c r="X856" i="1" s="1"/>
  <c r="AC856" i="1" s="1"/>
  <c r="AD856" i="1" s="1"/>
  <c r="Z855" i="1"/>
  <c r="W855" i="1"/>
  <c r="X855" i="1" s="1"/>
  <c r="AC855" i="1" s="1"/>
  <c r="AD855" i="1" s="1"/>
  <c r="Z854" i="1"/>
  <c r="W854" i="1"/>
  <c r="X854" i="1" s="1"/>
  <c r="Z853" i="1"/>
  <c r="W853" i="1"/>
  <c r="X853" i="1" s="1"/>
  <c r="Z852" i="1"/>
  <c r="W852" i="1"/>
  <c r="X852" i="1" s="1"/>
  <c r="AC852" i="1" s="1"/>
  <c r="AD852" i="1" s="1"/>
  <c r="Z851" i="1"/>
  <c r="W851" i="1"/>
  <c r="X851" i="1" s="1"/>
  <c r="AC851" i="1" s="1"/>
  <c r="AD851" i="1" s="1"/>
  <c r="Z850" i="1"/>
  <c r="W850" i="1"/>
  <c r="X850" i="1" s="1"/>
  <c r="AC850" i="1" s="1"/>
  <c r="AD850" i="1" s="1"/>
  <c r="Z849" i="1"/>
  <c r="W849" i="1"/>
  <c r="X849" i="1" s="1"/>
  <c r="Z848" i="1"/>
  <c r="W848" i="1"/>
  <c r="X848" i="1" s="1"/>
  <c r="AC848" i="1" s="1"/>
  <c r="AD848" i="1" s="1"/>
  <c r="Z847" i="1"/>
  <c r="W847" i="1"/>
  <c r="X847" i="1" s="1"/>
  <c r="AC847" i="1" s="1"/>
  <c r="AD847" i="1" s="1"/>
  <c r="Z846" i="1"/>
  <c r="W846" i="1"/>
  <c r="X846" i="1" s="1"/>
  <c r="AC846" i="1" s="1"/>
  <c r="AD846" i="1" s="1"/>
  <c r="Z845" i="1"/>
  <c r="W845" i="1"/>
  <c r="X845" i="1" s="1"/>
  <c r="AC845" i="1" s="1"/>
  <c r="AD845" i="1" s="1"/>
  <c r="Z844" i="1"/>
  <c r="W844" i="1"/>
  <c r="X844" i="1" s="1"/>
  <c r="AC844" i="1" s="1"/>
  <c r="AD844" i="1" s="1"/>
  <c r="Z843" i="1"/>
  <c r="W843" i="1"/>
  <c r="X843" i="1" s="1"/>
  <c r="AC843" i="1" s="1"/>
  <c r="AD843" i="1" s="1"/>
  <c r="Z842" i="1"/>
  <c r="W842" i="1"/>
  <c r="X842" i="1" s="1"/>
  <c r="AC842" i="1" s="1"/>
  <c r="AD842" i="1" s="1"/>
  <c r="Z841" i="1"/>
  <c r="W841" i="1"/>
  <c r="X841" i="1" s="1"/>
  <c r="AC841" i="1" s="1"/>
  <c r="AD841" i="1" s="1"/>
  <c r="Z840" i="1"/>
  <c r="W840" i="1"/>
  <c r="X840" i="1" s="1"/>
  <c r="AC840" i="1" s="1"/>
  <c r="AD840" i="1" s="1"/>
  <c r="Z839" i="1"/>
  <c r="W839" i="1"/>
  <c r="X839" i="1" s="1"/>
  <c r="AC839" i="1" s="1"/>
  <c r="AD839" i="1" s="1"/>
  <c r="Z838" i="1"/>
  <c r="W838" i="1"/>
  <c r="X838" i="1" s="1"/>
  <c r="AC838" i="1" s="1"/>
  <c r="AD838" i="1" s="1"/>
  <c r="Z837" i="1"/>
  <c r="W837" i="1"/>
  <c r="X837" i="1" s="1"/>
  <c r="AC837" i="1" s="1"/>
  <c r="AD837" i="1" s="1"/>
  <c r="Z836" i="1"/>
  <c r="W836" i="1"/>
  <c r="X836" i="1" s="1"/>
  <c r="Z835" i="1"/>
  <c r="W835" i="1"/>
  <c r="X835" i="1" s="1"/>
  <c r="AC835" i="1" s="1"/>
  <c r="AD835" i="1" s="1"/>
  <c r="Z834" i="1"/>
  <c r="W834" i="1"/>
  <c r="X834" i="1" s="1"/>
  <c r="AC834" i="1" s="1"/>
  <c r="AD834" i="1" s="1"/>
  <c r="Z833" i="1"/>
  <c r="W833" i="1"/>
  <c r="X833" i="1" s="1"/>
  <c r="AC833" i="1" s="1"/>
  <c r="AD833" i="1" s="1"/>
  <c r="Z832" i="1"/>
  <c r="W832" i="1"/>
  <c r="X832" i="1" s="1"/>
  <c r="AC832" i="1" s="1"/>
  <c r="AD832" i="1" s="1"/>
  <c r="Z831" i="1"/>
  <c r="W831" i="1"/>
  <c r="X831" i="1" s="1"/>
  <c r="AC831" i="1" s="1"/>
  <c r="AD831" i="1" s="1"/>
  <c r="Z830" i="1"/>
  <c r="W830" i="1"/>
  <c r="X830" i="1" s="1"/>
  <c r="AC830" i="1" s="1"/>
  <c r="AD830" i="1" s="1"/>
  <c r="Z829" i="1"/>
  <c r="W829" i="1"/>
  <c r="X829" i="1" s="1"/>
  <c r="AC829" i="1" s="1"/>
  <c r="AD829" i="1" s="1"/>
  <c r="Z828" i="1"/>
  <c r="W828" i="1"/>
  <c r="X828" i="1" s="1"/>
  <c r="AC828" i="1" s="1"/>
  <c r="AD828" i="1" s="1"/>
  <c r="Z827" i="1"/>
  <c r="W827" i="1"/>
  <c r="X827" i="1" s="1"/>
  <c r="AC827" i="1" s="1"/>
  <c r="AD827" i="1" s="1"/>
  <c r="Z826" i="1"/>
  <c r="W826" i="1"/>
  <c r="X826" i="1" s="1"/>
  <c r="AC826" i="1" s="1"/>
  <c r="AD826" i="1" s="1"/>
  <c r="Z825" i="1"/>
  <c r="W825" i="1"/>
  <c r="X825" i="1" s="1"/>
  <c r="AC825" i="1" s="1"/>
  <c r="AD825" i="1" s="1"/>
  <c r="Z824" i="1"/>
  <c r="W824" i="1"/>
  <c r="X824" i="1" s="1"/>
  <c r="AC824" i="1" s="1"/>
  <c r="AD824" i="1" s="1"/>
  <c r="Z823" i="1"/>
  <c r="W823" i="1"/>
  <c r="X823" i="1" s="1"/>
  <c r="AC823" i="1" s="1"/>
  <c r="AD823" i="1" s="1"/>
  <c r="Z822" i="1"/>
  <c r="W822" i="1"/>
  <c r="X822" i="1" s="1"/>
  <c r="AC822" i="1" s="1"/>
  <c r="AD822" i="1" s="1"/>
  <c r="Z821" i="1"/>
  <c r="W821" i="1"/>
  <c r="X821" i="1" s="1"/>
  <c r="AC821" i="1" s="1"/>
  <c r="Z820" i="1"/>
  <c r="W820" i="1"/>
  <c r="X820" i="1" s="1"/>
  <c r="AC820" i="1" s="1"/>
  <c r="AD820" i="1" s="1"/>
  <c r="Z819" i="1"/>
  <c r="W819" i="1"/>
  <c r="X819" i="1" s="1"/>
  <c r="AC819" i="1" s="1"/>
  <c r="AD819" i="1" s="1"/>
  <c r="Z818" i="1"/>
  <c r="W818" i="1"/>
  <c r="X818" i="1" s="1"/>
  <c r="AC818" i="1" s="1"/>
  <c r="AD818" i="1" s="1"/>
  <c r="Z817" i="1"/>
  <c r="W817" i="1"/>
  <c r="X817" i="1" s="1"/>
  <c r="Z816" i="1"/>
  <c r="W816" i="1"/>
  <c r="X816" i="1" s="1"/>
  <c r="AC816" i="1" s="1"/>
  <c r="AD816" i="1" s="1"/>
  <c r="Z815" i="1"/>
  <c r="W815" i="1"/>
  <c r="X815" i="1" s="1"/>
  <c r="AC815" i="1" s="1"/>
  <c r="AD815" i="1" s="1"/>
  <c r="Z814" i="1"/>
  <c r="W814" i="1"/>
  <c r="X814" i="1" s="1"/>
  <c r="AC814" i="1" s="1"/>
  <c r="AD814" i="1" s="1"/>
  <c r="Z813" i="1"/>
  <c r="W813" i="1"/>
  <c r="X813" i="1" s="1"/>
  <c r="AC813" i="1" s="1"/>
  <c r="AD813" i="1" s="1"/>
  <c r="Z812" i="1"/>
  <c r="W812" i="1"/>
  <c r="X812" i="1" s="1"/>
  <c r="AC812" i="1" s="1"/>
  <c r="AD812" i="1" s="1"/>
  <c r="Z811" i="1"/>
  <c r="W811" i="1"/>
  <c r="X811" i="1" s="1"/>
  <c r="AC811" i="1" s="1"/>
  <c r="AD811" i="1" s="1"/>
  <c r="Z810" i="1"/>
  <c r="W810" i="1"/>
  <c r="X810" i="1" s="1"/>
  <c r="AC810" i="1" s="1"/>
  <c r="AD810" i="1" s="1"/>
  <c r="Z809" i="1"/>
  <c r="W809" i="1"/>
  <c r="X809" i="1" s="1"/>
  <c r="AC809" i="1" s="1"/>
  <c r="AD809" i="1" s="1"/>
  <c r="Z808" i="1"/>
  <c r="W808" i="1"/>
  <c r="X808" i="1" s="1"/>
  <c r="AC808" i="1" s="1"/>
  <c r="Z807" i="1"/>
  <c r="W807" i="1"/>
  <c r="X807" i="1" s="1"/>
  <c r="Z806" i="1"/>
  <c r="W806" i="1"/>
  <c r="X806" i="1" s="1"/>
  <c r="AC806" i="1" s="1"/>
  <c r="AD806" i="1" s="1"/>
  <c r="Z805" i="1"/>
  <c r="W805" i="1"/>
  <c r="X805" i="1" s="1"/>
  <c r="AC805" i="1" s="1"/>
  <c r="AD805" i="1" s="1"/>
  <c r="Z804" i="1"/>
  <c r="W804" i="1"/>
  <c r="X804" i="1" s="1"/>
  <c r="AC804" i="1" s="1"/>
  <c r="AD804" i="1" s="1"/>
  <c r="Z803" i="1"/>
  <c r="W803" i="1"/>
  <c r="X803" i="1" s="1"/>
  <c r="Z802" i="1"/>
  <c r="W802" i="1"/>
  <c r="X802" i="1" s="1"/>
  <c r="AC802" i="1" s="1"/>
  <c r="AD802" i="1" s="1"/>
  <c r="Z801" i="1"/>
  <c r="W801" i="1"/>
  <c r="X801" i="1" s="1"/>
  <c r="AC801" i="1" s="1"/>
  <c r="AD801" i="1" s="1"/>
  <c r="Z800" i="1"/>
  <c r="W800" i="1"/>
  <c r="X800" i="1" s="1"/>
  <c r="AC800" i="1" s="1"/>
  <c r="AD800" i="1" s="1"/>
  <c r="Z799" i="1"/>
  <c r="W799" i="1"/>
  <c r="X799" i="1" s="1"/>
  <c r="Z798" i="1"/>
  <c r="W798" i="1"/>
  <c r="X798" i="1" s="1"/>
  <c r="AC798" i="1" s="1"/>
  <c r="AD798" i="1" s="1"/>
  <c r="Z797" i="1"/>
  <c r="W797" i="1"/>
  <c r="X797" i="1" s="1"/>
  <c r="AC797" i="1" s="1"/>
  <c r="AD797" i="1" s="1"/>
  <c r="Z796" i="1"/>
  <c r="W796" i="1"/>
  <c r="X796" i="1" s="1"/>
  <c r="AC796" i="1" s="1"/>
  <c r="AD796" i="1" s="1"/>
  <c r="Z795" i="1"/>
  <c r="W795" i="1"/>
  <c r="X795" i="1" s="1"/>
  <c r="AC795" i="1" s="1"/>
  <c r="AD795" i="1" s="1"/>
  <c r="Z794" i="1"/>
  <c r="W794" i="1"/>
  <c r="X794" i="1" s="1"/>
  <c r="Z793" i="1"/>
  <c r="W793" i="1"/>
  <c r="X793" i="1" s="1"/>
  <c r="AC793" i="1" s="1"/>
  <c r="AD793" i="1" s="1"/>
  <c r="Z792" i="1"/>
  <c r="W792" i="1"/>
  <c r="X792" i="1" s="1"/>
  <c r="AC792" i="1" s="1"/>
  <c r="AD792" i="1" s="1"/>
  <c r="W791" i="1"/>
  <c r="X791" i="1" s="1"/>
  <c r="W790" i="1"/>
  <c r="X790" i="1" s="1"/>
  <c r="W789" i="1"/>
  <c r="X789" i="1" s="1"/>
  <c r="AC789" i="1" s="1"/>
  <c r="AD789" i="1" s="1"/>
  <c r="W788" i="1"/>
  <c r="X788" i="1" s="1"/>
  <c r="AC788" i="1" s="1"/>
  <c r="AD788" i="1" s="1"/>
  <c r="W787" i="1"/>
  <c r="X787" i="1" s="1"/>
  <c r="W786" i="1"/>
  <c r="X786" i="1" s="1"/>
  <c r="AC786" i="1" s="1"/>
  <c r="AD786" i="1" s="1"/>
  <c r="Z785" i="1"/>
  <c r="W785" i="1"/>
  <c r="X785" i="1" s="1"/>
  <c r="AC785" i="1" s="1"/>
  <c r="AD785" i="1" s="1"/>
  <c r="Z784" i="1"/>
  <c r="W784" i="1"/>
  <c r="X784" i="1" s="1"/>
  <c r="AC784" i="1" s="1"/>
  <c r="AD784" i="1" s="1"/>
  <c r="Z783" i="1"/>
  <c r="W783" i="1"/>
  <c r="X783" i="1" s="1"/>
  <c r="AC783" i="1" s="1"/>
  <c r="AD783" i="1" s="1"/>
  <c r="Z782" i="1"/>
  <c r="W782" i="1"/>
  <c r="X782" i="1" s="1"/>
  <c r="AC782" i="1" s="1"/>
  <c r="AD782" i="1" s="1"/>
  <c r="Z781" i="1"/>
  <c r="W781" i="1"/>
  <c r="X781" i="1" s="1"/>
  <c r="Z780" i="1"/>
  <c r="W780" i="1"/>
  <c r="X780" i="1" s="1"/>
  <c r="AC780" i="1" s="1"/>
  <c r="AD780" i="1" s="1"/>
  <c r="W779" i="1"/>
  <c r="X779" i="1" s="1"/>
  <c r="AC779" i="1" s="1"/>
  <c r="AD779" i="1" s="1"/>
  <c r="W778" i="1"/>
  <c r="X778" i="1" s="1"/>
  <c r="AC778" i="1" s="1"/>
  <c r="AD778" i="1" s="1"/>
  <c r="W777" i="1"/>
  <c r="X777" i="1" s="1"/>
  <c r="AC777" i="1" s="1"/>
  <c r="AD777" i="1" s="1"/>
  <c r="Z776" i="1"/>
  <c r="W776" i="1"/>
  <c r="X776" i="1" s="1"/>
  <c r="AC776" i="1" s="1"/>
  <c r="AD776" i="1" s="1"/>
  <c r="Z775" i="1"/>
  <c r="W775" i="1"/>
  <c r="X775" i="1" s="1"/>
  <c r="AC775" i="1" s="1"/>
  <c r="AD775" i="1" s="1"/>
  <c r="Z774" i="1"/>
  <c r="W774" i="1"/>
  <c r="X774" i="1" s="1"/>
  <c r="AC774" i="1" s="1"/>
  <c r="AD774" i="1" s="1"/>
  <c r="Z773" i="1"/>
  <c r="W773" i="1"/>
  <c r="X773" i="1" s="1"/>
  <c r="AC773" i="1" s="1"/>
  <c r="AD773" i="1" s="1"/>
  <c r="Z772" i="1"/>
  <c r="W772" i="1"/>
  <c r="X772" i="1" s="1"/>
  <c r="Z771" i="1"/>
  <c r="W771" i="1"/>
  <c r="X771" i="1" s="1"/>
  <c r="AC771" i="1" s="1"/>
  <c r="AD771" i="1" s="1"/>
  <c r="Z770" i="1"/>
  <c r="W770" i="1"/>
  <c r="X770" i="1" s="1"/>
  <c r="AC770" i="1" s="1"/>
  <c r="AD770" i="1" s="1"/>
  <c r="Z769" i="1"/>
  <c r="W769" i="1"/>
  <c r="X769" i="1" s="1"/>
  <c r="Z768" i="1"/>
  <c r="W768" i="1"/>
  <c r="X768" i="1" s="1"/>
  <c r="AC768" i="1" s="1"/>
  <c r="AD768" i="1" s="1"/>
  <c r="Z767" i="1"/>
  <c r="W767" i="1"/>
  <c r="X767" i="1" s="1"/>
  <c r="AC767" i="1" s="1"/>
  <c r="AD767" i="1" s="1"/>
  <c r="Z766" i="1"/>
  <c r="W766" i="1"/>
  <c r="X766" i="1" s="1"/>
  <c r="AC766" i="1" s="1"/>
  <c r="AD766" i="1" s="1"/>
  <c r="Z765" i="1"/>
  <c r="W765" i="1"/>
  <c r="X765" i="1" s="1"/>
  <c r="AC765" i="1" s="1"/>
  <c r="AD765" i="1" s="1"/>
  <c r="Z764" i="1"/>
  <c r="W764" i="1"/>
  <c r="X764" i="1" s="1"/>
  <c r="AC764" i="1" s="1"/>
  <c r="AD764" i="1" s="1"/>
  <c r="Z763" i="1"/>
  <c r="W763" i="1"/>
  <c r="X763" i="1" s="1"/>
  <c r="AC763" i="1" s="1"/>
  <c r="AD763" i="1" s="1"/>
  <c r="Z762" i="1"/>
  <c r="W762" i="1"/>
  <c r="X762" i="1" s="1"/>
  <c r="AC762" i="1" s="1"/>
  <c r="AD762" i="1" s="1"/>
  <c r="W761" i="1"/>
  <c r="X761" i="1" s="1"/>
  <c r="W760" i="1"/>
  <c r="X760" i="1" s="1"/>
  <c r="AC760" i="1" s="1"/>
  <c r="AD760" i="1" s="1"/>
  <c r="Z759" i="1"/>
  <c r="W759" i="1"/>
  <c r="X759" i="1" s="1"/>
  <c r="AC759" i="1" s="1"/>
  <c r="AD759" i="1" s="1"/>
  <c r="Z758" i="1"/>
  <c r="W758" i="1"/>
  <c r="X758" i="1" s="1"/>
  <c r="AC758" i="1" s="1"/>
  <c r="AD758" i="1" s="1"/>
  <c r="Z757" i="1"/>
  <c r="W757" i="1"/>
  <c r="X757" i="1" s="1"/>
  <c r="AC757" i="1" s="1"/>
  <c r="AD757" i="1" s="1"/>
  <c r="Z756" i="1"/>
  <c r="W756" i="1"/>
  <c r="X756" i="1" s="1"/>
  <c r="AC756" i="1" s="1"/>
  <c r="AD756" i="1" s="1"/>
  <c r="Z755" i="1"/>
  <c r="W755" i="1"/>
  <c r="X755" i="1" s="1"/>
  <c r="AC755" i="1" s="1"/>
  <c r="AD755" i="1" s="1"/>
  <c r="Z754" i="1"/>
  <c r="W754" i="1"/>
  <c r="X754" i="1" s="1"/>
  <c r="AC754" i="1" s="1"/>
  <c r="AD754" i="1" s="1"/>
  <c r="Z753" i="1"/>
  <c r="W753" i="1"/>
  <c r="X753" i="1" s="1"/>
  <c r="AC753" i="1" s="1"/>
  <c r="AD753" i="1" s="1"/>
  <c r="Z752" i="1"/>
  <c r="W752" i="1"/>
  <c r="X752" i="1" s="1"/>
  <c r="AC752" i="1" s="1"/>
  <c r="AD752" i="1" s="1"/>
  <c r="Z751" i="1"/>
  <c r="W751" i="1"/>
  <c r="X751" i="1" s="1"/>
  <c r="Z750" i="1"/>
  <c r="W750" i="1"/>
  <c r="X750" i="1" s="1"/>
  <c r="AC750" i="1" s="1"/>
  <c r="AD750" i="1" s="1"/>
  <c r="Z749" i="1"/>
  <c r="W749" i="1"/>
  <c r="X749" i="1" s="1"/>
  <c r="AC749" i="1" s="1"/>
  <c r="AD749" i="1" s="1"/>
  <c r="Z748" i="1"/>
  <c r="W748" i="1"/>
  <c r="X748" i="1" s="1"/>
  <c r="AC748" i="1" s="1"/>
  <c r="AD748" i="1" s="1"/>
  <c r="Z747" i="1"/>
  <c r="W747" i="1"/>
  <c r="X747" i="1" s="1"/>
  <c r="AC747" i="1" s="1"/>
  <c r="AD747" i="1" s="1"/>
  <c r="Z746" i="1"/>
  <c r="W746" i="1"/>
  <c r="X746" i="1" s="1"/>
  <c r="AC746" i="1" s="1"/>
  <c r="AD746" i="1" s="1"/>
  <c r="Z745" i="1"/>
  <c r="W745" i="1"/>
  <c r="X745" i="1" s="1"/>
  <c r="AC745" i="1" s="1"/>
  <c r="AD745" i="1" s="1"/>
  <c r="Z744" i="1"/>
  <c r="W744" i="1"/>
  <c r="X744" i="1" s="1"/>
  <c r="AC744" i="1" s="1"/>
  <c r="AD744" i="1" s="1"/>
  <c r="Z743" i="1"/>
  <c r="W743" i="1"/>
  <c r="X743" i="1" s="1"/>
  <c r="AC743" i="1" s="1"/>
  <c r="AD743" i="1" s="1"/>
  <c r="Z742" i="1"/>
  <c r="W742" i="1"/>
  <c r="X742" i="1" s="1"/>
  <c r="AC742" i="1" s="1"/>
  <c r="AD742" i="1" s="1"/>
  <c r="Z741" i="1"/>
  <c r="W741" i="1"/>
  <c r="X741" i="1" s="1"/>
  <c r="AC741" i="1" s="1"/>
  <c r="AD741" i="1" s="1"/>
  <c r="Z740" i="1"/>
  <c r="W740" i="1"/>
  <c r="X740" i="1" s="1"/>
  <c r="Z739" i="1"/>
  <c r="W739" i="1"/>
  <c r="X739" i="1" s="1"/>
  <c r="AC739" i="1" s="1"/>
  <c r="AD739" i="1" s="1"/>
  <c r="Z738" i="1"/>
  <c r="W738" i="1"/>
  <c r="X738" i="1" s="1"/>
  <c r="AC738" i="1" s="1"/>
  <c r="AD738" i="1" s="1"/>
  <c r="Z737" i="1"/>
  <c r="W737" i="1"/>
  <c r="X737" i="1" s="1"/>
  <c r="AC737" i="1" s="1"/>
  <c r="AD737" i="1" s="1"/>
  <c r="Z736" i="1"/>
  <c r="W736" i="1"/>
  <c r="X736" i="1" s="1"/>
  <c r="AC736" i="1" s="1"/>
  <c r="W735" i="1"/>
  <c r="X735" i="1" s="1"/>
  <c r="AC735" i="1" s="1"/>
  <c r="AD735" i="1" s="1"/>
  <c r="Z734" i="1"/>
  <c r="W734" i="1"/>
  <c r="X734" i="1" s="1"/>
  <c r="AC734" i="1" s="1"/>
  <c r="AD734" i="1" s="1"/>
  <c r="Z733" i="1"/>
  <c r="W733" i="1"/>
  <c r="X733" i="1" s="1"/>
  <c r="AC733" i="1" s="1"/>
  <c r="AD733" i="1" s="1"/>
  <c r="Z732" i="1"/>
  <c r="W732" i="1"/>
  <c r="X732" i="1" s="1"/>
  <c r="AC732" i="1" s="1"/>
  <c r="AD732" i="1" s="1"/>
  <c r="Z731" i="1"/>
  <c r="W731" i="1"/>
  <c r="X731" i="1" s="1"/>
  <c r="Z730" i="1"/>
  <c r="W730" i="1"/>
  <c r="X730" i="1" s="1"/>
  <c r="AC730" i="1" s="1"/>
  <c r="AD730" i="1" s="1"/>
  <c r="Z729" i="1"/>
  <c r="W729" i="1"/>
  <c r="X729" i="1" s="1"/>
  <c r="AC729" i="1" s="1"/>
  <c r="AD729" i="1" s="1"/>
  <c r="Z728" i="1"/>
  <c r="W728" i="1"/>
  <c r="X728" i="1" s="1"/>
  <c r="AC728" i="1" s="1"/>
  <c r="AD728" i="1" s="1"/>
  <c r="Z727" i="1"/>
  <c r="W727" i="1"/>
  <c r="X727" i="1" s="1"/>
  <c r="AC727" i="1" s="1"/>
  <c r="AD727" i="1" s="1"/>
  <c r="Z726" i="1"/>
  <c r="W726" i="1"/>
  <c r="X726" i="1" s="1"/>
  <c r="AC726" i="1" s="1"/>
  <c r="AD726" i="1" s="1"/>
  <c r="Z725" i="1"/>
  <c r="W725" i="1"/>
  <c r="X725" i="1" s="1"/>
  <c r="AC725" i="1" s="1"/>
  <c r="AD725" i="1" s="1"/>
  <c r="Z724" i="1"/>
  <c r="W724" i="1"/>
  <c r="X724" i="1" s="1"/>
  <c r="AC724" i="1" s="1"/>
  <c r="AD724" i="1" s="1"/>
  <c r="Z723" i="1"/>
  <c r="W723" i="1"/>
  <c r="X723" i="1" s="1"/>
  <c r="AC723" i="1" s="1"/>
  <c r="AD723" i="1" s="1"/>
  <c r="Z722" i="1"/>
  <c r="W722" i="1"/>
  <c r="X722" i="1" s="1"/>
  <c r="AC722" i="1" s="1"/>
  <c r="AD722" i="1" s="1"/>
  <c r="Z721" i="1"/>
  <c r="W721" i="1"/>
  <c r="X721" i="1" s="1"/>
  <c r="AC721" i="1" s="1"/>
  <c r="AD721" i="1" s="1"/>
  <c r="Z720" i="1"/>
  <c r="W720" i="1"/>
  <c r="X720" i="1" s="1"/>
  <c r="Z719" i="1"/>
  <c r="W719" i="1"/>
  <c r="X719" i="1" s="1"/>
  <c r="AC719" i="1" s="1"/>
  <c r="AD719" i="1" s="1"/>
  <c r="Z718" i="1"/>
  <c r="W718" i="1"/>
  <c r="X718" i="1" s="1"/>
  <c r="AC718" i="1" s="1"/>
  <c r="AD718" i="1" s="1"/>
  <c r="Z717" i="1"/>
  <c r="W717" i="1"/>
  <c r="X717" i="1" s="1"/>
  <c r="Z716" i="1"/>
  <c r="W716" i="1"/>
  <c r="X716" i="1" s="1"/>
  <c r="Z715" i="1"/>
  <c r="W715" i="1"/>
  <c r="X715" i="1" s="1"/>
  <c r="AC715" i="1" s="1"/>
  <c r="AD715" i="1" s="1"/>
  <c r="Z714" i="1"/>
  <c r="W714" i="1"/>
  <c r="X714" i="1" s="1"/>
  <c r="AC714" i="1" s="1"/>
  <c r="AD714" i="1" s="1"/>
  <c r="Z713" i="1"/>
  <c r="W713" i="1"/>
  <c r="X713" i="1" s="1"/>
  <c r="AC713" i="1" s="1"/>
  <c r="AD713" i="1" s="1"/>
  <c r="Z712" i="1"/>
  <c r="W712" i="1"/>
  <c r="X712" i="1" s="1"/>
  <c r="AC712" i="1" s="1"/>
  <c r="AD712" i="1" s="1"/>
  <c r="W711" i="1"/>
  <c r="X711" i="1" s="1"/>
  <c r="W710" i="1"/>
  <c r="X710" i="1" s="1"/>
  <c r="AC710" i="1" s="1"/>
  <c r="AD710" i="1" s="1"/>
  <c r="W709" i="1"/>
  <c r="X709" i="1" s="1"/>
  <c r="AC709" i="1" s="1"/>
  <c r="AD709" i="1" s="1"/>
  <c r="W708" i="1"/>
  <c r="X708" i="1" s="1"/>
  <c r="W707" i="1"/>
  <c r="X707" i="1" s="1"/>
  <c r="AC707" i="1" s="1"/>
  <c r="AD707" i="1" s="1"/>
  <c r="W706" i="1"/>
  <c r="X706" i="1" s="1"/>
  <c r="AC706" i="1" s="1"/>
  <c r="AD706" i="1" s="1"/>
  <c r="Z705" i="1"/>
  <c r="W705" i="1"/>
  <c r="X705" i="1" s="1"/>
  <c r="AC705" i="1" s="1"/>
  <c r="AD705" i="1" s="1"/>
  <c r="Z704" i="1"/>
  <c r="W704" i="1"/>
  <c r="X704" i="1" s="1"/>
  <c r="AC704" i="1" s="1"/>
  <c r="AD704" i="1" s="1"/>
  <c r="Z703" i="1"/>
  <c r="W703" i="1"/>
  <c r="X703" i="1" s="1"/>
  <c r="AC703" i="1" s="1"/>
  <c r="AD703" i="1" s="1"/>
  <c r="Z702" i="1"/>
  <c r="W702" i="1"/>
  <c r="X702" i="1" s="1"/>
  <c r="AC702" i="1" s="1"/>
  <c r="AD702" i="1" s="1"/>
  <c r="Z701" i="1"/>
  <c r="W701" i="1"/>
  <c r="X701" i="1" s="1"/>
  <c r="AC701" i="1" s="1"/>
  <c r="AD701" i="1" s="1"/>
  <c r="Z700" i="1"/>
  <c r="W700" i="1"/>
  <c r="X700" i="1" s="1"/>
  <c r="AC700" i="1" s="1"/>
  <c r="AD700" i="1" s="1"/>
  <c r="Z699" i="1"/>
  <c r="W699" i="1"/>
  <c r="X699" i="1" s="1"/>
  <c r="Z698" i="1"/>
  <c r="W698" i="1"/>
  <c r="X698" i="1" s="1"/>
  <c r="AC698" i="1" s="1"/>
  <c r="AD698" i="1" s="1"/>
  <c r="Z697" i="1"/>
  <c r="W697" i="1"/>
  <c r="X697" i="1" s="1"/>
  <c r="AC697" i="1" s="1"/>
  <c r="AD697" i="1" s="1"/>
  <c r="Z696" i="1"/>
  <c r="W696" i="1"/>
  <c r="X696" i="1" s="1"/>
  <c r="AC696" i="1" s="1"/>
  <c r="AD696" i="1" s="1"/>
  <c r="Z695" i="1"/>
  <c r="W695" i="1"/>
  <c r="X695" i="1" s="1"/>
  <c r="AC695" i="1" s="1"/>
  <c r="AD695" i="1" s="1"/>
  <c r="Z694" i="1"/>
  <c r="W694" i="1"/>
  <c r="X694" i="1" s="1"/>
  <c r="AC694" i="1" s="1"/>
  <c r="AD694" i="1" s="1"/>
  <c r="Z693" i="1"/>
  <c r="W693" i="1"/>
  <c r="X693" i="1" s="1"/>
  <c r="Z692" i="1"/>
  <c r="W692" i="1"/>
  <c r="X692" i="1" s="1"/>
  <c r="AC692" i="1" s="1"/>
  <c r="AD692" i="1" s="1"/>
  <c r="Z691" i="1"/>
  <c r="W691" i="1"/>
  <c r="X691" i="1" s="1"/>
  <c r="AC691" i="1" s="1"/>
  <c r="AD691" i="1" s="1"/>
  <c r="Z690" i="1"/>
  <c r="W690" i="1"/>
  <c r="X690" i="1" s="1"/>
  <c r="Z689" i="1"/>
  <c r="W689" i="1"/>
  <c r="X689" i="1" s="1"/>
  <c r="AC689" i="1" s="1"/>
  <c r="AD689" i="1" s="1"/>
  <c r="Z688" i="1"/>
  <c r="W688" i="1"/>
  <c r="X688" i="1" s="1"/>
  <c r="AC688" i="1" s="1"/>
  <c r="AD688" i="1" s="1"/>
  <c r="Z687" i="1"/>
  <c r="W687" i="1"/>
  <c r="X687" i="1" s="1"/>
  <c r="AC687" i="1" s="1"/>
  <c r="AD687" i="1" s="1"/>
  <c r="Z686" i="1"/>
  <c r="W686" i="1"/>
  <c r="X686" i="1" s="1"/>
  <c r="AC686" i="1" s="1"/>
  <c r="AD686" i="1" s="1"/>
  <c r="Z685" i="1"/>
  <c r="W685" i="1"/>
  <c r="X685" i="1" s="1"/>
  <c r="AC685" i="1" s="1"/>
  <c r="AD685" i="1" s="1"/>
  <c r="Z684" i="1"/>
  <c r="W684" i="1"/>
  <c r="X684" i="1" s="1"/>
  <c r="AC684" i="1" s="1"/>
  <c r="AD684" i="1" s="1"/>
  <c r="Z683" i="1"/>
  <c r="W683" i="1"/>
  <c r="X683" i="1" s="1"/>
  <c r="AC683" i="1" s="1"/>
  <c r="AD683" i="1" s="1"/>
  <c r="Z682" i="1"/>
  <c r="W682" i="1"/>
  <c r="X682" i="1" s="1"/>
  <c r="AC682" i="1" s="1"/>
  <c r="AD682" i="1" s="1"/>
  <c r="Z681" i="1"/>
  <c r="W681" i="1"/>
  <c r="X681" i="1" s="1"/>
  <c r="Z680" i="1"/>
  <c r="W680" i="1"/>
  <c r="X680" i="1" s="1"/>
  <c r="AC680" i="1" s="1"/>
  <c r="AD680" i="1" s="1"/>
  <c r="Z679" i="1"/>
  <c r="W679" i="1"/>
  <c r="X679" i="1" s="1"/>
  <c r="AC679" i="1" s="1"/>
  <c r="AD679" i="1" s="1"/>
  <c r="Z678" i="1"/>
  <c r="W678" i="1"/>
  <c r="X678" i="1" s="1"/>
  <c r="AC678" i="1" s="1"/>
  <c r="AD678" i="1" s="1"/>
  <c r="Z677" i="1"/>
  <c r="W677" i="1"/>
  <c r="X677" i="1" s="1"/>
  <c r="AC677" i="1" s="1"/>
  <c r="AD677" i="1" s="1"/>
  <c r="Z676" i="1"/>
  <c r="W676" i="1"/>
  <c r="X676" i="1" s="1"/>
  <c r="AC676" i="1" s="1"/>
  <c r="AD676" i="1" s="1"/>
  <c r="Z675" i="1"/>
  <c r="W675" i="1"/>
  <c r="X675" i="1" s="1"/>
  <c r="AC675" i="1" s="1"/>
  <c r="AD675" i="1" s="1"/>
  <c r="Z674" i="1"/>
  <c r="W674" i="1"/>
  <c r="X674" i="1" s="1"/>
  <c r="AC674" i="1" s="1"/>
  <c r="AD674" i="1" s="1"/>
  <c r="Z673" i="1"/>
  <c r="W673" i="1"/>
  <c r="X673" i="1" s="1"/>
  <c r="AC673" i="1" s="1"/>
  <c r="AD673" i="1" s="1"/>
  <c r="Z672" i="1"/>
  <c r="W672" i="1"/>
  <c r="X672" i="1" s="1"/>
  <c r="AC672" i="1" s="1"/>
  <c r="AD672" i="1" s="1"/>
  <c r="Z671" i="1"/>
  <c r="W671" i="1"/>
  <c r="X671" i="1" s="1"/>
  <c r="Z670" i="1"/>
  <c r="W670" i="1"/>
  <c r="X670" i="1" s="1"/>
  <c r="AC670" i="1" s="1"/>
  <c r="AD670" i="1" s="1"/>
  <c r="W669" i="1"/>
  <c r="X669" i="1" s="1"/>
  <c r="AC669" i="1" s="1"/>
  <c r="AD669" i="1" s="1"/>
  <c r="Z668" i="1"/>
  <c r="W668" i="1"/>
  <c r="X668" i="1" s="1"/>
  <c r="AC668" i="1" s="1"/>
  <c r="AD668" i="1" s="1"/>
  <c r="Z667" i="1"/>
  <c r="W667" i="1"/>
  <c r="X667" i="1" s="1"/>
  <c r="AC667" i="1" s="1"/>
  <c r="AD667" i="1" s="1"/>
  <c r="Z666" i="1"/>
  <c r="W666" i="1"/>
  <c r="X666" i="1" s="1"/>
  <c r="AC666" i="1" s="1"/>
  <c r="AD666" i="1" s="1"/>
  <c r="Z665" i="1"/>
  <c r="W665" i="1"/>
  <c r="X665" i="1" s="1"/>
  <c r="AC665" i="1" s="1"/>
  <c r="AD665" i="1" s="1"/>
  <c r="W664" i="1"/>
  <c r="X664" i="1" s="1"/>
  <c r="AC664" i="1" s="1"/>
  <c r="AD664" i="1" s="1"/>
  <c r="Z663" i="1"/>
  <c r="W663" i="1"/>
  <c r="X663" i="1" s="1"/>
  <c r="AC663" i="1" s="1"/>
  <c r="AD663" i="1" s="1"/>
  <c r="W662" i="1"/>
  <c r="X662" i="1" s="1"/>
  <c r="AC662" i="1" s="1"/>
  <c r="AD662" i="1" s="1"/>
  <c r="Z661" i="1"/>
  <c r="W661" i="1"/>
  <c r="X661" i="1" s="1"/>
  <c r="AC661" i="1" s="1"/>
  <c r="AD661" i="1" s="1"/>
  <c r="Z660" i="1"/>
  <c r="W660" i="1"/>
  <c r="X660" i="1" s="1"/>
  <c r="AC660" i="1" s="1"/>
  <c r="AD660" i="1" s="1"/>
  <c r="W659" i="1"/>
  <c r="X659" i="1" s="1"/>
  <c r="AC659" i="1" s="1"/>
  <c r="AD659" i="1" s="1"/>
  <c r="Z658" i="1"/>
  <c r="W658" i="1"/>
  <c r="X658" i="1" s="1"/>
  <c r="AC658" i="1" s="1"/>
  <c r="AD658" i="1" s="1"/>
  <c r="Z657" i="1"/>
  <c r="W657" i="1"/>
  <c r="X657" i="1" s="1"/>
  <c r="AC657" i="1" s="1"/>
  <c r="AD657" i="1" s="1"/>
  <c r="Z656" i="1"/>
  <c r="W656" i="1"/>
  <c r="X656" i="1" s="1"/>
  <c r="AC656" i="1" s="1"/>
  <c r="AD656" i="1" s="1"/>
  <c r="W655" i="1"/>
  <c r="X655" i="1" s="1"/>
  <c r="AC655" i="1" s="1"/>
  <c r="AD655" i="1" s="1"/>
  <c r="Z654" i="1"/>
  <c r="W654" i="1"/>
  <c r="X654" i="1" s="1"/>
  <c r="AC654" i="1" s="1"/>
  <c r="AD654" i="1" s="1"/>
  <c r="Z653" i="1"/>
  <c r="W653" i="1"/>
  <c r="X653" i="1" s="1"/>
  <c r="AC653" i="1" s="1"/>
  <c r="AD653" i="1" s="1"/>
  <c r="Z652" i="1"/>
  <c r="W652" i="1"/>
  <c r="X652" i="1" s="1"/>
  <c r="AC652" i="1" s="1"/>
  <c r="AD652" i="1" s="1"/>
  <c r="Z651" i="1"/>
  <c r="W651" i="1"/>
  <c r="X651" i="1" s="1"/>
  <c r="Z650" i="1"/>
  <c r="W650" i="1"/>
  <c r="X650" i="1" s="1"/>
  <c r="AC650" i="1" s="1"/>
  <c r="AD650" i="1" s="1"/>
  <c r="Z649" i="1"/>
  <c r="W649" i="1"/>
  <c r="X649" i="1" s="1"/>
  <c r="AC649" i="1" s="1"/>
  <c r="AD649" i="1" s="1"/>
  <c r="Z648" i="1"/>
  <c r="W648" i="1"/>
  <c r="X648" i="1" s="1"/>
  <c r="AC648" i="1" s="1"/>
  <c r="AD648" i="1" s="1"/>
  <c r="W647" i="1"/>
  <c r="X647" i="1" s="1"/>
  <c r="AC647" i="1" s="1"/>
  <c r="AD647" i="1" s="1"/>
  <c r="W646" i="1"/>
  <c r="X646" i="1" s="1"/>
  <c r="AC646" i="1" s="1"/>
  <c r="AD646" i="1" s="1"/>
  <c r="Z645" i="1"/>
  <c r="W645" i="1"/>
  <c r="X645" i="1" s="1"/>
  <c r="Z644" i="1"/>
  <c r="W644" i="1"/>
  <c r="X644" i="1" s="1"/>
  <c r="AC644" i="1" s="1"/>
  <c r="AD644" i="1" s="1"/>
  <c r="W643" i="1"/>
  <c r="X643" i="1" s="1"/>
  <c r="AC643" i="1" s="1"/>
  <c r="AD643" i="1" s="1"/>
  <c r="Z642" i="1"/>
  <c r="W642" i="1"/>
  <c r="X642" i="1" s="1"/>
  <c r="Z641" i="1"/>
  <c r="W641" i="1"/>
  <c r="X641" i="1" s="1"/>
  <c r="AC641" i="1" s="1"/>
  <c r="AD641" i="1" s="1"/>
  <c r="W640" i="1"/>
  <c r="X640" i="1" s="1"/>
  <c r="AC640" i="1" s="1"/>
  <c r="AD640" i="1" s="1"/>
  <c r="Z639" i="1"/>
  <c r="W639" i="1"/>
  <c r="X639" i="1" s="1"/>
  <c r="AC639" i="1" s="1"/>
  <c r="AD639" i="1" s="1"/>
  <c r="Z638" i="1"/>
  <c r="W638" i="1"/>
  <c r="X638" i="1" s="1"/>
  <c r="AC638" i="1" s="1"/>
  <c r="AD638" i="1" s="1"/>
  <c r="Z637" i="1"/>
  <c r="W637" i="1"/>
  <c r="X637" i="1" s="1"/>
  <c r="AC637" i="1" s="1"/>
  <c r="AD637" i="1" s="1"/>
  <c r="Z636" i="1"/>
  <c r="W636" i="1"/>
  <c r="X636" i="1" s="1"/>
  <c r="AC636" i="1" s="1"/>
  <c r="AD636" i="1" s="1"/>
  <c r="W635" i="1"/>
  <c r="X635" i="1" s="1"/>
  <c r="AC635" i="1" s="1"/>
  <c r="AD635" i="1" s="1"/>
  <c r="Z634" i="1"/>
  <c r="W634" i="1"/>
  <c r="X634" i="1" s="1"/>
  <c r="AC634" i="1" s="1"/>
  <c r="AD634" i="1" s="1"/>
  <c r="Z633" i="1"/>
  <c r="W633" i="1"/>
  <c r="X633" i="1" s="1"/>
  <c r="Z632" i="1"/>
  <c r="W632" i="1"/>
  <c r="X632" i="1" s="1"/>
  <c r="AC632" i="1" s="1"/>
  <c r="AD632" i="1" s="1"/>
  <c r="Z631" i="1"/>
  <c r="W631" i="1"/>
  <c r="X631" i="1" s="1"/>
  <c r="AC631" i="1" s="1"/>
  <c r="AD631" i="1" s="1"/>
  <c r="Z630" i="1"/>
  <c r="W630" i="1"/>
  <c r="X630" i="1" s="1"/>
  <c r="AC630" i="1" s="1"/>
  <c r="AD630" i="1" s="1"/>
  <c r="Z629" i="1"/>
  <c r="W629" i="1"/>
  <c r="X629" i="1" s="1"/>
  <c r="AC629" i="1" s="1"/>
  <c r="AD629" i="1" s="1"/>
  <c r="Z628" i="1"/>
  <c r="W628" i="1"/>
  <c r="X628" i="1" s="1"/>
  <c r="AC628" i="1" s="1"/>
  <c r="AD628" i="1" s="1"/>
  <c r="Z627" i="1"/>
  <c r="W627" i="1"/>
  <c r="X627" i="1" s="1"/>
  <c r="AC627" i="1" s="1"/>
  <c r="AD627" i="1" s="1"/>
  <c r="Z626" i="1"/>
  <c r="W626" i="1"/>
  <c r="X626" i="1" s="1"/>
  <c r="AC626" i="1" s="1"/>
  <c r="AD626" i="1" s="1"/>
  <c r="Z625" i="1"/>
  <c r="W625" i="1"/>
  <c r="X625" i="1" s="1"/>
  <c r="AC625" i="1" s="1"/>
  <c r="AD625" i="1" s="1"/>
  <c r="Z624" i="1"/>
  <c r="W624" i="1"/>
  <c r="X624" i="1" s="1"/>
  <c r="AC624" i="1" s="1"/>
  <c r="AD624" i="1" s="1"/>
  <c r="Z623" i="1"/>
  <c r="W623" i="1"/>
  <c r="X623" i="1" s="1"/>
  <c r="Z622" i="1"/>
  <c r="W622" i="1"/>
  <c r="X622" i="1" s="1"/>
  <c r="AC622" i="1" s="1"/>
  <c r="AD622" i="1" s="1"/>
  <c r="Z621" i="1"/>
  <c r="W621" i="1"/>
  <c r="X621" i="1" s="1"/>
  <c r="AC621" i="1" s="1"/>
  <c r="AD621" i="1" s="1"/>
  <c r="Z620" i="1"/>
  <c r="W620" i="1"/>
  <c r="X620" i="1" s="1"/>
  <c r="AC620" i="1" s="1"/>
  <c r="AD620" i="1" s="1"/>
  <c r="Z619" i="1"/>
  <c r="W619" i="1"/>
  <c r="X619" i="1" s="1"/>
  <c r="AC619" i="1" s="1"/>
  <c r="AD619" i="1" s="1"/>
  <c r="Z618" i="1"/>
  <c r="W618" i="1"/>
  <c r="X618" i="1" s="1"/>
  <c r="AC618" i="1" s="1"/>
  <c r="AD618" i="1" s="1"/>
  <c r="Z617" i="1"/>
  <c r="W617" i="1"/>
  <c r="X617" i="1" s="1"/>
  <c r="AC617" i="1" s="1"/>
  <c r="AD617" i="1" s="1"/>
  <c r="Z616" i="1"/>
  <c r="W616" i="1"/>
  <c r="X616" i="1" s="1"/>
  <c r="AC616" i="1" s="1"/>
  <c r="AD616" i="1" s="1"/>
  <c r="Z615" i="1"/>
  <c r="W615" i="1"/>
  <c r="X615" i="1" s="1"/>
  <c r="AC615" i="1" s="1"/>
  <c r="AD615" i="1" s="1"/>
  <c r="Z614" i="1"/>
  <c r="W614" i="1"/>
  <c r="X614" i="1" s="1"/>
  <c r="AC614" i="1" s="1"/>
  <c r="AD614" i="1" s="1"/>
  <c r="Z613" i="1"/>
  <c r="W613" i="1"/>
  <c r="X613" i="1" s="1"/>
  <c r="AC613" i="1" s="1"/>
  <c r="AD613" i="1" s="1"/>
  <c r="Z612" i="1"/>
  <c r="W612" i="1"/>
  <c r="X612" i="1" s="1"/>
  <c r="AC612" i="1" s="1"/>
  <c r="AD612" i="1" s="1"/>
  <c r="Z611" i="1"/>
  <c r="W611" i="1"/>
  <c r="X611" i="1" s="1"/>
  <c r="AC611" i="1" s="1"/>
  <c r="AD611" i="1" s="1"/>
  <c r="Z610" i="1"/>
  <c r="W610" i="1"/>
  <c r="X610" i="1" s="1"/>
  <c r="AC610" i="1" s="1"/>
  <c r="AD610" i="1" s="1"/>
  <c r="Z609" i="1"/>
  <c r="W609" i="1"/>
  <c r="X609" i="1" s="1"/>
  <c r="AC609" i="1" s="1"/>
  <c r="AD609" i="1" s="1"/>
  <c r="Z608" i="1"/>
  <c r="W608" i="1"/>
  <c r="X608" i="1" s="1"/>
  <c r="AC608" i="1" s="1"/>
  <c r="AD608" i="1" s="1"/>
  <c r="Z607" i="1"/>
  <c r="W607" i="1"/>
  <c r="X607" i="1" s="1"/>
  <c r="AC607" i="1" s="1"/>
  <c r="AD607" i="1" s="1"/>
  <c r="Z606" i="1"/>
  <c r="W606" i="1"/>
  <c r="X606" i="1" s="1"/>
  <c r="AC606" i="1" s="1"/>
  <c r="AD606" i="1" s="1"/>
  <c r="Z605" i="1"/>
  <c r="W605" i="1"/>
  <c r="X605" i="1" s="1"/>
  <c r="AC605" i="1" s="1"/>
  <c r="AD605" i="1" s="1"/>
  <c r="Z604" i="1"/>
  <c r="W604" i="1"/>
  <c r="X604" i="1" s="1"/>
  <c r="AC604" i="1" s="1"/>
  <c r="AD604" i="1" s="1"/>
  <c r="Z603" i="1"/>
  <c r="W603" i="1"/>
  <c r="X603" i="1" s="1"/>
  <c r="Z602" i="1"/>
  <c r="W602" i="1"/>
  <c r="X602" i="1" s="1"/>
  <c r="AC602" i="1" s="1"/>
  <c r="AD602" i="1" s="1"/>
  <c r="Z601" i="1"/>
  <c r="W601" i="1"/>
  <c r="X601" i="1" s="1"/>
  <c r="AC601" i="1" s="1"/>
  <c r="AD601" i="1" s="1"/>
  <c r="Z600" i="1"/>
  <c r="W600" i="1"/>
  <c r="X600" i="1" s="1"/>
  <c r="AC600" i="1" s="1"/>
  <c r="AD600" i="1" s="1"/>
  <c r="Z599" i="1"/>
  <c r="W599" i="1"/>
  <c r="X599" i="1" s="1"/>
  <c r="AC599" i="1" s="1"/>
  <c r="AD599" i="1" s="1"/>
  <c r="Z598" i="1"/>
  <c r="W598" i="1"/>
  <c r="X598" i="1" s="1"/>
  <c r="AC598" i="1" s="1"/>
  <c r="AD598" i="1" s="1"/>
  <c r="Z597" i="1"/>
  <c r="W597" i="1"/>
  <c r="X597" i="1" s="1"/>
  <c r="Z596" i="1"/>
  <c r="W596" i="1"/>
  <c r="X596" i="1" s="1"/>
  <c r="AC596" i="1" s="1"/>
  <c r="AD596" i="1" s="1"/>
  <c r="Z595" i="1"/>
  <c r="W595" i="1"/>
  <c r="X595" i="1" s="1"/>
  <c r="AC595" i="1" s="1"/>
  <c r="AD595" i="1" s="1"/>
  <c r="Z594" i="1"/>
  <c r="W594" i="1"/>
  <c r="X594" i="1" s="1"/>
  <c r="Z593" i="1"/>
  <c r="W593" i="1"/>
  <c r="X593" i="1" s="1"/>
  <c r="AC593" i="1" s="1"/>
  <c r="AD593" i="1" s="1"/>
  <c r="Z592" i="1"/>
  <c r="W592" i="1"/>
  <c r="X592" i="1" s="1"/>
  <c r="AC592" i="1" s="1"/>
  <c r="AD592" i="1" s="1"/>
  <c r="Z591" i="1"/>
  <c r="W591" i="1"/>
  <c r="X591" i="1" s="1"/>
  <c r="AC591" i="1" s="1"/>
  <c r="AD591" i="1" s="1"/>
  <c r="Z590" i="1"/>
  <c r="W590" i="1"/>
  <c r="X590" i="1" s="1"/>
  <c r="AC590" i="1" s="1"/>
  <c r="AD590" i="1" s="1"/>
  <c r="Z589" i="1"/>
  <c r="W589" i="1"/>
  <c r="X589" i="1" s="1"/>
  <c r="AC589" i="1" s="1"/>
  <c r="AD589" i="1" s="1"/>
  <c r="Z588" i="1"/>
  <c r="W588" i="1"/>
  <c r="X588" i="1" s="1"/>
  <c r="AC588" i="1" s="1"/>
  <c r="AD588" i="1" s="1"/>
  <c r="Z587" i="1"/>
  <c r="W587" i="1"/>
  <c r="X587" i="1" s="1"/>
  <c r="AC587" i="1" s="1"/>
  <c r="AD587" i="1" s="1"/>
  <c r="Z586" i="1"/>
  <c r="W586" i="1"/>
  <c r="X586" i="1" s="1"/>
  <c r="AC586" i="1" s="1"/>
  <c r="AD586" i="1" s="1"/>
  <c r="Z585" i="1"/>
  <c r="W585" i="1"/>
  <c r="X585" i="1" s="1"/>
  <c r="Z584" i="1"/>
  <c r="W584" i="1"/>
  <c r="X584" i="1" s="1"/>
  <c r="AC584" i="1" s="1"/>
  <c r="AD584" i="1" s="1"/>
  <c r="Z583" i="1"/>
  <c r="W583" i="1"/>
  <c r="X583" i="1" s="1"/>
  <c r="AC583" i="1" s="1"/>
  <c r="AD583" i="1" s="1"/>
  <c r="Z582" i="1"/>
  <c r="W582" i="1"/>
  <c r="X582" i="1" s="1"/>
  <c r="AC582" i="1" s="1"/>
  <c r="AD582" i="1" s="1"/>
  <c r="Z581" i="1"/>
  <c r="W581" i="1"/>
  <c r="X581" i="1" s="1"/>
  <c r="AC581" i="1" s="1"/>
  <c r="AD581" i="1" s="1"/>
  <c r="Z580" i="1"/>
  <c r="W580" i="1"/>
  <c r="X580" i="1" s="1"/>
  <c r="AC580" i="1" s="1"/>
  <c r="AD580" i="1" s="1"/>
  <c r="Z579" i="1"/>
  <c r="W579" i="1"/>
  <c r="X579" i="1" s="1"/>
  <c r="AC579" i="1" s="1"/>
  <c r="AD579" i="1" s="1"/>
  <c r="Z578" i="1"/>
  <c r="W578" i="1"/>
  <c r="X578" i="1" s="1"/>
  <c r="AC578" i="1" s="1"/>
  <c r="AD578" i="1" s="1"/>
  <c r="Z577" i="1"/>
  <c r="W577" i="1"/>
  <c r="X577" i="1" s="1"/>
  <c r="AC577" i="1" s="1"/>
  <c r="AD577" i="1" s="1"/>
  <c r="Z576" i="1"/>
  <c r="W576" i="1"/>
  <c r="X576" i="1" s="1"/>
  <c r="AC576" i="1" s="1"/>
  <c r="AD576" i="1" s="1"/>
  <c r="Z575" i="1"/>
  <c r="W575" i="1"/>
  <c r="X575" i="1" s="1"/>
  <c r="Z574" i="1"/>
  <c r="W574" i="1"/>
  <c r="X574" i="1" s="1"/>
  <c r="AC574" i="1" s="1"/>
  <c r="AD574" i="1" s="1"/>
  <c r="Z573" i="1"/>
  <c r="W573" i="1"/>
  <c r="X573" i="1" s="1"/>
  <c r="AC573" i="1" s="1"/>
  <c r="AD573" i="1" s="1"/>
  <c r="Z572" i="1"/>
  <c r="W572" i="1"/>
  <c r="X572" i="1" s="1"/>
  <c r="AC572" i="1" s="1"/>
  <c r="AD572" i="1" s="1"/>
  <c r="W571" i="1"/>
  <c r="X571" i="1" s="1"/>
  <c r="AC571" i="1" s="1"/>
  <c r="AD571" i="1" s="1"/>
  <c r="W570" i="1"/>
  <c r="X570" i="1" s="1"/>
  <c r="AC570" i="1" s="1"/>
  <c r="AD570" i="1" s="1"/>
  <c r="W569" i="1"/>
  <c r="X569" i="1" s="1"/>
  <c r="AC569" i="1" s="1"/>
  <c r="AD569" i="1" s="1"/>
  <c r="W568" i="1"/>
  <c r="X568" i="1" s="1"/>
  <c r="AC568" i="1" s="1"/>
  <c r="AD568" i="1" s="1"/>
  <c r="W567" i="1"/>
  <c r="X567" i="1" s="1"/>
  <c r="AC567" i="1" s="1"/>
  <c r="AD567" i="1" s="1"/>
  <c r="W566" i="1"/>
  <c r="X566" i="1" s="1"/>
  <c r="AC566" i="1" s="1"/>
  <c r="AD566" i="1" s="1"/>
  <c r="W565" i="1"/>
  <c r="X565" i="1" s="1"/>
  <c r="AC565" i="1" s="1"/>
  <c r="AD565" i="1" s="1"/>
  <c r="W564" i="1"/>
  <c r="X564" i="1" s="1"/>
  <c r="AC564" i="1" s="1"/>
  <c r="AD564" i="1" s="1"/>
  <c r="Z563" i="1"/>
  <c r="X563" i="1"/>
  <c r="W563" i="1"/>
  <c r="Z562" i="1"/>
  <c r="W562" i="1"/>
  <c r="X562" i="1" s="1"/>
  <c r="AC562" i="1" s="1"/>
  <c r="AD562" i="1" s="1"/>
  <c r="Z561" i="1"/>
  <c r="W561" i="1"/>
  <c r="X561" i="1" s="1"/>
  <c r="AC561" i="1" s="1"/>
  <c r="AD561" i="1" s="1"/>
  <c r="Z560" i="1"/>
  <c r="W560" i="1"/>
  <c r="X560" i="1" s="1"/>
  <c r="AC560" i="1" s="1"/>
  <c r="AD560" i="1" s="1"/>
  <c r="Z559" i="1"/>
  <c r="W559" i="1"/>
  <c r="X559" i="1" s="1"/>
  <c r="AC559" i="1" s="1"/>
  <c r="AD559" i="1" s="1"/>
  <c r="Z558" i="1"/>
  <c r="W558" i="1"/>
  <c r="X558" i="1" s="1"/>
  <c r="AC558" i="1" s="1"/>
  <c r="AD558" i="1" s="1"/>
  <c r="Z557" i="1"/>
  <c r="W557" i="1"/>
  <c r="X557" i="1" s="1"/>
  <c r="Z556" i="1"/>
  <c r="W556" i="1"/>
  <c r="X556" i="1" s="1"/>
  <c r="AC556" i="1" s="1"/>
  <c r="AD556" i="1" s="1"/>
  <c r="Z555" i="1"/>
  <c r="W555" i="1"/>
  <c r="X555" i="1" s="1"/>
  <c r="AC555" i="1" s="1"/>
  <c r="AD555" i="1" s="1"/>
  <c r="Z554" i="1"/>
  <c r="W554" i="1"/>
  <c r="X554" i="1" s="1"/>
  <c r="AC554" i="1" s="1"/>
  <c r="AD554" i="1" s="1"/>
  <c r="Z553" i="1"/>
  <c r="W553" i="1"/>
  <c r="X553" i="1" s="1"/>
  <c r="AC553" i="1" s="1"/>
  <c r="AD553" i="1" s="1"/>
  <c r="Z552" i="1"/>
  <c r="W552" i="1"/>
  <c r="X552" i="1" s="1"/>
  <c r="AC552" i="1" s="1"/>
  <c r="AD552" i="1" s="1"/>
  <c r="Z551" i="1"/>
  <c r="W551" i="1"/>
  <c r="X551" i="1" s="1"/>
  <c r="AC551" i="1" s="1"/>
  <c r="AD551" i="1" s="1"/>
  <c r="W550" i="1"/>
  <c r="X550" i="1" s="1"/>
  <c r="AC550" i="1" s="1"/>
  <c r="AD550" i="1" s="1"/>
  <c r="Z549" i="1"/>
  <c r="W549" i="1"/>
  <c r="X549" i="1" s="1"/>
  <c r="AC549" i="1" s="1"/>
  <c r="AD549" i="1" s="1"/>
  <c r="Z548" i="1"/>
  <c r="W548" i="1"/>
  <c r="X548" i="1" s="1"/>
  <c r="AC548" i="1" s="1"/>
  <c r="AD548" i="1" s="1"/>
  <c r="W547" i="1"/>
  <c r="X547" i="1" s="1"/>
  <c r="AC547" i="1" s="1"/>
  <c r="AD547" i="1" s="1"/>
  <c r="W546" i="1"/>
  <c r="X546" i="1" s="1"/>
  <c r="AC546" i="1" s="1"/>
  <c r="AD546" i="1" s="1"/>
  <c r="W545" i="1"/>
  <c r="X545" i="1" s="1"/>
  <c r="AC545" i="1" s="1"/>
  <c r="AD545" i="1" s="1"/>
  <c r="W544" i="1"/>
  <c r="X544" i="1" s="1"/>
  <c r="AC544" i="1" s="1"/>
  <c r="AD544" i="1" s="1"/>
  <c r="W543" i="1"/>
  <c r="X543" i="1" s="1"/>
  <c r="AC543" i="1" s="1"/>
  <c r="AD543" i="1" s="1"/>
  <c r="W542" i="1"/>
  <c r="X542" i="1" s="1"/>
  <c r="AC542" i="1" s="1"/>
  <c r="AD542" i="1" s="1"/>
  <c r="W541" i="1"/>
  <c r="X541" i="1" s="1"/>
  <c r="AC541" i="1" s="1"/>
  <c r="AD541" i="1" s="1"/>
  <c r="W540" i="1"/>
  <c r="X540" i="1" s="1"/>
  <c r="W539" i="1"/>
  <c r="X539" i="1" s="1"/>
  <c r="AC539" i="1" s="1"/>
  <c r="AD539" i="1" s="1"/>
  <c r="W538" i="1"/>
  <c r="X538" i="1" s="1"/>
  <c r="AC538" i="1" s="1"/>
  <c r="AD538" i="1" s="1"/>
  <c r="W537" i="1"/>
  <c r="X537" i="1" s="1"/>
  <c r="AC537" i="1" s="1"/>
  <c r="AD537" i="1" s="1"/>
  <c r="W536" i="1"/>
  <c r="X536" i="1" s="1"/>
  <c r="AC536" i="1" s="1"/>
  <c r="AD536" i="1" s="1"/>
  <c r="W535" i="1"/>
  <c r="X535" i="1" s="1"/>
  <c r="AC535" i="1" s="1"/>
  <c r="AD535" i="1" s="1"/>
  <c r="W534" i="1"/>
  <c r="X534" i="1" s="1"/>
  <c r="W533" i="1"/>
  <c r="X533" i="1" s="1"/>
  <c r="AC533" i="1" s="1"/>
  <c r="AD533" i="1" s="1"/>
  <c r="W532" i="1"/>
  <c r="X532" i="1" s="1"/>
  <c r="AC532" i="1" s="1"/>
  <c r="AD532" i="1" s="1"/>
  <c r="W531" i="1"/>
  <c r="X531" i="1" s="1"/>
  <c r="AC531" i="1" s="1"/>
  <c r="AD531" i="1" s="1"/>
  <c r="W530" i="1"/>
  <c r="X530" i="1" s="1"/>
  <c r="AC530" i="1" s="1"/>
  <c r="AD530" i="1" s="1"/>
  <c r="W529" i="1"/>
  <c r="X529" i="1" s="1"/>
  <c r="AC529" i="1" s="1"/>
  <c r="AD529" i="1" s="1"/>
  <c r="W528" i="1"/>
  <c r="X528" i="1" s="1"/>
  <c r="AC528" i="1" s="1"/>
  <c r="AD528" i="1" s="1"/>
  <c r="W527" i="1"/>
  <c r="X527" i="1" s="1"/>
  <c r="AC527" i="1" s="1"/>
  <c r="AD527" i="1" s="1"/>
  <c r="W526" i="1"/>
  <c r="X526" i="1" s="1"/>
  <c r="AC526" i="1" s="1"/>
  <c r="AD526" i="1" s="1"/>
  <c r="W525" i="1"/>
  <c r="X525" i="1" s="1"/>
  <c r="AC525" i="1" s="1"/>
  <c r="AD525" i="1" s="1"/>
  <c r="Z524" i="1"/>
  <c r="W524" i="1"/>
  <c r="X524" i="1" s="1"/>
  <c r="AC524" i="1" s="1"/>
  <c r="AD524" i="1" s="1"/>
  <c r="Z523" i="1"/>
  <c r="W523" i="1"/>
  <c r="X523" i="1" s="1"/>
  <c r="AC523" i="1" s="1"/>
  <c r="AD523" i="1" s="1"/>
  <c r="Z522" i="1"/>
  <c r="W522" i="1"/>
  <c r="X522" i="1" s="1"/>
  <c r="AC522" i="1" s="1"/>
  <c r="AD522" i="1" s="1"/>
  <c r="Z521" i="1"/>
  <c r="W521" i="1"/>
  <c r="X521" i="1" s="1"/>
  <c r="AC521" i="1" s="1"/>
  <c r="AD521" i="1" s="1"/>
  <c r="Z520" i="1"/>
  <c r="W520" i="1"/>
  <c r="X520" i="1" s="1"/>
  <c r="AC520" i="1" s="1"/>
  <c r="AD520" i="1" s="1"/>
  <c r="Z519" i="1"/>
  <c r="W519" i="1"/>
  <c r="X519" i="1" s="1"/>
  <c r="AC519" i="1" s="1"/>
  <c r="AD519" i="1" s="1"/>
  <c r="Z518" i="1"/>
  <c r="W518" i="1"/>
  <c r="X518" i="1" s="1"/>
  <c r="AC518" i="1" s="1"/>
  <c r="AD518" i="1" s="1"/>
  <c r="Z517" i="1"/>
  <c r="W517" i="1"/>
  <c r="X517" i="1" s="1"/>
  <c r="AC517" i="1" s="1"/>
  <c r="AD517" i="1" s="1"/>
  <c r="Z516" i="1"/>
  <c r="W516" i="1"/>
  <c r="X516" i="1" s="1"/>
  <c r="Z515" i="1"/>
  <c r="W515" i="1"/>
  <c r="X515" i="1" s="1"/>
  <c r="AC515" i="1" s="1"/>
  <c r="AD515" i="1" s="1"/>
  <c r="Z514" i="1"/>
  <c r="W514" i="1"/>
  <c r="X514" i="1" s="1"/>
  <c r="AC514" i="1" s="1"/>
  <c r="AD514" i="1" s="1"/>
  <c r="Z513" i="1"/>
  <c r="W513" i="1"/>
  <c r="X513" i="1" s="1"/>
  <c r="AC513" i="1" s="1"/>
  <c r="AD513" i="1" s="1"/>
  <c r="Z512" i="1"/>
  <c r="W512" i="1"/>
  <c r="X512" i="1" s="1"/>
  <c r="AC512" i="1" s="1"/>
  <c r="AD512" i="1" s="1"/>
  <c r="Z511" i="1"/>
  <c r="W511" i="1"/>
  <c r="X511" i="1" s="1"/>
  <c r="AC511" i="1" s="1"/>
  <c r="AD511" i="1" s="1"/>
  <c r="Z510" i="1"/>
  <c r="W510" i="1"/>
  <c r="X510" i="1" s="1"/>
  <c r="AC510" i="1" s="1"/>
  <c r="AD510" i="1" s="1"/>
  <c r="Z509" i="1"/>
  <c r="W509" i="1"/>
  <c r="X509" i="1" s="1"/>
  <c r="AC509" i="1" s="1"/>
  <c r="AD509" i="1" s="1"/>
  <c r="Z508" i="1"/>
  <c r="W508" i="1"/>
  <c r="X508" i="1" s="1"/>
  <c r="AC508" i="1" s="1"/>
  <c r="AD508" i="1" s="1"/>
  <c r="Z507" i="1"/>
  <c r="W507" i="1"/>
  <c r="X507" i="1" s="1"/>
  <c r="AC507" i="1" s="1"/>
  <c r="AD507" i="1" s="1"/>
  <c r="Z506" i="1"/>
  <c r="W506" i="1"/>
  <c r="X506" i="1" s="1"/>
  <c r="AC506" i="1" s="1"/>
  <c r="AD506" i="1" s="1"/>
  <c r="Z505" i="1"/>
  <c r="W505" i="1"/>
  <c r="X505" i="1" s="1"/>
  <c r="AC505" i="1" s="1"/>
  <c r="AD505" i="1" s="1"/>
  <c r="Z504" i="1"/>
  <c r="W504" i="1"/>
  <c r="X504" i="1" s="1"/>
  <c r="AC504" i="1" s="1"/>
  <c r="AD504" i="1" s="1"/>
  <c r="Z503" i="1"/>
  <c r="W503" i="1"/>
  <c r="X503" i="1" s="1"/>
  <c r="AC503" i="1" s="1"/>
  <c r="AD503" i="1" s="1"/>
  <c r="Z502" i="1"/>
  <c r="W502" i="1"/>
  <c r="X502" i="1" s="1"/>
  <c r="AC502" i="1" s="1"/>
  <c r="AD502" i="1" s="1"/>
  <c r="Z501" i="1"/>
  <c r="W501" i="1"/>
  <c r="X501" i="1" s="1"/>
  <c r="AC501" i="1" s="1"/>
  <c r="AD501" i="1" s="1"/>
  <c r="Z500" i="1"/>
  <c r="W500" i="1"/>
  <c r="X500" i="1" s="1"/>
  <c r="AC500" i="1" s="1"/>
  <c r="AD500" i="1" s="1"/>
  <c r="Z499" i="1"/>
  <c r="W499" i="1"/>
  <c r="X499" i="1" s="1"/>
  <c r="AC499" i="1" s="1"/>
  <c r="AD499" i="1" s="1"/>
  <c r="Z498" i="1"/>
  <c r="W498" i="1"/>
  <c r="X498" i="1" s="1"/>
  <c r="AC498" i="1" s="1"/>
  <c r="AD498" i="1" s="1"/>
  <c r="Z497" i="1"/>
  <c r="W497" i="1"/>
  <c r="X497" i="1" s="1"/>
  <c r="AC497" i="1" s="1"/>
  <c r="AD497" i="1" s="1"/>
  <c r="Z496" i="1"/>
  <c r="W496" i="1"/>
  <c r="X496" i="1" s="1"/>
  <c r="AC496" i="1" s="1"/>
  <c r="AD496" i="1" s="1"/>
  <c r="Z495" i="1"/>
  <c r="W495" i="1"/>
  <c r="X495" i="1" s="1"/>
  <c r="AC495" i="1" s="1"/>
  <c r="AD495" i="1" s="1"/>
  <c r="Z494" i="1"/>
  <c r="W494" i="1"/>
  <c r="X494" i="1" s="1"/>
  <c r="AC494" i="1" s="1"/>
  <c r="AD494" i="1" s="1"/>
  <c r="Z493" i="1"/>
  <c r="W493" i="1"/>
  <c r="X493" i="1" s="1"/>
  <c r="AC493" i="1" s="1"/>
  <c r="AD493" i="1" s="1"/>
  <c r="Z492" i="1"/>
  <c r="W492" i="1"/>
  <c r="X492" i="1" s="1"/>
  <c r="AC492" i="1" s="1"/>
  <c r="AD492" i="1" s="1"/>
  <c r="Z491" i="1"/>
  <c r="W491" i="1"/>
  <c r="X491" i="1" s="1"/>
  <c r="AC491" i="1" s="1"/>
  <c r="AD491" i="1" s="1"/>
  <c r="Z490" i="1"/>
  <c r="W490" i="1"/>
  <c r="X490" i="1" s="1"/>
  <c r="AC490" i="1" s="1"/>
  <c r="AD490" i="1" s="1"/>
  <c r="Z489" i="1"/>
  <c r="W489" i="1"/>
  <c r="X489" i="1" s="1"/>
  <c r="AC489" i="1" s="1"/>
  <c r="AD489" i="1" s="1"/>
  <c r="Z488" i="1"/>
  <c r="W488" i="1"/>
  <c r="X488" i="1" s="1"/>
  <c r="AC488" i="1" s="1"/>
  <c r="AD488" i="1" s="1"/>
  <c r="Z487" i="1"/>
  <c r="W487" i="1"/>
  <c r="X487" i="1" s="1"/>
  <c r="AC487" i="1" s="1"/>
  <c r="AD487" i="1" s="1"/>
  <c r="Z486" i="1"/>
  <c r="W486" i="1"/>
  <c r="X486" i="1" s="1"/>
  <c r="Z485" i="1"/>
  <c r="W485" i="1"/>
  <c r="X485" i="1" s="1"/>
  <c r="AC485" i="1" s="1"/>
  <c r="AD485" i="1" s="1"/>
  <c r="Z484" i="1"/>
  <c r="W484" i="1"/>
  <c r="X484" i="1" s="1"/>
  <c r="AC484" i="1" s="1"/>
  <c r="AD484" i="1" s="1"/>
  <c r="Z483" i="1"/>
  <c r="W483" i="1"/>
  <c r="X483" i="1" s="1"/>
  <c r="AC483" i="1" s="1"/>
  <c r="AD483" i="1" s="1"/>
  <c r="Z482" i="1"/>
  <c r="W482" i="1"/>
  <c r="X482" i="1" s="1"/>
  <c r="AC482" i="1" s="1"/>
  <c r="AD482" i="1" s="1"/>
  <c r="Z481" i="1"/>
  <c r="W481" i="1"/>
  <c r="X481" i="1" s="1"/>
  <c r="AC481" i="1" s="1"/>
  <c r="AD481" i="1" s="1"/>
  <c r="W480" i="1"/>
  <c r="X480" i="1" s="1"/>
  <c r="AC480" i="1" s="1"/>
  <c r="AD480" i="1" s="1"/>
  <c r="W479" i="1"/>
  <c r="X479" i="1" s="1"/>
  <c r="AC479" i="1" s="1"/>
  <c r="AD479" i="1" s="1"/>
  <c r="W478" i="1"/>
  <c r="X478" i="1" s="1"/>
  <c r="AC478" i="1" s="1"/>
  <c r="AD478" i="1" s="1"/>
  <c r="W477" i="1"/>
  <c r="X477" i="1" s="1"/>
  <c r="AC477" i="1" s="1"/>
  <c r="AD477" i="1" s="1"/>
  <c r="Z476" i="1"/>
  <c r="W476" i="1"/>
  <c r="V476" i="1" s="1"/>
  <c r="X476" i="1" s="1"/>
  <c r="AC476" i="1" s="1"/>
  <c r="AD476" i="1" s="1"/>
  <c r="Z475" i="1"/>
  <c r="W475" i="1"/>
  <c r="V475" i="1" s="1"/>
  <c r="X475" i="1" s="1"/>
  <c r="AC475" i="1" s="1"/>
  <c r="AD475" i="1" s="1"/>
  <c r="Z474" i="1"/>
  <c r="W474" i="1"/>
  <c r="V474" i="1" s="1"/>
  <c r="X474" i="1" s="1"/>
  <c r="AC474" i="1" s="1"/>
  <c r="AD474" i="1" s="1"/>
  <c r="Z473" i="1"/>
  <c r="W473" i="1"/>
  <c r="V473" i="1" s="1"/>
  <c r="X473" i="1" s="1"/>
  <c r="AC473" i="1" s="1"/>
  <c r="AD473" i="1" s="1"/>
  <c r="Z472" i="1"/>
  <c r="W472" i="1"/>
  <c r="V472" i="1" s="1"/>
  <c r="X472" i="1" s="1"/>
  <c r="AC472" i="1" s="1"/>
  <c r="AD472" i="1" s="1"/>
  <c r="Z471" i="1"/>
  <c r="W471" i="1"/>
  <c r="V471" i="1" s="1"/>
  <c r="X471" i="1" s="1"/>
  <c r="AC471" i="1" s="1"/>
  <c r="AD471" i="1" s="1"/>
  <c r="Z470" i="1"/>
  <c r="W470" i="1"/>
  <c r="V470" i="1" s="1"/>
  <c r="Z469" i="1"/>
  <c r="W469" i="1"/>
  <c r="V469" i="1" s="1"/>
  <c r="X469" i="1" s="1"/>
  <c r="AC469" i="1" s="1"/>
  <c r="AD469" i="1" s="1"/>
  <c r="Z468" i="1"/>
  <c r="W468" i="1"/>
  <c r="V468" i="1" s="1"/>
  <c r="X468" i="1" s="1"/>
  <c r="AC468" i="1" s="1"/>
  <c r="AD468" i="1" s="1"/>
  <c r="Z467" i="1"/>
  <c r="W467" i="1"/>
  <c r="Z466" i="1"/>
  <c r="W466" i="1"/>
  <c r="Z465" i="1"/>
  <c r="W465" i="1"/>
  <c r="Z464" i="1"/>
  <c r="W464" i="1"/>
  <c r="Z463" i="1"/>
  <c r="W463" i="1"/>
  <c r="Z462" i="1"/>
  <c r="W462" i="1"/>
  <c r="Z461" i="1"/>
  <c r="W461" i="1"/>
  <c r="Z460" i="1"/>
  <c r="W460" i="1"/>
  <c r="Z459" i="1"/>
  <c r="W459" i="1"/>
  <c r="Z458" i="1"/>
  <c r="W458" i="1"/>
  <c r="Z457" i="1"/>
  <c r="W457" i="1"/>
  <c r="Z456" i="1"/>
  <c r="W456" i="1"/>
  <c r="Z455" i="1"/>
  <c r="W455" i="1"/>
  <c r="X455" i="1" s="1"/>
  <c r="AC455" i="1" s="1"/>
  <c r="AD455" i="1" s="1"/>
  <c r="Z454" i="1"/>
  <c r="W454" i="1"/>
  <c r="X454" i="1" s="1"/>
  <c r="AC454" i="1" s="1"/>
  <c r="AD454" i="1" s="1"/>
  <c r="Z453" i="1"/>
  <c r="W453" i="1"/>
  <c r="X453" i="1" s="1"/>
  <c r="AC453" i="1" s="1"/>
  <c r="AD453" i="1" s="1"/>
  <c r="Z452" i="1"/>
  <c r="W452" i="1"/>
  <c r="X452" i="1" s="1"/>
  <c r="AC452" i="1" s="1"/>
  <c r="AD452" i="1" s="1"/>
  <c r="Z451" i="1"/>
  <c r="X451" i="1"/>
  <c r="W451" i="1"/>
  <c r="Z450" i="1"/>
  <c r="W450" i="1"/>
  <c r="X450" i="1" s="1"/>
  <c r="AC450" i="1" s="1"/>
  <c r="AD450" i="1" s="1"/>
  <c r="Z449" i="1"/>
  <c r="W449" i="1"/>
  <c r="X449" i="1" s="1"/>
  <c r="AC449" i="1" s="1"/>
  <c r="AD449" i="1" s="1"/>
  <c r="Z448" i="1"/>
  <c r="W448" i="1"/>
  <c r="X448" i="1" s="1"/>
  <c r="AC448" i="1" s="1"/>
  <c r="AD448" i="1" s="1"/>
  <c r="W447" i="1"/>
  <c r="X447" i="1" s="1"/>
  <c r="AC447" i="1" s="1"/>
  <c r="AD447" i="1" s="1"/>
  <c r="W446" i="1"/>
  <c r="X446" i="1" s="1"/>
  <c r="AC446" i="1" s="1"/>
  <c r="AD446" i="1" s="1"/>
  <c r="W445" i="1"/>
  <c r="X445" i="1" s="1"/>
  <c r="AC445" i="1" s="1"/>
  <c r="AD445" i="1" s="1"/>
  <c r="W444" i="1"/>
  <c r="X444" i="1" s="1"/>
  <c r="W443" i="1"/>
  <c r="X443" i="1" s="1"/>
  <c r="AC443" i="1" s="1"/>
  <c r="AD443" i="1" s="1"/>
  <c r="W442" i="1"/>
  <c r="X442" i="1" s="1"/>
  <c r="AC442" i="1" s="1"/>
  <c r="AD442" i="1" s="1"/>
  <c r="W441" i="1"/>
  <c r="X441" i="1" s="1"/>
  <c r="AC441" i="1" s="1"/>
  <c r="AD441" i="1" s="1"/>
  <c r="W440" i="1"/>
  <c r="X440" i="1" s="1"/>
  <c r="AC440" i="1" s="1"/>
  <c r="AD440" i="1" s="1"/>
  <c r="Z439" i="1"/>
  <c r="W439" i="1"/>
  <c r="X439" i="1" s="1"/>
  <c r="AC439" i="1" s="1"/>
  <c r="AD439" i="1" s="1"/>
  <c r="Z438" i="1"/>
  <c r="W438" i="1"/>
  <c r="X438" i="1" s="1"/>
  <c r="Z437" i="1"/>
  <c r="W437" i="1"/>
  <c r="X437" i="1" s="1"/>
  <c r="AC437" i="1" s="1"/>
  <c r="AD437" i="1" s="1"/>
  <c r="Z436" i="1"/>
  <c r="W436" i="1"/>
  <c r="X436" i="1" s="1"/>
  <c r="AC436" i="1" s="1"/>
  <c r="AD436" i="1" s="1"/>
  <c r="Z435" i="1"/>
  <c r="W435" i="1"/>
  <c r="X435" i="1" s="1"/>
  <c r="AC435" i="1" s="1"/>
  <c r="AD435" i="1" s="1"/>
  <c r="Z434" i="1"/>
  <c r="W434" i="1"/>
  <c r="X434" i="1" s="1"/>
  <c r="AC434" i="1" s="1"/>
  <c r="AD434" i="1" s="1"/>
  <c r="Z433" i="1"/>
  <c r="W433" i="1"/>
  <c r="X433" i="1" s="1"/>
  <c r="AC433" i="1" s="1"/>
  <c r="AD433" i="1" s="1"/>
  <c r="Z432" i="1"/>
  <c r="W432" i="1"/>
  <c r="X432" i="1" s="1"/>
  <c r="AC432" i="1" s="1"/>
  <c r="AD432" i="1" s="1"/>
  <c r="Z431" i="1"/>
  <c r="W431" i="1"/>
  <c r="X431" i="1" s="1"/>
  <c r="AC431" i="1" s="1"/>
  <c r="AD431" i="1" s="1"/>
  <c r="Z430" i="1"/>
  <c r="W430" i="1"/>
  <c r="X430" i="1" s="1"/>
  <c r="AC430" i="1" s="1"/>
  <c r="AD430" i="1" s="1"/>
  <c r="Z429" i="1"/>
  <c r="W429" i="1"/>
  <c r="X429" i="1" s="1"/>
  <c r="AC429" i="1" s="1"/>
  <c r="AD429" i="1" s="1"/>
  <c r="Z428" i="1"/>
  <c r="W428" i="1"/>
  <c r="X428" i="1" s="1"/>
  <c r="AC428" i="1" s="1"/>
  <c r="AD428" i="1" s="1"/>
  <c r="Z427" i="1"/>
  <c r="W427" i="1"/>
  <c r="X427" i="1" s="1"/>
  <c r="AC427" i="1" s="1"/>
  <c r="AD427" i="1" s="1"/>
  <c r="Z426" i="1"/>
  <c r="W426" i="1"/>
  <c r="X426" i="1" s="1"/>
  <c r="AC426" i="1" s="1"/>
  <c r="AD426" i="1" s="1"/>
  <c r="Z425" i="1"/>
  <c r="W425" i="1"/>
  <c r="X425" i="1" s="1"/>
  <c r="AC425" i="1" s="1"/>
  <c r="AD425" i="1" s="1"/>
  <c r="Z424" i="1"/>
  <c r="W424" i="1"/>
  <c r="X424" i="1" s="1"/>
  <c r="AC424" i="1" s="1"/>
  <c r="AD424" i="1" s="1"/>
  <c r="Z423" i="1"/>
  <c r="W423" i="1"/>
  <c r="X423" i="1" s="1"/>
  <c r="Z422" i="1"/>
  <c r="W422" i="1"/>
  <c r="X422" i="1" s="1"/>
  <c r="AC422" i="1" s="1"/>
  <c r="AD422" i="1" s="1"/>
  <c r="Z421" i="1"/>
  <c r="W421" i="1"/>
  <c r="X421" i="1" s="1"/>
  <c r="AC421" i="1" s="1"/>
  <c r="AD421" i="1" s="1"/>
  <c r="Z420" i="1"/>
  <c r="W420" i="1"/>
  <c r="X420" i="1" s="1"/>
  <c r="AC420" i="1" s="1"/>
  <c r="AD420" i="1" s="1"/>
  <c r="Z419" i="1"/>
  <c r="W419" i="1"/>
  <c r="X419" i="1" s="1"/>
  <c r="AC419" i="1" s="1"/>
  <c r="AD419" i="1" s="1"/>
  <c r="Z418" i="1"/>
  <c r="W418" i="1"/>
  <c r="X418" i="1" s="1"/>
  <c r="AC418" i="1" s="1"/>
  <c r="AD418" i="1" s="1"/>
  <c r="Z417" i="1"/>
  <c r="W417" i="1"/>
  <c r="X417" i="1" s="1"/>
  <c r="AC417" i="1" s="1"/>
  <c r="AD417" i="1" s="1"/>
  <c r="Z416" i="1"/>
  <c r="W416" i="1"/>
  <c r="X416" i="1" s="1"/>
  <c r="AC416" i="1" s="1"/>
  <c r="AD416" i="1" s="1"/>
  <c r="Z415" i="1"/>
  <c r="W415" i="1"/>
  <c r="X415" i="1" s="1"/>
  <c r="AC415" i="1" s="1"/>
  <c r="AD415" i="1" s="1"/>
  <c r="Z414" i="1"/>
  <c r="W414" i="1"/>
  <c r="X414" i="1" s="1"/>
  <c r="AC414" i="1" s="1"/>
  <c r="AD414" i="1" s="1"/>
  <c r="Z413" i="1"/>
  <c r="W413" i="1"/>
  <c r="X413" i="1" s="1"/>
  <c r="AC413" i="1" s="1"/>
  <c r="AD413" i="1" s="1"/>
  <c r="Z412" i="1"/>
  <c r="W412" i="1"/>
  <c r="X412" i="1" s="1"/>
  <c r="AC412" i="1" s="1"/>
  <c r="AD412" i="1" s="1"/>
  <c r="Z411" i="1"/>
  <c r="W411" i="1"/>
  <c r="X411" i="1" s="1"/>
  <c r="AC411" i="1" s="1"/>
  <c r="AD411" i="1" s="1"/>
  <c r="W410" i="1"/>
  <c r="X410" i="1" s="1"/>
  <c r="AC410" i="1" s="1"/>
  <c r="AD410" i="1" s="1"/>
  <c r="Z409" i="1"/>
  <c r="W409" i="1"/>
  <c r="X409" i="1" s="1"/>
  <c r="AC409" i="1" s="1"/>
  <c r="AD409" i="1" s="1"/>
  <c r="Z408" i="1"/>
  <c r="W408" i="1"/>
  <c r="X408" i="1" s="1"/>
  <c r="AC408" i="1" s="1"/>
  <c r="AD408" i="1" s="1"/>
  <c r="W407" i="1"/>
  <c r="X407" i="1" s="1"/>
  <c r="AC407" i="1" s="1"/>
  <c r="AD407" i="1" s="1"/>
  <c r="W406" i="1"/>
  <c r="X406" i="1" s="1"/>
  <c r="AC406" i="1" s="1"/>
  <c r="AD406" i="1" s="1"/>
  <c r="W405" i="1"/>
  <c r="X405" i="1" s="1"/>
  <c r="AC405" i="1" s="1"/>
  <c r="AD405" i="1" s="1"/>
  <c r="W404" i="1"/>
  <c r="X404" i="1" s="1"/>
  <c r="AC404" i="1" s="1"/>
  <c r="AD404" i="1" s="1"/>
  <c r="W403" i="1"/>
  <c r="X403" i="1" s="1"/>
  <c r="AC403" i="1" s="1"/>
  <c r="AD403" i="1" s="1"/>
  <c r="W402" i="1"/>
  <c r="X402" i="1" s="1"/>
  <c r="W401" i="1"/>
  <c r="X401" i="1" s="1"/>
  <c r="AC401" i="1" s="1"/>
  <c r="AD401" i="1" s="1"/>
  <c r="W400" i="1"/>
  <c r="X400" i="1" s="1"/>
  <c r="AC400" i="1" s="1"/>
  <c r="AD400" i="1" s="1"/>
  <c r="Z399" i="1"/>
  <c r="W399" i="1"/>
  <c r="X399" i="1" s="1"/>
  <c r="AC399" i="1" s="1"/>
  <c r="AD399" i="1" s="1"/>
  <c r="Z398" i="1"/>
  <c r="W398" i="1"/>
  <c r="X398" i="1" s="1"/>
  <c r="AC398" i="1" s="1"/>
  <c r="AD398" i="1" s="1"/>
  <c r="Z397" i="1"/>
  <c r="W397" i="1"/>
  <c r="X397" i="1" s="1"/>
  <c r="AC397" i="1" s="1"/>
  <c r="AD397" i="1" s="1"/>
  <c r="Z396" i="1"/>
  <c r="W396" i="1"/>
  <c r="X396" i="1" s="1"/>
  <c r="AC396" i="1" s="1"/>
  <c r="AD396" i="1" s="1"/>
  <c r="Z395" i="1"/>
  <c r="W395" i="1"/>
  <c r="X395" i="1" s="1"/>
  <c r="AC395" i="1" s="1"/>
  <c r="AD395" i="1" s="1"/>
  <c r="Z394" i="1"/>
  <c r="W394" i="1"/>
  <c r="X394" i="1" s="1"/>
  <c r="AC394" i="1" s="1"/>
  <c r="AD394" i="1" s="1"/>
  <c r="Z393" i="1"/>
  <c r="W393" i="1"/>
  <c r="X393" i="1" s="1"/>
  <c r="AC393" i="1" s="1"/>
  <c r="AD393" i="1" s="1"/>
  <c r="Z392" i="1"/>
  <c r="W392" i="1"/>
  <c r="X392" i="1" s="1"/>
  <c r="AC392" i="1" s="1"/>
  <c r="AD392" i="1" s="1"/>
  <c r="Z391" i="1"/>
  <c r="W391" i="1"/>
  <c r="X391" i="1" s="1"/>
  <c r="AC391" i="1" s="1"/>
  <c r="AD391" i="1" s="1"/>
  <c r="Z390" i="1"/>
  <c r="W390" i="1"/>
  <c r="X390" i="1" s="1"/>
  <c r="AC390" i="1" s="1"/>
  <c r="AD390" i="1" s="1"/>
  <c r="Z389" i="1"/>
  <c r="W389" i="1"/>
  <c r="X389" i="1" s="1"/>
  <c r="Z388" i="1"/>
  <c r="W388" i="1"/>
  <c r="X388" i="1" s="1"/>
  <c r="AC388" i="1" s="1"/>
  <c r="AD388" i="1" s="1"/>
  <c r="Z387" i="1"/>
  <c r="W387" i="1"/>
  <c r="X387" i="1" s="1"/>
  <c r="AC387" i="1" s="1"/>
  <c r="AD387" i="1" s="1"/>
  <c r="Z386" i="1"/>
  <c r="W386" i="1"/>
  <c r="X386" i="1" s="1"/>
  <c r="AC386" i="1" s="1"/>
  <c r="AD386" i="1" s="1"/>
  <c r="Z385" i="1"/>
  <c r="W385" i="1"/>
  <c r="X385" i="1" s="1"/>
  <c r="AC385" i="1" s="1"/>
  <c r="AD385" i="1" s="1"/>
  <c r="Z384" i="1"/>
  <c r="W384" i="1"/>
  <c r="X384" i="1" s="1"/>
  <c r="AC384" i="1" s="1"/>
  <c r="AD384" i="1" s="1"/>
  <c r="Z383" i="1"/>
  <c r="W383" i="1"/>
  <c r="X383" i="1" s="1"/>
  <c r="AC383" i="1" s="1"/>
  <c r="AD383" i="1" s="1"/>
  <c r="Z382" i="1"/>
  <c r="W382" i="1"/>
  <c r="X382" i="1" s="1"/>
  <c r="AC382" i="1" s="1"/>
  <c r="AD382" i="1" s="1"/>
  <c r="Z381" i="1"/>
  <c r="W381" i="1"/>
  <c r="X381" i="1" s="1"/>
  <c r="AC381" i="1" s="1"/>
  <c r="AD381" i="1" s="1"/>
  <c r="Z380" i="1"/>
  <c r="W380" i="1"/>
  <c r="X380" i="1" s="1"/>
  <c r="AC380" i="1" s="1"/>
  <c r="AD380" i="1" s="1"/>
  <c r="Z379" i="1"/>
  <c r="W379" i="1"/>
  <c r="X379" i="1" s="1"/>
  <c r="AC379" i="1" s="1"/>
  <c r="AD379" i="1" s="1"/>
  <c r="Z378" i="1"/>
  <c r="W378" i="1"/>
  <c r="X378" i="1" s="1"/>
  <c r="AC378" i="1" s="1"/>
  <c r="AD378" i="1" s="1"/>
  <c r="Z377" i="1"/>
  <c r="W377" i="1"/>
  <c r="X377" i="1" s="1"/>
  <c r="AC377" i="1" s="1"/>
  <c r="AD377" i="1" s="1"/>
  <c r="Z376" i="1"/>
  <c r="W376" i="1"/>
  <c r="X376" i="1" s="1"/>
  <c r="AC376" i="1" s="1"/>
  <c r="AD376" i="1" s="1"/>
  <c r="Z375" i="1"/>
  <c r="W375" i="1"/>
  <c r="X375" i="1" s="1"/>
  <c r="AC375" i="1" s="1"/>
  <c r="AD375" i="1" s="1"/>
  <c r="Z374" i="1"/>
  <c r="W374" i="1"/>
  <c r="X374" i="1" s="1"/>
  <c r="AC374" i="1" s="1"/>
  <c r="AD374" i="1" s="1"/>
  <c r="Z373" i="1"/>
  <c r="W373" i="1"/>
  <c r="X373" i="1" s="1"/>
  <c r="AC373" i="1" s="1"/>
  <c r="AD373" i="1" s="1"/>
  <c r="Z372" i="1"/>
  <c r="W372" i="1"/>
  <c r="X372" i="1" s="1"/>
  <c r="AC372" i="1" s="1"/>
  <c r="AD372" i="1" s="1"/>
  <c r="Z371" i="1"/>
  <c r="W371" i="1"/>
  <c r="X371" i="1" s="1"/>
  <c r="AC371" i="1" s="1"/>
  <c r="AD371" i="1" s="1"/>
  <c r="Z370" i="1"/>
  <c r="W370" i="1"/>
  <c r="X370" i="1" s="1"/>
  <c r="AC370" i="1" s="1"/>
  <c r="AD370" i="1" s="1"/>
  <c r="Z369" i="1"/>
  <c r="W369" i="1"/>
  <c r="X369" i="1" s="1"/>
  <c r="Z368" i="1"/>
  <c r="W368" i="1"/>
  <c r="X368" i="1" s="1"/>
  <c r="AC368" i="1" s="1"/>
  <c r="AD368" i="1" s="1"/>
  <c r="Z367" i="1"/>
  <c r="W367" i="1"/>
  <c r="X367" i="1" s="1"/>
  <c r="AC367" i="1" s="1"/>
  <c r="AD367" i="1" s="1"/>
  <c r="Z366" i="1"/>
  <c r="W366" i="1"/>
  <c r="X366" i="1" s="1"/>
  <c r="AC366" i="1" s="1"/>
  <c r="AD366" i="1" s="1"/>
  <c r="Z365" i="1"/>
  <c r="W365" i="1"/>
  <c r="X365" i="1" s="1"/>
  <c r="AC365" i="1" s="1"/>
  <c r="AD365" i="1" s="1"/>
  <c r="Z364" i="1"/>
  <c r="W364" i="1"/>
  <c r="X364" i="1" s="1"/>
  <c r="AC364" i="1" s="1"/>
  <c r="AD364" i="1" s="1"/>
  <c r="Z363" i="1"/>
  <c r="W363" i="1"/>
  <c r="X363" i="1" s="1"/>
  <c r="Z362" i="1"/>
  <c r="W362" i="1"/>
  <c r="X362" i="1" s="1"/>
  <c r="AC362" i="1" s="1"/>
  <c r="AD362" i="1" s="1"/>
  <c r="Z361" i="1"/>
  <c r="W361" i="1"/>
  <c r="X361" i="1" s="1"/>
  <c r="AC361" i="1" s="1"/>
  <c r="AD361" i="1" s="1"/>
  <c r="Z360" i="1"/>
  <c r="W360" i="1"/>
  <c r="X360" i="1" s="1"/>
  <c r="AC360" i="1" s="1"/>
  <c r="AD360" i="1" s="1"/>
  <c r="Z359" i="1"/>
  <c r="W359" i="1"/>
  <c r="X359" i="1" s="1"/>
  <c r="AC359" i="1" s="1"/>
  <c r="AD359" i="1" s="1"/>
  <c r="Z358" i="1"/>
  <c r="W358" i="1"/>
  <c r="X358" i="1" s="1"/>
  <c r="AC358" i="1" s="1"/>
  <c r="AD358" i="1" s="1"/>
  <c r="Z357" i="1"/>
  <c r="W357" i="1"/>
  <c r="X357" i="1" s="1"/>
  <c r="AC357" i="1" s="1"/>
  <c r="AD357" i="1" s="1"/>
  <c r="Z356" i="1"/>
  <c r="W356" i="1"/>
  <c r="X356" i="1" s="1"/>
  <c r="AC356" i="1" s="1"/>
  <c r="AD356" i="1" s="1"/>
  <c r="Z355" i="1"/>
  <c r="W355" i="1"/>
  <c r="X355" i="1" s="1"/>
  <c r="AC355" i="1" s="1"/>
  <c r="AD355" i="1" s="1"/>
  <c r="Z354" i="1"/>
  <c r="W354" i="1"/>
  <c r="X354" i="1" s="1"/>
  <c r="AC354" i="1" s="1"/>
  <c r="AD354" i="1" s="1"/>
  <c r="Z353" i="1"/>
  <c r="W353" i="1"/>
  <c r="X353" i="1" s="1"/>
  <c r="AC353" i="1" s="1"/>
  <c r="AD353" i="1" s="1"/>
  <c r="Z352" i="1"/>
  <c r="W352" i="1"/>
  <c r="X352" i="1" s="1"/>
  <c r="AC352" i="1" s="1"/>
  <c r="AD352" i="1" s="1"/>
  <c r="Z351" i="1"/>
  <c r="W351" i="1"/>
  <c r="X351" i="1" s="1"/>
  <c r="AC351" i="1" s="1"/>
  <c r="AD351" i="1" s="1"/>
  <c r="Z350" i="1"/>
  <c r="W350" i="1"/>
  <c r="X350" i="1" s="1"/>
  <c r="Z349" i="1"/>
  <c r="W349" i="1"/>
  <c r="X349" i="1" s="1"/>
  <c r="AC349" i="1" s="1"/>
  <c r="AD349" i="1" s="1"/>
  <c r="Z348" i="1"/>
  <c r="W348" i="1"/>
  <c r="X348" i="1" s="1"/>
  <c r="Z347" i="1"/>
  <c r="W347" i="1"/>
  <c r="X347" i="1" s="1"/>
  <c r="AC347" i="1" s="1"/>
  <c r="AD347" i="1" s="1"/>
  <c r="Z346" i="1"/>
  <c r="W346" i="1"/>
  <c r="X346" i="1" s="1"/>
  <c r="AC346" i="1" s="1"/>
  <c r="AD346" i="1" s="1"/>
  <c r="Z345" i="1"/>
  <c r="W345" i="1"/>
  <c r="X345" i="1" s="1"/>
  <c r="AC345" i="1" s="1"/>
  <c r="AD345" i="1" s="1"/>
  <c r="Z344" i="1"/>
  <c r="W344" i="1"/>
  <c r="X344" i="1" s="1"/>
  <c r="AC344" i="1" s="1"/>
  <c r="AD344" i="1" s="1"/>
  <c r="Z343" i="1"/>
  <c r="W343" i="1"/>
  <c r="X343" i="1" s="1"/>
  <c r="AC343" i="1" s="1"/>
  <c r="AD343" i="1" s="1"/>
  <c r="Z342" i="1"/>
  <c r="W342" i="1"/>
  <c r="X342" i="1" s="1"/>
  <c r="AC342" i="1" s="1"/>
  <c r="AD342" i="1" s="1"/>
  <c r="Z341" i="1"/>
  <c r="W341" i="1"/>
  <c r="X341" i="1" s="1"/>
  <c r="AC341" i="1" s="1"/>
  <c r="AD341" i="1" s="1"/>
  <c r="Z340" i="1"/>
  <c r="W340" i="1"/>
  <c r="X340" i="1" s="1"/>
  <c r="AC340" i="1" s="1"/>
  <c r="AD340" i="1" s="1"/>
  <c r="Z339" i="1"/>
  <c r="W339" i="1"/>
  <c r="X339" i="1" s="1"/>
  <c r="AC339" i="1" s="1"/>
  <c r="AD339" i="1" s="1"/>
  <c r="Z338" i="1"/>
  <c r="W338" i="1"/>
  <c r="X338" i="1" s="1"/>
  <c r="Z337" i="1"/>
  <c r="W337" i="1"/>
  <c r="X337" i="1" s="1"/>
  <c r="AC337" i="1" s="1"/>
  <c r="AD337" i="1" s="1"/>
  <c r="Z336" i="1"/>
  <c r="W336" i="1"/>
  <c r="X336" i="1" s="1"/>
  <c r="AC336" i="1" s="1"/>
  <c r="AD336" i="1" s="1"/>
  <c r="Z335" i="1"/>
  <c r="W335" i="1"/>
  <c r="X335" i="1" s="1"/>
  <c r="Z334" i="1"/>
  <c r="W334" i="1"/>
  <c r="X334" i="1" s="1"/>
  <c r="AC334" i="1" s="1"/>
  <c r="AD334" i="1" s="1"/>
  <c r="Z333" i="1"/>
  <c r="W333" i="1"/>
  <c r="X333" i="1" s="1"/>
  <c r="AC333" i="1" s="1"/>
  <c r="AD333" i="1" s="1"/>
  <c r="Z332" i="1"/>
  <c r="W332" i="1"/>
  <c r="X332" i="1" s="1"/>
  <c r="AC332" i="1" s="1"/>
  <c r="AD332" i="1" s="1"/>
  <c r="Z331" i="1"/>
  <c r="W331" i="1"/>
  <c r="X331" i="1" s="1"/>
  <c r="AC331" i="1" s="1"/>
  <c r="AD331" i="1" s="1"/>
  <c r="Z330" i="1"/>
  <c r="W330" i="1"/>
  <c r="X330" i="1" s="1"/>
  <c r="AC330" i="1" s="1"/>
  <c r="AD330" i="1" s="1"/>
  <c r="Z329" i="1"/>
  <c r="W329" i="1"/>
  <c r="X329" i="1" s="1"/>
  <c r="AC329" i="1" s="1"/>
  <c r="AD329" i="1" s="1"/>
  <c r="Z328" i="1"/>
  <c r="W328" i="1"/>
  <c r="X328" i="1" s="1"/>
  <c r="AC328" i="1" s="1"/>
  <c r="AD328" i="1" s="1"/>
  <c r="Z327" i="1"/>
  <c r="W327" i="1"/>
  <c r="X327" i="1" s="1"/>
  <c r="AC327" i="1" s="1"/>
  <c r="AD327" i="1" s="1"/>
  <c r="Z326" i="1"/>
  <c r="W326" i="1"/>
  <c r="X326" i="1" s="1"/>
  <c r="AC326" i="1" s="1"/>
  <c r="AD326" i="1" s="1"/>
  <c r="Z325" i="1"/>
  <c r="W325" i="1"/>
  <c r="X325" i="1" s="1"/>
  <c r="Z324" i="1"/>
  <c r="W324" i="1"/>
  <c r="X324" i="1" s="1"/>
  <c r="AC324" i="1" s="1"/>
  <c r="AD324" i="1" s="1"/>
  <c r="Z323" i="1"/>
  <c r="W323" i="1"/>
  <c r="X323" i="1" s="1"/>
  <c r="AC323" i="1" s="1"/>
  <c r="AD323" i="1" s="1"/>
  <c r="Z322" i="1"/>
  <c r="W322" i="1"/>
  <c r="X322" i="1" s="1"/>
  <c r="AC322" i="1" s="1"/>
  <c r="AD322" i="1" s="1"/>
  <c r="Z321" i="1"/>
  <c r="W321" i="1"/>
  <c r="X321" i="1" s="1"/>
  <c r="AC321" i="1" s="1"/>
  <c r="AD321" i="1" s="1"/>
  <c r="Z320" i="1"/>
  <c r="W320" i="1"/>
  <c r="X320" i="1" s="1"/>
  <c r="AC320" i="1" s="1"/>
  <c r="AD320" i="1" s="1"/>
  <c r="Z319" i="1"/>
  <c r="W319" i="1"/>
  <c r="X319" i="1" s="1"/>
  <c r="AC319" i="1" s="1"/>
  <c r="AD319" i="1" s="1"/>
  <c r="Z318" i="1"/>
  <c r="W318" i="1"/>
  <c r="X318" i="1" s="1"/>
  <c r="AC318" i="1" s="1"/>
  <c r="AD318" i="1" s="1"/>
  <c r="Z317" i="1"/>
  <c r="W317" i="1"/>
  <c r="X317" i="1" s="1"/>
  <c r="AC317" i="1" s="1"/>
  <c r="AD317" i="1" s="1"/>
  <c r="Z316" i="1"/>
  <c r="W316" i="1"/>
  <c r="X316" i="1" s="1"/>
  <c r="AC316" i="1" s="1"/>
  <c r="AD316" i="1" s="1"/>
  <c r="Z315" i="1"/>
  <c r="W315" i="1"/>
  <c r="X315" i="1" s="1"/>
  <c r="AC315" i="1" s="1"/>
  <c r="AD315" i="1" s="1"/>
  <c r="Z314" i="1"/>
  <c r="W314" i="1"/>
  <c r="X314" i="1" s="1"/>
  <c r="AC314" i="1" s="1"/>
  <c r="AD314" i="1" s="1"/>
  <c r="Z313" i="1"/>
  <c r="W313" i="1"/>
  <c r="X313" i="1" s="1"/>
  <c r="AC313" i="1" s="1"/>
  <c r="AD313" i="1" s="1"/>
  <c r="Z312" i="1"/>
  <c r="W312" i="1"/>
  <c r="X312" i="1" s="1"/>
  <c r="Z311" i="1"/>
  <c r="W311" i="1"/>
  <c r="X311" i="1" s="1"/>
  <c r="Z310" i="1"/>
  <c r="W310" i="1"/>
  <c r="X310" i="1" s="1"/>
  <c r="AC310" i="1" s="1"/>
  <c r="AD310" i="1" s="1"/>
  <c r="Z309" i="1"/>
  <c r="W309" i="1"/>
  <c r="X309" i="1" s="1"/>
  <c r="AC309" i="1" s="1"/>
  <c r="AD309" i="1" s="1"/>
  <c r="Z308" i="1"/>
  <c r="W308" i="1"/>
  <c r="X308" i="1" s="1"/>
  <c r="AC308" i="1" s="1"/>
  <c r="AD308" i="1" s="1"/>
  <c r="Z307" i="1"/>
  <c r="W307" i="1"/>
  <c r="X307" i="1" s="1"/>
  <c r="AC307" i="1" s="1"/>
  <c r="AD307" i="1" s="1"/>
  <c r="Z306" i="1"/>
  <c r="W306" i="1"/>
  <c r="X306" i="1" s="1"/>
  <c r="AC306" i="1" s="1"/>
  <c r="AD306" i="1" s="1"/>
  <c r="Z305" i="1"/>
  <c r="W305" i="1"/>
  <c r="X305" i="1" s="1"/>
  <c r="AC305" i="1" s="1"/>
  <c r="AD305" i="1" s="1"/>
  <c r="Z304" i="1"/>
  <c r="W304" i="1"/>
  <c r="X304" i="1" s="1"/>
  <c r="AC304" i="1" s="1"/>
  <c r="AD304" i="1" s="1"/>
  <c r="Z303" i="1"/>
  <c r="W303" i="1"/>
  <c r="X303" i="1" s="1"/>
  <c r="AC303" i="1" s="1"/>
  <c r="AD303" i="1" s="1"/>
  <c r="Z302" i="1"/>
  <c r="W302" i="1"/>
  <c r="X302" i="1" s="1"/>
  <c r="Z301" i="1"/>
  <c r="W301" i="1"/>
  <c r="X301" i="1" s="1"/>
  <c r="AC301" i="1" s="1"/>
  <c r="AD301" i="1" s="1"/>
  <c r="Z300" i="1"/>
  <c r="W300" i="1"/>
  <c r="X300" i="1" s="1"/>
  <c r="AC300" i="1" s="1"/>
  <c r="AD300" i="1" s="1"/>
  <c r="Z299" i="1"/>
  <c r="W299" i="1"/>
  <c r="X299" i="1" s="1"/>
  <c r="AC299" i="1" s="1"/>
  <c r="AD299" i="1" s="1"/>
  <c r="Z298" i="1"/>
  <c r="W298" i="1"/>
  <c r="X298" i="1" s="1"/>
  <c r="AC298" i="1" s="1"/>
  <c r="AD298" i="1" s="1"/>
  <c r="Z297" i="1"/>
  <c r="W297" i="1"/>
  <c r="X297" i="1" s="1"/>
  <c r="Z296" i="1"/>
  <c r="W296" i="1"/>
  <c r="X296" i="1" s="1"/>
  <c r="AC296" i="1" s="1"/>
  <c r="AD296" i="1" s="1"/>
  <c r="Z295" i="1"/>
  <c r="W295" i="1"/>
  <c r="X295" i="1" s="1"/>
  <c r="AC295" i="1" s="1"/>
  <c r="AD295" i="1" s="1"/>
  <c r="Z294" i="1"/>
  <c r="W294" i="1"/>
  <c r="X294" i="1" s="1"/>
  <c r="AC294" i="1" s="1"/>
  <c r="AD294" i="1" s="1"/>
  <c r="Z293" i="1"/>
  <c r="W293" i="1"/>
  <c r="X293" i="1" s="1"/>
  <c r="AC293" i="1" s="1"/>
  <c r="AD293" i="1" s="1"/>
  <c r="Z292" i="1"/>
  <c r="W292" i="1"/>
  <c r="X292" i="1" s="1"/>
  <c r="AC292" i="1" s="1"/>
  <c r="AD292" i="1" s="1"/>
  <c r="Z291" i="1"/>
  <c r="W291" i="1"/>
  <c r="X291" i="1" s="1"/>
  <c r="Z290" i="1"/>
  <c r="W290" i="1"/>
  <c r="X290" i="1" s="1"/>
  <c r="AC290" i="1" s="1"/>
  <c r="AD290" i="1" s="1"/>
  <c r="Z289" i="1"/>
  <c r="W289" i="1"/>
  <c r="X289" i="1" s="1"/>
  <c r="AC289" i="1" s="1"/>
  <c r="AD289" i="1" s="1"/>
  <c r="Z288" i="1"/>
  <c r="W288" i="1"/>
  <c r="X288" i="1" s="1"/>
  <c r="AC288" i="1" s="1"/>
  <c r="AD288" i="1" s="1"/>
  <c r="Z287" i="1"/>
  <c r="W287" i="1"/>
  <c r="X287" i="1" s="1"/>
  <c r="AC287" i="1" s="1"/>
  <c r="AD287" i="1" s="1"/>
  <c r="Z286" i="1"/>
  <c r="W286" i="1"/>
  <c r="X286" i="1" s="1"/>
  <c r="AC286" i="1" s="1"/>
  <c r="AD286" i="1" s="1"/>
  <c r="Z285" i="1"/>
  <c r="W285" i="1"/>
  <c r="X285" i="1" s="1"/>
  <c r="AC285" i="1" s="1"/>
  <c r="AD285" i="1" s="1"/>
  <c r="Z284" i="1"/>
  <c r="W284" i="1"/>
  <c r="X284" i="1" s="1"/>
  <c r="Z283" i="1"/>
  <c r="W283" i="1"/>
  <c r="X283" i="1" s="1"/>
  <c r="AC283" i="1" s="1"/>
  <c r="AD283" i="1" s="1"/>
  <c r="Z282" i="1"/>
  <c r="W282" i="1"/>
  <c r="X282" i="1" s="1"/>
  <c r="AC282" i="1" s="1"/>
  <c r="AD282" i="1" s="1"/>
  <c r="Z281" i="1"/>
  <c r="W281" i="1"/>
  <c r="X281" i="1" s="1"/>
  <c r="AC281" i="1" s="1"/>
  <c r="AD281" i="1" s="1"/>
  <c r="Z280" i="1"/>
  <c r="W280" i="1"/>
  <c r="X280" i="1" s="1"/>
  <c r="AC280" i="1" s="1"/>
  <c r="AD280" i="1" s="1"/>
  <c r="Z279" i="1"/>
  <c r="W279" i="1"/>
  <c r="X279" i="1" s="1"/>
  <c r="AC279" i="1" s="1"/>
  <c r="AD279" i="1" s="1"/>
  <c r="Z278" i="1"/>
  <c r="W278" i="1"/>
  <c r="X278" i="1" s="1"/>
  <c r="Z277" i="1"/>
  <c r="W277" i="1"/>
  <c r="X277" i="1" s="1"/>
  <c r="AC277" i="1" s="1"/>
  <c r="AD277" i="1" s="1"/>
  <c r="Z276" i="1"/>
  <c r="W276" i="1"/>
  <c r="X276" i="1" s="1"/>
  <c r="Z275" i="1"/>
  <c r="W275" i="1"/>
  <c r="X275" i="1" s="1"/>
  <c r="AC275" i="1" s="1"/>
  <c r="AD275" i="1" s="1"/>
  <c r="Z274" i="1"/>
  <c r="W274" i="1"/>
  <c r="X274" i="1" s="1"/>
  <c r="AC274" i="1" s="1"/>
  <c r="AD274" i="1" s="1"/>
  <c r="Z273" i="1"/>
  <c r="W273" i="1"/>
  <c r="X273" i="1" s="1"/>
  <c r="AC273" i="1" s="1"/>
  <c r="AD273" i="1" s="1"/>
  <c r="Z272" i="1"/>
  <c r="W272" i="1"/>
  <c r="X272" i="1" s="1"/>
  <c r="AC272" i="1" s="1"/>
  <c r="AD272" i="1" s="1"/>
  <c r="Z271" i="1"/>
  <c r="W271" i="1"/>
  <c r="X271" i="1" s="1"/>
  <c r="AC271" i="1" s="1"/>
  <c r="AD271" i="1" s="1"/>
  <c r="Z270" i="1"/>
  <c r="W270" i="1"/>
  <c r="X270" i="1" s="1"/>
  <c r="AC270" i="1" s="1"/>
  <c r="AD270" i="1" s="1"/>
  <c r="Z269" i="1"/>
  <c r="W269" i="1"/>
  <c r="X269" i="1" s="1"/>
  <c r="AC269" i="1" s="1"/>
  <c r="AD269" i="1" s="1"/>
  <c r="Z268" i="1"/>
  <c r="W268" i="1"/>
  <c r="X268" i="1" s="1"/>
  <c r="AC268" i="1" s="1"/>
  <c r="AD268" i="1" s="1"/>
  <c r="Z267" i="1"/>
  <c r="W267" i="1"/>
  <c r="X267" i="1" s="1"/>
  <c r="AC267" i="1" s="1"/>
  <c r="AD267" i="1" s="1"/>
  <c r="Z266" i="1"/>
  <c r="W266" i="1"/>
  <c r="X266" i="1" s="1"/>
  <c r="Z265" i="1"/>
  <c r="W265" i="1"/>
  <c r="X265" i="1" s="1"/>
  <c r="Z264" i="1"/>
  <c r="W264" i="1"/>
  <c r="X264" i="1" s="1"/>
  <c r="AC264" i="1" s="1"/>
  <c r="AD264" i="1" s="1"/>
  <c r="Z263" i="1"/>
  <c r="W263" i="1"/>
  <c r="X263" i="1" s="1"/>
  <c r="AC263" i="1" s="1"/>
  <c r="AD263" i="1" s="1"/>
  <c r="Z262" i="1"/>
  <c r="W262" i="1"/>
  <c r="X262" i="1" s="1"/>
  <c r="AC262" i="1" s="1"/>
  <c r="AD262" i="1" s="1"/>
  <c r="Z261" i="1"/>
  <c r="W261" i="1"/>
  <c r="X261" i="1" s="1"/>
  <c r="AC261" i="1" s="1"/>
  <c r="AD261" i="1" s="1"/>
  <c r="Z260" i="1"/>
  <c r="W260" i="1"/>
  <c r="X260" i="1" s="1"/>
  <c r="AC260" i="1" s="1"/>
  <c r="AD260" i="1" s="1"/>
  <c r="Z259" i="1"/>
  <c r="W259" i="1"/>
  <c r="X259" i="1" s="1"/>
  <c r="AC259" i="1" s="1"/>
  <c r="AD259" i="1" s="1"/>
  <c r="Z258" i="1"/>
  <c r="W258" i="1"/>
  <c r="X258" i="1" s="1"/>
  <c r="AC258" i="1" s="1"/>
  <c r="AD258" i="1" s="1"/>
  <c r="Z257" i="1"/>
  <c r="W257" i="1"/>
  <c r="X257" i="1" s="1"/>
  <c r="AC257" i="1" s="1"/>
  <c r="AD257" i="1" s="1"/>
  <c r="Z256" i="1"/>
  <c r="W256" i="1"/>
  <c r="X256" i="1" s="1"/>
  <c r="AC256" i="1" s="1"/>
  <c r="AD256" i="1" s="1"/>
  <c r="Z255" i="1"/>
  <c r="W255" i="1"/>
  <c r="X255" i="1" s="1"/>
  <c r="AC255" i="1" s="1"/>
  <c r="AD255" i="1" s="1"/>
  <c r="Z254" i="1"/>
  <c r="W254" i="1"/>
  <c r="X254" i="1" s="1"/>
  <c r="AC254" i="1" s="1"/>
  <c r="AD254" i="1" s="1"/>
  <c r="Z253" i="1"/>
  <c r="W253" i="1"/>
  <c r="X253" i="1" s="1"/>
  <c r="AC253" i="1" s="1"/>
  <c r="AD253" i="1" s="1"/>
  <c r="Z252" i="1"/>
  <c r="W252" i="1"/>
  <c r="X252" i="1" s="1"/>
  <c r="AC252" i="1" s="1"/>
  <c r="AD252" i="1" s="1"/>
  <c r="Z251" i="1"/>
  <c r="W251" i="1"/>
  <c r="X251" i="1" s="1"/>
  <c r="AC251" i="1" s="1"/>
  <c r="AD251" i="1" s="1"/>
  <c r="Z250" i="1"/>
  <c r="W250" i="1"/>
  <c r="X250" i="1" s="1"/>
  <c r="AC250" i="1" s="1"/>
  <c r="AD250" i="1" s="1"/>
  <c r="Z249" i="1"/>
  <c r="W249" i="1"/>
  <c r="X249" i="1" s="1"/>
  <c r="AC249" i="1" s="1"/>
  <c r="AD249" i="1" s="1"/>
  <c r="Z248" i="1"/>
  <c r="W248" i="1"/>
  <c r="X248" i="1" s="1"/>
  <c r="AC248" i="1" s="1"/>
  <c r="AD248" i="1" s="1"/>
  <c r="Z247" i="1"/>
  <c r="W247" i="1"/>
  <c r="X247" i="1" s="1"/>
  <c r="AC247" i="1" s="1"/>
  <c r="AD247" i="1" s="1"/>
  <c r="Z246" i="1"/>
  <c r="W246" i="1"/>
  <c r="X246" i="1" s="1"/>
  <c r="AC246" i="1" s="1"/>
  <c r="AD246" i="1" s="1"/>
  <c r="Z245" i="1"/>
  <c r="W245" i="1"/>
  <c r="X245" i="1" s="1"/>
  <c r="AC245" i="1" s="1"/>
  <c r="AD245" i="1" s="1"/>
  <c r="Z244" i="1"/>
  <c r="W244" i="1"/>
  <c r="X244" i="1" s="1"/>
  <c r="AC244" i="1" s="1"/>
  <c r="AD244" i="1" s="1"/>
  <c r="Z243" i="1"/>
  <c r="W243" i="1"/>
  <c r="X243" i="1" s="1"/>
  <c r="AC243" i="1" s="1"/>
  <c r="AD243" i="1" s="1"/>
  <c r="Z242" i="1"/>
  <c r="W242" i="1"/>
  <c r="X242" i="1" s="1"/>
  <c r="AC242" i="1" s="1"/>
  <c r="AD242" i="1" s="1"/>
  <c r="Z241" i="1"/>
  <c r="W241" i="1"/>
  <c r="X241" i="1" s="1"/>
  <c r="AC241" i="1" s="1"/>
  <c r="AD241" i="1" s="1"/>
  <c r="Z240" i="1"/>
  <c r="W240" i="1"/>
  <c r="X240" i="1" s="1"/>
  <c r="AC240" i="1" s="1"/>
  <c r="AD240" i="1" s="1"/>
  <c r="Z239" i="1"/>
  <c r="W239" i="1"/>
  <c r="X239" i="1" s="1"/>
  <c r="AC239" i="1" s="1"/>
  <c r="AD239" i="1" s="1"/>
  <c r="Z238" i="1"/>
  <c r="W238" i="1"/>
  <c r="X238" i="1" s="1"/>
  <c r="AC238" i="1" s="1"/>
  <c r="AD238" i="1" s="1"/>
  <c r="Z237" i="1"/>
  <c r="W237" i="1"/>
  <c r="X237" i="1" s="1"/>
  <c r="AC237" i="1" s="1"/>
  <c r="AD237" i="1" s="1"/>
  <c r="Z236" i="1"/>
  <c r="W236" i="1"/>
  <c r="X236" i="1" s="1"/>
  <c r="AC236" i="1" s="1"/>
  <c r="AD236" i="1" s="1"/>
  <c r="Z235" i="1"/>
  <c r="W235" i="1"/>
  <c r="X235" i="1" s="1"/>
  <c r="AC235" i="1" s="1"/>
  <c r="AD235" i="1" s="1"/>
  <c r="Z234" i="1"/>
  <c r="W234" i="1"/>
  <c r="X234" i="1" s="1"/>
  <c r="AC234" i="1" s="1"/>
  <c r="AD234" i="1" s="1"/>
  <c r="Z233" i="1"/>
  <c r="W233" i="1"/>
  <c r="X233" i="1" s="1"/>
  <c r="AC233" i="1" s="1"/>
  <c r="AD233" i="1" s="1"/>
  <c r="Z232" i="1"/>
  <c r="W232" i="1"/>
  <c r="X232" i="1" s="1"/>
  <c r="AC232" i="1" s="1"/>
  <c r="AD232" i="1" s="1"/>
  <c r="W231" i="1"/>
  <c r="X231" i="1" s="1"/>
  <c r="AC231" i="1" s="1"/>
  <c r="AD231" i="1" s="1"/>
  <c r="Z230" i="1"/>
  <c r="W230" i="1"/>
  <c r="X230" i="1" s="1"/>
  <c r="AC230" i="1" s="1"/>
  <c r="AD230" i="1" s="1"/>
  <c r="Z229" i="1"/>
  <c r="W229" i="1"/>
  <c r="X229" i="1" s="1"/>
  <c r="AC229" i="1" s="1"/>
  <c r="AD229" i="1" s="1"/>
  <c r="Z228" i="1"/>
  <c r="W228" i="1"/>
  <c r="X228" i="1" s="1"/>
  <c r="AC228" i="1" s="1"/>
  <c r="AD228" i="1" s="1"/>
  <c r="Z227" i="1"/>
  <c r="W227" i="1"/>
  <c r="X227" i="1" s="1"/>
  <c r="Z226" i="1"/>
  <c r="W226" i="1"/>
  <c r="X226" i="1" s="1"/>
  <c r="AC226" i="1" s="1"/>
  <c r="AD226" i="1" s="1"/>
  <c r="Z225" i="1"/>
  <c r="W225" i="1"/>
  <c r="X225" i="1" s="1"/>
  <c r="AC225" i="1" s="1"/>
  <c r="AD225" i="1" s="1"/>
  <c r="Z224" i="1"/>
  <c r="W224" i="1"/>
  <c r="X224" i="1" s="1"/>
  <c r="AC224" i="1" s="1"/>
  <c r="AD224" i="1" s="1"/>
  <c r="Z223" i="1"/>
  <c r="W223" i="1"/>
  <c r="X223" i="1" s="1"/>
  <c r="AC223" i="1" s="1"/>
  <c r="AD223" i="1" s="1"/>
  <c r="Z222" i="1"/>
  <c r="W222" i="1"/>
  <c r="X222" i="1" s="1"/>
  <c r="AC222" i="1" s="1"/>
  <c r="AD222" i="1" s="1"/>
  <c r="Z221" i="1"/>
  <c r="W221" i="1"/>
  <c r="X221" i="1" s="1"/>
  <c r="AC221" i="1" s="1"/>
  <c r="AD221" i="1" s="1"/>
  <c r="Z220" i="1"/>
  <c r="W220" i="1"/>
  <c r="X220" i="1" s="1"/>
  <c r="AC220" i="1" s="1"/>
  <c r="AD220" i="1" s="1"/>
  <c r="Z219" i="1"/>
  <c r="W219" i="1"/>
  <c r="X219" i="1" s="1"/>
  <c r="AC219" i="1" s="1"/>
  <c r="AD219" i="1" s="1"/>
  <c r="Z218" i="1"/>
  <c r="W218" i="1"/>
  <c r="X218" i="1" s="1"/>
  <c r="AC218" i="1" s="1"/>
  <c r="AD218" i="1" s="1"/>
  <c r="Z217" i="1"/>
  <c r="W217" i="1"/>
  <c r="X217" i="1" s="1"/>
  <c r="AC217" i="1" s="1"/>
  <c r="AD217" i="1" s="1"/>
  <c r="Z216" i="1"/>
  <c r="W216" i="1"/>
  <c r="X216" i="1" s="1"/>
  <c r="AC216" i="1" s="1"/>
  <c r="AD216" i="1" s="1"/>
  <c r="Z215" i="1"/>
  <c r="W215" i="1"/>
  <c r="X215" i="1" s="1"/>
  <c r="Z214" i="1"/>
  <c r="X214" i="1"/>
  <c r="W214" i="1"/>
  <c r="Z213" i="1"/>
  <c r="X213" i="1"/>
  <c r="W213" i="1"/>
  <c r="Z212" i="1"/>
  <c r="W212" i="1"/>
  <c r="X212" i="1" s="1"/>
  <c r="AC212" i="1" s="1"/>
  <c r="AD212" i="1" s="1"/>
  <c r="Z211" i="1"/>
  <c r="W211" i="1"/>
  <c r="X211" i="1" s="1"/>
  <c r="AC211" i="1" s="1"/>
  <c r="AD211" i="1" s="1"/>
  <c r="Z210" i="1"/>
  <c r="W210" i="1"/>
  <c r="X210" i="1" s="1"/>
  <c r="AC210" i="1" s="1"/>
  <c r="AD210" i="1" s="1"/>
  <c r="Z209" i="1"/>
  <c r="W209" i="1"/>
  <c r="X209" i="1" s="1"/>
  <c r="Z208" i="1"/>
  <c r="W208" i="1"/>
  <c r="X208" i="1" s="1"/>
  <c r="AC208" i="1" s="1"/>
  <c r="AD208" i="1" s="1"/>
  <c r="Z207" i="1"/>
  <c r="W207" i="1"/>
  <c r="X207" i="1" s="1"/>
  <c r="AC207" i="1" s="1"/>
  <c r="AD207" i="1" s="1"/>
  <c r="Z206" i="1"/>
  <c r="W206" i="1"/>
  <c r="X206" i="1" s="1"/>
  <c r="AC206" i="1" s="1"/>
  <c r="AD206" i="1" s="1"/>
  <c r="Z205" i="1"/>
  <c r="W205" i="1"/>
  <c r="X205" i="1" s="1"/>
  <c r="AC205" i="1" s="1"/>
  <c r="AD205" i="1" s="1"/>
  <c r="Z204" i="1"/>
  <c r="W204" i="1"/>
  <c r="X204" i="1" s="1"/>
  <c r="AC204" i="1" s="1"/>
  <c r="AD204" i="1" s="1"/>
  <c r="Z203" i="1"/>
  <c r="W203" i="1"/>
  <c r="X203" i="1" s="1"/>
  <c r="Z202" i="1"/>
  <c r="W202" i="1"/>
  <c r="X202" i="1" s="1"/>
  <c r="AC202" i="1" s="1"/>
  <c r="AD202" i="1" s="1"/>
  <c r="Z201" i="1"/>
  <c r="W201" i="1"/>
  <c r="X201" i="1" s="1"/>
  <c r="AC201" i="1" s="1"/>
  <c r="AD201" i="1" s="1"/>
  <c r="Z200" i="1"/>
  <c r="W200" i="1"/>
  <c r="X200" i="1" s="1"/>
  <c r="AC200" i="1" s="1"/>
  <c r="AD200" i="1" s="1"/>
  <c r="Z199" i="1"/>
  <c r="W199" i="1"/>
  <c r="X199" i="1" s="1"/>
  <c r="AC199" i="1" s="1"/>
  <c r="AD199" i="1" s="1"/>
  <c r="Z198" i="1"/>
  <c r="W198" i="1"/>
  <c r="X198" i="1" s="1"/>
  <c r="AC198" i="1" s="1"/>
  <c r="AD198" i="1" s="1"/>
  <c r="Z197" i="1"/>
  <c r="W197" i="1"/>
  <c r="X197" i="1" s="1"/>
  <c r="AC197" i="1" s="1"/>
  <c r="AD197" i="1" s="1"/>
  <c r="Z196" i="1"/>
  <c r="W196" i="1"/>
  <c r="X196" i="1" s="1"/>
  <c r="AC196" i="1" s="1"/>
  <c r="AD196" i="1" s="1"/>
  <c r="Z195" i="1"/>
  <c r="W195" i="1"/>
  <c r="X195" i="1" s="1"/>
  <c r="AC195" i="1" s="1"/>
  <c r="AD195" i="1" s="1"/>
  <c r="Z194" i="1"/>
  <c r="W194" i="1"/>
  <c r="X194" i="1" s="1"/>
  <c r="AC194" i="1" s="1"/>
  <c r="AD194" i="1" s="1"/>
  <c r="Z193" i="1"/>
  <c r="W193" i="1"/>
  <c r="X193" i="1" s="1"/>
  <c r="AC193" i="1" s="1"/>
  <c r="AD193" i="1" s="1"/>
  <c r="Z192" i="1"/>
  <c r="W192" i="1"/>
  <c r="X192" i="1" s="1"/>
  <c r="AC192" i="1" s="1"/>
  <c r="AD192" i="1" s="1"/>
  <c r="Z191" i="1"/>
  <c r="W191" i="1"/>
  <c r="X191" i="1" s="1"/>
  <c r="AC191" i="1" s="1"/>
  <c r="AD191" i="1" s="1"/>
  <c r="Z190" i="1"/>
  <c r="W190" i="1"/>
  <c r="X190" i="1" s="1"/>
  <c r="AC190" i="1" s="1"/>
  <c r="AD190" i="1" s="1"/>
  <c r="Z189" i="1"/>
  <c r="W189" i="1"/>
  <c r="X189" i="1" s="1"/>
  <c r="AC189" i="1" s="1"/>
  <c r="AD189" i="1" s="1"/>
  <c r="Z188" i="1"/>
  <c r="W188" i="1"/>
  <c r="X188" i="1" s="1"/>
  <c r="AC188" i="1" s="1"/>
  <c r="AD188" i="1" s="1"/>
  <c r="Z187" i="1"/>
  <c r="W187" i="1"/>
  <c r="X187" i="1" s="1"/>
  <c r="AC187" i="1" s="1"/>
  <c r="AD187" i="1" s="1"/>
  <c r="Z186" i="1"/>
  <c r="W186" i="1"/>
  <c r="X186" i="1" s="1"/>
  <c r="AC186" i="1" s="1"/>
  <c r="AD186" i="1" s="1"/>
  <c r="Z185" i="1"/>
  <c r="W185" i="1"/>
  <c r="X185" i="1" s="1"/>
  <c r="Z184" i="1"/>
  <c r="W184" i="1"/>
  <c r="X184" i="1" s="1"/>
  <c r="AC184" i="1" s="1"/>
  <c r="AD184" i="1" s="1"/>
  <c r="Z183" i="1"/>
  <c r="W183" i="1"/>
  <c r="X183" i="1" s="1"/>
  <c r="AC183" i="1" s="1"/>
  <c r="AD183" i="1" s="1"/>
  <c r="Z182" i="1"/>
  <c r="W182" i="1"/>
  <c r="X182" i="1" s="1"/>
  <c r="AC182" i="1" s="1"/>
  <c r="AD182" i="1" s="1"/>
  <c r="Z181" i="1"/>
  <c r="W181" i="1"/>
  <c r="X181" i="1" s="1"/>
  <c r="AC181" i="1" s="1"/>
  <c r="AD181" i="1" s="1"/>
  <c r="Z180" i="1"/>
  <c r="W180" i="1"/>
  <c r="X180" i="1" s="1"/>
  <c r="AC180" i="1" s="1"/>
  <c r="AD180" i="1" s="1"/>
  <c r="Z179" i="1"/>
  <c r="W179" i="1"/>
  <c r="X179" i="1" s="1"/>
  <c r="Z178" i="1"/>
  <c r="W178" i="1"/>
  <c r="X178" i="1" s="1"/>
  <c r="AC178" i="1" s="1"/>
  <c r="AD178" i="1" s="1"/>
  <c r="Z177" i="1"/>
  <c r="W177" i="1"/>
  <c r="X177" i="1" s="1"/>
  <c r="AC177" i="1" s="1"/>
  <c r="AD177" i="1" s="1"/>
  <c r="Z176" i="1"/>
  <c r="W176" i="1"/>
  <c r="X176" i="1" s="1"/>
  <c r="AC176" i="1" s="1"/>
  <c r="AD176" i="1" s="1"/>
  <c r="Z175" i="1"/>
  <c r="W175" i="1"/>
  <c r="X175" i="1" s="1"/>
  <c r="AC175" i="1" s="1"/>
  <c r="AD175" i="1" s="1"/>
  <c r="Z174" i="1"/>
  <c r="W174" i="1"/>
  <c r="X174" i="1" s="1"/>
  <c r="AC174" i="1" s="1"/>
  <c r="AD174" i="1" s="1"/>
  <c r="Z173" i="1"/>
  <c r="W173" i="1"/>
  <c r="X173" i="1" s="1"/>
  <c r="AC173" i="1" s="1"/>
  <c r="AD173" i="1" s="1"/>
  <c r="Z172" i="1"/>
  <c r="W172" i="1"/>
  <c r="X172" i="1" s="1"/>
  <c r="AC172" i="1" s="1"/>
  <c r="AD172" i="1" s="1"/>
  <c r="Z171" i="1"/>
  <c r="W171" i="1"/>
  <c r="X171" i="1" s="1"/>
  <c r="AC171" i="1" s="1"/>
  <c r="AD171" i="1" s="1"/>
  <c r="Z170" i="1"/>
  <c r="W170" i="1"/>
  <c r="X170" i="1" s="1"/>
  <c r="AC170" i="1" s="1"/>
  <c r="AD170" i="1" s="1"/>
  <c r="Z169" i="1"/>
  <c r="W169" i="1"/>
  <c r="X169" i="1" s="1"/>
  <c r="AC169" i="1" s="1"/>
  <c r="AD169" i="1" s="1"/>
  <c r="Z168" i="1"/>
  <c r="W168" i="1"/>
  <c r="X168" i="1" s="1"/>
  <c r="AC168" i="1" s="1"/>
  <c r="AD168" i="1" s="1"/>
  <c r="Z167" i="1"/>
  <c r="W167" i="1"/>
  <c r="X167" i="1" s="1"/>
  <c r="AC167" i="1" s="1"/>
  <c r="AD167" i="1" s="1"/>
  <c r="Z166" i="1"/>
  <c r="W166" i="1"/>
  <c r="X166" i="1" s="1"/>
  <c r="AC166" i="1" s="1"/>
  <c r="AD166" i="1" s="1"/>
  <c r="Z165" i="1"/>
  <c r="W165" i="1"/>
  <c r="X165" i="1" s="1"/>
  <c r="AC165" i="1" s="1"/>
  <c r="AD165" i="1" s="1"/>
  <c r="Z164" i="1"/>
  <c r="W164" i="1"/>
  <c r="X164" i="1" s="1"/>
  <c r="AC164" i="1" s="1"/>
  <c r="AD164" i="1" s="1"/>
  <c r="Z163" i="1"/>
  <c r="W163" i="1"/>
  <c r="X163" i="1" s="1"/>
  <c r="AC163" i="1" s="1"/>
  <c r="AD163" i="1" s="1"/>
  <c r="Z162" i="1"/>
  <c r="W162" i="1"/>
  <c r="X162" i="1" s="1"/>
  <c r="AC162" i="1" s="1"/>
  <c r="AD162" i="1" s="1"/>
  <c r="Z161" i="1"/>
  <c r="W161" i="1"/>
  <c r="X161" i="1" s="1"/>
  <c r="AC161" i="1" s="1"/>
  <c r="AD161" i="1" s="1"/>
  <c r="Z160" i="1"/>
  <c r="W160" i="1"/>
  <c r="X160" i="1" s="1"/>
  <c r="AC160" i="1" s="1"/>
  <c r="AD160" i="1" s="1"/>
  <c r="Z159" i="1"/>
  <c r="W159" i="1"/>
  <c r="X159" i="1" s="1"/>
  <c r="AC159" i="1" s="1"/>
  <c r="AD159" i="1" s="1"/>
  <c r="Z158" i="1"/>
  <c r="W158" i="1"/>
  <c r="X158" i="1" s="1"/>
  <c r="AC158" i="1" s="1"/>
  <c r="AD158" i="1" s="1"/>
  <c r="Z157" i="1"/>
  <c r="W157" i="1"/>
  <c r="X157" i="1" s="1"/>
  <c r="AC157" i="1" s="1"/>
  <c r="AD157" i="1" s="1"/>
  <c r="Z156" i="1"/>
  <c r="W156" i="1"/>
  <c r="X156" i="1" s="1"/>
  <c r="AC156" i="1" s="1"/>
  <c r="AD156" i="1" s="1"/>
  <c r="Z155" i="1"/>
  <c r="W155" i="1"/>
  <c r="X155" i="1" s="1"/>
  <c r="AC155" i="1" s="1"/>
  <c r="AD155" i="1" s="1"/>
  <c r="Z154" i="1"/>
  <c r="W154" i="1"/>
  <c r="X154" i="1" s="1"/>
  <c r="AC154" i="1" s="1"/>
  <c r="AD154" i="1" s="1"/>
  <c r="Z153" i="1"/>
  <c r="W153" i="1"/>
  <c r="X153" i="1" s="1"/>
  <c r="AC153" i="1" s="1"/>
  <c r="AD153" i="1" s="1"/>
  <c r="Z152" i="1"/>
  <c r="W152" i="1"/>
  <c r="X152" i="1" s="1"/>
  <c r="AC152" i="1" s="1"/>
  <c r="AD152" i="1" s="1"/>
  <c r="Z151" i="1"/>
  <c r="W151" i="1"/>
  <c r="X151" i="1" s="1"/>
  <c r="AC151" i="1" s="1"/>
  <c r="AD151" i="1" s="1"/>
  <c r="Z150" i="1"/>
  <c r="W150" i="1"/>
  <c r="X150" i="1" s="1"/>
  <c r="AC150" i="1" s="1"/>
  <c r="AD150" i="1" s="1"/>
  <c r="Z149" i="1"/>
  <c r="W149" i="1"/>
  <c r="X149" i="1" s="1"/>
  <c r="AC149" i="1" s="1"/>
  <c r="AD149" i="1" s="1"/>
  <c r="Z148" i="1"/>
  <c r="W148" i="1"/>
  <c r="X148" i="1" s="1"/>
  <c r="AC148" i="1" s="1"/>
  <c r="AD148" i="1" s="1"/>
  <c r="Z147" i="1"/>
  <c r="W147" i="1"/>
  <c r="X147" i="1" s="1"/>
  <c r="AC147" i="1" s="1"/>
  <c r="AD147" i="1" s="1"/>
  <c r="Z146" i="1"/>
  <c r="W146" i="1"/>
  <c r="X146" i="1" s="1"/>
  <c r="AC146" i="1" s="1"/>
  <c r="AD146" i="1" s="1"/>
  <c r="Z145" i="1"/>
  <c r="W145" i="1"/>
  <c r="X145" i="1" s="1"/>
  <c r="AC145" i="1" s="1"/>
  <c r="AD145" i="1" s="1"/>
  <c r="Z144" i="1"/>
  <c r="W144" i="1"/>
  <c r="X144" i="1" s="1"/>
  <c r="AC144" i="1" s="1"/>
  <c r="AD144" i="1" s="1"/>
  <c r="Z143" i="1"/>
  <c r="W143" i="1"/>
  <c r="X143" i="1" s="1"/>
  <c r="Z142" i="1"/>
  <c r="W142" i="1"/>
  <c r="X142" i="1" s="1"/>
  <c r="AC142" i="1" s="1"/>
  <c r="AD142" i="1" s="1"/>
  <c r="Z141" i="1"/>
  <c r="W141" i="1"/>
  <c r="X141" i="1" s="1"/>
  <c r="AC141" i="1" s="1"/>
  <c r="AD141" i="1" s="1"/>
  <c r="Z140" i="1"/>
  <c r="W140" i="1"/>
  <c r="X140" i="1" s="1"/>
  <c r="AC140" i="1" s="1"/>
  <c r="AD140" i="1" s="1"/>
  <c r="Z139" i="1"/>
  <c r="W139" i="1"/>
  <c r="X139" i="1" s="1"/>
  <c r="AC139" i="1" s="1"/>
  <c r="AD139" i="1" s="1"/>
  <c r="Z138" i="1"/>
  <c r="W138" i="1"/>
  <c r="X138" i="1" s="1"/>
  <c r="AC138" i="1" s="1"/>
  <c r="AD138" i="1" s="1"/>
  <c r="Z137" i="1"/>
  <c r="W137" i="1"/>
  <c r="X137" i="1" s="1"/>
  <c r="W136" i="1"/>
  <c r="X136" i="1" s="1"/>
  <c r="AC136" i="1" s="1"/>
  <c r="AD136" i="1" s="1"/>
  <c r="W135" i="1"/>
  <c r="X135" i="1" s="1"/>
  <c r="AC135" i="1" s="1"/>
  <c r="AD135" i="1" s="1"/>
  <c r="Z134" i="1"/>
  <c r="W134" i="1"/>
  <c r="X134" i="1" s="1"/>
  <c r="AC134" i="1" s="1"/>
  <c r="AD134" i="1" s="1"/>
  <c r="Z133" i="1"/>
  <c r="W133" i="1"/>
  <c r="X133" i="1" s="1"/>
  <c r="AC133" i="1" s="1"/>
  <c r="AD133" i="1" s="1"/>
  <c r="Z132" i="1"/>
  <c r="W132" i="1"/>
  <c r="X132" i="1" s="1"/>
  <c r="AC132" i="1" s="1"/>
  <c r="AD132" i="1" s="1"/>
  <c r="Z131" i="1"/>
  <c r="W131" i="1"/>
  <c r="X131" i="1" s="1"/>
  <c r="AC131" i="1" s="1"/>
  <c r="AD131" i="1" s="1"/>
  <c r="Z130" i="1"/>
  <c r="W130" i="1"/>
  <c r="X130" i="1" s="1"/>
  <c r="AC130" i="1" s="1"/>
  <c r="AD130" i="1" s="1"/>
  <c r="Z129" i="1"/>
  <c r="W129" i="1"/>
  <c r="X129" i="1" s="1"/>
  <c r="AC129" i="1" s="1"/>
  <c r="AD129" i="1" s="1"/>
  <c r="Z128" i="1"/>
  <c r="W128" i="1"/>
  <c r="X128" i="1" s="1"/>
  <c r="AC128" i="1" s="1"/>
  <c r="AD128" i="1" s="1"/>
  <c r="Z127" i="1"/>
  <c r="W127" i="1"/>
  <c r="X127" i="1" s="1"/>
  <c r="AC127" i="1" s="1"/>
  <c r="AD127" i="1" s="1"/>
  <c r="Z126" i="1"/>
  <c r="W126" i="1"/>
  <c r="X126" i="1" s="1"/>
  <c r="AC126" i="1" s="1"/>
  <c r="AD126" i="1" s="1"/>
  <c r="Z125" i="1"/>
  <c r="W125" i="1"/>
  <c r="X125" i="1" s="1"/>
  <c r="AC125" i="1" s="1"/>
  <c r="AD125" i="1" s="1"/>
  <c r="Z124" i="1"/>
  <c r="W124" i="1"/>
  <c r="X124" i="1" s="1"/>
  <c r="AC124" i="1" s="1"/>
  <c r="AD124" i="1" s="1"/>
  <c r="Z123" i="1"/>
  <c r="W123" i="1"/>
  <c r="X123" i="1" s="1"/>
  <c r="AC123" i="1" s="1"/>
  <c r="AD123" i="1" s="1"/>
  <c r="Z122" i="1"/>
  <c r="W122" i="1"/>
  <c r="X122" i="1" s="1"/>
  <c r="AC122" i="1" s="1"/>
  <c r="AD122" i="1" s="1"/>
  <c r="Z121" i="1"/>
  <c r="W121" i="1"/>
  <c r="X121" i="1" s="1"/>
  <c r="AC121" i="1" s="1"/>
  <c r="AD121" i="1" s="1"/>
  <c r="Z120" i="1"/>
  <c r="W120" i="1"/>
  <c r="X120" i="1" s="1"/>
  <c r="AC120" i="1" s="1"/>
  <c r="AD120" i="1" s="1"/>
  <c r="Z119" i="1"/>
  <c r="W119" i="1"/>
  <c r="X119" i="1" s="1"/>
  <c r="AC119" i="1" s="1"/>
  <c r="AD119" i="1" s="1"/>
  <c r="Z118" i="1"/>
  <c r="W118" i="1"/>
  <c r="X118" i="1" s="1"/>
  <c r="AC118" i="1" s="1"/>
  <c r="AD118" i="1" s="1"/>
  <c r="Z117" i="1"/>
  <c r="W117" i="1"/>
  <c r="X117" i="1" s="1"/>
  <c r="AC117" i="1" s="1"/>
  <c r="AD117" i="1" s="1"/>
  <c r="Z116" i="1"/>
  <c r="W116" i="1"/>
  <c r="X116" i="1" s="1"/>
  <c r="AC116" i="1" s="1"/>
  <c r="AD116" i="1" s="1"/>
  <c r="Z115" i="1"/>
  <c r="W115" i="1"/>
  <c r="X115" i="1" s="1"/>
  <c r="AC115" i="1" s="1"/>
  <c r="AD115" i="1" s="1"/>
  <c r="Z114" i="1"/>
  <c r="W114" i="1"/>
  <c r="X114" i="1" s="1"/>
  <c r="AC114" i="1" s="1"/>
  <c r="AD114" i="1" s="1"/>
  <c r="Z113" i="1"/>
  <c r="W113" i="1"/>
  <c r="X113" i="1" s="1"/>
  <c r="AC113" i="1" s="1"/>
  <c r="AD113" i="1" s="1"/>
  <c r="Z112" i="1"/>
  <c r="W112" i="1"/>
  <c r="X112" i="1" s="1"/>
  <c r="AC112" i="1" s="1"/>
  <c r="AD112" i="1" s="1"/>
  <c r="Z111" i="1"/>
  <c r="W111" i="1"/>
  <c r="X111" i="1" s="1"/>
  <c r="AC111" i="1" s="1"/>
  <c r="AD111" i="1" s="1"/>
  <c r="Z110" i="1"/>
  <c r="X110" i="1"/>
  <c r="W110" i="1"/>
  <c r="Z109" i="1"/>
  <c r="W109" i="1"/>
  <c r="X109" i="1" s="1"/>
  <c r="AC109" i="1" s="1"/>
  <c r="AD109" i="1" s="1"/>
  <c r="Z108" i="1"/>
  <c r="W108" i="1"/>
  <c r="X108" i="1" s="1"/>
  <c r="AC108" i="1" s="1"/>
  <c r="AD108" i="1" s="1"/>
  <c r="Z107" i="1"/>
  <c r="W107" i="1"/>
  <c r="X107" i="1" s="1"/>
  <c r="AC107" i="1" s="1"/>
  <c r="AD107" i="1" s="1"/>
  <c r="Z106" i="1"/>
  <c r="W106" i="1"/>
  <c r="X106" i="1" s="1"/>
  <c r="AC106" i="1" s="1"/>
  <c r="AD106" i="1" s="1"/>
  <c r="Z105" i="1"/>
  <c r="W105" i="1"/>
  <c r="X105" i="1" s="1"/>
  <c r="Z104" i="1"/>
  <c r="W104" i="1"/>
  <c r="X104" i="1" s="1"/>
  <c r="Z103" i="1"/>
  <c r="X103" i="1"/>
  <c r="W103" i="1"/>
  <c r="Z102" i="1"/>
  <c r="W102" i="1"/>
  <c r="X102" i="1" s="1"/>
  <c r="Z101" i="1"/>
  <c r="W101" i="1"/>
  <c r="X101" i="1" s="1"/>
  <c r="Z100" i="1"/>
  <c r="W100" i="1"/>
  <c r="X100" i="1" s="1"/>
  <c r="Z99" i="1"/>
  <c r="W99" i="1"/>
  <c r="X99" i="1" s="1"/>
  <c r="Z98" i="1"/>
  <c r="W98" i="1"/>
  <c r="X98" i="1" s="1"/>
  <c r="Z97" i="1"/>
  <c r="W97" i="1"/>
  <c r="X97" i="1" s="1"/>
  <c r="Z96" i="1"/>
  <c r="W96" i="1"/>
  <c r="X96" i="1" s="1"/>
  <c r="Z95" i="1"/>
  <c r="W95" i="1"/>
  <c r="X95" i="1" s="1"/>
  <c r="Z94" i="1"/>
  <c r="W94" i="1"/>
  <c r="X94" i="1" s="1"/>
  <c r="Z93" i="1"/>
  <c r="W93" i="1"/>
  <c r="X93" i="1" s="1"/>
  <c r="AC93" i="1" s="1"/>
  <c r="AD93" i="1" s="1"/>
  <c r="Z92" i="1"/>
  <c r="W92" i="1"/>
  <c r="X92" i="1" s="1"/>
  <c r="AC92" i="1" s="1"/>
  <c r="AD92" i="1" s="1"/>
  <c r="Z91" i="1"/>
  <c r="X91" i="1"/>
  <c r="W91" i="1"/>
  <c r="Z90" i="1"/>
  <c r="W90" i="1"/>
  <c r="X90" i="1" s="1"/>
  <c r="Z89" i="1"/>
  <c r="X89" i="1"/>
  <c r="W89" i="1"/>
  <c r="Z88" i="1"/>
  <c r="W88" i="1"/>
  <c r="X88" i="1" s="1"/>
  <c r="Z87" i="1"/>
  <c r="X87" i="1"/>
  <c r="W87" i="1"/>
  <c r="Z86" i="1"/>
  <c r="W86" i="1"/>
  <c r="X86" i="1" s="1"/>
  <c r="Z85" i="1"/>
  <c r="W85" i="1"/>
  <c r="X85" i="1" s="1"/>
  <c r="Z84" i="1"/>
  <c r="W84" i="1"/>
  <c r="X84" i="1" s="1"/>
  <c r="Z83" i="1"/>
  <c r="W83" i="1"/>
  <c r="X83" i="1" s="1"/>
  <c r="Z82" i="1"/>
  <c r="W82" i="1"/>
  <c r="X82" i="1" s="1"/>
  <c r="AC82" i="1" s="1"/>
  <c r="AD82" i="1" s="1"/>
  <c r="Z81" i="1"/>
  <c r="W81" i="1"/>
  <c r="X81" i="1" s="1"/>
  <c r="Z80" i="1"/>
  <c r="W80" i="1"/>
  <c r="X80" i="1" s="1"/>
  <c r="Z79" i="1"/>
  <c r="W79" i="1"/>
  <c r="X79" i="1" s="1"/>
  <c r="Z78" i="1"/>
  <c r="W78" i="1"/>
  <c r="X78" i="1" s="1"/>
  <c r="Z77" i="1"/>
  <c r="W77" i="1"/>
  <c r="X77" i="1" s="1"/>
  <c r="Z76" i="1"/>
  <c r="W76" i="1"/>
  <c r="X76" i="1" s="1"/>
  <c r="Z75" i="1"/>
  <c r="W75" i="1"/>
  <c r="X75" i="1" s="1"/>
  <c r="AC75" i="1" s="1"/>
  <c r="AD75" i="1" s="1"/>
  <c r="Z74" i="1"/>
  <c r="W74" i="1"/>
  <c r="X74" i="1" s="1"/>
  <c r="Z73" i="1"/>
  <c r="W73" i="1"/>
  <c r="X73" i="1" s="1"/>
  <c r="Z72" i="1"/>
  <c r="W72" i="1"/>
  <c r="X72" i="1" s="1"/>
  <c r="Z71" i="1"/>
  <c r="W71" i="1"/>
  <c r="X71" i="1" s="1"/>
  <c r="AC71" i="1" s="1"/>
  <c r="AD71" i="1" s="1"/>
  <c r="Z70" i="1"/>
  <c r="W70" i="1"/>
  <c r="X70" i="1" s="1"/>
  <c r="Z69" i="1"/>
  <c r="W69" i="1"/>
  <c r="X69" i="1" s="1"/>
  <c r="Z68" i="1"/>
  <c r="X68" i="1"/>
  <c r="W68" i="1"/>
  <c r="Z67" i="1"/>
  <c r="X67" i="1"/>
  <c r="W67" i="1"/>
  <c r="Z66" i="1"/>
  <c r="X66" i="1"/>
  <c r="W66" i="1"/>
  <c r="Z65" i="1"/>
  <c r="W65" i="1"/>
  <c r="X65" i="1" s="1"/>
  <c r="Z64" i="1"/>
  <c r="W64" i="1"/>
  <c r="X64" i="1" s="1"/>
  <c r="Z63" i="1"/>
  <c r="W63" i="1"/>
  <c r="X63" i="1" s="1"/>
  <c r="Z62" i="1"/>
  <c r="W62" i="1"/>
  <c r="X62" i="1" s="1"/>
  <c r="AC62" i="1" s="1"/>
  <c r="AD62" i="1" s="1"/>
  <c r="Z61" i="1"/>
  <c r="W61" i="1"/>
  <c r="X61" i="1" s="1"/>
  <c r="AC61" i="1" s="1"/>
  <c r="AD61" i="1" s="1"/>
  <c r="Z60" i="1"/>
  <c r="W60" i="1"/>
  <c r="X60" i="1" s="1"/>
  <c r="AC60" i="1" s="1"/>
  <c r="AD60" i="1" s="1"/>
  <c r="Z59" i="1"/>
  <c r="W59" i="1"/>
  <c r="X59" i="1" s="1"/>
  <c r="AC59" i="1" s="1"/>
  <c r="AD59" i="1" s="1"/>
  <c r="Z58" i="1"/>
  <c r="W58" i="1"/>
  <c r="X58" i="1" s="1"/>
  <c r="AC58" i="1" s="1"/>
  <c r="AD58" i="1" s="1"/>
  <c r="Z57" i="1"/>
  <c r="W57" i="1"/>
  <c r="X57" i="1" s="1"/>
  <c r="AC57" i="1" s="1"/>
  <c r="AD57" i="1" s="1"/>
  <c r="Z56" i="1"/>
  <c r="W56" i="1"/>
  <c r="X56" i="1" s="1"/>
  <c r="Z55" i="1"/>
  <c r="W55" i="1"/>
  <c r="X55" i="1" s="1"/>
  <c r="Z54" i="1"/>
  <c r="W54" i="1"/>
  <c r="X54" i="1" s="1"/>
  <c r="Z53" i="1"/>
  <c r="W53" i="1"/>
  <c r="X53" i="1" s="1"/>
  <c r="AC53" i="1" s="1"/>
  <c r="AD53" i="1" s="1"/>
  <c r="Z52" i="1"/>
  <c r="W52" i="1"/>
  <c r="X52" i="1" s="1"/>
  <c r="AC52" i="1" s="1"/>
  <c r="AD52" i="1" s="1"/>
  <c r="Z51" i="1"/>
  <c r="W51" i="1"/>
  <c r="X51" i="1" s="1"/>
  <c r="AC51" i="1" s="1"/>
  <c r="AD51" i="1" s="1"/>
  <c r="Z50" i="1"/>
  <c r="W50" i="1"/>
  <c r="X50" i="1" s="1"/>
  <c r="AC50" i="1" s="1"/>
  <c r="AD50" i="1" s="1"/>
  <c r="Z49" i="1"/>
  <c r="W49" i="1"/>
  <c r="X49" i="1" s="1"/>
  <c r="Z48" i="1"/>
  <c r="W48" i="1"/>
  <c r="X48" i="1" s="1"/>
  <c r="AC48" i="1" s="1"/>
  <c r="AD48" i="1" s="1"/>
  <c r="Z47" i="1"/>
  <c r="W47" i="1"/>
  <c r="X47" i="1" s="1"/>
  <c r="Z46" i="1"/>
  <c r="W46" i="1"/>
  <c r="X46" i="1" s="1"/>
  <c r="Z45" i="1"/>
  <c r="W45" i="1"/>
  <c r="X45" i="1" s="1"/>
  <c r="AC45" i="1" s="1"/>
  <c r="AD45" i="1" s="1"/>
  <c r="Z44" i="1"/>
  <c r="W44" i="1"/>
  <c r="X44" i="1" s="1"/>
  <c r="AC44" i="1" s="1"/>
  <c r="AD44" i="1" s="1"/>
  <c r="Z43" i="1"/>
  <c r="W43" i="1"/>
  <c r="X43" i="1" s="1"/>
  <c r="AC43" i="1" s="1"/>
  <c r="AD43" i="1" s="1"/>
  <c r="Z42" i="1"/>
  <c r="W42" i="1"/>
  <c r="X42" i="1" s="1"/>
  <c r="Z41" i="1"/>
  <c r="W41" i="1"/>
  <c r="X41" i="1" s="1"/>
  <c r="Z40" i="1"/>
  <c r="W40" i="1"/>
  <c r="X40" i="1" s="1"/>
  <c r="Z39" i="1"/>
  <c r="W39" i="1"/>
  <c r="X39" i="1" s="1"/>
  <c r="AC39" i="1" s="1"/>
  <c r="AD39" i="1" s="1"/>
  <c r="Z38" i="1"/>
  <c r="W38" i="1"/>
  <c r="X38" i="1" s="1"/>
  <c r="Z37" i="1"/>
  <c r="W37" i="1"/>
  <c r="X37" i="1" s="1"/>
  <c r="AC37" i="1" s="1"/>
  <c r="AD37" i="1" s="1"/>
  <c r="Z36" i="1"/>
  <c r="W36" i="1"/>
  <c r="X36" i="1" s="1"/>
  <c r="AC36" i="1" s="1"/>
  <c r="AD36" i="1" s="1"/>
  <c r="Z35" i="1"/>
  <c r="W35" i="1"/>
  <c r="X35" i="1" s="1"/>
  <c r="AC35" i="1" s="1"/>
  <c r="AD35" i="1" s="1"/>
  <c r="Z34" i="1"/>
  <c r="W34" i="1"/>
  <c r="X34" i="1" s="1"/>
  <c r="AC34" i="1" s="1"/>
  <c r="AD34" i="1" s="1"/>
  <c r="Z33" i="1"/>
  <c r="W33" i="1"/>
  <c r="X33" i="1" s="1"/>
  <c r="AC33" i="1" s="1"/>
  <c r="AD33" i="1" s="1"/>
  <c r="Z32" i="1"/>
  <c r="W32" i="1"/>
  <c r="X32" i="1" s="1"/>
  <c r="AC32" i="1" s="1"/>
  <c r="AD32" i="1" s="1"/>
  <c r="Z31" i="1"/>
  <c r="W31" i="1"/>
  <c r="X31" i="1" s="1"/>
  <c r="AC31" i="1" s="1"/>
  <c r="AD31" i="1" s="1"/>
  <c r="Z30" i="1"/>
  <c r="W30" i="1"/>
  <c r="X30" i="1" s="1"/>
  <c r="AC30" i="1" s="1"/>
  <c r="AD30" i="1" s="1"/>
  <c r="Z29" i="1"/>
  <c r="W29" i="1"/>
  <c r="X29" i="1" s="1"/>
  <c r="AC29" i="1" s="1"/>
  <c r="AD29" i="1" s="1"/>
  <c r="Z28" i="1"/>
  <c r="W28" i="1"/>
  <c r="X28" i="1" s="1"/>
  <c r="AC28" i="1" s="1"/>
  <c r="AD28" i="1" s="1"/>
  <c r="Z27" i="1"/>
  <c r="W27" i="1"/>
  <c r="X27" i="1" s="1"/>
  <c r="AC27" i="1" s="1"/>
  <c r="AD27" i="1" s="1"/>
  <c r="Z26" i="1"/>
  <c r="W26" i="1"/>
  <c r="X26" i="1" s="1"/>
  <c r="AC26" i="1" s="1"/>
  <c r="AD26" i="1" s="1"/>
  <c r="Z25" i="1"/>
  <c r="W25" i="1"/>
  <c r="X25" i="1" s="1"/>
  <c r="AC25" i="1" s="1"/>
  <c r="AD25" i="1" s="1"/>
  <c r="Z24" i="1"/>
  <c r="W24" i="1"/>
  <c r="X24" i="1" s="1"/>
  <c r="AC24" i="1" s="1"/>
  <c r="AD24" i="1" s="1"/>
  <c r="Z23" i="1"/>
  <c r="W23" i="1"/>
  <c r="X23" i="1" s="1"/>
  <c r="AC23" i="1" s="1"/>
  <c r="AD23" i="1" s="1"/>
  <c r="Z22" i="1"/>
  <c r="W22" i="1"/>
  <c r="X22" i="1" s="1"/>
  <c r="AC22" i="1" s="1"/>
  <c r="AD22" i="1" s="1"/>
  <c r="Z21" i="1"/>
  <c r="W21" i="1"/>
  <c r="X21" i="1" s="1"/>
  <c r="AC21" i="1" s="1"/>
  <c r="AD21" i="1" s="1"/>
  <c r="Z20" i="1"/>
  <c r="W20" i="1"/>
  <c r="X20" i="1" s="1"/>
  <c r="AC20" i="1" s="1"/>
  <c r="AD20" i="1" s="1"/>
  <c r="Z19" i="1"/>
  <c r="W19" i="1"/>
  <c r="X19" i="1" s="1"/>
  <c r="AC19" i="1" s="1"/>
  <c r="AD19" i="1" s="1"/>
  <c r="Z18" i="1"/>
  <c r="W18" i="1"/>
  <c r="X18" i="1" s="1"/>
  <c r="AC18" i="1" s="1"/>
  <c r="AD18" i="1" s="1"/>
  <c r="Z17" i="1"/>
  <c r="W17" i="1"/>
  <c r="X17" i="1" s="1"/>
  <c r="AC17" i="1" s="1"/>
  <c r="AD17" i="1" s="1"/>
  <c r="Z16" i="1"/>
  <c r="W16" i="1"/>
  <c r="X16" i="1" s="1"/>
  <c r="AC16" i="1" s="1"/>
  <c r="AD16" i="1" s="1"/>
  <c r="Z15" i="1"/>
  <c r="W15" i="1"/>
  <c r="X15" i="1" s="1"/>
  <c r="AC15" i="1" s="1"/>
  <c r="AD15" i="1" s="1"/>
  <c r="Z14" i="1"/>
  <c r="W14" i="1"/>
  <c r="X14" i="1" s="1"/>
  <c r="AC14" i="1" s="1"/>
  <c r="AD14" i="1" s="1"/>
  <c r="Z13" i="1"/>
  <c r="W13" i="1"/>
  <c r="X13" i="1" s="1"/>
  <c r="AC13" i="1" s="1"/>
  <c r="AD13" i="1" s="1"/>
  <c r="Z12" i="1"/>
  <c r="W12" i="1"/>
  <c r="X12" i="1" s="1"/>
  <c r="AC12" i="1" s="1"/>
  <c r="AD12" i="1" s="1"/>
  <c r="Z11" i="1"/>
  <c r="W11" i="1"/>
  <c r="X11" i="1" s="1"/>
  <c r="AC11" i="1" s="1"/>
  <c r="AD11" i="1" s="1"/>
  <c r="Z10" i="1"/>
  <c r="W10" i="1"/>
  <c r="X10" i="1" s="1"/>
  <c r="AC10" i="1" s="1"/>
  <c r="AD10" i="1" s="1"/>
  <c r="Z9" i="1"/>
  <c r="W9" i="1"/>
  <c r="X9" i="1" s="1"/>
  <c r="AC9" i="1" s="1"/>
  <c r="AD9" i="1" s="1"/>
  <c r="Z8" i="1"/>
  <c r="W8" i="1"/>
  <c r="X8" i="1" s="1"/>
  <c r="AC8" i="1" s="1"/>
  <c r="AD8" i="1" s="1"/>
  <c r="Z7" i="1"/>
  <c r="W7" i="1"/>
  <c r="X7" i="1" s="1"/>
  <c r="AC7" i="1" s="1"/>
  <c r="AD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W6" i="1"/>
  <c r="P468" i="1"/>
  <c r="P469" i="1"/>
  <c r="P470" i="1"/>
  <c r="P471" i="1"/>
  <c r="P472" i="1"/>
  <c r="P473" i="1"/>
  <c r="P474" i="1"/>
  <c r="P475" i="1"/>
  <c r="P476" i="1"/>
  <c r="P2005" i="1"/>
  <c r="P1867" i="1"/>
  <c r="P1866" i="1"/>
  <c r="P1865" i="1"/>
  <c r="P1864" i="1"/>
  <c r="P1863" i="1"/>
  <c r="P1862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96" i="1"/>
  <c r="A4" i="4"/>
  <c r="P1796" i="1"/>
  <c r="P2081" i="1"/>
  <c r="P2080" i="1"/>
  <c r="A3" i="4"/>
  <c r="P2079" i="1"/>
  <c r="P2078" i="1"/>
  <c r="P2077" i="1"/>
  <c r="P1493" i="1"/>
  <c r="P1509" i="1"/>
  <c r="P1942" i="1"/>
  <c r="P1900" i="1"/>
  <c r="P1899" i="1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Q2101" i="1"/>
  <c r="Q2102" i="1"/>
  <c r="Q2103" i="1"/>
  <c r="Q2104" i="1"/>
  <c r="P2076" i="1"/>
  <c r="P2075" i="1"/>
  <c r="P2058" i="1"/>
  <c r="M1201" i="1"/>
  <c r="Z1201" i="1" s="1"/>
  <c r="M1236" i="1"/>
  <c r="Z1236" i="1" s="1"/>
  <c r="M1329" i="1"/>
  <c r="Z1329" i="1" s="1"/>
  <c r="M1348" i="1"/>
  <c r="Z1348" i="1" s="1"/>
  <c r="M1817" i="1"/>
  <c r="Z1817" i="1" s="1"/>
  <c r="C3" i="7"/>
  <c r="A4" i="7" s="1"/>
  <c r="C4" i="7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P396" i="1"/>
  <c r="P398" i="1"/>
  <c r="P399" i="1"/>
  <c r="M410" i="1"/>
  <c r="Z410" i="1" s="1"/>
  <c r="M231" i="1"/>
  <c r="Z231" i="1" s="1"/>
  <c r="M136" i="1"/>
  <c r="Z136" i="1" s="1"/>
  <c r="M135" i="1"/>
  <c r="Z135" i="1" s="1"/>
  <c r="M5" i="1"/>
  <c r="M550" i="1"/>
  <c r="Z550" i="1" s="1"/>
  <c r="H4" i="10"/>
  <c r="P2074" i="1"/>
  <c r="A2082" i="1" l="1"/>
  <c r="AC2082" i="1"/>
  <c r="Q2082" i="1" s="1"/>
  <c r="A1954" i="1"/>
  <c r="AC1954" i="1"/>
  <c r="Q1954" i="1" s="1"/>
  <c r="J144" i="12"/>
  <c r="AA2093" i="1" s="1"/>
  <c r="I144" i="12"/>
  <c r="J137" i="12"/>
  <c r="AC1433" i="1"/>
  <c r="Q1433" i="1" s="1"/>
  <c r="AA1433" i="1"/>
  <c r="AC2100" i="1"/>
  <c r="Q2100" i="1" s="1"/>
  <c r="AA2100" i="1"/>
  <c r="AA1341" i="1"/>
  <c r="AC1341" i="1"/>
  <c r="Q1341" i="1" s="1"/>
  <c r="AC2096" i="1"/>
  <c r="Q2096" i="1" s="1"/>
  <c r="AA2096" i="1"/>
  <c r="AC2090" i="1"/>
  <c r="Q2090" i="1" s="1"/>
  <c r="AA2090" i="1"/>
  <c r="AC2094" i="1"/>
  <c r="Q2094" i="1" s="1"/>
  <c r="AA2094" i="1"/>
  <c r="AC2098" i="1"/>
  <c r="Q2098" i="1" s="1"/>
  <c r="AA2098" i="1"/>
  <c r="AC2093" i="1"/>
  <c r="Q2093" i="1" s="1"/>
  <c r="AC2097" i="1"/>
  <c r="Q2097" i="1" s="1"/>
  <c r="AA2097" i="1"/>
  <c r="AC2091" i="1"/>
  <c r="Q2091" i="1" s="1"/>
  <c r="AA2091" i="1"/>
  <c r="AC2095" i="1"/>
  <c r="Q2095" i="1" s="1"/>
  <c r="AA2095" i="1"/>
  <c r="AC2099" i="1"/>
  <c r="Q2099" i="1" s="1"/>
  <c r="AA2099" i="1"/>
  <c r="AC2092" i="1"/>
  <c r="Q2092" i="1" s="1"/>
  <c r="AA2092" i="1"/>
  <c r="AC1703" i="1"/>
  <c r="Q1703" i="1" s="1"/>
  <c r="AA1703" i="1"/>
  <c r="AC1726" i="1"/>
  <c r="Q1726" i="1" s="1"/>
  <c r="AA1726" i="1"/>
  <c r="AC1728" i="1"/>
  <c r="Q1728" i="1" s="1"/>
  <c r="AA1728" i="1"/>
  <c r="AC1937" i="1"/>
  <c r="Q1937" i="1" s="1"/>
  <c r="AA1937" i="1"/>
  <c r="AC1927" i="1"/>
  <c r="Q1927" i="1" s="1"/>
  <c r="AA1927" i="1"/>
  <c r="AC1928" i="1"/>
  <c r="Q1928" i="1" s="1"/>
  <c r="AA1928" i="1"/>
  <c r="AC1921" i="1"/>
  <c r="Q1921" i="1" s="1"/>
  <c r="AA1921" i="1"/>
  <c r="AC1925" i="1"/>
  <c r="Q1925" i="1" s="1"/>
  <c r="AA1925" i="1"/>
  <c r="AC1929" i="1"/>
  <c r="Q1929" i="1" s="1"/>
  <c r="AA1929" i="1"/>
  <c r="AC1923" i="1"/>
  <c r="Q1923" i="1" s="1"/>
  <c r="AA1923" i="1"/>
  <c r="AC1930" i="1"/>
  <c r="Q1930" i="1" s="1"/>
  <c r="AA1930" i="1"/>
  <c r="AC2068" i="1"/>
  <c r="AD2068" i="1" s="1"/>
  <c r="AC1857" i="1"/>
  <c r="AD1857" i="1" s="1"/>
  <c r="AC1744" i="1"/>
  <c r="AD1744" i="1" s="1"/>
  <c r="AC1807" i="1"/>
  <c r="Q1807" i="1" s="1"/>
  <c r="AA1807" i="1"/>
  <c r="AA1808" i="1"/>
  <c r="AC1808" i="1"/>
  <c r="Q1808" i="1" s="1"/>
  <c r="AC2084" i="1"/>
  <c r="Q2084" i="1" s="1"/>
  <c r="AA2084" i="1"/>
  <c r="AC1811" i="1"/>
  <c r="Q1811" i="1" s="1"/>
  <c r="AA1811" i="1"/>
  <c r="AC1985" i="1"/>
  <c r="AD1985" i="1" s="1"/>
  <c r="AC2066" i="1"/>
  <c r="AD2066" i="1" s="1"/>
  <c r="AC110" i="1"/>
  <c r="AD110" i="1" s="1"/>
  <c r="Q1860" i="1"/>
  <c r="AC1517" i="1"/>
  <c r="AD1517" i="1" s="1"/>
  <c r="AC1786" i="1"/>
  <c r="AD1786" i="1" s="1"/>
  <c r="AC563" i="1"/>
  <c r="AD563" i="1" s="1"/>
  <c r="AC1809" i="1"/>
  <c r="Q1809" i="1" s="1"/>
  <c r="AA1809" i="1"/>
  <c r="AC1803" i="1"/>
  <c r="Q1803" i="1" s="1"/>
  <c r="AA1803" i="1"/>
  <c r="AC1800" i="1"/>
  <c r="Q1800" i="1" s="1"/>
  <c r="AA1800" i="1"/>
  <c r="AC1801" i="1"/>
  <c r="Q1801" i="1" s="1"/>
  <c r="AA1801" i="1"/>
  <c r="AC2089" i="1"/>
  <c r="Q2089" i="1" s="1"/>
  <c r="AA2089" i="1"/>
  <c r="AC1802" i="1"/>
  <c r="Q1802" i="1" s="1"/>
  <c r="AA1802" i="1"/>
  <c r="AC2087" i="1"/>
  <c r="Q2087" i="1" s="1"/>
  <c r="AA2087" i="1"/>
  <c r="AC1699" i="1"/>
  <c r="AD1699" i="1" s="1"/>
  <c r="AC1787" i="1"/>
  <c r="AD1787" i="1" s="1"/>
  <c r="AA2085" i="1"/>
  <c r="AC2085" i="1"/>
  <c r="Q2085" i="1" s="1"/>
  <c r="AC1679" i="1"/>
  <c r="AD1679" i="1" s="1"/>
  <c r="AC1798" i="1"/>
  <c r="Q1798" i="1" s="1"/>
  <c r="AA1798" i="1"/>
  <c r="AA1806" i="1"/>
  <c r="AA2086" i="1"/>
  <c r="AC1806" i="1"/>
  <c r="Q1806" i="1" s="1"/>
  <c r="AA1812" i="1"/>
  <c r="AC213" i="1"/>
  <c r="AD213" i="1" s="1"/>
  <c r="AC1680" i="1"/>
  <c r="AD1680" i="1" s="1"/>
  <c r="AC2086" i="1"/>
  <c r="Q2086" i="1" s="1"/>
  <c r="AC1804" i="1"/>
  <c r="Q1804" i="1" s="1"/>
  <c r="AA1804" i="1"/>
  <c r="AC1812" i="1"/>
  <c r="Q1812" i="1" s="1"/>
  <c r="AD808" i="1"/>
  <c r="AC1799" i="1"/>
  <c r="Q1799" i="1" s="1"/>
  <c r="AA1799" i="1"/>
  <c r="AC1810" i="1"/>
  <c r="Q1810" i="1" s="1"/>
  <c r="AA1810" i="1"/>
  <c r="AC1984" i="1"/>
  <c r="AD1984" i="1" s="1"/>
  <c r="AD2084" i="1"/>
  <c r="AC2065" i="1"/>
  <c r="AD2065" i="1" s="1"/>
  <c r="AC1856" i="1"/>
  <c r="AD1856" i="1" s="1"/>
  <c r="AC1780" i="1"/>
  <c r="AD1780" i="1" s="1"/>
  <c r="AC1847" i="1"/>
  <c r="AD1847" i="1" s="1"/>
  <c r="AA2088" i="1"/>
  <c r="AA1805" i="1"/>
  <c r="AC2088" i="1"/>
  <c r="Q2088" i="1" s="1"/>
  <c r="AC1805" i="1"/>
  <c r="Q1805" i="1" s="1"/>
  <c r="Q788" i="1"/>
  <c r="AA1199" i="1"/>
  <c r="AC1199" i="1"/>
  <c r="Q1199" i="1" s="1"/>
  <c r="AC671" i="1"/>
  <c r="AD671" i="1" s="1"/>
  <c r="AA97" i="1"/>
  <c r="AC97" i="1"/>
  <c r="AD97" i="1" s="1"/>
  <c r="AC803" i="1"/>
  <c r="AD803" i="1" s="1"/>
  <c r="AA69" i="1"/>
  <c r="AC69" i="1"/>
  <c r="AD69" i="1" s="1"/>
  <c r="AA86" i="1"/>
  <c r="AC86" i="1"/>
  <c r="AD86" i="1" s="1"/>
  <c r="AA41" i="1"/>
  <c r="AC41" i="1"/>
  <c r="AD41" i="1" s="1"/>
  <c r="AA49" i="1"/>
  <c r="AC49" i="1"/>
  <c r="AD49" i="1" s="1"/>
  <c r="AA90" i="1"/>
  <c r="AC90" i="1"/>
  <c r="AD90" i="1" s="1"/>
  <c r="AA94" i="1"/>
  <c r="AC94" i="1"/>
  <c r="AD94" i="1" s="1"/>
  <c r="AC603" i="1"/>
  <c r="AD603" i="1" s="1"/>
  <c r="AA74" i="1"/>
  <c r="AC74" i="1"/>
  <c r="AD74" i="1" s="1"/>
  <c r="AA78" i="1"/>
  <c r="AC78" i="1"/>
  <c r="AD78" i="1" s="1"/>
  <c r="AC265" i="1"/>
  <c r="AD265" i="1" s="1"/>
  <c r="AC284" i="1"/>
  <c r="AD284" i="1" s="1"/>
  <c r="AC905" i="1"/>
  <c r="AD905" i="1" s="1"/>
  <c r="AA54" i="1"/>
  <c r="AC54" i="1"/>
  <c r="AD54" i="1" s="1"/>
  <c r="AA70" i="1"/>
  <c r="AC70" i="1"/>
  <c r="AD70" i="1" s="1"/>
  <c r="AC438" i="1"/>
  <c r="AD438" i="1" s="1"/>
  <c r="AC807" i="1"/>
  <c r="AD807" i="1" s="1"/>
  <c r="AA46" i="1"/>
  <c r="AC46" i="1"/>
  <c r="AD46" i="1" s="1"/>
  <c r="AA83" i="1"/>
  <c r="AC83" i="1"/>
  <c r="AD83" i="1" s="1"/>
  <c r="AA87" i="1"/>
  <c r="AC87" i="1"/>
  <c r="AD87" i="1" s="1"/>
  <c r="AA95" i="1"/>
  <c r="AC95" i="1"/>
  <c r="AD95" i="1" s="1"/>
  <c r="AA99" i="1"/>
  <c r="AC99" i="1"/>
  <c r="AD99" i="1" s="1"/>
  <c r="AC179" i="1"/>
  <c r="AD179" i="1" s="1"/>
  <c r="AC594" i="1"/>
  <c r="AD594" i="1" s="1"/>
  <c r="AA38" i="1"/>
  <c r="AC38" i="1"/>
  <c r="AD38" i="1" s="1"/>
  <c r="AA42" i="1"/>
  <c r="AC42" i="1"/>
  <c r="AD42" i="1" s="1"/>
  <c r="AA67" i="1"/>
  <c r="AC67" i="1"/>
  <c r="AD67" i="1" s="1"/>
  <c r="AA79" i="1"/>
  <c r="AC79" i="1"/>
  <c r="AD79" i="1" s="1"/>
  <c r="AA91" i="1"/>
  <c r="AC91" i="1"/>
  <c r="AD91" i="1" s="1"/>
  <c r="AC215" i="1"/>
  <c r="AD215" i="1" s="1"/>
  <c r="AC363" i="1"/>
  <c r="AD363" i="1" s="1"/>
  <c r="AC1123" i="1"/>
  <c r="AD1123" i="1" s="1"/>
  <c r="AA104" i="1"/>
  <c r="AC104" i="1"/>
  <c r="AD104" i="1" s="1"/>
  <c r="AC276" i="1"/>
  <c r="AD276" i="1" s="1"/>
  <c r="AA64" i="1"/>
  <c r="AC64" i="1"/>
  <c r="AD64" i="1" s="1"/>
  <c r="AA84" i="1"/>
  <c r="AC84" i="1"/>
  <c r="AD84" i="1" s="1"/>
  <c r="AA88" i="1"/>
  <c r="AC88" i="1"/>
  <c r="AD88" i="1" s="1"/>
  <c r="AC143" i="1"/>
  <c r="AD143" i="1" s="1"/>
  <c r="AC348" i="1"/>
  <c r="AD348" i="1" s="1"/>
  <c r="AC693" i="1"/>
  <c r="AD693" i="1" s="1"/>
  <c r="AC740" i="1"/>
  <c r="AD740" i="1" s="1"/>
  <c r="AA56" i="1"/>
  <c r="AC56" i="1"/>
  <c r="AD56" i="1" s="1"/>
  <c r="AA80" i="1"/>
  <c r="AC80" i="1"/>
  <c r="AD80" i="1" s="1"/>
  <c r="AC185" i="1"/>
  <c r="AD185" i="1" s="1"/>
  <c r="AC291" i="1"/>
  <c r="AD291" i="1" s="1"/>
  <c r="AC794" i="1"/>
  <c r="AD794" i="1" s="1"/>
  <c r="AC799" i="1"/>
  <c r="AD799" i="1" s="1"/>
  <c r="AC836" i="1"/>
  <c r="AD836" i="1" s="1"/>
  <c r="AA68" i="1"/>
  <c r="AC68" i="1"/>
  <c r="AD68" i="1" s="1"/>
  <c r="AA72" i="1"/>
  <c r="AC72" i="1"/>
  <c r="AD72" i="1" s="1"/>
  <c r="AA76" i="1"/>
  <c r="AC76" i="1"/>
  <c r="AD76" i="1" s="1"/>
  <c r="AA101" i="1"/>
  <c r="AC101" i="1"/>
  <c r="AD101" i="1" s="1"/>
  <c r="AA105" i="1"/>
  <c r="AC105" i="1"/>
  <c r="AD105" i="1" s="1"/>
  <c r="AC325" i="1"/>
  <c r="AD325" i="1" s="1"/>
  <c r="AC880" i="1"/>
  <c r="AD880" i="1" s="1"/>
  <c r="AC952" i="1"/>
  <c r="AD952" i="1" s="1"/>
  <c r="AA65" i="1"/>
  <c r="AC65" i="1"/>
  <c r="AD65" i="1" s="1"/>
  <c r="AA89" i="1"/>
  <c r="AC89" i="1"/>
  <c r="AD89" i="1" s="1"/>
  <c r="AC597" i="1"/>
  <c r="AD597" i="1" s="1"/>
  <c r="AC1051" i="1"/>
  <c r="AD1051" i="1" s="1"/>
  <c r="AC278" i="1"/>
  <c r="AD278" i="1" s="1"/>
  <c r="AA47" i="1"/>
  <c r="AC47" i="1"/>
  <c r="AD47" i="1" s="1"/>
  <c r="AA66" i="1"/>
  <c r="AC66" i="1"/>
  <c r="AD66" i="1" s="1"/>
  <c r="AA73" i="1"/>
  <c r="AC73" i="1"/>
  <c r="AD73" i="1" s="1"/>
  <c r="AA103" i="1"/>
  <c r="AC103" i="1"/>
  <c r="AD103" i="1" s="1"/>
  <c r="AC266" i="1"/>
  <c r="AD266" i="1" s="1"/>
  <c r="AC711" i="1"/>
  <c r="AD711" i="1" s="1"/>
  <c r="AC1140" i="1"/>
  <c r="AD1140" i="1" s="1"/>
  <c r="AA40" i="1"/>
  <c r="AC40" i="1"/>
  <c r="AD40" i="1" s="1"/>
  <c r="AA55" i="1"/>
  <c r="AC55" i="1"/>
  <c r="AD55" i="1" s="1"/>
  <c r="AA77" i="1"/>
  <c r="AC77" i="1"/>
  <c r="AD77" i="1" s="1"/>
  <c r="AA81" i="1"/>
  <c r="AC81" i="1"/>
  <c r="AD81" i="1" s="1"/>
  <c r="AA85" i="1"/>
  <c r="AC85" i="1"/>
  <c r="AD85" i="1" s="1"/>
  <c r="AA96" i="1"/>
  <c r="AC96" i="1"/>
  <c r="AD96" i="1" s="1"/>
  <c r="AC137" i="1"/>
  <c r="AD137" i="1" s="1"/>
  <c r="AC203" i="1"/>
  <c r="AD203" i="1" s="1"/>
  <c r="AC311" i="1"/>
  <c r="AD311" i="1" s="1"/>
  <c r="AC369" i="1"/>
  <c r="AD369" i="1" s="1"/>
  <c r="AC645" i="1"/>
  <c r="AD645" i="1" s="1"/>
  <c r="AC720" i="1"/>
  <c r="AD720" i="1" s="1"/>
  <c r="AC751" i="1"/>
  <c r="AD751" i="1" s="1"/>
  <c r="AC790" i="1"/>
  <c r="AD790" i="1" s="1"/>
  <c r="AC1212" i="1"/>
  <c r="AD1212" i="1" s="1"/>
  <c r="AC1523" i="1"/>
  <c r="AD1523" i="1" s="1"/>
  <c r="AA63" i="1"/>
  <c r="AC63" i="1"/>
  <c r="AD63" i="1" s="1"/>
  <c r="AA100" i="1"/>
  <c r="AC100" i="1"/>
  <c r="AD100" i="1" s="1"/>
  <c r="AC214" i="1"/>
  <c r="AD214" i="1" s="1"/>
  <c r="AC338" i="1"/>
  <c r="AD338" i="1" s="1"/>
  <c r="AC1017" i="1"/>
  <c r="AD1017" i="1" s="1"/>
  <c r="AC1110" i="1"/>
  <c r="AD1110" i="1" s="1"/>
  <c r="AC1178" i="1"/>
  <c r="AD1178" i="1" s="1"/>
  <c r="AC297" i="1"/>
  <c r="AD297" i="1" s="1"/>
  <c r="AC350" i="1"/>
  <c r="AD350" i="1" s="1"/>
  <c r="AC516" i="1"/>
  <c r="AD516" i="1" s="1"/>
  <c r="AC1357" i="1"/>
  <c r="AD1357" i="1" s="1"/>
  <c r="AC1518" i="1"/>
  <c r="AD1518" i="1" s="1"/>
  <c r="AC1572" i="1"/>
  <c r="AD1572" i="1" s="1"/>
  <c r="AC312" i="1"/>
  <c r="AD312" i="1" s="1"/>
  <c r="AC575" i="1"/>
  <c r="AD575" i="1" s="1"/>
  <c r="AC699" i="1"/>
  <c r="AD699" i="1" s="1"/>
  <c r="AC1235" i="1"/>
  <c r="AD1235" i="1" s="1"/>
  <c r="AC335" i="1"/>
  <c r="AD335" i="1" s="1"/>
  <c r="AC642" i="1"/>
  <c r="AD642" i="1" s="1"/>
  <c r="AC708" i="1"/>
  <c r="AD708" i="1" s="1"/>
  <c r="AC761" i="1"/>
  <c r="Q761" i="1" s="1"/>
  <c r="AC1158" i="1"/>
  <c r="AD1158" i="1" s="1"/>
  <c r="AC402" i="1"/>
  <c r="AD402" i="1" s="1"/>
  <c r="AC772" i="1"/>
  <c r="AD772" i="1" s="1"/>
  <c r="AC893" i="1"/>
  <c r="AD893" i="1" s="1"/>
  <c r="AC921" i="1"/>
  <c r="AD921" i="1" s="1"/>
  <c r="AC1065" i="1"/>
  <c r="AD1065" i="1" s="1"/>
  <c r="AC1188" i="1"/>
  <c r="AD1188" i="1" s="1"/>
  <c r="AC716" i="1"/>
  <c r="AD716" i="1" s="1"/>
  <c r="AC302" i="1"/>
  <c r="AD302" i="1" s="1"/>
  <c r="AC540" i="1"/>
  <c r="AD540" i="1" s="1"/>
  <c r="AC585" i="1"/>
  <c r="AD585" i="1" s="1"/>
  <c r="AC1055" i="1"/>
  <c r="AD1055" i="1" s="1"/>
  <c r="AC1127" i="1"/>
  <c r="AD1127" i="1" s="1"/>
  <c r="AA98" i="1"/>
  <c r="AC98" i="1"/>
  <c r="AD98" i="1" s="1"/>
  <c r="AA102" i="1"/>
  <c r="AC102" i="1"/>
  <c r="AD102" i="1" s="1"/>
  <c r="AC209" i="1"/>
  <c r="AD209" i="1" s="1"/>
  <c r="AC227" i="1"/>
  <c r="AD227" i="1" s="1"/>
  <c r="AC444" i="1"/>
  <c r="AD444" i="1" s="1"/>
  <c r="AC451" i="1"/>
  <c r="AD451" i="1" s="1"/>
  <c r="AC557" i="1"/>
  <c r="AD557" i="1" s="1"/>
  <c r="AC633" i="1"/>
  <c r="AD633" i="1" s="1"/>
  <c r="AC854" i="1"/>
  <c r="AD854" i="1" s="1"/>
  <c r="AC862" i="1"/>
  <c r="AD862" i="1" s="1"/>
  <c r="AC977" i="1"/>
  <c r="AD977" i="1" s="1"/>
  <c r="AC1013" i="1"/>
  <c r="AD1013" i="1" s="1"/>
  <c r="AC1385" i="1"/>
  <c r="AD1385" i="1" s="1"/>
  <c r="AC1402" i="1"/>
  <c r="AD1402" i="1" s="1"/>
  <c r="AC389" i="1"/>
  <c r="AD389" i="1" s="1"/>
  <c r="AC651" i="1"/>
  <c r="AD651" i="1" s="1"/>
  <c r="AC731" i="1"/>
  <c r="AD731" i="1" s="1"/>
  <c r="AC934" i="1"/>
  <c r="AD934" i="1" s="1"/>
  <c r="AC1087" i="1"/>
  <c r="AD1087" i="1" s="1"/>
  <c r="AC1106" i="1"/>
  <c r="AD1106" i="1" s="1"/>
  <c r="AC1151" i="1"/>
  <c r="AD1151" i="1" s="1"/>
  <c r="AC1241" i="1"/>
  <c r="AD1241" i="1" s="1"/>
  <c r="AC1375" i="1"/>
  <c r="AD1375" i="1" s="1"/>
  <c r="AC486" i="1"/>
  <c r="AD486" i="1" s="1"/>
  <c r="AC534" i="1"/>
  <c r="AD534" i="1" s="1"/>
  <c r="AC623" i="1"/>
  <c r="AD623" i="1" s="1"/>
  <c r="AC681" i="1"/>
  <c r="AD681" i="1" s="1"/>
  <c r="AC1227" i="1"/>
  <c r="AD1227" i="1" s="1"/>
  <c r="AC1236" i="1"/>
  <c r="AD1236" i="1" s="1"/>
  <c r="AC1397" i="1"/>
  <c r="AD1397" i="1" s="1"/>
  <c r="AC1493" i="1"/>
  <c r="AD1493" i="1" s="1"/>
  <c r="AC1605" i="1"/>
  <c r="AD1605" i="1" s="1"/>
  <c r="AC423" i="1"/>
  <c r="AD423" i="1" s="1"/>
  <c r="AC717" i="1"/>
  <c r="AD717" i="1" s="1"/>
  <c r="AC895" i="1"/>
  <c r="AD895" i="1" s="1"/>
  <c r="AC1214" i="1"/>
  <c r="AD1214" i="1" s="1"/>
  <c r="AC1223" i="1"/>
  <c r="AD1223" i="1" s="1"/>
  <c r="AC1476" i="1"/>
  <c r="AD1476" i="1" s="1"/>
  <c r="AC1482" i="1"/>
  <c r="AD1482" i="1" s="1"/>
  <c r="AC1547" i="1"/>
  <c r="AD1547" i="1" s="1"/>
  <c r="AC1574" i="1"/>
  <c r="AD1574" i="1" s="1"/>
  <c r="AC1579" i="1"/>
  <c r="AD1579" i="1" s="1"/>
  <c r="AC1601" i="1"/>
  <c r="AD1601" i="1" s="1"/>
  <c r="AC939" i="1"/>
  <c r="AD939" i="1" s="1"/>
  <c r="AC867" i="1"/>
  <c r="AD867" i="1" s="1"/>
  <c r="AC1049" i="1"/>
  <c r="AD1049" i="1" s="1"/>
  <c r="AC1088" i="1"/>
  <c r="AD1088" i="1" s="1"/>
  <c r="AC1116" i="1"/>
  <c r="AD1116" i="1" s="1"/>
  <c r="AC1121" i="1"/>
  <c r="AD1121" i="1" s="1"/>
  <c r="AC1175" i="1"/>
  <c r="AD1175" i="1" s="1"/>
  <c r="AC1232" i="1"/>
  <c r="AD1232" i="1" s="1"/>
  <c r="AC1293" i="1"/>
  <c r="AD1293" i="1" s="1"/>
  <c r="AC1351" i="1"/>
  <c r="AD1351" i="1" s="1"/>
  <c r="AC1247" i="1"/>
  <c r="AD1247" i="1" s="1"/>
  <c r="AC1366" i="1"/>
  <c r="AD1366" i="1" s="1"/>
  <c r="AC1197" i="1"/>
  <c r="AD1197" i="1" s="1"/>
  <c r="AC1432" i="1"/>
  <c r="AD1432" i="1" s="1"/>
  <c r="AC1505" i="1"/>
  <c r="AD1505" i="1" s="1"/>
  <c r="AC1537" i="1"/>
  <c r="AD1537" i="1" s="1"/>
  <c r="AC1765" i="1"/>
  <c r="AD1765" i="1" s="1"/>
  <c r="AC1901" i="1"/>
  <c r="AD1901" i="1" s="1"/>
  <c r="AC690" i="1"/>
  <c r="AD690" i="1" s="1"/>
  <c r="AC817" i="1"/>
  <c r="AD817" i="1" s="1"/>
  <c r="AC849" i="1"/>
  <c r="AD849" i="1" s="1"/>
  <c r="AC892" i="1"/>
  <c r="AD892" i="1" s="1"/>
  <c r="AC908" i="1"/>
  <c r="AD908" i="1" s="1"/>
  <c r="AC1153" i="1"/>
  <c r="AD1153" i="1" s="1"/>
  <c r="AC1411" i="1"/>
  <c r="AD1411" i="1" s="1"/>
  <c r="AC1565" i="1"/>
  <c r="AD1565" i="1" s="1"/>
  <c r="AC1165" i="1"/>
  <c r="AD1165" i="1" s="1"/>
  <c r="AC1269" i="1"/>
  <c r="AD1269" i="1" s="1"/>
  <c r="AC1422" i="1"/>
  <c r="AD1422" i="1" s="1"/>
  <c r="AD947" i="1"/>
  <c r="AC769" i="1"/>
  <c r="AD769" i="1" s="1"/>
  <c r="AC787" i="1"/>
  <c r="AD787" i="1" s="1"/>
  <c r="AC791" i="1"/>
  <c r="AD791" i="1" s="1"/>
  <c r="AC1118" i="1"/>
  <c r="AD1118" i="1" s="1"/>
  <c r="AC1169" i="1"/>
  <c r="AD1169" i="1" s="1"/>
  <c r="AC1334" i="1"/>
  <c r="AD1334" i="1" s="1"/>
  <c r="AD736" i="1"/>
  <c r="AC853" i="1"/>
  <c r="AD853" i="1" s="1"/>
  <c r="AC902" i="1"/>
  <c r="AD902" i="1" s="1"/>
  <c r="AC967" i="1"/>
  <c r="AD967" i="1" s="1"/>
  <c r="AC1097" i="1"/>
  <c r="AD1097" i="1" s="1"/>
  <c r="AC1219" i="1"/>
  <c r="AD1219" i="1" s="1"/>
  <c r="AC1318" i="1"/>
  <c r="AD1318" i="1" s="1"/>
  <c r="AC1488" i="1"/>
  <c r="AD1488" i="1" s="1"/>
  <c r="AC1650" i="1"/>
  <c r="AD1650" i="1" s="1"/>
  <c r="AC1473" i="1"/>
  <c r="AD1473" i="1" s="1"/>
  <c r="AC1525" i="1"/>
  <c r="AD1525" i="1" s="1"/>
  <c r="AC1530" i="1"/>
  <c r="AD1530" i="1" s="1"/>
  <c r="AC1039" i="1"/>
  <c r="AD1039" i="1" s="1"/>
  <c r="AC1101" i="1"/>
  <c r="AD1101" i="1" s="1"/>
  <c r="AC1202" i="1"/>
  <c r="AD1202" i="1" s="1"/>
  <c r="AC1556" i="1"/>
  <c r="AD1556" i="1" s="1"/>
  <c r="AC1295" i="1"/>
  <c r="AD1295" i="1" s="1"/>
  <c r="AC1315" i="1"/>
  <c r="AD1315" i="1" s="1"/>
  <c r="AC1358" i="1"/>
  <c r="AD1358" i="1" s="1"/>
  <c r="AC1414" i="1"/>
  <c r="AD1414" i="1" s="1"/>
  <c r="AC1447" i="1"/>
  <c r="AD1447" i="1" s="1"/>
  <c r="AC1567" i="1"/>
  <c r="AD1567" i="1" s="1"/>
  <c r="AC781" i="1"/>
  <c r="AD781" i="1" s="1"/>
  <c r="AD821" i="1"/>
  <c r="AC925" i="1"/>
  <c r="AD925" i="1" s="1"/>
  <c r="AC1058" i="1"/>
  <c r="AD1058" i="1" s="1"/>
  <c r="AC1614" i="1"/>
  <c r="AD1614" i="1" s="1"/>
  <c r="AC1702" i="1"/>
  <c r="AD1702" i="1" s="1"/>
  <c r="AC1982" i="1"/>
  <c r="AD1982" i="1" s="1"/>
  <c r="AC1986" i="1"/>
  <c r="AD1986" i="1" s="1"/>
  <c r="AC1420" i="1"/>
  <c r="AD1420" i="1" s="1"/>
  <c r="AC1442" i="1"/>
  <c r="AD1442" i="1" s="1"/>
  <c r="AC1464" i="1"/>
  <c r="AD1464" i="1" s="1"/>
  <c r="AC1485" i="1"/>
  <c r="AD1485" i="1" s="1"/>
  <c r="AC1131" i="1"/>
  <c r="AD1131" i="1" s="1"/>
  <c r="AC1275" i="1"/>
  <c r="AD1275" i="1" s="1"/>
  <c r="AC1308" i="1"/>
  <c r="AD1308" i="1" s="1"/>
  <c r="AC1491" i="1"/>
  <c r="AD1491" i="1" s="1"/>
  <c r="AC1506" i="1"/>
  <c r="AD1506" i="1" s="1"/>
  <c r="AC1563" i="1"/>
  <c r="AD1563" i="1" s="1"/>
  <c r="AC1688" i="1"/>
  <c r="AD1688" i="1" s="1"/>
  <c r="AC1854" i="1"/>
  <c r="AD1854" i="1" s="1"/>
  <c r="AC1428" i="1"/>
  <c r="AD1428" i="1" s="1"/>
  <c r="AC1327" i="1"/>
  <c r="AD1327" i="1" s="1"/>
  <c r="AC1678" i="1"/>
  <c r="AD1678" i="1" s="1"/>
  <c r="AC1741" i="1"/>
  <c r="AD1741" i="1" s="1"/>
  <c r="AC1850" i="1"/>
  <c r="AD1850" i="1" s="1"/>
  <c r="AC1855" i="1"/>
  <c r="AD1855" i="1" s="1"/>
  <c r="AC1426" i="1"/>
  <c r="AD1426" i="1" s="1"/>
  <c r="AC1459" i="1"/>
  <c r="AD1459" i="1" s="1"/>
  <c r="AC1669" i="1"/>
  <c r="AD1669" i="1" s="1"/>
  <c r="AC1499" i="1"/>
  <c r="AD1499" i="1" s="1"/>
  <c r="AC1529" i="1"/>
  <c r="AD1529" i="1" s="1"/>
  <c r="AC1544" i="1"/>
  <c r="AD1544" i="1" s="1"/>
  <c r="AC1554" i="1"/>
  <c r="AD1554" i="1" s="1"/>
  <c r="AC1559" i="1"/>
  <c r="AD1559" i="1" s="1"/>
  <c r="AC1608" i="1"/>
  <c r="AD1608" i="1" s="1"/>
  <c r="AC1818" i="1"/>
  <c r="AD1818" i="1" s="1"/>
  <c r="AC1835" i="1"/>
  <c r="AC1902" i="1"/>
  <c r="AD1902" i="1" s="1"/>
  <c r="AC1983" i="1"/>
  <c r="AD1983" i="1" s="1"/>
  <c r="AC1987" i="1"/>
  <c r="AD1987" i="1" s="1"/>
  <c r="AC2067" i="1"/>
  <c r="AD2067" i="1" s="1"/>
  <c r="AC1640" i="1"/>
  <c r="AD1640" i="1" s="1"/>
  <c r="AC1514" i="1"/>
  <c r="AD1514" i="1" s="1"/>
  <c r="AC1836" i="1"/>
  <c r="AD1836" i="1" s="1"/>
  <c r="AC1471" i="1"/>
  <c r="AD1471" i="1" s="1"/>
  <c r="AC1501" i="1"/>
  <c r="AD1501" i="1" s="1"/>
  <c r="AC1551" i="1"/>
  <c r="AD1551" i="1" s="1"/>
  <c r="AC1561" i="1"/>
  <c r="AD1561" i="1" s="1"/>
  <c r="AC1591" i="1"/>
  <c r="AD1591" i="1" s="1"/>
  <c r="AC1781" i="1"/>
  <c r="AD1781" i="1" s="1"/>
  <c r="AC1440" i="1"/>
  <c r="Q1440" i="1" s="1"/>
  <c r="AA2083" i="1"/>
  <c r="AD1441" i="1"/>
  <c r="AA1438" i="1"/>
  <c r="AA1441" i="1"/>
  <c r="AC1438" i="1"/>
  <c r="Q1438" i="1" s="1"/>
  <c r="AA1439" i="1"/>
  <c r="AC1439" i="1"/>
  <c r="Q1439" i="1" s="1"/>
  <c r="AC2083" i="1"/>
  <c r="Q2083" i="1" s="1"/>
  <c r="AD1345" i="1"/>
  <c r="AC1821" i="1"/>
  <c r="Q1821" i="1" s="1"/>
  <c r="AA1821" i="1"/>
  <c r="J132" i="12"/>
  <c r="Q1093" i="1"/>
  <c r="X470" i="1"/>
  <c r="AC470" i="1" s="1"/>
  <c r="AD470" i="1" s="1"/>
  <c r="Q1858" i="1"/>
  <c r="Q1849" i="1"/>
  <c r="Q1852" i="1"/>
  <c r="Q1837" i="1"/>
  <c r="Q1198" i="1"/>
  <c r="Q706" i="1"/>
  <c r="Q988" i="1"/>
  <c r="Q760" i="1"/>
  <c r="Q1092" i="1"/>
  <c r="Q1196" i="1"/>
  <c r="Q871" i="1"/>
  <c r="Q400" i="1"/>
  <c r="Q525" i="1"/>
  <c r="Q537" i="1"/>
  <c r="Q538" i="1"/>
  <c r="Q527" i="1"/>
  <c r="Q539" i="1"/>
  <c r="Q1767" i="1"/>
  <c r="Q1344" i="1"/>
  <c r="Q1343" i="1"/>
  <c r="Q1342" i="1"/>
  <c r="Q1317" i="1"/>
  <c r="Q397" i="1"/>
  <c r="Q395" i="1"/>
  <c r="Q1899" i="1"/>
  <c r="I2" i="12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I110" i="12"/>
  <c r="I114" i="12"/>
  <c r="I118" i="12"/>
  <c r="I122" i="12"/>
  <c r="I3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I111" i="12"/>
  <c r="I115" i="12"/>
  <c r="I119" i="12"/>
  <c r="I123" i="12"/>
  <c r="I4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" i="12"/>
  <c r="I5" i="12"/>
  <c r="I9" i="12"/>
  <c r="I13" i="12"/>
  <c r="I17" i="12"/>
  <c r="I21" i="12"/>
  <c r="I25" i="12"/>
  <c r="I29" i="12"/>
  <c r="I33" i="12"/>
  <c r="I37" i="12"/>
  <c r="I41" i="12"/>
  <c r="I45" i="12"/>
  <c r="I49" i="12"/>
  <c r="J49" i="12" s="1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A5" i="7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P1500" i="1"/>
  <c r="P1670" i="1"/>
  <c r="P1652" i="1"/>
  <c r="P1613" i="1"/>
  <c r="P1583" i="1"/>
  <c r="P1578" i="1"/>
  <c r="P1535" i="1"/>
  <c r="P1538" i="1"/>
  <c r="P1470" i="1"/>
  <c r="P1468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8" i="1"/>
  <c r="P106" i="1"/>
  <c r="P82" i="1"/>
  <c r="P75" i="1"/>
  <c r="P71" i="1"/>
  <c r="P62" i="1"/>
  <c r="P61" i="1"/>
  <c r="P55" i="1"/>
  <c r="P54" i="1"/>
  <c r="P1582" i="1"/>
  <c r="P43" i="1"/>
  <c r="P25" i="1"/>
  <c r="P1902" i="1"/>
  <c r="P1901" i="1"/>
  <c r="AD2082" i="1" l="1"/>
  <c r="AD1954" i="1"/>
  <c r="AD1433" i="1"/>
  <c r="AD1341" i="1"/>
  <c r="AD2100" i="1"/>
  <c r="AD2099" i="1"/>
  <c r="AD2097" i="1"/>
  <c r="AD2094" i="1"/>
  <c r="AD2095" i="1"/>
  <c r="AD2093" i="1"/>
  <c r="AD2090" i="1"/>
  <c r="AD2092" i="1"/>
  <c r="AD2091" i="1"/>
  <c r="AD2098" i="1"/>
  <c r="AD2096" i="1"/>
  <c r="AD1703" i="1"/>
  <c r="AD1728" i="1"/>
  <c r="AD1726" i="1"/>
  <c r="AD1937" i="1"/>
  <c r="AD1923" i="1"/>
  <c r="AD1929" i="1"/>
  <c r="AD1928" i="1"/>
  <c r="AD1921" i="1"/>
  <c r="AD1930" i="1"/>
  <c r="AD1925" i="1"/>
  <c r="AD1927" i="1"/>
  <c r="AD1811" i="1"/>
  <c r="AD2087" i="1"/>
  <c r="AD1808" i="1"/>
  <c r="AD1806" i="1"/>
  <c r="AD1807" i="1"/>
  <c r="AD1801" i="1"/>
  <c r="AD2088" i="1"/>
  <c r="AD1805" i="1"/>
  <c r="AD1802" i="1"/>
  <c r="AD1810" i="1"/>
  <c r="AD1804" i="1"/>
  <c r="AD1800" i="1"/>
  <c r="AD1812" i="1"/>
  <c r="AD1798" i="1"/>
  <c r="AD2089" i="1"/>
  <c r="AD1803" i="1"/>
  <c r="AD2085" i="1"/>
  <c r="AD1799" i="1"/>
  <c r="AD2086" i="1"/>
  <c r="AD1809" i="1"/>
  <c r="AD1199" i="1"/>
  <c r="Q787" i="1"/>
  <c r="AD761" i="1"/>
  <c r="Q1318" i="1"/>
  <c r="AD1835" i="1"/>
  <c r="Q1835" i="1"/>
  <c r="AD1439" i="1"/>
  <c r="Q708" i="1"/>
  <c r="Q1836" i="1"/>
  <c r="AD1440" i="1"/>
  <c r="Q1850" i="1"/>
  <c r="AD1438" i="1"/>
  <c r="AD2083" i="1"/>
  <c r="AD1821" i="1"/>
  <c r="AA2104" i="1"/>
  <c r="AA2078" i="1"/>
  <c r="AA2066" i="1"/>
  <c r="AA2054" i="1"/>
  <c r="AA2042" i="1"/>
  <c r="AA2030" i="1"/>
  <c r="AA2018" i="1"/>
  <c r="AA2006" i="1"/>
  <c r="AA1994" i="1"/>
  <c r="AA1982" i="1"/>
  <c r="AA1970" i="1"/>
  <c r="AA1958" i="1"/>
  <c r="AA1946" i="1"/>
  <c r="AA1914" i="1"/>
  <c r="AA1902" i="1"/>
  <c r="AA1890" i="1"/>
  <c r="AA1878" i="1"/>
  <c r="AA1866" i="1"/>
  <c r="AA1854" i="1"/>
  <c r="AA1842" i="1"/>
  <c r="AA1830" i="1"/>
  <c r="AA1818" i="1"/>
  <c r="AA1794" i="1"/>
  <c r="AA1782" i="1"/>
  <c r="AA1769" i="1"/>
  <c r="AA1757" i="1"/>
  <c r="AA1745" i="1"/>
  <c r="AA1733" i="1"/>
  <c r="AA1721" i="1"/>
  <c r="AA1709" i="1"/>
  <c r="AA1697" i="1"/>
  <c r="AA1685" i="1"/>
  <c r="AA1673" i="1"/>
  <c r="AA1661" i="1"/>
  <c r="AA1649" i="1"/>
  <c r="AA1637" i="1"/>
  <c r="AA1625" i="1"/>
  <c r="AA1613" i="1"/>
  <c r="AA1601" i="1"/>
  <c r="AA1589" i="1"/>
  <c r="AA1577" i="1"/>
  <c r="AA1565" i="1"/>
  <c r="AA1553" i="1"/>
  <c r="AA1541" i="1"/>
  <c r="AA1529" i="1"/>
  <c r="AA1517" i="1"/>
  <c r="AA1505" i="1"/>
  <c r="AA1493" i="1"/>
  <c r="AA1481" i="1"/>
  <c r="AA1469" i="1"/>
  <c r="AA1457" i="1"/>
  <c r="AA1445" i="1"/>
  <c r="AA1431" i="1"/>
  <c r="AA1419" i="1"/>
  <c r="AA1407" i="1"/>
  <c r="AA1395" i="1"/>
  <c r="AA1383" i="1"/>
  <c r="AA1371" i="1"/>
  <c r="AA1360" i="1"/>
  <c r="AA1349" i="1"/>
  <c r="AA1337" i="1"/>
  <c r="AA1325" i="1"/>
  <c r="AA1313" i="1"/>
  <c r="AA1301" i="1"/>
  <c r="AA1289" i="1"/>
  <c r="AA1277" i="1"/>
  <c r="AA1265" i="1"/>
  <c r="AA1253" i="1"/>
  <c r="AA1241" i="1"/>
  <c r="AA1229" i="1"/>
  <c r="AA1217" i="1"/>
  <c r="AA1205" i="1"/>
  <c r="AA1193" i="1"/>
  <c r="AA1181" i="1"/>
  <c r="AA1169" i="1"/>
  <c r="AA1157" i="1"/>
  <c r="AA1145" i="1"/>
  <c r="AA1133" i="1"/>
  <c r="AA1121" i="1"/>
  <c r="AA1109" i="1"/>
  <c r="AA2103" i="1"/>
  <c r="AA2077" i="1"/>
  <c r="AA2065" i="1"/>
  <c r="AA2053" i="1"/>
  <c r="AA2041" i="1"/>
  <c r="AA2029" i="1"/>
  <c r="AA2017" i="1"/>
  <c r="AA2005" i="1"/>
  <c r="AA1993" i="1"/>
  <c r="AA1981" i="1"/>
  <c r="AA1969" i="1"/>
  <c r="AA1957" i="1"/>
  <c r="AA1945" i="1"/>
  <c r="AA1926" i="1"/>
  <c r="AA1913" i="1"/>
  <c r="AA1901" i="1"/>
  <c r="AA1889" i="1"/>
  <c r="AA1877" i="1"/>
  <c r="AA1865" i="1"/>
  <c r="AA1853" i="1"/>
  <c r="AA1841" i="1"/>
  <c r="AA1829" i="1"/>
  <c r="AA1817" i="1"/>
  <c r="AA1793" i="1"/>
  <c r="AA1780" i="1"/>
  <c r="AA1768" i="1"/>
  <c r="AA1756" i="1"/>
  <c r="AA1744" i="1"/>
  <c r="AA1732" i="1"/>
  <c r="AA1720" i="1"/>
  <c r="AA1708" i="1"/>
  <c r="AA1696" i="1"/>
  <c r="AA1684" i="1"/>
  <c r="AA1672" i="1"/>
  <c r="AA1660" i="1"/>
  <c r="AA1648" i="1"/>
  <c r="AA1636" i="1"/>
  <c r="AA1624" i="1"/>
  <c r="AA1612" i="1"/>
  <c r="AA1588" i="1"/>
  <c r="AA1576" i="1"/>
  <c r="AA1564" i="1"/>
  <c r="AA1552" i="1"/>
  <c r="AA1540" i="1"/>
  <c r="AA1528" i="1"/>
  <c r="AA1516" i="1"/>
  <c r="AA1504" i="1"/>
  <c r="AA1492" i="1"/>
  <c r="AA1480" i="1"/>
  <c r="AA1468" i="1"/>
  <c r="AA1456" i="1"/>
  <c r="AA1444" i="1"/>
  <c r="AA1430" i="1"/>
  <c r="AA1418" i="1"/>
  <c r="AA1406" i="1"/>
  <c r="AA1394" i="1"/>
  <c r="AA1382" i="1"/>
  <c r="AA1370" i="1"/>
  <c r="AA1359" i="1"/>
  <c r="AA1348" i="1"/>
  <c r="AA1336" i="1"/>
  <c r="AA1324" i="1"/>
  <c r="AA1312" i="1"/>
  <c r="AA1300" i="1"/>
  <c r="AA1288" i="1"/>
  <c r="AA1276" i="1"/>
  <c r="AA1264" i="1"/>
  <c r="AA1252" i="1"/>
  <c r="AA1240" i="1"/>
  <c r="AA1228" i="1"/>
  <c r="AA1216" i="1"/>
  <c r="AA1204" i="1"/>
  <c r="AA1192" i="1"/>
  <c r="AA1180" i="1"/>
  <c r="AA1168" i="1"/>
  <c r="AA1156" i="1"/>
  <c r="AA1144" i="1"/>
  <c r="AA1132" i="1"/>
  <c r="AA1120" i="1"/>
  <c r="AA1108" i="1"/>
  <c r="AA2102" i="1"/>
  <c r="AA2076" i="1"/>
  <c r="AA2064" i="1"/>
  <c r="AA2052" i="1"/>
  <c r="AA2040" i="1"/>
  <c r="AA2028" i="1"/>
  <c r="AA2016" i="1"/>
  <c r="AA2004" i="1"/>
  <c r="AA1992" i="1"/>
  <c r="AA1980" i="1"/>
  <c r="AA1968" i="1"/>
  <c r="AA1956" i="1"/>
  <c r="AA1944" i="1"/>
  <c r="AA1912" i="1"/>
  <c r="AA1900" i="1"/>
  <c r="AA1888" i="1"/>
  <c r="AA1876" i="1"/>
  <c r="AA1864" i="1"/>
  <c r="AA1852" i="1"/>
  <c r="AA1840" i="1"/>
  <c r="AA1828" i="1"/>
  <c r="AA1816" i="1"/>
  <c r="AA1792" i="1"/>
  <c r="AA1779" i="1"/>
  <c r="AA1767" i="1"/>
  <c r="AA1755" i="1"/>
  <c r="AA1743" i="1"/>
  <c r="AA1731" i="1"/>
  <c r="AA1719" i="1"/>
  <c r="AA1707" i="1"/>
  <c r="AA1695" i="1"/>
  <c r="AA1683" i="1"/>
  <c r="AA1671" i="1"/>
  <c r="AA1659" i="1"/>
  <c r="AA1647" i="1"/>
  <c r="AA1635" i="1"/>
  <c r="AA1623" i="1"/>
  <c r="AA1611" i="1"/>
  <c r="AA1599" i="1"/>
  <c r="AA1587" i="1"/>
  <c r="AA1575" i="1"/>
  <c r="AA1563" i="1"/>
  <c r="AA1551" i="1"/>
  <c r="AA1539" i="1"/>
  <c r="AA1527" i="1"/>
  <c r="AA1515" i="1"/>
  <c r="AA1503" i="1"/>
  <c r="AA1491" i="1"/>
  <c r="AA1479" i="1"/>
  <c r="AA1467" i="1"/>
  <c r="AA1455" i="1"/>
  <c r="AA1443" i="1"/>
  <c r="AA1429" i="1"/>
  <c r="AA1417" i="1"/>
  <c r="AA1405" i="1"/>
  <c r="AA1393" i="1"/>
  <c r="AA1381" i="1"/>
  <c r="AA1369" i="1"/>
  <c r="AA1358" i="1"/>
  <c r="AA1347" i="1"/>
  <c r="AA1335" i="1"/>
  <c r="AA1323" i="1"/>
  <c r="AA1311" i="1"/>
  <c r="AA1299" i="1"/>
  <c r="AA1287" i="1"/>
  <c r="AA1275" i="1"/>
  <c r="AA1263" i="1"/>
  <c r="AA1251" i="1"/>
  <c r="AA1239" i="1"/>
  <c r="AA1227" i="1"/>
  <c r="AA1215" i="1"/>
  <c r="AA1203" i="1"/>
  <c r="AA1191" i="1"/>
  <c r="AA1179" i="1"/>
  <c r="AA1167" i="1"/>
  <c r="AA1155" i="1"/>
  <c r="AA1143" i="1"/>
  <c r="AA1131" i="1"/>
  <c r="AA1119" i="1"/>
  <c r="AA1107" i="1"/>
  <c r="AA1095" i="1"/>
  <c r="AA1083" i="1"/>
  <c r="AA2101" i="1"/>
  <c r="AA2075" i="1"/>
  <c r="AA2063" i="1"/>
  <c r="AA2051" i="1"/>
  <c r="AA2039" i="1"/>
  <c r="AA2027" i="1"/>
  <c r="AA2015" i="1"/>
  <c r="AA2003" i="1"/>
  <c r="AA1991" i="1"/>
  <c r="AA1979" i="1"/>
  <c r="AA1967" i="1"/>
  <c r="AA1955" i="1"/>
  <c r="AA1943" i="1"/>
  <c r="AA1924" i="1"/>
  <c r="AA1911" i="1"/>
  <c r="AA1899" i="1"/>
  <c r="AA1887" i="1"/>
  <c r="AA1875" i="1"/>
  <c r="AA1863" i="1"/>
  <c r="AA1851" i="1"/>
  <c r="AA1839" i="1"/>
  <c r="AA1827" i="1"/>
  <c r="AA1815" i="1"/>
  <c r="AA1791" i="1"/>
  <c r="AA1778" i="1"/>
  <c r="AA1766" i="1"/>
  <c r="AA1754" i="1"/>
  <c r="AA1742" i="1"/>
  <c r="AA1730" i="1"/>
  <c r="AA1718" i="1"/>
  <c r="AA1706" i="1"/>
  <c r="AA1694" i="1"/>
  <c r="AA1682" i="1"/>
  <c r="AA1670" i="1"/>
  <c r="AA1658" i="1"/>
  <c r="AA1646" i="1"/>
  <c r="AA1634" i="1"/>
  <c r="AA1622" i="1"/>
  <c r="AA1610" i="1"/>
  <c r="AA1598" i="1"/>
  <c r="AA1586" i="1"/>
  <c r="AA1574" i="1"/>
  <c r="AA1562" i="1"/>
  <c r="AA1550" i="1"/>
  <c r="AA1538" i="1"/>
  <c r="AA1526" i="1"/>
  <c r="AA1514" i="1"/>
  <c r="AA1502" i="1"/>
  <c r="AA1490" i="1"/>
  <c r="AA1478" i="1"/>
  <c r="AA1466" i="1"/>
  <c r="AA1454" i="1"/>
  <c r="AA1442" i="1"/>
  <c r="AA1428" i="1"/>
  <c r="AA1416" i="1"/>
  <c r="AA1404" i="1"/>
  <c r="AA1392" i="1"/>
  <c r="AA1380" i="1"/>
  <c r="AA1368" i="1"/>
  <c r="AA1357" i="1"/>
  <c r="AA1346" i="1"/>
  <c r="AA1334" i="1"/>
  <c r="AA1322" i="1"/>
  <c r="AA1310" i="1"/>
  <c r="AA1298" i="1"/>
  <c r="AA1286" i="1"/>
  <c r="AA1274" i="1"/>
  <c r="AA1262" i="1"/>
  <c r="AA1250" i="1"/>
  <c r="AA1238" i="1"/>
  <c r="AA1226" i="1"/>
  <c r="AA1214" i="1"/>
  <c r="AA1202" i="1"/>
  <c r="AA1190" i="1"/>
  <c r="AA1178" i="1"/>
  <c r="AA1166" i="1"/>
  <c r="AA1154" i="1"/>
  <c r="AA1142" i="1"/>
  <c r="AA1130" i="1"/>
  <c r="AA1118" i="1"/>
  <c r="AA1106" i="1"/>
  <c r="AA1094" i="1"/>
  <c r="AA1082" i="1"/>
  <c r="AA2074" i="1"/>
  <c r="AA2062" i="1"/>
  <c r="AA2050" i="1"/>
  <c r="AA2038" i="1"/>
  <c r="AA2026" i="1"/>
  <c r="AA2014" i="1"/>
  <c r="AA2002" i="1"/>
  <c r="AA1990" i="1"/>
  <c r="AA1978" i="1"/>
  <c r="AA1966" i="1"/>
  <c r="AA1942" i="1"/>
  <c r="AA1922" i="1"/>
  <c r="AA1910" i="1"/>
  <c r="AA1898" i="1"/>
  <c r="AA1886" i="1"/>
  <c r="AA1874" i="1"/>
  <c r="AA1862" i="1"/>
  <c r="AA1850" i="1"/>
  <c r="AA1838" i="1"/>
  <c r="AA1826" i="1"/>
  <c r="AA1814" i="1"/>
  <c r="AA1790" i="1"/>
  <c r="AA1777" i="1"/>
  <c r="AA1765" i="1"/>
  <c r="AA1753" i="1"/>
  <c r="AA1741" i="1"/>
  <c r="AA1729" i="1"/>
  <c r="AA1717" i="1"/>
  <c r="AA1705" i="1"/>
  <c r="AA1693" i="1"/>
  <c r="AA1681" i="1"/>
  <c r="AA1669" i="1"/>
  <c r="AA1657" i="1"/>
  <c r="AA1645" i="1"/>
  <c r="AA1633" i="1"/>
  <c r="AA1621" i="1"/>
  <c r="AA1609" i="1"/>
  <c r="AA1597" i="1"/>
  <c r="AA1585" i="1"/>
  <c r="AA1573" i="1"/>
  <c r="AA1561" i="1"/>
  <c r="AA1549" i="1"/>
  <c r="AA1537" i="1"/>
  <c r="AA1525" i="1"/>
  <c r="AA1513" i="1"/>
  <c r="AA1501" i="1"/>
  <c r="AA1489" i="1"/>
  <c r="AA1477" i="1"/>
  <c r="AA1465" i="1"/>
  <c r="AA1453" i="1"/>
  <c r="AA1427" i="1"/>
  <c r="AA1415" i="1"/>
  <c r="AA1403" i="1"/>
  <c r="AA1391" i="1"/>
  <c r="AA1379" i="1"/>
  <c r="AA1367" i="1"/>
  <c r="AA1345" i="1"/>
  <c r="AA1333" i="1"/>
  <c r="AA1321" i="1"/>
  <c r="AA1309" i="1"/>
  <c r="AA1297" i="1"/>
  <c r="AA1285" i="1"/>
  <c r="AA1273" i="1"/>
  <c r="AA1261" i="1"/>
  <c r="AA1249" i="1"/>
  <c r="AA1237" i="1"/>
  <c r="AA1225" i="1"/>
  <c r="AA1213" i="1"/>
  <c r="AA1201" i="1"/>
  <c r="AA1189" i="1"/>
  <c r="AA1177" i="1"/>
  <c r="AA1165" i="1"/>
  <c r="AA1153" i="1"/>
  <c r="AA1141" i="1"/>
  <c r="AA1129" i="1"/>
  <c r="AA1117" i="1"/>
  <c r="AA1105" i="1"/>
  <c r="AA1093" i="1"/>
  <c r="AA2073" i="1"/>
  <c r="AA2061" i="1"/>
  <c r="AA2049" i="1"/>
  <c r="AA2037" i="1"/>
  <c r="AA2025" i="1"/>
  <c r="AA2013" i="1"/>
  <c r="AA2001" i="1"/>
  <c r="AA1989" i="1"/>
  <c r="AA1977" i="1"/>
  <c r="AA1965" i="1"/>
  <c r="AA1953" i="1"/>
  <c r="AA1941" i="1"/>
  <c r="AA1909" i="1"/>
  <c r="AA1897" i="1"/>
  <c r="AA1885" i="1"/>
  <c r="AA1873" i="1"/>
  <c r="AA1861" i="1"/>
  <c r="AA1849" i="1"/>
  <c r="AA1837" i="1"/>
  <c r="AA1825" i="1"/>
  <c r="AA1813" i="1"/>
  <c r="AA1789" i="1"/>
  <c r="AA1776" i="1"/>
  <c r="AA1764" i="1"/>
  <c r="AA1752" i="1"/>
  <c r="AA1740" i="1"/>
  <c r="AA1716" i="1"/>
  <c r="AA1704" i="1"/>
  <c r="AA1692" i="1"/>
  <c r="AA1680" i="1"/>
  <c r="AA1668" i="1"/>
  <c r="AA1656" i="1"/>
  <c r="AA1644" i="1"/>
  <c r="AA1632" i="1"/>
  <c r="AA1620" i="1"/>
  <c r="AA1608" i="1"/>
  <c r="AA1596" i="1"/>
  <c r="AA1584" i="1"/>
  <c r="AA1572" i="1"/>
  <c r="AA1560" i="1"/>
  <c r="AA1548" i="1"/>
  <c r="AA1536" i="1"/>
  <c r="AA1524" i="1"/>
  <c r="AA1512" i="1"/>
  <c r="AA1500" i="1"/>
  <c r="AA1488" i="1"/>
  <c r="AA1476" i="1"/>
  <c r="AA1464" i="1"/>
  <c r="AA1452" i="1"/>
  <c r="AA1426" i="1"/>
  <c r="AA1414" i="1"/>
  <c r="AA1402" i="1"/>
  <c r="AA1390" i="1"/>
  <c r="AA1378" i="1"/>
  <c r="AA1366" i="1"/>
  <c r="AA1356" i="1"/>
  <c r="AA1344" i="1"/>
  <c r="AA1332" i="1"/>
  <c r="AA1320" i="1"/>
  <c r="AA1308" i="1"/>
  <c r="AA1296" i="1"/>
  <c r="AA1284" i="1"/>
  <c r="AA1272" i="1"/>
  <c r="AA1260" i="1"/>
  <c r="AA1248" i="1"/>
  <c r="AA1236" i="1"/>
  <c r="AA1224" i="1"/>
  <c r="AA1212" i="1"/>
  <c r="AA1200" i="1"/>
  <c r="AA1188" i="1"/>
  <c r="AA1176" i="1"/>
  <c r="AA1164" i="1"/>
  <c r="AA1152" i="1"/>
  <c r="AA1140" i="1"/>
  <c r="AA1128" i="1"/>
  <c r="AA1116" i="1"/>
  <c r="AA1104" i="1"/>
  <c r="AA1092" i="1"/>
  <c r="AA2072" i="1"/>
  <c r="AA2060" i="1"/>
  <c r="AA2048" i="1"/>
  <c r="AA2036" i="1"/>
  <c r="AA2024" i="1"/>
  <c r="AA2012" i="1"/>
  <c r="AA2000" i="1"/>
  <c r="AA1988" i="1"/>
  <c r="AA1976" i="1"/>
  <c r="AA1964" i="1"/>
  <c r="AA1952" i="1"/>
  <c r="AA1940" i="1"/>
  <c r="AA1920" i="1"/>
  <c r="AA1908" i="1"/>
  <c r="AA1896" i="1"/>
  <c r="AA1884" i="1"/>
  <c r="AA1872" i="1"/>
  <c r="AA1860" i="1"/>
  <c r="AA1848" i="1"/>
  <c r="AA1836" i="1"/>
  <c r="AA1824" i="1"/>
  <c r="AA1788" i="1"/>
  <c r="AA1775" i="1"/>
  <c r="AA1763" i="1"/>
  <c r="AA1751" i="1"/>
  <c r="AA1739" i="1"/>
  <c r="AA1727" i="1"/>
  <c r="AA1715" i="1"/>
  <c r="AA1691" i="1"/>
  <c r="AA1679" i="1"/>
  <c r="AA1667" i="1"/>
  <c r="AA1655" i="1"/>
  <c r="AA1643" i="1"/>
  <c r="AA1631" i="1"/>
  <c r="AA1619" i="1"/>
  <c r="AA1607" i="1"/>
  <c r="AA1595" i="1"/>
  <c r="AA1583" i="1"/>
  <c r="AA1571" i="1"/>
  <c r="AA1559" i="1"/>
  <c r="AA1547" i="1"/>
  <c r="AA1535" i="1"/>
  <c r="AA1523" i="1"/>
  <c r="AA1511" i="1"/>
  <c r="AA1499" i="1"/>
  <c r="AA1487" i="1"/>
  <c r="AA1475" i="1"/>
  <c r="AA1463" i="1"/>
  <c r="AA1451" i="1"/>
  <c r="AA1437" i="1"/>
  <c r="AA1425" i="1"/>
  <c r="AA1413" i="1"/>
  <c r="AA1401" i="1"/>
  <c r="AA1389" i="1"/>
  <c r="AA1377" i="1"/>
  <c r="AA1365" i="1"/>
  <c r="AA1355" i="1"/>
  <c r="AA1343" i="1"/>
  <c r="AA1331" i="1"/>
  <c r="AA1319" i="1"/>
  <c r="AA1307" i="1"/>
  <c r="AA1295" i="1"/>
  <c r="AA1283" i="1"/>
  <c r="AA1271" i="1"/>
  <c r="AA1259" i="1"/>
  <c r="AA1247" i="1"/>
  <c r="AA1235" i="1"/>
  <c r="AA1223" i="1"/>
  <c r="AA1211" i="1"/>
  <c r="AA1187" i="1"/>
  <c r="AA1175" i="1"/>
  <c r="AA1163" i="1"/>
  <c r="AA1151" i="1"/>
  <c r="AA1139" i="1"/>
  <c r="AA2071" i="1"/>
  <c r="AA2059" i="1"/>
  <c r="AA2047" i="1"/>
  <c r="AA2035" i="1"/>
  <c r="AA2023" i="1"/>
  <c r="AA2011" i="1"/>
  <c r="AA1999" i="1"/>
  <c r="AA1987" i="1"/>
  <c r="AA1975" i="1"/>
  <c r="AA1963" i="1"/>
  <c r="AA1951" i="1"/>
  <c r="AA1939" i="1"/>
  <c r="AA1935" i="1"/>
  <c r="AA1919" i="1"/>
  <c r="AA1907" i="1"/>
  <c r="AA1895" i="1"/>
  <c r="AA1883" i="1"/>
  <c r="AA1871" i="1"/>
  <c r="AA1859" i="1"/>
  <c r="AA1847" i="1"/>
  <c r="AA1835" i="1"/>
  <c r="AA1823" i="1"/>
  <c r="AA1787" i="1"/>
  <c r="AA1774" i="1"/>
  <c r="AA1762" i="1"/>
  <c r="AA1750" i="1"/>
  <c r="AA1738" i="1"/>
  <c r="AA1714" i="1"/>
  <c r="AA1702" i="1"/>
  <c r="AA1690" i="1"/>
  <c r="AA1678" i="1"/>
  <c r="AA1666" i="1"/>
  <c r="AA1654" i="1"/>
  <c r="AA1642" i="1"/>
  <c r="AA1630" i="1"/>
  <c r="AA1618" i="1"/>
  <c r="AA1606" i="1"/>
  <c r="AA1594" i="1"/>
  <c r="AA1582" i="1"/>
  <c r="AA1570" i="1"/>
  <c r="AA1558" i="1"/>
  <c r="AA1546" i="1"/>
  <c r="AA1534" i="1"/>
  <c r="AA1522" i="1"/>
  <c r="AA1510" i="1"/>
  <c r="AA1498" i="1"/>
  <c r="AA1486" i="1"/>
  <c r="AA1474" i="1"/>
  <c r="AA1462" i="1"/>
  <c r="AA1450" i="1"/>
  <c r="AA1436" i="1"/>
  <c r="AA1424" i="1"/>
  <c r="AA1412" i="1"/>
  <c r="AA1400" i="1"/>
  <c r="AA1388" i="1"/>
  <c r="AA1376" i="1"/>
  <c r="AA1364" i="1"/>
  <c r="AA1354" i="1"/>
  <c r="AA1342" i="1"/>
  <c r="AA1330" i="1"/>
  <c r="AA1318" i="1"/>
  <c r="AA1306" i="1"/>
  <c r="AA1294" i="1"/>
  <c r="AA1282" i="1"/>
  <c r="AA1270" i="1"/>
  <c r="AA1258" i="1"/>
  <c r="AA1246" i="1"/>
  <c r="AA1234" i="1"/>
  <c r="AA1222" i="1"/>
  <c r="AA1210" i="1"/>
  <c r="AA1198" i="1"/>
  <c r="AA1186" i="1"/>
  <c r="AA1174" i="1"/>
  <c r="AA1162" i="1"/>
  <c r="AA1150" i="1"/>
  <c r="AA1138" i="1"/>
  <c r="AA1126" i="1"/>
  <c r="AA1114" i="1"/>
  <c r="AA1102" i="1"/>
  <c r="AA1090" i="1"/>
  <c r="AA2070" i="1"/>
  <c r="AA2058" i="1"/>
  <c r="AA2046" i="1"/>
  <c r="AA2034" i="1"/>
  <c r="AA2022" i="1"/>
  <c r="AA2010" i="1"/>
  <c r="AA1998" i="1"/>
  <c r="AA1986" i="1"/>
  <c r="AA1974" i="1"/>
  <c r="AA1962" i="1"/>
  <c r="AA1950" i="1"/>
  <c r="AA1938" i="1"/>
  <c r="AA1934" i="1"/>
  <c r="AA1918" i="1"/>
  <c r="AA1906" i="1"/>
  <c r="AA1894" i="1"/>
  <c r="AA1882" i="1"/>
  <c r="AA1870" i="1"/>
  <c r="AA1858" i="1"/>
  <c r="AA1846" i="1"/>
  <c r="AA1834" i="1"/>
  <c r="AA1822" i="1"/>
  <c r="AA1786" i="1"/>
  <c r="AA1773" i="1"/>
  <c r="AA1761" i="1"/>
  <c r="AA1749" i="1"/>
  <c r="AA1737" i="1"/>
  <c r="AA1725" i="1"/>
  <c r="AA1713" i="1"/>
  <c r="AA1701" i="1"/>
  <c r="AA1689" i="1"/>
  <c r="AA1677" i="1"/>
  <c r="AA1665" i="1"/>
  <c r="AA1653" i="1"/>
  <c r="AA1641" i="1"/>
  <c r="AA1629" i="1"/>
  <c r="AA1617" i="1"/>
  <c r="AA1605" i="1"/>
  <c r="AA1593" i="1"/>
  <c r="AA1581" i="1"/>
  <c r="AA1569" i="1"/>
  <c r="AA1557" i="1"/>
  <c r="AA1545" i="1"/>
  <c r="AA1533" i="1"/>
  <c r="AA1521" i="1"/>
  <c r="AA1509" i="1"/>
  <c r="AA1497" i="1"/>
  <c r="AA1485" i="1"/>
  <c r="AA1473" i="1"/>
  <c r="AA1461" i="1"/>
  <c r="AA1449" i="1"/>
  <c r="AA1435" i="1"/>
  <c r="AA1423" i="1"/>
  <c r="AA1411" i="1"/>
  <c r="AA1399" i="1"/>
  <c r="AA1387" i="1"/>
  <c r="AA1375" i="1"/>
  <c r="AA1363" i="1"/>
  <c r="AA1353" i="1"/>
  <c r="AA1329" i="1"/>
  <c r="AA1317" i="1"/>
  <c r="AA1305" i="1"/>
  <c r="AA1293" i="1"/>
  <c r="AA1281" i="1"/>
  <c r="AA1269" i="1"/>
  <c r="AA1257" i="1"/>
  <c r="AA1245" i="1"/>
  <c r="AA1233" i="1"/>
  <c r="AA1221" i="1"/>
  <c r="AA1209" i="1"/>
  <c r="AA1197" i="1"/>
  <c r="AA1185" i="1"/>
  <c r="AA1173" i="1"/>
  <c r="AA1161" i="1"/>
  <c r="AA1149" i="1"/>
  <c r="AA1137" i="1"/>
  <c r="AA1125" i="1"/>
  <c r="AA2081" i="1"/>
  <c r="AA2069" i="1"/>
  <c r="AA2057" i="1"/>
  <c r="AA2045" i="1"/>
  <c r="AA2033" i="1"/>
  <c r="AA2021" i="1"/>
  <c r="AA2009" i="1"/>
  <c r="AA1997" i="1"/>
  <c r="AA1985" i="1"/>
  <c r="AA1973" i="1"/>
  <c r="AA1961" i="1"/>
  <c r="AA1949" i="1"/>
  <c r="AA1933" i="1"/>
  <c r="AA1917" i="1"/>
  <c r="AA1905" i="1"/>
  <c r="AA1893" i="1"/>
  <c r="AA1881" i="1"/>
  <c r="AA1869" i="1"/>
  <c r="AA1857" i="1"/>
  <c r="AA1845" i="1"/>
  <c r="AA1833" i="1"/>
  <c r="AA1797" i="1"/>
  <c r="AA1785" i="1"/>
  <c r="AA1772" i="1"/>
  <c r="AA1760" i="1"/>
  <c r="AA1748" i="1"/>
  <c r="AA1736" i="1"/>
  <c r="AA1724" i="1"/>
  <c r="AA1712" i="1"/>
  <c r="AA1700" i="1"/>
  <c r="AA1688" i="1"/>
  <c r="AA1676" i="1"/>
  <c r="AA1664" i="1"/>
  <c r="AA1652" i="1"/>
  <c r="AA1640" i="1"/>
  <c r="AA1628" i="1"/>
  <c r="AA1616" i="1"/>
  <c r="AA1604" i="1"/>
  <c r="AA1592" i="1"/>
  <c r="AA1580" i="1"/>
  <c r="AA1568" i="1"/>
  <c r="AA1556" i="1"/>
  <c r="AA1544" i="1"/>
  <c r="AA1532" i="1"/>
  <c r="AA1520" i="1"/>
  <c r="AA1508" i="1"/>
  <c r="AA1496" i="1"/>
  <c r="AA1484" i="1"/>
  <c r="AA1472" i="1"/>
  <c r="AA1460" i="1"/>
  <c r="AA1448" i="1"/>
  <c r="AA1434" i="1"/>
  <c r="AA1422" i="1"/>
  <c r="AA1410" i="1"/>
  <c r="AA1398" i="1"/>
  <c r="AA1386" i="1"/>
  <c r="AA1374" i="1"/>
  <c r="AA1362" i="1"/>
  <c r="AA1352" i="1"/>
  <c r="AA1340" i="1"/>
  <c r="AA1328" i="1"/>
  <c r="AA1316" i="1"/>
  <c r="AA1304" i="1"/>
  <c r="AA1292" i="1"/>
  <c r="AA1280" i="1"/>
  <c r="AA1268" i="1"/>
  <c r="AA1256" i="1"/>
  <c r="AA1244" i="1"/>
  <c r="AA1232" i="1"/>
  <c r="AA1220" i="1"/>
  <c r="AA1208" i="1"/>
  <c r="AA1196" i="1"/>
  <c r="AA1184" i="1"/>
  <c r="AA1172" i="1"/>
  <c r="AA1160" i="1"/>
  <c r="AA1148" i="1"/>
  <c r="AA1136" i="1"/>
  <c r="AA1124" i="1"/>
  <c r="AA2080" i="1"/>
  <c r="AA2068" i="1"/>
  <c r="AA2056" i="1"/>
  <c r="AA2044" i="1"/>
  <c r="AA2032" i="1"/>
  <c r="AA2020" i="1"/>
  <c r="AA2008" i="1"/>
  <c r="AA1996" i="1"/>
  <c r="AA1984" i="1"/>
  <c r="AA1972" i="1"/>
  <c r="AA1960" i="1"/>
  <c r="AA1948" i="1"/>
  <c r="AA1932" i="1"/>
  <c r="AA1916" i="1"/>
  <c r="AA1904" i="1"/>
  <c r="AA1892" i="1"/>
  <c r="AA1880" i="1"/>
  <c r="AA1868" i="1"/>
  <c r="AA1856" i="1"/>
  <c r="AA1844" i="1"/>
  <c r="AA1832" i="1"/>
  <c r="AA1820" i="1"/>
  <c r="AA1796" i="1"/>
  <c r="AA1784" i="1"/>
  <c r="AA1771" i="1"/>
  <c r="AA1759" i="1"/>
  <c r="AA1747" i="1"/>
  <c r="AA1735" i="1"/>
  <c r="AA1723" i="1"/>
  <c r="AA1711" i="1"/>
  <c r="AA1699" i="1"/>
  <c r="AA1687" i="1"/>
  <c r="AA1675" i="1"/>
  <c r="AA1663" i="1"/>
  <c r="AA1651" i="1"/>
  <c r="AA1639" i="1"/>
  <c r="AA1627" i="1"/>
  <c r="AA1615" i="1"/>
  <c r="AA1603" i="1"/>
  <c r="AA1591" i="1"/>
  <c r="AA1579" i="1"/>
  <c r="AA1567" i="1"/>
  <c r="AA1555" i="1"/>
  <c r="AA1543" i="1"/>
  <c r="AA1531" i="1"/>
  <c r="AA1519" i="1"/>
  <c r="AA1507" i="1"/>
  <c r="AA1495" i="1"/>
  <c r="AA1483" i="1"/>
  <c r="AA1471" i="1"/>
  <c r="AA1459" i="1"/>
  <c r="AA1447" i="1"/>
  <c r="AA1421" i="1"/>
  <c r="AA1409" i="1"/>
  <c r="AA1397" i="1"/>
  <c r="AA1385" i="1"/>
  <c r="AA1373" i="1"/>
  <c r="AA1351" i="1"/>
  <c r="AA1339" i="1"/>
  <c r="AA1327" i="1"/>
  <c r="AA1315" i="1"/>
  <c r="AA1303" i="1"/>
  <c r="AA1291" i="1"/>
  <c r="AA1279" i="1"/>
  <c r="AA1267" i="1"/>
  <c r="AA1255" i="1"/>
  <c r="AA1243" i="1"/>
  <c r="AA1231" i="1"/>
  <c r="AA1219" i="1"/>
  <c r="AA1207" i="1"/>
  <c r="AA1195" i="1"/>
  <c r="AA1183" i="1"/>
  <c r="AA1171" i="1"/>
  <c r="AA1159" i="1"/>
  <c r="AA1147" i="1"/>
  <c r="AA2079" i="1"/>
  <c r="AA2067" i="1"/>
  <c r="AA2055" i="1"/>
  <c r="AA2043" i="1"/>
  <c r="AA2031" i="1"/>
  <c r="AA2019" i="1"/>
  <c r="AA2007" i="1"/>
  <c r="AA1995" i="1"/>
  <c r="AA1983" i="1"/>
  <c r="AA1971" i="1"/>
  <c r="AA1959" i="1"/>
  <c r="AA1947" i="1"/>
  <c r="AA1936" i="1"/>
  <c r="AA1931" i="1"/>
  <c r="AA1915" i="1"/>
  <c r="AA1903" i="1"/>
  <c r="AA1891" i="1"/>
  <c r="AA1879" i="1"/>
  <c r="AA1867" i="1"/>
  <c r="AA1855" i="1"/>
  <c r="AA1843" i="1"/>
  <c r="AA1831" i="1"/>
  <c r="AA1819" i="1"/>
  <c r="AA1795" i="1"/>
  <c r="AA1783" i="1"/>
  <c r="AA1770" i="1"/>
  <c r="AA1758" i="1"/>
  <c r="AA1746" i="1"/>
  <c r="AA1734" i="1"/>
  <c r="AA1722" i="1"/>
  <c r="AA1710" i="1"/>
  <c r="AA1698" i="1"/>
  <c r="AA1686" i="1"/>
  <c r="AA1674" i="1"/>
  <c r="AA1662" i="1"/>
  <c r="AA1650" i="1"/>
  <c r="AA1638" i="1"/>
  <c r="AA1626" i="1"/>
  <c r="AA1614" i="1"/>
  <c r="AA1602" i="1"/>
  <c r="AA1590" i="1"/>
  <c r="AA1578" i="1"/>
  <c r="AA1566" i="1"/>
  <c r="AA1554" i="1"/>
  <c r="AA1542" i="1"/>
  <c r="AA1530" i="1"/>
  <c r="AA1518" i="1"/>
  <c r="AA1506" i="1"/>
  <c r="AA1494" i="1"/>
  <c r="AA1482" i="1"/>
  <c r="AA1470" i="1"/>
  <c r="AA1458" i="1"/>
  <c r="AA1446" i="1"/>
  <c r="AA1432" i="1"/>
  <c r="AA1420" i="1"/>
  <c r="AA1408" i="1"/>
  <c r="AA1396" i="1"/>
  <c r="AA1384" i="1"/>
  <c r="AA1372" i="1"/>
  <c r="AA1361" i="1"/>
  <c r="AA1350" i="1"/>
  <c r="AA1338" i="1"/>
  <c r="AA1326" i="1"/>
  <c r="AA1314" i="1"/>
  <c r="AA1302" i="1"/>
  <c r="AA1290" i="1"/>
  <c r="AA1278" i="1"/>
  <c r="AA1266" i="1"/>
  <c r="AA1254" i="1"/>
  <c r="AA1242" i="1"/>
  <c r="AA1230" i="1"/>
  <c r="AA1218" i="1"/>
  <c r="AA1206" i="1"/>
  <c r="AA1194" i="1"/>
  <c r="AA1182" i="1"/>
  <c r="AA1170" i="1"/>
  <c r="AA1158" i="1"/>
  <c r="AA1146" i="1"/>
  <c r="AA1134" i="1"/>
  <c r="AA1122" i="1"/>
  <c r="AA1135" i="1"/>
  <c r="AA1098" i="1"/>
  <c r="AA1079" i="1"/>
  <c r="AA1067" i="1"/>
  <c r="AA1055" i="1"/>
  <c r="AA1043" i="1"/>
  <c r="AA1031" i="1"/>
  <c r="AA1019" i="1"/>
  <c r="AA1007" i="1"/>
  <c r="AA995" i="1"/>
  <c r="AA983" i="1"/>
  <c r="AA971" i="1"/>
  <c r="AA959" i="1"/>
  <c r="AA947" i="1"/>
  <c r="AA935" i="1"/>
  <c r="AA923" i="1"/>
  <c r="AA911" i="1"/>
  <c r="AA899" i="1"/>
  <c r="AA887" i="1"/>
  <c r="AA875" i="1"/>
  <c r="AA863" i="1"/>
  <c r="AA851" i="1"/>
  <c r="AA839" i="1"/>
  <c r="AA827" i="1"/>
  <c r="AA815" i="1"/>
  <c r="AA803" i="1"/>
  <c r="AA791" i="1"/>
  <c r="AA779" i="1"/>
  <c r="AA767" i="1"/>
  <c r="AA755" i="1"/>
  <c r="AA743" i="1"/>
  <c r="AA731" i="1"/>
  <c r="AA719" i="1"/>
  <c r="AA707" i="1"/>
  <c r="AA695" i="1"/>
  <c r="AA683" i="1"/>
  <c r="AA671" i="1"/>
  <c r="AA659" i="1"/>
  <c r="AA647" i="1"/>
  <c r="AA635" i="1"/>
  <c r="AA623" i="1"/>
  <c r="AA611" i="1"/>
  <c r="AA599" i="1"/>
  <c r="AA587" i="1"/>
  <c r="AA575" i="1"/>
  <c r="AA563" i="1"/>
  <c r="AA551" i="1"/>
  <c r="AA539" i="1"/>
  <c r="AA527" i="1"/>
  <c r="AA515" i="1"/>
  <c r="AA503" i="1"/>
  <c r="AA491" i="1"/>
  <c r="AA479" i="1"/>
  <c r="AA455" i="1"/>
  <c r="AA443" i="1"/>
  <c r="AA431" i="1"/>
  <c r="AA419" i="1"/>
  <c r="AA407" i="1"/>
  <c r="AA395" i="1"/>
  <c r="AA383" i="1"/>
  <c r="AA371" i="1"/>
  <c r="AA359" i="1"/>
  <c r="AA347" i="1"/>
  <c r="AA335" i="1"/>
  <c r="AA323" i="1"/>
  <c r="AA311" i="1"/>
  <c r="AA299" i="1"/>
  <c r="AA287" i="1"/>
  <c r="AA1127" i="1"/>
  <c r="AA1097" i="1"/>
  <c r="AA1078" i="1"/>
  <c r="AA1066" i="1"/>
  <c r="AA1054" i="1"/>
  <c r="AA1042" i="1"/>
  <c r="AA1030" i="1"/>
  <c r="AA1018" i="1"/>
  <c r="AA1006" i="1"/>
  <c r="AA994" i="1"/>
  <c r="AA982" i="1"/>
  <c r="AA970" i="1"/>
  <c r="AA958" i="1"/>
  <c r="AA946" i="1"/>
  <c r="AA934" i="1"/>
  <c r="AA922" i="1"/>
  <c r="AA910" i="1"/>
  <c r="AA898" i="1"/>
  <c r="AA886" i="1"/>
  <c r="AA874" i="1"/>
  <c r="AA862" i="1"/>
  <c r="AA850" i="1"/>
  <c r="AA838" i="1"/>
  <c r="AA826" i="1"/>
  <c r="AA814" i="1"/>
  <c r="AA802" i="1"/>
  <c r="AA790" i="1"/>
  <c r="AA778" i="1"/>
  <c r="AA766" i="1"/>
  <c r="AA754" i="1"/>
  <c r="AA742" i="1"/>
  <c r="AA730" i="1"/>
  <c r="AA718" i="1"/>
  <c r="AA706" i="1"/>
  <c r="AA694" i="1"/>
  <c r="AA682" i="1"/>
  <c r="AA670" i="1"/>
  <c r="AA658" i="1"/>
  <c r="AA646" i="1"/>
  <c r="AA634" i="1"/>
  <c r="AA622" i="1"/>
  <c r="AA610" i="1"/>
  <c r="AA598" i="1"/>
  <c r="AA586" i="1"/>
  <c r="AA574" i="1"/>
  <c r="AA562" i="1"/>
  <c r="AA550" i="1"/>
  <c r="AA538" i="1"/>
  <c r="AA526" i="1"/>
  <c r="AA514" i="1"/>
  <c r="AA502" i="1"/>
  <c r="AA490" i="1"/>
  <c r="AA478" i="1"/>
  <c r="AA454" i="1"/>
  <c r="AA442" i="1"/>
  <c r="AA430" i="1"/>
  <c r="AA418" i="1"/>
  <c r="AA406" i="1"/>
  <c r="AA394" i="1"/>
  <c r="AA382" i="1"/>
  <c r="AA1123" i="1"/>
  <c r="AA1096" i="1"/>
  <c r="AA1077" i="1"/>
  <c r="AA1065" i="1"/>
  <c r="AA1053" i="1"/>
  <c r="AA1041" i="1"/>
  <c r="AA1029" i="1"/>
  <c r="AA1017" i="1"/>
  <c r="AA1005" i="1"/>
  <c r="AA993" i="1"/>
  <c r="AA981" i="1"/>
  <c r="AA969" i="1"/>
  <c r="AA957" i="1"/>
  <c r="AA945" i="1"/>
  <c r="AA933" i="1"/>
  <c r="AA921" i="1"/>
  <c r="AA909" i="1"/>
  <c r="AA897" i="1"/>
  <c r="AA885" i="1"/>
  <c r="AA873" i="1"/>
  <c r="AA861" i="1"/>
  <c r="AA849" i="1"/>
  <c r="AA837" i="1"/>
  <c r="AA825" i="1"/>
  <c r="AA813" i="1"/>
  <c r="AA801" i="1"/>
  <c r="AA789" i="1"/>
  <c r="AA777" i="1"/>
  <c r="AA765" i="1"/>
  <c r="AA753" i="1"/>
  <c r="AA741" i="1"/>
  <c r="AA729" i="1"/>
  <c r="AA717" i="1"/>
  <c r="AA705" i="1"/>
  <c r="AA693" i="1"/>
  <c r="AA681" i="1"/>
  <c r="AA669" i="1"/>
  <c r="AA657" i="1"/>
  <c r="AA645" i="1"/>
  <c r="AA633" i="1"/>
  <c r="AA621" i="1"/>
  <c r="AA609" i="1"/>
  <c r="AA597" i="1"/>
  <c r="AA585" i="1"/>
  <c r="AA573" i="1"/>
  <c r="AA561" i="1"/>
  <c r="AA549" i="1"/>
  <c r="AA537" i="1"/>
  <c r="AA525" i="1"/>
  <c r="AA513" i="1"/>
  <c r="AA501" i="1"/>
  <c r="AA489" i="1"/>
  <c r="AA477" i="1"/>
  <c r="AA453" i="1"/>
  <c r="AA441" i="1"/>
  <c r="AA429" i="1"/>
  <c r="AA417" i="1"/>
  <c r="AA405" i="1"/>
  <c r="AA393" i="1"/>
  <c r="AA381" i="1"/>
  <c r="AA369" i="1"/>
  <c r="AA357" i="1"/>
  <c r="AA1115" i="1"/>
  <c r="AA1091" i="1"/>
  <c r="AA1076" i="1"/>
  <c r="AA1064" i="1"/>
  <c r="AA1052" i="1"/>
  <c r="AA1040" i="1"/>
  <c r="AA1028" i="1"/>
  <c r="AA1016" i="1"/>
  <c r="AA1004" i="1"/>
  <c r="AA992" i="1"/>
  <c r="AA980" i="1"/>
  <c r="AA968" i="1"/>
  <c r="AA956" i="1"/>
  <c r="AA944" i="1"/>
  <c r="AA932" i="1"/>
  <c r="AA920" i="1"/>
  <c r="AA908" i="1"/>
  <c r="AA896" i="1"/>
  <c r="AA884" i="1"/>
  <c r="AA872" i="1"/>
  <c r="AA860" i="1"/>
  <c r="AA848" i="1"/>
  <c r="AA836" i="1"/>
  <c r="AA824" i="1"/>
  <c r="AA812" i="1"/>
  <c r="AA800" i="1"/>
  <c r="AA788" i="1"/>
  <c r="AA776" i="1"/>
  <c r="AA764" i="1"/>
  <c r="AA752" i="1"/>
  <c r="AA740" i="1"/>
  <c r="AA728" i="1"/>
  <c r="AA716" i="1"/>
  <c r="AA704" i="1"/>
  <c r="AA692" i="1"/>
  <c r="AA680" i="1"/>
  <c r="AA668" i="1"/>
  <c r="AA656" i="1"/>
  <c r="AA644" i="1"/>
  <c r="AA632" i="1"/>
  <c r="AA620" i="1"/>
  <c r="AA608" i="1"/>
  <c r="AA596" i="1"/>
  <c r="AA584" i="1"/>
  <c r="AA572" i="1"/>
  <c r="AA560" i="1"/>
  <c r="AA548" i="1"/>
  <c r="AA536" i="1"/>
  <c r="AA524" i="1"/>
  <c r="AA512" i="1"/>
  <c r="AA500" i="1"/>
  <c r="AA488" i="1"/>
  <c r="AA476" i="1"/>
  <c r="AA452" i="1"/>
  <c r="AA440" i="1"/>
  <c r="AA428" i="1"/>
  <c r="AA416" i="1"/>
  <c r="AA404" i="1"/>
  <c r="AA392" i="1"/>
  <c r="AA380" i="1"/>
  <c r="AA368" i="1"/>
  <c r="AA356" i="1"/>
  <c r="AA1113" i="1"/>
  <c r="AA1089" i="1"/>
  <c r="AA1075" i="1"/>
  <c r="AA1063" i="1"/>
  <c r="AA1051" i="1"/>
  <c r="AA1039" i="1"/>
  <c r="AA1027" i="1"/>
  <c r="AA1015" i="1"/>
  <c r="AA1003" i="1"/>
  <c r="AA991" i="1"/>
  <c r="AA979" i="1"/>
  <c r="AA967" i="1"/>
  <c r="AA955" i="1"/>
  <c r="AA943" i="1"/>
  <c r="AA931" i="1"/>
  <c r="AA919" i="1"/>
  <c r="AA907" i="1"/>
  <c r="AA895" i="1"/>
  <c r="AA883" i="1"/>
  <c r="AA871" i="1"/>
  <c r="AA859" i="1"/>
  <c r="AA847" i="1"/>
  <c r="AA835" i="1"/>
  <c r="AA823" i="1"/>
  <c r="AA811" i="1"/>
  <c r="AA799" i="1"/>
  <c r="AA787" i="1"/>
  <c r="AA775" i="1"/>
  <c r="AA763" i="1"/>
  <c r="AA751" i="1"/>
  <c r="AA739" i="1"/>
  <c r="AA727" i="1"/>
  <c r="AA715" i="1"/>
  <c r="AA703" i="1"/>
  <c r="AA691" i="1"/>
  <c r="AA679" i="1"/>
  <c r="AA667" i="1"/>
  <c r="AA655" i="1"/>
  <c r="AA643" i="1"/>
  <c r="AA631" i="1"/>
  <c r="AA619" i="1"/>
  <c r="AA607" i="1"/>
  <c r="AA595" i="1"/>
  <c r="AA583" i="1"/>
  <c r="AA571" i="1"/>
  <c r="AA559" i="1"/>
  <c r="AA547" i="1"/>
  <c r="AA535" i="1"/>
  <c r="AA523" i="1"/>
  <c r="AA511" i="1"/>
  <c r="AA499" i="1"/>
  <c r="AA487" i="1"/>
  <c r="AA475" i="1"/>
  <c r="AA451" i="1"/>
  <c r="AA439" i="1"/>
  <c r="AA427" i="1"/>
  <c r="AA415" i="1"/>
  <c r="AA403" i="1"/>
  <c r="AA391" i="1"/>
  <c r="AA379" i="1"/>
  <c r="AA367" i="1"/>
  <c r="AA355" i="1"/>
  <c r="AA343" i="1"/>
  <c r="AA1112" i="1"/>
  <c r="AA1088" i="1"/>
  <c r="AA1074" i="1"/>
  <c r="AA1062" i="1"/>
  <c r="AA1050" i="1"/>
  <c r="AA1038" i="1"/>
  <c r="AA1026" i="1"/>
  <c r="AA1014" i="1"/>
  <c r="AA1002" i="1"/>
  <c r="AA990" i="1"/>
  <c r="AA978" i="1"/>
  <c r="AA966" i="1"/>
  <c r="AA954" i="1"/>
  <c r="AA942" i="1"/>
  <c r="AA930" i="1"/>
  <c r="AA918" i="1"/>
  <c r="AA906" i="1"/>
  <c r="AA894" i="1"/>
  <c r="AA882" i="1"/>
  <c r="AA870" i="1"/>
  <c r="AA858" i="1"/>
  <c r="AA846" i="1"/>
  <c r="AA834" i="1"/>
  <c r="AA822" i="1"/>
  <c r="AA810" i="1"/>
  <c r="AA798" i="1"/>
  <c r="AA786" i="1"/>
  <c r="AA774" i="1"/>
  <c r="AA762" i="1"/>
  <c r="AA750" i="1"/>
  <c r="AA738" i="1"/>
  <c r="AA726" i="1"/>
  <c r="AA714" i="1"/>
  <c r="AA702" i="1"/>
  <c r="AA690" i="1"/>
  <c r="AA678" i="1"/>
  <c r="AA666" i="1"/>
  <c r="AA654" i="1"/>
  <c r="AA642" i="1"/>
  <c r="AA630" i="1"/>
  <c r="AA618" i="1"/>
  <c r="AA606" i="1"/>
  <c r="AA594" i="1"/>
  <c r="AA582" i="1"/>
  <c r="AA570" i="1"/>
  <c r="AA558" i="1"/>
  <c r="AA546" i="1"/>
  <c r="AA534" i="1"/>
  <c r="AA522" i="1"/>
  <c r="AA510" i="1"/>
  <c r="AA498" i="1"/>
  <c r="AA486" i="1"/>
  <c r="AA474" i="1"/>
  <c r="AA450" i="1"/>
  <c r="AA438" i="1"/>
  <c r="AA426" i="1"/>
  <c r="AA414" i="1"/>
  <c r="AA402" i="1"/>
  <c r="AA390" i="1"/>
  <c r="AA378" i="1"/>
  <c r="AA366" i="1"/>
  <c r="AA354" i="1"/>
  <c r="AA342" i="1"/>
  <c r="AA330" i="1"/>
  <c r="AA318" i="1"/>
  <c r="AA306" i="1"/>
  <c r="AA294" i="1"/>
  <c r="AA282" i="1"/>
  <c r="AA270" i="1"/>
  <c r="AA258" i="1"/>
  <c r="AA246" i="1"/>
  <c r="AA234" i="1"/>
  <c r="AA222" i="1"/>
  <c r="AA210" i="1"/>
  <c r="AA198" i="1"/>
  <c r="AA186" i="1"/>
  <c r="AA174" i="1"/>
  <c r="AA162" i="1"/>
  <c r="AA150" i="1"/>
  <c r="AA138" i="1"/>
  <c r="AA126" i="1"/>
  <c r="AA114" i="1"/>
  <c r="AA1111" i="1"/>
  <c r="AA1087" i="1"/>
  <c r="AA1073" i="1"/>
  <c r="AA1061" i="1"/>
  <c r="AA1049" i="1"/>
  <c r="AA1037" i="1"/>
  <c r="AA1025" i="1"/>
  <c r="AA1013" i="1"/>
  <c r="AA1001" i="1"/>
  <c r="AA989" i="1"/>
  <c r="AA977" i="1"/>
  <c r="AA965" i="1"/>
  <c r="AA953" i="1"/>
  <c r="AA941" i="1"/>
  <c r="AA929" i="1"/>
  <c r="AA917" i="1"/>
  <c r="AA905" i="1"/>
  <c r="AA893" i="1"/>
  <c r="AA881" i="1"/>
  <c r="AA869" i="1"/>
  <c r="AA857" i="1"/>
  <c r="AA845" i="1"/>
  <c r="AA833" i="1"/>
  <c r="AA821" i="1"/>
  <c r="AA809" i="1"/>
  <c r="AA797" i="1"/>
  <c r="AA785" i="1"/>
  <c r="AA773" i="1"/>
  <c r="AA761" i="1"/>
  <c r="AA749" i="1"/>
  <c r="AA737" i="1"/>
  <c r="AA725" i="1"/>
  <c r="AA713" i="1"/>
  <c r="AA701" i="1"/>
  <c r="AA689" i="1"/>
  <c r="AA677" i="1"/>
  <c r="AA665" i="1"/>
  <c r="AA653" i="1"/>
  <c r="AA641" i="1"/>
  <c r="AA629" i="1"/>
  <c r="AA617" i="1"/>
  <c r="AA605" i="1"/>
  <c r="AA593" i="1"/>
  <c r="AA581" i="1"/>
  <c r="AA569" i="1"/>
  <c r="AA557" i="1"/>
  <c r="AA545" i="1"/>
  <c r="AA533" i="1"/>
  <c r="AA521" i="1"/>
  <c r="AA509" i="1"/>
  <c r="AA497" i="1"/>
  <c r="AA485" i="1"/>
  <c r="AA473" i="1"/>
  <c r="AA449" i="1"/>
  <c r="AA437" i="1"/>
  <c r="AA425" i="1"/>
  <c r="AA413" i="1"/>
  <c r="AA401" i="1"/>
  <c r="AA389" i="1"/>
  <c r="AA377" i="1"/>
  <c r="AA365" i="1"/>
  <c r="AA353" i="1"/>
  <c r="AA341" i="1"/>
  <c r="AA329" i="1"/>
  <c r="AA317" i="1"/>
  <c r="AA305" i="1"/>
  <c r="AA293" i="1"/>
  <c r="AA281" i="1"/>
  <c r="AA269" i="1"/>
  <c r="AA257" i="1"/>
  <c r="AA245" i="1"/>
  <c r="AA233" i="1"/>
  <c r="AA221" i="1"/>
  <c r="AA209" i="1"/>
  <c r="AA197" i="1"/>
  <c r="AA185" i="1"/>
  <c r="AA173" i="1"/>
  <c r="AA161" i="1"/>
  <c r="AA149" i="1"/>
  <c r="AA137" i="1"/>
  <c r="AA125" i="1"/>
  <c r="AA113" i="1"/>
  <c r="AA1110" i="1"/>
  <c r="AA1086" i="1"/>
  <c r="AA1072" i="1"/>
  <c r="AA1060" i="1"/>
  <c r="AA1048" i="1"/>
  <c r="AA1036" i="1"/>
  <c r="AA1024" i="1"/>
  <c r="AA1012" i="1"/>
  <c r="AA1000" i="1"/>
  <c r="AA988" i="1"/>
  <c r="AA976" i="1"/>
  <c r="AA964" i="1"/>
  <c r="AA952" i="1"/>
  <c r="AA940" i="1"/>
  <c r="AA928" i="1"/>
  <c r="AA916" i="1"/>
  <c r="AA904" i="1"/>
  <c r="AA892" i="1"/>
  <c r="AA880" i="1"/>
  <c r="AA868" i="1"/>
  <c r="AA856" i="1"/>
  <c r="AA844" i="1"/>
  <c r="AA832" i="1"/>
  <c r="AA820" i="1"/>
  <c r="AA808" i="1"/>
  <c r="AA796" i="1"/>
  <c r="AA784" i="1"/>
  <c r="AA772" i="1"/>
  <c r="AA760" i="1"/>
  <c r="AA748" i="1"/>
  <c r="AA736" i="1"/>
  <c r="AA724" i="1"/>
  <c r="AA712" i="1"/>
  <c r="AA700" i="1"/>
  <c r="AA688" i="1"/>
  <c r="AA676" i="1"/>
  <c r="AA664" i="1"/>
  <c r="AA652" i="1"/>
  <c r="AA640" i="1"/>
  <c r="AA628" i="1"/>
  <c r="AA616" i="1"/>
  <c r="AA604" i="1"/>
  <c r="AA592" i="1"/>
  <c r="AA580" i="1"/>
  <c r="AA568" i="1"/>
  <c r="AA556" i="1"/>
  <c r="AA544" i="1"/>
  <c r="AA532" i="1"/>
  <c r="AA520" i="1"/>
  <c r="AA508" i="1"/>
  <c r="AA496" i="1"/>
  <c r="AA484" i="1"/>
  <c r="AA472" i="1"/>
  <c r="AA448" i="1"/>
  <c r="AA436" i="1"/>
  <c r="AA424" i="1"/>
  <c r="AA412" i="1"/>
  <c r="AA400" i="1"/>
  <c r="AA388" i="1"/>
  <c r="AA376" i="1"/>
  <c r="AA364" i="1"/>
  <c r="AA352" i="1"/>
  <c r="AA340" i="1"/>
  <c r="AA328" i="1"/>
  <c r="AA316" i="1"/>
  <c r="AA304" i="1"/>
  <c r="AA292" i="1"/>
  <c r="AA280" i="1"/>
  <c r="AA268" i="1"/>
  <c r="AA256" i="1"/>
  <c r="AA244" i="1"/>
  <c r="AA232" i="1"/>
  <c r="AA220" i="1"/>
  <c r="AA208" i="1"/>
  <c r="AA196" i="1"/>
  <c r="AA184" i="1"/>
  <c r="AA172" i="1"/>
  <c r="AA160" i="1"/>
  <c r="AA148" i="1"/>
  <c r="AA136" i="1"/>
  <c r="AA124" i="1"/>
  <c r="AA112" i="1"/>
  <c r="AA52" i="1"/>
  <c r="AA28" i="1"/>
  <c r="AA1103" i="1"/>
  <c r="AA1085" i="1"/>
  <c r="AA1071" i="1"/>
  <c r="AA1059" i="1"/>
  <c r="AA1047" i="1"/>
  <c r="AA1035" i="1"/>
  <c r="AA1023" i="1"/>
  <c r="AA1011" i="1"/>
  <c r="AA999" i="1"/>
  <c r="AA987" i="1"/>
  <c r="AA975" i="1"/>
  <c r="AA963" i="1"/>
  <c r="AA951" i="1"/>
  <c r="AA939" i="1"/>
  <c r="AA927" i="1"/>
  <c r="AA915" i="1"/>
  <c r="AA903" i="1"/>
  <c r="AA891" i="1"/>
  <c r="AA879" i="1"/>
  <c r="AA867" i="1"/>
  <c r="AA855" i="1"/>
  <c r="AA843" i="1"/>
  <c r="AA831" i="1"/>
  <c r="AA819" i="1"/>
  <c r="AA807" i="1"/>
  <c r="AA795" i="1"/>
  <c r="AA783" i="1"/>
  <c r="AA771" i="1"/>
  <c r="AA759" i="1"/>
  <c r="AA747" i="1"/>
  <c r="AA735" i="1"/>
  <c r="AA723" i="1"/>
  <c r="AA711" i="1"/>
  <c r="AA699" i="1"/>
  <c r="AA687" i="1"/>
  <c r="AA675" i="1"/>
  <c r="AA663" i="1"/>
  <c r="AA651" i="1"/>
  <c r="AA639" i="1"/>
  <c r="AA627" i="1"/>
  <c r="AA615" i="1"/>
  <c r="AA603" i="1"/>
  <c r="AA591" i="1"/>
  <c r="AA579" i="1"/>
  <c r="AA567" i="1"/>
  <c r="AA555" i="1"/>
  <c r="AA543" i="1"/>
  <c r="AA531" i="1"/>
  <c r="AA519" i="1"/>
  <c r="AA507" i="1"/>
  <c r="AA495" i="1"/>
  <c r="AA483" i="1"/>
  <c r="AA471" i="1"/>
  <c r="AA447" i="1"/>
  <c r="AA435" i="1"/>
  <c r="AA423" i="1"/>
  <c r="AA411" i="1"/>
  <c r="AA399" i="1"/>
  <c r="AA1101" i="1"/>
  <c r="AA1046" i="1"/>
  <c r="AA998" i="1"/>
  <c r="AA950" i="1"/>
  <c r="AA902" i="1"/>
  <c r="AA854" i="1"/>
  <c r="AA806" i="1"/>
  <c r="AA758" i="1"/>
  <c r="AA710" i="1"/>
  <c r="AA662" i="1"/>
  <c r="AA614" i="1"/>
  <c r="AA566" i="1"/>
  <c r="AA518" i="1"/>
  <c r="AA470" i="1"/>
  <c r="AA422" i="1"/>
  <c r="AA384" i="1"/>
  <c r="AA350" i="1"/>
  <c r="AA332" i="1"/>
  <c r="AA313" i="1"/>
  <c r="AA296" i="1"/>
  <c r="AA277" i="1"/>
  <c r="AA262" i="1"/>
  <c r="AA247" i="1"/>
  <c r="AA229" i="1"/>
  <c r="AA214" i="1"/>
  <c r="AA199" i="1"/>
  <c r="AA181" i="1"/>
  <c r="AA166" i="1"/>
  <c r="AA151" i="1"/>
  <c r="AA133" i="1"/>
  <c r="AA118" i="1"/>
  <c r="AA30" i="1"/>
  <c r="AA17" i="1"/>
  <c r="AA1781" i="1"/>
  <c r="AA866" i="1"/>
  <c r="AA530" i="1"/>
  <c r="AA250" i="1"/>
  <c r="AA913" i="1"/>
  <c r="AA481" i="1"/>
  <c r="AA334" i="1"/>
  <c r="AA279" i="1"/>
  <c r="AA216" i="1"/>
  <c r="AA120" i="1"/>
  <c r="AA19" i="1"/>
  <c r="AA864" i="1"/>
  <c r="AA528" i="1"/>
  <c r="AA314" i="1"/>
  <c r="AA215" i="1"/>
  <c r="AA119" i="1"/>
  <c r="AA1100" i="1"/>
  <c r="AA1045" i="1"/>
  <c r="AA997" i="1"/>
  <c r="AA949" i="1"/>
  <c r="AA901" i="1"/>
  <c r="AA853" i="1"/>
  <c r="AA805" i="1"/>
  <c r="AA757" i="1"/>
  <c r="AA709" i="1"/>
  <c r="AA661" i="1"/>
  <c r="AA613" i="1"/>
  <c r="AA565" i="1"/>
  <c r="AA517" i="1"/>
  <c r="AA469" i="1"/>
  <c r="AA421" i="1"/>
  <c r="AA375" i="1"/>
  <c r="AA349" i="1"/>
  <c r="AA331" i="1"/>
  <c r="AA312" i="1"/>
  <c r="AA295" i="1"/>
  <c r="AA276" i="1"/>
  <c r="AA261" i="1"/>
  <c r="AA243" i="1"/>
  <c r="AA228" i="1"/>
  <c r="AA213" i="1"/>
  <c r="AA195" i="1"/>
  <c r="AA180" i="1"/>
  <c r="AA165" i="1"/>
  <c r="AA147" i="1"/>
  <c r="AA132" i="1"/>
  <c r="AA117" i="1"/>
  <c r="AA29" i="1"/>
  <c r="AA16" i="1"/>
  <c r="AA770" i="1"/>
  <c r="AA139" i="1"/>
  <c r="AA961" i="1"/>
  <c r="AA577" i="1"/>
  <c r="AA386" i="1"/>
  <c r="AA298" i="1"/>
  <c r="AA231" i="1"/>
  <c r="AA153" i="1"/>
  <c r="AA912" i="1"/>
  <c r="AA385" i="1"/>
  <c r="AA278" i="1"/>
  <c r="AA182" i="1"/>
  <c r="AA92" i="1"/>
  <c r="AA31" i="1"/>
  <c r="AA1099" i="1"/>
  <c r="AA1044" i="1"/>
  <c r="AA996" i="1"/>
  <c r="AA948" i="1"/>
  <c r="AA900" i="1"/>
  <c r="AA852" i="1"/>
  <c r="AA804" i="1"/>
  <c r="AA756" i="1"/>
  <c r="AA708" i="1"/>
  <c r="AA660" i="1"/>
  <c r="AA612" i="1"/>
  <c r="AA564" i="1"/>
  <c r="AA516" i="1"/>
  <c r="AA468" i="1"/>
  <c r="AA420" i="1"/>
  <c r="AA374" i="1"/>
  <c r="AA348" i="1"/>
  <c r="AA327" i="1"/>
  <c r="AA310" i="1"/>
  <c r="AA291" i="1"/>
  <c r="AA275" i="1"/>
  <c r="AA260" i="1"/>
  <c r="AA242" i="1"/>
  <c r="AA227" i="1"/>
  <c r="AA212" i="1"/>
  <c r="AA194" i="1"/>
  <c r="AA179" i="1"/>
  <c r="AA164" i="1"/>
  <c r="AA146" i="1"/>
  <c r="AA131" i="1"/>
  <c r="AA116" i="1"/>
  <c r="AA53" i="1"/>
  <c r="AA27" i="1"/>
  <c r="AA15" i="1"/>
  <c r="AA818" i="1"/>
  <c r="AA434" i="1"/>
  <c r="AA235" i="1"/>
  <c r="AA865" i="1"/>
  <c r="AA529" i="1"/>
  <c r="AA358" i="1"/>
  <c r="AA264" i="1"/>
  <c r="AA201" i="1"/>
  <c r="AA816" i="1"/>
  <c r="AA480" i="1"/>
  <c r="AA297" i="1"/>
  <c r="AA200" i="1"/>
  <c r="AA18" i="1"/>
  <c r="AA1084" i="1"/>
  <c r="AA1034" i="1"/>
  <c r="AA986" i="1"/>
  <c r="AA938" i="1"/>
  <c r="AA890" i="1"/>
  <c r="AA842" i="1"/>
  <c r="AA794" i="1"/>
  <c r="AA746" i="1"/>
  <c r="AA698" i="1"/>
  <c r="AA650" i="1"/>
  <c r="AA602" i="1"/>
  <c r="AA554" i="1"/>
  <c r="AA506" i="1"/>
  <c r="AA410" i="1"/>
  <c r="AA373" i="1"/>
  <c r="AA346" i="1"/>
  <c r="AA326" i="1"/>
  <c r="AA309" i="1"/>
  <c r="AA290" i="1"/>
  <c r="AA274" i="1"/>
  <c r="AA259" i="1"/>
  <c r="AA241" i="1"/>
  <c r="AA226" i="1"/>
  <c r="AA211" i="1"/>
  <c r="AA193" i="1"/>
  <c r="AA178" i="1"/>
  <c r="AA163" i="1"/>
  <c r="AA145" i="1"/>
  <c r="AA130" i="1"/>
  <c r="AA115" i="1"/>
  <c r="AA51" i="1"/>
  <c r="AA39" i="1"/>
  <c r="AA26" i="1"/>
  <c r="AA14" i="1"/>
  <c r="AA722" i="1"/>
  <c r="AA578" i="1"/>
  <c r="AA336" i="1"/>
  <c r="AA169" i="1"/>
  <c r="AA58" i="1"/>
  <c r="AA1057" i="1"/>
  <c r="AA315" i="1"/>
  <c r="AA183" i="1"/>
  <c r="AA1008" i="1"/>
  <c r="AA624" i="1"/>
  <c r="AA333" i="1"/>
  <c r="AA230" i="1"/>
  <c r="AA152" i="1"/>
  <c r="AA43" i="1"/>
  <c r="AA1081" i="1"/>
  <c r="AA1033" i="1"/>
  <c r="AA985" i="1"/>
  <c r="AA937" i="1"/>
  <c r="AA889" i="1"/>
  <c r="AA841" i="1"/>
  <c r="AA793" i="1"/>
  <c r="AA745" i="1"/>
  <c r="AA697" i="1"/>
  <c r="AA649" i="1"/>
  <c r="AA601" i="1"/>
  <c r="AA553" i="1"/>
  <c r="AA505" i="1"/>
  <c r="AA409" i="1"/>
  <c r="AA372" i="1"/>
  <c r="AA345" i="1"/>
  <c r="AA325" i="1"/>
  <c r="AA308" i="1"/>
  <c r="AA289" i="1"/>
  <c r="AA273" i="1"/>
  <c r="AA255" i="1"/>
  <c r="AA240" i="1"/>
  <c r="AA225" i="1"/>
  <c r="AA207" i="1"/>
  <c r="AA192" i="1"/>
  <c r="AA177" i="1"/>
  <c r="AA159" i="1"/>
  <c r="AA144" i="1"/>
  <c r="AA129" i="1"/>
  <c r="AA111" i="1"/>
  <c r="AA75" i="1"/>
  <c r="AA50" i="1"/>
  <c r="AA25" i="1"/>
  <c r="AA13" i="1"/>
  <c r="AA674" i="1"/>
  <c r="AA1009" i="1"/>
  <c r="AA625" i="1"/>
  <c r="AA433" i="1"/>
  <c r="AA249" i="1"/>
  <c r="AA168" i="1"/>
  <c r="AA93" i="1"/>
  <c r="AA32" i="1"/>
  <c r="AA960" i="1"/>
  <c r="AA432" i="1"/>
  <c r="AA248" i="1"/>
  <c r="AA134" i="1"/>
  <c r="AA1080" i="1"/>
  <c r="AA1032" i="1"/>
  <c r="AA984" i="1"/>
  <c r="AA936" i="1"/>
  <c r="AA888" i="1"/>
  <c r="AA840" i="1"/>
  <c r="AA792" i="1"/>
  <c r="AA744" i="1"/>
  <c r="AA696" i="1"/>
  <c r="AA648" i="1"/>
  <c r="AA600" i="1"/>
  <c r="AA552" i="1"/>
  <c r="AA504" i="1"/>
  <c r="AA408" i="1"/>
  <c r="AA370" i="1"/>
  <c r="AA344" i="1"/>
  <c r="AA324" i="1"/>
  <c r="AA307" i="1"/>
  <c r="AA288" i="1"/>
  <c r="AA272" i="1"/>
  <c r="AA254" i="1"/>
  <c r="AA239" i="1"/>
  <c r="AA224" i="1"/>
  <c r="AA206" i="1"/>
  <c r="AA191" i="1"/>
  <c r="AA176" i="1"/>
  <c r="AA158" i="1"/>
  <c r="AA143" i="1"/>
  <c r="AA128" i="1"/>
  <c r="AA110" i="1"/>
  <c r="AA62" i="1"/>
  <c r="AA37" i="1"/>
  <c r="AA24" i="1"/>
  <c r="AA12" i="1"/>
  <c r="AA1058" i="1"/>
  <c r="AA626" i="1"/>
  <c r="AA319" i="1"/>
  <c r="AA154" i="1"/>
  <c r="AA45" i="1"/>
  <c r="AA817" i="1"/>
  <c r="AA135" i="1"/>
  <c r="AA44" i="1"/>
  <c r="AA1056" i="1"/>
  <c r="AA576" i="1"/>
  <c r="AA351" i="1"/>
  <c r="AA263" i="1"/>
  <c r="AA167" i="1"/>
  <c r="AA1070" i="1"/>
  <c r="AA1022" i="1"/>
  <c r="AA974" i="1"/>
  <c r="AA926" i="1"/>
  <c r="AA878" i="1"/>
  <c r="AA830" i="1"/>
  <c r="AA782" i="1"/>
  <c r="AA734" i="1"/>
  <c r="AA686" i="1"/>
  <c r="AA638" i="1"/>
  <c r="AA590" i="1"/>
  <c r="AA542" i="1"/>
  <c r="AA494" i="1"/>
  <c r="AA446" i="1"/>
  <c r="AA398" i="1"/>
  <c r="AA363" i="1"/>
  <c r="AA339" i="1"/>
  <c r="AA322" i="1"/>
  <c r="AA303" i="1"/>
  <c r="AA286" i="1"/>
  <c r="AA271" i="1"/>
  <c r="AA253" i="1"/>
  <c r="AA238" i="1"/>
  <c r="AA223" i="1"/>
  <c r="AA205" i="1"/>
  <c r="AA190" i="1"/>
  <c r="AA175" i="1"/>
  <c r="AA157" i="1"/>
  <c r="AA142" i="1"/>
  <c r="AA127" i="1"/>
  <c r="AA109" i="1"/>
  <c r="AA61" i="1"/>
  <c r="AA48" i="1"/>
  <c r="AA36" i="1"/>
  <c r="AA23" i="1"/>
  <c r="AA11" i="1"/>
  <c r="AA914" i="1"/>
  <c r="AA387" i="1"/>
  <c r="AA283" i="1"/>
  <c r="AA202" i="1"/>
  <c r="AA82" i="1"/>
  <c r="AA8" i="1"/>
  <c r="AA673" i="1"/>
  <c r="AA768" i="1"/>
  <c r="AA1069" i="1"/>
  <c r="AA1021" i="1"/>
  <c r="AA973" i="1"/>
  <c r="AA925" i="1"/>
  <c r="AA877" i="1"/>
  <c r="AA829" i="1"/>
  <c r="AA781" i="1"/>
  <c r="AA733" i="1"/>
  <c r="AA685" i="1"/>
  <c r="AA637" i="1"/>
  <c r="AA589" i="1"/>
  <c r="AA541" i="1"/>
  <c r="AA493" i="1"/>
  <c r="AA445" i="1"/>
  <c r="AA397" i="1"/>
  <c r="AA362" i="1"/>
  <c r="AA338" i="1"/>
  <c r="AA321" i="1"/>
  <c r="AA302" i="1"/>
  <c r="AA285" i="1"/>
  <c r="AA267" i="1"/>
  <c r="AA252" i="1"/>
  <c r="AA237" i="1"/>
  <c r="AA219" i="1"/>
  <c r="AA204" i="1"/>
  <c r="AA189" i="1"/>
  <c r="AA171" i="1"/>
  <c r="AA156" i="1"/>
  <c r="AA141" i="1"/>
  <c r="AA123" i="1"/>
  <c r="AA108" i="1"/>
  <c r="AA60" i="1"/>
  <c r="AA35" i="1"/>
  <c r="AA22" i="1"/>
  <c r="AA10" i="1"/>
  <c r="AA1010" i="1"/>
  <c r="AA360" i="1"/>
  <c r="AA265" i="1"/>
  <c r="AA187" i="1"/>
  <c r="AA20" i="1"/>
  <c r="AA721" i="1"/>
  <c r="AA7" i="1"/>
  <c r="AA672" i="1"/>
  <c r="AA1068" i="1"/>
  <c r="AA1020" i="1"/>
  <c r="AA972" i="1"/>
  <c r="AA924" i="1"/>
  <c r="AA876" i="1"/>
  <c r="AA828" i="1"/>
  <c r="AA780" i="1"/>
  <c r="AA732" i="1"/>
  <c r="AA684" i="1"/>
  <c r="AA636" i="1"/>
  <c r="AA588" i="1"/>
  <c r="AA540" i="1"/>
  <c r="AA492" i="1"/>
  <c r="AA444" i="1"/>
  <c r="AA396" i="1"/>
  <c r="AA361" i="1"/>
  <c r="AA337" i="1"/>
  <c r="AA320" i="1"/>
  <c r="AA301" i="1"/>
  <c r="AA284" i="1"/>
  <c r="AA266" i="1"/>
  <c r="AA251" i="1"/>
  <c r="AA236" i="1"/>
  <c r="AA218" i="1"/>
  <c r="AA203" i="1"/>
  <c r="AA188" i="1"/>
  <c r="AA170" i="1"/>
  <c r="AA155" i="1"/>
  <c r="AA140" i="1"/>
  <c r="AA122" i="1"/>
  <c r="AA107" i="1"/>
  <c r="AA71" i="1"/>
  <c r="AA59" i="1"/>
  <c r="AA34" i="1"/>
  <c r="AA21" i="1"/>
  <c r="AA9" i="1"/>
  <c r="AA962" i="1"/>
  <c r="AA482" i="1"/>
  <c r="AA300" i="1"/>
  <c r="AA217" i="1"/>
  <c r="AA121" i="1"/>
  <c r="AA33" i="1"/>
  <c r="AA769" i="1"/>
  <c r="AA57" i="1"/>
  <c r="AA720" i="1"/>
  <c r="Q470" i="1"/>
  <c r="Q1859" i="1"/>
  <c r="Q1856" i="1"/>
  <c r="Q473" i="1"/>
  <c r="Q475" i="1"/>
  <c r="Q471" i="1"/>
  <c r="Q469" i="1"/>
  <c r="Q468" i="1"/>
  <c r="Q476" i="1"/>
  <c r="Q472" i="1"/>
  <c r="Q474" i="1"/>
  <c r="Q2005" i="1"/>
  <c r="Q1857" i="1"/>
  <c r="Q1847" i="1"/>
  <c r="Q1846" i="1"/>
  <c r="Q1854" i="1"/>
  <c r="Q1864" i="1"/>
  <c r="Q1861" i="1"/>
  <c r="Q1839" i="1"/>
  <c r="Q1865" i="1"/>
  <c r="Q1853" i="1"/>
  <c r="Q1863" i="1"/>
  <c r="Q1841" i="1"/>
  <c r="Q1848" i="1"/>
  <c r="Q1843" i="1"/>
  <c r="Q1840" i="1"/>
  <c r="Q1845" i="1"/>
  <c r="Q1867" i="1"/>
  <c r="Q1855" i="1"/>
  <c r="Q1838" i="1"/>
  <c r="Q1866" i="1"/>
  <c r="Q1844" i="1"/>
  <c r="Q1862" i="1"/>
  <c r="Q1851" i="1"/>
  <c r="Q1842" i="1"/>
  <c r="Q1797" i="1"/>
  <c r="Q1896" i="1"/>
  <c r="Q1470" i="1"/>
  <c r="Q423" i="1"/>
  <c r="Q132" i="1"/>
  <c r="Q436" i="1"/>
  <c r="Q131" i="1"/>
  <c r="Q124" i="1"/>
  <c r="Q428" i="1"/>
  <c r="Q71" i="1"/>
  <c r="Q419" i="1"/>
  <c r="Q55" i="1"/>
  <c r="Q128" i="1"/>
  <c r="Q432" i="1"/>
  <c r="Q125" i="1"/>
  <c r="Q421" i="1"/>
  <c r="Q433" i="1"/>
  <c r="Q437" i="1"/>
  <c r="Q123" i="1"/>
  <c r="Q431" i="1"/>
  <c r="Q420" i="1"/>
  <c r="Q121" i="1"/>
  <c r="Q417" i="1"/>
  <c r="Q429" i="1"/>
  <c r="Q398" i="1"/>
  <c r="Q127" i="1"/>
  <c r="Q439" i="1"/>
  <c r="Q2075" i="1"/>
  <c r="Q2076" i="1"/>
  <c r="Q120" i="1"/>
  <c r="Q424" i="1"/>
  <c r="Q129" i="1"/>
  <c r="Q425" i="1"/>
  <c r="Q399" i="1"/>
  <c r="Q54" i="1"/>
  <c r="Q435" i="1"/>
  <c r="Q126" i="1"/>
  <c r="Q130" i="1"/>
  <c r="Q422" i="1"/>
  <c r="Q426" i="1"/>
  <c r="Q430" i="1"/>
  <c r="Q434" i="1"/>
  <c r="Q438" i="1"/>
  <c r="Q2074" i="1"/>
  <c r="Q1796" i="1"/>
  <c r="Q427" i="1"/>
  <c r="Q122" i="1"/>
  <c r="Q418" i="1"/>
  <c r="Q2081" i="1"/>
  <c r="Q2080" i="1"/>
  <c r="Q1187" i="1"/>
  <c r="Q565" i="1"/>
  <c r="Q635" i="1"/>
  <c r="Q868" i="1"/>
  <c r="Q777" i="1"/>
  <c r="Q1186" i="1"/>
  <c r="Q1188" i="1"/>
  <c r="Q566" i="1"/>
  <c r="Q662" i="1"/>
  <c r="Q710" i="1"/>
  <c r="Q786" i="1"/>
  <c r="Q1185" i="1"/>
  <c r="Q1174" i="1"/>
  <c r="Q1176" i="1"/>
  <c r="Q1177" i="1"/>
  <c r="Q1233" i="1"/>
  <c r="Q659" i="1"/>
  <c r="Q866" i="1"/>
  <c r="Q707" i="1"/>
  <c r="Q709" i="1"/>
  <c r="Q870" i="1"/>
  <c r="Q1232" i="1"/>
  <c r="Q669" i="1"/>
  <c r="Q711" i="1"/>
  <c r="Q735" i="1"/>
  <c r="Q779" i="1"/>
  <c r="Q1179" i="1"/>
  <c r="Q664" i="1"/>
  <c r="Q1191" i="1"/>
  <c r="Q789" i="1"/>
  <c r="Q869" i="1"/>
  <c r="Q1195" i="1"/>
  <c r="Q969" i="1"/>
  <c r="Q1180" i="1"/>
  <c r="Q647" i="1"/>
  <c r="Q867" i="1"/>
  <c r="Q1197" i="1"/>
  <c r="Q1096" i="1"/>
  <c r="Q778" i="1"/>
  <c r="Q567" i="1"/>
  <c r="Q1178" i="1"/>
  <c r="Q1067" i="1"/>
  <c r="Q1181" i="1"/>
  <c r="Q569" i="1"/>
  <c r="Q655" i="1"/>
  <c r="Q1193" i="1"/>
  <c r="Q1192" i="1"/>
  <c r="Q1175" i="1"/>
  <c r="Q1070" i="1"/>
  <c r="Q1182" i="1"/>
  <c r="Q564" i="1"/>
  <c r="Q646" i="1"/>
  <c r="Q568" i="1"/>
  <c r="Q640" i="1"/>
  <c r="Q1190" i="1"/>
  <c r="Q1171" i="1"/>
  <c r="Q1183" i="1"/>
  <c r="Q571" i="1"/>
  <c r="Q1095" i="1"/>
  <c r="Q791" i="1"/>
  <c r="Q1194" i="1"/>
  <c r="Q1173" i="1"/>
  <c r="Q1172" i="1"/>
  <c r="Q1184" i="1"/>
  <c r="Q570" i="1"/>
  <c r="Q643" i="1"/>
  <c r="Q1189" i="1"/>
  <c r="Q790" i="1"/>
  <c r="Q2079" i="1"/>
  <c r="Q2078" i="1"/>
  <c r="Q2077" i="1"/>
  <c r="Q2058" i="1"/>
  <c r="Q2057" i="1"/>
  <c r="Q401" i="1"/>
  <c r="Q61" i="1"/>
  <c r="Q1652" i="1"/>
  <c r="Q526" i="1"/>
  <c r="Q1468" i="1"/>
  <c r="Q404" i="1"/>
  <c r="Q479" i="1"/>
  <c r="Q106" i="1"/>
  <c r="Q1670" i="1"/>
  <c r="Q402" i="1"/>
  <c r="Q530" i="1"/>
  <c r="Q478" i="1"/>
  <c r="Q443" i="1"/>
  <c r="Q43" i="1"/>
  <c r="Q534" i="1"/>
  <c r="Q446" i="1"/>
  <c r="Q62" i="1"/>
  <c r="Q546" i="1"/>
  <c r="Q536" i="1"/>
  <c r="Q1583" i="1"/>
  <c r="Q545" i="1"/>
  <c r="Q535" i="1"/>
  <c r="Q477" i="1"/>
  <c r="Q547" i="1"/>
  <c r="Q445" i="1"/>
  <c r="Q480" i="1"/>
  <c r="Q1500" i="1"/>
  <c r="Q541" i="1"/>
  <c r="Q447" i="1"/>
  <c r="Q118" i="1"/>
  <c r="Q533" i="1"/>
  <c r="Q82" i="1"/>
  <c r="Q407" i="1"/>
  <c r="Q1578" i="1"/>
  <c r="Q1582" i="1"/>
  <c r="Q403" i="1"/>
  <c r="Q531" i="1"/>
  <c r="Q543" i="1"/>
  <c r="Q529" i="1"/>
  <c r="Q1538" i="1"/>
  <c r="Q542" i="1"/>
  <c r="Q444" i="1"/>
  <c r="Q440" i="1"/>
  <c r="Q540" i="1"/>
  <c r="Q75" i="1"/>
  <c r="Q1613" i="1"/>
  <c r="Q406" i="1"/>
  <c r="Q528" i="1"/>
  <c r="Q532" i="1"/>
  <c r="Q1535" i="1"/>
  <c r="Q25" i="1"/>
  <c r="Q441" i="1"/>
  <c r="Q442" i="1"/>
  <c r="Q405" i="1"/>
  <c r="Q544" i="1"/>
  <c r="Q1766" i="1"/>
  <c r="Q1315" i="1"/>
  <c r="Q1308" i="1"/>
  <c r="Q1435" i="1"/>
  <c r="Q1312" i="1"/>
  <c r="Q1431" i="1"/>
  <c r="Q1436" i="1"/>
  <c r="Q1322" i="1"/>
  <c r="Q1325" i="1"/>
  <c r="Q1309" i="1"/>
  <c r="Q1316" i="1"/>
  <c r="Q1434" i="1"/>
  <c r="Q1314" i="1"/>
  <c r="Q1326" i="1"/>
  <c r="Q1321" i="1"/>
  <c r="Q1313" i="1"/>
  <c r="Q1323" i="1"/>
  <c r="Q1310" i="1"/>
  <c r="Q1311" i="1"/>
  <c r="Q1319" i="1"/>
  <c r="Q1320" i="1"/>
  <c r="Q1345" i="1"/>
  <c r="Q1307" i="1"/>
  <c r="Q1324" i="1"/>
  <c r="Q1437" i="1"/>
  <c r="Q1432" i="1"/>
  <c r="Q1493" i="1"/>
  <c r="Q1509" i="1"/>
  <c r="Q396" i="1"/>
  <c r="Q1942" i="1"/>
  <c r="Q1900" i="1"/>
  <c r="Q1611" i="1"/>
  <c r="Q1622" i="1"/>
  <c r="Q1556" i="1"/>
  <c r="Q1779" i="1"/>
  <c r="Q1684" i="1"/>
  <c r="Q1768" i="1"/>
  <c r="Q1721" i="1"/>
  <c r="Q1722" i="1"/>
  <c r="Q1720" i="1"/>
  <c r="P2057" i="1"/>
  <c r="P1881" i="1"/>
  <c r="P2073" i="1"/>
  <c r="P2072" i="1"/>
  <c r="P2071" i="1"/>
  <c r="P2070" i="1"/>
  <c r="P2069" i="1"/>
  <c r="Q2071" i="1" l="1"/>
  <c r="Q2072" i="1"/>
  <c r="Q2073" i="1"/>
  <c r="Q1901" i="1"/>
  <c r="Q1902" i="1"/>
  <c r="Q1881" i="1"/>
  <c r="Q2070" i="1"/>
  <c r="Q2069" i="1"/>
  <c r="B6" i="1" l="1"/>
  <c r="P1898" i="1"/>
  <c r="P1950" i="1"/>
  <c r="P1952" i="1"/>
  <c r="P1953" i="1"/>
  <c r="P1419" i="1"/>
  <c r="P1903" i="1"/>
  <c r="P2068" i="1"/>
  <c r="P2067" i="1"/>
  <c r="P2066" i="1"/>
  <c r="P2049" i="1"/>
  <c r="P2065" i="1"/>
  <c r="P2064" i="1"/>
  <c r="P2063" i="1"/>
  <c r="P2062" i="1"/>
  <c r="P2061" i="1"/>
  <c r="P2060" i="1"/>
  <c r="P2059" i="1"/>
  <c r="P2055" i="1"/>
  <c r="P2056" i="1"/>
  <c r="P2054" i="1"/>
  <c r="P2053" i="1"/>
  <c r="P2052" i="1"/>
  <c r="P2051" i="1"/>
  <c r="P2050" i="1"/>
  <c r="P2048" i="1"/>
  <c r="P2047" i="1"/>
  <c r="P2046" i="1"/>
  <c r="P2045" i="1"/>
  <c r="P2043" i="1"/>
  <c r="P2044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E15" i="8"/>
  <c r="E14" i="8"/>
  <c r="A16" i="8"/>
  <c r="E16" i="8" s="1"/>
  <c r="A17" i="8"/>
  <c r="E17" i="8" s="1"/>
  <c r="A18" i="8"/>
  <c r="E18" i="8" s="1"/>
  <c r="A19" i="8"/>
  <c r="A20" i="8" s="1"/>
  <c r="A15" i="8"/>
  <c r="P2030" i="1"/>
  <c r="P2029" i="1"/>
  <c r="P2028" i="1"/>
  <c r="P2027" i="1"/>
  <c r="B3" i="7"/>
  <c r="D3" i="7" s="1"/>
  <c r="Z6" i="1"/>
  <c r="X6" i="1"/>
  <c r="V456" i="1"/>
  <c r="X456" i="1" s="1"/>
  <c r="P1510" i="1"/>
  <c r="P1906" i="1"/>
  <c r="P7" i="1"/>
  <c r="P1988" i="1"/>
  <c r="P1987" i="1"/>
  <c r="P1986" i="1"/>
  <c r="P1985" i="1"/>
  <c r="P1984" i="1"/>
  <c r="P1983" i="1"/>
  <c r="P1957" i="1"/>
  <c r="P1981" i="1"/>
  <c r="P2026" i="1"/>
  <c r="P2025" i="1"/>
  <c r="P1956" i="1"/>
  <c r="P1980" i="1"/>
  <c r="P1979" i="1"/>
  <c r="P1978" i="1"/>
  <c r="P1977" i="1"/>
  <c r="P1976" i="1"/>
  <c r="P1876" i="1"/>
  <c r="P1875" i="1"/>
  <c r="P1941" i="1"/>
  <c r="P1892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1955" i="1"/>
  <c r="P1940" i="1"/>
  <c r="P1939" i="1"/>
  <c r="P1938" i="1"/>
  <c r="P1975" i="1"/>
  <c r="P1974" i="1"/>
  <c r="P1959" i="1"/>
  <c r="P1973" i="1"/>
  <c r="P1963" i="1"/>
  <c r="P1972" i="1"/>
  <c r="P1971" i="1"/>
  <c r="P1970" i="1"/>
  <c r="P1962" i="1"/>
  <c r="P1969" i="1"/>
  <c r="P1968" i="1"/>
  <c r="P1961" i="1"/>
  <c r="P1960" i="1"/>
  <c r="P1967" i="1"/>
  <c r="P1966" i="1"/>
  <c r="P1965" i="1"/>
  <c r="P1874" i="1"/>
  <c r="P1873" i="1"/>
  <c r="P1936" i="1"/>
  <c r="P1832" i="1"/>
  <c r="P1831" i="1"/>
  <c r="P1824" i="1"/>
  <c r="P1823" i="1"/>
  <c r="P1830" i="1"/>
  <c r="P1829" i="1"/>
  <c r="P1828" i="1"/>
  <c r="P1827" i="1"/>
  <c r="P1826" i="1"/>
  <c r="P1825" i="1"/>
  <c r="P1982" i="1"/>
  <c r="P1897" i="1"/>
  <c r="P1943" i="1"/>
  <c r="P1915" i="1"/>
  <c r="P1914" i="1"/>
  <c r="P1913" i="1"/>
  <c r="P1820" i="1"/>
  <c r="P1912" i="1"/>
  <c r="P1911" i="1"/>
  <c r="P1819" i="1"/>
  <c r="P1935" i="1"/>
  <c r="P1944" i="1"/>
  <c r="P1934" i="1"/>
  <c r="P1933" i="1"/>
  <c r="P1932" i="1"/>
  <c r="P1931" i="1"/>
  <c r="P1895" i="1"/>
  <c r="P1910" i="1"/>
  <c r="P1926" i="1"/>
  <c r="P1909" i="1"/>
  <c r="P1908" i="1"/>
  <c r="P1924" i="1"/>
  <c r="P1907" i="1"/>
  <c r="P1922" i="1"/>
  <c r="P1920" i="1"/>
  <c r="P1919" i="1"/>
  <c r="P1918" i="1"/>
  <c r="P1917" i="1"/>
  <c r="P2006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51" i="1"/>
  <c r="P1958" i="1"/>
  <c r="P1872" i="1"/>
  <c r="P1893" i="1"/>
  <c r="P1949" i="1"/>
  <c r="P1916" i="1"/>
  <c r="P1964" i="1"/>
  <c r="P1887" i="1"/>
  <c r="P1886" i="1"/>
  <c r="P1885" i="1"/>
  <c r="P1884" i="1"/>
  <c r="P1889" i="1"/>
  <c r="P1883" i="1"/>
  <c r="P1948" i="1"/>
  <c r="P1882" i="1"/>
  <c r="P1871" i="1"/>
  <c r="P1870" i="1"/>
  <c r="P1869" i="1"/>
  <c r="P1868" i="1"/>
  <c r="P1834" i="1"/>
  <c r="P1833" i="1"/>
  <c r="P1880" i="1"/>
  <c r="P1905" i="1"/>
  <c r="P1891" i="1"/>
  <c r="P1894" i="1"/>
  <c r="P1947" i="1"/>
  <c r="P1946" i="1"/>
  <c r="P1890" i="1"/>
  <c r="P1945" i="1"/>
  <c r="P1879" i="1"/>
  <c r="P1878" i="1"/>
  <c r="P1877" i="1"/>
  <c r="P1427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1426" i="1"/>
  <c r="P1425" i="1"/>
  <c r="P383" i="1"/>
  <c r="P382" i="1"/>
  <c r="P1698" i="1"/>
  <c r="P1795" i="1"/>
  <c r="P1794" i="1"/>
  <c r="P1793" i="1"/>
  <c r="P1792" i="1"/>
  <c r="P1791" i="1"/>
  <c r="P1790" i="1"/>
  <c r="P1789" i="1"/>
  <c r="P467" i="1"/>
  <c r="P1340" i="1"/>
  <c r="P1339" i="1"/>
  <c r="P1338" i="1"/>
  <c r="P1337" i="1"/>
  <c r="P1336" i="1"/>
  <c r="P1424" i="1"/>
  <c r="P1788" i="1"/>
  <c r="P178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86" i="1"/>
  <c r="P1785" i="1"/>
  <c r="P1784" i="1"/>
  <c r="P1783" i="1"/>
  <c r="P369" i="1"/>
  <c r="P368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423" i="1"/>
  <c r="P1422" i="1"/>
  <c r="P1421" i="1"/>
  <c r="P1769" i="1"/>
  <c r="P1765" i="1"/>
  <c r="P1764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4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69" i="1"/>
  <c r="P1068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1226" i="1"/>
  <c r="P1225" i="1"/>
  <c r="P1224" i="1"/>
  <c r="P1223" i="1"/>
  <c r="P1222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85" i="1"/>
  <c r="P784" i="1"/>
  <c r="P783" i="1"/>
  <c r="P782" i="1"/>
  <c r="P781" i="1"/>
  <c r="P780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8" i="1"/>
  <c r="P667" i="1"/>
  <c r="P666" i="1"/>
  <c r="P665" i="1"/>
  <c r="P663" i="1"/>
  <c r="P661" i="1"/>
  <c r="P660" i="1"/>
  <c r="P658" i="1"/>
  <c r="P657" i="1"/>
  <c r="P656" i="1"/>
  <c r="P654" i="1"/>
  <c r="P653" i="1"/>
  <c r="P652" i="1"/>
  <c r="P651" i="1"/>
  <c r="P650" i="1"/>
  <c r="P649" i="1"/>
  <c r="P648" i="1"/>
  <c r="P645" i="1"/>
  <c r="P644" i="1"/>
  <c r="P642" i="1"/>
  <c r="P641" i="1"/>
  <c r="P639" i="1"/>
  <c r="P638" i="1"/>
  <c r="P637" i="1"/>
  <c r="P636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63" i="1"/>
  <c r="P562" i="1"/>
  <c r="P561" i="1"/>
  <c r="P560" i="1"/>
  <c r="P1420" i="1"/>
  <c r="P176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418" i="1"/>
  <c r="P1746" i="1"/>
  <c r="P1745" i="1"/>
  <c r="P1744" i="1"/>
  <c r="P1743" i="1"/>
  <c r="P1742" i="1"/>
  <c r="P110" i="1"/>
  <c r="P1741" i="1"/>
  <c r="P1740" i="1"/>
  <c r="P214" i="1"/>
  <c r="P1417" i="1"/>
  <c r="P1416" i="1"/>
  <c r="P1739" i="1"/>
  <c r="P66" i="1"/>
  <c r="P1738" i="1"/>
  <c r="P1737" i="1"/>
  <c r="P1736" i="1"/>
  <c r="P1735" i="1"/>
  <c r="P1734" i="1"/>
  <c r="P1733" i="1"/>
  <c r="P1221" i="1"/>
  <c r="P1220" i="1"/>
  <c r="P1732" i="1"/>
  <c r="P1731" i="1"/>
  <c r="P1730" i="1"/>
  <c r="P1729" i="1"/>
  <c r="P1727" i="1"/>
  <c r="P1725" i="1"/>
  <c r="P1724" i="1"/>
  <c r="P1723" i="1"/>
  <c r="P559" i="1"/>
  <c r="P37" i="1"/>
  <c r="P104" i="1"/>
  <c r="P1719" i="1"/>
  <c r="P103" i="1"/>
  <c r="P213" i="1"/>
  <c r="P101" i="1"/>
  <c r="P102" i="1"/>
  <c r="P100" i="1"/>
  <c r="P1718" i="1"/>
  <c r="P212" i="1"/>
  <c r="P1302" i="1"/>
  <c r="P1306" i="1"/>
  <c r="P1305" i="1"/>
  <c r="P1304" i="1"/>
  <c r="P1303" i="1"/>
  <c r="P1717" i="1"/>
  <c r="P1716" i="1"/>
  <c r="P1415" i="1"/>
  <c r="P1715" i="1"/>
  <c r="P1714" i="1"/>
  <c r="P211" i="1"/>
  <c r="P210" i="1"/>
  <c r="P452" i="1"/>
  <c r="P451" i="1"/>
  <c r="P463" i="1"/>
  <c r="P458" i="1"/>
  <c r="P455" i="1"/>
  <c r="P459" i="1"/>
  <c r="P466" i="1"/>
  <c r="P457" i="1"/>
  <c r="P456" i="1"/>
  <c r="P454" i="1"/>
  <c r="P1713" i="1"/>
  <c r="P464" i="1"/>
  <c r="P460" i="1"/>
  <c r="P461" i="1"/>
  <c r="P465" i="1"/>
  <c r="P462" i="1"/>
  <c r="P209" i="1"/>
  <c r="P1712" i="1"/>
  <c r="P1711" i="1"/>
  <c r="P114" i="1"/>
  <c r="P1710" i="1"/>
  <c r="P208" i="1"/>
  <c r="P207" i="1"/>
  <c r="P206" i="1"/>
  <c r="P205" i="1"/>
  <c r="P204" i="1"/>
  <c r="P203" i="1"/>
  <c r="P202" i="1"/>
  <c r="P201" i="1"/>
  <c r="P200" i="1"/>
  <c r="P199" i="1"/>
  <c r="P198" i="1"/>
  <c r="P1709" i="1"/>
  <c r="P1708" i="1"/>
  <c r="P1707" i="1"/>
  <c r="P197" i="1"/>
  <c r="P1706" i="1"/>
  <c r="P1705" i="1"/>
  <c r="P1704" i="1"/>
  <c r="P1702" i="1"/>
  <c r="P1701" i="1"/>
  <c r="P195" i="1"/>
  <c r="P194" i="1"/>
  <c r="P193" i="1"/>
  <c r="P1700" i="1"/>
  <c r="P1699" i="1"/>
  <c r="P1414" i="1"/>
  <c r="P1413" i="1"/>
  <c r="P1412" i="1"/>
  <c r="P1697" i="1"/>
  <c r="P1696" i="1"/>
  <c r="P1695" i="1"/>
  <c r="P1694" i="1"/>
  <c r="P1693" i="1"/>
  <c r="P1692" i="1"/>
  <c r="P1411" i="1"/>
  <c r="P1691" i="1"/>
  <c r="P1410" i="1"/>
  <c r="P192" i="1"/>
  <c r="P1690" i="1"/>
  <c r="P191" i="1"/>
  <c r="P1689" i="1"/>
  <c r="P1688" i="1"/>
  <c r="P1687" i="1"/>
  <c r="P65" i="1"/>
  <c r="P361" i="1"/>
  <c r="P1686" i="1"/>
  <c r="P353" i="1"/>
  <c r="P68" i="1"/>
  <c r="P24" i="1"/>
  <c r="P23" i="1"/>
  <c r="P22" i="1"/>
  <c r="P21" i="1"/>
  <c r="P20" i="1"/>
  <c r="P19" i="1"/>
  <c r="P18" i="1"/>
  <c r="P17" i="1"/>
  <c r="P16" i="1"/>
  <c r="P41" i="1"/>
  <c r="P1685" i="1"/>
  <c r="P1683" i="1"/>
  <c r="P1409" i="1"/>
  <c r="P113" i="1"/>
  <c r="P1408" i="1"/>
  <c r="P1682" i="1"/>
  <c r="P1681" i="1"/>
  <c r="P1680" i="1"/>
  <c r="P1679" i="1"/>
  <c r="P8" i="1"/>
  <c r="P64" i="1"/>
  <c r="P63" i="1"/>
  <c r="P295" i="1"/>
  <c r="P293" i="1"/>
  <c r="P291" i="1"/>
  <c r="P1678" i="1"/>
  <c r="P1677" i="1"/>
  <c r="P1676" i="1"/>
  <c r="P1675" i="1"/>
  <c r="P1674" i="1"/>
  <c r="P302" i="1"/>
  <c r="P1673" i="1"/>
  <c r="P1297" i="1"/>
  <c r="P1301" i="1"/>
  <c r="P1300" i="1"/>
  <c r="P1299" i="1"/>
  <c r="P1298" i="1"/>
  <c r="P1672" i="1"/>
  <c r="P1407" i="1"/>
  <c r="P190" i="1"/>
  <c r="P1671" i="1"/>
  <c r="P1406" i="1"/>
  <c r="P1669" i="1"/>
  <c r="P1405" i="1"/>
  <c r="P1668" i="1"/>
  <c r="P1667" i="1"/>
  <c r="P1666" i="1"/>
  <c r="P1665" i="1"/>
  <c r="P1664" i="1"/>
  <c r="P1292" i="1"/>
  <c r="P1404" i="1"/>
  <c r="P330" i="1"/>
  <c r="P1403" i="1"/>
  <c r="P1296" i="1"/>
  <c r="P1295" i="1"/>
  <c r="P1294" i="1"/>
  <c r="P1293" i="1"/>
  <c r="P189" i="1"/>
  <c r="P188" i="1"/>
  <c r="P358" i="1"/>
  <c r="P39" i="1"/>
  <c r="P325" i="1"/>
  <c r="P1663" i="1"/>
  <c r="P1662" i="1"/>
  <c r="P1402" i="1"/>
  <c r="P1661" i="1"/>
  <c r="P1660" i="1"/>
  <c r="P1659" i="1"/>
  <c r="P1401" i="1"/>
  <c r="P1658" i="1"/>
  <c r="P85" i="1"/>
  <c r="P84" i="1"/>
  <c r="P187" i="1"/>
  <c r="P360" i="1"/>
  <c r="P319" i="1"/>
  <c r="P1657" i="1"/>
  <c r="P1656" i="1"/>
  <c r="P1655" i="1"/>
  <c r="P558" i="1"/>
  <c r="P557" i="1"/>
  <c r="P556" i="1"/>
  <c r="P555" i="1"/>
  <c r="P554" i="1"/>
  <c r="P553" i="1"/>
  <c r="P552" i="1"/>
  <c r="P551" i="1"/>
  <c r="P1400" i="1"/>
  <c r="P36" i="1"/>
  <c r="P314" i="1"/>
  <c r="P53" i="1"/>
  <c r="P52" i="1"/>
  <c r="P51" i="1"/>
  <c r="P50" i="1"/>
  <c r="P1654" i="1"/>
  <c r="P1653" i="1"/>
  <c r="P1651" i="1"/>
  <c r="P1650" i="1"/>
  <c r="P49" i="1"/>
  <c r="P1399" i="1"/>
  <c r="P1649" i="1"/>
  <c r="P1398" i="1"/>
  <c r="P1648" i="1"/>
  <c r="P35" i="1"/>
  <c r="P1397" i="1"/>
  <c r="P1647" i="1"/>
  <c r="P1646" i="1"/>
  <c r="P1645" i="1"/>
  <c r="P1644" i="1"/>
  <c r="P1643" i="1"/>
  <c r="P1642" i="1"/>
  <c r="P83" i="1"/>
  <c r="P81" i="1"/>
  <c r="P1641" i="1"/>
  <c r="P1640" i="1"/>
  <c r="P1639" i="1"/>
  <c r="P186" i="1"/>
  <c r="P116" i="1"/>
  <c r="P185" i="1"/>
  <c r="P1638" i="1"/>
  <c r="P1637" i="1"/>
  <c r="P1636" i="1"/>
  <c r="P1635" i="1"/>
  <c r="P1634" i="1"/>
  <c r="P1633" i="1"/>
  <c r="P1632" i="1"/>
  <c r="P1631" i="1"/>
  <c r="P1630" i="1"/>
  <c r="P1629" i="1"/>
  <c r="P1628" i="1"/>
  <c r="P184" i="1"/>
  <c r="P1627" i="1"/>
  <c r="P310" i="1"/>
  <c r="P1626" i="1"/>
  <c r="P183" i="1"/>
  <c r="P1625" i="1"/>
  <c r="P182" i="1"/>
  <c r="P1624" i="1"/>
  <c r="P181" i="1"/>
  <c r="P180" i="1"/>
  <c r="P179" i="1"/>
  <c r="P45" i="1"/>
  <c r="P44" i="1"/>
  <c r="P1623" i="1"/>
  <c r="P1621" i="1"/>
  <c r="P1620" i="1"/>
  <c r="P1619" i="1"/>
  <c r="P1618" i="1"/>
  <c r="P9" i="1"/>
  <c r="P1617" i="1"/>
  <c r="P1616" i="1"/>
  <c r="P1615" i="1"/>
  <c r="P1614" i="1"/>
  <c r="P1612" i="1"/>
  <c r="P1610" i="1"/>
  <c r="P178" i="1"/>
  <c r="P177" i="1"/>
  <c r="P1609" i="1"/>
  <c r="P1608" i="1"/>
  <c r="P1607" i="1"/>
  <c r="P1606" i="1"/>
  <c r="P1219" i="1"/>
  <c r="P34" i="1"/>
  <c r="P1396" i="1"/>
  <c r="P1605" i="1"/>
  <c r="P176" i="1"/>
  <c r="P1604" i="1"/>
  <c r="P60" i="1"/>
  <c r="P59" i="1"/>
  <c r="P58" i="1"/>
  <c r="P57" i="1"/>
  <c r="P1603" i="1"/>
  <c r="P1602" i="1"/>
  <c r="P1601" i="1"/>
  <c r="P1600" i="1"/>
  <c r="P56" i="1"/>
  <c r="P1599" i="1"/>
  <c r="P1598" i="1"/>
  <c r="P1395" i="1"/>
  <c r="P1597" i="1"/>
  <c r="P1596" i="1"/>
  <c r="P175" i="1"/>
  <c r="P1394" i="1"/>
  <c r="P1393" i="1"/>
  <c r="P1392" i="1"/>
  <c r="P1218" i="1"/>
  <c r="P1595" i="1"/>
  <c r="P349" i="1"/>
  <c r="P1594" i="1"/>
  <c r="P354" i="1"/>
  <c r="P1391" i="1"/>
  <c r="P1390" i="1"/>
  <c r="P38" i="1"/>
  <c r="P1593" i="1"/>
  <c r="P240" i="1"/>
  <c r="P1335" i="1"/>
  <c r="P1592" i="1"/>
  <c r="P1591" i="1"/>
  <c r="P1287" i="1"/>
  <c r="P1291" i="1"/>
  <c r="P1290" i="1"/>
  <c r="P1289" i="1"/>
  <c r="P1288" i="1"/>
  <c r="P1590" i="1"/>
  <c r="P1589" i="1"/>
  <c r="P1217" i="1"/>
  <c r="P1588" i="1"/>
  <c r="P1587" i="1"/>
  <c r="P1586" i="1"/>
  <c r="P1585" i="1"/>
  <c r="P1216" i="1"/>
  <c r="P1584" i="1"/>
  <c r="P345" i="1"/>
  <c r="P1389" i="1"/>
  <c r="P356" i="1"/>
  <c r="P355" i="1"/>
  <c r="P298" i="1"/>
  <c r="P258" i="1"/>
  <c r="P254" i="1"/>
  <c r="P174" i="1"/>
  <c r="P307" i="1"/>
  <c r="P1388" i="1"/>
  <c r="P1334" i="1"/>
  <c r="P28" i="1"/>
  <c r="P333" i="1"/>
  <c r="P453" i="1"/>
  <c r="P1215" i="1"/>
  <c r="P1282" i="1"/>
  <c r="P1286" i="1"/>
  <c r="P1285" i="1"/>
  <c r="P1284" i="1"/>
  <c r="P1283" i="1"/>
  <c r="P1581" i="1"/>
  <c r="P343" i="1"/>
  <c r="P112" i="1"/>
  <c r="P111" i="1"/>
  <c r="P1277" i="1"/>
  <c r="P1281" i="1"/>
  <c r="P1280" i="1"/>
  <c r="P1279" i="1"/>
  <c r="P127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87" i="1"/>
  <c r="P1580" i="1"/>
  <c r="P1579" i="1"/>
  <c r="P339" i="1"/>
  <c r="P1577" i="1"/>
  <c r="P1576" i="1"/>
  <c r="P1575" i="1"/>
  <c r="P1574" i="1"/>
  <c r="P1573" i="1"/>
  <c r="P1572" i="1"/>
  <c r="P1571" i="1"/>
  <c r="P1570" i="1"/>
  <c r="P338" i="1"/>
  <c r="P1569" i="1"/>
  <c r="P1568" i="1"/>
  <c r="P1567" i="1"/>
  <c r="P1566" i="1"/>
  <c r="P1565" i="1"/>
  <c r="P1564" i="1"/>
  <c r="P169" i="1"/>
  <c r="P1386" i="1"/>
  <c r="P1385" i="1"/>
  <c r="P1563" i="1"/>
  <c r="P1562" i="1"/>
  <c r="P1384" i="1"/>
  <c r="P1383" i="1"/>
  <c r="P168" i="1"/>
  <c r="P167" i="1"/>
  <c r="P1561" i="1"/>
  <c r="P166" i="1"/>
  <c r="P165" i="1"/>
  <c r="P164" i="1"/>
  <c r="P1560" i="1"/>
  <c r="P1382" i="1"/>
  <c r="P107" i="1"/>
  <c r="P163" i="1"/>
  <c r="P162" i="1"/>
  <c r="P161" i="1"/>
  <c r="P340" i="1"/>
  <c r="P109" i="1"/>
  <c r="P1381" i="1"/>
  <c r="P1559" i="1"/>
  <c r="P1558" i="1"/>
  <c r="P160" i="1"/>
  <c r="P108" i="1"/>
  <c r="P1557" i="1"/>
  <c r="P1214" i="1"/>
  <c r="P1213" i="1"/>
  <c r="P1380" i="1"/>
  <c r="P32" i="1"/>
  <c r="P1379" i="1"/>
  <c r="P289" i="1"/>
  <c r="P287" i="1"/>
  <c r="P284" i="1"/>
  <c r="P280" i="1"/>
  <c r="P252" i="1"/>
  <c r="P248" i="1"/>
  <c r="P1555" i="1"/>
  <c r="P337" i="1"/>
  <c r="P336" i="1"/>
  <c r="P334" i="1"/>
  <c r="P159" i="1"/>
  <c r="P1378" i="1"/>
  <c r="P77" i="1"/>
  <c r="P1272" i="1"/>
  <c r="P1276" i="1"/>
  <c r="P1275" i="1"/>
  <c r="P1274" i="1"/>
  <c r="P1273" i="1"/>
  <c r="P1333" i="1"/>
  <c r="P73" i="1"/>
  <c r="P76" i="1"/>
  <c r="P1554" i="1"/>
  <c r="P1553" i="1"/>
  <c r="P1552" i="1"/>
  <c r="P1551" i="1"/>
  <c r="P1550" i="1"/>
  <c r="P1549" i="1"/>
  <c r="P1548" i="1"/>
  <c r="P1547" i="1"/>
  <c r="P1546" i="1"/>
  <c r="P1545" i="1"/>
  <c r="P1544" i="1"/>
  <c r="P74" i="1"/>
  <c r="P1332" i="1"/>
  <c r="P1267" i="1"/>
  <c r="P1271" i="1"/>
  <c r="P1270" i="1"/>
  <c r="P1269" i="1"/>
  <c r="P1268" i="1"/>
  <c r="P1543" i="1"/>
  <c r="P95" i="1"/>
  <c r="P305" i="1"/>
  <c r="P1542" i="1"/>
  <c r="P6" i="1"/>
  <c r="P332" i="1"/>
  <c r="P1541" i="1"/>
  <c r="P1205" i="1"/>
  <c r="P1540" i="1"/>
  <c r="P158" i="1"/>
  <c r="P328" i="1"/>
  <c r="P322" i="1"/>
  <c r="P316" i="1"/>
  <c r="P312" i="1"/>
  <c r="P308" i="1"/>
  <c r="P306" i="1"/>
  <c r="P304" i="1"/>
  <c r="P269" i="1"/>
  <c r="P1539" i="1"/>
  <c r="P1537" i="1"/>
  <c r="P1536" i="1"/>
  <c r="P157" i="1"/>
  <c r="P1204" i="1"/>
  <c r="P303" i="1"/>
  <c r="P263" i="1"/>
  <c r="P261" i="1"/>
  <c r="P1534" i="1"/>
  <c r="P1533" i="1"/>
  <c r="P1532" i="1"/>
  <c r="P1531" i="1"/>
  <c r="P1203" i="1"/>
  <c r="P1212" i="1"/>
  <c r="P1377" i="1"/>
  <c r="P1530" i="1"/>
  <c r="P1529" i="1"/>
  <c r="P1528" i="1"/>
  <c r="P1527" i="1"/>
  <c r="P1526" i="1"/>
  <c r="P12" i="1"/>
  <c r="P11" i="1"/>
  <c r="P10" i="1"/>
  <c r="P98" i="1"/>
  <c r="P300" i="1"/>
  <c r="P30" i="1"/>
  <c r="P1376" i="1"/>
  <c r="P48" i="1"/>
  <c r="P1375" i="1"/>
  <c r="P1525" i="1"/>
  <c r="P97" i="1"/>
  <c r="P1524" i="1"/>
  <c r="P1374" i="1"/>
  <c r="P296" i="1"/>
  <c r="P105" i="1"/>
  <c r="P1202" i="1"/>
  <c r="P156" i="1"/>
  <c r="P1262" i="1"/>
  <c r="P1266" i="1"/>
  <c r="P1265" i="1"/>
  <c r="P1264" i="1"/>
  <c r="P1263" i="1"/>
  <c r="P294" i="1"/>
  <c r="P292" i="1"/>
  <c r="P290" i="1"/>
  <c r="P1523" i="1"/>
  <c r="P1522" i="1"/>
  <c r="P155" i="1"/>
  <c r="P154" i="1"/>
  <c r="P1521" i="1"/>
  <c r="P1520" i="1"/>
  <c r="P1519" i="1"/>
  <c r="P153" i="1"/>
  <c r="P288" i="1"/>
  <c r="P286" i="1"/>
  <c r="P1257" i="1"/>
  <c r="P1261" i="1"/>
  <c r="P1260" i="1"/>
  <c r="P1259" i="1"/>
  <c r="P1258" i="1"/>
  <c r="P152" i="1"/>
  <c r="P1518" i="1"/>
  <c r="P1517" i="1"/>
  <c r="P94" i="1"/>
  <c r="P151" i="1"/>
  <c r="P1516" i="1"/>
  <c r="P150" i="1"/>
  <c r="P149" i="1"/>
  <c r="P1373" i="1"/>
  <c r="P1515" i="1"/>
  <c r="P1514" i="1"/>
  <c r="P1372" i="1"/>
  <c r="P1371" i="1"/>
  <c r="P1252" i="1"/>
  <c r="P148" i="1"/>
  <c r="P147" i="1"/>
  <c r="P282" i="1"/>
  <c r="P278" i="1"/>
  <c r="P1211" i="1"/>
  <c r="P272" i="1"/>
  <c r="P415" i="1"/>
  <c r="P416" i="1"/>
  <c r="P414" i="1"/>
  <c r="P26" i="1"/>
  <c r="P243" i="1"/>
  <c r="P1256" i="1"/>
  <c r="P1255" i="1"/>
  <c r="P1254" i="1"/>
  <c r="P1253" i="1"/>
  <c r="P29" i="1"/>
  <c r="P99" i="1"/>
  <c r="P93" i="1"/>
  <c r="P1513" i="1"/>
  <c r="P1370" i="1"/>
  <c r="P1369" i="1"/>
  <c r="P1512" i="1"/>
  <c r="P1368" i="1"/>
  <c r="P1367" i="1"/>
  <c r="P47" i="1"/>
  <c r="P1511" i="1"/>
  <c r="P117" i="1"/>
  <c r="P270" i="1"/>
  <c r="P412" i="1"/>
  <c r="P413" i="1"/>
  <c r="P411" i="1"/>
  <c r="P1366" i="1"/>
  <c r="P146" i="1"/>
  <c r="P1365" i="1"/>
  <c r="P1247" i="1"/>
  <c r="P1251" i="1"/>
  <c r="P1250" i="1"/>
  <c r="P1249" i="1"/>
  <c r="P1248" i="1"/>
  <c r="P1331" i="1"/>
  <c r="P1364" i="1"/>
  <c r="P1508" i="1"/>
  <c r="P70" i="1"/>
  <c r="P27" i="1"/>
  <c r="P1507" i="1"/>
  <c r="P1506" i="1"/>
  <c r="P1505" i="1"/>
  <c r="P1504" i="1"/>
  <c r="P1503" i="1"/>
  <c r="P1502" i="1"/>
  <c r="P1363" i="1"/>
  <c r="P1501" i="1"/>
  <c r="P40" i="1"/>
  <c r="P1499" i="1"/>
  <c r="P1498" i="1"/>
  <c r="P1497" i="1"/>
  <c r="P1496" i="1"/>
  <c r="P1495" i="1"/>
  <c r="P145" i="1"/>
  <c r="P144" i="1"/>
  <c r="P1494" i="1"/>
  <c r="P1492" i="1"/>
  <c r="P1491" i="1"/>
  <c r="P1490" i="1"/>
  <c r="P15" i="1"/>
  <c r="P1489" i="1"/>
  <c r="P196" i="1"/>
  <c r="P14" i="1"/>
  <c r="P13" i="1"/>
  <c r="P42" i="1"/>
  <c r="P1488" i="1"/>
  <c r="P1362" i="1"/>
  <c r="P1487" i="1"/>
  <c r="P1486" i="1"/>
  <c r="P267" i="1"/>
  <c r="P266" i="1"/>
  <c r="P1485" i="1"/>
  <c r="P1484" i="1"/>
  <c r="P1483" i="1"/>
  <c r="P96" i="1"/>
  <c r="P234" i="1"/>
  <c r="P237" i="1"/>
  <c r="P1482" i="1"/>
  <c r="P1481" i="1"/>
  <c r="P1480" i="1"/>
  <c r="P1479" i="1"/>
  <c r="P1478" i="1"/>
  <c r="P1361" i="1"/>
  <c r="P1477" i="1"/>
  <c r="P1210" i="1"/>
  <c r="P1476" i="1"/>
  <c r="P268" i="1"/>
  <c r="P1475" i="1"/>
  <c r="P31" i="1"/>
  <c r="P1360" i="1"/>
  <c r="P1474" i="1"/>
  <c r="P265" i="1"/>
  <c r="P264" i="1"/>
  <c r="P1359" i="1"/>
  <c r="P1473" i="1"/>
  <c r="P80" i="1"/>
  <c r="P79" i="1"/>
  <c r="P1472" i="1"/>
  <c r="P1471" i="1"/>
  <c r="P216" i="1"/>
  <c r="P1469" i="1"/>
  <c r="P1358" i="1"/>
  <c r="P46" i="1"/>
  <c r="P1467" i="1"/>
  <c r="P1466" i="1"/>
  <c r="P1357" i="1"/>
  <c r="P1465" i="1"/>
  <c r="P1464" i="1"/>
  <c r="P1463" i="1"/>
  <c r="P1462" i="1"/>
  <c r="P1461" i="1"/>
  <c r="P1356" i="1"/>
  <c r="P1460" i="1"/>
  <c r="P1459" i="1"/>
  <c r="P1458" i="1"/>
  <c r="P1355" i="1"/>
  <c r="P115" i="1"/>
  <c r="P92" i="1"/>
  <c r="P1242" i="1"/>
  <c r="P1246" i="1"/>
  <c r="P1245" i="1"/>
  <c r="P1244" i="1"/>
  <c r="P1243" i="1"/>
  <c r="P1354" i="1"/>
  <c r="P1457" i="1"/>
  <c r="P262" i="1"/>
  <c r="P143" i="1"/>
  <c r="P142" i="1"/>
  <c r="P141" i="1"/>
  <c r="P1209" i="1"/>
  <c r="P260" i="1"/>
  <c r="P1456" i="1"/>
  <c r="P1455" i="1"/>
  <c r="P1353" i="1"/>
  <c r="P1237" i="1"/>
  <c r="P1241" i="1"/>
  <c r="P1240" i="1"/>
  <c r="P1239" i="1"/>
  <c r="P1238" i="1"/>
  <c r="P1330" i="1"/>
  <c r="P1454" i="1"/>
  <c r="P1453" i="1"/>
  <c r="P1452" i="1"/>
  <c r="P259" i="1"/>
  <c r="P1451" i="1"/>
  <c r="P1208" i="1"/>
  <c r="P140" i="1"/>
  <c r="P1352" i="1"/>
  <c r="P1351" i="1"/>
  <c r="P256" i="1"/>
  <c r="P255" i="1"/>
  <c r="P1450" i="1"/>
  <c r="P91" i="1"/>
  <c r="P89" i="1"/>
  <c r="P90" i="1"/>
  <c r="P88" i="1"/>
  <c r="P87" i="1"/>
  <c r="P86" i="1"/>
  <c r="P1350" i="1"/>
  <c r="P139" i="1"/>
  <c r="P1449" i="1"/>
  <c r="P1448" i="1"/>
  <c r="P1447" i="1"/>
  <c r="P1349" i="1"/>
  <c r="P250" i="1"/>
  <c r="P246" i="1"/>
  <c r="P1207" i="1"/>
  <c r="P1446" i="1"/>
  <c r="P138" i="1"/>
  <c r="P137" i="1"/>
  <c r="P1206" i="1"/>
  <c r="P67" i="1"/>
  <c r="P69" i="1"/>
  <c r="P1445" i="1"/>
  <c r="P78" i="1"/>
  <c r="P1444" i="1"/>
  <c r="P1443" i="1"/>
  <c r="P72" i="1"/>
  <c r="P233" i="1"/>
  <c r="P232" i="1"/>
  <c r="P3" i="1"/>
  <c r="AC456" i="1" l="1"/>
  <c r="AD456" i="1" s="1"/>
  <c r="AA456" i="1"/>
  <c r="AC6" i="1"/>
  <c r="AA6" i="1"/>
  <c r="A6" i="1"/>
  <c r="A6" i="4" s="1"/>
  <c r="C5" i="7"/>
  <c r="A6" i="7" s="1"/>
  <c r="Q1430" i="1"/>
  <c r="Q1417" i="1"/>
  <c r="Q1405" i="1"/>
  <c r="Q1393" i="1"/>
  <c r="Q1381" i="1"/>
  <c r="Q1369" i="1"/>
  <c r="Q1358" i="1"/>
  <c r="Q1347" i="1"/>
  <c r="Q1262" i="1"/>
  <c r="Q1224" i="1"/>
  <c r="Q1212" i="1"/>
  <c r="Q1200" i="1"/>
  <c r="Q1159" i="1"/>
  <c r="Q1147" i="1"/>
  <c r="Q1135" i="1"/>
  <c r="Q1123" i="1"/>
  <c r="Q1111" i="1"/>
  <c r="Q1099" i="1"/>
  <c r="Q1083" i="1"/>
  <c r="Q1071" i="1"/>
  <c r="Q1057" i="1"/>
  <c r="Q1045" i="1"/>
  <c r="Q1033" i="1"/>
  <c r="Q1021" i="1"/>
  <c r="Q1009" i="1"/>
  <c r="Q997" i="1"/>
  <c r="Q984" i="1"/>
  <c r="Q972" i="1"/>
  <c r="Q959" i="1"/>
  <c r="Q947" i="1"/>
  <c r="Q935" i="1"/>
  <c r="Q923" i="1"/>
  <c r="Q911" i="1"/>
  <c r="Q899" i="1"/>
  <c r="Q887" i="1"/>
  <c r="Q875" i="1"/>
  <c r="Q857" i="1"/>
  <c r="Q845" i="1"/>
  <c r="Q833" i="1"/>
  <c r="Q821" i="1"/>
  <c r="Q809" i="1"/>
  <c r="Q797" i="1"/>
  <c r="Q776" i="1"/>
  <c r="Q764" i="1"/>
  <c r="Q750" i="1"/>
  <c r="Q738" i="1"/>
  <c r="Q725" i="1"/>
  <c r="Q713" i="1"/>
  <c r="Q695" i="1"/>
  <c r="Q683" i="1"/>
  <c r="Q671" i="1"/>
  <c r="Q654" i="1"/>
  <c r="Q638" i="1"/>
  <c r="Q625" i="1"/>
  <c r="Q613" i="1"/>
  <c r="Q601" i="1"/>
  <c r="Q589" i="1"/>
  <c r="Q577" i="1"/>
  <c r="Q556" i="1"/>
  <c r="Q481" i="1"/>
  <c r="Q452" i="1"/>
  <c r="Q409" i="1"/>
  <c r="Q384" i="1"/>
  <c r="Q372" i="1"/>
  <c r="Q360" i="1"/>
  <c r="Q336" i="1"/>
  <c r="Q312" i="1"/>
  <c r="Q276" i="1"/>
  <c r="Q264" i="1"/>
  <c r="Q240" i="1"/>
  <c r="Q216" i="1"/>
  <c r="Q204" i="1"/>
  <c r="Q192" i="1"/>
  <c r="Q180" i="1"/>
  <c r="Q168" i="1"/>
  <c r="Q156" i="1"/>
  <c r="Q144" i="1"/>
  <c r="Q104" i="1"/>
  <c r="Q90" i="1"/>
  <c r="Q76" i="1"/>
  <c r="Q56" i="1"/>
  <c r="Q1981" i="1"/>
  <c r="Q1932" i="1"/>
  <c r="Q1939" i="1"/>
  <c r="Q1943" i="1"/>
  <c r="Q1962" i="1"/>
  <c r="Q2017" i="1"/>
  <c r="Q1828" i="1"/>
  <c r="Q1961" i="1"/>
  <c r="Q1978" i="1"/>
  <c r="Q1887" i="1"/>
  <c r="Q1872" i="1"/>
  <c r="Q2035" i="1"/>
  <c r="Q60" i="1"/>
  <c r="Q1889" i="1"/>
  <c r="Q1882" i="1"/>
  <c r="Q1451" i="1"/>
  <c r="Q1429" i="1"/>
  <c r="Q1416" i="1"/>
  <c r="Q1404" i="1"/>
  <c r="Q1392" i="1"/>
  <c r="Q1380" i="1"/>
  <c r="Q1368" i="1"/>
  <c r="Q1357" i="1"/>
  <c r="Q1346" i="1"/>
  <c r="Q1329" i="1"/>
  <c r="Q1297" i="1"/>
  <c r="Q1237" i="1"/>
  <c r="Q1223" i="1"/>
  <c r="Q1211" i="1"/>
  <c r="Q1158" i="1"/>
  <c r="Q1146" i="1"/>
  <c r="Q1134" i="1"/>
  <c r="Q1122" i="1"/>
  <c r="Q1110" i="1"/>
  <c r="Q1098" i="1"/>
  <c r="Q1082" i="1"/>
  <c r="Q1069" i="1"/>
  <c r="Q1056" i="1"/>
  <c r="Q1044" i="1"/>
  <c r="Q1032" i="1"/>
  <c r="Q1020" i="1"/>
  <c r="Q1008" i="1"/>
  <c r="Q996" i="1"/>
  <c r="Q983" i="1"/>
  <c r="Q971" i="1"/>
  <c r="Q958" i="1"/>
  <c r="Q946" i="1"/>
  <c r="Q934" i="1"/>
  <c r="Q922" i="1"/>
  <c r="Q910" i="1"/>
  <c r="Q898" i="1"/>
  <c r="Q886" i="1"/>
  <c r="Q874" i="1"/>
  <c r="Q856" i="1"/>
  <c r="Q844" i="1"/>
  <c r="Q832" i="1"/>
  <c r="Q820" i="1"/>
  <c r="Q808" i="1"/>
  <c r="Q796" i="1"/>
  <c r="Q775" i="1"/>
  <c r="Q763" i="1"/>
  <c r="Q749" i="1"/>
  <c r="Q737" i="1"/>
  <c r="Q724" i="1"/>
  <c r="Q712" i="1"/>
  <c r="Q694" i="1"/>
  <c r="Q682" i="1"/>
  <c r="Q670" i="1"/>
  <c r="Q653" i="1"/>
  <c r="Q637" i="1"/>
  <c r="Q624" i="1"/>
  <c r="Q612" i="1"/>
  <c r="Q600" i="1"/>
  <c r="Q588" i="1"/>
  <c r="Q576" i="1"/>
  <c r="Q555" i="1"/>
  <c r="Q408" i="1"/>
  <c r="Q383" i="1"/>
  <c r="Q371" i="1"/>
  <c r="Q359" i="1"/>
  <c r="Q335" i="1"/>
  <c r="Q311" i="1"/>
  <c r="Q299" i="1"/>
  <c r="Q275" i="1"/>
  <c r="Q263" i="1"/>
  <c r="Q239" i="1"/>
  <c r="Q215" i="1"/>
  <c r="Q203" i="1"/>
  <c r="Q191" i="1"/>
  <c r="Q179" i="1"/>
  <c r="Q167" i="1"/>
  <c r="Q155" i="1"/>
  <c r="Q143" i="1"/>
  <c r="Q88" i="1"/>
  <c r="Q74" i="1"/>
  <c r="Q1940" i="1"/>
  <c r="Q1963" i="1"/>
  <c r="Q2013" i="1"/>
  <c r="Q2023" i="1"/>
  <c r="Q1829" i="1"/>
  <c r="Q1975" i="1"/>
  <c r="Q1977" i="1"/>
  <c r="Q1886" i="1"/>
  <c r="Q1922" i="1"/>
  <c r="Q2036" i="1"/>
  <c r="Q1484" i="1"/>
  <c r="Q58" i="1"/>
  <c r="Q1903" i="1"/>
  <c r="Q1952" i="1"/>
  <c r="Q1428" i="1"/>
  <c r="Q1415" i="1"/>
  <c r="Q1403" i="1"/>
  <c r="Q1391" i="1"/>
  <c r="Q1379" i="1"/>
  <c r="Q1367" i="1"/>
  <c r="Q1328" i="1"/>
  <c r="Q1272" i="1"/>
  <c r="Q1236" i="1"/>
  <c r="Q1222" i="1"/>
  <c r="Q1210" i="1"/>
  <c r="Q1170" i="1"/>
  <c r="Q1157" i="1"/>
  <c r="Q1145" i="1"/>
  <c r="Q1133" i="1"/>
  <c r="Q1121" i="1"/>
  <c r="Q1109" i="1"/>
  <c r="Q1097" i="1"/>
  <c r="Q1081" i="1"/>
  <c r="Q1068" i="1"/>
  <c r="Q1055" i="1"/>
  <c r="Q1043" i="1"/>
  <c r="Q1031" i="1"/>
  <c r="Q1019" i="1"/>
  <c r="Q1007" i="1"/>
  <c r="Q995" i="1"/>
  <c r="Q982" i="1"/>
  <c r="Q970" i="1"/>
  <c r="Q957" i="1"/>
  <c r="Q945" i="1"/>
  <c r="Q933" i="1"/>
  <c r="Q921" i="1"/>
  <c r="Q909" i="1"/>
  <c r="Q897" i="1"/>
  <c r="Q885" i="1"/>
  <c r="Q873" i="1"/>
  <c r="Q855" i="1"/>
  <c r="Q843" i="1"/>
  <c r="Q831" i="1"/>
  <c r="Q819" i="1"/>
  <c r="Q807" i="1"/>
  <c r="Q795" i="1"/>
  <c r="Q774" i="1"/>
  <c r="Q762" i="1"/>
  <c r="Q748" i="1"/>
  <c r="Q736" i="1"/>
  <c r="Q723" i="1"/>
  <c r="Q705" i="1"/>
  <c r="Q693" i="1"/>
  <c r="Q681" i="1"/>
  <c r="Q668" i="1"/>
  <c r="Q652" i="1"/>
  <c r="Q636" i="1"/>
  <c r="Q623" i="1"/>
  <c r="Q611" i="1"/>
  <c r="Q599" i="1"/>
  <c r="Q587" i="1"/>
  <c r="Q575" i="1"/>
  <c r="Q554" i="1"/>
  <c r="Q450" i="1"/>
  <c r="Q382" i="1"/>
  <c r="Q370" i="1"/>
  <c r="Q358" i="1"/>
  <c r="Q334" i="1"/>
  <c r="Q322" i="1"/>
  <c r="Q310" i="1"/>
  <c r="Q298" i="1"/>
  <c r="Q274" i="1"/>
  <c r="Q262" i="1"/>
  <c r="Q238" i="1"/>
  <c r="Q214" i="1"/>
  <c r="Q202" i="1"/>
  <c r="Q190" i="1"/>
  <c r="Q178" i="1"/>
  <c r="Q166" i="1"/>
  <c r="Q154" i="1"/>
  <c r="Q142" i="1"/>
  <c r="Q102" i="1"/>
  <c r="Q73" i="1"/>
  <c r="Q1959" i="1"/>
  <c r="Q1823" i="1"/>
  <c r="Q2018" i="1"/>
  <c r="Q1830" i="1"/>
  <c r="Q1974" i="1"/>
  <c r="Q1885" i="1"/>
  <c r="Q2037" i="1"/>
  <c r="Q1169" i="1"/>
  <c r="Q57" i="1"/>
  <c r="Q1475" i="1"/>
  <c r="Q1427" i="1"/>
  <c r="Q1414" i="1"/>
  <c r="Q1402" i="1"/>
  <c r="Q1390" i="1"/>
  <c r="Q1378" i="1"/>
  <c r="Q1366" i="1"/>
  <c r="Q1356" i="1"/>
  <c r="Q1327" i="1"/>
  <c r="Q1247" i="1"/>
  <c r="Q1235" i="1"/>
  <c r="Q1221" i="1"/>
  <c r="Q1209" i="1"/>
  <c r="Q1156" i="1"/>
  <c r="Q1144" i="1"/>
  <c r="Q1132" i="1"/>
  <c r="Q1120" i="1"/>
  <c r="Q1108" i="1"/>
  <c r="Q1094" i="1"/>
  <c r="Q1080" i="1"/>
  <c r="Q1066" i="1"/>
  <c r="Q1054" i="1"/>
  <c r="Q1042" i="1"/>
  <c r="Q1030" i="1"/>
  <c r="Q1018" i="1"/>
  <c r="Q1006" i="1"/>
  <c r="Q994" i="1"/>
  <c r="Q981" i="1"/>
  <c r="Q968" i="1"/>
  <c r="Q956" i="1"/>
  <c r="Q944" i="1"/>
  <c r="Q932" i="1"/>
  <c r="Q920" i="1"/>
  <c r="Q908" i="1"/>
  <c r="Q896" i="1"/>
  <c r="Q884" i="1"/>
  <c r="Q872" i="1"/>
  <c r="Q854" i="1"/>
  <c r="Q842" i="1"/>
  <c r="Q830" i="1"/>
  <c r="Q818" i="1"/>
  <c r="Q806" i="1"/>
  <c r="Q794" i="1"/>
  <c r="Q773" i="1"/>
  <c r="Q759" i="1"/>
  <c r="Q747" i="1"/>
  <c r="Q734" i="1"/>
  <c r="Q722" i="1"/>
  <c r="Q704" i="1"/>
  <c r="Q692" i="1"/>
  <c r="Q680" i="1"/>
  <c r="Q667" i="1"/>
  <c r="Q651" i="1"/>
  <c r="Q634" i="1"/>
  <c r="Q622" i="1"/>
  <c r="Q610" i="1"/>
  <c r="Q598" i="1"/>
  <c r="Q586" i="1"/>
  <c r="Q574" i="1"/>
  <c r="Q553" i="1"/>
  <c r="Q449" i="1"/>
  <c r="Q393" i="1"/>
  <c r="Q381" i="1"/>
  <c r="Q357" i="1"/>
  <c r="Q333" i="1"/>
  <c r="Q321" i="1"/>
  <c r="Q309" i="1"/>
  <c r="Q297" i="1"/>
  <c r="Q273" i="1"/>
  <c r="Q261" i="1"/>
  <c r="Q237" i="1"/>
  <c r="Q213" i="1"/>
  <c r="Q201" i="1"/>
  <c r="Q189" i="1"/>
  <c r="Q177" i="1"/>
  <c r="Q165" i="1"/>
  <c r="Q153" i="1"/>
  <c r="Q141" i="1"/>
  <c r="Q114" i="1"/>
  <c r="Q101" i="1"/>
  <c r="Q86" i="1"/>
  <c r="Q72" i="1"/>
  <c r="Q47" i="1"/>
  <c r="Q1906" i="1"/>
  <c r="Q1890" i="1"/>
  <c r="Q1876" i="1"/>
  <c r="Q1831" i="1"/>
  <c r="Q2006" i="1"/>
  <c r="Q1834" i="1"/>
  <c r="Q1935" i="1"/>
  <c r="Q1884" i="1"/>
  <c r="Q1878" i="1"/>
  <c r="Q2038" i="1"/>
  <c r="Q97" i="1"/>
  <c r="Q1904" i="1"/>
  <c r="Q1474" i="1"/>
  <c r="Q1426" i="1"/>
  <c r="Q1413" i="1"/>
  <c r="Q1401" i="1"/>
  <c r="Q1389" i="1"/>
  <c r="Q1377" i="1"/>
  <c r="Q1365" i="1"/>
  <c r="Q1355" i="1"/>
  <c r="Q1282" i="1"/>
  <c r="Q1234" i="1"/>
  <c r="Q1220" i="1"/>
  <c r="Q1208" i="1"/>
  <c r="Q1155" i="1"/>
  <c r="Q1143" i="1"/>
  <c r="Q1131" i="1"/>
  <c r="Q1119" i="1"/>
  <c r="Q1107" i="1"/>
  <c r="Q1091" i="1"/>
  <c r="Q1079" i="1"/>
  <c r="Q1065" i="1"/>
  <c r="Q1053" i="1"/>
  <c r="Q1041" i="1"/>
  <c r="Q1029" i="1"/>
  <c r="Q1017" i="1"/>
  <c r="Q1005" i="1"/>
  <c r="Q993" i="1"/>
  <c r="Q980" i="1"/>
  <c r="Q967" i="1"/>
  <c r="Q955" i="1"/>
  <c r="Q943" i="1"/>
  <c r="Q931" i="1"/>
  <c r="Q919" i="1"/>
  <c r="Q907" i="1"/>
  <c r="Q895" i="1"/>
  <c r="Q883" i="1"/>
  <c r="Q865" i="1"/>
  <c r="Q853" i="1"/>
  <c r="Q841" i="1"/>
  <c r="Q829" i="1"/>
  <c r="Q817" i="1"/>
  <c r="Q805" i="1"/>
  <c r="Q793" i="1"/>
  <c r="Q772" i="1"/>
  <c r="Q758" i="1"/>
  <c r="Q746" i="1"/>
  <c r="Q733" i="1"/>
  <c r="Q721" i="1"/>
  <c r="Q703" i="1"/>
  <c r="Q691" i="1"/>
  <c r="Q679" i="1"/>
  <c r="Q666" i="1"/>
  <c r="Q650" i="1"/>
  <c r="Q633" i="1"/>
  <c r="Q621" i="1"/>
  <c r="Q609" i="1"/>
  <c r="Q597" i="1"/>
  <c r="Q585" i="1"/>
  <c r="Q573" i="1"/>
  <c r="Q552" i="1"/>
  <c r="Q448" i="1"/>
  <c r="Q392" i="1"/>
  <c r="Q380" i="1"/>
  <c r="Q356" i="1"/>
  <c r="Q332" i="1"/>
  <c r="Q320" i="1"/>
  <c r="Q308" i="1"/>
  <c r="Q296" i="1"/>
  <c r="Q272" i="1"/>
  <c r="Q260" i="1"/>
  <c r="Q236" i="1"/>
  <c r="Q212" i="1"/>
  <c r="Q200" i="1"/>
  <c r="Q188" i="1"/>
  <c r="Q176" i="1"/>
  <c r="Q164" i="1"/>
  <c r="Q152" i="1"/>
  <c r="Q140" i="1"/>
  <c r="Q113" i="1"/>
  <c r="Q100" i="1"/>
  <c r="Q85" i="1"/>
  <c r="Q70" i="1"/>
  <c r="Q46" i="1"/>
  <c r="Q1957" i="1"/>
  <c r="Q1907" i="1"/>
  <c r="Q1891" i="1"/>
  <c r="Q1875" i="1"/>
  <c r="Q2019" i="1"/>
  <c r="Q1832" i="1"/>
  <c r="Q1870" i="1"/>
  <c r="Q1913" i="1"/>
  <c r="Q1883" i="1"/>
  <c r="Q1908" i="1"/>
  <c r="Q2039" i="1"/>
  <c r="Q2042" i="1"/>
  <c r="Q96" i="1"/>
  <c r="Q1419" i="1"/>
  <c r="Q1950" i="1"/>
  <c r="Q1425" i="1"/>
  <c r="Q1412" i="1"/>
  <c r="Q1400" i="1"/>
  <c r="Q1388" i="1"/>
  <c r="Q1376" i="1"/>
  <c r="Q1364" i="1"/>
  <c r="Q1354" i="1"/>
  <c r="Q1257" i="1"/>
  <c r="Q1231" i="1"/>
  <c r="Q1219" i="1"/>
  <c r="Q1207" i="1"/>
  <c r="Q1166" i="1"/>
  <c r="Q1154" i="1"/>
  <c r="Q1142" i="1"/>
  <c r="Q1130" i="1"/>
  <c r="Q1118" i="1"/>
  <c r="Q1106" i="1"/>
  <c r="Q1090" i="1"/>
  <c r="Q1078" i="1"/>
  <c r="Q1064" i="1"/>
  <c r="Q1052" i="1"/>
  <c r="Q1040" i="1"/>
  <c r="Q1028" i="1"/>
  <c r="Q1016" i="1"/>
  <c r="Q1004" i="1"/>
  <c r="Q992" i="1"/>
  <c r="Q979" i="1"/>
  <c r="Q966" i="1"/>
  <c r="Q954" i="1"/>
  <c r="Q942" i="1"/>
  <c r="Q930" i="1"/>
  <c r="Q918" i="1"/>
  <c r="Q906" i="1"/>
  <c r="Q894" i="1"/>
  <c r="Q882" i="1"/>
  <c r="Q864" i="1"/>
  <c r="Q852" i="1"/>
  <c r="Q840" i="1"/>
  <c r="Q828" i="1"/>
  <c r="Q816" i="1"/>
  <c r="Q804" i="1"/>
  <c r="Q792" i="1"/>
  <c r="Q771" i="1"/>
  <c r="Q757" i="1"/>
  <c r="Q745" i="1"/>
  <c r="Q732" i="1"/>
  <c r="Q720" i="1"/>
  <c r="Q702" i="1"/>
  <c r="Q690" i="1"/>
  <c r="Q678" i="1"/>
  <c r="Q665" i="1"/>
  <c r="Q649" i="1"/>
  <c r="Q632" i="1"/>
  <c r="Q620" i="1"/>
  <c r="Q608" i="1"/>
  <c r="Q596" i="1"/>
  <c r="Q584" i="1"/>
  <c r="Q572" i="1"/>
  <c r="Q551" i="1"/>
  <c r="Q391" i="1"/>
  <c r="Q379" i="1"/>
  <c r="Q355" i="1"/>
  <c r="Q319" i="1"/>
  <c r="Q295" i="1"/>
  <c r="Q271" i="1"/>
  <c r="Q259" i="1"/>
  <c r="Q235" i="1"/>
  <c r="Q211" i="1"/>
  <c r="Q199" i="1"/>
  <c r="Q187" i="1"/>
  <c r="Q175" i="1"/>
  <c r="Q163" i="1"/>
  <c r="Q151" i="1"/>
  <c r="Q139" i="1"/>
  <c r="Q112" i="1"/>
  <c r="Q99" i="1"/>
  <c r="Q84" i="1"/>
  <c r="Q69" i="1"/>
  <c r="Q45" i="1"/>
  <c r="Q1966" i="1"/>
  <c r="Q1944" i="1"/>
  <c r="Q1909" i="1"/>
  <c r="Q1892" i="1"/>
  <c r="Q2007" i="1"/>
  <c r="Q2014" i="1"/>
  <c r="Q1917" i="1"/>
  <c r="Q1833" i="1"/>
  <c r="Q1880" i="1"/>
  <c r="Q1816" i="1"/>
  <c r="Q2040" i="1"/>
  <c r="Q2043" i="1"/>
  <c r="Q1446" i="1"/>
  <c r="Q1424" i="1"/>
  <c r="Q1411" i="1"/>
  <c r="Q1399" i="1"/>
  <c r="Q1387" i="1"/>
  <c r="Q1375" i="1"/>
  <c r="Q1363" i="1"/>
  <c r="Q1353" i="1"/>
  <c r="Q1292" i="1"/>
  <c r="Q1230" i="1"/>
  <c r="Q1218" i="1"/>
  <c r="Q1206" i="1"/>
  <c r="Q1165" i="1"/>
  <c r="Q1153" i="1"/>
  <c r="Q1141" i="1"/>
  <c r="Q1129" i="1"/>
  <c r="Q1117" i="1"/>
  <c r="Q1105" i="1"/>
  <c r="Q1089" i="1"/>
  <c r="Q1077" i="1"/>
  <c r="Q1063" i="1"/>
  <c r="Q1051" i="1"/>
  <c r="Q1039" i="1"/>
  <c r="Q1027" i="1"/>
  <c r="Q1015" i="1"/>
  <c r="Q1003" i="1"/>
  <c r="Q991" i="1"/>
  <c r="Q978" i="1"/>
  <c r="Q965" i="1"/>
  <c r="Q953" i="1"/>
  <c r="Q941" i="1"/>
  <c r="Q929" i="1"/>
  <c r="Q917" i="1"/>
  <c r="Q905" i="1"/>
  <c r="Q893" i="1"/>
  <c r="Q881" i="1"/>
  <c r="Q863" i="1"/>
  <c r="Q851" i="1"/>
  <c r="Q839" i="1"/>
  <c r="Q827" i="1"/>
  <c r="Q815" i="1"/>
  <c r="Q803" i="1"/>
  <c r="Q785" i="1"/>
  <c r="Q770" i="1"/>
  <c r="Q756" i="1"/>
  <c r="Q744" i="1"/>
  <c r="Q731" i="1"/>
  <c r="Q719" i="1"/>
  <c r="Q701" i="1"/>
  <c r="Q689" i="1"/>
  <c r="Q677" i="1"/>
  <c r="Q663" i="1"/>
  <c r="Q648" i="1"/>
  <c r="Q631" i="1"/>
  <c r="Q619" i="1"/>
  <c r="Q607" i="1"/>
  <c r="Q595" i="1"/>
  <c r="Q583" i="1"/>
  <c r="Q563" i="1"/>
  <c r="Q550" i="1"/>
  <c r="Q390" i="1"/>
  <c r="Q378" i="1"/>
  <c r="Q354" i="1"/>
  <c r="Q318" i="1"/>
  <c r="Q294" i="1"/>
  <c r="Q270" i="1"/>
  <c r="Q258" i="1"/>
  <c r="Q234" i="1"/>
  <c r="Q210" i="1"/>
  <c r="Q198" i="1"/>
  <c r="Q186" i="1"/>
  <c r="Q174" i="1"/>
  <c r="Q162" i="1"/>
  <c r="Q150" i="1"/>
  <c r="Q138" i="1"/>
  <c r="Q111" i="1"/>
  <c r="Q98" i="1"/>
  <c r="Q83" i="1"/>
  <c r="Q44" i="1"/>
  <c r="Q1967" i="1"/>
  <c r="Q1945" i="1"/>
  <c r="Q1910" i="1"/>
  <c r="Q2020" i="1"/>
  <c r="Q1869" i="1"/>
  <c r="Q1915" i="1"/>
  <c r="Q1964" i="1"/>
  <c r="Q1817" i="1"/>
  <c r="Q59" i="1"/>
  <c r="Q1445" i="1"/>
  <c r="Q1423" i="1"/>
  <c r="Q1410" i="1"/>
  <c r="Q1398" i="1"/>
  <c r="Q1386" i="1"/>
  <c r="Q1374" i="1"/>
  <c r="Q1362" i="1"/>
  <c r="Q1352" i="1"/>
  <c r="Q1267" i="1"/>
  <c r="Q1229" i="1"/>
  <c r="Q1217" i="1"/>
  <c r="Q1205" i="1"/>
  <c r="Q1164" i="1"/>
  <c r="Q1152" i="1"/>
  <c r="Q1140" i="1"/>
  <c r="Q1128" i="1"/>
  <c r="Q1116" i="1"/>
  <c r="Q1104" i="1"/>
  <c r="Q1088" i="1"/>
  <c r="Q1076" i="1"/>
  <c r="Q1062" i="1"/>
  <c r="Q1050" i="1"/>
  <c r="Q1038" i="1"/>
  <c r="Q1026" i="1"/>
  <c r="Q1014" i="1"/>
  <c r="Q1002" i="1"/>
  <c r="Q990" i="1"/>
  <c r="Q977" i="1"/>
  <c r="Q964" i="1"/>
  <c r="Q952" i="1"/>
  <c r="Q940" i="1"/>
  <c r="Q928" i="1"/>
  <c r="Q916" i="1"/>
  <c r="Q904" i="1"/>
  <c r="Q892" i="1"/>
  <c r="Q880" i="1"/>
  <c r="Q862" i="1"/>
  <c r="Q850" i="1"/>
  <c r="Q838" i="1"/>
  <c r="Q826" i="1"/>
  <c r="Q814" i="1"/>
  <c r="Q802" i="1"/>
  <c r="Q784" i="1"/>
  <c r="Q769" i="1"/>
  <c r="Q755" i="1"/>
  <c r="Q743" i="1"/>
  <c r="Q730" i="1"/>
  <c r="Q718" i="1"/>
  <c r="Q700" i="1"/>
  <c r="Q688" i="1"/>
  <c r="Q676" i="1"/>
  <c r="Q661" i="1"/>
  <c r="Q645" i="1"/>
  <c r="Q630" i="1"/>
  <c r="Q618" i="1"/>
  <c r="Q606" i="1"/>
  <c r="Q594" i="1"/>
  <c r="Q582" i="1"/>
  <c r="Q562" i="1"/>
  <c r="Q549" i="1"/>
  <c r="Q389" i="1"/>
  <c r="Q377" i="1"/>
  <c r="Q353" i="1"/>
  <c r="Q317" i="1"/>
  <c r="Q305" i="1"/>
  <c r="Q293" i="1"/>
  <c r="Q269" i="1"/>
  <c r="Q257" i="1"/>
  <c r="Q245" i="1"/>
  <c r="Q233" i="1"/>
  <c r="Q209" i="1"/>
  <c r="Q197" i="1"/>
  <c r="Q185" i="1"/>
  <c r="Q173" i="1"/>
  <c r="Q161" i="1"/>
  <c r="Q149" i="1"/>
  <c r="Q137" i="1"/>
  <c r="Q95" i="1"/>
  <c r="Q81" i="1"/>
  <c r="Q42" i="1"/>
  <c r="Q1968" i="1"/>
  <c r="Q1946" i="1"/>
  <c r="Q1916" i="1"/>
  <c r="Q2008" i="1"/>
  <c r="Q2015" i="1"/>
  <c r="Q1894" i="1"/>
  <c r="Q1914" i="1"/>
  <c r="Q1905" i="1"/>
  <c r="Q1879" i="1"/>
  <c r="Q1818" i="1"/>
  <c r="Q1482" i="1"/>
  <c r="Q1469" i="1"/>
  <c r="Q1422" i="1"/>
  <c r="Q1409" i="1"/>
  <c r="Q1397" i="1"/>
  <c r="Q1385" i="1"/>
  <c r="Q1373" i="1"/>
  <c r="Q1302" i="1"/>
  <c r="Q1242" i="1"/>
  <c r="Q1228" i="1"/>
  <c r="Q1216" i="1"/>
  <c r="Q1204" i="1"/>
  <c r="Q1163" i="1"/>
  <c r="Q1151" i="1"/>
  <c r="Q1139" i="1"/>
  <c r="Q1127" i="1"/>
  <c r="Q1115" i="1"/>
  <c r="Q1103" i="1"/>
  <c r="Q1087" i="1"/>
  <c r="Q1075" i="1"/>
  <c r="Q1061" i="1"/>
  <c r="Q1049" i="1"/>
  <c r="Q1037" i="1"/>
  <c r="Q1025" i="1"/>
  <c r="Q1013" i="1"/>
  <c r="Q1001" i="1"/>
  <c r="Q989" i="1"/>
  <c r="Q976" i="1"/>
  <c r="Q963" i="1"/>
  <c r="Q951" i="1"/>
  <c r="Q939" i="1"/>
  <c r="Q927" i="1"/>
  <c r="Q915" i="1"/>
  <c r="Q903" i="1"/>
  <c r="Q891" i="1"/>
  <c r="Q879" i="1"/>
  <c r="Q861" i="1"/>
  <c r="Q849" i="1"/>
  <c r="Q837" i="1"/>
  <c r="Q825" i="1"/>
  <c r="Q813" i="1"/>
  <c r="Q801" i="1"/>
  <c r="Q783" i="1"/>
  <c r="Q768" i="1"/>
  <c r="Q754" i="1"/>
  <c r="Q742" i="1"/>
  <c r="Q729" i="1"/>
  <c r="Q717" i="1"/>
  <c r="Q699" i="1"/>
  <c r="Q687" i="1"/>
  <c r="Q675" i="1"/>
  <c r="Q660" i="1"/>
  <c r="Q644" i="1"/>
  <c r="Q629" i="1"/>
  <c r="Q617" i="1"/>
  <c r="Q605" i="1"/>
  <c r="Q593" i="1"/>
  <c r="Q581" i="1"/>
  <c r="Q561" i="1"/>
  <c r="Q548" i="1"/>
  <c r="Q388" i="1"/>
  <c r="Q376" i="1"/>
  <c r="Q352" i="1"/>
  <c r="Q316" i="1"/>
  <c r="Q304" i="1"/>
  <c r="Q292" i="1"/>
  <c r="Q268" i="1"/>
  <c r="Q256" i="1"/>
  <c r="Q244" i="1"/>
  <c r="Q232" i="1"/>
  <c r="Q208" i="1"/>
  <c r="Q196" i="1"/>
  <c r="Q184" i="1"/>
  <c r="Q172" i="1"/>
  <c r="Q160" i="1"/>
  <c r="Q148" i="1"/>
  <c r="Q136" i="1"/>
  <c r="Q109" i="1"/>
  <c r="Q94" i="1"/>
  <c r="Q80" i="1"/>
  <c r="Q41" i="1"/>
  <c r="Q1947" i="1"/>
  <c r="Q1918" i="1"/>
  <c r="Q1936" i="1"/>
  <c r="Q2009" i="1"/>
  <c r="Q2021" i="1"/>
  <c r="Q1824" i="1"/>
  <c r="Q1931" i="1"/>
  <c r="Q1877" i="1"/>
  <c r="Q1933" i="1"/>
  <c r="Q2031" i="1"/>
  <c r="Q2041" i="1"/>
  <c r="Q2027" i="1"/>
  <c r="Q1815" i="1"/>
  <c r="Q1421" i="1"/>
  <c r="Q1408" i="1"/>
  <c r="Q1396" i="1"/>
  <c r="Q1384" i="1"/>
  <c r="Q1372" i="1"/>
  <c r="Q1361" i="1"/>
  <c r="Q1350" i="1"/>
  <c r="Q1277" i="1"/>
  <c r="Q1227" i="1"/>
  <c r="Q1215" i="1"/>
  <c r="Q1203" i="1"/>
  <c r="Q1162" i="1"/>
  <c r="Q1150" i="1"/>
  <c r="Q1138" i="1"/>
  <c r="Q1126" i="1"/>
  <c r="Q1114" i="1"/>
  <c r="Q1102" i="1"/>
  <c r="Q1086" i="1"/>
  <c r="Q1074" i="1"/>
  <c r="Q1060" i="1"/>
  <c r="Q1048" i="1"/>
  <c r="Q1036" i="1"/>
  <c r="Q1024" i="1"/>
  <c r="Q1012" i="1"/>
  <c r="Q1000" i="1"/>
  <c r="Q987" i="1"/>
  <c r="Q975" i="1"/>
  <c r="Q962" i="1"/>
  <c r="Q950" i="1"/>
  <c r="Q938" i="1"/>
  <c r="Q926" i="1"/>
  <c r="Q914" i="1"/>
  <c r="Q902" i="1"/>
  <c r="Q890" i="1"/>
  <c r="Q878" i="1"/>
  <c r="Q860" i="1"/>
  <c r="Q848" i="1"/>
  <c r="Q836" i="1"/>
  <c r="Q824" i="1"/>
  <c r="Q812" i="1"/>
  <c r="Q800" i="1"/>
  <c r="Q782" i="1"/>
  <c r="Q767" i="1"/>
  <c r="Q753" i="1"/>
  <c r="Q741" i="1"/>
  <c r="Q728" i="1"/>
  <c r="Q716" i="1"/>
  <c r="Q698" i="1"/>
  <c r="Q686" i="1"/>
  <c r="Q674" i="1"/>
  <c r="Q658" i="1"/>
  <c r="Q642" i="1"/>
  <c r="Q628" i="1"/>
  <c r="Q616" i="1"/>
  <c r="Q604" i="1"/>
  <c r="Q592" i="1"/>
  <c r="Q580" i="1"/>
  <c r="Q560" i="1"/>
  <c r="Q455" i="1"/>
  <c r="Q387" i="1"/>
  <c r="Q375" i="1"/>
  <c r="Q339" i="1"/>
  <c r="Q315" i="1"/>
  <c r="Q303" i="1"/>
  <c r="Q291" i="1"/>
  <c r="Q267" i="1"/>
  <c r="Q255" i="1"/>
  <c r="Q243" i="1"/>
  <c r="Q231" i="1"/>
  <c r="Q207" i="1"/>
  <c r="Q195" i="1"/>
  <c r="Q183" i="1"/>
  <c r="Q171" i="1"/>
  <c r="Q159" i="1"/>
  <c r="Q147" i="1"/>
  <c r="Q135" i="1"/>
  <c r="Q108" i="1"/>
  <c r="Q93" i="1"/>
  <c r="Q79" i="1"/>
  <c r="Q65" i="1"/>
  <c r="Q40" i="1"/>
  <c r="Q2026" i="1"/>
  <c r="Q1971" i="1"/>
  <c r="Q1948" i="1"/>
  <c r="Q1919" i="1"/>
  <c r="Q1868" i="1"/>
  <c r="Q2010" i="1"/>
  <c r="Q1825" i="1"/>
  <c r="Q1970" i="1"/>
  <c r="Q1820" i="1"/>
  <c r="Q1912" i="1"/>
  <c r="Q2032" i="1"/>
  <c r="Q2028" i="1"/>
  <c r="Q1888" i="1"/>
  <c r="Q1953" i="1"/>
  <c r="Q1822" i="1"/>
  <c r="Q1814" i="1"/>
  <c r="Q1420" i="1"/>
  <c r="Q1407" i="1"/>
  <c r="Q1395" i="1"/>
  <c r="Q1383" i="1"/>
  <c r="Q1371" i="1"/>
  <c r="Q1360" i="1"/>
  <c r="Q1349" i="1"/>
  <c r="Q1252" i="1"/>
  <c r="Q1226" i="1"/>
  <c r="Q1214" i="1"/>
  <c r="Q1202" i="1"/>
  <c r="Q1161" i="1"/>
  <c r="Q1149" i="1"/>
  <c r="Q1137" i="1"/>
  <c r="Q1125" i="1"/>
  <c r="Q1113" i="1"/>
  <c r="Q1101" i="1"/>
  <c r="Q1085" i="1"/>
  <c r="Q1073" i="1"/>
  <c r="Q1059" i="1"/>
  <c r="Q1047" i="1"/>
  <c r="Q1035" i="1"/>
  <c r="Q1023" i="1"/>
  <c r="Q1011" i="1"/>
  <c r="Q999" i="1"/>
  <c r="Q986" i="1"/>
  <c r="Q974" i="1"/>
  <c r="Q961" i="1"/>
  <c r="Q949" i="1"/>
  <c r="Q937" i="1"/>
  <c r="Q925" i="1"/>
  <c r="Q913" i="1"/>
  <c r="Q901" i="1"/>
  <c r="Q889" i="1"/>
  <c r="Q877" i="1"/>
  <c r="Q859" i="1"/>
  <c r="Q847" i="1"/>
  <c r="Q835" i="1"/>
  <c r="Q823" i="1"/>
  <c r="Q811" i="1"/>
  <c r="Q799" i="1"/>
  <c r="Q781" i="1"/>
  <c r="Q766" i="1"/>
  <c r="Q752" i="1"/>
  <c r="Q740" i="1"/>
  <c r="Q727" i="1"/>
  <c r="Q715" i="1"/>
  <c r="Q697" i="1"/>
  <c r="Q685" i="1"/>
  <c r="Q673" i="1"/>
  <c r="Q657" i="1"/>
  <c r="Q641" i="1"/>
  <c r="Q627" i="1"/>
  <c r="Q615" i="1"/>
  <c r="Q603" i="1"/>
  <c r="Q591" i="1"/>
  <c r="Q579" i="1"/>
  <c r="Q558" i="1"/>
  <c r="Q483" i="1"/>
  <c r="Q454" i="1"/>
  <c r="Q386" i="1"/>
  <c r="Q374" i="1"/>
  <c r="Q338" i="1"/>
  <c r="Q314" i="1"/>
  <c r="Q290" i="1"/>
  <c r="Q266" i="1"/>
  <c r="Q254" i="1"/>
  <c r="Q242" i="1"/>
  <c r="Q230" i="1"/>
  <c r="Q206" i="1"/>
  <c r="Q194" i="1"/>
  <c r="Q182" i="1"/>
  <c r="Q170" i="1"/>
  <c r="Q158" i="1"/>
  <c r="Q146" i="1"/>
  <c r="Q134" i="1"/>
  <c r="Q107" i="1"/>
  <c r="Q92" i="1"/>
  <c r="Q78" i="1"/>
  <c r="Q64" i="1"/>
  <c r="Q1949" i="1"/>
  <c r="Q1920" i="1"/>
  <c r="Q1873" i="1"/>
  <c r="Q2011" i="1"/>
  <c r="Q2016" i="1"/>
  <c r="Q1826" i="1"/>
  <c r="Q1973" i="1"/>
  <c r="Q1926" i="1"/>
  <c r="Q1934" i="1"/>
  <c r="Q2033" i="1"/>
  <c r="Q2030" i="1"/>
  <c r="Q2029" i="1"/>
  <c r="Q559" i="1"/>
  <c r="Q1813" i="1"/>
  <c r="Q1418" i="1"/>
  <c r="Q1406" i="1"/>
  <c r="Q1394" i="1"/>
  <c r="Q1382" i="1"/>
  <c r="Q1370" i="1"/>
  <c r="Q1359" i="1"/>
  <c r="Q1348" i="1"/>
  <c r="Q1287" i="1"/>
  <c r="Q1225" i="1"/>
  <c r="Q1213" i="1"/>
  <c r="Q1201" i="1"/>
  <c r="Q1160" i="1"/>
  <c r="Q1148" i="1"/>
  <c r="Q1136" i="1"/>
  <c r="Q1124" i="1"/>
  <c r="Q1112" i="1"/>
  <c r="Q1100" i="1"/>
  <c r="Q1084" i="1"/>
  <c r="Q1072" i="1"/>
  <c r="Q1058" i="1"/>
  <c r="Q1046" i="1"/>
  <c r="Q1034" i="1"/>
  <c r="Q1022" i="1"/>
  <c r="Q1010" i="1"/>
  <c r="Q998" i="1"/>
  <c r="Q985" i="1"/>
  <c r="Q973" i="1"/>
  <c r="Q960" i="1"/>
  <c r="Q948" i="1"/>
  <c r="Q936" i="1"/>
  <c r="Q924" i="1"/>
  <c r="Q912" i="1"/>
  <c r="Q900" i="1"/>
  <c r="Q888" i="1"/>
  <c r="Q876" i="1"/>
  <c r="Q858" i="1"/>
  <c r="Q846" i="1"/>
  <c r="Q834" i="1"/>
  <c r="Q822" i="1"/>
  <c r="Q810" i="1"/>
  <c r="Q798" i="1"/>
  <c r="Q780" i="1"/>
  <c r="Q765" i="1"/>
  <c r="Q751" i="1"/>
  <c r="Q739" i="1"/>
  <c r="Q726" i="1"/>
  <c r="Q714" i="1"/>
  <c r="Q696" i="1"/>
  <c r="Q684" i="1"/>
  <c r="Q672" i="1"/>
  <c r="Q656" i="1"/>
  <c r="Q639" i="1"/>
  <c r="Q626" i="1"/>
  <c r="Q614" i="1"/>
  <c r="Q602" i="1"/>
  <c r="Q590" i="1"/>
  <c r="Q578" i="1"/>
  <c r="Q557" i="1"/>
  <c r="Q482" i="1"/>
  <c r="Q453" i="1"/>
  <c r="Q410" i="1"/>
  <c r="Q385" i="1"/>
  <c r="Q373" i="1"/>
  <c r="Q361" i="1"/>
  <c r="Q337" i="1"/>
  <c r="Q325" i="1"/>
  <c r="Q313" i="1"/>
  <c r="Q277" i="1"/>
  <c r="Q265" i="1"/>
  <c r="Q241" i="1"/>
  <c r="Q229" i="1"/>
  <c r="Q205" i="1"/>
  <c r="Q193" i="1"/>
  <c r="Q181" i="1"/>
  <c r="Q169" i="1"/>
  <c r="Q157" i="1"/>
  <c r="Q145" i="1"/>
  <c r="Q133" i="1"/>
  <c r="Q105" i="1"/>
  <c r="Q77" i="1"/>
  <c r="Q63" i="1"/>
  <c r="Q1951" i="1"/>
  <c r="Q1938" i="1"/>
  <c r="Q1874" i="1"/>
  <c r="Q2012" i="1"/>
  <c r="Q2022" i="1"/>
  <c r="Q1827" i="1"/>
  <c r="Q1960" i="1"/>
  <c r="Q1976" i="1"/>
  <c r="Q1924" i="1"/>
  <c r="Q2034" i="1"/>
  <c r="Q1965" i="1"/>
  <c r="Q300" i="1"/>
  <c r="Q348" i="1"/>
  <c r="Q252" i="1"/>
  <c r="Q347" i="1"/>
  <c r="Q287" i="1"/>
  <c r="Q251" i="1"/>
  <c r="Q250" i="1"/>
  <c r="Q369" i="1"/>
  <c r="Q345" i="1"/>
  <c r="Q285" i="1"/>
  <c r="Q249" i="1"/>
  <c r="Q288" i="1"/>
  <c r="Q368" i="1"/>
  <c r="Q344" i="1"/>
  <c r="Q284" i="1"/>
  <c r="Q248" i="1"/>
  <c r="Q343" i="1"/>
  <c r="Q331" i="1"/>
  <c r="Q307" i="1"/>
  <c r="Q283" i="1"/>
  <c r="Q247" i="1"/>
  <c r="Q366" i="1"/>
  <c r="Q342" i="1"/>
  <c r="Q330" i="1"/>
  <c r="Q306" i="1"/>
  <c r="Q282" i="1"/>
  <c r="Q246" i="1"/>
  <c r="Q346" i="1"/>
  <c r="Q365" i="1"/>
  <c r="Q341" i="1"/>
  <c r="Q329" i="1"/>
  <c r="Q281" i="1"/>
  <c r="Q340" i="1"/>
  <c r="Q328" i="1"/>
  <c r="Q280" i="1"/>
  <c r="Q286" i="1"/>
  <c r="Q363" i="1"/>
  <c r="Q351" i="1"/>
  <c r="Q279" i="1"/>
  <c r="Q362" i="1"/>
  <c r="Q350" i="1"/>
  <c r="Q302" i="1"/>
  <c r="Q278" i="1"/>
  <c r="Q349" i="1"/>
  <c r="Q301" i="1"/>
  <c r="Q289" i="1"/>
  <c r="Q253" i="1"/>
  <c r="Q323" i="1"/>
  <c r="Q367" i="1"/>
  <c r="Q364" i="1"/>
  <c r="Q327" i="1"/>
  <c r="Q324" i="1"/>
  <c r="Q326" i="1"/>
  <c r="Q1351" i="1"/>
  <c r="Q1167" i="1"/>
  <c r="Q1168" i="1"/>
  <c r="Q1911" i="1"/>
  <c r="Q1998" i="1"/>
  <c r="Q2001" i="1"/>
  <c r="Q2052" i="1"/>
  <c r="Q2063" i="1"/>
  <c r="Q2048" i="1"/>
  <c r="Q1988" i="1"/>
  <c r="Q2050" i="1"/>
  <c r="Q1999" i="1"/>
  <c r="Q2002" i="1"/>
  <c r="Q2053" i="1"/>
  <c r="Q2064" i="1"/>
  <c r="Q1994" i="1"/>
  <c r="Q2059" i="1"/>
  <c r="Q1958" i="1"/>
  <c r="Q2044" i="1"/>
  <c r="Q2000" i="1"/>
  <c r="Q2003" i="1"/>
  <c r="Q2056" i="1"/>
  <c r="Q2065" i="1"/>
  <c r="Q1956" i="1"/>
  <c r="Q2051" i="1"/>
  <c r="Q1989" i="1"/>
  <c r="Q1995" i="1"/>
  <c r="Q2004" i="1"/>
  <c r="Q2046" i="1"/>
  <c r="Q2066" i="1"/>
  <c r="Q2024" i="1"/>
  <c r="Q2025" i="1"/>
  <c r="Q1969" i="1"/>
  <c r="Q1990" i="1"/>
  <c r="Q1996" i="1"/>
  <c r="Q2045" i="1"/>
  <c r="Q2067" i="1"/>
  <c r="Q1979" i="1"/>
  <c r="Q2062" i="1"/>
  <c r="Q1991" i="1"/>
  <c r="Q1997" i="1"/>
  <c r="Q2055" i="1"/>
  <c r="Q2047" i="1"/>
  <c r="Q2068" i="1"/>
  <c r="Q1955" i="1"/>
  <c r="Q1941" i="1"/>
  <c r="Q1972" i="1"/>
  <c r="Q1992" i="1"/>
  <c r="Q2049" i="1"/>
  <c r="Q2060" i="1"/>
  <c r="Q2061" i="1"/>
  <c r="Q1980" i="1"/>
  <c r="Q1993" i="1"/>
  <c r="Q2054" i="1"/>
  <c r="Q1781" i="1"/>
  <c r="Q1727" i="1"/>
  <c r="Q1633" i="1"/>
  <c r="Q1565" i="1"/>
  <c r="Q1494" i="1"/>
  <c r="Q1330" i="1"/>
  <c r="Q509" i="1"/>
  <c r="Q1490" i="1"/>
  <c r="Q1764" i="1"/>
  <c r="Q1697" i="1"/>
  <c r="Q1644" i="1"/>
  <c r="Q1550" i="1"/>
  <c r="Q1463" i="1"/>
  <c r="Q520" i="1"/>
  <c r="Q227" i="1"/>
  <c r="Q36" i="1"/>
  <c r="Q1709" i="1"/>
  <c r="Q1643" i="1"/>
  <c r="Q1563" i="1"/>
  <c r="Q1491" i="1"/>
  <c r="Q1248" i="1"/>
  <c r="Q507" i="1"/>
  <c r="Q22" i="1"/>
  <c r="Q1792" i="1"/>
  <c r="Q1708" i="1"/>
  <c r="Q1630" i="1"/>
  <c r="Q1449" i="1"/>
  <c r="Q506" i="1"/>
  <c r="Q21" i="1"/>
  <c r="Q53" i="1"/>
  <c r="Q1749" i="1"/>
  <c r="Q1629" i="1"/>
  <c r="Q1560" i="1"/>
  <c r="Q1503" i="1"/>
  <c r="Q1448" i="1"/>
  <c r="Q1258" i="1"/>
  <c r="Q517" i="1"/>
  <c r="Q1645" i="1"/>
  <c r="Q52" i="1"/>
  <c r="Q1745" i="1"/>
  <c r="Q1790" i="1"/>
  <c r="Q1775" i="1"/>
  <c r="Q1760" i="1"/>
  <c r="Q1748" i="1"/>
  <c r="Q1735" i="1"/>
  <c r="Q1718" i="1"/>
  <c r="Q1706" i="1"/>
  <c r="Q1693" i="1"/>
  <c r="Q1666" i="1"/>
  <c r="Q1654" i="1"/>
  <c r="Q1640" i="1"/>
  <c r="Q1628" i="1"/>
  <c r="Q1601" i="1"/>
  <c r="Q1587" i="1"/>
  <c r="Q1572" i="1"/>
  <c r="Q1546" i="1"/>
  <c r="Q1532" i="1"/>
  <c r="Q1520" i="1"/>
  <c r="Q1502" i="1"/>
  <c r="Q1486" i="1"/>
  <c r="Q1473" i="1"/>
  <c r="Q1459" i="1"/>
  <c r="Q1447" i="1"/>
  <c r="Q1337" i="1"/>
  <c r="Q1305" i="1"/>
  <c r="Q1293" i="1"/>
  <c r="Q1281" i="1"/>
  <c r="Q1269" i="1"/>
  <c r="Q1245" i="1"/>
  <c r="Q516" i="1"/>
  <c r="Q504" i="1"/>
  <c r="Q488" i="1"/>
  <c r="Q416" i="1"/>
  <c r="Q223" i="1"/>
  <c r="Q32" i="1"/>
  <c r="Q19" i="1"/>
  <c r="Q6" i="1"/>
  <c r="Q1897" i="1"/>
  <c r="Q493" i="1"/>
  <c r="Q51" i="1"/>
  <c r="Q1510" i="1"/>
  <c r="Q1765" i="1"/>
  <c r="Q1686" i="1"/>
  <c r="Q1606" i="1"/>
  <c r="Q1539" i="1"/>
  <c r="Q1452" i="1"/>
  <c r="Q497" i="1"/>
  <c r="Q1780" i="1"/>
  <c r="Q1592" i="1"/>
  <c r="Q508" i="1"/>
  <c r="Q1793" i="1"/>
  <c r="Q1683" i="1"/>
  <c r="Q1618" i="1"/>
  <c r="Q1536" i="1"/>
  <c r="Q1462" i="1"/>
  <c r="Q519" i="1"/>
  <c r="Q226" i="1"/>
  <c r="Q1777" i="1"/>
  <c r="Q1617" i="1"/>
  <c r="Q1548" i="1"/>
  <c r="Q1489" i="1"/>
  <c r="Q1742" i="1"/>
  <c r="Q1776" i="1"/>
  <c r="Q1655" i="1"/>
  <c r="Q1589" i="1"/>
  <c r="Q1521" i="1"/>
  <c r="Q1306" i="1"/>
  <c r="Q505" i="1"/>
  <c r="Q8" i="1"/>
  <c r="Q1782" i="1"/>
  <c r="Q1789" i="1"/>
  <c r="Q1774" i="1"/>
  <c r="Q1759" i="1"/>
  <c r="Q1747" i="1"/>
  <c r="Q1734" i="1"/>
  <c r="Q1717" i="1"/>
  <c r="Q1705" i="1"/>
  <c r="Q1692" i="1"/>
  <c r="Q1678" i="1"/>
  <c r="Q1665" i="1"/>
  <c r="Q1653" i="1"/>
  <c r="Q1639" i="1"/>
  <c r="Q1627" i="1"/>
  <c r="Q1614" i="1"/>
  <c r="Q1600" i="1"/>
  <c r="Q1586" i="1"/>
  <c r="Q1571" i="1"/>
  <c r="Q1558" i="1"/>
  <c r="Q1545" i="1"/>
  <c r="Q1531" i="1"/>
  <c r="Q1516" i="1"/>
  <c r="Q1501" i="1"/>
  <c r="Q1485" i="1"/>
  <c r="Q1472" i="1"/>
  <c r="Q1458" i="1"/>
  <c r="Q1336" i="1"/>
  <c r="Q1304" i="1"/>
  <c r="Q1280" i="1"/>
  <c r="Q1268" i="1"/>
  <c r="Q1256" i="1"/>
  <c r="Q1244" i="1"/>
  <c r="Q515" i="1"/>
  <c r="Q503" i="1"/>
  <c r="Q487" i="1"/>
  <c r="Q415" i="1"/>
  <c r="Q222" i="1"/>
  <c r="Q31" i="1"/>
  <c r="Q18" i="1"/>
  <c r="Q7" i="1"/>
  <c r="Q492" i="1"/>
  <c r="Q50" i="1"/>
  <c r="Q1588" i="1"/>
  <c r="Q1740" i="1"/>
  <c r="Q1698" i="1"/>
  <c r="Q1577" i="1"/>
  <c r="Q1464" i="1"/>
  <c r="Q37" i="1"/>
  <c r="Q1794" i="1"/>
  <c r="Q1576" i="1"/>
  <c r="Q1524" i="1"/>
  <c r="Q1511" i="1"/>
  <c r="Q1751" i="1"/>
  <c r="Q1669" i="1"/>
  <c r="Q1591" i="1"/>
  <c r="Q1296" i="1"/>
  <c r="Q115" i="1"/>
  <c r="Q1737" i="1"/>
  <c r="Q1695" i="1"/>
  <c r="Q1574" i="1"/>
  <c r="Q1295" i="1"/>
  <c r="Q34" i="1"/>
  <c r="Q1791" i="1"/>
  <c r="Q1667" i="1"/>
  <c r="Q1602" i="1"/>
  <c r="Q1270" i="1"/>
  <c r="Q20" i="1"/>
  <c r="Q1773" i="1"/>
  <c r="Q1758" i="1"/>
  <c r="Q1746" i="1"/>
  <c r="Q1733" i="1"/>
  <c r="Q1716" i="1"/>
  <c r="Q1704" i="1"/>
  <c r="Q1691" i="1"/>
  <c r="Q1677" i="1"/>
  <c r="Q1664" i="1"/>
  <c r="Q1651" i="1"/>
  <c r="Q1638" i="1"/>
  <c r="Q1626" i="1"/>
  <c r="Q1612" i="1"/>
  <c r="Q1599" i="1"/>
  <c r="Q1585" i="1"/>
  <c r="Q1570" i="1"/>
  <c r="Q1557" i="1"/>
  <c r="Q1544" i="1"/>
  <c r="Q1530" i="1"/>
  <c r="Q1515" i="1"/>
  <c r="Q1499" i="1"/>
  <c r="Q1483" i="1"/>
  <c r="Q1471" i="1"/>
  <c r="Q1457" i="1"/>
  <c r="Q1335" i="1"/>
  <c r="Q1303" i="1"/>
  <c r="Q1291" i="1"/>
  <c r="Q1279" i="1"/>
  <c r="Q1255" i="1"/>
  <c r="Q1243" i="1"/>
  <c r="Q514" i="1"/>
  <c r="Q502" i="1"/>
  <c r="Q486" i="1"/>
  <c r="Q414" i="1"/>
  <c r="Q221" i="1"/>
  <c r="Q30" i="1"/>
  <c r="Q17" i="1"/>
  <c r="Q1487" i="1"/>
  <c r="Q1753" i="1"/>
  <c r="Q1593" i="1"/>
  <c r="Q1507" i="1"/>
  <c r="Q1298" i="1"/>
  <c r="Q521" i="1"/>
  <c r="Q117" i="1"/>
  <c r="Q1710" i="1"/>
  <c r="Q1632" i="1"/>
  <c r="Q1537" i="1"/>
  <c r="Q1261" i="1"/>
  <c r="Q496" i="1"/>
  <c r="Q11" i="1"/>
  <c r="Q1575" i="1"/>
  <c r="Q1523" i="1"/>
  <c r="Q1450" i="1"/>
  <c r="Q491" i="1"/>
  <c r="Q10" i="1"/>
  <c r="Q1750" i="1"/>
  <c r="Q1668" i="1"/>
  <c r="Q1522" i="1"/>
  <c r="Q1339" i="1"/>
  <c r="Q9" i="1"/>
  <c r="Q495" i="1"/>
  <c r="Q1761" i="1"/>
  <c r="Q1694" i="1"/>
  <c r="Q1616" i="1"/>
  <c r="Q1547" i="1"/>
  <c r="Q1460" i="1"/>
  <c r="Q1294" i="1"/>
  <c r="Q33" i="1"/>
  <c r="Q494" i="1"/>
  <c r="Q1788" i="1"/>
  <c r="Q1786" i="1"/>
  <c r="Q1772" i="1"/>
  <c r="Q1757" i="1"/>
  <c r="Q1744" i="1"/>
  <c r="Q1732" i="1"/>
  <c r="Q1715" i="1"/>
  <c r="Q1690" i="1"/>
  <c r="Q1676" i="1"/>
  <c r="Q1663" i="1"/>
  <c r="Q1650" i="1"/>
  <c r="Q1637" i="1"/>
  <c r="Q1625" i="1"/>
  <c r="Q1610" i="1"/>
  <c r="Q1598" i="1"/>
  <c r="Q1584" i="1"/>
  <c r="Q1569" i="1"/>
  <c r="Q1555" i="1"/>
  <c r="Q1543" i="1"/>
  <c r="Q1529" i="1"/>
  <c r="Q1514" i="1"/>
  <c r="Q1498" i="1"/>
  <c r="Q1456" i="1"/>
  <c r="Q1444" i="1"/>
  <c r="Q1334" i="1"/>
  <c r="Q1290" i="1"/>
  <c r="Q1278" i="1"/>
  <c r="Q1266" i="1"/>
  <c r="Q1254" i="1"/>
  <c r="Q513" i="1"/>
  <c r="Q501" i="1"/>
  <c r="Q485" i="1"/>
  <c r="Q413" i="1"/>
  <c r="Q220" i="1"/>
  <c r="Q29" i="1"/>
  <c r="Q16" i="1"/>
  <c r="Q1871" i="1"/>
  <c r="Q1898" i="1"/>
  <c r="Q1711" i="1"/>
  <c r="Q1620" i="1"/>
  <c r="Q1551" i="1"/>
  <c r="Q1274" i="1"/>
  <c r="Q228" i="1"/>
  <c r="Q12" i="1"/>
  <c r="Q1725" i="1"/>
  <c r="Q1658" i="1"/>
  <c r="Q1564" i="1"/>
  <c r="Q1249" i="1"/>
  <c r="Q23" i="1"/>
  <c r="Q1738" i="1"/>
  <c r="Q1604" i="1"/>
  <c r="Q1762" i="1"/>
  <c r="Q1656" i="1"/>
  <c r="Q1561" i="1"/>
  <c r="Q1271" i="1"/>
  <c r="Q225" i="1"/>
  <c r="Q1707" i="1"/>
  <c r="Q1641" i="1"/>
  <c r="Q1573" i="1"/>
  <c r="Q1488" i="1"/>
  <c r="Q1338" i="1"/>
  <c r="Q1246" i="1"/>
  <c r="Q489" i="1"/>
  <c r="Q224" i="1"/>
  <c r="Q1893" i="1"/>
  <c r="Q119" i="1"/>
  <c r="Q1785" i="1"/>
  <c r="Q1771" i="1"/>
  <c r="Q1756" i="1"/>
  <c r="Q1743" i="1"/>
  <c r="Q1731" i="1"/>
  <c r="Q1714" i="1"/>
  <c r="Q1702" i="1"/>
  <c r="Q1689" i="1"/>
  <c r="Q1675" i="1"/>
  <c r="Q1662" i="1"/>
  <c r="Q1649" i="1"/>
  <c r="Q1636" i="1"/>
  <c r="Q1624" i="1"/>
  <c r="Q1597" i="1"/>
  <c r="Q1581" i="1"/>
  <c r="Q1568" i="1"/>
  <c r="Q1554" i="1"/>
  <c r="Q1528" i="1"/>
  <c r="Q1513" i="1"/>
  <c r="Q1497" i="1"/>
  <c r="Q1467" i="1"/>
  <c r="Q1455" i="1"/>
  <c r="Q1443" i="1"/>
  <c r="Q1333" i="1"/>
  <c r="Q1301" i="1"/>
  <c r="Q1289" i="1"/>
  <c r="Q1265" i="1"/>
  <c r="Q1253" i="1"/>
  <c r="Q1241" i="1"/>
  <c r="Q524" i="1"/>
  <c r="Q512" i="1"/>
  <c r="Q500" i="1"/>
  <c r="Q484" i="1"/>
  <c r="Q412" i="1"/>
  <c r="Q219" i="1"/>
  <c r="Q28" i="1"/>
  <c r="Q15" i="1"/>
  <c r="Q1596" i="1"/>
  <c r="Q1646" i="1"/>
  <c r="Q1250" i="1"/>
  <c r="Q24" i="1"/>
  <c r="Q1739" i="1"/>
  <c r="Q1619" i="1"/>
  <c r="Q1506" i="1"/>
  <c r="Q116" i="1"/>
  <c r="Q1778" i="1"/>
  <c r="Q1631" i="1"/>
  <c r="Q1260" i="1"/>
  <c r="Q48" i="1"/>
  <c r="Q1590" i="1"/>
  <c r="Q1461" i="1"/>
  <c r="Q518" i="1"/>
  <c r="Q1784" i="1"/>
  <c r="Q1770" i="1"/>
  <c r="Q1755" i="1"/>
  <c r="Q1730" i="1"/>
  <c r="Q1713" i="1"/>
  <c r="Q1688" i="1"/>
  <c r="Q1674" i="1"/>
  <c r="Q1661" i="1"/>
  <c r="Q1635" i="1"/>
  <c r="Q1623" i="1"/>
  <c r="Q1608" i="1"/>
  <c r="Q1595" i="1"/>
  <c r="Q1580" i="1"/>
  <c r="Q1567" i="1"/>
  <c r="Q1553" i="1"/>
  <c r="Q1541" i="1"/>
  <c r="Q1512" i="1"/>
  <c r="Q1496" i="1"/>
  <c r="Q1466" i="1"/>
  <c r="Q1454" i="1"/>
  <c r="Q1442" i="1"/>
  <c r="Q1332" i="1"/>
  <c r="Q1300" i="1"/>
  <c r="Q1288" i="1"/>
  <c r="Q1276" i="1"/>
  <c r="Q1264" i="1"/>
  <c r="Q1240" i="1"/>
  <c r="Q523" i="1"/>
  <c r="Q511" i="1"/>
  <c r="Q499" i="1"/>
  <c r="Q411" i="1"/>
  <c r="Q218" i="1"/>
  <c r="Q39" i="1"/>
  <c r="Q27" i="1"/>
  <c r="Q14" i="1"/>
  <c r="Q1562" i="1"/>
  <c r="Q1517" i="1"/>
  <c r="Q1672" i="1"/>
  <c r="Q1525" i="1"/>
  <c r="Q1238" i="1"/>
  <c r="Q1752" i="1"/>
  <c r="Q1605" i="1"/>
  <c r="Q1273" i="1"/>
  <c r="Q49" i="1"/>
  <c r="Q1763" i="1"/>
  <c r="Q1696" i="1"/>
  <c r="Q1549" i="1"/>
  <c r="Q1340" i="1"/>
  <c r="Q35" i="1"/>
  <c r="Q1681" i="1"/>
  <c r="Q1642" i="1"/>
  <c r="Q1259" i="1"/>
  <c r="Q490" i="1"/>
  <c r="Q1736" i="1"/>
  <c r="Q1769" i="1"/>
  <c r="Q1754" i="1"/>
  <c r="Q1729" i="1"/>
  <c r="Q1712" i="1"/>
  <c r="Q1699" i="1"/>
  <c r="Q1687" i="1"/>
  <c r="Q1673" i="1"/>
  <c r="Q1660" i="1"/>
  <c r="Q1647" i="1"/>
  <c r="Q1634" i="1"/>
  <c r="Q1621" i="1"/>
  <c r="Q1607" i="1"/>
  <c r="Q1594" i="1"/>
  <c r="Q1579" i="1"/>
  <c r="Q1566" i="1"/>
  <c r="Q1552" i="1"/>
  <c r="Q1540" i="1"/>
  <c r="Q1508" i="1"/>
  <c r="Q1495" i="1"/>
  <c r="Q1465" i="1"/>
  <c r="Q1453" i="1"/>
  <c r="Q1331" i="1"/>
  <c r="Q1299" i="1"/>
  <c r="Q1275" i="1"/>
  <c r="Q1263" i="1"/>
  <c r="Q1251" i="1"/>
  <c r="Q1239" i="1"/>
  <c r="Q522" i="1"/>
  <c r="Q510" i="1"/>
  <c r="Q498" i="1"/>
  <c r="Q217" i="1"/>
  <c r="Q38" i="1"/>
  <c r="Q26" i="1"/>
  <c r="Q13" i="1"/>
  <c r="Q1895" i="1"/>
  <c r="Q1519" i="1"/>
  <c r="Q1518" i="1"/>
  <c r="Q1286" i="1"/>
  <c r="Q1285" i="1"/>
  <c r="Q1284" i="1"/>
  <c r="Q1615" i="1"/>
  <c r="Q1603" i="1"/>
  <c r="Q1283" i="1"/>
  <c r="Q1609" i="1"/>
  <c r="Q1795" i="1"/>
  <c r="Q394" i="1"/>
  <c r="Q1505" i="1"/>
  <c r="Q1504" i="1"/>
  <c r="Q1700" i="1"/>
  <c r="Q1481" i="1"/>
  <c r="Q1701" i="1"/>
  <c r="Q1527" i="1"/>
  <c r="Q1480" i="1"/>
  <c r="Q1526" i="1"/>
  <c r="Q1479" i="1"/>
  <c r="Q1783" i="1"/>
  <c r="Q1819" i="1"/>
  <c r="Q1534" i="1"/>
  <c r="Q1719" i="1"/>
  <c r="Q1533" i="1"/>
  <c r="Q1559" i="1"/>
  <c r="Q1542" i="1"/>
  <c r="Q1682" i="1"/>
  <c r="Q1648" i="1"/>
  <c r="Q1478" i="1"/>
  <c r="Q1685" i="1"/>
  <c r="Q1671" i="1"/>
  <c r="Q1492" i="1"/>
  <c r="Q1477" i="1"/>
  <c r="Q1476" i="1"/>
  <c r="Q1657" i="1"/>
  <c r="Q1723" i="1"/>
  <c r="Q1659" i="1"/>
  <c r="Q1724" i="1"/>
  <c r="V465" i="1"/>
  <c r="V464" i="1"/>
  <c r="V463" i="1"/>
  <c r="V467" i="1"/>
  <c r="V462" i="1"/>
  <c r="V461" i="1"/>
  <c r="V466" i="1"/>
  <c r="V460" i="1"/>
  <c r="V459" i="1"/>
  <c r="V458" i="1"/>
  <c r="V457" i="1"/>
  <c r="S6" i="1"/>
  <c r="AD6" i="1"/>
  <c r="Y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A21" i="8"/>
  <c r="E20" i="8"/>
  <c r="E19" i="8"/>
  <c r="E1341" i="1" l="1"/>
  <c r="F1341" i="1" s="1"/>
  <c r="P1341" i="1" s="1"/>
  <c r="Y1341" i="1"/>
  <c r="A1341" i="1"/>
  <c r="A1341" i="4" s="1"/>
  <c r="M1341" i="1"/>
  <c r="Z1341" i="1" s="1"/>
  <c r="Y7" i="1"/>
  <c r="X461" i="1"/>
  <c r="X465" i="1"/>
  <c r="X467" i="1"/>
  <c r="X464" i="1"/>
  <c r="X457" i="1"/>
  <c r="X460" i="1"/>
  <c r="X462" i="1"/>
  <c r="X459" i="1"/>
  <c r="X466" i="1"/>
  <c r="X463" i="1"/>
  <c r="X458" i="1"/>
  <c r="C6" i="7"/>
  <c r="A7" i="7" s="1"/>
  <c r="Q66" i="1"/>
  <c r="Q110" i="1"/>
  <c r="Q68" i="1"/>
  <c r="Q91" i="1"/>
  <c r="Q67" i="1"/>
  <c r="Q103" i="1"/>
  <c r="Q451" i="1"/>
  <c r="Q89" i="1"/>
  <c r="Q87" i="1"/>
  <c r="Q1982" i="1"/>
  <c r="Q1984" i="1"/>
  <c r="Q1985" i="1"/>
  <c r="Q1983" i="1"/>
  <c r="Q1986" i="1"/>
  <c r="Q1741" i="1"/>
  <c r="Q1680" i="1"/>
  <c r="Q1679" i="1"/>
  <c r="Q1787" i="1"/>
  <c r="Q1987" i="1"/>
  <c r="S7" i="1"/>
  <c r="Y350" i="9"/>
  <c r="A7" i="1"/>
  <c r="A7" i="4" s="1"/>
  <c r="A22" i="8"/>
  <c r="E21" i="8"/>
  <c r="B1342" i="1" l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AC459" i="1"/>
  <c r="AD459" i="1" s="1"/>
  <c r="AA459" i="1"/>
  <c r="AC464" i="1"/>
  <c r="AD464" i="1" s="1"/>
  <c r="AA464" i="1"/>
  <c r="AC463" i="1"/>
  <c r="AD463" i="1" s="1"/>
  <c r="AA463" i="1"/>
  <c r="AC457" i="1"/>
  <c r="AD457" i="1" s="1"/>
  <c r="AA457" i="1"/>
  <c r="AC467" i="1"/>
  <c r="AD467" i="1" s="1"/>
  <c r="AA467" i="1"/>
  <c r="AC465" i="1"/>
  <c r="AD465" i="1" s="1"/>
  <c r="AA465" i="1"/>
  <c r="AC466" i="1"/>
  <c r="AD466" i="1" s="1"/>
  <c r="AA466" i="1"/>
  <c r="AC461" i="1"/>
  <c r="AD461" i="1" s="1"/>
  <c r="AA461" i="1"/>
  <c r="AC462" i="1"/>
  <c r="Q462" i="1" s="1"/>
  <c r="AA462" i="1"/>
  <c r="AC460" i="1"/>
  <c r="AD460" i="1" s="1"/>
  <c r="AA460" i="1"/>
  <c r="AC458" i="1"/>
  <c r="AD458" i="1" s="1"/>
  <c r="AA458" i="1"/>
  <c r="Y8" i="1"/>
  <c r="S8" i="1"/>
  <c r="D3" i="9" s="1"/>
  <c r="C7" i="7"/>
  <c r="A8" i="7" s="1"/>
  <c r="B7" i="7"/>
  <c r="D7" i="7" s="1"/>
  <c r="A8" i="1"/>
  <c r="A23" i="8"/>
  <c r="E22" i="8"/>
  <c r="A1354" i="1" l="1"/>
  <c r="A1354" i="4" s="1"/>
  <c r="B1355" i="1"/>
  <c r="Q459" i="1"/>
  <c r="Q466" i="1"/>
  <c r="E3" i="9"/>
  <c r="F3" i="9" s="1"/>
  <c r="Q461" i="1"/>
  <c r="Q464" i="1"/>
  <c r="Y9" i="1"/>
  <c r="AD462" i="1"/>
  <c r="Q467" i="1"/>
  <c r="S9" i="1"/>
  <c r="Q457" i="1"/>
  <c r="Q458" i="1"/>
  <c r="Q465" i="1"/>
  <c r="Q460" i="1"/>
  <c r="Q463" i="1"/>
  <c r="C8" i="7"/>
  <c r="A9" i="7" s="1"/>
  <c r="B8" i="7"/>
  <c r="D8" i="7" s="1"/>
  <c r="A9" i="1"/>
  <c r="A24" i="8"/>
  <c r="E23" i="8"/>
  <c r="A1355" i="1" l="1"/>
  <c r="A1355" i="4" s="1"/>
  <c r="B1356" i="1"/>
  <c r="Y10" i="1"/>
  <c r="S10" i="1"/>
  <c r="C9" i="7"/>
  <c r="A10" i="7" s="1"/>
  <c r="B9" i="7"/>
  <c r="D9" i="7" s="1"/>
  <c r="A10" i="1"/>
  <c r="E24" i="8"/>
  <c r="A25" i="8"/>
  <c r="A1356" i="1" l="1"/>
  <c r="A1356" i="4" s="1"/>
  <c r="B1357" i="1"/>
  <c r="Y11" i="1"/>
  <c r="S11" i="1"/>
  <c r="C10" i="7"/>
  <c r="A11" i="7" s="1"/>
  <c r="B10" i="7"/>
  <c r="D10" i="7" s="1"/>
  <c r="A11" i="1"/>
  <c r="E25" i="8"/>
  <c r="A26" i="8"/>
  <c r="B1358" i="1" l="1"/>
  <c r="A1357" i="1"/>
  <c r="A1357" i="4" s="1"/>
  <c r="Y12" i="1"/>
  <c r="S12" i="1"/>
  <c r="C11" i="7"/>
  <c r="A12" i="7" s="1"/>
  <c r="B11" i="7"/>
  <c r="D11" i="7" s="1"/>
  <c r="A12" i="1"/>
  <c r="E26" i="8"/>
  <c r="A27" i="8"/>
  <c r="A1358" i="1" l="1"/>
  <c r="A1358" i="4" s="1"/>
  <c r="B1359" i="1"/>
  <c r="Y13" i="1"/>
  <c r="S13" i="1"/>
  <c r="C12" i="7"/>
  <c r="A13" i="7" s="1"/>
  <c r="B12" i="7"/>
  <c r="D12" i="7" s="1"/>
  <c r="A13" i="1"/>
  <c r="E27" i="8"/>
  <c r="A28" i="8"/>
  <c r="B1360" i="1" l="1"/>
  <c r="A1359" i="1"/>
  <c r="A1359" i="4" s="1"/>
  <c r="Y14" i="1"/>
  <c r="S14" i="1"/>
  <c r="C13" i="7"/>
  <c r="A14" i="7" s="1"/>
  <c r="B13" i="7"/>
  <c r="D13" i="7" s="1"/>
  <c r="A14" i="1"/>
  <c r="E28" i="8"/>
  <c r="A29" i="8"/>
  <c r="E29" i="8" s="1"/>
  <c r="B1361" i="1" l="1"/>
  <c r="A1360" i="1"/>
  <c r="A1360" i="4" s="1"/>
  <c r="Y15" i="1"/>
  <c r="S15" i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C14" i="7"/>
  <c r="A15" i="7" s="1"/>
  <c r="B14" i="7"/>
  <c r="D14" i="7" s="1"/>
  <c r="A15" i="1"/>
  <c r="B1362" i="1" l="1"/>
  <c r="A1361" i="1"/>
  <c r="A1361" i="4" s="1"/>
  <c r="S1199" i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Y16" i="1"/>
  <c r="C15" i="7"/>
  <c r="A16" i="7" s="1"/>
  <c r="B15" i="7"/>
  <c r="D15" i="7" s="1"/>
  <c r="A16" i="1"/>
  <c r="A1362" i="1" l="1"/>
  <c r="A1362" i="4" s="1"/>
  <c r="B1363" i="1"/>
  <c r="S1342" i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Y17" i="1"/>
  <c r="E4" i="9"/>
  <c r="D5" i="9"/>
  <c r="D4" i="9"/>
  <c r="E5" i="9"/>
  <c r="D6" i="9"/>
  <c r="E6" i="9"/>
  <c r="B16" i="7"/>
  <c r="D16" i="7" s="1"/>
  <c r="C16" i="7"/>
  <c r="A17" i="7" s="1"/>
  <c r="D7" i="9"/>
  <c r="E7" i="9"/>
  <c r="A17" i="1"/>
  <c r="S1954" i="1" l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B1364" i="1"/>
  <c r="A1363" i="1"/>
  <c r="A1363" i="4" s="1"/>
  <c r="F4" i="9"/>
  <c r="F5" i="9"/>
  <c r="F7" i="9"/>
  <c r="Y18" i="1"/>
  <c r="F6" i="9"/>
  <c r="C17" i="7"/>
  <c r="A18" i="7" s="1"/>
  <c r="B17" i="7"/>
  <c r="D17" i="7" s="1"/>
  <c r="E8" i="9"/>
  <c r="A18" i="1"/>
  <c r="S2082" i="1" l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B1365" i="1"/>
  <c r="A1364" i="1"/>
  <c r="A1364" i="4" s="1"/>
  <c r="Y19" i="1"/>
  <c r="C18" i="7"/>
  <c r="A19" i="7" s="1"/>
  <c r="B18" i="7"/>
  <c r="D18" i="7" s="1"/>
  <c r="A19" i="1"/>
  <c r="B1366" i="1" l="1"/>
  <c r="A1365" i="1"/>
  <c r="A1365" i="4" s="1"/>
  <c r="Y20" i="1"/>
  <c r="C19" i="7"/>
  <c r="A20" i="7" s="1"/>
  <c r="B19" i="7"/>
  <c r="D19" i="7" s="1"/>
  <c r="A20" i="1"/>
  <c r="A1366" i="1" l="1"/>
  <c r="A1366" i="4" s="1"/>
  <c r="B1367" i="1"/>
  <c r="Y21" i="1"/>
  <c r="C20" i="7"/>
  <c r="A21" i="7" s="1"/>
  <c r="B20" i="7"/>
  <c r="D20" i="7" s="1"/>
  <c r="A21" i="1"/>
  <c r="B1368" i="1" l="1"/>
  <c r="A1367" i="1"/>
  <c r="A1367" i="4" s="1"/>
  <c r="Y22" i="1"/>
  <c r="C21" i="7"/>
  <c r="A22" i="7" s="1"/>
  <c r="B21" i="7"/>
  <c r="D21" i="7" s="1"/>
  <c r="A22" i="1"/>
  <c r="A1368" i="1" l="1"/>
  <c r="A1368" i="4" s="1"/>
  <c r="B1369" i="1"/>
  <c r="Y23" i="1"/>
  <c r="C22" i="7"/>
  <c r="A23" i="7" s="1"/>
  <c r="B22" i="7"/>
  <c r="D22" i="7" s="1"/>
  <c r="A23" i="1"/>
  <c r="A1369" i="1" l="1"/>
  <c r="A1369" i="4" s="1"/>
  <c r="B1370" i="1"/>
  <c r="Y24" i="1"/>
  <c r="C23" i="7"/>
  <c r="A24" i="7" s="1"/>
  <c r="B23" i="7"/>
  <c r="D23" i="7" s="1"/>
  <c r="A25" i="1"/>
  <c r="A24" i="1"/>
  <c r="B1371" i="1" l="1"/>
  <c r="A1370" i="1"/>
  <c r="A1370" i="4" s="1"/>
  <c r="Y25" i="1"/>
  <c r="C24" i="7"/>
  <c r="A25" i="7" s="1"/>
  <c r="B24" i="7"/>
  <c r="D24" i="7" s="1"/>
  <c r="B1372" i="1" l="1"/>
  <c r="A1371" i="1"/>
  <c r="A1371" i="4" s="1"/>
  <c r="Y26" i="1"/>
  <c r="C25" i="7"/>
  <c r="A26" i="7" s="1"/>
  <c r="B25" i="7"/>
  <c r="D25" i="7" s="1"/>
  <c r="A26" i="1"/>
  <c r="B1373" i="1" l="1"/>
  <c r="A1372" i="1"/>
  <c r="A1372" i="4" s="1"/>
  <c r="Y27" i="1"/>
  <c r="C26" i="7"/>
  <c r="A27" i="7" s="1"/>
  <c r="B26" i="7"/>
  <c r="D26" i="7" s="1"/>
  <c r="A27" i="1"/>
  <c r="A1373" i="1" l="1"/>
  <c r="A1373" i="4" s="1"/>
  <c r="B1374" i="1"/>
  <c r="Y28" i="1"/>
  <c r="C27" i="7"/>
  <c r="A28" i="7" s="1"/>
  <c r="B27" i="7"/>
  <c r="D27" i="7" s="1"/>
  <c r="A28" i="1"/>
  <c r="B1375" i="1" l="1"/>
  <c r="A1374" i="1"/>
  <c r="A1374" i="4" s="1"/>
  <c r="Y29" i="1"/>
  <c r="C28" i="7"/>
  <c r="A29" i="7" s="1"/>
  <c r="B28" i="7"/>
  <c r="D28" i="7" s="1"/>
  <c r="A29" i="1"/>
  <c r="B1376" i="1" l="1"/>
  <c r="A1375" i="1"/>
  <c r="A1375" i="4" s="1"/>
  <c r="Y30" i="1"/>
  <c r="C29" i="7"/>
  <c r="A30" i="7" s="1"/>
  <c r="B29" i="7"/>
  <c r="D29" i="7" s="1"/>
  <c r="A30" i="1"/>
  <c r="B1377" i="1" l="1"/>
  <c r="A1376" i="1"/>
  <c r="A1376" i="4" s="1"/>
  <c r="Y31" i="1"/>
  <c r="B30" i="7"/>
  <c r="D30" i="7" s="1"/>
  <c r="C30" i="7"/>
  <c r="A31" i="7" s="1"/>
  <c r="A31" i="1"/>
  <c r="A1377" i="1" l="1"/>
  <c r="A1377" i="4" s="1"/>
  <c r="B1378" i="1"/>
  <c r="Y32" i="1"/>
  <c r="C31" i="7"/>
  <c r="A32" i="7" s="1"/>
  <c r="B31" i="7"/>
  <c r="D31" i="7" s="1"/>
  <c r="A32" i="1"/>
  <c r="B1379" i="1" l="1"/>
  <c r="A1378" i="1"/>
  <c r="A1378" i="4" s="1"/>
  <c r="Y33" i="1"/>
  <c r="C32" i="7"/>
  <c r="A33" i="7" s="1"/>
  <c r="B32" i="7"/>
  <c r="D32" i="7" s="1"/>
  <c r="A33" i="1"/>
  <c r="B1380" i="1" l="1"/>
  <c r="A1379" i="1"/>
  <c r="A1379" i="4" s="1"/>
  <c r="Y34" i="1"/>
  <c r="B33" i="7"/>
  <c r="D33" i="7" s="1"/>
  <c r="C33" i="7"/>
  <c r="A34" i="7" s="1"/>
  <c r="A34" i="1"/>
  <c r="B1381" i="1" l="1"/>
  <c r="A1380" i="1"/>
  <c r="A1380" i="4" s="1"/>
  <c r="Y35" i="1"/>
  <c r="C34" i="7"/>
  <c r="A35" i="7" s="1"/>
  <c r="B34" i="7"/>
  <c r="D34" i="7" s="1"/>
  <c r="A35" i="1"/>
  <c r="B1382" i="1" l="1"/>
  <c r="A1381" i="1"/>
  <c r="A1381" i="4" s="1"/>
  <c r="Y36" i="1"/>
  <c r="C35" i="7"/>
  <c r="A36" i="7" s="1"/>
  <c r="B35" i="7"/>
  <c r="D35" i="7" s="1"/>
  <c r="A36" i="1"/>
  <c r="B1383" i="1" l="1"/>
  <c r="A1382" i="1"/>
  <c r="A1382" i="4" s="1"/>
  <c r="Y37" i="1"/>
  <c r="C36" i="7"/>
  <c r="A37" i="7" s="1"/>
  <c r="B36" i="7"/>
  <c r="D36" i="7" s="1"/>
  <c r="A37" i="1"/>
  <c r="B1384" i="1" l="1"/>
  <c r="A1383" i="1"/>
  <c r="A1383" i="4" s="1"/>
  <c r="Y38" i="1"/>
  <c r="C37" i="7"/>
  <c r="A38" i="7" s="1"/>
  <c r="B37" i="7"/>
  <c r="D37" i="7" s="1"/>
  <c r="A38" i="1"/>
  <c r="B1385" i="1" l="1"/>
  <c r="A1384" i="1"/>
  <c r="A1384" i="4" s="1"/>
  <c r="Y39" i="1"/>
  <c r="C38" i="7"/>
  <c r="A39" i="7" s="1"/>
  <c r="B38" i="7"/>
  <c r="D38" i="7" s="1"/>
  <c r="A39" i="1"/>
  <c r="B1386" i="1" l="1"/>
  <c r="A1385" i="1"/>
  <c r="A1385" i="4" s="1"/>
  <c r="Y40" i="1"/>
  <c r="C39" i="7"/>
  <c r="A40" i="7" s="1"/>
  <c r="B39" i="7"/>
  <c r="D39" i="7" s="1"/>
  <c r="A40" i="1"/>
  <c r="A1386" i="1" l="1"/>
  <c r="A1386" i="4" s="1"/>
  <c r="B1387" i="1"/>
  <c r="Y41" i="1"/>
  <c r="C40" i="7"/>
  <c r="A41" i="7" s="1"/>
  <c r="B40" i="7"/>
  <c r="D40" i="7" s="1"/>
  <c r="A41" i="1"/>
  <c r="A1387" i="1" l="1"/>
  <c r="A1387" i="4" s="1"/>
  <c r="B1388" i="1"/>
  <c r="Y42" i="1"/>
  <c r="B41" i="7"/>
  <c r="D41" i="7" s="1"/>
  <c r="C41" i="7"/>
  <c r="A42" i="7" s="1"/>
  <c r="A43" i="1"/>
  <c r="A42" i="1"/>
  <c r="B1389" i="1" l="1"/>
  <c r="A1388" i="1"/>
  <c r="A1388" i="4" s="1"/>
  <c r="Y43" i="1"/>
  <c r="C42" i="7"/>
  <c r="A43" i="7" s="1"/>
  <c r="B42" i="7"/>
  <c r="D42" i="7" s="1"/>
  <c r="A1389" i="1" l="1"/>
  <c r="A1389" i="4" s="1"/>
  <c r="B1390" i="1"/>
  <c r="Y44" i="1"/>
  <c r="C43" i="7"/>
  <c r="A44" i="7" s="1"/>
  <c r="B43" i="7"/>
  <c r="D43" i="7" s="1"/>
  <c r="A44" i="1"/>
  <c r="A1390" i="1" l="1"/>
  <c r="A1390" i="4" s="1"/>
  <c r="B1391" i="1"/>
  <c r="Y45" i="1"/>
  <c r="C44" i="7"/>
  <c r="A45" i="7" s="1"/>
  <c r="B44" i="7"/>
  <c r="D44" i="7" s="1"/>
  <c r="A45" i="1"/>
  <c r="A1391" i="1" l="1"/>
  <c r="A1391" i="4" s="1"/>
  <c r="B1392" i="1"/>
  <c r="Y46" i="1"/>
  <c r="C45" i="7"/>
  <c r="A46" i="7" s="1"/>
  <c r="B45" i="7"/>
  <c r="D45" i="7" s="1"/>
  <c r="A46" i="1"/>
  <c r="A1392" i="1" l="1"/>
  <c r="A1392" i="4" s="1"/>
  <c r="B1393" i="1"/>
  <c r="Y47" i="1"/>
  <c r="C46" i="7"/>
  <c r="A47" i="7" s="1"/>
  <c r="B46" i="7"/>
  <c r="D46" i="7" s="1"/>
  <c r="A47" i="1"/>
  <c r="B1394" i="1" l="1"/>
  <c r="A1393" i="1"/>
  <c r="A1393" i="4" s="1"/>
  <c r="Y48" i="1"/>
  <c r="C47" i="7"/>
  <c r="A48" i="7" s="1"/>
  <c r="B47" i="7"/>
  <c r="D47" i="7" s="1"/>
  <c r="A48" i="1"/>
  <c r="A1394" i="1" l="1"/>
  <c r="A1394" i="4" s="1"/>
  <c r="B1395" i="1"/>
  <c r="Y49" i="1"/>
  <c r="B48" i="7"/>
  <c r="D48" i="7" s="1"/>
  <c r="C48" i="7"/>
  <c r="A49" i="7" s="1"/>
  <c r="A49" i="1"/>
  <c r="A1395" i="1" l="1"/>
  <c r="A1395" i="4" s="1"/>
  <c r="B1396" i="1"/>
  <c r="Y50" i="1"/>
  <c r="C49" i="7"/>
  <c r="A50" i="7" s="1"/>
  <c r="B49" i="7"/>
  <c r="D49" i="7" s="1"/>
  <c r="A50" i="1"/>
  <c r="A1396" i="1" l="1"/>
  <c r="A1396" i="4" s="1"/>
  <c r="B1397" i="1"/>
  <c r="Y51" i="1"/>
  <c r="C50" i="7"/>
  <c r="A51" i="7" s="1"/>
  <c r="B50" i="7"/>
  <c r="D50" i="7" s="1"/>
  <c r="A51" i="1"/>
  <c r="A1397" i="1" l="1"/>
  <c r="A1397" i="4" s="1"/>
  <c r="B1398" i="1"/>
  <c r="Y52" i="1"/>
  <c r="B51" i="7"/>
  <c r="D51" i="7" s="1"/>
  <c r="C51" i="7"/>
  <c r="A52" i="7" s="1"/>
  <c r="A52" i="1"/>
  <c r="B1399" i="1" l="1"/>
  <c r="A1398" i="1"/>
  <c r="A1398" i="4" s="1"/>
  <c r="A54" i="1"/>
  <c r="Y53" i="1"/>
  <c r="C52" i="7"/>
  <c r="A53" i="7" s="1"/>
  <c r="B52" i="7"/>
  <c r="D52" i="7" s="1"/>
  <c r="A53" i="1"/>
  <c r="A1399" i="1" l="1"/>
  <c r="A1399" i="4" s="1"/>
  <c r="B1400" i="1"/>
  <c r="Y54" i="1"/>
  <c r="C53" i="7"/>
  <c r="A54" i="7" s="1"/>
  <c r="B53" i="7"/>
  <c r="D53" i="7" s="1"/>
  <c r="A55" i="1"/>
  <c r="A1400" i="1" l="1"/>
  <c r="A1400" i="4" s="1"/>
  <c r="B1401" i="1"/>
  <c r="Y55" i="1"/>
  <c r="C54" i="7"/>
  <c r="A55" i="7" s="1"/>
  <c r="B54" i="7"/>
  <c r="D54" i="7" s="1"/>
  <c r="B1402" i="1" l="1"/>
  <c r="A1401" i="1"/>
  <c r="A1401" i="4" s="1"/>
  <c r="Y56" i="1"/>
  <c r="C55" i="7"/>
  <c r="A56" i="7" s="1"/>
  <c r="B55" i="7"/>
  <c r="D55" i="7" s="1"/>
  <c r="A56" i="1"/>
  <c r="A1402" i="1" l="1"/>
  <c r="A1402" i="4" s="1"/>
  <c r="B1403" i="1"/>
  <c r="Y57" i="1"/>
  <c r="C56" i="7"/>
  <c r="A57" i="7" s="1"/>
  <c r="B56" i="7"/>
  <c r="D56" i="7" s="1"/>
  <c r="A57" i="1"/>
  <c r="B1404" i="1" l="1"/>
  <c r="A1403" i="1"/>
  <c r="A1403" i="4" s="1"/>
  <c r="Y58" i="1"/>
  <c r="C57" i="7"/>
  <c r="A58" i="7" s="1"/>
  <c r="B57" i="7"/>
  <c r="D57" i="7" s="1"/>
  <c r="A58" i="1"/>
  <c r="A1404" i="1" l="1"/>
  <c r="A1404" i="4" s="1"/>
  <c r="B1405" i="1"/>
  <c r="Y59" i="1"/>
  <c r="C58" i="7"/>
  <c r="A59" i="7" s="1"/>
  <c r="B58" i="7"/>
  <c r="D58" i="7" s="1"/>
  <c r="A59" i="1"/>
  <c r="A1405" i="1" l="1"/>
  <c r="A1405" i="4" s="1"/>
  <c r="B1406" i="1"/>
  <c r="Y60" i="1"/>
  <c r="B59" i="7"/>
  <c r="D59" i="7" s="1"/>
  <c r="C59" i="7"/>
  <c r="A60" i="7" s="1"/>
  <c r="A61" i="1"/>
  <c r="A60" i="1"/>
  <c r="A1406" i="1" l="1"/>
  <c r="A1406" i="4" s="1"/>
  <c r="B1407" i="1"/>
  <c r="Y61" i="1"/>
  <c r="C60" i="7"/>
  <c r="A61" i="7" s="1"/>
  <c r="B60" i="7"/>
  <c r="D60" i="7" s="1"/>
  <c r="A62" i="1"/>
  <c r="B1408" i="1" l="1"/>
  <c r="A1407" i="1"/>
  <c r="A1407" i="4" s="1"/>
  <c r="Y62" i="1"/>
  <c r="C61" i="7"/>
  <c r="A62" i="7" s="1"/>
  <c r="B61" i="7"/>
  <c r="D61" i="7" s="1"/>
  <c r="A1408" i="1" l="1"/>
  <c r="A1408" i="4" s="1"/>
  <c r="B1409" i="1"/>
  <c r="Y63" i="1"/>
  <c r="B62" i="7"/>
  <c r="D62" i="7" s="1"/>
  <c r="C62" i="7"/>
  <c r="A63" i="7" s="1"/>
  <c r="A63" i="1"/>
  <c r="B1410" i="1" l="1"/>
  <c r="A1409" i="1"/>
  <c r="A1409" i="4" s="1"/>
  <c r="Y64" i="1"/>
  <c r="C63" i="7"/>
  <c r="A64" i="7" s="1"/>
  <c r="B63" i="7"/>
  <c r="D63" i="7" s="1"/>
  <c r="A64" i="1"/>
  <c r="A1410" i="1" l="1"/>
  <c r="A1410" i="4" s="1"/>
  <c r="B1411" i="1"/>
  <c r="Y65" i="1"/>
  <c r="C64" i="7"/>
  <c r="A65" i="7" s="1"/>
  <c r="B64" i="7"/>
  <c r="D64" i="7" s="1"/>
  <c r="A65" i="1"/>
  <c r="A1411" i="1" l="1"/>
  <c r="A1411" i="4" s="1"/>
  <c r="B1412" i="1"/>
  <c r="Y66" i="1"/>
  <c r="C65" i="7"/>
  <c r="A66" i="7" s="1"/>
  <c r="B65" i="7"/>
  <c r="D65" i="7" s="1"/>
  <c r="A66" i="1"/>
  <c r="B1413" i="1" l="1"/>
  <c r="A1412" i="1"/>
  <c r="A1412" i="4" s="1"/>
  <c r="Y67" i="1"/>
  <c r="B66" i="7"/>
  <c r="D66" i="7" s="1"/>
  <c r="C66" i="7"/>
  <c r="A67" i="7" s="1"/>
  <c r="A67" i="1"/>
  <c r="B1414" i="1" l="1"/>
  <c r="A1413" i="1"/>
  <c r="A1413" i="4" s="1"/>
  <c r="Y68" i="1"/>
  <c r="C67" i="7"/>
  <c r="A68" i="7" s="1"/>
  <c r="B67" i="7"/>
  <c r="D67" i="7" s="1"/>
  <c r="A68" i="1"/>
  <c r="B1415" i="1" l="1"/>
  <c r="A1414" i="1"/>
  <c r="A1414" i="4" s="1"/>
  <c r="Y69" i="1"/>
  <c r="C68" i="7"/>
  <c r="A69" i="7" s="1"/>
  <c r="B68" i="7"/>
  <c r="D68" i="7" s="1"/>
  <c r="A69" i="1"/>
  <c r="B1416" i="1" l="1"/>
  <c r="A1415" i="1"/>
  <c r="A1415" i="4" s="1"/>
  <c r="Y70" i="1"/>
  <c r="C69" i="7"/>
  <c r="A70" i="7" s="1"/>
  <c r="B69" i="7"/>
  <c r="D69" i="7" s="1"/>
  <c r="A71" i="1"/>
  <c r="A70" i="1"/>
  <c r="B1417" i="1" l="1"/>
  <c r="A1416" i="1"/>
  <c r="A1416" i="4" s="1"/>
  <c r="Y71" i="1"/>
  <c r="C70" i="7"/>
  <c r="A71" i="7" s="1"/>
  <c r="B70" i="7"/>
  <c r="D70" i="7" s="1"/>
  <c r="A1417" i="1" l="1"/>
  <c r="A1417" i="4" s="1"/>
  <c r="B1418" i="1"/>
  <c r="Y72" i="1"/>
  <c r="C71" i="7"/>
  <c r="A72" i="7" s="1"/>
  <c r="B71" i="7"/>
  <c r="D71" i="7" s="1"/>
  <c r="A72" i="1"/>
  <c r="B1419" i="1" l="1"/>
  <c r="A1418" i="1"/>
  <c r="A1418" i="4" s="1"/>
  <c r="Y73" i="1"/>
  <c r="C72" i="7"/>
  <c r="A73" i="7" s="1"/>
  <c r="B72" i="7"/>
  <c r="D72" i="7" s="1"/>
  <c r="A73" i="1"/>
  <c r="A1419" i="1" l="1"/>
  <c r="A1419" i="4" s="1"/>
  <c r="B1420" i="1"/>
  <c r="Y74" i="1"/>
  <c r="C73" i="7"/>
  <c r="A74" i="7" s="1"/>
  <c r="B73" i="7"/>
  <c r="D73" i="7" s="1"/>
  <c r="A75" i="1"/>
  <c r="A74" i="1"/>
  <c r="B1421" i="1" l="1"/>
  <c r="A1420" i="1"/>
  <c r="A1420" i="4" s="1"/>
  <c r="Y75" i="1"/>
  <c r="C74" i="7"/>
  <c r="A75" i="7" s="1"/>
  <c r="B74" i="7"/>
  <c r="D74" i="7" s="1"/>
  <c r="A1421" i="1" l="1"/>
  <c r="A1421" i="4" s="1"/>
  <c r="B1422" i="1"/>
  <c r="Y76" i="1"/>
  <c r="C75" i="7"/>
  <c r="A76" i="7" s="1"/>
  <c r="B75" i="7"/>
  <c r="D75" i="7" s="1"/>
  <c r="A76" i="1"/>
  <c r="B1423" i="1" l="1"/>
  <c r="A1422" i="1"/>
  <c r="A1422" i="4" s="1"/>
  <c r="Y77" i="1"/>
  <c r="C76" i="7"/>
  <c r="A77" i="7" s="1"/>
  <c r="B76" i="7"/>
  <c r="D76" i="7" s="1"/>
  <c r="A77" i="1"/>
  <c r="B1424" i="1" l="1"/>
  <c r="A1423" i="1"/>
  <c r="A1423" i="4" s="1"/>
  <c r="Y78" i="1"/>
  <c r="B77" i="7"/>
  <c r="D77" i="7" s="1"/>
  <c r="C77" i="7"/>
  <c r="A78" i="7" s="1"/>
  <c r="A78" i="1"/>
  <c r="A1424" i="1" l="1"/>
  <c r="A1424" i="4" s="1"/>
  <c r="B1425" i="1"/>
  <c r="Y79" i="1"/>
  <c r="C78" i="7"/>
  <c r="A79" i="7" s="1"/>
  <c r="B78" i="7"/>
  <c r="D78" i="7" s="1"/>
  <c r="A79" i="1"/>
  <c r="B1426" i="1" l="1"/>
  <c r="A1425" i="1"/>
  <c r="A1425" i="4" s="1"/>
  <c r="Y80" i="1"/>
  <c r="C79" i="7"/>
  <c r="A80" i="7" s="1"/>
  <c r="B79" i="7"/>
  <c r="D79" i="7" s="1"/>
  <c r="A80" i="1"/>
  <c r="B1427" i="1" l="1"/>
  <c r="A1426" i="1"/>
  <c r="A1426" i="4" s="1"/>
  <c r="Y81" i="1"/>
  <c r="C80" i="7"/>
  <c r="A81" i="7" s="1"/>
  <c r="B80" i="7"/>
  <c r="D80" i="7" s="1"/>
  <c r="A82" i="1"/>
  <c r="A81" i="1"/>
  <c r="B1428" i="1" l="1"/>
  <c r="A1427" i="1"/>
  <c r="A1427" i="4" s="1"/>
  <c r="Y82" i="1"/>
  <c r="C81" i="7"/>
  <c r="A82" i="7" s="1"/>
  <c r="B81" i="7"/>
  <c r="D81" i="7" s="1"/>
  <c r="B1429" i="1" l="1"/>
  <c r="A1428" i="1"/>
  <c r="A1428" i="4" s="1"/>
  <c r="Y83" i="1"/>
  <c r="C82" i="7"/>
  <c r="A83" i="7" s="1"/>
  <c r="B82" i="7"/>
  <c r="D82" i="7" s="1"/>
  <c r="A83" i="1"/>
  <c r="A1429" i="1" l="1"/>
  <c r="A1429" i="4" s="1"/>
  <c r="B1430" i="1"/>
  <c r="Y84" i="1"/>
  <c r="C83" i="7"/>
  <c r="A84" i="7" s="1"/>
  <c r="B83" i="7"/>
  <c r="D83" i="7" s="1"/>
  <c r="A84" i="1"/>
  <c r="A1430" i="1" l="1"/>
  <c r="A1430" i="4" s="1"/>
  <c r="B1431" i="1"/>
  <c r="Y85" i="1"/>
  <c r="B84" i="7"/>
  <c r="D84" i="7" s="1"/>
  <c r="C84" i="7"/>
  <c r="A85" i="7" s="1"/>
  <c r="A85" i="1"/>
  <c r="A1431" i="1" l="1"/>
  <c r="A1431" i="4" s="1"/>
  <c r="B1432" i="1"/>
  <c r="B1433" i="1" s="1"/>
  <c r="Y86" i="1"/>
  <c r="C85" i="7"/>
  <c r="A86" i="7" s="1"/>
  <c r="B85" i="7"/>
  <c r="D85" i="7" s="1"/>
  <c r="A86" i="1"/>
  <c r="Y1433" i="1" l="1"/>
  <c r="A1433" i="1"/>
  <c r="A1433" i="4" s="1"/>
  <c r="A1432" i="1"/>
  <c r="A1432" i="4" s="1"/>
  <c r="Y87" i="1"/>
  <c r="C86" i="7"/>
  <c r="A87" i="7" s="1"/>
  <c r="B86" i="7"/>
  <c r="D86" i="7" s="1"/>
  <c r="A87" i="1"/>
  <c r="B1434" i="1" l="1"/>
  <c r="Y88" i="1"/>
  <c r="B87" i="7"/>
  <c r="D87" i="7" s="1"/>
  <c r="C87" i="7"/>
  <c r="A88" i="7" s="1"/>
  <c r="A88" i="1"/>
  <c r="B1435" i="1" l="1"/>
  <c r="A1434" i="1"/>
  <c r="Y89" i="1"/>
  <c r="C88" i="7"/>
  <c r="A89" i="7" s="1"/>
  <c r="B88" i="7"/>
  <c r="D88" i="7" s="1"/>
  <c r="A89" i="1"/>
  <c r="A1435" i="1" l="1"/>
  <c r="B1436" i="1"/>
  <c r="Y90" i="1"/>
  <c r="C89" i="7"/>
  <c r="A90" i="7" s="1"/>
  <c r="B89" i="7"/>
  <c r="D89" i="7" s="1"/>
  <c r="A90" i="1"/>
  <c r="A1436" i="1" l="1"/>
  <c r="B1437" i="1"/>
  <c r="Y91" i="1"/>
  <c r="C90" i="7"/>
  <c r="A91" i="7" s="1"/>
  <c r="B90" i="7"/>
  <c r="D90" i="7" s="1"/>
  <c r="A91" i="1"/>
  <c r="A1437" i="1" l="1"/>
  <c r="B1438" i="1"/>
  <c r="Y92" i="1"/>
  <c r="C91" i="7"/>
  <c r="A92" i="7" s="1"/>
  <c r="B91" i="7"/>
  <c r="D91" i="7" s="1"/>
  <c r="A92" i="1"/>
  <c r="A1438" i="1" l="1"/>
  <c r="B1439" i="1"/>
  <c r="Y93" i="1"/>
  <c r="C92" i="7"/>
  <c r="A93" i="7" s="1"/>
  <c r="B92" i="7"/>
  <c r="D92" i="7" s="1"/>
  <c r="A93" i="1"/>
  <c r="A1439" i="1" l="1"/>
  <c r="B1440" i="1"/>
  <c r="Y94" i="1"/>
  <c r="C93" i="7"/>
  <c r="A94" i="7" s="1"/>
  <c r="B93" i="7"/>
  <c r="D93" i="7" s="1"/>
  <c r="A94" i="1"/>
  <c r="B1441" i="1" l="1"/>
  <c r="A1440" i="1"/>
  <c r="A1440" i="4" s="1"/>
  <c r="Y95" i="1"/>
  <c r="C94" i="7"/>
  <c r="A95" i="7" s="1"/>
  <c r="B94" i="7"/>
  <c r="D94" i="7" s="1"/>
  <c r="A95" i="1"/>
  <c r="B1442" i="1" l="1"/>
  <c r="A1441" i="1"/>
  <c r="A1441" i="4" s="1"/>
  <c r="Y96" i="1"/>
  <c r="B95" i="7"/>
  <c r="D95" i="7" s="1"/>
  <c r="C95" i="7"/>
  <c r="A96" i="7" s="1"/>
  <c r="A96" i="1"/>
  <c r="B1443" i="1" l="1"/>
  <c r="A1442" i="1"/>
  <c r="A1442" i="4" s="1"/>
  <c r="Y97" i="1"/>
  <c r="C96" i="7"/>
  <c r="A97" i="7" s="1"/>
  <c r="B96" i="7"/>
  <c r="D96" i="7" s="1"/>
  <c r="A97" i="1"/>
  <c r="A1443" i="1" l="1"/>
  <c r="A1443" i="4" s="1"/>
  <c r="B1444" i="1"/>
  <c r="Y98" i="1"/>
  <c r="C97" i="7"/>
  <c r="A98" i="7" s="1"/>
  <c r="B97" i="7"/>
  <c r="D97" i="7" s="1"/>
  <c r="A98" i="1"/>
  <c r="B1445" i="1" l="1"/>
  <c r="A1444" i="1"/>
  <c r="A1444" i="4" s="1"/>
  <c r="Y99" i="1"/>
  <c r="C98" i="7"/>
  <c r="A99" i="7" s="1"/>
  <c r="B98" i="7"/>
  <c r="D98" i="7" s="1"/>
  <c r="A99" i="1"/>
  <c r="A1445" i="1" l="1"/>
  <c r="A1445" i="4" s="1"/>
  <c r="B1446" i="1"/>
  <c r="Y100" i="1"/>
  <c r="C99" i="7"/>
  <c r="A100" i="7" s="1"/>
  <c r="B99" i="7"/>
  <c r="D99" i="7" s="1"/>
  <c r="A100" i="1"/>
  <c r="A1446" i="1" l="1"/>
  <c r="A1446" i="4" s="1"/>
  <c r="B1447" i="1"/>
  <c r="Y101" i="1"/>
  <c r="C100" i="7"/>
  <c r="A101" i="7" s="1"/>
  <c r="B100" i="7"/>
  <c r="D100" i="7" s="1"/>
  <c r="A101" i="1"/>
  <c r="A1447" i="1" l="1"/>
  <c r="A1447" i="4" s="1"/>
  <c r="B1448" i="1"/>
  <c r="Y102" i="1"/>
  <c r="C101" i="7"/>
  <c r="A102" i="7" s="1"/>
  <c r="B101" i="7"/>
  <c r="D101" i="7" s="1"/>
  <c r="A102" i="1"/>
  <c r="A1448" i="1" l="1"/>
  <c r="A1448" i="4" s="1"/>
  <c r="B1449" i="1"/>
  <c r="Y103" i="1"/>
  <c r="B102" i="7"/>
  <c r="D102" i="7" s="1"/>
  <c r="C102" i="7"/>
  <c r="A103" i="7" s="1"/>
  <c r="A103" i="1"/>
  <c r="B1450" i="1" l="1"/>
  <c r="A1449" i="1"/>
  <c r="A1449" i="4" s="1"/>
  <c r="Y104" i="1"/>
  <c r="C103" i="7"/>
  <c r="A104" i="7" s="1"/>
  <c r="B103" i="7"/>
  <c r="D103" i="7" s="1"/>
  <c r="A104" i="1"/>
  <c r="B1451" i="1" l="1"/>
  <c r="A1450" i="1"/>
  <c r="A1450" i="4" s="1"/>
  <c r="Y105" i="1"/>
  <c r="C104" i="7"/>
  <c r="A105" i="7" s="1"/>
  <c r="B104" i="7"/>
  <c r="D104" i="7" s="1"/>
  <c r="A106" i="1"/>
  <c r="A106" i="4" s="1"/>
  <c r="A105" i="1"/>
  <c r="B1452" i="1" l="1"/>
  <c r="A1451" i="1"/>
  <c r="A1451" i="4" s="1"/>
  <c r="Y106" i="1"/>
  <c r="B105" i="7"/>
  <c r="D105" i="7" s="1"/>
  <c r="C105" i="7"/>
  <c r="A106" i="7" s="1"/>
  <c r="A1452" i="1" l="1"/>
  <c r="A1452" i="4" s="1"/>
  <c r="B1453" i="1"/>
  <c r="Y107" i="1"/>
  <c r="C106" i="7"/>
  <c r="A107" i="7" s="1"/>
  <c r="B106" i="7"/>
  <c r="D106" i="7" s="1"/>
  <c r="A107" i="1"/>
  <c r="A107" i="4" s="1"/>
  <c r="B1454" i="1" l="1"/>
  <c r="A1453" i="1"/>
  <c r="A1453" i="4" s="1"/>
  <c r="Y108" i="1"/>
  <c r="C107" i="7"/>
  <c r="A108" i="7" s="1"/>
  <c r="B107" i="7"/>
  <c r="D107" i="7" s="1"/>
  <c r="A108" i="1"/>
  <c r="A108" i="4" s="1"/>
  <c r="B1455" i="1" l="1"/>
  <c r="A1454" i="1"/>
  <c r="A1454" i="4" s="1"/>
  <c r="Y109" i="1"/>
  <c r="B108" i="7"/>
  <c r="D108" i="7" s="1"/>
  <c r="C108" i="7"/>
  <c r="A109" i="7" s="1"/>
  <c r="A109" i="1"/>
  <c r="A109" i="4" s="1"/>
  <c r="A1455" i="1" l="1"/>
  <c r="A1455" i="4" s="1"/>
  <c r="B1456" i="1"/>
  <c r="Y110" i="1"/>
  <c r="C109" i="7"/>
  <c r="A110" i="7" s="1"/>
  <c r="B109" i="7"/>
  <c r="D109" i="7" s="1"/>
  <c r="A110" i="1"/>
  <c r="A110" i="4" s="1"/>
  <c r="A1456" i="1" l="1"/>
  <c r="A1456" i="4" s="1"/>
  <c r="B1457" i="1"/>
  <c r="Y111" i="1"/>
  <c r="C110" i="7"/>
  <c r="A111" i="7" s="1"/>
  <c r="B110" i="7"/>
  <c r="D110" i="7" s="1"/>
  <c r="A111" i="1"/>
  <c r="A111" i="4" s="1"/>
  <c r="A1457" i="1" l="1"/>
  <c r="A1457" i="4" s="1"/>
  <c r="B1458" i="1"/>
  <c r="Y112" i="1"/>
  <c r="C111" i="7"/>
  <c r="A112" i="7" s="1"/>
  <c r="B111" i="7"/>
  <c r="D111" i="7" s="1"/>
  <c r="A112" i="1"/>
  <c r="A112" i="4" s="1"/>
  <c r="B1459" i="1" l="1"/>
  <c r="A1458" i="1"/>
  <c r="A1458" i="4" s="1"/>
  <c r="Y113" i="1"/>
  <c r="C112" i="7"/>
  <c r="A113" i="7" s="1"/>
  <c r="B112" i="7"/>
  <c r="D112" i="7" s="1"/>
  <c r="A113" i="1"/>
  <c r="A113" i="4" s="1"/>
  <c r="B1460" i="1" l="1"/>
  <c r="A1459" i="1"/>
  <c r="A1459" i="4" s="1"/>
  <c r="Y114" i="1"/>
  <c r="B113" i="7"/>
  <c r="D113" i="7" s="1"/>
  <c r="C113" i="7"/>
  <c r="A114" i="7" s="1"/>
  <c r="A114" i="1"/>
  <c r="A114" i="4" s="1"/>
  <c r="B1461" i="1" l="1"/>
  <c r="A1460" i="1"/>
  <c r="A1460" i="4" s="1"/>
  <c r="Y115" i="1"/>
  <c r="C114" i="7"/>
  <c r="A115" i="7" s="1"/>
  <c r="B114" i="7"/>
  <c r="D114" i="7" s="1"/>
  <c r="A115" i="1"/>
  <c r="A115" i="4" s="1"/>
  <c r="A1461" i="1" l="1"/>
  <c r="A1461" i="4" s="1"/>
  <c r="B1462" i="1"/>
  <c r="Y116" i="1"/>
  <c r="C115" i="7"/>
  <c r="A116" i="7" s="1"/>
  <c r="B115" i="7"/>
  <c r="D115" i="7" s="1"/>
  <c r="A116" i="1"/>
  <c r="A116" i="4" s="1"/>
  <c r="B1463" i="1" l="1"/>
  <c r="A1462" i="1"/>
  <c r="A1462" i="4" s="1"/>
  <c r="Y117" i="1"/>
  <c r="B116" i="7"/>
  <c r="D116" i="7" s="1"/>
  <c r="C116" i="7"/>
  <c r="A117" i="7" s="1"/>
  <c r="A118" i="1"/>
  <c r="A118" i="4" s="1"/>
  <c r="A117" i="1"/>
  <c r="A117" i="4" s="1"/>
  <c r="P119" i="1"/>
  <c r="B1464" i="1" l="1"/>
  <c r="A1463" i="1"/>
  <c r="A1463" i="4" s="1"/>
  <c r="Y118" i="1"/>
  <c r="C117" i="7"/>
  <c r="A118" i="7" s="1"/>
  <c r="B117" i="7"/>
  <c r="D117" i="7" s="1"/>
  <c r="A1464" i="1" l="1"/>
  <c r="A1464" i="4" s="1"/>
  <c r="B1465" i="1"/>
  <c r="Y119" i="1"/>
  <c r="C118" i="7"/>
  <c r="A119" i="7" s="1"/>
  <c r="B118" i="7"/>
  <c r="D118" i="7" s="1"/>
  <c r="A120" i="1"/>
  <c r="A120" i="4" s="1"/>
  <c r="A119" i="1"/>
  <c r="A119" i="4" s="1"/>
  <c r="B1466" i="1" l="1"/>
  <c r="A1465" i="1"/>
  <c r="A1465" i="4" s="1"/>
  <c r="Y120" i="1"/>
  <c r="C119" i="7"/>
  <c r="A120" i="7" s="1"/>
  <c r="B119" i="7"/>
  <c r="D119" i="7" s="1"/>
  <c r="A121" i="1"/>
  <c r="A121" i="4" s="1"/>
  <c r="B1467" i="1" l="1"/>
  <c r="A1466" i="1"/>
  <c r="A1466" i="4" s="1"/>
  <c r="Y121" i="1"/>
  <c r="B120" i="7"/>
  <c r="D120" i="7" s="1"/>
  <c r="C120" i="7"/>
  <c r="A121" i="7" s="1"/>
  <c r="A122" i="1"/>
  <c r="A122" i="4" s="1"/>
  <c r="A1467" i="1" l="1"/>
  <c r="A1467" i="4" s="1"/>
  <c r="B1468" i="1"/>
  <c r="Y122" i="1"/>
  <c r="C121" i="7"/>
  <c r="A122" i="7" s="1"/>
  <c r="B121" i="7"/>
  <c r="D121" i="7" s="1"/>
  <c r="A123" i="1"/>
  <c r="A123" i="4" s="1"/>
  <c r="A1468" i="1" l="1"/>
  <c r="A1468" i="4" s="1"/>
  <c r="B1469" i="1"/>
  <c r="Y123" i="1"/>
  <c r="C122" i="7"/>
  <c r="A123" i="7" s="1"/>
  <c r="B122" i="7"/>
  <c r="D122" i="7" s="1"/>
  <c r="A124" i="1"/>
  <c r="A124" i="4" s="1"/>
  <c r="B1470" i="1" l="1"/>
  <c r="A1469" i="1"/>
  <c r="A1469" i="4" s="1"/>
  <c r="Y124" i="1"/>
  <c r="C123" i="7"/>
  <c r="A124" i="7" s="1"/>
  <c r="B123" i="7"/>
  <c r="D123" i="7" s="1"/>
  <c r="A125" i="1"/>
  <c r="A125" i="4" s="1"/>
  <c r="A1470" i="1" l="1"/>
  <c r="A1470" i="4" s="1"/>
  <c r="B1471" i="1"/>
  <c r="Y125" i="1"/>
  <c r="C124" i="7"/>
  <c r="A125" i="7" s="1"/>
  <c r="B124" i="7"/>
  <c r="D124" i="7" s="1"/>
  <c r="A126" i="1"/>
  <c r="A126" i="4" s="1"/>
  <c r="A1471" i="1" l="1"/>
  <c r="A1471" i="4" s="1"/>
  <c r="B1472" i="1"/>
  <c r="Y126" i="1"/>
  <c r="C125" i="7"/>
  <c r="A126" i="7" s="1"/>
  <c r="B125" i="7"/>
  <c r="D125" i="7" s="1"/>
  <c r="A127" i="1"/>
  <c r="A127" i="4" s="1"/>
  <c r="A1472" i="1" l="1"/>
  <c r="A1472" i="4" s="1"/>
  <c r="B1473" i="1"/>
  <c r="A128" i="1"/>
  <c r="A128" i="4" s="1"/>
  <c r="Y127" i="1"/>
  <c r="C126" i="7"/>
  <c r="A127" i="7" s="1"/>
  <c r="B126" i="7"/>
  <c r="D126" i="7" s="1"/>
  <c r="B1474" i="1" l="1"/>
  <c r="A1473" i="1"/>
  <c r="A1473" i="4" s="1"/>
  <c r="Y128" i="1"/>
  <c r="C127" i="7"/>
  <c r="A128" i="7" s="1"/>
  <c r="B127" i="7"/>
  <c r="D127" i="7" s="1"/>
  <c r="A129" i="1"/>
  <c r="A129" i="4" s="1"/>
  <c r="B1475" i="1" l="1"/>
  <c r="A1474" i="1"/>
  <c r="A1474" i="4" s="1"/>
  <c r="Y129" i="1"/>
  <c r="C128" i="7"/>
  <c r="A129" i="7" s="1"/>
  <c r="B128" i="7"/>
  <c r="D128" i="7" s="1"/>
  <c r="A130" i="1"/>
  <c r="A130" i="4" s="1"/>
  <c r="B1476" i="1" l="1"/>
  <c r="A1475" i="1"/>
  <c r="A1475" i="4" s="1"/>
  <c r="Y130" i="1"/>
  <c r="C129" i="7"/>
  <c r="A130" i="7" s="1"/>
  <c r="B129" i="7"/>
  <c r="D129" i="7" s="1"/>
  <c r="A131" i="1"/>
  <c r="A131" i="4" s="1"/>
  <c r="A1476" i="1" l="1"/>
  <c r="A1476" i="4" s="1"/>
  <c r="B1477" i="1"/>
  <c r="Y131" i="1"/>
  <c r="C130" i="7"/>
  <c r="A131" i="7" s="1"/>
  <c r="B130" i="7"/>
  <c r="D130" i="7" s="1"/>
  <c r="A132" i="1"/>
  <c r="A132" i="4" s="1"/>
  <c r="B1478" i="1" l="1"/>
  <c r="A1477" i="1"/>
  <c r="A1477" i="4" s="1"/>
  <c r="Y132" i="1"/>
  <c r="B131" i="7"/>
  <c r="D131" i="7" s="1"/>
  <c r="C131" i="7"/>
  <c r="A132" i="7" s="1"/>
  <c r="A133" i="1"/>
  <c r="A133" i="4" s="1"/>
  <c r="B1479" i="1" l="1"/>
  <c r="A1478" i="1"/>
  <c r="A1478" i="4" s="1"/>
  <c r="Y133" i="1"/>
  <c r="C132" i="7"/>
  <c r="A133" i="7" s="1"/>
  <c r="B132" i="7"/>
  <c r="D132" i="7" s="1"/>
  <c r="A134" i="1"/>
  <c r="A134" i="4" s="1"/>
  <c r="B1480" i="1" l="1"/>
  <c r="A1479" i="1"/>
  <c r="A1479" i="4" s="1"/>
  <c r="Y134" i="1"/>
  <c r="C133" i="7"/>
  <c r="A134" i="7" s="1"/>
  <c r="B133" i="7"/>
  <c r="D133" i="7" s="1"/>
  <c r="A135" i="1"/>
  <c r="A135" i="4" s="1"/>
  <c r="B1481" i="1" l="1"/>
  <c r="A1480" i="1"/>
  <c r="A1480" i="4" s="1"/>
  <c r="Y135" i="1"/>
  <c r="C134" i="7"/>
  <c r="A135" i="7" s="1"/>
  <c r="B134" i="7"/>
  <c r="D134" i="7" s="1"/>
  <c r="A136" i="1"/>
  <c r="A136" i="4" s="1"/>
  <c r="A1481" i="1" l="1"/>
  <c r="A1481" i="4" s="1"/>
  <c r="B1482" i="1"/>
  <c r="Y136" i="1"/>
  <c r="C135" i="7"/>
  <c r="A136" i="7" s="1"/>
  <c r="B135" i="7"/>
  <c r="D135" i="7" s="1"/>
  <c r="A137" i="1"/>
  <c r="A137" i="4" s="1"/>
  <c r="B1483" i="1" l="1"/>
  <c r="A1482" i="1"/>
  <c r="A1482" i="4" s="1"/>
  <c r="Y137" i="1"/>
  <c r="C136" i="7"/>
  <c r="A137" i="7" s="1"/>
  <c r="B136" i="7"/>
  <c r="D136" i="7" s="1"/>
  <c r="A138" i="1"/>
  <c r="A138" i="4" s="1"/>
  <c r="A1483" i="1" l="1"/>
  <c r="A1483" i="4" s="1"/>
  <c r="B1484" i="1"/>
  <c r="Y138" i="1"/>
  <c r="C137" i="7"/>
  <c r="A138" i="7" s="1"/>
  <c r="B137" i="7"/>
  <c r="D137" i="7" s="1"/>
  <c r="A139" i="1"/>
  <c r="A139" i="4" s="1"/>
  <c r="A1484" i="1" l="1"/>
  <c r="A1484" i="4" s="1"/>
  <c r="B1485" i="1"/>
  <c r="Y139" i="1"/>
  <c r="B138" i="7"/>
  <c r="D138" i="7" s="1"/>
  <c r="C138" i="7"/>
  <c r="A139" i="7" s="1"/>
  <c r="A140" i="1"/>
  <c r="A140" i="4" s="1"/>
  <c r="A1485" i="1" l="1"/>
  <c r="A1485" i="4" s="1"/>
  <c r="B1486" i="1"/>
  <c r="Y140" i="1"/>
  <c r="C139" i="7"/>
  <c r="A140" i="7" s="1"/>
  <c r="B139" i="7"/>
  <c r="D139" i="7" s="1"/>
  <c r="A141" i="1"/>
  <c r="A141" i="4" s="1"/>
  <c r="A1486" i="1" l="1"/>
  <c r="A1486" i="4" s="1"/>
  <c r="B1487" i="1"/>
  <c r="Y141" i="1"/>
  <c r="C140" i="7"/>
  <c r="A141" i="7" s="1"/>
  <c r="B140" i="7"/>
  <c r="D140" i="7" s="1"/>
  <c r="A142" i="1"/>
  <c r="A142" i="4" s="1"/>
  <c r="A1487" i="1" l="1"/>
  <c r="A1487" i="4" s="1"/>
  <c r="B1488" i="1"/>
  <c r="Y142" i="1"/>
  <c r="C141" i="7"/>
  <c r="A142" i="7" s="1"/>
  <c r="B141" i="7"/>
  <c r="D141" i="7" s="1"/>
  <c r="A143" i="1"/>
  <c r="A143" i="4" s="1"/>
  <c r="B1489" i="1" l="1"/>
  <c r="A1488" i="1"/>
  <c r="A1488" i="4" s="1"/>
  <c r="Y143" i="1"/>
  <c r="C142" i="7"/>
  <c r="A143" i="7" s="1"/>
  <c r="B142" i="7"/>
  <c r="D142" i="7" s="1"/>
  <c r="A144" i="1"/>
  <c r="A144" i="4" s="1"/>
  <c r="B1490" i="1" l="1"/>
  <c r="A1489" i="1"/>
  <c r="A1489" i="4" s="1"/>
  <c r="Y144" i="1"/>
  <c r="C143" i="7"/>
  <c r="A144" i="7" s="1"/>
  <c r="B143" i="7"/>
  <c r="D143" i="7" s="1"/>
  <c r="A145" i="1"/>
  <c r="A145" i="4" s="1"/>
  <c r="A1490" i="1" l="1"/>
  <c r="A1490" i="4" s="1"/>
  <c r="B1491" i="1"/>
  <c r="A146" i="1"/>
  <c r="A146" i="4" s="1"/>
  <c r="Y145" i="1"/>
  <c r="C144" i="7"/>
  <c r="A145" i="7" s="1"/>
  <c r="B144" i="7"/>
  <c r="D144" i="7" s="1"/>
  <c r="A1491" i="1" l="1"/>
  <c r="A1491" i="4" s="1"/>
  <c r="B1492" i="1"/>
  <c r="Y146" i="1"/>
  <c r="C145" i="7"/>
  <c r="A146" i="7" s="1"/>
  <c r="B145" i="7"/>
  <c r="D145" i="7" s="1"/>
  <c r="A147" i="1"/>
  <c r="A147" i="4" s="1"/>
  <c r="A1492" i="1" l="1"/>
  <c r="A1492" i="4" s="1"/>
  <c r="B1493" i="1"/>
  <c r="Y147" i="1"/>
  <c r="C146" i="7"/>
  <c r="A147" i="7" s="1"/>
  <c r="B146" i="7"/>
  <c r="D146" i="7" s="1"/>
  <c r="A148" i="1"/>
  <c r="A148" i="4" s="1"/>
  <c r="B1494" i="1" l="1"/>
  <c r="A1493" i="1"/>
  <c r="A1493" i="4" s="1"/>
  <c r="Y148" i="1"/>
  <c r="C147" i="7"/>
  <c r="A148" i="7" s="1"/>
  <c r="B147" i="7"/>
  <c r="D147" i="7" s="1"/>
  <c r="A149" i="1"/>
  <c r="A149" i="4" s="1"/>
  <c r="B1495" i="1" l="1"/>
  <c r="A1494" i="1"/>
  <c r="A1494" i="4" s="1"/>
  <c r="Y149" i="1"/>
  <c r="C148" i="7"/>
  <c r="A149" i="7" s="1"/>
  <c r="B148" i="7"/>
  <c r="D148" i="7" s="1"/>
  <c r="A150" i="1"/>
  <c r="A150" i="4" s="1"/>
  <c r="B1496" i="1" l="1"/>
  <c r="A1495" i="1"/>
  <c r="A1495" i="4" s="1"/>
  <c r="Y150" i="1"/>
  <c r="B149" i="7"/>
  <c r="D149" i="7" s="1"/>
  <c r="C149" i="7"/>
  <c r="A150" i="7" s="1"/>
  <c r="A151" i="1"/>
  <c r="A151" i="4" s="1"/>
  <c r="B1497" i="1" l="1"/>
  <c r="A1496" i="1"/>
  <c r="A1496" i="4" s="1"/>
  <c r="A152" i="1"/>
  <c r="A152" i="4" s="1"/>
  <c r="Y151" i="1"/>
  <c r="C150" i="7"/>
  <c r="A151" i="7" s="1"/>
  <c r="B150" i="7"/>
  <c r="D150" i="7" s="1"/>
  <c r="B1498" i="1" l="1"/>
  <c r="A1497" i="1"/>
  <c r="A1497" i="4" s="1"/>
  <c r="Y152" i="1"/>
  <c r="C151" i="7"/>
  <c r="A152" i="7" s="1"/>
  <c r="B151" i="7"/>
  <c r="D151" i="7" s="1"/>
  <c r="A153" i="1"/>
  <c r="A153" i="4" s="1"/>
  <c r="B1499" i="1" l="1"/>
  <c r="A1498" i="1"/>
  <c r="A1498" i="4" s="1"/>
  <c r="Y153" i="1"/>
  <c r="B152" i="7"/>
  <c r="D152" i="7" s="1"/>
  <c r="C152" i="7"/>
  <c r="A153" i="7" s="1"/>
  <c r="A154" i="1"/>
  <c r="A154" i="4" s="1"/>
  <c r="B1500" i="1" l="1"/>
  <c r="A1499" i="1"/>
  <c r="A1499" i="4" s="1"/>
  <c r="Y154" i="1"/>
  <c r="C153" i="7"/>
  <c r="A154" i="7" s="1"/>
  <c r="B153" i="7"/>
  <c r="D153" i="7" s="1"/>
  <c r="A155" i="1"/>
  <c r="A155" i="4" s="1"/>
  <c r="A1500" i="1" l="1"/>
  <c r="A1500" i="4" s="1"/>
  <c r="B1501" i="1"/>
  <c r="Y155" i="1"/>
  <c r="C154" i="7"/>
  <c r="A155" i="7" s="1"/>
  <c r="B154" i="7"/>
  <c r="D154" i="7" s="1"/>
  <c r="A156" i="1"/>
  <c r="A156" i="4" s="1"/>
  <c r="B1502" i="1" l="1"/>
  <c r="A1501" i="1"/>
  <c r="A1501" i="4" s="1"/>
  <c r="Y156" i="1"/>
  <c r="B155" i="7"/>
  <c r="D155" i="7" s="1"/>
  <c r="C155" i="7"/>
  <c r="A156" i="7" s="1"/>
  <c r="A157" i="1"/>
  <c r="A157" i="4" s="1"/>
  <c r="B1503" i="1" l="1"/>
  <c r="A1502" i="1"/>
  <c r="A1502" i="4" s="1"/>
  <c r="Y157" i="1"/>
  <c r="B156" i="7"/>
  <c r="D156" i="7" s="1"/>
  <c r="C156" i="7"/>
  <c r="A157" i="7" s="1"/>
  <c r="A158" i="1"/>
  <c r="A158" i="4" s="1"/>
  <c r="A1503" i="1" l="1"/>
  <c r="A1503" i="4" s="1"/>
  <c r="B1504" i="1"/>
  <c r="Y158" i="1"/>
  <c r="C157" i="7"/>
  <c r="A158" i="7" s="1"/>
  <c r="B157" i="7"/>
  <c r="D157" i="7" s="1"/>
  <c r="A159" i="1"/>
  <c r="A159" i="4" s="1"/>
  <c r="B1505" i="1" l="1"/>
  <c r="A1504" i="1"/>
  <c r="A1504" i="4" s="1"/>
  <c r="Y159" i="1"/>
  <c r="C158" i="7"/>
  <c r="A159" i="7" s="1"/>
  <c r="B158" i="7"/>
  <c r="D158" i="7" s="1"/>
  <c r="A160" i="1"/>
  <c r="A160" i="4" s="1"/>
  <c r="A1505" i="1" l="1"/>
  <c r="A1505" i="4" s="1"/>
  <c r="B1506" i="1"/>
  <c r="Y160" i="1"/>
  <c r="C159" i="7"/>
  <c r="A160" i="7" s="1"/>
  <c r="B159" i="7"/>
  <c r="D159" i="7" s="1"/>
  <c r="A161" i="1"/>
  <c r="A161" i="4" s="1"/>
  <c r="B1507" i="1" l="1"/>
  <c r="A1506" i="1"/>
  <c r="A1506" i="4" s="1"/>
  <c r="Y161" i="1"/>
  <c r="C160" i="7"/>
  <c r="A161" i="7" s="1"/>
  <c r="B160" i="7"/>
  <c r="D160" i="7" s="1"/>
  <c r="A162" i="1"/>
  <c r="A162" i="4" s="1"/>
  <c r="A1507" i="1" l="1"/>
  <c r="A1507" i="4" s="1"/>
  <c r="B1508" i="1"/>
  <c r="Y162" i="1"/>
  <c r="C161" i="7"/>
  <c r="A162" i="7" s="1"/>
  <c r="B161" i="7"/>
  <c r="D161" i="7" s="1"/>
  <c r="A163" i="1"/>
  <c r="A163" i="4" s="1"/>
  <c r="A1508" i="1" l="1"/>
  <c r="A1508" i="4" s="1"/>
  <c r="B1509" i="1"/>
  <c r="A164" i="1"/>
  <c r="A164" i="4" s="1"/>
  <c r="Y163" i="1"/>
  <c r="C162" i="7"/>
  <c r="A163" i="7" s="1"/>
  <c r="B162" i="7"/>
  <c r="D162" i="7" s="1"/>
  <c r="A1509" i="1" l="1"/>
  <c r="A1509" i="4" s="1"/>
  <c r="B1510" i="1"/>
  <c r="Y164" i="1"/>
  <c r="C163" i="7"/>
  <c r="A164" i="7" s="1"/>
  <c r="B163" i="7"/>
  <c r="D163" i="7" s="1"/>
  <c r="A165" i="1"/>
  <c r="A165" i="4" s="1"/>
  <c r="B1511" i="1" l="1"/>
  <c r="A1510" i="1"/>
  <c r="A1510" i="4" s="1"/>
  <c r="Y165" i="1"/>
  <c r="C164" i="7"/>
  <c r="A165" i="7" s="1"/>
  <c r="B164" i="7"/>
  <c r="D164" i="7" s="1"/>
  <c r="A166" i="1"/>
  <c r="A166" i="4" s="1"/>
  <c r="B1512" i="1" l="1"/>
  <c r="A1511" i="1"/>
  <c r="A1511" i="4" s="1"/>
  <c r="Y166" i="1"/>
  <c r="C165" i="7"/>
  <c r="A166" i="7" s="1"/>
  <c r="B165" i="7"/>
  <c r="D165" i="7" s="1"/>
  <c r="A167" i="1"/>
  <c r="A167" i="4" s="1"/>
  <c r="B1513" i="1" l="1"/>
  <c r="A1512" i="1"/>
  <c r="A1512" i="4" s="1"/>
  <c r="Y167" i="1"/>
  <c r="C166" i="7"/>
  <c r="A167" i="7" s="1"/>
  <c r="B166" i="7"/>
  <c r="D166" i="7" s="1"/>
  <c r="A168" i="1"/>
  <c r="A168" i="4" s="1"/>
  <c r="A1513" i="1" l="1"/>
  <c r="A1513" i="4" s="1"/>
  <c r="B1514" i="1"/>
  <c r="Y168" i="1"/>
  <c r="C167" i="7"/>
  <c r="A168" i="7" s="1"/>
  <c r="B167" i="7"/>
  <c r="D167" i="7" s="1"/>
  <c r="A169" i="1"/>
  <c r="A169" i="4" s="1"/>
  <c r="A1514" i="1" l="1"/>
  <c r="A1514" i="4" s="1"/>
  <c r="B1515" i="1"/>
  <c r="Y169" i="1"/>
  <c r="C168" i="7"/>
  <c r="A169" i="7" s="1"/>
  <c r="B168" i="7"/>
  <c r="D168" i="7" s="1"/>
  <c r="A170" i="1"/>
  <c r="A170" i="4" s="1"/>
  <c r="B1516" i="1" l="1"/>
  <c r="A1515" i="1"/>
  <c r="A1515" i="4" s="1"/>
  <c r="Y170" i="1"/>
  <c r="C169" i="7"/>
  <c r="A170" i="7" s="1"/>
  <c r="B169" i="7"/>
  <c r="D169" i="7" s="1"/>
  <c r="A171" i="1"/>
  <c r="A171" i="4" s="1"/>
  <c r="A1516" i="1" l="1"/>
  <c r="A1516" i="4" s="1"/>
  <c r="B1517" i="1"/>
  <c r="Y171" i="1"/>
  <c r="B170" i="7"/>
  <c r="D170" i="7" s="1"/>
  <c r="C170" i="7"/>
  <c r="A171" i="7" s="1"/>
  <c r="A172" i="1"/>
  <c r="A172" i="4" s="1"/>
  <c r="B1518" i="1" l="1"/>
  <c r="A1517" i="1"/>
  <c r="A1517" i="4" s="1"/>
  <c r="Y172" i="1"/>
  <c r="C171" i="7"/>
  <c r="A172" i="7" s="1"/>
  <c r="B171" i="7"/>
  <c r="D171" i="7" s="1"/>
  <c r="A173" i="1"/>
  <c r="A173" i="4" s="1"/>
  <c r="B1519" i="1" l="1"/>
  <c r="A1518" i="1"/>
  <c r="A1518" i="4" s="1"/>
  <c r="Y173" i="1"/>
  <c r="C172" i="7"/>
  <c r="A173" i="7" s="1"/>
  <c r="B172" i="7"/>
  <c r="D172" i="7" s="1"/>
  <c r="A174" i="1"/>
  <c r="A174" i="4" s="1"/>
  <c r="B1520" i="1" l="1"/>
  <c r="A1519" i="1"/>
  <c r="A1519" i="4" s="1"/>
  <c r="A175" i="1"/>
  <c r="A175" i="4" s="1"/>
  <c r="Y174" i="1"/>
  <c r="C173" i="7"/>
  <c r="A174" i="7" s="1"/>
  <c r="B173" i="7"/>
  <c r="D173" i="7" s="1"/>
  <c r="B1521" i="1" l="1"/>
  <c r="A1520" i="1"/>
  <c r="A1520" i="4" s="1"/>
  <c r="Y175" i="1"/>
  <c r="C174" i="7"/>
  <c r="A175" i="7" s="1"/>
  <c r="B174" i="7"/>
  <c r="D174" i="7" s="1"/>
  <c r="A176" i="1"/>
  <c r="A176" i="4" s="1"/>
  <c r="B1522" i="1" l="1"/>
  <c r="A1521" i="1"/>
  <c r="A1521" i="4" s="1"/>
  <c r="Y176" i="1"/>
  <c r="C175" i="7"/>
  <c r="A176" i="7" s="1"/>
  <c r="B175" i="7"/>
  <c r="D175" i="7" s="1"/>
  <c r="A177" i="1"/>
  <c r="A177" i="4" s="1"/>
  <c r="A1522" i="1" l="1"/>
  <c r="A1522" i="4" s="1"/>
  <c r="B1523" i="1"/>
  <c r="Y177" i="1"/>
  <c r="C176" i="7"/>
  <c r="A177" i="7" s="1"/>
  <c r="B176" i="7"/>
  <c r="D176" i="7" s="1"/>
  <c r="A178" i="1"/>
  <c r="A178" i="4" s="1"/>
  <c r="A1523" i="1" l="1"/>
  <c r="A1523" i="4" s="1"/>
  <c r="B1524" i="1"/>
  <c r="Y178" i="1"/>
  <c r="C177" i="7"/>
  <c r="A178" i="7" s="1"/>
  <c r="B177" i="7"/>
  <c r="D177" i="7" s="1"/>
  <c r="A179" i="1"/>
  <c r="A179" i="4" s="1"/>
  <c r="B1525" i="1" l="1"/>
  <c r="A1524" i="1"/>
  <c r="A1524" i="4" s="1"/>
  <c r="Y179" i="1"/>
  <c r="C178" i="7"/>
  <c r="A179" i="7" s="1"/>
  <c r="B178" i="7"/>
  <c r="D178" i="7" s="1"/>
  <c r="A180" i="1"/>
  <c r="A180" i="4" s="1"/>
  <c r="B1526" i="1" l="1"/>
  <c r="A1525" i="1"/>
  <c r="A1525" i="4" s="1"/>
  <c r="Y180" i="1"/>
  <c r="C179" i="7"/>
  <c r="A180" i="7" s="1"/>
  <c r="B179" i="7"/>
  <c r="D179" i="7" s="1"/>
  <c r="A181" i="1"/>
  <c r="A181" i="4" s="1"/>
  <c r="A1526" i="1" l="1"/>
  <c r="A1526" i="4" s="1"/>
  <c r="B1527" i="1"/>
  <c r="Y181" i="1"/>
  <c r="C180" i="7"/>
  <c r="A181" i="7" s="1"/>
  <c r="B180" i="7"/>
  <c r="D180" i="7" s="1"/>
  <c r="A182" i="1"/>
  <c r="A182" i="4" s="1"/>
  <c r="B1528" i="1" l="1"/>
  <c r="A1527" i="1"/>
  <c r="A1527" i="4" s="1"/>
  <c r="Y182" i="1"/>
  <c r="C181" i="7"/>
  <c r="A182" i="7" s="1"/>
  <c r="B181" i="7"/>
  <c r="D181" i="7" s="1"/>
  <c r="A183" i="1"/>
  <c r="A183" i="4" s="1"/>
  <c r="A1528" i="1" l="1"/>
  <c r="A1528" i="4" s="1"/>
  <c r="B1529" i="1"/>
  <c r="Y183" i="1"/>
  <c r="B182" i="7"/>
  <c r="D182" i="7" s="1"/>
  <c r="C182" i="7"/>
  <c r="A183" i="7" s="1"/>
  <c r="A184" i="1"/>
  <c r="A184" i="4" s="1"/>
  <c r="A1529" i="1" l="1"/>
  <c r="A1529" i="4" s="1"/>
  <c r="B1530" i="1"/>
  <c r="Y184" i="1"/>
  <c r="B183" i="7"/>
  <c r="D183" i="7" s="1"/>
  <c r="C183" i="7"/>
  <c r="A184" i="7" s="1"/>
  <c r="A185" i="1"/>
  <c r="A185" i="4" s="1"/>
  <c r="B1531" i="1" l="1"/>
  <c r="A1530" i="1"/>
  <c r="A1530" i="4" s="1"/>
  <c r="Y185" i="1"/>
  <c r="C184" i="7"/>
  <c r="A185" i="7" s="1"/>
  <c r="B184" i="7"/>
  <c r="D184" i="7" s="1"/>
  <c r="A186" i="1"/>
  <c r="A186" i="4" s="1"/>
  <c r="B1532" i="1" l="1"/>
  <c r="A1531" i="1"/>
  <c r="A1531" i="4" s="1"/>
  <c r="A187" i="1"/>
  <c r="A187" i="4" s="1"/>
  <c r="Y186" i="1"/>
  <c r="C185" i="7"/>
  <c r="A186" i="7" s="1"/>
  <c r="B185" i="7"/>
  <c r="D185" i="7" s="1"/>
  <c r="A1532" i="1" l="1"/>
  <c r="A1532" i="4" s="1"/>
  <c r="B1533" i="1"/>
  <c r="Y187" i="1"/>
  <c r="B186" i="7"/>
  <c r="D186" i="7" s="1"/>
  <c r="C186" i="7"/>
  <c r="A187" i="7" s="1"/>
  <c r="A188" i="1"/>
  <c r="A188" i="4" s="1"/>
  <c r="A1533" i="1" l="1"/>
  <c r="A1533" i="4" s="1"/>
  <c r="B1534" i="1"/>
  <c r="A189" i="1"/>
  <c r="A189" i="4" s="1"/>
  <c r="Y188" i="1"/>
  <c r="C187" i="7"/>
  <c r="A188" i="7" s="1"/>
  <c r="B187" i="7"/>
  <c r="D187" i="7" s="1"/>
  <c r="B1535" i="1" l="1"/>
  <c r="A1534" i="1"/>
  <c r="A1534" i="4" s="1"/>
  <c r="Y189" i="1"/>
  <c r="C188" i="7"/>
  <c r="A189" i="7" s="1"/>
  <c r="B188" i="7"/>
  <c r="D188" i="7" s="1"/>
  <c r="A190" i="1"/>
  <c r="A190" i="4" s="1"/>
  <c r="A1535" i="1" l="1"/>
  <c r="A1535" i="4" s="1"/>
  <c r="B1536" i="1"/>
  <c r="Y190" i="1"/>
  <c r="C189" i="7"/>
  <c r="A190" i="7" s="1"/>
  <c r="B189" i="7"/>
  <c r="D189" i="7" s="1"/>
  <c r="A191" i="1"/>
  <c r="A191" i="4" s="1"/>
  <c r="B1537" i="1" l="1"/>
  <c r="A1536" i="1"/>
  <c r="A1536" i="4" s="1"/>
  <c r="Y191" i="1"/>
  <c r="C190" i="7"/>
  <c r="A191" i="7" s="1"/>
  <c r="B190" i="7"/>
  <c r="D190" i="7" s="1"/>
  <c r="A192" i="1"/>
  <c r="A192" i="4" s="1"/>
  <c r="A1537" i="1" l="1"/>
  <c r="A1537" i="4" s="1"/>
  <c r="B1538" i="1"/>
  <c r="Y192" i="1"/>
  <c r="C191" i="7"/>
  <c r="A192" i="7" s="1"/>
  <c r="B191" i="7"/>
  <c r="D191" i="7" s="1"/>
  <c r="A193" i="1"/>
  <c r="A193" i="4" s="1"/>
  <c r="A1538" i="1" l="1"/>
  <c r="A1538" i="4" s="1"/>
  <c r="B1539" i="1"/>
  <c r="A194" i="1"/>
  <c r="A194" i="4" s="1"/>
  <c r="Y193" i="1"/>
  <c r="C192" i="7"/>
  <c r="A193" i="7" s="1"/>
  <c r="B192" i="7"/>
  <c r="D192" i="7" s="1"/>
  <c r="B1540" i="1" l="1"/>
  <c r="A1539" i="1"/>
  <c r="A1539" i="4" s="1"/>
  <c r="Y194" i="1"/>
  <c r="C193" i="7"/>
  <c r="A194" i="7" s="1"/>
  <c r="B193" i="7"/>
  <c r="D193" i="7" s="1"/>
  <c r="A195" i="1"/>
  <c r="A195" i="4" s="1"/>
  <c r="A1540" i="1" l="1"/>
  <c r="A1540" i="4" s="1"/>
  <c r="B1541" i="1"/>
  <c r="Y195" i="1"/>
  <c r="B194" i="7"/>
  <c r="D194" i="7" s="1"/>
  <c r="C194" i="7"/>
  <c r="A195" i="7" s="1"/>
  <c r="A196" i="1"/>
  <c r="A196" i="4" s="1"/>
  <c r="B1542" i="1" l="1"/>
  <c r="A1541" i="1"/>
  <c r="A1541" i="4" s="1"/>
  <c r="Y196" i="1"/>
  <c r="C195" i="7"/>
  <c r="A196" i="7" s="1"/>
  <c r="B195" i="7"/>
  <c r="D195" i="7" s="1"/>
  <c r="A197" i="1"/>
  <c r="A197" i="4" s="1"/>
  <c r="A1542" i="1" l="1"/>
  <c r="A1542" i="4" s="1"/>
  <c r="B1543" i="1"/>
  <c r="Y197" i="1"/>
  <c r="C196" i="7"/>
  <c r="A197" i="7" s="1"/>
  <c r="B196" i="7"/>
  <c r="D196" i="7" s="1"/>
  <c r="A198" i="1"/>
  <c r="A198" i="4" s="1"/>
  <c r="A1543" i="1" l="1"/>
  <c r="A1543" i="4" s="1"/>
  <c r="B1544" i="1"/>
  <c r="Y198" i="1"/>
  <c r="C197" i="7"/>
  <c r="A198" i="7" s="1"/>
  <c r="B197" i="7"/>
  <c r="D197" i="7" s="1"/>
  <c r="A199" i="1"/>
  <c r="A199" i="4" s="1"/>
  <c r="A1544" i="1" l="1"/>
  <c r="A1544" i="4" s="1"/>
  <c r="B1545" i="1"/>
  <c r="Y199" i="1"/>
  <c r="C198" i="7"/>
  <c r="A199" i="7" s="1"/>
  <c r="B198" i="7"/>
  <c r="D198" i="7" s="1"/>
  <c r="A200" i="1"/>
  <c r="A200" i="4" s="1"/>
  <c r="B1546" i="1" l="1"/>
  <c r="A1545" i="1"/>
  <c r="A1545" i="4" s="1"/>
  <c r="Y200" i="1"/>
  <c r="C199" i="7"/>
  <c r="A200" i="7" s="1"/>
  <c r="B199" i="7"/>
  <c r="D199" i="7" s="1"/>
  <c r="A201" i="1"/>
  <c r="A201" i="4" s="1"/>
  <c r="B1547" i="1" l="1"/>
  <c r="A1546" i="1"/>
  <c r="A1546" i="4" s="1"/>
  <c r="Y201" i="1"/>
  <c r="C200" i="7"/>
  <c r="A201" i="7" s="1"/>
  <c r="B200" i="7"/>
  <c r="D200" i="7" s="1"/>
  <c r="A202" i="1"/>
  <c r="A202" i="4" s="1"/>
  <c r="A1547" i="1" l="1"/>
  <c r="A1547" i="4" s="1"/>
  <c r="B1548" i="1"/>
  <c r="Y202" i="1"/>
  <c r="C201" i="7"/>
  <c r="A202" i="7" s="1"/>
  <c r="B201" i="7"/>
  <c r="D201" i="7" s="1"/>
  <c r="A203" i="1"/>
  <c r="A203" i="4" s="1"/>
  <c r="B1549" i="1" l="1"/>
  <c r="A1548" i="1"/>
  <c r="A1548" i="4" s="1"/>
  <c r="Y203" i="1"/>
  <c r="C202" i="7"/>
  <c r="A203" i="7" s="1"/>
  <c r="B202" i="7"/>
  <c r="D202" i="7" s="1"/>
  <c r="A204" i="1"/>
  <c r="A204" i="4" s="1"/>
  <c r="A1549" i="1" l="1"/>
  <c r="A1549" i="4" s="1"/>
  <c r="B1550" i="1"/>
  <c r="Y204" i="1"/>
  <c r="C203" i="7"/>
  <c r="A204" i="7" s="1"/>
  <c r="B203" i="7"/>
  <c r="D203" i="7" s="1"/>
  <c r="A205" i="1"/>
  <c r="A205" i="4" s="1"/>
  <c r="B1551" i="1" l="1"/>
  <c r="A1550" i="1"/>
  <c r="A1550" i="4" s="1"/>
  <c r="Y205" i="1"/>
  <c r="C204" i="7"/>
  <c r="A205" i="7" s="1"/>
  <c r="B204" i="7"/>
  <c r="D204" i="7" s="1"/>
  <c r="A206" i="1"/>
  <c r="A206" i="4" s="1"/>
  <c r="A1551" i="1" l="1"/>
  <c r="A1551" i="4" s="1"/>
  <c r="B1552" i="1"/>
  <c r="Y206" i="1"/>
  <c r="C205" i="7"/>
  <c r="A206" i="7" s="1"/>
  <c r="B205" i="7"/>
  <c r="D205" i="7" s="1"/>
  <c r="A207" i="1"/>
  <c r="A207" i="4" s="1"/>
  <c r="P217" i="1"/>
  <c r="B1553" i="1" l="1"/>
  <c r="A1552" i="1"/>
  <c r="A1552" i="4" s="1"/>
  <c r="Y207" i="1"/>
  <c r="B206" i="7"/>
  <c r="D206" i="7" s="1"/>
  <c r="C206" i="7"/>
  <c r="A207" i="7" s="1"/>
  <c r="A208" i="1"/>
  <c r="A208" i="4" s="1"/>
  <c r="P218" i="1"/>
  <c r="A1553" i="1" l="1"/>
  <c r="A1553" i="4" s="1"/>
  <c r="B1554" i="1"/>
  <c r="Y208" i="1"/>
  <c r="B207" i="7"/>
  <c r="D207" i="7" s="1"/>
  <c r="C207" i="7"/>
  <c r="A208" i="7" s="1"/>
  <c r="A209" i="1"/>
  <c r="A209" i="4" s="1"/>
  <c r="P219" i="1"/>
  <c r="A1554" i="1" l="1"/>
  <c r="A1554" i="4" s="1"/>
  <c r="B1555" i="1"/>
  <c r="Y209" i="1"/>
  <c r="C208" i="7"/>
  <c r="A209" i="7" s="1"/>
  <c r="B208" i="7"/>
  <c r="D208" i="7" s="1"/>
  <c r="A210" i="1"/>
  <c r="A210" i="4" s="1"/>
  <c r="P220" i="1"/>
  <c r="B1556" i="1" l="1"/>
  <c r="A1555" i="1"/>
  <c r="A1555" i="4" s="1"/>
  <c r="Y210" i="1"/>
  <c r="C209" i="7"/>
  <c r="A210" i="7" s="1"/>
  <c r="B209" i="7"/>
  <c r="D209" i="7" s="1"/>
  <c r="A211" i="1"/>
  <c r="A211" i="4" s="1"/>
  <c r="P221" i="1"/>
  <c r="B1557" i="1" l="1"/>
  <c r="A1556" i="1"/>
  <c r="A1556" i="4" s="1"/>
  <c r="Y211" i="1"/>
  <c r="C210" i="7"/>
  <c r="A211" i="7" s="1"/>
  <c r="B210" i="7"/>
  <c r="D210" i="7" s="1"/>
  <c r="A212" i="1"/>
  <c r="A212" i="4" s="1"/>
  <c r="P222" i="1"/>
  <c r="P223" i="1"/>
  <c r="A1557" i="1" l="1"/>
  <c r="A1557" i="4" s="1"/>
  <c r="B1558" i="1"/>
  <c r="Y212" i="1"/>
  <c r="C211" i="7"/>
  <c r="A212" i="7" s="1"/>
  <c r="B211" i="7"/>
  <c r="D211" i="7" s="1"/>
  <c r="A213" i="1"/>
  <c r="A213" i="4" s="1"/>
  <c r="B1559" i="1" l="1"/>
  <c r="A1558" i="1"/>
  <c r="A1558" i="4" s="1"/>
  <c r="Y213" i="1"/>
  <c r="C212" i="7"/>
  <c r="A213" i="7" s="1"/>
  <c r="B212" i="7"/>
  <c r="D212" i="7" s="1"/>
  <c r="A214" i="1"/>
  <c r="A214" i="4" s="1"/>
  <c r="P224" i="1"/>
  <c r="B1560" i="1" l="1"/>
  <c r="A1559" i="1"/>
  <c r="A1559" i="4" s="1"/>
  <c r="A215" i="1"/>
  <c r="A215" i="4" s="1"/>
  <c r="Y214" i="1"/>
  <c r="C213" i="7"/>
  <c r="A214" i="7" s="1"/>
  <c r="B213" i="7"/>
  <c r="D213" i="7" s="1"/>
  <c r="P225" i="1"/>
  <c r="A1560" i="1" l="1"/>
  <c r="A1560" i="4" s="1"/>
  <c r="B1561" i="1"/>
  <c r="Y215" i="1"/>
  <c r="C214" i="7"/>
  <c r="A215" i="7" s="1"/>
  <c r="B214" i="7"/>
  <c r="D214" i="7" s="1"/>
  <c r="A216" i="1"/>
  <c r="A216" i="4" s="1"/>
  <c r="P226" i="1"/>
  <c r="B1562" i="1" l="1"/>
  <c r="A1561" i="1"/>
  <c r="A1561" i="4" s="1"/>
  <c r="Y216" i="1"/>
  <c r="C215" i="7"/>
  <c r="A216" i="7" s="1"/>
  <c r="B215" i="7"/>
  <c r="D215" i="7" s="1"/>
  <c r="A217" i="1"/>
  <c r="A217" i="4" s="1"/>
  <c r="P227" i="1"/>
  <c r="A1562" i="1" l="1"/>
  <c r="A1562" i="4" s="1"/>
  <c r="B1563" i="1"/>
  <c r="Y217" i="1"/>
  <c r="C216" i="7"/>
  <c r="A217" i="7" s="1"/>
  <c r="B216" i="7"/>
  <c r="D216" i="7" s="1"/>
  <c r="A218" i="1"/>
  <c r="A218" i="4" s="1"/>
  <c r="P228" i="1"/>
  <c r="B1564" i="1" l="1"/>
  <c r="A1563" i="1"/>
  <c r="A1563" i="4" s="1"/>
  <c r="Y218" i="1"/>
  <c r="C217" i="7"/>
  <c r="A218" i="7" s="1"/>
  <c r="B217" i="7"/>
  <c r="D217" i="7" s="1"/>
  <c r="A219" i="1"/>
  <c r="A219" i="4" s="1"/>
  <c r="B1565" i="1" l="1"/>
  <c r="A1564" i="1"/>
  <c r="A1564" i="4" s="1"/>
  <c r="Y219" i="1"/>
  <c r="B218" i="7"/>
  <c r="D218" i="7" s="1"/>
  <c r="C218" i="7"/>
  <c r="A219" i="7" s="1"/>
  <c r="A220" i="1"/>
  <c r="A220" i="4" s="1"/>
  <c r="B1566" i="1" l="1"/>
  <c r="A1565" i="1"/>
  <c r="A1565" i="4" s="1"/>
  <c r="Y220" i="1"/>
  <c r="C219" i="7"/>
  <c r="A220" i="7" s="1"/>
  <c r="B219" i="7"/>
  <c r="D219" i="7" s="1"/>
  <c r="A221" i="1"/>
  <c r="A221" i="4" s="1"/>
  <c r="A1566" i="1" l="1"/>
  <c r="A1566" i="4" s="1"/>
  <c r="B1567" i="1"/>
  <c r="Y221" i="1"/>
  <c r="C220" i="7"/>
  <c r="A221" i="7" s="1"/>
  <c r="B220" i="7"/>
  <c r="D220" i="7" s="1"/>
  <c r="A222" i="1"/>
  <c r="A222" i="4" s="1"/>
  <c r="A1567" i="1" l="1"/>
  <c r="A1567" i="4" s="1"/>
  <c r="B1568" i="1"/>
  <c r="Y222" i="1"/>
  <c r="C221" i="7"/>
  <c r="A222" i="7" s="1"/>
  <c r="B221" i="7"/>
  <c r="D221" i="7" s="1"/>
  <c r="A223" i="1"/>
  <c r="A223" i="4" s="1"/>
  <c r="B1569" i="1" l="1"/>
  <c r="A1568" i="1"/>
  <c r="A1568" i="4" s="1"/>
  <c r="Y223" i="1"/>
  <c r="B222" i="7"/>
  <c r="D222" i="7" s="1"/>
  <c r="C222" i="7"/>
  <c r="A223" i="7" s="1"/>
  <c r="A224" i="1"/>
  <c r="A224" i="4" s="1"/>
  <c r="B1570" i="1" l="1"/>
  <c r="A1569" i="1"/>
  <c r="A1569" i="4" s="1"/>
  <c r="Y224" i="1"/>
  <c r="C223" i="7"/>
  <c r="A224" i="7" s="1"/>
  <c r="B223" i="7"/>
  <c r="D223" i="7" s="1"/>
  <c r="A225" i="1"/>
  <c r="A225" i="4" s="1"/>
  <c r="B1571" i="1" l="1"/>
  <c r="A1570" i="1"/>
  <c r="A1570" i="4" s="1"/>
  <c r="Y225" i="1"/>
  <c r="B224" i="7"/>
  <c r="D224" i="7" s="1"/>
  <c r="C224" i="7"/>
  <c r="A225" i="7" s="1"/>
  <c r="A226" i="1"/>
  <c r="A226" i="4" s="1"/>
  <c r="B1572" i="1" l="1"/>
  <c r="A1571" i="1"/>
  <c r="A1571" i="4" s="1"/>
  <c r="Y226" i="1"/>
  <c r="C225" i="7"/>
  <c r="A226" i="7" s="1"/>
  <c r="B225" i="7"/>
  <c r="D225" i="7" s="1"/>
  <c r="A227" i="1"/>
  <c r="A227" i="4" s="1"/>
  <c r="B1573" i="1" l="1"/>
  <c r="A1572" i="1"/>
  <c r="A1572" i="4" s="1"/>
  <c r="Y227" i="1"/>
  <c r="C226" i="7"/>
  <c r="A227" i="7" s="1"/>
  <c r="B226" i="7"/>
  <c r="D226" i="7" s="1"/>
  <c r="A228" i="1"/>
  <c r="A228" i="4" s="1"/>
  <c r="A1573" i="1" l="1"/>
  <c r="A1573" i="4" s="1"/>
  <c r="B1574" i="1"/>
  <c r="Y228" i="1"/>
  <c r="B227" i="7"/>
  <c r="D227" i="7" s="1"/>
  <c r="C227" i="7"/>
  <c r="A228" i="7" s="1"/>
  <c r="A229" i="1"/>
  <c r="A229" i="4" s="1"/>
  <c r="A1574" i="1" l="1"/>
  <c r="A1574" i="4" s="1"/>
  <c r="B1575" i="1"/>
  <c r="Y229" i="1"/>
  <c r="C228" i="7"/>
  <c r="A229" i="7" s="1"/>
  <c r="B228" i="7"/>
  <c r="D228" i="7" s="1"/>
  <c r="A230" i="1"/>
  <c r="A230" i="4" s="1"/>
  <c r="A1575" i="1" l="1"/>
  <c r="A1575" i="4" s="1"/>
  <c r="B1576" i="1"/>
  <c r="Y230" i="1"/>
  <c r="C229" i="7"/>
  <c r="A230" i="7" s="1"/>
  <c r="B229" i="7"/>
  <c r="D229" i="7" s="1"/>
  <c r="A231" i="1"/>
  <c r="A231" i="4" s="1"/>
  <c r="B1577" i="1" l="1"/>
  <c r="A1576" i="1"/>
  <c r="A1576" i="4" s="1"/>
  <c r="Y231" i="1"/>
  <c r="C230" i="7"/>
  <c r="A231" i="7" s="1"/>
  <c r="B230" i="7"/>
  <c r="D230" i="7" s="1"/>
  <c r="A232" i="1"/>
  <c r="A232" i="4" s="1"/>
  <c r="B1578" i="1" l="1"/>
  <c r="A1577" i="1"/>
  <c r="A1577" i="4" s="1"/>
  <c r="Y232" i="1"/>
  <c r="B231" i="7"/>
  <c r="D231" i="7" s="1"/>
  <c r="C231" i="7"/>
  <c r="A232" i="7" s="1"/>
  <c r="A233" i="1"/>
  <c r="A233" i="4" s="1"/>
  <c r="B1579" i="1" l="1"/>
  <c r="A1578" i="1"/>
  <c r="A1578" i="4" s="1"/>
  <c r="Y233" i="1"/>
  <c r="C232" i="7"/>
  <c r="A233" i="7" s="1"/>
  <c r="B232" i="7"/>
  <c r="D232" i="7" s="1"/>
  <c r="A234" i="1"/>
  <c r="A234" i="4" s="1"/>
  <c r="B1580" i="1" l="1"/>
  <c r="A1579" i="1"/>
  <c r="A1579" i="4" s="1"/>
  <c r="Y234" i="1"/>
  <c r="C233" i="7"/>
  <c r="A234" i="7" s="1"/>
  <c r="B233" i="7"/>
  <c r="D233" i="7" s="1"/>
  <c r="A235" i="1"/>
  <c r="A235" i="4" s="1"/>
  <c r="A1580" i="1" l="1"/>
  <c r="A1580" i="4" s="1"/>
  <c r="B1581" i="1"/>
  <c r="Y235" i="1"/>
  <c r="C234" i="7"/>
  <c r="A235" i="7" s="1"/>
  <c r="B234" i="7"/>
  <c r="D234" i="7" s="1"/>
  <c r="A236" i="1"/>
  <c r="A236" i="4" s="1"/>
  <c r="B1582" i="1" l="1"/>
  <c r="A1581" i="1"/>
  <c r="A1581" i="4" s="1"/>
  <c r="Y236" i="1"/>
  <c r="C235" i="7"/>
  <c r="A236" i="7" s="1"/>
  <c r="B235" i="7"/>
  <c r="D235" i="7" s="1"/>
  <c r="A237" i="1"/>
  <c r="A237" i="4" s="1"/>
  <c r="A1582" i="1" l="1"/>
  <c r="A1582" i="4" s="1"/>
  <c r="B1583" i="1"/>
  <c r="Y237" i="1"/>
  <c r="B236" i="7"/>
  <c r="D236" i="7" s="1"/>
  <c r="C236" i="7"/>
  <c r="A237" i="7" s="1"/>
  <c r="A238" i="1"/>
  <c r="A238" i="4" s="1"/>
  <c r="B1584" i="1" l="1"/>
  <c r="A1583" i="1"/>
  <c r="A1583" i="4" s="1"/>
  <c r="Y238" i="1"/>
  <c r="C237" i="7"/>
  <c r="A238" i="7" s="1"/>
  <c r="B237" i="7"/>
  <c r="D237" i="7" s="1"/>
  <c r="A239" i="1"/>
  <c r="A239" i="4" s="1"/>
  <c r="A1584" i="1" l="1"/>
  <c r="A1584" i="4" s="1"/>
  <c r="B1585" i="1"/>
  <c r="Y239" i="1"/>
  <c r="C238" i="7"/>
  <c r="A239" i="7" s="1"/>
  <c r="B238" i="7"/>
  <c r="D238" i="7" s="1"/>
  <c r="A240" i="1"/>
  <c r="A240" i="4" s="1"/>
  <c r="B1586" i="1" l="1"/>
  <c r="A1585" i="1"/>
  <c r="A1585" i="4" s="1"/>
  <c r="Y240" i="1"/>
  <c r="C239" i="7"/>
  <c r="A240" i="7" s="1"/>
  <c r="B239" i="7"/>
  <c r="D239" i="7" s="1"/>
  <c r="A241" i="1"/>
  <c r="A241" i="4" s="1"/>
  <c r="B1587" i="1" l="1"/>
  <c r="A1586" i="1"/>
  <c r="A1586" i="4" s="1"/>
  <c r="Y241" i="1"/>
  <c r="B240" i="7"/>
  <c r="D240" i="7" s="1"/>
  <c r="C240" i="7"/>
  <c r="A241" i="7" s="1"/>
  <c r="A242" i="1"/>
  <c r="A242" i="4" s="1"/>
  <c r="B1588" i="1" l="1"/>
  <c r="A1587" i="1"/>
  <c r="A1587" i="4" s="1"/>
  <c r="Y242" i="1"/>
  <c r="C241" i="7"/>
  <c r="A242" i="7" s="1"/>
  <c r="B241" i="7"/>
  <c r="D241" i="7" s="1"/>
  <c r="A243" i="1"/>
  <c r="A243" i="4" s="1"/>
  <c r="B1589" i="1" l="1"/>
  <c r="A1588" i="1"/>
  <c r="A1588" i="4" s="1"/>
  <c r="Y243" i="1"/>
  <c r="C242" i="7"/>
  <c r="A243" i="7" s="1"/>
  <c r="B242" i="7"/>
  <c r="D242" i="7" s="1"/>
  <c r="A244" i="1"/>
  <c r="A244" i="4" s="1"/>
  <c r="B1590" i="1" l="1"/>
  <c r="A1589" i="1"/>
  <c r="A1589" i="4" s="1"/>
  <c r="Y244" i="1"/>
  <c r="C243" i="7"/>
  <c r="A244" i="7" s="1"/>
  <c r="B243" i="7"/>
  <c r="D243" i="7" s="1"/>
  <c r="A245" i="1"/>
  <c r="A245" i="4" s="1"/>
  <c r="B1591" i="1" l="1"/>
  <c r="A1590" i="1"/>
  <c r="A1590" i="4" s="1"/>
  <c r="Y245" i="1"/>
  <c r="C244" i="7"/>
  <c r="A245" i="7" s="1"/>
  <c r="B244" i="7"/>
  <c r="D244" i="7" s="1"/>
  <c r="A246" i="1"/>
  <c r="A246" i="4" s="1"/>
  <c r="A1591" i="1" l="1"/>
  <c r="A1591" i="4" s="1"/>
  <c r="B1592" i="1"/>
  <c r="A247" i="1"/>
  <c r="A247" i="4" s="1"/>
  <c r="Y246" i="1"/>
  <c r="B245" i="7"/>
  <c r="D245" i="7" s="1"/>
  <c r="C245" i="7"/>
  <c r="A246" i="7" s="1"/>
  <c r="B1593" i="1" l="1"/>
  <c r="A1592" i="1"/>
  <c r="A1592" i="4" s="1"/>
  <c r="Y247" i="1"/>
  <c r="B246" i="7"/>
  <c r="D246" i="7" s="1"/>
  <c r="C246" i="7"/>
  <c r="A247" i="7" s="1"/>
  <c r="A248" i="1"/>
  <c r="A248" i="4" s="1"/>
  <c r="A1593" i="1" l="1"/>
  <c r="A1593" i="4" s="1"/>
  <c r="B1594" i="1"/>
  <c r="Y248" i="1"/>
  <c r="C247" i="7"/>
  <c r="A248" i="7" s="1"/>
  <c r="B247" i="7"/>
  <c r="D247" i="7" s="1"/>
  <c r="A249" i="1"/>
  <c r="A249" i="4" s="1"/>
  <c r="B1595" i="1" l="1"/>
  <c r="A1594" i="1"/>
  <c r="A1594" i="4" s="1"/>
  <c r="Y249" i="1"/>
  <c r="C248" i="7"/>
  <c r="A249" i="7" s="1"/>
  <c r="B248" i="7"/>
  <c r="D248" i="7" s="1"/>
  <c r="A250" i="1"/>
  <c r="A250" i="4" s="1"/>
  <c r="A1595" i="1" l="1"/>
  <c r="A1595" i="4" s="1"/>
  <c r="B1596" i="1"/>
  <c r="Y250" i="1"/>
  <c r="B249" i="7"/>
  <c r="D249" i="7" s="1"/>
  <c r="C249" i="7"/>
  <c r="A250" i="7" s="1"/>
  <c r="A251" i="1"/>
  <c r="A251" i="4" s="1"/>
  <c r="B1597" i="1" l="1"/>
  <c r="A1596" i="1"/>
  <c r="A1596" i="4" s="1"/>
  <c r="Y251" i="1"/>
  <c r="C250" i="7"/>
  <c r="A251" i="7" s="1"/>
  <c r="B250" i="7"/>
  <c r="D250" i="7" s="1"/>
  <c r="A252" i="1"/>
  <c r="A252" i="4" s="1"/>
  <c r="A1597" i="1" l="1"/>
  <c r="A1597" i="4" s="1"/>
  <c r="B1598" i="1"/>
  <c r="A253" i="1"/>
  <c r="A253" i="4" s="1"/>
  <c r="Y252" i="1"/>
  <c r="B251" i="7"/>
  <c r="D251" i="7" s="1"/>
  <c r="C251" i="7"/>
  <c r="A252" i="7" s="1"/>
  <c r="A1598" i="1" l="1"/>
  <c r="A1598" i="4" s="1"/>
  <c r="B1599" i="1"/>
  <c r="Y253" i="1"/>
  <c r="C252" i="7"/>
  <c r="A253" i="7" s="1"/>
  <c r="B252" i="7"/>
  <c r="D252" i="7" s="1"/>
  <c r="A254" i="1"/>
  <c r="A254" i="4" s="1"/>
  <c r="A1599" i="1" l="1"/>
  <c r="A1599" i="4" s="1"/>
  <c r="B1600" i="1"/>
  <c r="Y254" i="1"/>
  <c r="C253" i="7"/>
  <c r="A254" i="7" s="1"/>
  <c r="B253" i="7"/>
  <c r="D253" i="7" s="1"/>
  <c r="A255" i="1"/>
  <c r="A255" i="4" s="1"/>
  <c r="A1600" i="1" l="1"/>
  <c r="A1600" i="4" s="1"/>
  <c r="B1601" i="1"/>
  <c r="Y255" i="1"/>
  <c r="B254" i="7"/>
  <c r="D254" i="7" s="1"/>
  <c r="C254" i="7"/>
  <c r="A255" i="7" s="1"/>
  <c r="A256" i="1"/>
  <c r="A256" i="4" s="1"/>
  <c r="A1601" i="1" l="1"/>
  <c r="A1601" i="4" s="1"/>
  <c r="B1602" i="1"/>
  <c r="Y256" i="1"/>
  <c r="C255" i="7"/>
  <c r="A256" i="7" s="1"/>
  <c r="B255" i="7"/>
  <c r="D255" i="7" s="1"/>
  <c r="A257" i="1"/>
  <c r="A257" i="4" s="1"/>
  <c r="A1602" i="1" l="1"/>
  <c r="A1602" i="4" s="1"/>
  <c r="B1603" i="1"/>
  <c r="Y257" i="1"/>
  <c r="C256" i="7"/>
  <c r="A257" i="7" s="1"/>
  <c r="B256" i="7"/>
  <c r="D256" i="7" s="1"/>
  <c r="A258" i="1"/>
  <c r="A258" i="4" s="1"/>
  <c r="B1604" i="1" l="1"/>
  <c r="A1603" i="1"/>
  <c r="A1603" i="4" s="1"/>
  <c r="Y258" i="1"/>
  <c r="C257" i="7"/>
  <c r="A258" i="7" s="1"/>
  <c r="B257" i="7"/>
  <c r="D257" i="7" s="1"/>
  <c r="A259" i="1"/>
  <c r="A259" i="4" s="1"/>
  <c r="A1604" i="1" l="1"/>
  <c r="A1604" i="4" s="1"/>
  <c r="B1605" i="1"/>
  <c r="Y259" i="1"/>
  <c r="B258" i="7"/>
  <c r="D258" i="7" s="1"/>
  <c r="C258" i="7"/>
  <c r="A259" i="7" s="1"/>
  <c r="A260" i="1"/>
  <c r="A260" i="4" s="1"/>
  <c r="B1606" i="1" l="1"/>
  <c r="A1605" i="1"/>
  <c r="A1605" i="4" s="1"/>
  <c r="A261" i="1"/>
  <c r="A261" i="4" s="1"/>
  <c r="Y260" i="1"/>
  <c r="C259" i="7"/>
  <c r="A260" i="7" s="1"/>
  <c r="B259" i="7"/>
  <c r="D259" i="7" s="1"/>
  <c r="A1606" i="1" l="1"/>
  <c r="A1606" i="4" s="1"/>
  <c r="B1607" i="1"/>
  <c r="A262" i="1"/>
  <c r="A262" i="4" s="1"/>
  <c r="Y261" i="1"/>
  <c r="C260" i="7"/>
  <c r="A261" i="7" s="1"/>
  <c r="B260" i="7"/>
  <c r="D260" i="7" s="1"/>
  <c r="B1608" i="1" l="1"/>
  <c r="A1607" i="1"/>
  <c r="A1607" i="4" s="1"/>
  <c r="Y262" i="1"/>
  <c r="C261" i="7"/>
  <c r="A262" i="7" s="1"/>
  <c r="B261" i="7"/>
  <c r="D261" i="7" s="1"/>
  <c r="A263" i="1"/>
  <c r="A263" i="4" s="1"/>
  <c r="A1608" i="1" l="1"/>
  <c r="A1608" i="4" s="1"/>
  <c r="B1609" i="1"/>
  <c r="Y263" i="1"/>
  <c r="C262" i="7"/>
  <c r="A263" i="7" s="1"/>
  <c r="B262" i="7"/>
  <c r="D262" i="7" s="1"/>
  <c r="A264" i="1"/>
  <c r="A264" i="4" s="1"/>
  <c r="A1609" i="1" l="1"/>
  <c r="A1609" i="4" s="1"/>
  <c r="B1610" i="1"/>
  <c r="A265" i="1"/>
  <c r="A265" i="4" s="1"/>
  <c r="Y264" i="1"/>
  <c r="B263" i="7"/>
  <c r="D263" i="7" s="1"/>
  <c r="C263" i="7"/>
  <c r="A264" i="7" s="1"/>
  <c r="B1611" i="1" l="1"/>
  <c r="A1610" i="1"/>
  <c r="A1610" i="4" s="1"/>
  <c r="Y265" i="1"/>
  <c r="C264" i="7"/>
  <c r="A265" i="7" s="1"/>
  <c r="B264" i="7"/>
  <c r="D264" i="7" s="1"/>
  <c r="A266" i="1"/>
  <c r="A266" i="4" s="1"/>
  <c r="A1611" i="1" l="1"/>
  <c r="A1611" i="4" s="1"/>
  <c r="B1612" i="1"/>
  <c r="Y266" i="1"/>
  <c r="C265" i="7"/>
  <c r="A266" i="7" s="1"/>
  <c r="B265" i="7"/>
  <c r="D265" i="7" s="1"/>
  <c r="A267" i="1"/>
  <c r="A267" i="4" s="1"/>
  <c r="B1613" i="1" l="1"/>
  <c r="A1612" i="1"/>
  <c r="A1612" i="4" s="1"/>
  <c r="A268" i="1"/>
  <c r="A268" i="4" s="1"/>
  <c r="Y267" i="1"/>
  <c r="C266" i="7"/>
  <c r="A267" i="7" s="1"/>
  <c r="B266" i="7"/>
  <c r="D266" i="7" s="1"/>
  <c r="A1613" i="1" l="1"/>
  <c r="A1613" i="4" s="1"/>
  <c r="B1614" i="1"/>
  <c r="Y268" i="1"/>
  <c r="B267" i="7"/>
  <c r="D267" i="7" s="1"/>
  <c r="C267" i="7"/>
  <c r="A268" i="7" s="1"/>
  <c r="A269" i="1"/>
  <c r="A269" i="4" s="1"/>
  <c r="B1615" i="1" l="1"/>
  <c r="A1614" i="1"/>
  <c r="A1614" i="4" s="1"/>
  <c r="Y269" i="1"/>
  <c r="C268" i="7"/>
  <c r="A269" i="7" s="1"/>
  <c r="B268" i="7"/>
  <c r="D268" i="7" s="1"/>
  <c r="A270" i="1"/>
  <c r="A270" i="4" s="1"/>
  <c r="B1616" i="1" l="1"/>
  <c r="A1615" i="1"/>
  <c r="A1615" i="4" s="1"/>
  <c r="Y270" i="1"/>
  <c r="B269" i="7"/>
  <c r="D269" i="7" s="1"/>
  <c r="C269" i="7"/>
  <c r="A270" i="7" s="1"/>
  <c r="A271" i="1"/>
  <c r="A271" i="4" s="1"/>
  <c r="A1616" i="1" l="1"/>
  <c r="A1616" i="4" s="1"/>
  <c r="B1617" i="1"/>
  <c r="Y271" i="1"/>
  <c r="C270" i="7"/>
  <c r="A271" i="7" s="1"/>
  <c r="B270" i="7"/>
  <c r="D270" i="7" s="1"/>
  <c r="A272" i="1"/>
  <c r="A272" i="4" s="1"/>
  <c r="A1617" i="1" l="1"/>
  <c r="A1617" i="4" s="1"/>
  <c r="B1618" i="1"/>
  <c r="Y272" i="1"/>
  <c r="C271" i="7"/>
  <c r="A272" i="7" s="1"/>
  <c r="B271" i="7"/>
  <c r="D271" i="7" s="1"/>
  <c r="A273" i="1"/>
  <c r="A273" i="4" s="1"/>
  <c r="A1618" i="1" l="1"/>
  <c r="A1618" i="4" s="1"/>
  <c r="B1619" i="1"/>
  <c r="Y273" i="1"/>
  <c r="B272" i="7"/>
  <c r="D272" i="7" s="1"/>
  <c r="C272" i="7"/>
  <c r="A273" i="7" s="1"/>
  <c r="A274" i="1"/>
  <c r="A274" i="4" s="1"/>
  <c r="A1619" i="1" l="1"/>
  <c r="A1619" i="4" s="1"/>
  <c r="B1620" i="1"/>
  <c r="Y274" i="1"/>
  <c r="B273" i="7"/>
  <c r="D273" i="7" s="1"/>
  <c r="C273" i="7"/>
  <c r="A274" i="7" s="1"/>
  <c r="A275" i="1"/>
  <c r="A275" i="4" s="1"/>
  <c r="A1620" i="1" l="1"/>
  <c r="A1620" i="4" s="1"/>
  <c r="B1621" i="1"/>
  <c r="Y275" i="1"/>
  <c r="C274" i="7"/>
  <c r="A275" i="7" s="1"/>
  <c r="B274" i="7"/>
  <c r="D274" i="7" s="1"/>
  <c r="A276" i="1"/>
  <c r="A276" i="4" s="1"/>
  <c r="A1621" i="1" l="1"/>
  <c r="A1621" i="4" s="1"/>
  <c r="B1622" i="1"/>
  <c r="Y276" i="1"/>
  <c r="C275" i="7"/>
  <c r="A276" i="7" s="1"/>
  <c r="B275" i="7"/>
  <c r="D275" i="7" s="1"/>
  <c r="A277" i="1"/>
  <c r="A277" i="4" s="1"/>
  <c r="B1623" i="1" l="1"/>
  <c r="A1622" i="1"/>
  <c r="A1622" i="4" s="1"/>
  <c r="Y277" i="1"/>
  <c r="B276" i="7"/>
  <c r="D276" i="7" s="1"/>
  <c r="C276" i="7"/>
  <c r="A277" i="7" s="1"/>
  <c r="A278" i="1"/>
  <c r="A278" i="4" s="1"/>
  <c r="A1623" i="1" l="1"/>
  <c r="A1623" i="4" s="1"/>
  <c r="B1624" i="1"/>
  <c r="A279" i="1"/>
  <c r="A279" i="4" s="1"/>
  <c r="Y278" i="1"/>
  <c r="C277" i="7"/>
  <c r="A278" i="7" s="1"/>
  <c r="B277" i="7"/>
  <c r="D277" i="7" s="1"/>
  <c r="A1624" i="1" l="1"/>
  <c r="A1624" i="4" s="1"/>
  <c r="B1625" i="1"/>
  <c r="Y279" i="1"/>
  <c r="B278" i="7"/>
  <c r="D278" i="7" s="1"/>
  <c r="C278" i="7"/>
  <c r="A279" i="7" s="1"/>
  <c r="A280" i="1"/>
  <c r="A280" i="4" s="1"/>
  <c r="B1626" i="1" l="1"/>
  <c r="A1625" i="1"/>
  <c r="A1625" i="4" s="1"/>
  <c r="Y280" i="1"/>
  <c r="C279" i="7"/>
  <c r="A280" i="7" s="1"/>
  <c r="B279" i="7"/>
  <c r="D279" i="7" s="1"/>
  <c r="A281" i="1"/>
  <c r="A281" i="4" s="1"/>
  <c r="A1626" i="1" l="1"/>
  <c r="A1626" i="4" s="1"/>
  <c r="B1627" i="1"/>
  <c r="Y281" i="1"/>
  <c r="C280" i="7"/>
  <c r="A281" i="7" s="1"/>
  <c r="B280" i="7"/>
  <c r="D280" i="7" s="1"/>
  <c r="A282" i="1"/>
  <c r="A282" i="4" s="1"/>
  <c r="A1627" i="1" l="1"/>
  <c r="A1627" i="4" s="1"/>
  <c r="B1628" i="1"/>
  <c r="Y282" i="1"/>
  <c r="B281" i="7"/>
  <c r="D281" i="7" s="1"/>
  <c r="C281" i="7"/>
  <c r="A282" i="7" s="1"/>
  <c r="A283" i="1"/>
  <c r="A283" i="4" s="1"/>
  <c r="B1629" i="1" l="1"/>
  <c r="A1628" i="1"/>
  <c r="A1628" i="4" s="1"/>
  <c r="A284" i="1"/>
  <c r="A284" i="4" s="1"/>
  <c r="Y283" i="1"/>
  <c r="C282" i="7"/>
  <c r="A283" i="7" s="1"/>
  <c r="B282" i="7"/>
  <c r="D282" i="7" s="1"/>
  <c r="B1630" i="1" l="1"/>
  <c r="A1629" i="1"/>
  <c r="A1629" i="4" s="1"/>
  <c r="Y284" i="1"/>
  <c r="C283" i="7"/>
  <c r="A284" i="7" s="1"/>
  <c r="B283" i="7"/>
  <c r="D283" i="7" s="1"/>
  <c r="A285" i="1"/>
  <c r="A285" i="4" s="1"/>
  <c r="B1631" i="1" l="1"/>
  <c r="A1630" i="1"/>
  <c r="A1630" i="4" s="1"/>
  <c r="Y285" i="1"/>
  <c r="C284" i="7"/>
  <c r="A285" i="7" s="1"/>
  <c r="B284" i="7"/>
  <c r="D284" i="7" s="1"/>
  <c r="A286" i="1"/>
  <c r="A286" i="4" s="1"/>
  <c r="B1632" i="1" l="1"/>
  <c r="A1631" i="1"/>
  <c r="A1631" i="4" s="1"/>
  <c r="Y286" i="1"/>
  <c r="B285" i="7"/>
  <c r="D285" i="7" s="1"/>
  <c r="C285" i="7"/>
  <c r="A286" i="7" s="1"/>
  <c r="A287" i="1"/>
  <c r="A287" i="4" s="1"/>
  <c r="A1632" i="1" l="1"/>
  <c r="A1632" i="4" s="1"/>
  <c r="B1633" i="1"/>
  <c r="Y287" i="1"/>
  <c r="C286" i="7"/>
  <c r="A287" i="7" s="1"/>
  <c r="B286" i="7"/>
  <c r="D286" i="7" s="1"/>
  <c r="A288" i="1"/>
  <c r="A288" i="4" s="1"/>
  <c r="A1633" i="1" l="1"/>
  <c r="A1633" i="4" s="1"/>
  <c r="B1634" i="1"/>
  <c r="Y288" i="1"/>
  <c r="C287" i="7"/>
  <c r="A288" i="7" s="1"/>
  <c r="B287" i="7"/>
  <c r="D287" i="7" s="1"/>
  <c r="A289" i="1"/>
  <c r="A289" i="4" s="1"/>
  <c r="A1634" i="1" l="1"/>
  <c r="A1634" i="4" s="1"/>
  <c r="B1635" i="1"/>
  <c r="A290" i="1"/>
  <c r="A290" i="4" s="1"/>
  <c r="Y289" i="1"/>
  <c r="C288" i="7"/>
  <c r="A289" i="7" s="1"/>
  <c r="B288" i="7"/>
  <c r="D288" i="7" s="1"/>
  <c r="A1635" i="1" l="1"/>
  <c r="A1635" i="4" s="1"/>
  <c r="B1636" i="1"/>
  <c r="Y290" i="1"/>
  <c r="C289" i="7"/>
  <c r="A290" i="7" s="1"/>
  <c r="B289" i="7"/>
  <c r="D289" i="7" s="1"/>
  <c r="A291" i="1"/>
  <c r="A291" i="4" s="1"/>
  <c r="B1637" i="1" l="1"/>
  <c r="A1636" i="1"/>
  <c r="A1636" i="4" s="1"/>
  <c r="Y291" i="1"/>
  <c r="B290" i="7"/>
  <c r="D290" i="7" s="1"/>
  <c r="C290" i="7"/>
  <c r="A291" i="7" s="1"/>
  <c r="A292" i="1"/>
  <c r="A292" i="4" s="1"/>
  <c r="A1637" i="1" l="1"/>
  <c r="A1637" i="4" s="1"/>
  <c r="B1638" i="1"/>
  <c r="Y292" i="1"/>
  <c r="B291" i="7"/>
  <c r="D291" i="7" s="1"/>
  <c r="C291" i="7"/>
  <c r="A292" i="7" s="1"/>
  <c r="A293" i="1"/>
  <c r="A293" i="4" s="1"/>
  <c r="B1639" i="1" l="1"/>
  <c r="A1638" i="1"/>
  <c r="A1638" i="4" s="1"/>
  <c r="Y293" i="1"/>
  <c r="C292" i="7"/>
  <c r="A293" i="7" s="1"/>
  <c r="B292" i="7"/>
  <c r="D292" i="7" s="1"/>
  <c r="A294" i="1"/>
  <c r="A294" i="4" s="1"/>
  <c r="A1639" i="1" l="1"/>
  <c r="A1639" i="4" s="1"/>
  <c r="B1640" i="1"/>
  <c r="Y294" i="1"/>
  <c r="C293" i="7"/>
  <c r="A294" i="7" s="1"/>
  <c r="B293" i="7"/>
  <c r="D293" i="7" s="1"/>
  <c r="A295" i="1"/>
  <c r="A295" i="4" s="1"/>
  <c r="B1641" i="1" l="1"/>
  <c r="A1640" i="1"/>
  <c r="A1640" i="4" s="1"/>
  <c r="Y295" i="1"/>
  <c r="B294" i="7"/>
  <c r="D294" i="7" s="1"/>
  <c r="C294" i="7"/>
  <c r="A295" i="7" s="1"/>
  <c r="A296" i="1"/>
  <c r="A296" i="4" s="1"/>
  <c r="B1642" i="1" l="1"/>
  <c r="A1641" i="1"/>
  <c r="A1641" i="4" s="1"/>
  <c r="A297" i="1"/>
  <c r="A297" i="4" s="1"/>
  <c r="Y296" i="1"/>
  <c r="C295" i="7"/>
  <c r="A296" i="7" s="1"/>
  <c r="B295" i="7"/>
  <c r="D295" i="7" s="1"/>
  <c r="B1643" i="1" l="1"/>
  <c r="A1642" i="1"/>
  <c r="A1642" i="4" s="1"/>
  <c r="Y297" i="1"/>
  <c r="C296" i="7"/>
  <c r="A297" i="7" s="1"/>
  <c r="B296" i="7"/>
  <c r="D296" i="7" s="1"/>
  <c r="A298" i="1"/>
  <c r="A298" i="4" s="1"/>
  <c r="A1643" i="1" l="1"/>
  <c r="A1643" i="4" s="1"/>
  <c r="B1644" i="1"/>
  <c r="Y298" i="1"/>
  <c r="C297" i="7"/>
  <c r="A298" i="7" s="1"/>
  <c r="B297" i="7"/>
  <c r="D297" i="7" s="1"/>
  <c r="A299" i="1"/>
  <c r="A299" i="4" s="1"/>
  <c r="A1644" i="1" l="1"/>
  <c r="A1644" i="4" s="1"/>
  <c r="B1645" i="1"/>
  <c r="Y299" i="1"/>
  <c r="C298" i="7"/>
  <c r="A299" i="7" s="1"/>
  <c r="B298" i="7"/>
  <c r="D298" i="7" s="1"/>
  <c r="A300" i="1"/>
  <c r="A300" i="4" s="1"/>
  <c r="A1645" i="1" l="1"/>
  <c r="A1645" i="4" s="1"/>
  <c r="B1646" i="1"/>
  <c r="Y300" i="1"/>
  <c r="B299" i="7"/>
  <c r="D299" i="7" s="1"/>
  <c r="C299" i="7"/>
  <c r="A300" i="7" s="1"/>
  <c r="A301" i="1"/>
  <c r="A301" i="4" s="1"/>
  <c r="A1646" i="1" l="1"/>
  <c r="A1646" i="4" s="1"/>
  <c r="B1647" i="1"/>
  <c r="Y301" i="1"/>
  <c r="C300" i="7"/>
  <c r="A301" i="7" s="1"/>
  <c r="B300" i="7"/>
  <c r="D300" i="7" s="1"/>
  <c r="A302" i="1"/>
  <c r="A302" i="4" s="1"/>
  <c r="B1648" i="1" l="1"/>
  <c r="A1647" i="1"/>
  <c r="A1647" i="4" s="1"/>
  <c r="Y302" i="1"/>
  <c r="C301" i="7"/>
  <c r="A302" i="7" s="1"/>
  <c r="B301" i="7"/>
  <c r="D301" i="7" s="1"/>
  <c r="A303" i="1"/>
  <c r="A303" i="4" s="1"/>
  <c r="B1649" i="1" l="1"/>
  <c r="A1648" i="1"/>
  <c r="A1648" i="4" s="1"/>
  <c r="Y303" i="1"/>
  <c r="C302" i="7"/>
  <c r="A303" i="7" s="1"/>
  <c r="B302" i="7"/>
  <c r="D302" i="7" s="1"/>
  <c r="A304" i="1"/>
  <c r="A304" i="4" s="1"/>
  <c r="A1649" i="1" l="1"/>
  <c r="A1649" i="4" s="1"/>
  <c r="B1650" i="1"/>
  <c r="Y304" i="1"/>
  <c r="B303" i="7"/>
  <c r="D303" i="7" s="1"/>
  <c r="C303" i="7"/>
  <c r="A304" i="7" s="1"/>
  <c r="A305" i="1"/>
  <c r="A305" i="4" s="1"/>
  <c r="A1650" i="1" l="1"/>
  <c r="A1650" i="4" s="1"/>
  <c r="B1651" i="1"/>
  <c r="A306" i="1"/>
  <c r="A306" i="4" s="1"/>
  <c r="Y305" i="1"/>
  <c r="C304" i="7"/>
  <c r="A305" i="7" s="1"/>
  <c r="B304" i="7"/>
  <c r="D304" i="7" s="1"/>
  <c r="B1652" i="1" l="1"/>
  <c r="A1651" i="1"/>
  <c r="A1651" i="4" s="1"/>
  <c r="Y306" i="1"/>
  <c r="C305" i="7"/>
  <c r="A306" i="7" s="1"/>
  <c r="B305" i="7"/>
  <c r="D305" i="7" s="1"/>
  <c r="A307" i="1"/>
  <c r="A307" i="4" s="1"/>
  <c r="B1653" i="1" l="1"/>
  <c r="A1652" i="1"/>
  <c r="A1652" i="4" s="1"/>
  <c r="Y307" i="1"/>
  <c r="B306" i="7"/>
  <c r="D306" i="7" s="1"/>
  <c r="C306" i="7"/>
  <c r="A307" i="7" s="1"/>
  <c r="A308" i="1"/>
  <c r="A308" i="4" s="1"/>
  <c r="A1653" i="1" l="1"/>
  <c r="A1653" i="4" s="1"/>
  <c r="B1654" i="1"/>
  <c r="A309" i="1"/>
  <c r="A309" i="4" s="1"/>
  <c r="Y308" i="1"/>
  <c r="C307" i="7"/>
  <c r="A308" i="7" s="1"/>
  <c r="B307" i="7"/>
  <c r="D307" i="7" s="1"/>
  <c r="A1654" i="1" l="1"/>
  <c r="A1654" i="4" s="1"/>
  <c r="B1655" i="1"/>
  <c r="Y309" i="1"/>
  <c r="C308" i="7"/>
  <c r="A309" i="7" s="1"/>
  <c r="B308" i="7"/>
  <c r="D308" i="7" s="1"/>
  <c r="A310" i="1"/>
  <c r="A310" i="4" s="1"/>
  <c r="A1655" i="1" l="1"/>
  <c r="A1655" i="4" s="1"/>
  <c r="B1656" i="1"/>
  <c r="A311" i="1"/>
  <c r="A311" i="4" s="1"/>
  <c r="Y310" i="1"/>
  <c r="B309" i="7"/>
  <c r="D309" i="7" s="1"/>
  <c r="C309" i="7"/>
  <c r="A310" i="7" s="1"/>
  <c r="A1656" i="1" l="1"/>
  <c r="A1656" i="4" s="1"/>
  <c r="B1657" i="1"/>
  <c r="Y311" i="1"/>
  <c r="C310" i="7"/>
  <c r="A311" i="7" s="1"/>
  <c r="B310" i="7"/>
  <c r="D310" i="7" s="1"/>
  <c r="A312" i="1"/>
  <c r="A312" i="4" s="1"/>
  <c r="A1657" i="1" l="1"/>
  <c r="A1657" i="4" s="1"/>
  <c r="B1658" i="1"/>
  <c r="Y312" i="1"/>
  <c r="B311" i="7"/>
  <c r="D311" i="7" s="1"/>
  <c r="C311" i="7"/>
  <c r="A312" i="7" s="1"/>
  <c r="A313" i="1"/>
  <c r="A313" i="4" s="1"/>
  <c r="A1658" i="1" l="1"/>
  <c r="A1658" i="4" s="1"/>
  <c r="B1659" i="1"/>
  <c r="Y313" i="1"/>
  <c r="B312" i="7"/>
  <c r="D312" i="7" s="1"/>
  <c r="C312" i="7"/>
  <c r="A313" i="7" s="1"/>
  <c r="A314" i="1"/>
  <c r="A314" i="4" s="1"/>
  <c r="A1659" i="1" l="1"/>
  <c r="A1659" i="4" s="1"/>
  <c r="B1660" i="1"/>
  <c r="Y314" i="1"/>
  <c r="C313" i="7"/>
  <c r="A314" i="7" s="1"/>
  <c r="B313" i="7"/>
  <c r="D313" i="7" s="1"/>
  <c r="A315" i="1"/>
  <c r="A315" i="4" s="1"/>
  <c r="A1660" i="1" l="1"/>
  <c r="A1660" i="4" s="1"/>
  <c r="B1661" i="1"/>
  <c r="Y315" i="1"/>
  <c r="B314" i="7"/>
  <c r="D314" i="7" s="1"/>
  <c r="C314" i="7"/>
  <c r="A315" i="7" s="1"/>
  <c r="A316" i="1"/>
  <c r="A316" i="4" s="1"/>
  <c r="B1662" i="1" l="1"/>
  <c r="A1661" i="1"/>
  <c r="A1661" i="4" s="1"/>
  <c r="Y316" i="1"/>
  <c r="B315" i="7"/>
  <c r="D315" i="7" s="1"/>
  <c r="C315" i="7"/>
  <c r="A316" i="7" s="1"/>
  <c r="A317" i="1"/>
  <c r="A317" i="4" s="1"/>
  <c r="A1662" i="1" l="1"/>
  <c r="A1662" i="4" s="1"/>
  <c r="B1663" i="1"/>
  <c r="Y317" i="1"/>
  <c r="C316" i="7"/>
  <c r="A317" i="7" s="1"/>
  <c r="B316" i="7"/>
  <c r="D316" i="7" s="1"/>
  <c r="A318" i="1"/>
  <c r="A318" i="4" s="1"/>
  <c r="A1663" i="1" l="1"/>
  <c r="A1663" i="4" s="1"/>
  <c r="B1664" i="1"/>
  <c r="Y318" i="1"/>
  <c r="C317" i="7"/>
  <c r="A318" i="7" s="1"/>
  <c r="B317" i="7"/>
  <c r="D317" i="7" s="1"/>
  <c r="A319" i="1"/>
  <c r="A319" i="4" s="1"/>
  <c r="B1665" i="1" l="1"/>
  <c r="A1664" i="1"/>
  <c r="A1664" i="4" s="1"/>
  <c r="Y319" i="1"/>
  <c r="B318" i="7"/>
  <c r="D318" i="7" s="1"/>
  <c r="C318" i="7"/>
  <c r="A319" i="7" s="1"/>
  <c r="A320" i="1"/>
  <c r="A320" i="4" s="1"/>
  <c r="B1666" i="1" l="1"/>
  <c r="A1665" i="1"/>
  <c r="A1665" i="4" s="1"/>
  <c r="Y320" i="1"/>
  <c r="C319" i="7"/>
  <c r="A320" i="7" s="1"/>
  <c r="B319" i="7"/>
  <c r="D319" i="7" s="1"/>
  <c r="A321" i="1"/>
  <c r="A321" i="4" s="1"/>
  <c r="B1667" i="1" l="1"/>
  <c r="A1666" i="1"/>
  <c r="A1666" i="4" s="1"/>
  <c r="A322" i="1"/>
  <c r="A322" i="4" s="1"/>
  <c r="Y321" i="1"/>
  <c r="C320" i="7"/>
  <c r="A321" i="7" s="1"/>
  <c r="B320" i="7"/>
  <c r="D320" i="7" s="1"/>
  <c r="B1668" i="1" l="1"/>
  <c r="A1667" i="1"/>
  <c r="A1667" i="4" s="1"/>
  <c r="Y322" i="1"/>
  <c r="B321" i="7"/>
  <c r="D321" i="7" s="1"/>
  <c r="C321" i="7"/>
  <c r="A322" i="7" s="1"/>
  <c r="A323" i="1"/>
  <c r="A323" i="4" s="1"/>
  <c r="B1669" i="1" l="1"/>
  <c r="A1668" i="1"/>
  <c r="A1668" i="4" s="1"/>
  <c r="Y323" i="1"/>
  <c r="C322" i="7"/>
  <c r="A323" i="7" s="1"/>
  <c r="B322" i="7"/>
  <c r="D322" i="7" s="1"/>
  <c r="A324" i="1"/>
  <c r="A324" i="4" s="1"/>
  <c r="B1670" i="1" l="1"/>
  <c r="A1669" i="1"/>
  <c r="A1669" i="4" s="1"/>
  <c r="Y324" i="1"/>
  <c r="C323" i="7"/>
  <c r="A324" i="7" s="1"/>
  <c r="B323" i="7"/>
  <c r="D323" i="7" s="1"/>
  <c r="A325" i="1"/>
  <c r="A325" i="4" s="1"/>
  <c r="B1671" i="1" l="1"/>
  <c r="A1670" i="1"/>
  <c r="A1670" i="4" s="1"/>
  <c r="Y325" i="1"/>
  <c r="B324" i="7"/>
  <c r="D324" i="7" s="1"/>
  <c r="C324" i="7"/>
  <c r="A325" i="7" s="1"/>
  <c r="A326" i="1"/>
  <c r="A326" i="4" s="1"/>
  <c r="A1671" i="1" l="1"/>
  <c r="A1671" i="4" s="1"/>
  <c r="B1672" i="1"/>
  <c r="Y326" i="1"/>
  <c r="C325" i="7"/>
  <c r="A326" i="7" s="1"/>
  <c r="B325" i="7"/>
  <c r="D325" i="7" s="1"/>
  <c r="A327" i="1"/>
  <c r="A327" i="4" s="1"/>
  <c r="A1672" i="1" l="1"/>
  <c r="A1672" i="4" s="1"/>
  <c r="B1673" i="1"/>
  <c r="A328" i="1"/>
  <c r="A328" i="4" s="1"/>
  <c r="Y327" i="1"/>
  <c r="C326" i="7"/>
  <c r="A327" i="7" s="1"/>
  <c r="B326" i="7"/>
  <c r="D326" i="7" s="1"/>
  <c r="A1673" i="1" l="1"/>
  <c r="A1673" i="4" s="1"/>
  <c r="B1674" i="1"/>
  <c r="Y328" i="1"/>
  <c r="C327" i="7"/>
  <c r="A328" i="7" s="1"/>
  <c r="B327" i="7"/>
  <c r="D327" i="7" s="1"/>
  <c r="A329" i="1"/>
  <c r="A329" i="4" s="1"/>
  <c r="A1674" i="1" l="1"/>
  <c r="A1674" i="4" s="1"/>
  <c r="B1675" i="1"/>
  <c r="A330" i="1"/>
  <c r="A330" i="4" s="1"/>
  <c r="Y329" i="1"/>
  <c r="C328" i="7"/>
  <c r="A329" i="7" s="1"/>
  <c r="B328" i="7"/>
  <c r="D328" i="7" s="1"/>
  <c r="B1676" i="1" l="1"/>
  <c r="A1675" i="1"/>
  <c r="A1675" i="4" s="1"/>
  <c r="A331" i="1"/>
  <c r="A331" i="4" s="1"/>
  <c r="Y330" i="1"/>
  <c r="C329" i="7"/>
  <c r="A330" i="7" s="1"/>
  <c r="B329" i="7"/>
  <c r="D329" i="7" s="1"/>
  <c r="B1677" i="1" l="1"/>
  <c r="A1676" i="1"/>
  <c r="A1676" i="4" s="1"/>
  <c r="Y331" i="1"/>
  <c r="C330" i="7"/>
  <c r="A331" i="7" s="1"/>
  <c r="B330" i="7"/>
  <c r="D330" i="7" s="1"/>
  <c r="A332" i="1"/>
  <c r="A332" i="4" s="1"/>
  <c r="B1678" i="1" l="1"/>
  <c r="A1677" i="1"/>
  <c r="A1677" i="4" s="1"/>
  <c r="A333" i="1"/>
  <c r="A333" i="4" s="1"/>
  <c r="Y332" i="1"/>
  <c r="C331" i="7"/>
  <c r="A332" i="7" s="1"/>
  <c r="B331" i="7"/>
  <c r="D331" i="7" s="1"/>
  <c r="B1679" i="1" l="1"/>
  <c r="A1678" i="1"/>
  <c r="A1678" i="4" s="1"/>
  <c r="A334" i="1"/>
  <c r="A334" i="4" s="1"/>
  <c r="Y333" i="1"/>
  <c r="B332" i="7"/>
  <c r="D332" i="7" s="1"/>
  <c r="C332" i="7"/>
  <c r="A333" i="7" s="1"/>
  <c r="B1680" i="1" l="1"/>
  <c r="A1679" i="1"/>
  <c r="A1679" i="4" s="1"/>
  <c r="Y334" i="1"/>
  <c r="C333" i="7"/>
  <c r="A334" i="7" s="1"/>
  <c r="B333" i="7"/>
  <c r="D333" i="7" s="1"/>
  <c r="A335" i="1"/>
  <c r="A335" i="4" s="1"/>
  <c r="A1680" i="1" l="1"/>
  <c r="A1680" i="4" s="1"/>
  <c r="B1681" i="1"/>
  <c r="Y335" i="1"/>
  <c r="C334" i="7"/>
  <c r="A335" i="7" s="1"/>
  <c r="B334" i="7"/>
  <c r="D334" i="7" s="1"/>
  <c r="A336" i="1"/>
  <c r="A336" i="4" s="1"/>
  <c r="A1681" i="1" l="1"/>
  <c r="A1681" i="4" s="1"/>
  <c r="B1682" i="1"/>
  <c r="Y336" i="1"/>
  <c r="C335" i="7"/>
  <c r="A336" i="7" s="1"/>
  <c r="B335" i="7"/>
  <c r="D335" i="7" s="1"/>
  <c r="A337" i="1"/>
  <c r="A337" i="4" s="1"/>
  <c r="B1683" i="1" l="1"/>
  <c r="A1682" i="1"/>
  <c r="A1682" i="4" s="1"/>
  <c r="Y337" i="1"/>
  <c r="C336" i="7"/>
  <c r="A337" i="7" s="1"/>
  <c r="B336" i="7"/>
  <c r="D336" i="7" s="1"/>
  <c r="A338" i="1"/>
  <c r="A338" i="4" s="1"/>
  <c r="A1683" i="1" l="1"/>
  <c r="A1683" i="4" s="1"/>
  <c r="B1684" i="1"/>
  <c r="Y338" i="1"/>
  <c r="C337" i="7"/>
  <c r="A338" i="7" s="1"/>
  <c r="B337" i="7"/>
  <c r="D337" i="7" s="1"/>
  <c r="A339" i="1"/>
  <c r="A339" i="4" s="1"/>
  <c r="B1685" i="1" l="1"/>
  <c r="A1684" i="1"/>
  <c r="A1684" i="4" s="1"/>
  <c r="Y339" i="1"/>
  <c r="B338" i="7"/>
  <c r="D338" i="7" s="1"/>
  <c r="C338" i="7"/>
  <c r="A339" i="7" s="1"/>
  <c r="A340" i="1"/>
  <c r="A340" i="4" s="1"/>
  <c r="A1685" i="1" l="1"/>
  <c r="A1685" i="4" s="1"/>
  <c r="B1686" i="1"/>
  <c r="Y340" i="1"/>
  <c r="C339" i="7"/>
  <c r="A340" i="7" s="1"/>
  <c r="B339" i="7"/>
  <c r="D339" i="7" s="1"/>
  <c r="A341" i="1"/>
  <c r="A341" i="4" s="1"/>
  <c r="B1687" i="1" l="1"/>
  <c r="A1686" i="1"/>
  <c r="A1686" i="4" s="1"/>
  <c r="Y341" i="1"/>
  <c r="C340" i="7"/>
  <c r="A341" i="7" s="1"/>
  <c r="B340" i="7"/>
  <c r="D340" i="7" s="1"/>
  <c r="A342" i="1"/>
  <c r="A342" i="4" s="1"/>
  <c r="B1688" i="1" l="1"/>
  <c r="A1687" i="1"/>
  <c r="A1687" i="4" s="1"/>
  <c r="A343" i="1"/>
  <c r="A343" i="4" s="1"/>
  <c r="Y342" i="1"/>
  <c r="C341" i="7"/>
  <c r="A342" i="7" s="1"/>
  <c r="B341" i="7"/>
  <c r="D341" i="7" s="1"/>
  <c r="B1689" i="1" l="1"/>
  <c r="A1688" i="1"/>
  <c r="A1688" i="4" s="1"/>
  <c r="Y343" i="1"/>
  <c r="C342" i="7"/>
  <c r="A343" i="7" s="1"/>
  <c r="B342" i="7"/>
  <c r="D342" i="7" s="1"/>
  <c r="A344" i="1"/>
  <c r="A344" i="4" s="1"/>
  <c r="B1690" i="1" l="1"/>
  <c r="A1689" i="1"/>
  <c r="A1689" i="4" s="1"/>
  <c r="Y344" i="1"/>
  <c r="C343" i="7"/>
  <c r="A344" i="7" s="1"/>
  <c r="B343" i="7"/>
  <c r="D343" i="7" s="1"/>
  <c r="A345" i="1"/>
  <c r="A345" i="4" s="1"/>
  <c r="B1691" i="1" l="1"/>
  <c r="A1690" i="1"/>
  <c r="A1690" i="4" s="1"/>
  <c r="Y345" i="1"/>
  <c r="C344" i="7"/>
  <c r="A345" i="7" s="1"/>
  <c r="B344" i="7"/>
  <c r="D344" i="7" s="1"/>
  <c r="A346" i="1"/>
  <c r="A346" i="4" s="1"/>
  <c r="A1691" i="1" l="1"/>
  <c r="A1691" i="4" s="1"/>
  <c r="B1692" i="1"/>
  <c r="Y346" i="1"/>
  <c r="C345" i="7"/>
  <c r="A346" i="7" s="1"/>
  <c r="B345" i="7"/>
  <c r="D345" i="7" s="1"/>
  <c r="A347" i="1"/>
  <c r="A347" i="4" s="1"/>
  <c r="B1693" i="1" l="1"/>
  <c r="A1692" i="1"/>
  <c r="A1692" i="4" s="1"/>
  <c r="Y347" i="1"/>
  <c r="C346" i="7"/>
  <c r="A347" i="7" s="1"/>
  <c r="B346" i="7"/>
  <c r="D346" i="7" s="1"/>
  <c r="A348" i="1"/>
  <c r="A348" i="4" s="1"/>
  <c r="A1693" i="1" l="1"/>
  <c r="A1693" i="4" s="1"/>
  <c r="B1694" i="1"/>
  <c r="A349" i="1"/>
  <c r="A349" i="4" s="1"/>
  <c r="Y348" i="1"/>
  <c r="C347" i="7"/>
  <c r="A348" i="7" s="1"/>
  <c r="B347" i="7"/>
  <c r="D347" i="7" s="1"/>
  <c r="B1695" i="1" l="1"/>
  <c r="A1694" i="1"/>
  <c r="A1694" i="4" s="1"/>
  <c r="Y349" i="1"/>
  <c r="C348" i="7"/>
  <c r="A349" i="7" s="1"/>
  <c r="B348" i="7"/>
  <c r="D348" i="7" s="1"/>
  <c r="A350" i="1"/>
  <c r="A350" i="4" s="1"/>
  <c r="A1695" i="1" l="1"/>
  <c r="A1695" i="4" s="1"/>
  <c r="B1696" i="1"/>
  <c r="Y350" i="1"/>
  <c r="C349" i="7"/>
  <c r="A350" i="7" s="1"/>
  <c r="B349" i="7"/>
  <c r="D349" i="7" s="1"/>
  <c r="A351" i="1"/>
  <c r="A351" i="4" s="1"/>
  <c r="B1697" i="1" l="1"/>
  <c r="A1696" i="1"/>
  <c r="A1696" i="4" s="1"/>
  <c r="Y351" i="1"/>
  <c r="C350" i="7"/>
  <c r="A351" i="7" s="1"/>
  <c r="B350" i="7"/>
  <c r="D350" i="7" s="1"/>
  <c r="A352" i="1"/>
  <c r="A352" i="4" s="1"/>
  <c r="A1697" i="1" l="1"/>
  <c r="A1697" i="4" s="1"/>
  <c r="B1698" i="1"/>
  <c r="Y352" i="1"/>
  <c r="C351" i="7"/>
  <c r="A352" i="7" s="1"/>
  <c r="B351" i="7"/>
  <c r="D351" i="7" s="1"/>
  <c r="A353" i="1"/>
  <c r="A353" i="4" s="1"/>
  <c r="B1699" i="1" l="1"/>
  <c r="A1698" i="1"/>
  <c r="A1698" i="4" s="1"/>
  <c r="Y353" i="1"/>
  <c r="C352" i="7"/>
  <c r="A353" i="7" s="1"/>
  <c r="B352" i="7"/>
  <c r="D352" i="7" s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A354" i="1"/>
  <c r="A354" i="4" s="1"/>
  <c r="B1700" i="1" l="1"/>
  <c r="A1699" i="1"/>
  <c r="A1699" i="4" s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Y354" i="1"/>
  <c r="C353" i="7"/>
  <c r="A354" i="7" s="1"/>
  <c r="B353" i="7"/>
  <c r="D353" i="7" s="1"/>
  <c r="B1701" i="1" l="1"/>
  <c r="A1700" i="1"/>
  <c r="A1700" i="4" s="1"/>
  <c r="Y355" i="1"/>
  <c r="A355" i="1"/>
  <c r="A355" i="4" s="1"/>
  <c r="C354" i="7"/>
  <c r="A355" i="7" s="1"/>
  <c r="B354" i="7"/>
  <c r="D354" i="7" s="1"/>
  <c r="A356" i="1"/>
  <c r="A356" i="4" s="1"/>
  <c r="B1702" i="1" l="1"/>
  <c r="A1701" i="1"/>
  <c r="A1701" i="4" s="1"/>
  <c r="Y356" i="1"/>
  <c r="C355" i="7"/>
  <c r="A356" i="7" s="1"/>
  <c r="B355" i="7"/>
  <c r="D355" i="7" s="1"/>
  <c r="A357" i="1"/>
  <c r="A357" i="4" s="1"/>
  <c r="B1703" i="1" l="1"/>
  <c r="A1702" i="1"/>
  <c r="A1702" i="4" s="1"/>
  <c r="Y357" i="1"/>
  <c r="C356" i="7"/>
  <c r="A357" i="7" s="1"/>
  <c r="B356" i="7"/>
  <c r="D356" i="7" s="1"/>
  <c r="A358" i="1"/>
  <c r="A358" i="4" s="1"/>
  <c r="P1703" i="1" l="1"/>
  <c r="Z1703" i="1"/>
  <c r="Y1703" i="1"/>
  <c r="A1703" i="1"/>
  <c r="A1703" i="4" s="1"/>
  <c r="B1704" i="1"/>
  <c r="Y358" i="1"/>
  <c r="C357" i="7"/>
  <c r="A358" i="7" s="1"/>
  <c r="B357" i="7"/>
  <c r="D357" i="7" s="1"/>
  <c r="A359" i="1"/>
  <c r="A359" i="4" s="1"/>
  <c r="B1705" i="1" l="1"/>
  <c r="A1704" i="1"/>
  <c r="A1704" i="4" s="1"/>
  <c r="Y359" i="1"/>
  <c r="C358" i="7"/>
  <c r="A359" i="7" s="1"/>
  <c r="B358" i="7"/>
  <c r="D358" i="7" s="1"/>
  <c r="A360" i="1"/>
  <c r="A360" i="4" s="1"/>
  <c r="B1706" i="1" l="1"/>
  <c r="A1705" i="1"/>
  <c r="A1705" i="4" s="1"/>
  <c r="A361" i="1"/>
  <c r="A361" i="4" s="1"/>
  <c r="Y360" i="1"/>
  <c r="C359" i="7"/>
  <c r="A360" i="7" s="1"/>
  <c r="B359" i="7"/>
  <c r="D359" i="7" s="1"/>
  <c r="B1707" i="1" l="1"/>
  <c r="A1706" i="1"/>
  <c r="A1706" i="4" s="1"/>
  <c r="Y361" i="1"/>
  <c r="C360" i="7"/>
  <c r="A361" i="7" s="1"/>
  <c r="B360" i="7"/>
  <c r="D360" i="7" s="1"/>
  <c r="A362" i="1"/>
  <c r="A362" i="4" s="1"/>
  <c r="A1707" i="1" l="1"/>
  <c r="A1707" i="4" s="1"/>
  <c r="B1708" i="1"/>
  <c r="Y362" i="1"/>
  <c r="C361" i="7"/>
  <c r="A362" i="7" s="1"/>
  <c r="B361" i="7"/>
  <c r="D361" i="7" s="1"/>
  <c r="A363" i="1"/>
  <c r="A363" i="4" s="1"/>
  <c r="B1709" i="1" l="1"/>
  <c r="A1708" i="1"/>
  <c r="A1708" i="4" s="1"/>
  <c r="Y363" i="1"/>
  <c r="C362" i="7"/>
  <c r="A363" i="7" s="1"/>
  <c r="B362" i="7"/>
  <c r="D362" i="7" s="1"/>
  <c r="A364" i="1"/>
  <c r="A364" i="4" s="1"/>
  <c r="A1709" i="1" l="1"/>
  <c r="A1709" i="4" s="1"/>
  <c r="B1710" i="1"/>
  <c r="Y364" i="1"/>
  <c r="C363" i="7"/>
  <c r="A364" i="7" s="1"/>
  <c r="B363" i="7"/>
  <c r="D363" i="7" s="1"/>
  <c r="A365" i="1"/>
  <c r="A365" i="4" s="1"/>
  <c r="B1711" i="1" l="1"/>
  <c r="A1710" i="1"/>
  <c r="A1710" i="4" s="1"/>
  <c r="Y365" i="1"/>
  <c r="C364" i="7"/>
  <c r="A365" i="7" s="1"/>
  <c r="B364" i="7"/>
  <c r="D364" i="7" s="1"/>
  <c r="A366" i="1"/>
  <c r="A366" i="4" s="1"/>
  <c r="B1712" i="1" l="1"/>
  <c r="A1711" i="1"/>
  <c r="A1711" i="4" s="1"/>
  <c r="Y366" i="1"/>
  <c r="C365" i="7"/>
  <c r="A366" i="7" s="1"/>
  <c r="B365" i="7"/>
  <c r="D365" i="7" s="1"/>
  <c r="A367" i="1"/>
  <c r="A367" i="4" s="1"/>
  <c r="B1713" i="1" l="1"/>
  <c r="A1712" i="1"/>
  <c r="A1712" i="4" s="1"/>
  <c r="Y367" i="1"/>
  <c r="C366" i="7"/>
  <c r="A367" i="7" s="1"/>
  <c r="B366" i="7"/>
  <c r="D366" i="7" s="1"/>
  <c r="A368" i="1"/>
  <c r="A368" i="4" s="1"/>
  <c r="A1713" i="1" l="1"/>
  <c r="A1713" i="4" s="1"/>
  <c r="B1714" i="1"/>
  <c r="Y368" i="1"/>
  <c r="C367" i="7"/>
  <c r="A368" i="7" s="1"/>
  <c r="B367" i="7"/>
  <c r="D367" i="7" s="1"/>
  <c r="A369" i="1"/>
  <c r="A369" i="4" s="1"/>
  <c r="B1715" i="1" l="1"/>
  <c r="A1714" i="1"/>
  <c r="A1714" i="4" s="1"/>
  <c r="Y369" i="1"/>
  <c r="C368" i="7"/>
  <c r="A369" i="7" s="1"/>
  <c r="B368" i="7"/>
  <c r="D368" i="7" s="1"/>
  <c r="A370" i="1"/>
  <c r="A370" i="4" s="1"/>
  <c r="A1715" i="1" l="1"/>
  <c r="A1715" i="4" s="1"/>
  <c r="B1716" i="1"/>
  <c r="A371" i="1"/>
  <c r="A371" i="4" s="1"/>
  <c r="Y370" i="1"/>
  <c r="C369" i="7"/>
  <c r="A370" i="7" s="1"/>
  <c r="B369" i="7"/>
  <c r="D369" i="7" s="1"/>
  <c r="B1717" i="1" l="1"/>
  <c r="A1716" i="1"/>
  <c r="A1716" i="4" s="1"/>
  <c r="Y371" i="1"/>
  <c r="C370" i="7"/>
  <c r="A371" i="7" s="1"/>
  <c r="B370" i="7"/>
  <c r="D370" i="7" s="1"/>
  <c r="A372" i="1"/>
  <c r="A372" i="4" s="1"/>
  <c r="A1717" i="1" l="1"/>
  <c r="A1717" i="4" s="1"/>
  <c r="B1718" i="1"/>
  <c r="Y372" i="1"/>
  <c r="C371" i="7"/>
  <c r="A372" i="7" s="1"/>
  <c r="B371" i="7"/>
  <c r="D371" i="7" s="1"/>
  <c r="A373" i="1"/>
  <c r="A373" i="4" s="1"/>
  <c r="A1718" i="1" l="1"/>
  <c r="A1718" i="4" s="1"/>
  <c r="B1719" i="1"/>
  <c r="Y373" i="1"/>
  <c r="C372" i="7"/>
  <c r="A373" i="7" s="1"/>
  <c r="B372" i="7"/>
  <c r="D372" i="7" s="1"/>
  <c r="A374" i="1"/>
  <c r="A374" i="4" s="1"/>
  <c r="A1719" i="1" l="1"/>
  <c r="A1719" i="4" s="1"/>
  <c r="B1720" i="1"/>
  <c r="Y374" i="1"/>
  <c r="C373" i="7"/>
  <c r="A374" i="7" s="1"/>
  <c r="B373" i="7"/>
  <c r="D373" i="7" s="1"/>
  <c r="A375" i="1"/>
  <c r="A375" i="4" s="1"/>
  <c r="P384" i="1"/>
  <c r="A1720" i="1" l="1"/>
  <c r="A1720" i="4" s="1"/>
  <c r="B1721" i="1"/>
  <c r="Y375" i="1"/>
  <c r="B374" i="7"/>
  <c r="D374" i="7" s="1"/>
  <c r="C374" i="7"/>
  <c r="A375" i="7" s="1"/>
  <c r="A376" i="1"/>
  <c r="A376" i="4" s="1"/>
  <c r="P385" i="1"/>
  <c r="B1722" i="1" l="1"/>
  <c r="A1721" i="1"/>
  <c r="A1721" i="4" s="1"/>
  <c r="Y376" i="1"/>
  <c r="C375" i="7"/>
  <c r="A376" i="7" s="1"/>
  <c r="B375" i="7"/>
  <c r="D375" i="7" s="1"/>
  <c r="A377" i="1"/>
  <c r="A377" i="4" s="1"/>
  <c r="P387" i="1"/>
  <c r="P386" i="1"/>
  <c r="A1722" i="1" l="1"/>
  <c r="A1722" i="4" s="1"/>
  <c r="B1723" i="1"/>
  <c r="Y377" i="1"/>
  <c r="C376" i="7"/>
  <c r="A377" i="7" s="1"/>
  <c r="B376" i="7"/>
  <c r="D376" i="7" s="1"/>
  <c r="A378" i="1"/>
  <c r="A378" i="4" s="1"/>
  <c r="B1724" i="1" l="1"/>
  <c r="A1723" i="1"/>
  <c r="A1723" i="4" s="1"/>
  <c r="Y378" i="1"/>
  <c r="B377" i="7"/>
  <c r="D377" i="7" s="1"/>
  <c r="C377" i="7"/>
  <c r="A378" i="7" s="1"/>
  <c r="A379" i="1"/>
  <c r="A379" i="4" s="1"/>
  <c r="P389" i="1"/>
  <c r="P388" i="1"/>
  <c r="B1725" i="1" l="1"/>
  <c r="A1724" i="1"/>
  <c r="A1724" i="4" s="1"/>
  <c r="Y379" i="1"/>
  <c r="C378" i="7"/>
  <c r="A379" i="7" s="1"/>
  <c r="B378" i="7"/>
  <c r="D378" i="7" s="1"/>
  <c r="A380" i="1"/>
  <c r="A380" i="4" s="1"/>
  <c r="P390" i="1"/>
  <c r="B1726" i="1" l="1"/>
  <c r="A1725" i="1"/>
  <c r="A1725" i="4" s="1"/>
  <c r="Y380" i="1"/>
  <c r="C379" i="7"/>
  <c r="A380" i="7" s="1"/>
  <c r="B379" i="7"/>
  <c r="D379" i="7" s="1"/>
  <c r="A381" i="1"/>
  <c r="A381" i="4" s="1"/>
  <c r="A1726" i="1" l="1"/>
  <c r="A1726" i="4" s="1"/>
  <c r="Y1726" i="1"/>
  <c r="B1727" i="1"/>
  <c r="Y381" i="1"/>
  <c r="C380" i="7"/>
  <c r="A381" i="7" s="1"/>
  <c r="B380" i="7"/>
  <c r="D380" i="7" s="1"/>
  <c r="A382" i="1"/>
  <c r="A382" i="4" s="1"/>
  <c r="P391" i="1"/>
  <c r="B1728" i="1" l="1"/>
  <c r="A1727" i="1"/>
  <c r="A1727" i="4" s="1"/>
  <c r="Y382" i="1"/>
  <c r="C381" i="7"/>
  <c r="A382" i="7" s="1"/>
  <c r="B381" i="7"/>
  <c r="D381" i="7" s="1"/>
  <c r="A383" i="1"/>
  <c r="A383" i="4" s="1"/>
  <c r="P392" i="1"/>
  <c r="A1728" i="1" l="1"/>
  <c r="A1728" i="4" s="1"/>
  <c r="Y1728" i="1"/>
  <c r="B1729" i="1"/>
  <c r="Y383" i="1"/>
  <c r="C382" i="7"/>
  <c r="A383" i="7" s="1"/>
  <c r="B382" i="7"/>
  <c r="D382" i="7" s="1"/>
  <c r="A384" i="1"/>
  <c r="A384" i="4" s="1"/>
  <c r="P393" i="1"/>
  <c r="A1729" i="1" l="1"/>
  <c r="A1729" i="4" s="1"/>
  <c r="B1730" i="1"/>
  <c r="Y384" i="1"/>
  <c r="C383" i="7"/>
  <c r="A384" i="7" s="1"/>
  <c r="B383" i="7"/>
  <c r="D383" i="7" s="1"/>
  <c r="A385" i="1"/>
  <c r="A385" i="4" s="1"/>
  <c r="P394" i="1"/>
  <c r="A1730" i="1" l="1"/>
  <c r="A1730" i="4" s="1"/>
  <c r="B1731" i="1"/>
  <c r="Y385" i="1"/>
  <c r="C384" i="7"/>
  <c r="A385" i="7" s="1"/>
  <c r="B384" i="7"/>
  <c r="D384" i="7" s="1"/>
  <c r="A386" i="1"/>
  <c r="A386" i="4" s="1"/>
  <c r="A1731" i="1" l="1"/>
  <c r="A1731" i="4" s="1"/>
  <c r="B1732" i="1"/>
  <c r="A387" i="1"/>
  <c r="A387" i="4" s="1"/>
  <c r="Y386" i="1"/>
  <c r="B385" i="7"/>
  <c r="D385" i="7" s="1"/>
  <c r="C385" i="7"/>
  <c r="A386" i="7" s="1"/>
  <c r="A1732" i="1" l="1"/>
  <c r="A1732" i="4" s="1"/>
  <c r="B1733" i="1"/>
  <c r="Y387" i="1"/>
  <c r="C386" i="7"/>
  <c r="A387" i="7" s="1"/>
  <c r="B386" i="7"/>
  <c r="D386" i="7" s="1"/>
  <c r="A388" i="1"/>
  <c r="A388" i="4" s="1"/>
  <c r="A1733" i="1" l="1"/>
  <c r="A1733" i="4" s="1"/>
  <c r="B1734" i="1"/>
  <c r="Y388" i="1"/>
  <c r="C387" i="7"/>
  <c r="A388" i="7" s="1"/>
  <c r="B387" i="7"/>
  <c r="D387" i="7" s="1"/>
  <c r="A389" i="1"/>
  <c r="A389" i="4" s="1"/>
  <c r="B1735" i="1" l="1"/>
  <c r="A1734" i="1"/>
  <c r="A1734" i="4" s="1"/>
  <c r="Y389" i="1"/>
  <c r="B388" i="7"/>
  <c r="D388" i="7" s="1"/>
  <c r="C388" i="7"/>
  <c r="A389" i="7" s="1"/>
  <c r="A390" i="1"/>
  <c r="A390" i="4" s="1"/>
  <c r="A1735" i="1" l="1"/>
  <c r="A1735" i="4" s="1"/>
  <c r="B1736" i="1"/>
  <c r="Y390" i="1"/>
  <c r="B389" i="7"/>
  <c r="D389" i="7" s="1"/>
  <c r="C389" i="7"/>
  <c r="A390" i="7" s="1"/>
  <c r="A391" i="1"/>
  <c r="A391" i="4" s="1"/>
  <c r="B1737" i="1" l="1"/>
  <c r="A1736" i="1"/>
  <c r="A1736" i="4" s="1"/>
  <c r="Y391" i="1"/>
  <c r="C390" i="7"/>
  <c r="A391" i="7" s="1"/>
  <c r="B390" i="7"/>
  <c r="D390" i="7" s="1"/>
  <c r="A392" i="1"/>
  <c r="A392" i="4" s="1"/>
  <c r="A1737" i="1" l="1"/>
  <c r="A1737" i="4" s="1"/>
  <c r="B1738" i="1"/>
  <c r="Y392" i="1"/>
  <c r="B391" i="7"/>
  <c r="D391" i="7" s="1"/>
  <c r="C391" i="7"/>
  <c r="A392" i="7" s="1"/>
  <c r="A393" i="1"/>
  <c r="A393" i="4" s="1"/>
  <c r="A1738" i="1" l="1"/>
  <c r="A1738" i="4" s="1"/>
  <c r="B1739" i="1"/>
  <c r="Y393" i="1"/>
  <c r="C392" i="7"/>
  <c r="A393" i="7" s="1"/>
  <c r="B392" i="7"/>
  <c r="D392" i="7" s="1"/>
  <c r="A394" i="1"/>
  <c r="A394" i="4" s="1"/>
  <c r="A1739" i="1" l="1"/>
  <c r="A1739" i="4" s="1"/>
  <c r="B1740" i="1"/>
  <c r="Y394" i="1"/>
  <c r="C393" i="7"/>
  <c r="A394" i="7" s="1"/>
  <c r="B393" i="7"/>
  <c r="D393" i="7" s="1"/>
  <c r="P395" i="1"/>
  <c r="A1740" i="1" l="1"/>
  <c r="A1740" i="4" s="1"/>
  <c r="B1741" i="1"/>
  <c r="Y395" i="1"/>
  <c r="A395" i="1"/>
  <c r="A395" i="4" s="1"/>
  <c r="B394" i="7"/>
  <c r="D394" i="7" s="1"/>
  <c r="C394" i="7"/>
  <c r="A395" i="7" s="1"/>
  <c r="A1741" i="1" l="1"/>
  <c r="A1741" i="4" s="1"/>
  <c r="B1742" i="1"/>
  <c r="Y396" i="1"/>
  <c r="A396" i="1"/>
  <c r="A396" i="4" s="1"/>
  <c r="C395" i="7"/>
  <c r="A396" i="7" s="1"/>
  <c r="B395" i="7"/>
  <c r="D395" i="7" s="1"/>
  <c r="P397" i="1"/>
  <c r="A1742" i="1" l="1"/>
  <c r="A1742" i="4" s="1"/>
  <c r="B1743" i="1"/>
  <c r="Y397" i="1"/>
  <c r="A397" i="1"/>
  <c r="A397" i="4" s="1"/>
  <c r="C396" i="7"/>
  <c r="A397" i="7" s="1"/>
  <c r="B396" i="7"/>
  <c r="D396" i="7" s="1"/>
  <c r="B1744" i="1" l="1"/>
  <c r="A1743" i="1"/>
  <c r="A1743" i="4" s="1"/>
  <c r="Y398" i="1"/>
  <c r="A398" i="1"/>
  <c r="A398" i="4" s="1"/>
  <c r="B397" i="7"/>
  <c r="D397" i="7" s="1"/>
  <c r="C397" i="7"/>
  <c r="A398" i="7" s="1"/>
  <c r="A1744" i="1" l="1"/>
  <c r="A1744" i="4" s="1"/>
  <c r="B1745" i="1"/>
  <c r="Y399" i="1"/>
  <c r="A399" i="1"/>
  <c r="A399" i="4" s="1"/>
  <c r="C398" i="7"/>
  <c r="A399" i="7" s="1"/>
  <c r="B398" i="7"/>
  <c r="D398" i="7" s="1"/>
  <c r="B1746" i="1" l="1"/>
  <c r="A1745" i="1"/>
  <c r="A1745" i="4" s="1"/>
  <c r="Y400" i="1"/>
  <c r="M400" i="1"/>
  <c r="Z400" i="1" s="1"/>
  <c r="E400" i="1"/>
  <c r="F400" i="1" s="1"/>
  <c r="P400" i="1" s="1"/>
  <c r="A400" i="1"/>
  <c r="A400" i="4" s="1"/>
  <c r="C399" i="7"/>
  <c r="A400" i="7" s="1"/>
  <c r="B399" i="7"/>
  <c r="D399" i="7" s="1"/>
  <c r="A1746" i="1" l="1"/>
  <c r="A1746" i="4" s="1"/>
  <c r="B1747" i="1"/>
  <c r="Y401" i="1"/>
  <c r="M401" i="1"/>
  <c r="Z401" i="1" s="1"/>
  <c r="E401" i="1"/>
  <c r="F401" i="1" s="1"/>
  <c r="P401" i="1" s="1"/>
  <c r="A401" i="1"/>
  <c r="A401" i="4" s="1"/>
  <c r="B400" i="7"/>
  <c r="D400" i="7" s="1"/>
  <c r="C400" i="7"/>
  <c r="A401" i="7" s="1"/>
  <c r="A1747" i="1" l="1"/>
  <c r="A1747" i="4" s="1"/>
  <c r="B1748" i="1"/>
  <c r="Y402" i="1"/>
  <c r="E402" i="1"/>
  <c r="F402" i="1" s="1"/>
  <c r="P402" i="1" s="1"/>
  <c r="A402" i="1"/>
  <c r="A402" i="4" s="1"/>
  <c r="M402" i="1"/>
  <c r="Z402" i="1" s="1"/>
  <c r="B401" i="7"/>
  <c r="D401" i="7" s="1"/>
  <c r="C401" i="7"/>
  <c r="A402" i="7" s="1"/>
  <c r="B1749" i="1" l="1"/>
  <c r="A1748" i="1"/>
  <c r="A1748" i="4" s="1"/>
  <c r="Y403" i="1"/>
  <c r="A403" i="1"/>
  <c r="A403" i="4" s="1"/>
  <c r="M403" i="1"/>
  <c r="Z403" i="1" s="1"/>
  <c r="E403" i="1"/>
  <c r="F403" i="1" s="1"/>
  <c r="P403" i="1" s="1"/>
  <c r="C402" i="7"/>
  <c r="A403" i="7" s="1"/>
  <c r="B402" i="7"/>
  <c r="D402" i="7" s="1"/>
  <c r="A1749" i="1" l="1"/>
  <c r="A1749" i="4" s="1"/>
  <c r="B1750" i="1"/>
  <c r="Y404" i="1"/>
  <c r="M404" i="1"/>
  <c r="Z404" i="1" s="1"/>
  <c r="E404" i="1"/>
  <c r="F404" i="1" s="1"/>
  <c r="A404" i="1"/>
  <c r="A404" i="4" s="1"/>
  <c r="B403" i="7"/>
  <c r="D403" i="7" s="1"/>
  <c r="C403" i="7"/>
  <c r="A404" i="7" s="1"/>
  <c r="B1751" i="1" l="1"/>
  <c r="A1750" i="1"/>
  <c r="A1750" i="4" s="1"/>
  <c r="P404" i="1"/>
  <c r="Y405" i="1"/>
  <c r="E405" i="1"/>
  <c r="F405" i="1" s="1"/>
  <c r="M405" i="1"/>
  <c r="Z405" i="1" s="1"/>
  <c r="A405" i="1"/>
  <c r="A405" i="4" s="1"/>
  <c r="C404" i="7"/>
  <c r="A405" i="7" s="1"/>
  <c r="B404" i="7"/>
  <c r="D404" i="7" s="1"/>
  <c r="A1751" i="1" l="1"/>
  <c r="A1751" i="4" s="1"/>
  <c r="B1752" i="1"/>
  <c r="P405" i="1"/>
  <c r="Y406" i="1"/>
  <c r="M406" i="1"/>
  <c r="Z406" i="1" s="1"/>
  <c r="E406" i="1"/>
  <c r="F406" i="1" s="1"/>
  <c r="P406" i="1" s="1"/>
  <c r="A406" i="1"/>
  <c r="A406" i="4" s="1"/>
  <c r="C405" i="7"/>
  <c r="A406" i="7" s="1"/>
  <c r="B405" i="7"/>
  <c r="D405" i="7" s="1"/>
  <c r="B1753" i="1" l="1"/>
  <c r="A1752" i="1"/>
  <c r="A1752" i="4" s="1"/>
  <c r="Y407" i="1"/>
  <c r="A407" i="1"/>
  <c r="A407" i="4" s="1"/>
  <c r="M407" i="1"/>
  <c r="Z407" i="1" s="1"/>
  <c r="E407" i="1"/>
  <c r="F407" i="1" s="1"/>
  <c r="P407" i="1" s="1"/>
  <c r="B406" i="7"/>
  <c r="D406" i="7" s="1"/>
  <c r="C406" i="7"/>
  <c r="A407" i="7" s="1"/>
  <c r="B1754" i="1" l="1"/>
  <c r="A1753" i="1"/>
  <c r="A1753" i="4" s="1"/>
  <c r="Y408" i="1"/>
  <c r="A408" i="1"/>
  <c r="A408" i="4" s="1"/>
  <c r="B407" i="7"/>
  <c r="D407" i="7" s="1"/>
  <c r="C407" i="7"/>
  <c r="A408" i="7" s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A1754" i="1" l="1"/>
  <c r="A1754" i="4" s="1"/>
  <c r="B1755" i="1"/>
  <c r="Y409" i="1"/>
  <c r="A409" i="1"/>
  <c r="A409" i="4" s="1"/>
  <c r="C408" i="7"/>
  <c r="A409" i="7" s="1"/>
  <c r="B408" i="7"/>
  <c r="D408" i="7" s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B1756" i="1" l="1"/>
  <c r="A1755" i="1"/>
  <c r="A1755" i="4" s="1"/>
  <c r="W81" i="9"/>
  <c r="W78" i="9"/>
  <c r="Y410" i="1"/>
  <c r="A410" i="1"/>
  <c r="A410" i="4" s="1"/>
  <c r="W39" i="9"/>
  <c r="W6" i="9"/>
  <c r="W55" i="9"/>
  <c r="W8" i="9"/>
  <c r="W65" i="9"/>
  <c r="B409" i="7"/>
  <c r="D409" i="7" s="1"/>
  <c r="C409" i="7"/>
  <c r="A410" i="7" s="1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A1756" i="1" l="1"/>
  <c r="A1756" i="4" s="1"/>
  <c r="B1757" i="1"/>
  <c r="Y411" i="1"/>
  <c r="A411" i="1"/>
  <c r="A411" i="4" s="1"/>
  <c r="C410" i="7"/>
  <c r="A411" i="7" s="1"/>
  <c r="B410" i="7"/>
  <c r="D410" i="7" s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B1758" i="1" l="1"/>
  <c r="A1757" i="1"/>
  <c r="A1757" i="4" s="1"/>
  <c r="Y412" i="1"/>
  <c r="A412" i="1"/>
  <c r="A412" i="4" s="1"/>
  <c r="C411" i="7"/>
  <c r="A412" i="7" s="1"/>
  <c r="B411" i="7"/>
  <c r="D411" i="7" s="1"/>
  <c r="N6" i="9"/>
  <c r="Y6" i="9" s="1"/>
  <c r="U7" i="9"/>
  <c r="A1758" i="1" l="1"/>
  <c r="A1758" i="4" s="1"/>
  <c r="B1759" i="1"/>
  <c r="Y413" i="1"/>
  <c r="A413" i="1"/>
  <c r="A413" i="4" s="1"/>
  <c r="B412" i="7"/>
  <c r="D412" i="7" s="1"/>
  <c r="C412" i="7"/>
  <c r="A413" i="7" s="1"/>
  <c r="N7" i="9"/>
  <c r="Y7" i="9" s="1"/>
  <c r="U8" i="9"/>
  <c r="B1760" i="1" l="1"/>
  <c r="A1759" i="1"/>
  <c r="A1759" i="4" s="1"/>
  <c r="Y414" i="1"/>
  <c r="A414" i="1"/>
  <c r="A414" i="4" s="1"/>
  <c r="C413" i="7"/>
  <c r="A414" i="7" s="1"/>
  <c r="B413" i="7"/>
  <c r="D413" i="7" s="1"/>
  <c r="N8" i="9"/>
  <c r="Y8" i="9" s="1"/>
  <c r="U9" i="9"/>
  <c r="B1761" i="1" l="1"/>
  <c r="A1760" i="1"/>
  <c r="A1760" i="4" s="1"/>
  <c r="Y415" i="1"/>
  <c r="A415" i="1"/>
  <c r="A415" i="4" s="1"/>
  <c r="C414" i="7"/>
  <c r="A415" i="7" s="1"/>
  <c r="B414" i="7"/>
  <c r="D414" i="7" s="1"/>
  <c r="I86" i="9"/>
  <c r="N9" i="9"/>
  <c r="Y9" i="9" s="1"/>
  <c r="U10" i="9"/>
  <c r="A1761" i="1" l="1"/>
  <c r="A1761" i="4" s="1"/>
  <c r="B1762" i="1"/>
  <c r="Y416" i="1"/>
  <c r="A416" i="1"/>
  <c r="A416" i="4" s="1"/>
  <c r="B415" i="7"/>
  <c r="D415" i="7" s="1"/>
  <c r="C415" i="7"/>
  <c r="A416" i="7" s="1"/>
  <c r="Q86" i="9"/>
  <c r="K86" i="9" s="1"/>
  <c r="M86" i="9"/>
  <c r="X86" i="9"/>
  <c r="W86" i="9"/>
  <c r="I87" i="9"/>
  <c r="N10" i="9"/>
  <c r="Y10" i="9" s="1"/>
  <c r="U11" i="9"/>
  <c r="B1763" i="1" l="1"/>
  <c r="A1762" i="1"/>
  <c r="A1762" i="4" s="1"/>
  <c r="Y417" i="1"/>
  <c r="A417" i="1"/>
  <c r="A417" i="4" s="1"/>
  <c r="C416" i="7"/>
  <c r="A417" i="7" s="1"/>
  <c r="B416" i="7"/>
  <c r="D416" i="7" s="1"/>
  <c r="Q87" i="9"/>
  <c r="K87" i="9" s="1"/>
  <c r="M87" i="9"/>
  <c r="W87" i="9"/>
  <c r="X87" i="9"/>
  <c r="V86" i="9"/>
  <c r="I88" i="9"/>
  <c r="N11" i="9"/>
  <c r="Y11" i="9" s="1"/>
  <c r="U12" i="9"/>
  <c r="B1764" i="1" l="1"/>
  <c r="A1763" i="1"/>
  <c r="A1763" i="4" s="1"/>
  <c r="Y418" i="1"/>
  <c r="A418" i="1"/>
  <c r="A418" i="4" s="1"/>
  <c r="C417" i="7"/>
  <c r="A418" i="7" s="1"/>
  <c r="B417" i="7"/>
  <c r="D417" i="7" s="1"/>
  <c r="Q88" i="9"/>
  <c r="K88" i="9" s="1"/>
  <c r="M88" i="9"/>
  <c r="W88" i="9"/>
  <c r="X88" i="9"/>
  <c r="V87" i="9"/>
  <c r="I89" i="9"/>
  <c r="N12" i="9"/>
  <c r="Y12" i="9" s="1"/>
  <c r="U13" i="9"/>
  <c r="B1765" i="1" l="1"/>
  <c r="A1764" i="1"/>
  <c r="A1764" i="4" s="1"/>
  <c r="Y419" i="1"/>
  <c r="A419" i="1"/>
  <c r="A419" i="4" s="1"/>
  <c r="B418" i="7"/>
  <c r="D418" i="7" s="1"/>
  <c r="C418" i="7"/>
  <c r="A419" i="7" s="1"/>
  <c r="Q89" i="9"/>
  <c r="K89" i="9" s="1"/>
  <c r="M89" i="9"/>
  <c r="X89" i="9"/>
  <c r="W89" i="9"/>
  <c r="V88" i="9"/>
  <c r="I90" i="9"/>
  <c r="N13" i="9"/>
  <c r="Y13" i="9" s="1"/>
  <c r="U14" i="9"/>
  <c r="B1766" i="1" l="1"/>
  <c r="A1765" i="1"/>
  <c r="A1765" i="4" s="1"/>
  <c r="Y420" i="1"/>
  <c r="A420" i="1"/>
  <c r="A420" i="4" s="1"/>
  <c r="C419" i="7"/>
  <c r="A420" i="7" s="1"/>
  <c r="B419" i="7"/>
  <c r="D419" i="7" s="1"/>
  <c r="Q90" i="9"/>
  <c r="K90" i="9" s="1"/>
  <c r="M90" i="9"/>
  <c r="W90" i="9"/>
  <c r="X90" i="9"/>
  <c r="V89" i="9"/>
  <c r="I91" i="9"/>
  <c r="N14" i="9"/>
  <c r="Y14" i="9" s="1"/>
  <c r="U15" i="9"/>
  <c r="A1766" i="1" l="1"/>
  <c r="A1766" i="4" s="1"/>
  <c r="B1767" i="1"/>
  <c r="Y421" i="1"/>
  <c r="A421" i="1"/>
  <c r="A421" i="4" s="1"/>
  <c r="C420" i="7"/>
  <c r="A421" i="7" s="1"/>
  <c r="B420" i="7"/>
  <c r="D420" i="7" s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A1767" i="1" l="1"/>
  <c r="A1767" i="4" s="1"/>
  <c r="B1768" i="1"/>
  <c r="Y422" i="1"/>
  <c r="A422" i="1"/>
  <c r="A422" i="4" s="1"/>
  <c r="B421" i="7"/>
  <c r="D421" i="7" s="1"/>
  <c r="C421" i="7"/>
  <c r="A422" i="7" s="1"/>
  <c r="X92" i="9"/>
  <c r="Q92" i="9"/>
  <c r="K92" i="9" s="1"/>
  <c r="M92" i="9"/>
  <c r="W92" i="9"/>
  <c r="V91" i="9"/>
  <c r="I93" i="9"/>
  <c r="N17" i="9"/>
  <c r="Y17" i="9" s="1"/>
  <c r="U18" i="9"/>
  <c r="B1769" i="1" l="1"/>
  <c r="A1768" i="1"/>
  <c r="A1768" i="4" s="1"/>
  <c r="Y423" i="1"/>
  <c r="A423" i="1"/>
  <c r="A423" i="4" s="1"/>
  <c r="C422" i="7"/>
  <c r="A423" i="7" s="1"/>
  <c r="B422" i="7"/>
  <c r="D422" i="7" s="1"/>
  <c r="X93" i="9"/>
  <c r="Q93" i="9"/>
  <c r="K93" i="9" s="1"/>
  <c r="W93" i="9"/>
  <c r="M93" i="9"/>
  <c r="V92" i="9"/>
  <c r="I94" i="9"/>
  <c r="N18" i="9"/>
  <c r="Y18" i="9" s="1"/>
  <c r="U19" i="9"/>
  <c r="A1769" i="1" l="1"/>
  <c r="A1769" i="4" s="1"/>
  <c r="B1770" i="1"/>
  <c r="Y424" i="1"/>
  <c r="A424" i="1"/>
  <c r="A424" i="4" s="1"/>
  <c r="C423" i="7"/>
  <c r="A424" i="7" s="1"/>
  <c r="B423" i="7"/>
  <c r="D423" i="7" s="1"/>
  <c r="X94" i="9"/>
  <c r="Q94" i="9"/>
  <c r="K94" i="9" s="1"/>
  <c r="W94" i="9"/>
  <c r="M94" i="9"/>
  <c r="V93" i="9"/>
  <c r="I95" i="9"/>
  <c r="N19" i="9"/>
  <c r="Y19" i="9" s="1"/>
  <c r="U20" i="9"/>
  <c r="A1770" i="1" l="1"/>
  <c r="A1770" i="4" s="1"/>
  <c r="B1771" i="1"/>
  <c r="Y425" i="1"/>
  <c r="A425" i="1"/>
  <c r="A425" i="4" s="1"/>
  <c r="B424" i="7"/>
  <c r="D424" i="7" s="1"/>
  <c r="C424" i="7"/>
  <c r="A425" i="7" s="1"/>
  <c r="X95" i="9"/>
  <c r="M95" i="9"/>
  <c r="Q95" i="9"/>
  <c r="K95" i="9" s="1"/>
  <c r="W95" i="9"/>
  <c r="V94" i="9"/>
  <c r="I96" i="9"/>
  <c r="N20" i="9"/>
  <c r="Y20" i="9" s="1"/>
  <c r="U21" i="9"/>
  <c r="B1772" i="1" l="1"/>
  <c r="A1771" i="1"/>
  <c r="A1771" i="4" s="1"/>
  <c r="Y426" i="1"/>
  <c r="A426" i="1"/>
  <c r="A426" i="4" s="1"/>
  <c r="B425" i="7"/>
  <c r="D425" i="7" s="1"/>
  <c r="C425" i="7"/>
  <c r="A426" i="7" s="1"/>
  <c r="X96" i="9"/>
  <c r="Q96" i="9"/>
  <c r="K96" i="9" s="1"/>
  <c r="M96" i="9"/>
  <c r="W96" i="9"/>
  <c r="V95" i="9"/>
  <c r="I97" i="9"/>
  <c r="N21" i="9"/>
  <c r="Y21" i="9" s="1"/>
  <c r="U22" i="9"/>
  <c r="B1773" i="1" l="1"/>
  <c r="A1772" i="1"/>
  <c r="A1772" i="4" s="1"/>
  <c r="Y427" i="1"/>
  <c r="A427" i="1"/>
  <c r="A427" i="4" s="1"/>
  <c r="C426" i="7"/>
  <c r="A427" i="7" s="1"/>
  <c r="B426" i="7"/>
  <c r="D426" i="7" s="1"/>
  <c r="X97" i="9"/>
  <c r="M97" i="9"/>
  <c r="W97" i="9"/>
  <c r="Q97" i="9"/>
  <c r="K97" i="9" s="1"/>
  <c r="V96" i="9"/>
  <c r="I98" i="9"/>
  <c r="N22" i="9"/>
  <c r="Y22" i="9" s="1"/>
  <c r="U23" i="9"/>
  <c r="B1774" i="1" l="1"/>
  <c r="A1773" i="1"/>
  <c r="A1773" i="4" s="1"/>
  <c r="Y428" i="1"/>
  <c r="A428" i="1"/>
  <c r="A428" i="4" s="1"/>
  <c r="B427" i="7"/>
  <c r="D427" i="7" s="1"/>
  <c r="C427" i="7"/>
  <c r="A428" i="7" s="1"/>
  <c r="X98" i="9"/>
  <c r="M98" i="9"/>
  <c r="Q98" i="9"/>
  <c r="K98" i="9" s="1"/>
  <c r="W98" i="9"/>
  <c r="V97" i="9"/>
  <c r="I99" i="9"/>
  <c r="N23" i="9"/>
  <c r="Y23" i="9" s="1"/>
  <c r="U24" i="9"/>
  <c r="B1775" i="1" l="1"/>
  <c r="A1774" i="1"/>
  <c r="A1774" i="4" s="1"/>
  <c r="Y429" i="1"/>
  <c r="A429" i="1"/>
  <c r="A429" i="4" s="1"/>
  <c r="C428" i="7"/>
  <c r="A429" i="7" s="1"/>
  <c r="B428" i="7"/>
  <c r="D428" i="7" s="1"/>
  <c r="X99" i="9"/>
  <c r="Q99" i="9"/>
  <c r="K99" i="9" s="1"/>
  <c r="M99" i="9"/>
  <c r="W99" i="9"/>
  <c r="N99" i="9"/>
  <c r="V98" i="9"/>
  <c r="I100" i="9"/>
  <c r="N24" i="9"/>
  <c r="Y24" i="9" s="1"/>
  <c r="U25" i="9"/>
  <c r="B1776" i="1" l="1"/>
  <c r="A1775" i="1"/>
  <c r="A1775" i="4" s="1"/>
  <c r="Y430" i="1"/>
  <c r="A430" i="1"/>
  <c r="A430" i="4" s="1"/>
  <c r="C429" i="7"/>
  <c r="A430" i="7" s="1"/>
  <c r="B429" i="7"/>
  <c r="D429" i="7" s="1"/>
  <c r="Y99" i="9"/>
  <c r="X100" i="9"/>
  <c r="Q100" i="9"/>
  <c r="K100" i="9" s="1"/>
  <c r="W100" i="9"/>
  <c r="M100" i="9"/>
  <c r="V99" i="9"/>
  <c r="I101" i="9"/>
  <c r="N25" i="9"/>
  <c r="Y25" i="9" s="1"/>
  <c r="U26" i="9"/>
  <c r="A1776" i="1" l="1"/>
  <c r="A1776" i="4" s="1"/>
  <c r="B1777" i="1"/>
  <c r="Y431" i="1"/>
  <c r="A431" i="1"/>
  <c r="A431" i="4" s="1"/>
  <c r="B430" i="7"/>
  <c r="D430" i="7" s="1"/>
  <c r="C430" i="7"/>
  <c r="A431" i="7" s="1"/>
  <c r="X101" i="9"/>
  <c r="M101" i="9"/>
  <c r="W101" i="9"/>
  <c r="Q101" i="9"/>
  <c r="K101" i="9" s="1"/>
  <c r="V100" i="9"/>
  <c r="I102" i="9"/>
  <c r="N26" i="9"/>
  <c r="Y26" i="9" s="1"/>
  <c r="U27" i="9"/>
  <c r="B1778" i="1" l="1"/>
  <c r="A1777" i="1"/>
  <c r="A1777" i="4" s="1"/>
  <c r="Y432" i="1"/>
  <c r="A432" i="1"/>
  <c r="A432" i="4" s="1"/>
  <c r="C431" i="7"/>
  <c r="A432" i="7" s="1"/>
  <c r="B431" i="7"/>
  <c r="D431" i="7" s="1"/>
  <c r="X102" i="9"/>
  <c r="Q102" i="9"/>
  <c r="K102" i="9" s="1"/>
  <c r="W102" i="9"/>
  <c r="M102" i="9"/>
  <c r="V101" i="9"/>
  <c r="I103" i="9"/>
  <c r="N27" i="9"/>
  <c r="Y27" i="9" s="1"/>
  <c r="U28" i="9"/>
  <c r="B1779" i="1" l="1"/>
  <c r="A1778" i="1"/>
  <c r="A1778" i="4" s="1"/>
  <c r="Y433" i="1"/>
  <c r="A433" i="1"/>
  <c r="A433" i="4" s="1"/>
  <c r="C432" i="7"/>
  <c r="A433" i="7" s="1"/>
  <c r="B432" i="7"/>
  <c r="D432" i="7" s="1"/>
  <c r="X103" i="9"/>
  <c r="M103" i="9"/>
  <c r="W103" i="9"/>
  <c r="Q103" i="9"/>
  <c r="K103" i="9" s="1"/>
  <c r="V102" i="9"/>
  <c r="I104" i="9"/>
  <c r="N28" i="9"/>
  <c r="Y28" i="9" s="1"/>
  <c r="U29" i="9"/>
  <c r="B1780" i="1" l="1"/>
  <c r="A1779" i="1"/>
  <c r="A1779" i="4" s="1"/>
  <c r="Y434" i="1"/>
  <c r="A434" i="1"/>
  <c r="A434" i="4" s="1"/>
  <c r="B433" i="7"/>
  <c r="D433" i="7" s="1"/>
  <c r="C433" i="7"/>
  <c r="A434" i="7" s="1"/>
  <c r="V103" i="9"/>
  <c r="X104" i="9"/>
  <c r="W104" i="9"/>
  <c r="Q104" i="9"/>
  <c r="K104" i="9" s="1"/>
  <c r="M104" i="9"/>
  <c r="I105" i="9"/>
  <c r="N29" i="9"/>
  <c r="Y29" i="9" s="1"/>
  <c r="U30" i="9"/>
  <c r="B1781" i="1" l="1"/>
  <c r="A1780" i="1"/>
  <c r="A1780" i="4" s="1"/>
  <c r="Y435" i="1"/>
  <c r="A435" i="1"/>
  <c r="A435" i="4" s="1"/>
  <c r="V104" i="9"/>
  <c r="C434" i="7"/>
  <c r="A435" i="7" s="1"/>
  <c r="B434" i="7"/>
  <c r="D434" i="7" s="1"/>
  <c r="X105" i="9"/>
  <c r="M105" i="9"/>
  <c r="Q105" i="9"/>
  <c r="K105" i="9" s="1"/>
  <c r="W105" i="9"/>
  <c r="I106" i="9"/>
  <c r="N30" i="9"/>
  <c r="Y30" i="9" s="1"/>
  <c r="U31" i="9"/>
  <c r="V105" i="9" l="1"/>
  <c r="A1781" i="1"/>
  <c r="A1781" i="4" s="1"/>
  <c r="B1782" i="1"/>
  <c r="Y436" i="1"/>
  <c r="A436" i="1"/>
  <c r="A436" i="4" s="1"/>
  <c r="C435" i="7"/>
  <c r="A436" i="7" s="1"/>
  <c r="B435" i="7"/>
  <c r="D435" i="7" s="1"/>
  <c r="X106" i="9"/>
  <c r="V106" i="9" s="1"/>
  <c r="Q106" i="9"/>
  <c r="K106" i="9" s="1"/>
  <c r="M106" i="9"/>
  <c r="W106" i="9"/>
  <c r="N31" i="9"/>
  <c r="Y31" i="9" s="1"/>
  <c r="U32" i="9"/>
  <c r="B1783" i="1" l="1"/>
  <c r="A1782" i="1"/>
  <c r="A1782" i="4" s="1"/>
  <c r="Y437" i="1"/>
  <c r="A437" i="1"/>
  <c r="A437" i="4" s="1"/>
  <c r="B436" i="7"/>
  <c r="D436" i="7" s="1"/>
  <c r="C436" i="7"/>
  <c r="A437" i="7" s="1"/>
  <c r="N32" i="9"/>
  <c r="Y32" i="9" s="1"/>
  <c r="U33" i="9"/>
  <c r="A1783" i="1" l="1"/>
  <c r="A1783" i="4" s="1"/>
  <c r="B1784" i="1"/>
  <c r="Y438" i="1"/>
  <c r="A438" i="1"/>
  <c r="A438" i="4" s="1"/>
  <c r="C437" i="7"/>
  <c r="A438" i="7" s="1"/>
  <c r="B437" i="7"/>
  <c r="D437" i="7" s="1"/>
  <c r="N33" i="9"/>
  <c r="Y33" i="9" s="1"/>
  <c r="U34" i="9"/>
  <c r="A1784" i="1" l="1"/>
  <c r="A1784" i="4" s="1"/>
  <c r="B1785" i="1"/>
  <c r="Y439" i="1"/>
  <c r="A439" i="1"/>
  <c r="A439" i="4" s="1"/>
  <c r="C438" i="7"/>
  <c r="A439" i="7" s="1"/>
  <c r="B438" i="7"/>
  <c r="D438" i="7" s="1"/>
  <c r="N34" i="9"/>
  <c r="Y34" i="9" s="1"/>
  <c r="U35" i="9"/>
  <c r="B1786" i="1" l="1"/>
  <c r="A1785" i="1"/>
  <c r="A1785" i="4" s="1"/>
  <c r="Y440" i="1"/>
  <c r="A440" i="1"/>
  <c r="A440" i="4" s="1"/>
  <c r="E440" i="1"/>
  <c r="F440" i="1" s="1"/>
  <c r="P440" i="1" s="1"/>
  <c r="M440" i="1"/>
  <c r="Z440" i="1" s="1"/>
  <c r="B439" i="7"/>
  <c r="D439" i="7" s="1"/>
  <c r="C439" i="7"/>
  <c r="A440" i="7" s="1"/>
  <c r="N35" i="9"/>
  <c r="Y35" i="9" s="1"/>
  <c r="U36" i="9"/>
  <c r="A1786" i="1" l="1"/>
  <c r="A1786" i="4" s="1"/>
  <c r="B1787" i="1"/>
  <c r="Y441" i="1"/>
  <c r="M441" i="1"/>
  <c r="Z441" i="1" s="1"/>
  <c r="A441" i="1"/>
  <c r="A441" i="4" s="1"/>
  <c r="E441" i="1"/>
  <c r="F441" i="1" s="1"/>
  <c r="P441" i="1" s="1"/>
  <c r="C440" i="7"/>
  <c r="A441" i="7" s="1"/>
  <c r="B440" i="7"/>
  <c r="D440" i="7" s="1"/>
  <c r="N36" i="9"/>
  <c r="Y36" i="9" s="1"/>
  <c r="U37" i="9"/>
  <c r="B1788" i="1" l="1"/>
  <c r="A1787" i="1"/>
  <c r="A1787" i="4" s="1"/>
  <c r="Y442" i="1"/>
  <c r="M442" i="1"/>
  <c r="Z442" i="1" s="1"/>
  <c r="A442" i="1"/>
  <c r="A442" i="4" s="1"/>
  <c r="E442" i="1"/>
  <c r="F442" i="1" s="1"/>
  <c r="C441" i="7"/>
  <c r="A442" i="7" s="1"/>
  <c r="B441" i="7"/>
  <c r="D441" i="7" s="1"/>
  <c r="N37" i="9"/>
  <c r="Y37" i="9" s="1"/>
  <c r="U38" i="9"/>
  <c r="A1788" i="1" l="1"/>
  <c r="A1788" i="4" s="1"/>
  <c r="B1789" i="1"/>
  <c r="P442" i="1"/>
  <c r="Y443" i="1"/>
  <c r="A443" i="1"/>
  <c r="A443" i="4" s="1"/>
  <c r="M443" i="1"/>
  <c r="Z443" i="1" s="1"/>
  <c r="E443" i="1"/>
  <c r="F443" i="1" s="1"/>
  <c r="P443" i="1" s="1"/>
  <c r="B442" i="7"/>
  <c r="D442" i="7" s="1"/>
  <c r="C442" i="7"/>
  <c r="A443" i="7" s="1"/>
  <c r="N38" i="9"/>
  <c r="Y38" i="9" s="1"/>
  <c r="U39" i="9"/>
  <c r="B1790" i="1" l="1"/>
  <c r="A1789" i="1"/>
  <c r="A1789" i="4" s="1"/>
  <c r="Y444" i="1"/>
  <c r="A444" i="1"/>
  <c r="A444" i="4" s="1"/>
  <c r="E444" i="1"/>
  <c r="F444" i="1" s="1"/>
  <c r="P444" i="1" s="1"/>
  <c r="M444" i="1"/>
  <c r="Z444" i="1" s="1"/>
  <c r="B443" i="7"/>
  <c r="D443" i="7" s="1"/>
  <c r="C443" i="7"/>
  <c r="A444" i="7" s="1"/>
  <c r="N39" i="9"/>
  <c r="Y39" i="9" s="1"/>
  <c r="U40" i="9"/>
  <c r="A1790" i="1" l="1"/>
  <c r="A1790" i="4" s="1"/>
  <c r="B1791" i="1"/>
  <c r="Y445" i="1"/>
  <c r="M445" i="1"/>
  <c r="Z445" i="1" s="1"/>
  <c r="E445" i="1"/>
  <c r="F445" i="1" s="1"/>
  <c r="P445" i="1" s="1"/>
  <c r="A445" i="1"/>
  <c r="A445" i="4" s="1"/>
  <c r="C444" i="7"/>
  <c r="A445" i="7" s="1"/>
  <c r="B444" i="7"/>
  <c r="D444" i="7" s="1"/>
  <c r="N40" i="9"/>
  <c r="Y40" i="9" s="1"/>
  <c r="U41" i="9"/>
  <c r="A1791" i="1" l="1"/>
  <c r="A1791" i="4" s="1"/>
  <c r="B1792" i="1"/>
  <c r="Y446" i="1"/>
  <c r="A446" i="1"/>
  <c r="A446" i="4" s="1"/>
  <c r="E446" i="1"/>
  <c r="F446" i="1" s="1"/>
  <c r="P446" i="1" s="1"/>
  <c r="M446" i="1"/>
  <c r="Z446" i="1" s="1"/>
  <c r="B445" i="7"/>
  <c r="D445" i="7" s="1"/>
  <c r="C445" i="7"/>
  <c r="A446" i="7" s="1"/>
  <c r="N41" i="9"/>
  <c r="Y41" i="9" s="1"/>
  <c r="U42" i="9"/>
  <c r="B1793" i="1" l="1"/>
  <c r="A1792" i="1"/>
  <c r="A1792" i="4" s="1"/>
  <c r="Y447" i="1"/>
  <c r="M447" i="1"/>
  <c r="Z447" i="1" s="1"/>
  <c r="E447" i="1"/>
  <c r="F447" i="1" s="1"/>
  <c r="P447" i="1" s="1"/>
  <c r="A447" i="1"/>
  <c r="A447" i="4" s="1"/>
  <c r="C446" i="7"/>
  <c r="A447" i="7" s="1"/>
  <c r="B446" i="7"/>
  <c r="D446" i="7" s="1"/>
  <c r="N42" i="9"/>
  <c r="Y42" i="9" s="1"/>
  <c r="U43" i="9"/>
  <c r="B1794" i="1" l="1"/>
  <c r="A1793" i="1"/>
  <c r="A1793" i="4" s="1"/>
  <c r="Y448" i="1"/>
  <c r="A448" i="1"/>
  <c r="A448" i="4" s="1"/>
  <c r="C447" i="7"/>
  <c r="A448" i="7" s="1"/>
  <c r="B447" i="7"/>
  <c r="D447" i="7" s="1"/>
  <c r="N43" i="9"/>
  <c r="Y43" i="9" s="1"/>
  <c r="U44" i="9"/>
  <c r="A1794" i="1" l="1"/>
  <c r="A1794" i="4" s="1"/>
  <c r="B1795" i="1"/>
  <c r="Y449" i="1"/>
  <c r="A449" i="1"/>
  <c r="A449" i="4" s="1"/>
  <c r="B448" i="7"/>
  <c r="D448" i="7" s="1"/>
  <c r="C448" i="7"/>
  <c r="A449" i="7" s="1"/>
  <c r="N44" i="9"/>
  <c r="Y44" i="9" s="1"/>
  <c r="U45" i="9"/>
  <c r="A1795" i="1" l="1"/>
  <c r="A1795" i="4" s="1"/>
  <c r="B1796" i="1"/>
  <c r="Y450" i="1"/>
  <c r="A450" i="1"/>
  <c r="A450" i="4" s="1"/>
  <c r="C449" i="7"/>
  <c r="A450" i="7" s="1"/>
  <c r="B449" i="7"/>
  <c r="D449" i="7" s="1"/>
  <c r="N45" i="9"/>
  <c r="Y45" i="9" s="1"/>
  <c r="U46" i="9"/>
  <c r="N46" i="9" s="1"/>
  <c r="B1797" i="1" l="1"/>
  <c r="A1796" i="1"/>
  <c r="A1796" i="4" s="1"/>
  <c r="Y451" i="1"/>
  <c r="A451" i="1"/>
  <c r="A451" i="4" s="1"/>
  <c r="C450" i="7"/>
  <c r="A451" i="7" s="1"/>
  <c r="B450" i="7"/>
  <c r="D450" i="7" s="1"/>
  <c r="I110" i="9"/>
  <c r="Y46" i="9"/>
  <c r="U47" i="9"/>
  <c r="B1798" i="1" l="1"/>
  <c r="A1797" i="1"/>
  <c r="Y452" i="1"/>
  <c r="A452" i="1"/>
  <c r="A452" i="4" s="1"/>
  <c r="B451" i="7"/>
  <c r="D451" i="7" s="1"/>
  <c r="C451" i="7"/>
  <c r="A452" i="7" s="1"/>
  <c r="X110" i="9"/>
  <c r="W110" i="9"/>
  <c r="Q110" i="9"/>
  <c r="K110" i="9" s="1"/>
  <c r="M110" i="9"/>
  <c r="I111" i="9"/>
  <c r="N47" i="9"/>
  <c r="Y47" i="9" s="1"/>
  <c r="U48" i="9"/>
  <c r="B1799" i="1" l="1"/>
  <c r="Y1798" i="1"/>
  <c r="A1798" i="1"/>
  <c r="A1798" i="4" s="1"/>
  <c r="Y453" i="1"/>
  <c r="A453" i="1"/>
  <c r="A453" i="4" s="1"/>
  <c r="C452" i="7"/>
  <c r="A453" i="7" s="1"/>
  <c r="B452" i="7"/>
  <c r="D452" i="7" s="1"/>
  <c r="X111" i="9"/>
  <c r="W111" i="9"/>
  <c r="M111" i="9"/>
  <c r="Q111" i="9"/>
  <c r="K111" i="9" s="1"/>
  <c r="N48" i="9"/>
  <c r="Y48" i="9" s="1"/>
  <c r="U49" i="9"/>
  <c r="Y1799" i="1" l="1"/>
  <c r="B1800" i="1"/>
  <c r="A1799" i="1"/>
  <c r="A1799" i="4" s="1"/>
  <c r="Y454" i="1"/>
  <c r="A454" i="1"/>
  <c r="A454" i="4" s="1"/>
  <c r="C453" i="7"/>
  <c r="A454" i="7" s="1"/>
  <c r="B453" i="7"/>
  <c r="D453" i="7" s="1"/>
  <c r="N49" i="9"/>
  <c r="Y49" i="9" s="1"/>
  <c r="U50" i="9"/>
  <c r="B1801" i="1" l="1"/>
  <c r="Y1800" i="1"/>
  <c r="A1800" i="1"/>
  <c r="A1800" i="4" s="1"/>
  <c r="Y455" i="1"/>
  <c r="A455" i="1"/>
  <c r="A455" i="4" s="1"/>
  <c r="B454" i="7"/>
  <c r="D454" i="7" s="1"/>
  <c r="C454" i="7"/>
  <c r="A455" i="7" s="1"/>
  <c r="N50" i="9"/>
  <c r="Y50" i="9" s="1"/>
  <c r="U51" i="9"/>
  <c r="B1802" i="1" l="1"/>
  <c r="A1801" i="1"/>
  <c r="A1801" i="4" s="1"/>
  <c r="Y1801" i="1"/>
  <c r="Y456" i="1"/>
  <c r="A456" i="1"/>
  <c r="A456" i="4" s="1"/>
  <c r="C455" i="7"/>
  <c r="A456" i="7" s="1"/>
  <c r="B455" i="7"/>
  <c r="D455" i="7" s="1"/>
  <c r="N51" i="9"/>
  <c r="Y51" i="9" s="1"/>
  <c r="U52" i="9"/>
  <c r="B1803" i="1" l="1"/>
  <c r="Y1802" i="1"/>
  <c r="A1802" i="1"/>
  <c r="A1802" i="4" s="1"/>
  <c r="Y457" i="1"/>
  <c r="A457" i="1"/>
  <c r="A457" i="4" s="1"/>
  <c r="C456" i="7"/>
  <c r="A457" i="7" s="1"/>
  <c r="B456" i="7"/>
  <c r="D456" i="7" s="1"/>
  <c r="I107" i="9"/>
  <c r="N52" i="9"/>
  <c r="Y52" i="9" s="1"/>
  <c r="U53" i="9"/>
  <c r="A1803" i="1" l="1"/>
  <c r="A1803" i="4" s="1"/>
  <c r="Y1803" i="1"/>
  <c r="P1803" i="1"/>
  <c r="Z1803" i="1"/>
  <c r="B1804" i="1"/>
  <c r="Y458" i="1"/>
  <c r="A458" i="1"/>
  <c r="A458" i="4" s="1"/>
  <c r="B457" i="7"/>
  <c r="D457" i="7" s="1"/>
  <c r="C457" i="7"/>
  <c r="A458" i="7" s="1"/>
  <c r="U54" i="9"/>
  <c r="U55" i="9" s="1"/>
  <c r="N53" i="9"/>
  <c r="Y53" i="9" s="1"/>
  <c r="X107" i="9"/>
  <c r="V107" i="9" s="1"/>
  <c r="M107" i="9"/>
  <c r="Q107" i="9"/>
  <c r="K107" i="9" s="1"/>
  <c r="W107" i="9"/>
  <c r="I108" i="9"/>
  <c r="N54" i="9"/>
  <c r="Y54" i="9" s="1"/>
  <c r="P1804" i="1" l="1"/>
  <c r="Y1804" i="1"/>
  <c r="A1804" i="1"/>
  <c r="A1804" i="4" s="1"/>
  <c r="B1805" i="1"/>
  <c r="Z1804" i="1"/>
  <c r="Y459" i="1"/>
  <c r="A459" i="1"/>
  <c r="A459" i="4" s="1"/>
  <c r="C458" i="7"/>
  <c r="A459" i="7" s="1"/>
  <c r="B458" i="7"/>
  <c r="D458" i="7" s="1"/>
  <c r="X108" i="9"/>
  <c r="V108" i="9" s="1"/>
  <c r="Q108" i="9"/>
  <c r="K108" i="9" s="1"/>
  <c r="W108" i="9"/>
  <c r="N108" i="9"/>
  <c r="M108" i="9"/>
  <c r="I109" i="9"/>
  <c r="N55" i="9"/>
  <c r="Y55" i="9" s="1"/>
  <c r="U56" i="9"/>
  <c r="A1805" i="1" l="1"/>
  <c r="A1805" i="4" s="1"/>
  <c r="Z1805" i="1"/>
  <c r="Y1805" i="1"/>
  <c r="B1806" i="1"/>
  <c r="P1805" i="1"/>
  <c r="Y460" i="1"/>
  <c r="A460" i="1"/>
  <c r="A460" i="4" s="1"/>
  <c r="C459" i="7"/>
  <c r="A460" i="7" s="1"/>
  <c r="B459" i="7"/>
  <c r="D459" i="7" s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B1807" i="1" l="1"/>
  <c r="A1806" i="1"/>
  <c r="Y1806" i="1"/>
  <c r="M1806" i="1"/>
  <c r="Z1806" i="1" s="1"/>
  <c r="E1806" i="1"/>
  <c r="F1806" i="1" s="1"/>
  <c r="P1806" i="1" s="1"/>
  <c r="Y461" i="1"/>
  <c r="A461" i="1"/>
  <c r="A461" i="4" s="1"/>
  <c r="B460" i="7"/>
  <c r="D460" i="7" s="1"/>
  <c r="C460" i="7"/>
  <c r="A461" i="7" s="1"/>
  <c r="Y109" i="9"/>
  <c r="N57" i="9"/>
  <c r="Y57" i="9" s="1"/>
  <c r="U58" i="9"/>
  <c r="A1806" i="4" l="1"/>
  <c r="Y1807" i="1"/>
  <c r="E1807" i="1"/>
  <c r="F1807" i="1" s="1"/>
  <c r="P1807" i="1" s="1"/>
  <c r="M1807" i="1"/>
  <c r="Z1807" i="1" s="1"/>
  <c r="B1808" i="1"/>
  <c r="A1807" i="1"/>
  <c r="A1807" i="4" s="1"/>
  <c r="Y462" i="1"/>
  <c r="A462" i="1"/>
  <c r="A462" i="4" s="1"/>
  <c r="B461" i="7"/>
  <c r="D461" i="7" s="1"/>
  <c r="C461" i="7"/>
  <c r="A462" i="7" s="1"/>
  <c r="I112" i="9"/>
  <c r="N58" i="9"/>
  <c r="Y58" i="9" s="1"/>
  <c r="U59" i="9"/>
  <c r="B1809" i="1" l="1"/>
  <c r="E1808" i="1"/>
  <c r="F1808" i="1" s="1"/>
  <c r="P1808" i="1" s="1"/>
  <c r="M1808" i="1"/>
  <c r="Z1808" i="1" s="1"/>
  <c r="A1808" i="1"/>
  <c r="Y1808" i="1"/>
  <c r="Y463" i="1"/>
  <c r="A463" i="1"/>
  <c r="A463" i="4" s="1"/>
  <c r="C462" i="7"/>
  <c r="A463" i="7" s="1"/>
  <c r="B462" i="7"/>
  <c r="D462" i="7" s="1"/>
  <c r="X112" i="9"/>
  <c r="V112" i="9" s="1"/>
  <c r="Q112" i="9"/>
  <c r="K112" i="9" s="1"/>
  <c r="W112" i="9"/>
  <c r="M112" i="9"/>
  <c r="N59" i="9"/>
  <c r="Y59" i="9" s="1"/>
  <c r="U60" i="9"/>
  <c r="A1808" i="4" l="1"/>
  <c r="A1809" i="1"/>
  <c r="A1809" i="4" s="1"/>
  <c r="Y1809" i="1"/>
  <c r="B1810" i="1"/>
  <c r="Y464" i="1"/>
  <c r="A464" i="1"/>
  <c r="A464" i="4" s="1"/>
  <c r="B463" i="7"/>
  <c r="D463" i="7" s="1"/>
  <c r="C463" i="7"/>
  <c r="A464" i="7" s="1"/>
  <c r="U61" i="9"/>
  <c r="U62" i="9" s="1"/>
  <c r="N60" i="9"/>
  <c r="Y60" i="9" s="1"/>
  <c r="N61" i="9"/>
  <c r="Y61" i="9" s="1"/>
  <c r="A1810" i="1" l="1"/>
  <c r="A1810" i="4" s="1"/>
  <c r="Y1810" i="1"/>
  <c r="B1811" i="1"/>
  <c r="Y465" i="1"/>
  <c r="A465" i="1"/>
  <c r="A465" i="4" s="1"/>
  <c r="C464" i="7"/>
  <c r="A465" i="7" s="1"/>
  <c r="B464" i="7"/>
  <c r="D464" i="7" s="1"/>
  <c r="N62" i="9"/>
  <c r="Y62" i="9" s="1"/>
  <c r="U63" i="9"/>
  <c r="A1811" i="1" l="1"/>
  <c r="A1811" i="4" s="1"/>
  <c r="Y1811" i="1"/>
  <c r="B1812" i="1"/>
  <c r="Y466" i="1"/>
  <c r="A466" i="1"/>
  <c r="A466" i="4" s="1"/>
  <c r="C465" i="7"/>
  <c r="A466" i="7" s="1"/>
  <c r="B465" i="7"/>
  <c r="D465" i="7" s="1"/>
  <c r="N63" i="9"/>
  <c r="Y63" i="9" s="1"/>
  <c r="U64" i="9"/>
  <c r="A1812" i="1" l="1"/>
  <c r="A1812" i="4" s="1"/>
  <c r="B1813" i="1"/>
  <c r="Y1812" i="1"/>
  <c r="Y467" i="1"/>
  <c r="A467" i="1"/>
  <c r="A467" i="4" s="1"/>
  <c r="B466" i="7"/>
  <c r="D466" i="7" s="1"/>
  <c r="C466" i="7"/>
  <c r="A467" i="7" s="1"/>
  <c r="U65" i="9"/>
  <c r="U66" i="9" s="1"/>
  <c r="N64" i="9"/>
  <c r="Y64" i="9" s="1"/>
  <c r="N65" i="9"/>
  <c r="Y65" i="9" s="1"/>
  <c r="A1813" i="1" l="1"/>
  <c r="A1813" i="4" s="1"/>
  <c r="B1814" i="1"/>
  <c r="A468" i="1"/>
  <c r="A468" i="4" s="1"/>
  <c r="Y468" i="1"/>
  <c r="C467" i="7"/>
  <c r="A468" i="7" s="1"/>
  <c r="B467" i="7"/>
  <c r="D467" i="7" s="1"/>
  <c r="U67" i="9"/>
  <c r="N66" i="9"/>
  <c r="Y66" i="9" s="1"/>
  <c r="A1814" i="1" l="1"/>
  <c r="A1814" i="4" s="1"/>
  <c r="B1815" i="1"/>
  <c r="Y469" i="1"/>
  <c r="A469" i="1"/>
  <c r="A469" i="4" s="1"/>
  <c r="C468" i="7"/>
  <c r="A469" i="7" s="1"/>
  <c r="B468" i="7"/>
  <c r="D468" i="7" s="1"/>
  <c r="U68" i="9"/>
  <c r="N67" i="9"/>
  <c r="Y67" i="9" s="1"/>
  <c r="N70" i="9"/>
  <c r="Y70" i="9" s="1"/>
  <c r="B1816" i="1" l="1"/>
  <c r="A1815" i="1"/>
  <c r="A1815" i="4" s="1"/>
  <c r="Y470" i="1"/>
  <c r="A470" i="1"/>
  <c r="A470" i="4" s="1"/>
  <c r="B469" i="7"/>
  <c r="D469" i="7" s="1"/>
  <c r="C469" i="7"/>
  <c r="A470" i="7" s="1"/>
  <c r="U69" i="9"/>
  <c r="N68" i="9"/>
  <c r="Y68" i="9" s="1"/>
  <c r="A1816" i="1" l="1"/>
  <c r="A1816" i="4" s="1"/>
  <c r="B1817" i="1"/>
  <c r="Y471" i="1"/>
  <c r="A471" i="1"/>
  <c r="A471" i="4" s="1"/>
  <c r="C470" i="7"/>
  <c r="A471" i="7" s="1"/>
  <c r="B470" i="7"/>
  <c r="D470" i="7" s="1"/>
  <c r="U70" i="9"/>
  <c r="U71" i="9" s="1"/>
  <c r="N69" i="9"/>
  <c r="Y69" i="9" s="1"/>
  <c r="A1817" i="1" l="1"/>
  <c r="A1817" i="4" s="1"/>
  <c r="B1818" i="1"/>
  <c r="Y472" i="1"/>
  <c r="A472" i="1"/>
  <c r="A472" i="4" s="1"/>
  <c r="C471" i="7"/>
  <c r="A472" i="7" s="1"/>
  <c r="B471" i="7"/>
  <c r="D471" i="7" s="1"/>
  <c r="N71" i="9"/>
  <c r="Y71" i="9" s="1"/>
  <c r="U72" i="9"/>
  <c r="B1819" i="1" l="1"/>
  <c r="A1818" i="1"/>
  <c r="A1818" i="4" s="1"/>
  <c r="Y473" i="1"/>
  <c r="A473" i="1"/>
  <c r="A473" i="4" s="1"/>
  <c r="B472" i="7"/>
  <c r="D472" i="7" s="1"/>
  <c r="C472" i="7"/>
  <c r="A473" i="7" s="1"/>
  <c r="U73" i="9"/>
  <c r="N72" i="9"/>
  <c r="Y72" i="9" s="1"/>
  <c r="B1820" i="1" l="1"/>
  <c r="A1819" i="1"/>
  <c r="A1819" i="4" s="1"/>
  <c r="Y474" i="1"/>
  <c r="A474" i="1"/>
  <c r="A474" i="4" s="1"/>
  <c r="C473" i="7"/>
  <c r="A474" i="7" s="1"/>
  <c r="B473" i="7"/>
  <c r="D473" i="7" s="1"/>
  <c r="U74" i="9"/>
  <c r="N73" i="9"/>
  <c r="Y73" i="9" s="1"/>
  <c r="A1820" i="1" l="1"/>
  <c r="A1820" i="4" s="1"/>
  <c r="B1821" i="1"/>
  <c r="Y475" i="1"/>
  <c r="A475" i="1"/>
  <c r="A475" i="4" s="1"/>
  <c r="C474" i="7"/>
  <c r="A475" i="7" s="1"/>
  <c r="B474" i="7"/>
  <c r="D474" i="7" s="1"/>
  <c r="U75" i="9"/>
  <c r="N74" i="9"/>
  <c r="Y74" i="9" s="1"/>
  <c r="B1822" i="1" l="1"/>
  <c r="A1821" i="1"/>
  <c r="A1821" i="4" s="1"/>
  <c r="Y476" i="1"/>
  <c r="A476" i="1"/>
  <c r="A476" i="4" s="1"/>
  <c r="B475" i="7"/>
  <c r="D475" i="7" s="1"/>
  <c r="C475" i="7"/>
  <c r="A476" i="7" s="1"/>
  <c r="U76" i="9"/>
  <c r="N75" i="9"/>
  <c r="Y75" i="9" s="1"/>
  <c r="B1823" i="1" l="1"/>
  <c r="A1822" i="1"/>
  <c r="A1822" i="4" s="1"/>
  <c r="Y477" i="1"/>
  <c r="E477" i="1"/>
  <c r="F477" i="1" s="1"/>
  <c r="P477" i="1" s="1"/>
  <c r="A477" i="1"/>
  <c r="A477" i="4" s="1"/>
  <c r="M477" i="1"/>
  <c r="Z477" i="1" s="1"/>
  <c r="B476" i="7"/>
  <c r="D476" i="7" s="1"/>
  <c r="C476" i="7"/>
  <c r="A477" i="7" s="1"/>
  <c r="U77" i="9"/>
  <c r="N76" i="9"/>
  <c r="Y76" i="9" s="1"/>
  <c r="A1823" i="1" l="1"/>
  <c r="A1823" i="4" s="1"/>
  <c r="B1824" i="1"/>
  <c r="Y478" i="1"/>
  <c r="M478" i="1"/>
  <c r="Z478" i="1" s="1"/>
  <c r="A478" i="1"/>
  <c r="A478" i="4" s="1"/>
  <c r="E478" i="1"/>
  <c r="F478" i="1" s="1"/>
  <c r="P478" i="1" s="1"/>
  <c r="C477" i="7"/>
  <c r="A478" i="7" s="1"/>
  <c r="B477" i="7"/>
  <c r="D477" i="7" s="1"/>
  <c r="U78" i="9"/>
  <c r="N77" i="9"/>
  <c r="Y77" i="9" s="1"/>
  <c r="A1824" i="1" l="1"/>
  <c r="A1824" i="4" s="1"/>
  <c r="B1825" i="1"/>
  <c r="Y479" i="1"/>
  <c r="M479" i="1"/>
  <c r="Z479" i="1" s="1"/>
  <c r="A479" i="1"/>
  <c r="A479" i="4" s="1"/>
  <c r="E479" i="1"/>
  <c r="F479" i="1" s="1"/>
  <c r="P479" i="1" s="1"/>
  <c r="B478" i="7"/>
  <c r="D478" i="7" s="1"/>
  <c r="C478" i="7"/>
  <c r="A479" i="7" s="1"/>
  <c r="U79" i="9"/>
  <c r="N78" i="9"/>
  <c r="Y78" i="9" s="1"/>
  <c r="B1826" i="1" l="1"/>
  <c r="A1825" i="1"/>
  <c r="A1825" i="4" s="1"/>
  <c r="Y480" i="1"/>
  <c r="M480" i="1"/>
  <c r="Z480" i="1" s="1"/>
  <c r="E480" i="1"/>
  <c r="F480" i="1" s="1"/>
  <c r="P480" i="1" s="1"/>
  <c r="A480" i="1"/>
  <c r="A480" i="4" s="1"/>
  <c r="B479" i="7"/>
  <c r="D479" i="7" s="1"/>
  <c r="C479" i="7"/>
  <c r="A480" i="7" s="1"/>
  <c r="U80" i="9"/>
  <c r="N79" i="9"/>
  <c r="Y79" i="9" s="1"/>
  <c r="A1826" i="1" l="1"/>
  <c r="A1826" i="4" s="1"/>
  <c r="B1827" i="1"/>
  <c r="Y481" i="1"/>
  <c r="A481" i="1"/>
  <c r="A481" i="4" s="1"/>
  <c r="C480" i="7"/>
  <c r="A481" i="7" s="1"/>
  <c r="B480" i="7"/>
  <c r="D480" i="7" s="1"/>
  <c r="U81" i="9"/>
  <c r="N80" i="9"/>
  <c r="Y80" i="9" s="1"/>
  <c r="A1827" i="1" l="1"/>
  <c r="A1827" i="4" s="1"/>
  <c r="B1828" i="1"/>
  <c r="Y482" i="1"/>
  <c r="A482" i="1"/>
  <c r="A482" i="4" s="1"/>
  <c r="B481" i="7"/>
  <c r="D481" i="7" s="1"/>
  <c r="C481" i="7"/>
  <c r="A482" i="7" s="1"/>
  <c r="U82" i="9"/>
  <c r="N81" i="9"/>
  <c r="Y81" i="9" s="1"/>
  <c r="B1829" i="1" l="1"/>
  <c r="A1828" i="1"/>
  <c r="A1828" i="4" s="1"/>
  <c r="Y483" i="1"/>
  <c r="A483" i="1"/>
  <c r="A483" i="4" s="1"/>
  <c r="C482" i="7"/>
  <c r="A483" i="7" s="1"/>
  <c r="B482" i="7"/>
  <c r="D482" i="7" s="1"/>
  <c r="U83" i="9"/>
  <c r="N82" i="9"/>
  <c r="Y82" i="9" s="1"/>
  <c r="A1829" i="1" l="1"/>
  <c r="A1829" i="4" s="1"/>
  <c r="B1830" i="1"/>
  <c r="Y484" i="1"/>
  <c r="A484" i="1"/>
  <c r="A484" i="4" s="1"/>
  <c r="C483" i="7"/>
  <c r="A484" i="7" s="1"/>
  <c r="B483" i="7"/>
  <c r="D483" i="7" s="1"/>
  <c r="U84" i="9"/>
  <c r="N83" i="9"/>
  <c r="Y83" i="9" s="1"/>
  <c r="B1831" i="1" l="1"/>
  <c r="A1830" i="1"/>
  <c r="A1830" i="4" s="1"/>
  <c r="Y485" i="1"/>
  <c r="A485" i="1"/>
  <c r="A485" i="4" s="1"/>
  <c r="U85" i="9"/>
  <c r="N84" i="9"/>
  <c r="Y84" i="9" s="1"/>
  <c r="B484" i="7"/>
  <c r="D484" i="7" s="1"/>
  <c r="C484" i="7"/>
  <c r="A485" i="7" s="1"/>
  <c r="N93" i="9"/>
  <c r="Y93" i="9" s="1"/>
  <c r="U86" i="9" l="1"/>
  <c r="N85" i="9"/>
  <c r="Y85" i="9" s="1"/>
  <c r="B1832" i="1"/>
  <c r="A1831" i="1"/>
  <c r="A1831" i="4" s="1"/>
  <c r="Y486" i="1"/>
  <c r="A486" i="1"/>
  <c r="A486" i="4" s="1"/>
  <c r="U87" i="9"/>
  <c r="N86" i="9"/>
  <c r="Y86" i="9" s="1"/>
  <c r="C485" i="7"/>
  <c r="A486" i="7" s="1"/>
  <c r="B485" i="7"/>
  <c r="D485" i="7" s="1"/>
  <c r="N89" i="9"/>
  <c r="Y89" i="9" s="1"/>
  <c r="A1832" i="1" l="1"/>
  <c r="A1832" i="4" s="1"/>
  <c r="B1833" i="1"/>
  <c r="Y487" i="1"/>
  <c r="A487" i="1"/>
  <c r="A487" i="4" s="1"/>
  <c r="U88" i="9"/>
  <c r="N87" i="9"/>
  <c r="Y87" i="9" s="1"/>
  <c r="C486" i="7"/>
  <c r="A487" i="7" s="1"/>
  <c r="B486" i="7"/>
  <c r="D486" i="7" s="1"/>
  <c r="N96" i="9"/>
  <c r="Y96" i="9" s="1"/>
  <c r="B1834" i="1" l="1"/>
  <c r="A1833" i="1"/>
  <c r="A1833" i="4" s="1"/>
  <c r="Y488" i="1"/>
  <c r="A488" i="1"/>
  <c r="A488" i="4" s="1"/>
  <c r="U89" i="9"/>
  <c r="U90" i="9" s="1"/>
  <c r="N88" i="9"/>
  <c r="Y88" i="9" s="1"/>
  <c r="B487" i="7"/>
  <c r="D487" i="7" s="1"/>
  <c r="C487" i="7"/>
  <c r="A488" i="7" s="1"/>
  <c r="U91" i="9" l="1"/>
  <c r="N90" i="9"/>
  <c r="Y90" i="9" s="1"/>
  <c r="B1835" i="1"/>
  <c r="A1834" i="1"/>
  <c r="A1834" i="4" s="1"/>
  <c r="Y489" i="1"/>
  <c r="A489" i="1"/>
  <c r="A489" i="4" s="1"/>
  <c r="C488" i="7"/>
  <c r="A489" i="7" s="1"/>
  <c r="B488" i="7"/>
  <c r="D488" i="7" s="1"/>
  <c r="N94" i="9"/>
  <c r="Y94" i="9" s="1"/>
  <c r="N100" i="9"/>
  <c r="Y100" i="9" s="1"/>
  <c r="U92" i="9" l="1"/>
  <c r="N91" i="9"/>
  <c r="Y91" i="9" s="1"/>
  <c r="A1835" i="1"/>
  <c r="A1835" i="4" s="1"/>
  <c r="B1836" i="1"/>
  <c r="Y490" i="1"/>
  <c r="A490" i="1"/>
  <c r="A490" i="4" s="1"/>
  <c r="C489" i="7"/>
  <c r="A490" i="7" s="1"/>
  <c r="B489" i="7"/>
  <c r="D489" i="7" s="1"/>
  <c r="N95" i="9"/>
  <c r="Y95" i="9" s="1"/>
  <c r="U93" i="9" l="1"/>
  <c r="U94" i="9" s="1"/>
  <c r="U95" i="9" s="1"/>
  <c r="U96" i="9" s="1"/>
  <c r="U97" i="9" s="1"/>
  <c r="N92" i="9"/>
  <c r="Y92" i="9" s="1"/>
  <c r="U98" i="9"/>
  <c r="N97" i="9"/>
  <c r="Y97" i="9" s="1"/>
  <c r="B1837" i="1"/>
  <c r="A1836" i="1"/>
  <c r="A1836" i="4" s="1"/>
  <c r="Y491" i="1"/>
  <c r="A491" i="1"/>
  <c r="A491" i="4" s="1"/>
  <c r="U99" i="9"/>
  <c r="U100" i="9" s="1"/>
  <c r="U101" i="9" s="1"/>
  <c r="N98" i="9"/>
  <c r="Y98" i="9" s="1"/>
  <c r="B490" i="7"/>
  <c r="D490" i="7" s="1"/>
  <c r="C490" i="7"/>
  <c r="A491" i="7" s="1"/>
  <c r="N105" i="9"/>
  <c r="Y105" i="9" s="1"/>
  <c r="U102" i="9" l="1"/>
  <c r="N101" i="9"/>
  <c r="Y101" i="9" s="1"/>
  <c r="B1838" i="1"/>
  <c r="A1837" i="1"/>
  <c r="A1837" i="4" s="1"/>
  <c r="Y492" i="1"/>
  <c r="A492" i="1"/>
  <c r="A492" i="4" s="1"/>
  <c r="U103" i="9"/>
  <c r="N102" i="9"/>
  <c r="Y102" i="9" s="1"/>
  <c r="C491" i="7"/>
  <c r="A492" i="7" s="1"/>
  <c r="B491" i="7"/>
  <c r="D491" i="7" s="1"/>
  <c r="N106" i="9"/>
  <c r="Y106" i="9" s="1"/>
  <c r="A1838" i="1" l="1"/>
  <c r="A1838" i="4" s="1"/>
  <c r="B1839" i="1"/>
  <c r="Y493" i="1"/>
  <c r="A493" i="1"/>
  <c r="A493" i="4" s="1"/>
  <c r="U104" i="9"/>
  <c r="N103" i="9"/>
  <c r="Y103" i="9" s="1"/>
  <c r="C492" i="7"/>
  <c r="A493" i="7" s="1"/>
  <c r="B492" i="7"/>
  <c r="D492" i="7" s="1"/>
  <c r="N107" i="9"/>
  <c r="Y107" i="9" s="1"/>
  <c r="A1839" i="1" l="1"/>
  <c r="A1839" i="4" s="1"/>
  <c r="B1840" i="1"/>
  <c r="Y494" i="1"/>
  <c r="A494" i="1"/>
  <c r="A494" i="4" s="1"/>
  <c r="U105" i="9"/>
  <c r="U106" i="9" s="1"/>
  <c r="U107" i="9" s="1"/>
  <c r="U108" i="9" s="1"/>
  <c r="U109" i="9" s="1"/>
  <c r="U110" i="9" s="1"/>
  <c r="N104" i="9"/>
  <c r="Y104" i="9" s="1"/>
  <c r="B493" i="7"/>
  <c r="D493" i="7" s="1"/>
  <c r="C493" i="7"/>
  <c r="A494" i="7" s="1"/>
  <c r="U111" i="9" l="1"/>
  <c r="U112" i="9" s="1"/>
  <c r="N112" i="9" s="1"/>
  <c r="Y112" i="9" s="1"/>
  <c r="N110" i="9"/>
  <c r="Y110" i="9" s="1"/>
  <c r="A1840" i="1"/>
  <c r="A1840" i="4" s="1"/>
  <c r="B1841" i="1"/>
  <c r="Y495" i="1"/>
  <c r="A495" i="1"/>
  <c r="A495" i="4" s="1"/>
  <c r="N111" i="9"/>
  <c r="Y111" i="9" s="1"/>
  <c r="B494" i="7"/>
  <c r="D494" i="7" s="1"/>
  <c r="C494" i="7"/>
  <c r="A495" i="7" s="1"/>
  <c r="A1841" i="1" l="1"/>
  <c r="A1841" i="4" s="1"/>
  <c r="B1842" i="1"/>
  <c r="Y496" i="1"/>
  <c r="A496" i="1"/>
  <c r="A496" i="4" s="1"/>
  <c r="C495" i="7"/>
  <c r="A496" i="7" s="1"/>
  <c r="B495" i="7"/>
  <c r="D495" i="7" s="1"/>
  <c r="B1843" i="1" l="1"/>
  <c r="A1842" i="1"/>
  <c r="A1842" i="4" s="1"/>
  <c r="Y497" i="1"/>
  <c r="A497" i="1"/>
  <c r="A497" i="4" s="1"/>
  <c r="B496" i="7"/>
  <c r="D496" i="7" s="1"/>
  <c r="C496" i="7"/>
  <c r="A497" i="7" s="1"/>
  <c r="A1843" i="1" l="1"/>
  <c r="A1843" i="4" s="1"/>
  <c r="B1844" i="1"/>
  <c r="Y498" i="1"/>
  <c r="A498" i="1"/>
  <c r="A498" i="4" s="1"/>
  <c r="C497" i="7"/>
  <c r="A498" i="7" s="1"/>
  <c r="B497" i="7"/>
  <c r="D497" i="7" s="1"/>
  <c r="A1844" i="1" l="1"/>
  <c r="A1844" i="4" s="1"/>
  <c r="B1845" i="1"/>
  <c r="Y499" i="1"/>
  <c r="A499" i="1"/>
  <c r="A499" i="4" s="1"/>
  <c r="C498" i="7"/>
  <c r="A499" i="7" s="1"/>
  <c r="B498" i="7"/>
  <c r="D498" i="7" s="1"/>
  <c r="B1846" i="1" l="1"/>
  <c r="A1845" i="1"/>
  <c r="A1845" i="4" s="1"/>
  <c r="Y500" i="1"/>
  <c r="A500" i="1"/>
  <c r="A500" i="4" s="1"/>
  <c r="B499" i="7"/>
  <c r="D499" i="7" s="1"/>
  <c r="C499" i="7"/>
  <c r="A500" i="7" s="1"/>
  <c r="A1846" i="1" l="1"/>
  <c r="A1846" i="4" s="1"/>
  <c r="B1847" i="1"/>
  <c r="Y501" i="1"/>
  <c r="A501" i="1"/>
  <c r="A501" i="4" s="1"/>
  <c r="C500" i="7"/>
  <c r="A501" i="7" s="1"/>
  <c r="B500" i="7"/>
  <c r="D500" i="7" s="1"/>
  <c r="B1848" i="1" l="1"/>
  <c r="A1847" i="1"/>
  <c r="A1847" i="4" s="1"/>
  <c r="Y502" i="1"/>
  <c r="A502" i="1"/>
  <c r="A502" i="4" s="1"/>
  <c r="C501" i="7"/>
  <c r="A502" i="7" s="1"/>
  <c r="B501" i="7"/>
  <c r="D501" i="7" s="1"/>
  <c r="A1848" i="1" l="1"/>
  <c r="A1848" i="4" s="1"/>
  <c r="B1849" i="1"/>
  <c r="Y503" i="1"/>
  <c r="A503" i="1"/>
  <c r="A503" i="4" s="1"/>
  <c r="B502" i="7"/>
  <c r="D502" i="7" s="1"/>
  <c r="C502" i="7"/>
  <c r="A503" i="7" s="1"/>
  <c r="A1849" i="1" l="1"/>
  <c r="A1849" i="4" s="1"/>
  <c r="B1850" i="1"/>
  <c r="Y504" i="1"/>
  <c r="A504" i="1"/>
  <c r="A504" i="4" s="1"/>
  <c r="B503" i="7"/>
  <c r="D503" i="7" s="1"/>
  <c r="C503" i="7"/>
  <c r="A504" i="7" s="1"/>
  <c r="B1851" i="1" l="1"/>
  <c r="A1850" i="1"/>
  <c r="A1850" i="4" s="1"/>
  <c r="Y505" i="1"/>
  <c r="A505" i="1"/>
  <c r="A505" i="4" s="1"/>
  <c r="C504" i="7"/>
  <c r="A505" i="7" s="1"/>
  <c r="B504" i="7"/>
  <c r="D504" i="7" s="1"/>
  <c r="A1851" i="1" l="1"/>
  <c r="A1851" i="4" s="1"/>
  <c r="B1852" i="1"/>
  <c r="Y506" i="1"/>
  <c r="A506" i="1"/>
  <c r="A506" i="4" s="1"/>
  <c r="B505" i="7"/>
  <c r="D505" i="7" s="1"/>
  <c r="C505" i="7"/>
  <c r="A506" i="7" s="1"/>
  <c r="B1853" i="1" l="1"/>
  <c r="A1852" i="1"/>
  <c r="A1852" i="4" s="1"/>
  <c r="Y507" i="1"/>
  <c r="A507" i="1"/>
  <c r="A507" i="4" s="1"/>
  <c r="C506" i="7"/>
  <c r="A507" i="7" s="1"/>
  <c r="B506" i="7"/>
  <c r="D506" i="7" s="1"/>
  <c r="B1854" i="1" l="1"/>
  <c r="A1853" i="1"/>
  <c r="A1853" i="4" s="1"/>
  <c r="Y508" i="1"/>
  <c r="A508" i="1"/>
  <c r="A508" i="4" s="1"/>
  <c r="C507" i="7"/>
  <c r="A508" i="7" s="1"/>
  <c r="B507" i="7"/>
  <c r="D507" i="7" s="1"/>
  <c r="B1855" i="1" l="1"/>
  <c r="A1854" i="1"/>
  <c r="A1854" i="4" s="1"/>
  <c r="Y509" i="1"/>
  <c r="A509" i="1"/>
  <c r="A509" i="4" s="1"/>
  <c r="B508" i="7"/>
  <c r="D508" i="7" s="1"/>
  <c r="C508" i="7"/>
  <c r="A509" i="7" s="1"/>
  <c r="B1856" i="1" l="1"/>
  <c r="A1855" i="1"/>
  <c r="A1855" i="4" s="1"/>
  <c r="Y510" i="1"/>
  <c r="A510" i="1"/>
  <c r="A510" i="4" s="1"/>
  <c r="C509" i="7"/>
  <c r="A510" i="7" s="1"/>
  <c r="B509" i="7"/>
  <c r="D509" i="7" s="1"/>
  <c r="A1856" i="1" l="1"/>
  <c r="A1856" i="4" s="1"/>
  <c r="B1857" i="1"/>
  <c r="Y511" i="1"/>
  <c r="A511" i="1"/>
  <c r="A511" i="4" s="1"/>
  <c r="C510" i="7"/>
  <c r="A511" i="7" s="1"/>
  <c r="B510" i="7"/>
  <c r="D510" i="7" s="1"/>
  <c r="B1858" i="1" l="1"/>
  <c r="A1857" i="1"/>
  <c r="A1857" i="4" s="1"/>
  <c r="Y512" i="1"/>
  <c r="A512" i="1"/>
  <c r="A512" i="4" s="1"/>
  <c r="B511" i="7"/>
  <c r="D511" i="7" s="1"/>
  <c r="C511" i="7"/>
  <c r="A512" i="7" s="1"/>
  <c r="B1859" i="1" l="1"/>
  <c r="A1858" i="1"/>
  <c r="A1858" i="4" s="1"/>
  <c r="Y513" i="1"/>
  <c r="A513" i="1"/>
  <c r="A513" i="4" s="1"/>
  <c r="B512" i="7"/>
  <c r="D512" i="7" s="1"/>
  <c r="C512" i="7"/>
  <c r="A513" i="7" s="1"/>
  <c r="B1860" i="1" l="1"/>
  <c r="A1859" i="1"/>
  <c r="A1859" i="4" s="1"/>
  <c r="Y514" i="1"/>
  <c r="A514" i="1"/>
  <c r="A514" i="4" s="1"/>
  <c r="C513" i="7"/>
  <c r="A514" i="7" s="1"/>
  <c r="B513" i="7"/>
  <c r="D513" i="7" s="1"/>
  <c r="A1860" i="1" l="1"/>
  <c r="A1860" i="4" s="1"/>
  <c r="B1861" i="1"/>
  <c r="Y515" i="1"/>
  <c r="A515" i="1"/>
  <c r="A515" i="4" s="1"/>
  <c r="B514" i="7"/>
  <c r="D514" i="7" s="1"/>
  <c r="C514" i="7"/>
  <c r="A515" i="7" s="1"/>
  <c r="A1861" i="1" l="1"/>
  <c r="A1861" i="4" s="1"/>
  <c r="B1862" i="1"/>
  <c r="Y516" i="1"/>
  <c r="A516" i="1"/>
  <c r="A516" i="4" s="1"/>
  <c r="C515" i="7"/>
  <c r="A516" i="7" s="1"/>
  <c r="B515" i="7"/>
  <c r="D515" i="7" s="1"/>
  <c r="B1863" i="1" l="1"/>
  <c r="A1862" i="1"/>
  <c r="A1862" i="4" s="1"/>
  <c r="Y517" i="1"/>
  <c r="A517" i="1"/>
  <c r="A517" i="4" s="1"/>
  <c r="C516" i="7"/>
  <c r="A517" i="7" s="1"/>
  <c r="B516" i="7"/>
  <c r="D516" i="7" s="1"/>
  <c r="A1863" i="1" l="1"/>
  <c r="A1863" i="4" s="1"/>
  <c r="B1864" i="1"/>
  <c r="Y518" i="1"/>
  <c r="A518" i="1"/>
  <c r="A518" i="4" s="1"/>
  <c r="B517" i="7"/>
  <c r="D517" i="7" s="1"/>
  <c r="C517" i="7"/>
  <c r="A518" i="7" s="1"/>
  <c r="A1864" i="1" l="1"/>
  <c r="A1864" i="4" s="1"/>
  <c r="B1865" i="1"/>
  <c r="Y519" i="1"/>
  <c r="A519" i="1"/>
  <c r="A519" i="4" s="1"/>
  <c r="C518" i="7"/>
  <c r="A519" i="7" s="1"/>
  <c r="B518" i="7"/>
  <c r="D518" i="7" s="1"/>
  <c r="B1866" i="1" l="1"/>
  <c r="A1865" i="1"/>
  <c r="A1865" i="4" s="1"/>
  <c r="Y520" i="1"/>
  <c r="A520" i="1"/>
  <c r="A520" i="4" s="1"/>
  <c r="C519" i="7"/>
  <c r="A520" i="7" s="1"/>
  <c r="B519" i="7"/>
  <c r="D519" i="7" s="1"/>
  <c r="B1867" i="1" l="1"/>
  <c r="A1866" i="1"/>
  <c r="A1866" i="4" s="1"/>
  <c r="Y521" i="1"/>
  <c r="A521" i="1"/>
  <c r="A521" i="4" s="1"/>
  <c r="B520" i="7"/>
  <c r="D520" i="7" s="1"/>
  <c r="C520" i="7"/>
  <c r="A521" i="7" s="1"/>
  <c r="A1867" i="1" l="1"/>
  <c r="A1867" i="4" s="1"/>
  <c r="B1868" i="1"/>
  <c r="Y522" i="1"/>
  <c r="A522" i="1"/>
  <c r="A522" i="4" s="1"/>
  <c r="B521" i="7"/>
  <c r="D521" i="7" s="1"/>
  <c r="C521" i="7"/>
  <c r="A522" i="7" s="1"/>
  <c r="B1869" i="1" l="1"/>
  <c r="A1868" i="1"/>
  <c r="A1868" i="4" s="1"/>
  <c r="Y523" i="1"/>
  <c r="A523" i="1"/>
  <c r="A523" i="4" s="1"/>
  <c r="C522" i="7"/>
  <c r="A523" i="7" s="1"/>
  <c r="B522" i="7"/>
  <c r="D522" i="7" s="1"/>
  <c r="B1870" i="1" l="1"/>
  <c r="A1869" i="1"/>
  <c r="A1869" i="4" s="1"/>
  <c r="Y524" i="1"/>
  <c r="A524" i="1"/>
  <c r="A524" i="4" s="1"/>
  <c r="B523" i="7"/>
  <c r="D523" i="7" s="1"/>
  <c r="C523" i="7"/>
  <c r="A524" i="7" s="1"/>
  <c r="A1870" i="1" l="1"/>
  <c r="A1870" i="4" s="1"/>
  <c r="B1871" i="1"/>
  <c r="Y525" i="1"/>
  <c r="M525" i="1"/>
  <c r="Z525" i="1" s="1"/>
  <c r="A525" i="1"/>
  <c r="A525" i="4" s="1"/>
  <c r="E525" i="1"/>
  <c r="F525" i="1" s="1"/>
  <c r="P525" i="1" s="1"/>
  <c r="C524" i="7"/>
  <c r="A525" i="7" s="1"/>
  <c r="B524" i="7"/>
  <c r="D524" i="7" s="1"/>
  <c r="A1871" i="1" l="1"/>
  <c r="A1871" i="4" s="1"/>
  <c r="B1872" i="1"/>
  <c r="Y526" i="1"/>
  <c r="A526" i="1"/>
  <c r="A526" i="4" s="1"/>
  <c r="E526" i="1"/>
  <c r="F526" i="1" s="1"/>
  <c r="P526" i="1" s="1"/>
  <c r="M526" i="1"/>
  <c r="Z526" i="1" s="1"/>
  <c r="C525" i="7"/>
  <c r="A526" i="7" s="1"/>
  <c r="B525" i="7"/>
  <c r="D525" i="7" s="1"/>
  <c r="A1872" i="1" l="1"/>
  <c r="A1872" i="4" s="1"/>
  <c r="B1873" i="1"/>
  <c r="Y527" i="1"/>
  <c r="E527" i="1"/>
  <c r="F527" i="1" s="1"/>
  <c r="P527" i="1" s="1"/>
  <c r="M527" i="1"/>
  <c r="Z527" i="1" s="1"/>
  <c r="A527" i="1"/>
  <c r="A527" i="4" s="1"/>
  <c r="B526" i="7"/>
  <c r="D526" i="7" s="1"/>
  <c r="C526" i="7"/>
  <c r="A527" i="7" s="1"/>
  <c r="A1873" i="1" l="1"/>
  <c r="A1873" i="4" s="1"/>
  <c r="B1874" i="1"/>
  <c r="Y528" i="1"/>
  <c r="M528" i="1"/>
  <c r="Z528" i="1" s="1"/>
  <c r="E528" i="1"/>
  <c r="F528" i="1" s="1"/>
  <c r="P528" i="1" s="1"/>
  <c r="A528" i="1"/>
  <c r="A528" i="4" s="1"/>
  <c r="B527" i="7"/>
  <c r="D527" i="7" s="1"/>
  <c r="C527" i="7"/>
  <c r="A528" i="7" s="1"/>
  <c r="A1874" i="1" l="1"/>
  <c r="A1874" i="4" s="1"/>
  <c r="B1875" i="1"/>
  <c r="Y529" i="1"/>
  <c r="M529" i="1"/>
  <c r="Z529" i="1" s="1"/>
  <c r="E529" i="1"/>
  <c r="F529" i="1" s="1"/>
  <c r="P529" i="1" s="1"/>
  <c r="A529" i="1"/>
  <c r="A529" i="4" s="1"/>
  <c r="C528" i="7"/>
  <c r="A529" i="7" s="1"/>
  <c r="B528" i="7"/>
  <c r="D528" i="7" s="1"/>
  <c r="A1875" i="1" l="1"/>
  <c r="A1875" i="4" s="1"/>
  <c r="B1876" i="1"/>
  <c r="Y530" i="1"/>
  <c r="E530" i="1"/>
  <c r="F530" i="1" s="1"/>
  <c r="P530" i="1" s="1"/>
  <c r="A530" i="1"/>
  <c r="A530" i="4" s="1"/>
  <c r="M530" i="1"/>
  <c r="Z530" i="1" s="1"/>
  <c r="C529" i="7"/>
  <c r="A530" i="7" s="1"/>
  <c r="B529" i="7"/>
  <c r="D529" i="7" s="1"/>
  <c r="A1876" i="1" l="1"/>
  <c r="A1876" i="4" s="1"/>
  <c r="B1877" i="1"/>
  <c r="Y531" i="1"/>
  <c r="E531" i="1"/>
  <c r="F531" i="1" s="1"/>
  <c r="P531" i="1" s="1"/>
  <c r="A531" i="1"/>
  <c r="A531" i="4" s="1"/>
  <c r="M531" i="1"/>
  <c r="Z531" i="1" s="1"/>
  <c r="B530" i="7"/>
  <c r="D530" i="7" s="1"/>
  <c r="C530" i="7"/>
  <c r="A531" i="7" s="1"/>
  <c r="A1877" i="1" l="1"/>
  <c r="A1877" i="4" s="1"/>
  <c r="B1878" i="1"/>
  <c r="Y532" i="1"/>
  <c r="M532" i="1"/>
  <c r="Z532" i="1" s="1"/>
  <c r="E532" i="1"/>
  <c r="F532" i="1" s="1"/>
  <c r="P532" i="1" s="1"/>
  <c r="A532" i="1"/>
  <c r="A532" i="4" s="1"/>
  <c r="B531" i="7"/>
  <c r="D531" i="7" s="1"/>
  <c r="C531" i="7"/>
  <c r="A532" i="7" s="1"/>
  <c r="B1879" i="1" l="1"/>
  <c r="A1878" i="1"/>
  <c r="A1878" i="4" s="1"/>
  <c r="Y533" i="1"/>
  <c r="E533" i="1"/>
  <c r="F533" i="1" s="1"/>
  <c r="P533" i="1" s="1"/>
  <c r="M533" i="1"/>
  <c r="Z533" i="1" s="1"/>
  <c r="A533" i="1"/>
  <c r="A533" i="4" s="1"/>
  <c r="C532" i="7"/>
  <c r="A533" i="7" s="1"/>
  <c r="B532" i="7"/>
  <c r="D532" i="7" s="1"/>
  <c r="A1879" i="1" l="1"/>
  <c r="A1879" i="4" s="1"/>
  <c r="B1880" i="1"/>
  <c r="Y534" i="1"/>
  <c r="A534" i="1"/>
  <c r="M534" i="1"/>
  <c r="Z534" i="1" s="1"/>
  <c r="E534" i="1"/>
  <c r="F534" i="1" s="1"/>
  <c r="P534" i="1" s="1"/>
  <c r="C533" i="7"/>
  <c r="A534" i="7" s="1"/>
  <c r="B533" i="7"/>
  <c r="D533" i="7" s="1"/>
  <c r="A534" i="4" l="1"/>
  <c r="A1880" i="1"/>
  <c r="A1880" i="4" s="1"/>
  <c r="B1881" i="1"/>
  <c r="Y535" i="1"/>
  <c r="M535" i="1"/>
  <c r="Z535" i="1" s="1"/>
  <c r="A535" i="1"/>
  <c r="E535" i="1"/>
  <c r="C534" i="7"/>
  <c r="A535" i="7" s="1"/>
  <c r="B534" i="7"/>
  <c r="D534" i="7" s="1"/>
  <c r="A535" i="4" l="1"/>
  <c r="B1882" i="1"/>
  <c r="A1881" i="1"/>
  <c r="A1881" i="4" s="1"/>
  <c r="F535" i="1"/>
  <c r="P535" i="1" s="1"/>
  <c r="Y536" i="1"/>
  <c r="A536" i="1"/>
  <c r="A536" i="4" s="1"/>
  <c r="E536" i="1"/>
  <c r="F536" i="1" s="1"/>
  <c r="P536" i="1" s="1"/>
  <c r="M536" i="1"/>
  <c r="Z536" i="1" s="1"/>
  <c r="C535" i="7"/>
  <c r="A536" i="7" s="1"/>
  <c r="B535" i="7"/>
  <c r="D535" i="7" s="1"/>
  <c r="A1882" i="1" l="1"/>
  <c r="A1882" i="4" s="1"/>
  <c r="B1883" i="1"/>
  <c r="Y537" i="1"/>
  <c r="E537" i="1"/>
  <c r="F537" i="1" s="1"/>
  <c r="P537" i="1" s="1"/>
  <c r="A537" i="1"/>
  <c r="A537" i="4" s="1"/>
  <c r="M537" i="1"/>
  <c r="Z537" i="1" s="1"/>
  <c r="C536" i="7"/>
  <c r="A537" i="7" s="1"/>
  <c r="B536" i="7"/>
  <c r="D536" i="7" s="1"/>
  <c r="A1883" i="1" l="1"/>
  <c r="A1883" i="4" s="1"/>
  <c r="B1884" i="1"/>
  <c r="Y538" i="1"/>
  <c r="E538" i="1"/>
  <c r="F538" i="1" s="1"/>
  <c r="P538" i="1" s="1"/>
  <c r="A538" i="1"/>
  <c r="A538" i="4" s="1"/>
  <c r="M538" i="1"/>
  <c r="Z538" i="1" s="1"/>
  <c r="B537" i="7"/>
  <c r="D537" i="7" s="1"/>
  <c r="C537" i="7"/>
  <c r="A538" i="7" s="1"/>
  <c r="A1884" i="1" l="1"/>
  <c r="A1884" i="4" s="1"/>
  <c r="B1885" i="1"/>
  <c r="Y539" i="1"/>
  <c r="M539" i="1"/>
  <c r="Z539" i="1" s="1"/>
  <c r="E539" i="1"/>
  <c r="F539" i="1" s="1"/>
  <c r="P539" i="1" s="1"/>
  <c r="A539" i="1"/>
  <c r="A539" i="4" s="1"/>
  <c r="B538" i="7"/>
  <c r="D538" i="7" s="1"/>
  <c r="C538" i="7"/>
  <c r="A539" i="7" s="1"/>
  <c r="A1885" i="1" l="1"/>
  <c r="A1885" i="4" s="1"/>
  <c r="B1886" i="1"/>
  <c r="Y540" i="1"/>
  <c r="M540" i="1"/>
  <c r="Z540" i="1" s="1"/>
  <c r="E540" i="1"/>
  <c r="F540" i="1" s="1"/>
  <c r="P540" i="1" s="1"/>
  <c r="A540" i="1"/>
  <c r="A540" i="4" s="1"/>
  <c r="C539" i="7"/>
  <c r="A540" i="7" s="1"/>
  <c r="B539" i="7"/>
  <c r="D539" i="7" s="1"/>
  <c r="A1886" i="1" l="1"/>
  <c r="A1886" i="4" s="1"/>
  <c r="B1887" i="1"/>
  <c r="Y541" i="1"/>
  <c r="M541" i="1"/>
  <c r="Z541" i="1" s="1"/>
  <c r="E541" i="1"/>
  <c r="F541" i="1" s="1"/>
  <c r="P541" i="1" s="1"/>
  <c r="A541" i="1"/>
  <c r="A541" i="4" s="1"/>
  <c r="C540" i="7"/>
  <c r="A541" i="7" s="1"/>
  <c r="B540" i="7"/>
  <c r="D540" i="7" s="1"/>
  <c r="A1887" i="1" l="1"/>
  <c r="A1887" i="4" s="1"/>
  <c r="B1888" i="1"/>
  <c r="Y542" i="1"/>
  <c r="M542" i="1"/>
  <c r="Z542" i="1" s="1"/>
  <c r="A542" i="1"/>
  <c r="A542" i="4" s="1"/>
  <c r="E542" i="1"/>
  <c r="F542" i="1" s="1"/>
  <c r="P542" i="1" s="1"/>
  <c r="C541" i="7"/>
  <c r="A542" i="7" s="1"/>
  <c r="B541" i="7"/>
  <c r="D541" i="7" s="1"/>
  <c r="A1888" i="1" l="1"/>
  <c r="A1888" i="4" s="1"/>
  <c r="B1889" i="1"/>
  <c r="Y543" i="1"/>
  <c r="M543" i="1"/>
  <c r="Z543" i="1" s="1"/>
  <c r="E543" i="1"/>
  <c r="F543" i="1" s="1"/>
  <c r="P543" i="1" s="1"/>
  <c r="A543" i="1"/>
  <c r="A543" i="4" s="1"/>
  <c r="B542" i="7"/>
  <c r="D542" i="7" s="1"/>
  <c r="C542" i="7"/>
  <c r="A543" i="7" s="1"/>
  <c r="A1889" i="1" l="1"/>
  <c r="A1889" i="4" s="1"/>
  <c r="B1890" i="1"/>
  <c r="Y544" i="1"/>
  <c r="E544" i="1"/>
  <c r="F544" i="1" s="1"/>
  <c r="P544" i="1" s="1"/>
  <c r="M544" i="1"/>
  <c r="Z544" i="1" s="1"/>
  <c r="A544" i="1"/>
  <c r="A544" i="4" s="1"/>
  <c r="C543" i="7"/>
  <c r="A544" i="7" s="1"/>
  <c r="B543" i="7"/>
  <c r="D543" i="7" s="1"/>
  <c r="B1891" i="1" l="1"/>
  <c r="A1890" i="1"/>
  <c r="A1890" i="4" s="1"/>
  <c r="Y545" i="1"/>
  <c r="E545" i="1"/>
  <c r="F545" i="1" s="1"/>
  <c r="P545" i="1" s="1"/>
  <c r="A545" i="1"/>
  <c r="A545" i="4" s="1"/>
  <c r="M545" i="1"/>
  <c r="Z545" i="1" s="1"/>
  <c r="B544" i="7"/>
  <c r="D544" i="7" s="1"/>
  <c r="C544" i="7"/>
  <c r="A545" i="7" s="1"/>
  <c r="A1891" i="1" l="1"/>
  <c r="A1891" i="4" s="1"/>
  <c r="B1892" i="1"/>
  <c r="Y546" i="1"/>
  <c r="A546" i="1"/>
  <c r="M546" i="1"/>
  <c r="Z546" i="1" s="1"/>
  <c r="E546" i="1"/>
  <c r="F546" i="1" s="1"/>
  <c r="P546" i="1" s="1"/>
  <c r="C545" i="7"/>
  <c r="A546" i="7" s="1"/>
  <c r="B545" i="7"/>
  <c r="D545" i="7" s="1"/>
  <c r="A546" i="4" l="1"/>
  <c r="A1892" i="1"/>
  <c r="A1892" i="4" s="1"/>
  <c r="B1893" i="1"/>
  <c r="Y547" i="1"/>
  <c r="A547" i="1"/>
  <c r="E547" i="1"/>
  <c r="M547" i="1"/>
  <c r="Z547" i="1" s="1"/>
  <c r="C546" i="7"/>
  <c r="A547" i="7" s="1"/>
  <c r="B546" i="7"/>
  <c r="D546" i="7" s="1"/>
  <c r="A547" i="4" l="1"/>
  <c r="B1894" i="1"/>
  <c r="A1893" i="1"/>
  <c r="A1893" i="4" s="1"/>
  <c r="F547" i="1"/>
  <c r="Y548" i="1"/>
  <c r="A548" i="1"/>
  <c r="A548" i="4" s="1"/>
  <c r="C547" i="7"/>
  <c r="A548" i="7" s="1"/>
  <c r="B547" i="7"/>
  <c r="D547" i="7" s="1"/>
  <c r="A1894" i="1" l="1"/>
  <c r="A1894" i="4" s="1"/>
  <c r="B1895" i="1"/>
  <c r="Y549" i="1"/>
  <c r="A549" i="1"/>
  <c r="A549" i="4" s="1"/>
  <c r="P547" i="1"/>
  <c r="B548" i="7"/>
  <c r="D548" i="7" s="1"/>
  <c r="C548" i="7"/>
  <c r="A549" i="7" s="1"/>
  <c r="A1895" i="1" l="1"/>
  <c r="A1895" i="4" s="1"/>
  <c r="B1896" i="1"/>
  <c r="Y550" i="1"/>
  <c r="A550" i="1"/>
  <c r="A550" i="4" s="1"/>
  <c r="C549" i="7"/>
  <c r="A550" i="7" s="1"/>
  <c r="B549" i="7"/>
  <c r="D549" i="7" s="1"/>
  <c r="A1896" i="1" l="1"/>
  <c r="A1896" i="4" s="1"/>
  <c r="B1897" i="1"/>
  <c r="Y551" i="1"/>
  <c r="A551" i="1"/>
  <c r="A551" i="4" s="1"/>
  <c r="C550" i="7"/>
  <c r="A551" i="7" s="1"/>
  <c r="B550" i="7"/>
  <c r="D550" i="7" s="1"/>
  <c r="A1897" i="1" l="1"/>
  <c r="A1897" i="4" s="1"/>
  <c r="B1898" i="1"/>
  <c r="Y552" i="1"/>
  <c r="A552" i="1"/>
  <c r="A552" i="4" s="1"/>
  <c r="C551" i="7"/>
  <c r="A552" i="7" s="1"/>
  <c r="B551" i="7"/>
  <c r="D551" i="7" s="1"/>
  <c r="A1898" i="1" l="1"/>
  <c r="A1898" i="4" s="1"/>
  <c r="B1899" i="1"/>
  <c r="Y553" i="1"/>
  <c r="A553" i="1"/>
  <c r="A553" i="4" s="1"/>
  <c r="C552" i="7"/>
  <c r="A553" i="7" s="1"/>
  <c r="B552" i="7"/>
  <c r="D552" i="7" s="1"/>
  <c r="A1899" i="1" l="1"/>
  <c r="A1899" i="4" s="1"/>
  <c r="B1900" i="1"/>
  <c r="Y554" i="1"/>
  <c r="A554" i="1"/>
  <c r="A554" i="4" s="1"/>
  <c r="C553" i="7"/>
  <c r="A554" i="7" s="1"/>
  <c r="B553" i="7"/>
  <c r="D553" i="7" s="1"/>
  <c r="A1900" i="1" l="1"/>
  <c r="A1900" i="4" s="1"/>
  <c r="B1901" i="1"/>
  <c r="Y555" i="1"/>
  <c r="A555" i="1"/>
  <c r="A555" i="4" s="1"/>
  <c r="C554" i="7"/>
  <c r="A555" i="7" s="1"/>
  <c r="B554" i="7"/>
  <c r="D554" i="7" s="1"/>
  <c r="A1901" i="1" l="1"/>
  <c r="A1901" i="4" s="1"/>
  <c r="B1902" i="1"/>
  <c r="Y556" i="1"/>
  <c r="A556" i="1"/>
  <c r="A556" i="4" s="1"/>
  <c r="B555" i="7"/>
  <c r="D555" i="7" s="1"/>
  <c r="C555" i="7"/>
  <c r="A556" i="7" s="1"/>
  <c r="B1903" i="1" l="1"/>
  <c r="A1902" i="1"/>
  <c r="A1902" i="4" s="1"/>
  <c r="Y557" i="1"/>
  <c r="A557" i="1"/>
  <c r="A557" i="4" s="1"/>
  <c r="C556" i="7"/>
  <c r="A557" i="7" s="1"/>
  <c r="B556" i="7"/>
  <c r="D556" i="7" s="1"/>
  <c r="A1903" i="1" l="1"/>
  <c r="A1903" i="4" s="1"/>
  <c r="B1904" i="1"/>
  <c r="Y558" i="1"/>
  <c r="A558" i="1"/>
  <c r="A558" i="4" s="1"/>
  <c r="C557" i="7"/>
  <c r="A558" i="7" s="1"/>
  <c r="B557" i="7"/>
  <c r="D557" i="7" s="1"/>
  <c r="A1904" i="1" l="1"/>
  <c r="A1904" i="4" s="1"/>
  <c r="B1905" i="1"/>
  <c r="Y559" i="1"/>
  <c r="A559" i="1"/>
  <c r="A559" i="4" s="1"/>
  <c r="C558" i="7"/>
  <c r="A559" i="7" s="1"/>
  <c r="B558" i="7"/>
  <c r="D558" i="7" s="1"/>
  <c r="B1906" i="1" l="1"/>
  <c r="A1905" i="1"/>
  <c r="A1905" i="4" s="1"/>
  <c r="Y560" i="1"/>
  <c r="A560" i="1"/>
  <c r="A560" i="4" s="1"/>
  <c r="C559" i="7"/>
  <c r="A560" i="7" s="1"/>
  <c r="B559" i="7"/>
  <c r="D559" i="7" s="1"/>
  <c r="A1906" i="1" l="1"/>
  <c r="A1906" i="4" s="1"/>
  <c r="B1907" i="1"/>
  <c r="Y561" i="1"/>
  <c r="A561" i="1"/>
  <c r="A561" i="4" s="1"/>
  <c r="C560" i="7"/>
  <c r="A561" i="7" s="1"/>
  <c r="B560" i="7"/>
  <c r="D560" i="7" s="1"/>
  <c r="A1907" i="1" l="1"/>
  <c r="A1907" i="4" s="1"/>
  <c r="B1908" i="1"/>
  <c r="Y562" i="1"/>
  <c r="A562" i="1"/>
  <c r="A562" i="4" s="1"/>
  <c r="C561" i="7"/>
  <c r="A562" i="7" s="1"/>
  <c r="B561" i="7"/>
  <c r="D561" i="7" s="1"/>
  <c r="A1908" i="1" l="1"/>
  <c r="A1908" i="4" s="1"/>
  <c r="B1909" i="1"/>
  <c r="Y563" i="1"/>
  <c r="A563" i="1"/>
  <c r="A563" i="4" s="1"/>
  <c r="B562" i="7"/>
  <c r="D562" i="7" s="1"/>
  <c r="C562" i="7"/>
  <c r="A563" i="7" s="1"/>
  <c r="A1909" i="1" l="1"/>
  <c r="A1909" i="4" s="1"/>
  <c r="B1910" i="1"/>
  <c r="Y564" i="1"/>
  <c r="A564" i="1"/>
  <c r="A564" i="4" s="1"/>
  <c r="M564" i="1"/>
  <c r="Z564" i="1" s="1"/>
  <c r="E564" i="1"/>
  <c r="F564" i="1" s="1"/>
  <c r="P564" i="1" s="1"/>
  <c r="C563" i="7"/>
  <c r="A564" i="7" s="1"/>
  <c r="B563" i="7"/>
  <c r="D563" i="7" s="1"/>
  <c r="A1910" i="1" l="1"/>
  <c r="A1910" i="4" s="1"/>
  <c r="B1911" i="1"/>
  <c r="Y565" i="1"/>
  <c r="E565" i="1"/>
  <c r="F565" i="1" s="1"/>
  <c r="P565" i="1" s="1"/>
  <c r="M565" i="1"/>
  <c r="Z565" i="1" s="1"/>
  <c r="A565" i="1"/>
  <c r="A565" i="4" s="1"/>
  <c r="C564" i="7"/>
  <c r="A565" i="7" s="1"/>
  <c r="B564" i="7"/>
  <c r="D564" i="7" s="1"/>
  <c r="A1911" i="1" l="1"/>
  <c r="A1911" i="4" s="1"/>
  <c r="B1912" i="1"/>
  <c r="Y566" i="1"/>
  <c r="E566" i="1"/>
  <c r="F566" i="1" s="1"/>
  <c r="P566" i="1" s="1"/>
  <c r="M566" i="1"/>
  <c r="Z566" i="1" s="1"/>
  <c r="A566" i="1"/>
  <c r="A566" i="4" s="1"/>
  <c r="C565" i="7"/>
  <c r="A566" i="7" s="1"/>
  <c r="B565" i="7"/>
  <c r="D565" i="7" s="1"/>
  <c r="A1912" i="1" l="1"/>
  <c r="A1912" i="4" s="1"/>
  <c r="B1913" i="1"/>
  <c r="Y567" i="1"/>
  <c r="E567" i="1"/>
  <c r="F567" i="1" s="1"/>
  <c r="P567" i="1" s="1"/>
  <c r="M567" i="1"/>
  <c r="Z567" i="1" s="1"/>
  <c r="A567" i="1"/>
  <c r="A567" i="4" s="1"/>
  <c r="B566" i="7"/>
  <c r="D566" i="7" s="1"/>
  <c r="C566" i="7"/>
  <c r="A567" i="7" s="1"/>
  <c r="A1913" i="1" l="1"/>
  <c r="A1913" i="4" s="1"/>
  <c r="B1914" i="1"/>
  <c r="Y568" i="1"/>
  <c r="E568" i="1"/>
  <c r="F568" i="1" s="1"/>
  <c r="P568" i="1" s="1"/>
  <c r="M568" i="1"/>
  <c r="Z568" i="1" s="1"/>
  <c r="A568" i="1"/>
  <c r="A568" i="4" s="1"/>
  <c r="C567" i="7"/>
  <c r="A568" i="7" s="1"/>
  <c r="B567" i="7"/>
  <c r="D567" i="7" s="1"/>
  <c r="B1915" i="1" l="1"/>
  <c r="A1914" i="1"/>
  <c r="A1914" i="4" s="1"/>
  <c r="Y569" i="1"/>
  <c r="E569" i="1"/>
  <c r="F569" i="1" s="1"/>
  <c r="P569" i="1" s="1"/>
  <c r="M569" i="1"/>
  <c r="Z569" i="1" s="1"/>
  <c r="A569" i="1"/>
  <c r="A569" i="4" s="1"/>
  <c r="C568" i="7"/>
  <c r="A569" i="7" s="1"/>
  <c r="B568" i="7"/>
  <c r="D568" i="7" s="1"/>
  <c r="A1915" i="1" l="1"/>
  <c r="A1915" i="4" s="1"/>
  <c r="B1916" i="1"/>
  <c r="Y570" i="1"/>
  <c r="A570" i="1"/>
  <c r="A570" i="4" s="1"/>
  <c r="E570" i="1"/>
  <c r="F570" i="1" s="1"/>
  <c r="P570" i="1" s="1"/>
  <c r="M570" i="1"/>
  <c r="Z570" i="1" s="1"/>
  <c r="C569" i="7"/>
  <c r="A570" i="7" s="1"/>
  <c r="B569" i="7"/>
  <c r="D569" i="7" s="1"/>
  <c r="A1916" i="1" l="1"/>
  <c r="A1916" i="4" s="1"/>
  <c r="B1917" i="1"/>
  <c r="Y571" i="1"/>
  <c r="E571" i="1"/>
  <c r="F571" i="1" s="1"/>
  <c r="P571" i="1" s="1"/>
  <c r="M571" i="1"/>
  <c r="Z571" i="1" s="1"/>
  <c r="A571" i="1"/>
  <c r="A571" i="4" s="1"/>
  <c r="C570" i="7"/>
  <c r="A571" i="7" s="1"/>
  <c r="B570" i="7"/>
  <c r="D570" i="7" s="1"/>
  <c r="B1918" i="1" l="1"/>
  <c r="A1917" i="1"/>
  <c r="A1917" i="4" s="1"/>
  <c r="Y572" i="1"/>
  <c r="A572" i="1"/>
  <c r="A572" i="4" s="1"/>
  <c r="C571" i="7"/>
  <c r="A572" i="7" s="1"/>
  <c r="B571" i="7"/>
  <c r="D571" i="7" s="1"/>
  <c r="A1918" i="1" l="1"/>
  <c r="A1918" i="4" s="1"/>
  <c r="B1919" i="1"/>
  <c r="Y573" i="1"/>
  <c r="A573" i="1"/>
  <c r="A573" i="4" s="1"/>
  <c r="C572" i="7"/>
  <c r="A573" i="7" s="1"/>
  <c r="B572" i="7"/>
  <c r="D572" i="7" s="1"/>
  <c r="A1919" i="1" l="1"/>
  <c r="A1919" i="4" s="1"/>
  <c r="B1920" i="1"/>
  <c r="Y574" i="1"/>
  <c r="A574" i="1"/>
  <c r="A574" i="4" s="1"/>
  <c r="B573" i="7"/>
  <c r="D573" i="7" s="1"/>
  <c r="C573" i="7"/>
  <c r="A574" i="7" s="1"/>
  <c r="A1920" i="1" l="1"/>
  <c r="A1920" i="4" s="1"/>
  <c r="B1921" i="1"/>
  <c r="Y575" i="1"/>
  <c r="A575" i="1"/>
  <c r="A575" i="4" s="1"/>
  <c r="C574" i="7"/>
  <c r="A575" i="7" s="1"/>
  <c r="B574" i="7"/>
  <c r="D574" i="7" s="1"/>
  <c r="Y1921" i="1" l="1"/>
  <c r="A1921" i="1"/>
  <c r="A1921" i="4" s="1"/>
  <c r="B1922" i="1"/>
  <c r="Y576" i="1"/>
  <c r="A576" i="1"/>
  <c r="A576" i="4" s="1"/>
  <c r="C575" i="7"/>
  <c r="A576" i="7" s="1"/>
  <c r="B575" i="7"/>
  <c r="D575" i="7" s="1"/>
  <c r="A1922" i="1" l="1"/>
  <c r="A1922" i="4" s="1"/>
  <c r="B1923" i="1"/>
  <c r="Y577" i="1"/>
  <c r="A577" i="1"/>
  <c r="A577" i="4" s="1"/>
  <c r="C576" i="7"/>
  <c r="A577" i="7" s="1"/>
  <c r="B576" i="7"/>
  <c r="D576" i="7" s="1"/>
  <c r="A1923" i="1" l="1"/>
  <c r="A1923" i="4" s="1"/>
  <c r="B1924" i="1"/>
  <c r="Y1923" i="1"/>
  <c r="Y578" i="1"/>
  <c r="A578" i="1"/>
  <c r="A578" i="4" s="1"/>
  <c r="C577" i="7"/>
  <c r="A578" i="7" s="1"/>
  <c r="B577" i="7"/>
  <c r="D577" i="7" s="1"/>
  <c r="A1924" i="1" l="1"/>
  <c r="A1924" i="4" s="1"/>
  <c r="B1925" i="1"/>
  <c r="Y579" i="1"/>
  <c r="A579" i="1"/>
  <c r="A579" i="4" s="1"/>
  <c r="C578" i="7"/>
  <c r="A579" i="7" s="1"/>
  <c r="B578" i="7"/>
  <c r="D578" i="7" s="1"/>
  <c r="Y1925" i="1" l="1"/>
  <c r="A1925" i="1"/>
  <c r="A1925" i="4" s="1"/>
  <c r="B1926" i="1"/>
  <c r="Y580" i="1"/>
  <c r="A580" i="1"/>
  <c r="A580" i="4" s="1"/>
  <c r="C579" i="7"/>
  <c r="A580" i="7" s="1"/>
  <c r="B579" i="7"/>
  <c r="D579" i="7" s="1"/>
  <c r="B1927" i="1" l="1"/>
  <c r="A1926" i="1"/>
  <c r="A1926" i="4" s="1"/>
  <c r="Y581" i="1"/>
  <c r="A581" i="1"/>
  <c r="A581" i="4" s="1"/>
  <c r="B580" i="7"/>
  <c r="D580" i="7" s="1"/>
  <c r="C580" i="7"/>
  <c r="A581" i="7" s="1"/>
  <c r="A1927" i="1" l="1"/>
  <c r="A1927" i="4" s="1"/>
  <c r="B1928" i="1"/>
  <c r="Y1927" i="1"/>
  <c r="Y582" i="1"/>
  <c r="A582" i="1"/>
  <c r="A582" i="4" s="1"/>
  <c r="C581" i="7"/>
  <c r="A582" i="7" s="1"/>
  <c r="B581" i="7"/>
  <c r="D581" i="7" s="1"/>
  <c r="Y1928" i="1" l="1"/>
  <c r="A1928" i="1"/>
  <c r="A1928" i="4" s="1"/>
  <c r="B1929" i="1"/>
  <c r="Y583" i="1"/>
  <c r="A583" i="1"/>
  <c r="A583" i="4" s="1"/>
  <c r="B582" i="7"/>
  <c r="D582" i="7" s="1"/>
  <c r="C582" i="7"/>
  <c r="A583" i="7" s="1"/>
  <c r="Y1929" i="1" l="1"/>
  <c r="A1929" i="1"/>
  <c r="A1929" i="4" s="1"/>
  <c r="B1930" i="1"/>
  <c r="Y584" i="1"/>
  <c r="A584" i="1"/>
  <c r="A584" i="4" s="1"/>
  <c r="C583" i="7"/>
  <c r="A584" i="7" s="1"/>
  <c r="B583" i="7"/>
  <c r="D583" i="7" s="1"/>
  <c r="A1930" i="1" l="1"/>
  <c r="A1930" i="4" s="1"/>
  <c r="Y1930" i="1"/>
  <c r="B1931" i="1"/>
  <c r="Y585" i="1"/>
  <c r="A585" i="1"/>
  <c r="A585" i="4" s="1"/>
  <c r="B584" i="7"/>
  <c r="D584" i="7" s="1"/>
  <c r="C584" i="7"/>
  <c r="A585" i="7" s="1"/>
  <c r="A1931" i="1" l="1"/>
  <c r="A1931" i="4" s="1"/>
  <c r="B1932" i="1"/>
  <c r="Y586" i="1"/>
  <c r="A586" i="1"/>
  <c r="A586" i="4" s="1"/>
  <c r="C585" i="7"/>
  <c r="A586" i="7" s="1"/>
  <c r="B585" i="7"/>
  <c r="D585" i="7" s="1"/>
  <c r="B1933" i="1" l="1"/>
  <c r="A1932" i="1"/>
  <c r="A1932" i="4" s="1"/>
  <c r="Y587" i="1"/>
  <c r="A587" i="1"/>
  <c r="A587" i="4" s="1"/>
  <c r="C586" i="7"/>
  <c r="A587" i="7" s="1"/>
  <c r="B586" i="7"/>
  <c r="D586" i="7" s="1"/>
  <c r="A1933" i="1" l="1"/>
  <c r="A1933" i="4" s="1"/>
  <c r="B1934" i="1"/>
  <c r="Y588" i="1"/>
  <c r="A588" i="1"/>
  <c r="A588" i="4" s="1"/>
  <c r="C587" i="7"/>
  <c r="A588" i="7" s="1"/>
  <c r="B587" i="7"/>
  <c r="D587" i="7" s="1"/>
  <c r="A1934" i="1" l="1"/>
  <c r="A1934" i="4" s="1"/>
  <c r="B1935" i="1"/>
  <c r="Y589" i="1"/>
  <c r="A589" i="1"/>
  <c r="A589" i="4" s="1"/>
  <c r="C588" i="7"/>
  <c r="A589" i="7" s="1"/>
  <c r="B588" i="7"/>
  <c r="D588" i="7" s="1"/>
  <c r="B1936" i="1" l="1"/>
  <c r="A1935" i="1"/>
  <c r="A1935" i="4" s="1"/>
  <c r="Y590" i="1"/>
  <c r="A590" i="1"/>
  <c r="A590" i="4" s="1"/>
  <c r="C589" i="7"/>
  <c r="A590" i="7" s="1"/>
  <c r="B589" i="7"/>
  <c r="D589" i="7" s="1"/>
  <c r="B1937" i="1" l="1"/>
  <c r="A1936" i="1"/>
  <c r="A1936" i="4" s="1"/>
  <c r="Y591" i="1"/>
  <c r="A591" i="1"/>
  <c r="A591" i="4" s="1"/>
  <c r="C590" i="7"/>
  <c r="A591" i="7" s="1"/>
  <c r="B590" i="7"/>
  <c r="D590" i="7" s="1"/>
  <c r="Y1937" i="1" l="1"/>
  <c r="A1937" i="1"/>
  <c r="A1937" i="4" s="1"/>
  <c r="B1938" i="1"/>
  <c r="Y592" i="1"/>
  <c r="A592" i="1"/>
  <c r="A592" i="4" s="1"/>
  <c r="B591" i="7"/>
  <c r="D591" i="7" s="1"/>
  <c r="C591" i="7"/>
  <c r="A592" i="7" s="1"/>
  <c r="A1938" i="1" l="1"/>
  <c r="A1938" i="4" s="1"/>
  <c r="B1939" i="1"/>
  <c r="Y593" i="1"/>
  <c r="A593" i="1"/>
  <c r="A593" i="4" s="1"/>
  <c r="C592" i="7"/>
  <c r="A593" i="7" s="1"/>
  <c r="B592" i="7"/>
  <c r="D592" i="7" s="1"/>
  <c r="B1940" i="1" l="1"/>
  <c r="A1939" i="1"/>
  <c r="A1939" i="4" s="1"/>
  <c r="Y594" i="1"/>
  <c r="A594" i="1"/>
  <c r="A594" i="4" s="1"/>
  <c r="C593" i="7"/>
  <c r="A594" i="7" s="1"/>
  <c r="B593" i="7"/>
  <c r="D593" i="7" s="1"/>
  <c r="A1940" i="1" l="1"/>
  <c r="A1940" i="4" s="1"/>
  <c r="B1941" i="1"/>
  <c r="Y595" i="1"/>
  <c r="A595" i="1"/>
  <c r="A595" i="4" s="1"/>
  <c r="C594" i="7"/>
  <c r="A595" i="7" s="1"/>
  <c r="B594" i="7"/>
  <c r="D594" i="7" s="1"/>
  <c r="A1941" i="1" l="1"/>
  <c r="A1941" i="4" s="1"/>
  <c r="B1942" i="1"/>
  <c r="Y596" i="1"/>
  <c r="A596" i="1"/>
  <c r="A596" i="4" s="1"/>
  <c r="B595" i="7"/>
  <c r="D595" i="7" s="1"/>
  <c r="C595" i="7"/>
  <c r="A596" i="7" s="1"/>
  <c r="B1943" i="1" l="1"/>
  <c r="A1942" i="1"/>
  <c r="A1942" i="4" s="1"/>
  <c r="Y597" i="1"/>
  <c r="A597" i="1"/>
  <c r="A597" i="4" s="1"/>
  <c r="B596" i="7"/>
  <c r="D596" i="7" s="1"/>
  <c r="C596" i="7"/>
  <c r="A597" i="7" s="1"/>
  <c r="A1943" i="1" l="1"/>
  <c r="A1943" i="4" s="1"/>
  <c r="B1944" i="1"/>
  <c r="Y598" i="1"/>
  <c r="A598" i="1"/>
  <c r="A598" i="4" s="1"/>
  <c r="C597" i="7"/>
  <c r="A598" i="7" s="1"/>
  <c r="B597" i="7"/>
  <c r="D597" i="7" s="1"/>
  <c r="B1945" i="1" l="1"/>
  <c r="A1944" i="1"/>
  <c r="A1944" i="4" s="1"/>
  <c r="Y599" i="1"/>
  <c r="A599" i="1"/>
  <c r="A599" i="4" s="1"/>
  <c r="B598" i="7"/>
  <c r="D598" i="7" s="1"/>
  <c r="C598" i="7"/>
  <c r="A599" i="7" s="1"/>
  <c r="B1946" i="1" l="1"/>
  <c r="A1945" i="1"/>
  <c r="A1945" i="4" s="1"/>
  <c r="Y600" i="1"/>
  <c r="A600" i="1"/>
  <c r="A600" i="4" s="1"/>
  <c r="C599" i="7"/>
  <c r="A600" i="7" s="1"/>
  <c r="B599" i="7"/>
  <c r="D599" i="7" s="1"/>
  <c r="A1946" i="1" l="1"/>
  <c r="A1946" i="4" s="1"/>
  <c r="B1947" i="1"/>
  <c r="Y601" i="1"/>
  <c r="A601" i="1"/>
  <c r="A601" i="4" s="1"/>
  <c r="C600" i="7"/>
  <c r="A601" i="7" s="1"/>
  <c r="B600" i="7"/>
  <c r="D600" i="7" s="1"/>
  <c r="B1948" i="1" l="1"/>
  <c r="A1947" i="1"/>
  <c r="A1947" i="4" s="1"/>
  <c r="Y602" i="1"/>
  <c r="A602" i="1"/>
  <c r="A602" i="4" s="1"/>
  <c r="C601" i="7"/>
  <c r="A602" i="7" s="1"/>
  <c r="B601" i="7"/>
  <c r="D601" i="7" s="1"/>
  <c r="B1949" i="1" l="1"/>
  <c r="A1948" i="1"/>
  <c r="A1948" i="4" s="1"/>
  <c r="Y603" i="1"/>
  <c r="A603" i="1"/>
  <c r="A603" i="4" s="1"/>
  <c r="B602" i="7"/>
  <c r="D602" i="7" s="1"/>
  <c r="C602" i="7"/>
  <c r="A603" i="7" s="1"/>
  <c r="A1949" i="1" l="1"/>
  <c r="A1949" i="4" s="1"/>
  <c r="B1950" i="1"/>
  <c r="Y604" i="1"/>
  <c r="A604" i="1"/>
  <c r="A604" i="4" s="1"/>
  <c r="C603" i="7"/>
  <c r="A604" i="7" s="1"/>
  <c r="B603" i="7"/>
  <c r="D603" i="7" s="1"/>
  <c r="B1951" i="1" l="1"/>
  <c r="A1950" i="1"/>
  <c r="A1950" i="4" s="1"/>
  <c r="Y605" i="1"/>
  <c r="A605" i="1"/>
  <c r="A605" i="4" s="1"/>
  <c r="C604" i="7"/>
  <c r="A605" i="7" s="1"/>
  <c r="B604" i="7"/>
  <c r="D604" i="7" s="1"/>
  <c r="B1952" i="1" l="1"/>
  <c r="A1951" i="1"/>
  <c r="A1951" i="4" s="1"/>
  <c r="Y606" i="1"/>
  <c r="A606" i="1"/>
  <c r="A606" i="4" s="1"/>
  <c r="C605" i="7"/>
  <c r="A606" i="7" s="1"/>
  <c r="B605" i="7"/>
  <c r="D605" i="7" s="1"/>
  <c r="A1952" i="1" l="1"/>
  <c r="A1952" i="4" s="1"/>
  <c r="B1953" i="1"/>
  <c r="Y607" i="1"/>
  <c r="A607" i="1"/>
  <c r="A607" i="4" s="1"/>
  <c r="C606" i="7"/>
  <c r="A607" i="7" s="1"/>
  <c r="B606" i="7"/>
  <c r="D606" i="7" s="1"/>
  <c r="A1953" i="1" l="1"/>
  <c r="A1953" i="4" s="1"/>
  <c r="Y608" i="1"/>
  <c r="A608" i="1"/>
  <c r="A608" i="4" s="1"/>
  <c r="C607" i="7"/>
  <c r="A608" i="7" s="1"/>
  <c r="B607" i="7"/>
  <c r="D607" i="7" s="1"/>
  <c r="B1955" i="1" l="1"/>
  <c r="Y609" i="1"/>
  <c r="A609" i="1"/>
  <c r="A609" i="4" s="1"/>
  <c r="C608" i="7"/>
  <c r="A609" i="7" s="1"/>
  <c r="B608" i="7"/>
  <c r="D608" i="7" s="1"/>
  <c r="A1954" i="4" l="1"/>
  <c r="A1955" i="1"/>
  <c r="A1955" i="4" s="1"/>
  <c r="B1956" i="1"/>
  <c r="Y610" i="1"/>
  <c r="A610" i="1"/>
  <c r="A610" i="4" s="1"/>
  <c r="B609" i="7"/>
  <c r="D609" i="7" s="1"/>
  <c r="C609" i="7"/>
  <c r="A610" i="7" s="1"/>
  <c r="A1956" i="1" l="1"/>
  <c r="A1956" i="4" s="1"/>
  <c r="B1957" i="1"/>
  <c r="Y611" i="1"/>
  <c r="A611" i="1"/>
  <c r="A611" i="4" s="1"/>
  <c r="C610" i="7"/>
  <c r="A611" i="7" s="1"/>
  <c r="B610" i="7"/>
  <c r="D610" i="7" s="1"/>
  <c r="A1957" i="1" l="1"/>
  <c r="A1957" i="4" s="1"/>
  <c r="B1958" i="1"/>
  <c r="Y612" i="1"/>
  <c r="A612" i="1"/>
  <c r="A612" i="4" s="1"/>
  <c r="C611" i="7"/>
  <c r="A612" i="7" s="1"/>
  <c r="B611" i="7"/>
  <c r="D611" i="7" s="1"/>
  <c r="A1958" i="1" l="1"/>
  <c r="A1958" i="4" s="1"/>
  <c r="B1959" i="1"/>
  <c r="Y613" i="1"/>
  <c r="A613" i="1"/>
  <c r="A613" i="4" s="1"/>
  <c r="C612" i="7"/>
  <c r="A613" i="7" s="1"/>
  <c r="B612" i="7"/>
  <c r="D612" i="7" s="1"/>
  <c r="B1960" i="1" l="1"/>
  <c r="A1959" i="1"/>
  <c r="A1959" i="4" s="1"/>
  <c r="Y614" i="1"/>
  <c r="A614" i="1"/>
  <c r="A614" i="4" s="1"/>
  <c r="C613" i="7"/>
  <c r="A614" i="7" s="1"/>
  <c r="B613" i="7"/>
  <c r="D613" i="7" s="1"/>
  <c r="A1960" i="1" l="1"/>
  <c r="A1960" i="4" s="1"/>
  <c r="B1961" i="1"/>
  <c r="Y615" i="1"/>
  <c r="A615" i="1"/>
  <c r="A615" i="4" s="1"/>
  <c r="C614" i="7"/>
  <c r="A615" i="7" s="1"/>
  <c r="B614" i="7"/>
  <c r="D614" i="7" s="1"/>
  <c r="A1961" i="1" l="1"/>
  <c r="A1961" i="4" s="1"/>
  <c r="B1962" i="1"/>
  <c r="Y616" i="1"/>
  <c r="A616" i="1"/>
  <c r="A616" i="4" s="1"/>
  <c r="C615" i="7"/>
  <c r="A616" i="7" s="1"/>
  <c r="B615" i="7"/>
  <c r="D615" i="7" s="1"/>
  <c r="A1962" i="1" l="1"/>
  <c r="A1962" i="4" s="1"/>
  <c r="B1963" i="1"/>
  <c r="Y617" i="1"/>
  <c r="A617" i="1"/>
  <c r="A617" i="4" s="1"/>
  <c r="B616" i="7"/>
  <c r="D616" i="7" s="1"/>
  <c r="C616" i="7"/>
  <c r="A617" i="7" s="1"/>
  <c r="A1963" i="1" l="1"/>
  <c r="A1963" i="4" s="1"/>
  <c r="B1964" i="1"/>
  <c r="Y618" i="1"/>
  <c r="A618" i="1"/>
  <c r="A618" i="4" s="1"/>
  <c r="C617" i="7"/>
  <c r="A618" i="7" s="1"/>
  <c r="B617" i="7"/>
  <c r="D617" i="7" s="1"/>
  <c r="A1964" i="1" l="1"/>
  <c r="A1964" i="4" s="1"/>
  <c r="B1965" i="1"/>
  <c r="Y619" i="1"/>
  <c r="A619" i="1"/>
  <c r="A619" i="4" s="1"/>
  <c r="C618" i="7"/>
  <c r="A619" i="7" s="1"/>
  <c r="B618" i="7"/>
  <c r="D618" i="7" s="1"/>
  <c r="A1965" i="1" l="1"/>
  <c r="A1965" i="4" s="1"/>
  <c r="B1966" i="1"/>
  <c r="Y620" i="1"/>
  <c r="A620" i="1"/>
  <c r="A620" i="4" s="1"/>
  <c r="C619" i="7"/>
  <c r="A620" i="7" s="1"/>
  <c r="B619" i="7"/>
  <c r="D619" i="7" s="1"/>
  <c r="A1966" i="1" l="1"/>
  <c r="A1966" i="4" s="1"/>
  <c r="B1967" i="1"/>
  <c r="Y621" i="1"/>
  <c r="A621" i="1"/>
  <c r="A621" i="4" s="1"/>
  <c r="B620" i="7"/>
  <c r="D620" i="7" s="1"/>
  <c r="C620" i="7"/>
  <c r="A621" i="7" s="1"/>
  <c r="A1967" i="1" l="1"/>
  <c r="A1967" i="4" s="1"/>
  <c r="B1968" i="1"/>
  <c r="Y622" i="1"/>
  <c r="A622" i="1"/>
  <c r="A622" i="4" s="1"/>
  <c r="C621" i="7"/>
  <c r="A622" i="7" s="1"/>
  <c r="B621" i="7"/>
  <c r="D621" i="7" s="1"/>
  <c r="B1969" i="1" l="1"/>
  <c r="A1968" i="1"/>
  <c r="A1968" i="4" s="1"/>
  <c r="Y623" i="1"/>
  <c r="A623" i="1"/>
  <c r="A623" i="4" s="1"/>
  <c r="C622" i="7"/>
  <c r="A623" i="7" s="1"/>
  <c r="B622" i="7"/>
  <c r="D622" i="7" s="1"/>
  <c r="A1969" i="1" l="1"/>
  <c r="A1969" i="4" s="1"/>
  <c r="B1970" i="1"/>
  <c r="Y624" i="1"/>
  <c r="A624" i="1"/>
  <c r="A624" i="4" s="1"/>
  <c r="C623" i="7"/>
  <c r="A624" i="7" s="1"/>
  <c r="B623" i="7"/>
  <c r="D623" i="7" s="1"/>
  <c r="A1970" i="1" l="1"/>
  <c r="A1970" i="4" s="1"/>
  <c r="B1971" i="1"/>
  <c r="Y625" i="1"/>
  <c r="A625" i="1"/>
  <c r="A625" i="4" s="1"/>
  <c r="C624" i="7"/>
  <c r="A625" i="7" s="1"/>
  <c r="B624" i="7"/>
  <c r="D624" i="7" s="1"/>
  <c r="B1972" i="1" l="1"/>
  <c r="A1971" i="1"/>
  <c r="A1971" i="4" s="1"/>
  <c r="Y626" i="1"/>
  <c r="A626" i="1"/>
  <c r="A626" i="4" s="1"/>
  <c r="B625" i="7"/>
  <c r="D625" i="7" s="1"/>
  <c r="C625" i="7"/>
  <c r="A626" i="7" s="1"/>
  <c r="A1972" i="1" l="1"/>
  <c r="A1972" i="4" s="1"/>
  <c r="B1973" i="1"/>
  <c r="Y627" i="1"/>
  <c r="A627" i="1"/>
  <c r="A627" i="4" s="1"/>
  <c r="C626" i="7"/>
  <c r="A627" i="7" s="1"/>
  <c r="B626" i="7"/>
  <c r="D626" i="7" s="1"/>
  <c r="A1973" i="1" l="1"/>
  <c r="A1973" i="4" s="1"/>
  <c r="B1974" i="1"/>
  <c r="Y628" i="1"/>
  <c r="A628" i="1"/>
  <c r="A628" i="4" s="1"/>
  <c r="B627" i="7"/>
  <c r="D627" i="7" s="1"/>
  <c r="C627" i="7"/>
  <c r="A628" i="7" s="1"/>
  <c r="A1974" i="1" l="1"/>
  <c r="A1974" i="4" s="1"/>
  <c r="B1975" i="1"/>
  <c r="Y629" i="1"/>
  <c r="A629" i="1"/>
  <c r="A629" i="4" s="1"/>
  <c r="C628" i="7"/>
  <c r="A629" i="7" s="1"/>
  <c r="B628" i="7"/>
  <c r="D628" i="7" s="1"/>
  <c r="A1975" i="1" l="1"/>
  <c r="A1975" i="4" s="1"/>
  <c r="B1976" i="1"/>
  <c r="Y630" i="1"/>
  <c r="A630" i="1"/>
  <c r="A630" i="4" s="1"/>
  <c r="C629" i="7"/>
  <c r="A630" i="7" s="1"/>
  <c r="B629" i="7"/>
  <c r="D629" i="7" s="1"/>
  <c r="A1976" i="1" l="1"/>
  <c r="A1976" i="4" s="1"/>
  <c r="B1977" i="1"/>
  <c r="Y631" i="1"/>
  <c r="A631" i="1"/>
  <c r="A631" i="4" s="1"/>
  <c r="C630" i="7"/>
  <c r="A631" i="7" s="1"/>
  <c r="B630" i="7"/>
  <c r="D630" i="7" s="1"/>
  <c r="A1977" i="1" l="1"/>
  <c r="A1977" i="4" s="1"/>
  <c r="B1978" i="1"/>
  <c r="Y632" i="1"/>
  <c r="A632" i="1"/>
  <c r="A632" i="4" s="1"/>
  <c r="C631" i="7"/>
  <c r="A632" i="7" s="1"/>
  <c r="B631" i="7"/>
  <c r="D631" i="7" s="1"/>
  <c r="A1978" i="1" l="1"/>
  <c r="A1978" i="4" s="1"/>
  <c r="B1979" i="1"/>
  <c r="Y633" i="1"/>
  <c r="A633" i="1"/>
  <c r="A633" i="4" s="1"/>
  <c r="B632" i="7"/>
  <c r="D632" i="7" s="1"/>
  <c r="C632" i="7"/>
  <c r="A633" i="7" s="1"/>
  <c r="A1979" i="1" l="1"/>
  <c r="A1979" i="4" s="1"/>
  <c r="B1980" i="1"/>
  <c r="Y634" i="1"/>
  <c r="A634" i="1"/>
  <c r="A634" i="4" s="1"/>
  <c r="C633" i="7"/>
  <c r="A634" i="7" s="1"/>
  <c r="B633" i="7"/>
  <c r="D633" i="7" s="1"/>
  <c r="B1981" i="1" l="1"/>
  <c r="A1980" i="1"/>
  <c r="A1980" i="4" s="1"/>
  <c r="Y635" i="1"/>
  <c r="E635" i="1"/>
  <c r="F635" i="1" s="1"/>
  <c r="P635" i="1" s="1"/>
  <c r="A635" i="1"/>
  <c r="A635" i="4" s="1"/>
  <c r="M635" i="1"/>
  <c r="Z635" i="1" s="1"/>
  <c r="B634" i="7"/>
  <c r="D634" i="7" s="1"/>
  <c r="C634" i="7"/>
  <c r="A635" i="7" s="1"/>
  <c r="B1982" i="1" l="1"/>
  <c r="A1981" i="1"/>
  <c r="A1981" i="4" s="1"/>
  <c r="Y636" i="1"/>
  <c r="A636" i="1"/>
  <c r="A636" i="4" s="1"/>
  <c r="C635" i="7"/>
  <c r="A636" i="7" s="1"/>
  <c r="B635" i="7"/>
  <c r="D635" i="7" s="1"/>
  <c r="A1982" i="1" l="1"/>
  <c r="A1982" i="4" s="1"/>
  <c r="B1983" i="1"/>
  <c r="Y637" i="1"/>
  <c r="A637" i="1"/>
  <c r="A637" i="4" s="1"/>
  <c r="C636" i="7"/>
  <c r="A637" i="7" s="1"/>
  <c r="B636" i="7"/>
  <c r="D636" i="7" s="1"/>
  <c r="B1984" i="1" l="1"/>
  <c r="A1983" i="1"/>
  <c r="A1983" i="4" s="1"/>
  <c r="Y638" i="1"/>
  <c r="A638" i="1"/>
  <c r="A638" i="4" s="1"/>
  <c r="C637" i="7"/>
  <c r="A638" i="7" s="1"/>
  <c r="B637" i="7"/>
  <c r="D637" i="7" s="1"/>
  <c r="B1985" i="1" l="1"/>
  <c r="A1984" i="1"/>
  <c r="A1984" i="4" s="1"/>
  <c r="Y639" i="1"/>
  <c r="A639" i="1"/>
  <c r="A639" i="4" s="1"/>
  <c r="B638" i="7"/>
  <c r="D638" i="7" s="1"/>
  <c r="C638" i="7"/>
  <c r="A639" i="7" s="1"/>
  <c r="A1985" i="1" l="1"/>
  <c r="A1985" i="4" s="1"/>
  <c r="B1986" i="1"/>
  <c r="Y640" i="1"/>
  <c r="A640" i="1"/>
  <c r="E640" i="1"/>
  <c r="F640" i="1" s="1"/>
  <c r="P640" i="1" s="1"/>
  <c r="M640" i="1"/>
  <c r="Z640" i="1" s="1"/>
  <c r="C639" i="7"/>
  <c r="A640" i="7" s="1"/>
  <c r="B639" i="7"/>
  <c r="D639" i="7" s="1"/>
  <c r="A640" i="4" l="1"/>
  <c r="A1986" i="1"/>
  <c r="A1986" i="4" s="1"/>
  <c r="B1987" i="1"/>
  <c r="Y641" i="1"/>
  <c r="A641" i="1"/>
  <c r="A641" i="4" s="1"/>
  <c r="C640" i="7"/>
  <c r="A641" i="7" s="1"/>
  <c r="B640" i="7"/>
  <c r="D640" i="7" s="1"/>
  <c r="A1987" i="1" l="1"/>
  <c r="A1987" i="4" s="1"/>
  <c r="B1988" i="1"/>
  <c r="Y642" i="1"/>
  <c r="A642" i="1"/>
  <c r="A642" i="4" s="1"/>
  <c r="C641" i="7"/>
  <c r="A642" i="7" s="1"/>
  <c r="B641" i="7"/>
  <c r="D641" i="7" s="1"/>
  <c r="A1988" i="1" l="1"/>
  <c r="A1988" i="4" s="1"/>
  <c r="B1989" i="1"/>
  <c r="Y643" i="1"/>
  <c r="A643" i="1"/>
  <c r="A643" i="4" s="1"/>
  <c r="E643" i="1"/>
  <c r="F643" i="1" s="1"/>
  <c r="P643" i="1" s="1"/>
  <c r="M643" i="1"/>
  <c r="Z643" i="1" s="1"/>
  <c r="C642" i="7"/>
  <c r="A643" i="7" s="1"/>
  <c r="B642" i="7"/>
  <c r="D642" i="7" s="1"/>
  <c r="A1989" i="1" l="1"/>
  <c r="A1989" i="4" s="1"/>
  <c r="B1990" i="1"/>
  <c r="Y644" i="1"/>
  <c r="A644" i="1"/>
  <c r="A644" i="4" s="1"/>
  <c r="C643" i="7"/>
  <c r="A644" i="7" s="1"/>
  <c r="B643" i="7"/>
  <c r="D643" i="7" s="1"/>
  <c r="A1990" i="1" l="1"/>
  <c r="A1990" i="4" s="1"/>
  <c r="B1991" i="1"/>
  <c r="Y645" i="1"/>
  <c r="A645" i="1"/>
  <c r="A645" i="4" s="1"/>
  <c r="C644" i="7"/>
  <c r="A645" i="7" s="1"/>
  <c r="B644" i="7"/>
  <c r="D644" i="7" s="1"/>
  <c r="A1991" i="1" l="1"/>
  <c r="A1991" i="4" s="1"/>
  <c r="B1992" i="1"/>
  <c r="Y646" i="1"/>
  <c r="M646" i="1"/>
  <c r="Z646" i="1" s="1"/>
  <c r="E646" i="1"/>
  <c r="F646" i="1" s="1"/>
  <c r="P646" i="1" s="1"/>
  <c r="A646" i="1"/>
  <c r="A646" i="4" s="1"/>
  <c r="B645" i="7"/>
  <c r="D645" i="7" s="1"/>
  <c r="C645" i="7"/>
  <c r="A646" i="7" s="1"/>
  <c r="B1993" i="1" l="1"/>
  <c r="A1992" i="1"/>
  <c r="A1992" i="4" s="1"/>
  <c r="Y647" i="1"/>
  <c r="M647" i="1"/>
  <c r="Z647" i="1" s="1"/>
  <c r="E647" i="1"/>
  <c r="F647" i="1" s="1"/>
  <c r="P647" i="1" s="1"/>
  <c r="A647" i="1"/>
  <c r="A647" i="4" s="1"/>
  <c r="C646" i="7"/>
  <c r="A647" i="7" s="1"/>
  <c r="B646" i="7"/>
  <c r="D646" i="7" s="1"/>
  <c r="A1993" i="1" l="1"/>
  <c r="A1993" i="4" s="1"/>
  <c r="B1994" i="1"/>
  <c r="Y648" i="1"/>
  <c r="A648" i="1"/>
  <c r="A648" i="4" s="1"/>
  <c r="C647" i="7"/>
  <c r="A648" i="7" s="1"/>
  <c r="B647" i="7"/>
  <c r="D647" i="7" s="1"/>
  <c r="A1994" i="1" l="1"/>
  <c r="A1994" i="4" s="1"/>
  <c r="B1995" i="1"/>
  <c r="Y649" i="1"/>
  <c r="A649" i="1"/>
  <c r="A649" i="4" s="1"/>
  <c r="C648" i="7"/>
  <c r="A649" i="7" s="1"/>
  <c r="B648" i="7"/>
  <c r="D648" i="7" s="1"/>
  <c r="B1996" i="1" l="1"/>
  <c r="A1995" i="1"/>
  <c r="A1995" i="4" s="1"/>
  <c r="Y650" i="1"/>
  <c r="A650" i="1"/>
  <c r="A650" i="4" s="1"/>
  <c r="C649" i="7"/>
  <c r="A650" i="7" s="1"/>
  <c r="B649" i="7"/>
  <c r="D649" i="7" s="1"/>
  <c r="A1996" i="1" l="1"/>
  <c r="A1996" i="4" s="1"/>
  <c r="B1997" i="1"/>
  <c r="Y651" i="1"/>
  <c r="A651" i="1"/>
  <c r="A651" i="4" s="1"/>
  <c r="C650" i="7"/>
  <c r="A651" i="7" s="1"/>
  <c r="B650" i="7"/>
  <c r="D650" i="7" s="1"/>
  <c r="A1997" i="1" l="1"/>
  <c r="A1997" i="4" s="1"/>
  <c r="B1998" i="1"/>
  <c r="Y652" i="1"/>
  <c r="A652" i="1"/>
  <c r="A652" i="4" s="1"/>
  <c r="C651" i="7"/>
  <c r="A652" i="7" s="1"/>
  <c r="B651" i="7"/>
  <c r="D651" i="7" s="1"/>
  <c r="A1998" i="1" l="1"/>
  <c r="A1998" i="4" s="1"/>
  <c r="B1999" i="1"/>
  <c r="Y653" i="1"/>
  <c r="A653" i="1"/>
  <c r="A653" i="4" s="1"/>
  <c r="B652" i="7"/>
  <c r="D652" i="7" s="1"/>
  <c r="C652" i="7"/>
  <c r="A653" i="7" s="1"/>
  <c r="A1999" i="1" l="1"/>
  <c r="A1999" i="4" s="1"/>
  <c r="B2000" i="1"/>
  <c r="Y654" i="1"/>
  <c r="A654" i="1"/>
  <c r="A654" i="4" s="1"/>
  <c r="C653" i="7"/>
  <c r="A654" i="7" s="1"/>
  <c r="B653" i="7"/>
  <c r="D653" i="7" s="1"/>
  <c r="A2000" i="1" l="1"/>
  <c r="A2000" i="4" s="1"/>
  <c r="B2001" i="1"/>
  <c r="Y655" i="1"/>
  <c r="M655" i="1"/>
  <c r="Z655" i="1" s="1"/>
  <c r="A655" i="1"/>
  <c r="A655" i="4" s="1"/>
  <c r="E655" i="1"/>
  <c r="F655" i="1" s="1"/>
  <c r="P655" i="1" s="1"/>
  <c r="C654" i="7"/>
  <c r="A655" i="7" s="1"/>
  <c r="B654" i="7"/>
  <c r="D654" i="7" s="1"/>
  <c r="A2001" i="1" l="1"/>
  <c r="A2001" i="4" s="1"/>
  <c r="B2002" i="1"/>
  <c r="Y656" i="1"/>
  <c r="A656" i="1"/>
  <c r="A656" i="4" s="1"/>
  <c r="C655" i="7"/>
  <c r="A656" i="7" s="1"/>
  <c r="B655" i="7"/>
  <c r="D655" i="7" s="1"/>
  <c r="A2002" i="1" l="1"/>
  <c r="A2002" i="4" s="1"/>
  <c r="B2003" i="1"/>
  <c r="Y657" i="1"/>
  <c r="A657" i="1"/>
  <c r="A657" i="4" s="1"/>
  <c r="B656" i="7"/>
  <c r="D656" i="7" s="1"/>
  <c r="C656" i="7"/>
  <c r="A657" i="7" s="1"/>
  <c r="A2003" i="1" l="1"/>
  <c r="A2003" i="4" s="1"/>
  <c r="B2004" i="1"/>
  <c r="Y658" i="1"/>
  <c r="A658" i="1"/>
  <c r="A658" i="4" s="1"/>
  <c r="C657" i="7"/>
  <c r="A658" i="7" s="1"/>
  <c r="B657" i="7"/>
  <c r="D657" i="7" s="1"/>
  <c r="B2005" i="1" l="1"/>
  <c r="A2004" i="1"/>
  <c r="A2004" i="4" s="1"/>
  <c r="Y659" i="1"/>
  <c r="E659" i="1"/>
  <c r="F659" i="1" s="1"/>
  <c r="P659" i="1" s="1"/>
  <c r="M659" i="1"/>
  <c r="Z659" i="1" s="1"/>
  <c r="A659" i="1"/>
  <c r="A659" i="4" s="1"/>
  <c r="C658" i="7"/>
  <c r="A659" i="7" s="1"/>
  <c r="B658" i="7"/>
  <c r="D658" i="7" s="1"/>
  <c r="A2005" i="1" l="1"/>
  <c r="A2005" i="4" s="1"/>
  <c r="B2006" i="1"/>
  <c r="Y660" i="1"/>
  <c r="A660" i="1"/>
  <c r="A660" i="4" s="1"/>
  <c r="C659" i="7"/>
  <c r="A660" i="7" s="1"/>
  <c r="B659" i="7"/>
  <c r="D659" i="7" s="1"/>
  <c r="A2006" i="1" l="1"/>
  <c r="A2006" i="4" s="1"/>
  <c r="B2007" i="1"/>
  <c r="Y661" i="1"/>
  <c r="A661" i="1"/>
  <c r="A661" i="4" s="1"/>
  <c r="C660" i="7"/>
  <c r="A661" i="7" s="1"/>
  <c r="B660" i="7"/>
  <c r="D660" i="7" s="1"/>
  <c r="B2008" i="1" l="1"/>
  <c r="A2007" i="1"/>
  <c r="A2007" i="4" s="1"/>
  <c r="Y662" i="1"/>
  <c r="M662" i="1"/>
  <c r="Z662" i="1" s="1"/>
  <c r="E662" i="1"/>
  <c r="F662" i="1" s="1"/>
  <c r="P662" i="1" s="1"/>
  <c r="A662" i="1"/>
  <c r="A662" i="4" s="1"/>
  <c r="C661" i="7"/>
  <c r="A662" i="7" s="1"/>
  <c r="B661" i="7"/>
  <c r="D661" i="7" s="1"/>
  <c r="A2008" i="1" l="1"/>
  <c r="A2008" i="4" s="1"/>
  <c r="B2009" i="1"/>
  <c r="Y663" i="1"/>
  <c r="A663" i="1"/>
  <c r="A663" i="4" s="1"/>
  <c r="C662" i="7"/>
  <c r="A663" i="7" s="1"/>
  <c r="B662" i="7"/>
  <c r="D662" i="7" s="1"/>
  <c r="A2009" i="1" l="1"/>
  <c r="A2009" i="4" s="1"/>
  <c r="B2010" i="1"/>
  <c r="Y664" i="1"/>
  <c r="A664" i="1"/>
  <c r="A664" i="4" s="1"/>
  <c r="E664" i="1"/>
  <c r="F664" i="1" s="1"/>
  <c r="P664" i="1" s="1"/>
  <c r="M664" i="1"/>
  <c r="Z664" i="1" s="1"/>
  <c r="B663" i="7"/>
  <c r="D663" i="7" s="1"/>
  <c r="C663" i="7"/>
  <c r="A664" i="7" s="1"/>
  <c r="A2010" i="1" l="1"/>
  <c r="A2010" i="4" s="1"/>
  <c r="B2011" i="1"/>
  <c r="Y665" i="1"/>
  <c r="A665" i="1"/>
  <c r="A665" i="4" s="1"/>
  <c r="C664" i="7"/>
  <c r="A665" i="7" s="1"/>
  <c r="B664" i="7"/>
  <c r="D664" i="7" s="1"/>
  <c r="A2011" i="1" l="1"/>
  <c r="A2011" i="4" s="1"/>
  <c r="B2012" i="1"/>
  <c r="Y666" i="1"/>
  <c r="A666" i="1"/>
  <c r="A666" i="4" s="1"/>
  <c r="C665" i="7"/>
  <c r="A666" i="7" s="1"/>
  <c r="B665" i="7"/>
  <c r="D665" i="7" s="1"/>
  <c r="A2012" i="1" l="1"/>
  <c r="A2012" i="4" s="1"/>
  <c r="B2013" i="1"/>
  <c r="Y667" i="1"/>
  <c r="A667" i="1"/>
  <c r="A667" i="4" s="1"/>
  <c r="C666" i="7"/>
  <c r="A667" i="7" s="1"/>
  <c r="B666" i="7"/>
  <c r="D666" i="7" s="1"/>
  <c r="A2013" i="1" l="1"/>
  <c r="A2013" i="4" s="1"/>
  <c r="B2014" i="1"/>
  <c r="Y668" i="1"/>
  <c r="A668" i="1"/>
  <c r="A668" i="4" s="1"/>
  <c r="C667" i="7"/>
  <c r="A668" i="7" s="1"/>
  <c r="B667" i="7"/>
  <c r="D667" i="7" s="1"/>
  <c r="A2014" i="1" l="1"/>
  <c r="A2014" i="4" s="1"/>
  <c r="B2015" i="1"/>
  <c r="Y669" i="1"/>
  <c r="A669" i="1"/>
  <c r="A669" i="4" s="1"/>
  <c r="M669" i="1"/>
  <c r="Z669" i="1" s="1"/>
  <c r="E669" i="1"/>
  <c r="F669" i="1" s="1"/>
  <c r="P669" i="1" s="1"/>
  <c r="C668" i="7"/>
  <c r="A669" i="7" s="1"/>
  <c r="B668" i="7"/>
  <c r="D668" i="7" s="1"/>
  <c r="A2015" i="1" l="1"/>
  <c r="A2015" i="4" s="1"/>
  <c r="B2016" i="1"/>
  <c r="Y670" i="1"/>
  <c r="A670" i="1"/>
  <c r="A670" i="4" s="1"/>
  <c r="C669" i="7"/>
  <c r="A670" i="7" s="1"/>
  <c r="B669" i="7"/>
  <c r="D669" i="7" s="1"/>
  <c r="B2017" i="1" l="1"/>
  <c r="A2016" i="1"/>
  <c r="A2016" i="4" s="1"/>
  <c r="Y671" i="1"/>
  <c r="A671" i="1"/>
  <c r="A671" i="4" s="1"/>
  <c r="B670" i="7"/>
  <c r="D670" i="7" s="1"/>
  <c r="C670" i="7"/>
  <c r="A671" i="7" s="1"/>
  <c r="A2017" i="1" l="1"/>
  <c r="A2017" i="4" s="1"/>
  <c r="B2018" i="1"/>
  <c r="Y672" i="1"/>
  <c r="A672" i="1"/>
  <c r="A672" i="4" s="1"/>
  <c r="C671" i="7"/>
  <c r="A672" i="7" s="1"/>
  <c r="B671" i="7"/>
  <c r="D671" i="7" s="1"/>
  <c r="A2018" i="1" l="1"/>
  <c r="A2018" i="4" s="1"/>
  <c r="B2019" i="1"/>
  <c r="Y673" i="1"/>
  <c r="A673" i="1"/>
  <c r="A673" i="4" s="1"/>
  <c r="C672" i="7"/>
  <c r="A673" i="7" s="1"/>
  <c r="B672" i="7"/>
  <c r="D672" i="7" s="1"/>
  <c r="B2020" i="1" l="1"/>
  <c r="A2019" i="1"/>
  <c r="A2019" i="4" s="1"/>
  <c r="Y674" i="1"/>
  <c r="A674" i="1"/>
  <c r="A674" i="4" s="1"/>
  <c r="C673" i="7"/>
  <c r="A674" i="7" s="1"/>
  <c r="B673" i="7"/>
  <c r="D673" i="7" s="1"/>
  <c r="A2020" i="1" l="1"/>
  <c r="A2020" i="4" s="1"/>
  <c r="B2021" i="1"/>
  <c r="Y675" i="1"/>
  <c r="A675" i="1"/>
  <c r="A675" i="4" s="1"/>
  <c r="B674" i="7"/>
  <c r="D674" i="7" s="1"/>
  <c r="C674" i="7"/>
  <c r="A675" i="7" s="1"/>
  <c r="A2021" i="1" l="1"/>
  <c r="A2021" i="4" s="1"/>
  <c r="B2022" i="1"/>
  <c r="Y676" i="1"/>
  <c r="A676" i="1"/>
  <c r="A676" i="4" s="1"/>
  <c r="B675" i="7"/>
  <c r="D675" i="7" s="1"/>
  <c r="C675" i="7"/>
  <c r="A676" i="7" s="1"/>
  <c r="A2022" i="1" l="1"/>
  <c r="A2022" i="4" s="1"/>
  <c r="B2023" i="1"/>
  <c r="Y677" i="1"/>
  <c r="A677" i="1"/>
  <c r="A677" i="4" s="1"/>
  <c r="C676" i="7"/>
  <c r="A677" i="7" s="1"/>
  <c r="B676" i="7"/>
  <c r="D676" i="7" s="1"/>
  <c r="A2023" i="1" l="1"/>
  <c r="A2023" i="4" s="1"/>
  <c r="B2024" i="1"/>
  <c r="Y678" i="1"/>
  <c r="A678" i="1"/>
  <c r="A678" i="4" s="1"/>
  <c r="C677" i="7"/>
  <c r="A678" i="7" s="1"/>
  <c r="B677" i="7"/>
  <c r="D677" i="7" s="1"/>
  <c r="A2024" i="1" l="1"/>
  <c r="A2024" i="4" s="1"/>
  <c r="B2025" i="1"/>
  <c r="Y679" i="1"/>
  <c r="A679" i="1"/>
  <c r="A679" i="4" s="1"/>
  <c r="C678" i="7"/>
  <c r="A679" i="7" s="1"/>
  <c r="B678" i="7"/>
  <c r="D678" i="7" s="1"/>
  <c r="A2025" i="1" l="1"/>
  <c r="A2025" i="4" s="1"/>
  <c r="B2026" i="1"/>
  <c r="Y680" i="1"/>
  <c r="A680" i="1"/>
  <c r="A680" i="4" s="1"/>
  <c r="C679" i="7"/>
  <c r="A680" i="7" s="1"/>
  <c r="B679" i="7"/>
  <c r="D679" i="7" s="1"/>
  <c r="A2026" i="1" l="1"/>
  <c r="A2026" i="4" s="1"/>
  <c r="B2027" i="1"/>
  <c r="Y681" i="1"/>
  <c r="A681" i="1"/>
  <c r="A681" i="4" s="1"/>
  <c r="C680" i="7"/>
  <c r="A681" i="7" s="1"/>
  <c r="B680" i="7"/>
  <c r="D680" i="7" s="1"/>
  <c r="A2027" i="1" l="1"/>
  <c r="A2027" i="4" s="1"/>
  <c r="B2028" i="1"/>
  <c r="Y682" i="1"/>
  <c r="A682" i="1"/>
  <c r="A682" i="4" s="1"/>
  <c r="B681" i="7"/>
  <c r="D681" i="7" s="1"/>
  <c r="C681" i="7"/>
  <c r="A682" i="7" s="1"/>
  <c r="B2029" i="1" l="1"/>
  <c r="A2028" i="1"/>
  <c r="A2028" i="4" s="1"/>
  <c r="Y683" i="1"/>
  <c r="A683" i="1"/>
  <c r="A683" i="4" s="1"/>
  <c r="C682" i="7"/>
  <c r="A683" i="7" s="1"/>
  <c r="B682" i="7"/>
  <c r="D682" i="7" s="1"/>
  <c r="A2029" i="1" l="1"/>
  <c r="A2029" i="4" s="1"/>
  <c r="B2030" i="1"/>
  <c r="Y684" i="1"/>
  <c r="A684" i="1"/>
  <c r="A684" i="4" s="1"/>
  <c r="B683" i="7"/>
  <c r="D683" i="7" s="1"/>
  <c r="C683" i="7"/>
  <c r="A684" i="7" s="1"/>
  <c r="A2030" i="1" l="1"/>
  <c r="A2030" i="4" s="1"/>
  <c r="B2031" i="1"/>
  <c r="Y685" i="1"/>
  <c r="A685" i="1"/>
  <c r="A685" i="4" s="1"/>
  <c r="C684" i="7"/>
  <c r="A685" i="7" s="1"/>
  <c r="B684" i="7"/>
  <c r="D684" i="7" s="1"/>
  <c r="B2032" i="1" l="1"/>
  <c r="A2031" i="1"/>
  <c r="A2031" i="4" s="1"/>
  <c r="Y686" i="1"/>
  <c r="A686" i="1"/>
  <c r="A686" i="4" s="1"/>
  <c r="C685" i="7"/>
  <c r="A686" i="7" s="1"/>
  <c r="B685" i="7"/>
  <c r="D685" i="7" s="1"/>
  <c r="A2032" i="1" l="1"/>
  <c r="A2032" i="4" s="1"/>
  <c r="B2033" i="1"/>
  <c r="Y687" i="1"/>
  <c r="A687" i="1"/>
  <c r="A687" i="4" s="1"/>
  <c r="C686" i="7"/>
  <c r="A687" i="7" s="1"/>
  <c r="B686" i="7"/>
  <c r="D686" i="7" s="1"/>
  <c r="A2033" i="1" l="1"/>
  <c r="A2033" i="4" s="1"/>
  <c r="B2034" i="1"/>
  <c r="Y688" i="1"/>
  <c r="A688" i="1"/>
  <c r="A688" i="4" s="1"/>
  <c r="C687" i="7"/>
  <c r="A688" i="7" s="1"/>
  <c r="B687" i="7"/>
  <c r="D687" i="7" s="1"/>
  <c r="B2035" i="1" l="1"/>
  <c r="A2034" i="1"/>
  <c r="A2034" i="4" s="1"/>
  <c r="Y689" i="1"/>
  <c r="A689" i="1"/>
  <c r="A689" i="4" s="1"/>
  <c r="C688" i="7"/>
  <c r="A689" i="7" s="1"/>
  <c r="B688" i="7"/>
  <c r="D688" i="7" s="1"/>
  <c r="A2035" i="1" l="1"/>
  <c r="A2035" i="4" s="1"/>
  <c r="B2036" i="1"/>
  <c r="Y690" i="1"/>
  <c r="A690" i="1"/>
  <c r="A690" i="4" s="1"/>
  <c r="C689" i="7"/>
  <c r="A690" i="7" s="1"/>
  <c r="B689" i="7"/>
  <c r="D689" i="7" s="1"/>
  <c r="A2036" i="1" l="1"/>
  <c r="A2036" i="4" s="1"/>
  <c r="B2037" i="1"/>
  <c r="Y691" i="1"/>
  <c r="A691" i="1"/>
  <c r="A691" i="4" s="1"/>
  <c r="C690" i="7"/>
  <c r="A691" i="7" s="1"/>
  <c r="B690" i="7"/>
  <c r="D690" i="7" s="1"/>
  <c r="B2038" i="1" l="1"/>
  <c r="A2037" i="1"/>
  <c r="A2037" i="4" s="1"/>
  <c r="Y692" i="1"/>
  <c r="A692" i="1"/>
  <c r="A692" i="4" s="1"/>
  <c r="C691" i="7"/>
  <c r="A692" i="7" s="1"/>
  <c r="B691" i="7"/>
  <c r="D691" i="7" s="1"/>
  <c r="A2038" i="1" l="1"/>
  <c r="A2038" i="4" s="1"/>
  <c r="B2039" i="1"/>
  <c r="Y693" i="1"/>
  <c r="A693" i="1"/>
  <c r="A693" i="4" s="1"/>
  <c r="C692" i="7"/>
  <c r="A693" i="7" s="1"/>
  <c r="B692" i="7"/>
  <c r="D692" i="7" s="1"/>
  <c r="A2039" i="1" l="1"/>
  <c r="A2039" i="4" s="1"/>
  <c r="B2040" i="1"/>
  <c r="Y694" i="1"/>
  <c r="A694" i="1"/>
  <c r="A694" i="4" s="1"/>
  <c r="C693" i="7"/>
  <c r="A694" i="7" s="1"/>
  <c r="B693" i="7"/>
  <c r="D693" i="7" s="1"/>
  <c r="A2040" i="1" l="1"/>
  <c r="A2040" i="4" s="1"/>
  <c r="B2041" i="1"/>
  <c r="Y695" i="1"/>
  <c r="A695" i="1"/>
  <c r="A695" i="4" s="1"/>
  <c r="C694" i="7"/>
  <c r="A695" i="7" s="1"/>
  <c r="B694" i="7"/>
  <c r="D694" i="7" s="1"/>
  <c r="B2042" i="1" l="1"/>
  <c r="A2041" i="1"/>
  <c r="A2041" i="4" s="1"/>
  <c r="Y696" i="1"/>
  <c r="A696" i="1"/>
  <c r="A696" i="4" s="1"/>
  <c r="C695" i="7"/>
  <c r="A696" i="7" s="1"/>
  <c r="B695" i="7"/>
  <c r="D695" i="7" s="1"/>
  <c r="A2042" i="1" l="1"/>
  <c r="A2042" i="4" s="1"/>
  <c r="B2043" i="1"/>
  <c r="Y697" i="1"/>
  <c r="A697" i="1"/>
  <c r="A697" i="4" s="1"/>
  <c r="C696" i="7"/>
  <c r="A697" i="7" s="1"/>
  <c r="B696" i="7"/>
  <c r="D696" i="7" s="1"/>
  <c r="A2043" i="1" l="1"/>
  <c r="A2043" i="4" s="1"/>
  <c r="B2044" i="1"/>
  <c r="Y698" i="1"/>
  <c r="A698" i="1"/>
  <c r="A698" i="4" s="1"/>
  <c r="C697" i="7"/>
  <c r="A698" i="7" s="1"/>
  <c r="B697" i="7"/>
  <c r="D697" i="7" s="1"/>
  <c r="B2045" i="1" l="1"/>
  <c r="A2044" i="1"/>
  <c r="A2044" i="4" s="1"/>
  <c r="Y699" i="1"/>
  <c r="A699" i="1"/>
  <c r="A699" i="4" s="1"/>
  <c r="C698" i="7"/>
  <c r="A699" i="7" s="1"/>
  <c r="B698" i="7"/>
  <c r="D698" i="7" s="1"/>
  <c r="A2045" i="1" l="1"/>
  <c r="A2045" i="4" s="1"/>
  <c r="B2046" i="1"/>
  <c r="Y700" i="1"/>
  <c r="A700" i="1"/>
  <c r="A700" i="4" s="1"/>
  <c r="C699" i="7"/>
  <c r="A700" i="7" s="1"/>
  <c r="B699" i="7"/>
  <c r="D699" i="7" s="1"/>
  <c r="B2047" i="1" l="1"/>
  <c r="A2046" i="1"/>
  <c r="A2046" i="4" s="1"/>
  <c r="Y701" i="1"/>
  <c r="A701" i="1"/>
  <c r="A701" i="4" s="1"/>
  <c r="C700" i="7"/>
  <c r="A701" i="7" s="1"/>
  <c r="B700" i="7"/>
  <c r="D700" i="7" s="1"/>
  <c r="B2048" i="1" l="1"/>
  <c r="A2047" i="1"/>
  <c r="A2047" i="4" s="1"/>
  <c r="Y702" i="1"/>
  <c r="A702" i="1"/>
  <c r="A702" i="4" s="1"/>
  <c r="C701" i="7"/>
  <c r="A702" i="7" s="1"/>
  <c r="B701" i="7"/>
  <c r="D701" i="7" s="1"/>
  <c r="A2048" i="1" l="1"/>
  <c r="A2048" i="4" s="1"/>
  <c r="B2049" i="1"/>
  <c r="Y703" i="1"/>
  <c r="A703" i="1"/>
  <c r="A703" i="4" s="1"/>
  <c r="C702" i="7"/>
  <c r="A703" i="7" s="1"/>
  <c r="B702" i="7"/>
  <c r="D702" i="7" s="1"/>
  <c r="B2050" i="1" l="1"/>
  <c r="A2049" i="1"/>
  <c r="A2049" i="4" s="1"/>
  <c r="Y704" i="1"/>
  <c r="A704" i="1"/>
  <c r="A704" i="4" s="1"/>
  <c r="C703" i="7"/>
  <c r="A704" i="7" s="1"/>
  <c r="B703" i="7"/>
  <c r="D703" i="7" s="1"/>
  <c r="B2051" i="1" l="1"/>
  <c r="A2050" i="1"/>
  <c r="A2050" i="4" s="1"/>
  <c r="Y705" i="1"/>
  <c r="A705" i="1"/>
  <c r="A705" i="4" s="1"/>
  <c r="C704" i="7"/>
  <c r="A705" i="7" s="1"/>
  <c r="B704" i="7"/>
  <c r="D704" i="7" s="1"/>
  <c r="A2051" i="1" l="1"/>
  <c r="A2051" i="4" s="1"/>
  <c r="B2052" i="1"/>
  <c r="Y706" i="1"/>
  <c r="M706" i="1"/>
  <c r="Z706" i="1" s="1"/>
  <c r="E706" i="1"/>
  <c r="F706" i="1" s="1"/>
  <c r="P706" i="1" s="1"/>
  <c r="A706" i="1"/>
  <c r="A706" i="4" s="1"/>
  <c r="C705" i="7"/>
  <c r="A706" i="7" s="1"/>
  <c r="B705" i="7"/>
  <c r="D705" i="7" s="1"/>
  <c r="A2052" i="1" l="1"/>
  <c r="A2052" i="4" s="1"/>
  <c r="B2053" i="1"/>
  <c r="Y707" i="1"/>
  <c r="M707" i="1"/>
  <c r="Z707" i="1" s="1"/>
  <c r="E707" i="1"/>
  <c r="F707" i="1" s="1"/>
  <c r="P707" i="1" s="1"/>
  <c r="A707" i="1"/>
  <c r="A707" i="4" s="1"/>
  <c r="C706" i="7"/>
  <c r="A707" i="7" s="1"/>
  <c r="B706" i="7"/>
  <c r="D706" i="7" s="1"/>
  <c r="B2054" i="1" l="1"/>
  <c r="A2053" i="1"/>
  <c r="A2053" i="4" s="1"/>
  <c r="Y708" i="1"/>
  <c r="M708" i="1"/>
  <c r="Z708" i="1" s="1"/>
  <c r="E708" i="1"/>
  <c r="F708" i="1" s="1"/>
  <c r="P708" i="1" s="1"/>
  <c r="A708" i="1"/>
  <c r="A708" i="4" s="1"/>
  <c r="C707" i="7"/>
  <c r="A708" i="7" s="1"/>
  <c r="B707" i="7"/>
  <c r="D707" i="7" s="1"/>
  <c r="A2054" i="1" l="1"/>
  <c r="A2054" i="4" s="1"/>
  <c r="B2055" i="1"/>
  <c r="Y709" i="1"/>
  <c r="E709" i="1"/>
  <c r="F709" i="1" s="1"/>
  <c r="P709" i="1" s="1"/>
  <c r="A709" i="1"/>
  <c r="A709" i="4" s="1"/>
  <c r="M709" i="1"/>
  <c r="Z709" i="1" s="1"/>
  <c r="C708" i="7"/>
  <c r="A709" i="7" s="1"/>
  <c r="B708" i="7"/>
  <c r="D708" i="7" s="1"/>
  <c r="A2055" i="1" l="1"/>
  <c r="A2055" i="4" s="1"/>
  <c r="B2056" i="1"/>
  <c r="Y710" i="1"/>
  <c r="A710" i="1"/>
  <c r="A710" i="4" s="1"/>
  <c r="M710" i="1"/>
  <c r="Z710" i="1" s="1"/>
  <c r="E710" i="1"/>
  <c r="F710" i="1" s="1"/>
  <c r="P710" i="1" s="1"/>
  <c r="C709" i="7"/>
  <c r="A710" i="7" s="1"/>
  <c r="B709" i="7"/>
  <c r="D709" i="7" s="1"/>
  <c r="B2057" i="1" l="1"/>
  <c r="A2056" i="1"/>
  <c r="A2056" i="4" s="1"/>
  <c r="Y711" i="1"/>
  <c r="E711" i="1"/>
  <c r="F711" i="1" s="1"/>
  <c r="P711" i="1" s="1"/>
  <c r="A711" i="1"/>
  <c r="A711" i="4" s="1"/>
  <c r="M711" i="1"/>
  <c r="Z711" i="1" s="1"/>
  <c r="C710" i="7"/>
  <c r="A711" i="7" s="1"/>
  <c r="B710" i="7"/>
  <c r="D710" i="7" s="1"/>
  <c r="A2057" i="1" l="1"/>
  <c r="A2057" i="4" s="1"/>
  <c r="B2058" i="1"/>
  <c r="Y712" i="1"/>
  <c r="A712" i="1"/>
  <c r="A712" i="4" s="1"/>
  <c r="C711" i="7"/>
  <c r="A712" i="7" s="1"/>
  <c r="B711" i="7"/>
  <c r="D711" i="7" s="1"/>
  <c r="B2059" i="1" l="1"/>
  <c r="A2058" i="1"/>
  <c r="A2058" i="4" s="1"/>
  <c r="Y713" i="1"/>
  <c r="A713" i="1"/>
  <c r="A713" i="4" s="1"/>
  <c r="C712" i="7"/>
  <c r="A713" i="7" s="1"/>
  <c r="B712" i="7"/>
  <c r="D712" i="7" s="1"/>
  <c r="B2060" i="1" l="1"/>
  <c r="A2059" i="1"/>
  <c r="A2059" i="4" s="1"/>
  <c r="Y714" i="1"/>
  <c r="A714" i="1"/>
  <c r="A714" i="4" s="1"/>
  <c r="C713" i="7"/>
  <c r="A714" i="7" s="1"/>
  <c r="B713" i="7"/>
  <c r="D713" i="7" s="1"/>
  <c r="A2060" i="1" l="1"/>
  <c r="A2060" i="4" s="1"/>
  <c r="B2061" i="1"/>
  <c r="Y715" i="1"/>
  <c r="A715" i="1"/>
  <c r="A715" i="4" s="1"/>
  <c r="C714" i="7"/>
  <c r="A715" i="7" s="1"/>
  <c r="B714" i="7"/>
  <c r="D714" i="7" s="1"/>
  <c r="B2062" i="1" l="1"/>
  <c r="A2061" i="1"/>
  <c r="A2061" i="4" s="1"/>
  <c r="Y716" i="1"/>
  <c r="A716" i="1"/>
  <c r="A716" i="4" s="1"/>
  <c r="C715" i="7"/>
  <c r="A716" i="7" s="1"/>
  <c r="B715" i="7"/>
  <c r="D715" i="7" s="1"/>
  <c r="A2062" i="1" l="1"/>
  <c r="A2062" i="4" s="1"/>
  <c r="B2063" i="1"/>
  <c r="Y717" i="1"/>
  <c r="A717" i="1"/>
  <c r="A717" i="4" s="1"/>
  <c r="C716" i="7"/>
  <c r="A717" i="7" s="1"/>
  <c r="B716" i="7"/>
  <c r="D716" i="7" s="1"/>
  <c r="A2063" i="1" l="1"/>
  <c r="A2063" i="4" s="1"/>
  <c r="B2064" i="1"/>
  <c r="Y718" i="1"/>
  <c r="A718" i="1"/>
  <c r="A718" i="4" s="1"/>
  <c r="C717" i="7"/>
  <c r="A718" i="7" s="1"/>
  <c r="B717" i="7"/>
  <c r="D717" i="7" s="1"/>
  <c r="B2065" i="1" l="1"/>
  <c r="A2064" i="1"/>
  <c r="A2064" i="4" s="1"/>
  <c r="Y719" i="1"/>
  <c r="A719" i="1"/>
  <c r="A719" i="4" s="1"/>
  <c r="C718" i="7"/>
  <c r="A719" i="7" s="1"/>
  <c r="B718" i="7"/>
  <c r="D718" i="7" s="1"/>
  <c r="A2065" i="1" l="1"/>
  <c r="A2065" i="4" s="1"/>
  <c r="B2066" i="1"/>
  <c r="Y720" i="1"/>
  <c r="A720" i="1"/>
  <c r="A720" i="4" s="1"/>
  <c r="C719" i="7"/>
  <c r="A720" i="7" s="1"/>
  <c r="B719" i="7"/>
  <c r="D719" i="7" s="1"/>
  <c r="A2066" i="1" l="1"/>
  <c r="A2066" i="4" s="1"/>
  <c r="B2067" i="1"/>
  <c r="Y721" i="1"/>
  <c r="A721" i="1"/>
  <c r="A721" i="4" s="1"/>
  <c r="C720" i="7"/>
  <c r="A721" i="7" s="1"/>
  <c r="B720" i="7"/>
  <c r="D720" i="7" s="1"/>
  <c r="B2068" i="1" l="1"/>
  <c r="A2067" i="1"/>
  <c r="A2067" i="4" s="1"/>
  <c r="Y722" i="1"/>
  <c r="A722" i="1"/>
  <c r="A722" i="4" s="1"/>
  <c r="C721" i="7"/>
  <c r="A722" i="7" s="1"/>
  <c r="B721" i="7"/>
  <c r="D721" i="7" s="1"/>
  <c r="A2068" i="1" l="1"/>
  <c r="A2068" i="4" s="1"/>
  <c r="B2069" i="1"/>
  <c r="Y723" i="1"/>
  <c r="A723" i="1"/>
  <c r="A723" i="4" s="1"/>
  <c r="C722" i="7"/>
  <c r="A723" i="7" s="1"/>
  <c r="B722" i="7"/>
  <c r="D722" i="7" s="1"/>
  <c r="A2069" i="1" l="1"/>
  <c r="A2069" i="4" s="1"/>
  <c r="B2070" i="1"/>
  <c r="Y724" i="1"/>
  <c r="A724" i="1"/>
  <c r="A724" i="4" s="1"/>
  <c r="C723" i="7"/>
  <c r="A724" i="7" s="1"/>
  <c r="B723" i="7"/>
  <c r="D723" i="7" s="1"/>
  <c r="A2070" i="1" l="1"/>
  <c r="A2070" i="4" s="1"/>
  <c r="B2071" i="1"/>
  <c r="Y725" i="1"/>
  <c r="A725" i="1"/>
  <c r="A725" i="4" s="1"/>
  <c r="C724" i="7"/>
  <c r="A725" i="7" s="1"/>
  <c r="B724" i="7"/>
  <c r="D724" i="7" s="1"/>
  <c r="A2071" i="1" l="1"/>
  <c r="A2071" i="4" s="1"/>
  <c r="B2072" i="1"/>
  <c r="Y726" i="1"/>
  <c r="A726" i="1"/>
  <c r="A726" i="4" s="1"/>
  <c r="C725" i="7"/>
  <c r="A726" i="7" s="1"/>
  <c r="B725" i="7"/>
  <c r="D725" i="7" s="1"/>
  <c r="A2072" i="1" l="1"/>
  <c r="A2072" i="4" s="1"/>
  <c r="B2073" i="1"/>
  <c r="Y727" i="1"/>
  <c r="A727" i="1"/>
  <c r="A727" i="4" s="1"/>
  <c r="C726" i="7"/>
  <c r="A727" i="7" s="1"/>
  <c r="B726" i="7"/>
  <c r="D726" i="7" s="1"/>
  <c r="A2073" i="1" l="1"/>
  <c r="A2073" i="4" s="1"/>
  <c r="B2074" i="1"/>
  <c r="Y728" i="1"/>
  <c r="A728" i="1"/>
  <c r="A728" i="4" s="1"/>
  <c r="C727" i="7"/>
  <c r="A728" i="7" s="1"/>
  <c r="B727" i="7"/>
  <c r="D727" i="7" s="1"/>
  <c r="A2074" i="1" l="1"/>
  <c r="A2074" i="4" s="1"/>
  <c r="B2075" i="1"/>
  <c r="Y729" i="1"/>
  <c r="A729" i="1"/>
  <c r="A729" i="4" s="1"/>
  <c r="C728" i="7"/>
  <c r="A729" i="7" s="1"/>
  <c r="B728" i="7"/>
  <c r="D728" i="7" s="1"/>
  <c r="A2075" i="1" l="1"/>
  <c r="A2075" i="4" s="1"/>
  <c r="B2076" i="1"/>
  <c r="Y730" i="1"/>
  <c r="A730" i="1"/>
  <c r="A730" i="4" s="1"/>
  <c r="C729" i="7"/>
  <c r="A730" i="7" s="1"/>
  <c r="B729" i="7"/>
  <c r="D729" i="7" s="1"/>
  <c r="B2077" i="1" l="1"/>
  <c r="A2076" i="1"/>
  <c r="A2076" i="4" s="1"/>
  <c r="Y731" i="1"/>
  <c r="A731" i="1"/>
  <c r="A731" i="4" s="1"/>
  <c r="C730" i="7"/>
  <c r="A731" i="7" s="1"/>
  <c r="B730" i="7"/>
  <c r="D730" i="7" s="1"/>
  <c r="A2077" i="1" l="1"/>
  <c r="A2077" i="4" s="1"/>
  <c r="B2078" i="1"/>
  <c r="Y732" i="1"/>
  <c r="A732" i="1"/>
  <c r="A732" i="4" s="1"/>
  <c r="C731" i="7"/>
  <c r="A732" i="7" s="1"/>
  <c r="B731" i="7"/>
  <c r="D731" i="7" s="1"/>
  <c r="A2078" i="1" l="1"/>
  <c r="A2078" i="4" s="1"/>
  <c r="B2079" i="1"/>
  <c r="Y733" i="1"/>
  <c r="A733" i="1"/>
  <c r="A733" i="4" s="1"/>
  <c r="B732" i="7"/>
  <c r="D732" i="7" s="1"/>
  <c r="C732" i="7"/>
  <c r="A733" i="7" s="1"/>
  <c r="B2080" i="1" l="1"/>
  <c r="A2079" i="1"/>
  <c r="A2079" i="4" s="1"/>
  <c r="Y734" i="1"/>
  <c r="A734" i="1"/>
  <c r="A734" i="4" s="1"/>
  <c r="C733" i="7"/>
  <c r="A734" i="7" s="1"/>
  <c r="B733" i="7"/>
  <c r="D733" i="7" s="1"/>
  <c r="A2080" i="1" l="1"/>
  <c r="A2080" i="4" s="1"/>
  <c r="B2081" i="1"/>
  <c r="Y735" i="1"/>
  <c r="M735" i="1"/>
  <c r="Z735" i="1" s="1"/>
  <c r="E735" i="1"/>
  <c r="A735" i="1"/>
  <c r="C734" i="7"/>
  <c r="A735" i="7" s="1"/>
  <c r="B734" i="7"/>
  <c r="D734" i="7" s="1"/>
  <c r="A735" i="4" l="1"/>
  <c r="A2081" i="1"/>
  <c r="A2081" i="4" s="1"/>
  <c r="F735" i="1"/>
  <c r="P735" i="1" s="1"/>
  <c r="Y736" i="1"/>
  <c r="A736" i="1"/>
  <c r="A736" i="4" s="1"/>
  <c r="B735" i="7"/>
  <c r="D735" i="7" s="1"/>
  <c r="C735" i="7"/>
  <c r="A736" i="7" s="1"/>
  <c r="B2083" i="1" l="1"/>
  <c r="Y737" i="1"/>
  <c r="A737" i="1"/>
  <c r="A737" i="4" s="1"/>
  <c r="C736" i="7"/>
  <c r="A737" i="7" s="1"/>
  <c r="B736" i="7"/>
  <c r="D736" i="7" s="1"/>
  <c r="A2083" i="1" l="1"/>
  <c r="A2083" i="4" s="1"/>
  <c r="B2084" i="1"/>
  <c r="Y738" i="1"/>
  <c r="A738" i="1"/>
  <c r="A738" i="4" s="1"/>
  <c r="C737" i="7"/>
  <c r="A738" i="7" s="1"/>
  <c r="B737" i="7"/>
  <c r="D737" i="7" s="1"/>
  <c r="A2084" i="1" l="1"/>
  <c r="A2084" i="4" s="1"/>
  <c r="B2085" i="1"/>
  <c r="Y739" i="1"/>
  <c r="A739" i="1"/>
  <c r="A739" i="4" s="1"/>
  <c r="B738" i="7"/>
  <c r="D738" i="7" s="1"/>
  <c r="C738" i="7"/>
  <c r="A739" i="7" s="1"/>
  <c r="A2085" i="1" l="1"/>
  <c r="A2085" i="4" s="1"/>
  <c r="B2086" i="1"/>
  <c r="Y740" i="1"/>
  <c r="A740" i="1"/>
  <c r="A740" i="4" s="1"/>
  <c r="C739" i="7"/>
  <c r="A740" i="7" s="1"/>
  <c r="B739" i="7"/>
  <c r="D739" i="7" s="1"/>
  <c r="A2086" i="1" l="1"/>
  <c r="A2086" i="4" s="1"/>
  <c r="B2087" i="1"/>
  <c r="Y741" i="1"/>
  <c r="A741" i="1"/>
  <c r="A741" i="4" s="1"/>
  <c r="C740" i="7"/>
  <c r="A741" i="7" s="1"/>
  <c r="B740" i="7"/>
  <c r="D740" i="7" s="1"/>
  <c r="A2087" i="1" l="1"/>
  <c r="A2087" i="4" s="1"/>
  <c r="B2088" i="1"/>
  <c r="Y2084" i="1"/>
  <c r="Y742" i="1"/>
  <c r="A742" i="1"/>
  <c r="A742" i="4" s="1"/>
  <c r="B741" i="7"/>
  <c r="D741" i="7" s="1"/>
  <c r="C741" i="7"/>
  <c r="A742" i="7" s="1"/>
  <c r="B2089" i="1" l="1"/>
  <c r="A2088" i="1"/>
  <c r="A2088" i="4" s="1"/>
  <c r="Y2085" i="1"/>
  <c r="Y743" i="1"/>
  <c r="A743" i="1"/>
  <c r="A743" i="4" s="1"/>
  <c r="C742" i="7"/>
  <c r="A743" i="7" s="1"/>
  <c r="B742" i="7"/>
  <c r="D742" i="7" s="1"/>
  <c r="A2089" i="1" l="1"/>
  <c r="A2089" i="4" s="1"/>
  <c r="B2090" i="1"/>
  <c r="Y2086" i="1"/>
  <c r="Y744" i="1"/>
  <c r="A744" i="1"/>
  <c r="A744" i="4" s="1"/>
  <c r="C743" i="7"/>
  <c r="A744" i="7" s="1"/>
  <c r="B743" i="7"/>
  <c r="D743" i="7" s="1"/>
  <c r="Y2090" i="1" l="1"/>
  <c r="B2091" i="1"/>
  <c r="A2090" i="1"/>
  <c r="A2090" i="4" s="1"/>
  <c r="Y2087" i="1"/>
  <c r="Y745" i="1"/>
  <c r="A745" i="1"/>
  <c r="A745" i="4" s="1"/>
  <c r="B744" i="7"/>
  <c r="D744" i="7" s="1"/>
  <c r="C744" i="7"/>
  <c r="A745" i="7" s="1"/>
  <c r="Y2091" i="1" l="1"/>
  <c r="B2092" i="1"/>
  <c r="A2091" i="1"/>
  <c r="A2091" i="4" s="1"/>
  <c r="Y2088" i="1"/>
  <c r="Y746" i="1"/>
  <c r="A746" i="1"/>
  <c r="A746" i="4" s="1"/>
  <c r="C745" i="7"/>
  <c r="A746" i="7" s="1"/>
  <c r="B745" i="7"/>
  <c r="D745" i="7" s="1"/>
  <c r="Y2092" i="1" l="1"/>
  <c r="B2093" i="1"/>
  <c r="A2092" i="1"/>
  <c r="A2092" i="4" s="1"/>
  <c r="Y2089" i="1"/>
  <c r="Y747" i="1"/>
  <c r="A747" i="1"/>
  <c r="A747" i="4" s="1"/>
  <c r="C746" i="7"/>
  <c r="A747" i="7" s="1"/>
  <c r="B746" i="7"/>
  <c r="D746" i="7" s="1"/>
  <c r="Y2093" i="1" l="1"/>
  <c r="B2094" i="1"/>
  <c r="A2093" i="1"/>
  <c r="A2093" i="4" s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D643" i="9"/>
  <c r="D416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J361" i="9"/>
  <c r="H361" i="9" s="1"/>
  <c r="D445" i="9"/>
  <c r="E612" i="9"/>
  <c r="D391" i="9"/>
  <c r="J355" i="9"/>
  <c r="H355" i="9" s="1"/>
  <c r="L600" i="9"/>
  <c r="D581" i="9"/>
  <c r="D553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D541" i="9"/>
  <c r="J601" i="9"/>
  <c r="H601" i="9" s="1"/>
  <c r="L636" i="9"/>
  <c r="E628" i="9"/>
  <c r="B628" i="9" s="1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D557" i="9"/>
  <c r="L526" i="9"/>
  <c r="L641" i="9"/>
  <c r="E616" i="9"/>
  <c r="J534" i="9"/>
  <c r="H534" i="9" s="1"/>
  <c r="L467" i="9"/>
  <c r="D388" i="9"/>
  <c r="L615" i="9"/>
  <c r="D408" i="9"/>
  <c r="D543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D554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D504" i="9"/>
  <c r="J543" i="9"/>
  <c r="H543" i="9" s="1"/>
  <c r="E435" i="9"/>
  <c r="B435" i="9" s="1"/>
  <c r="E643" i="9"/>
  <c r="B643" i="9" s="1"/>
  <c r="D423" i="9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I673" i="9"/>
  <c r="J376" i="9"/>
  <c r="H376" i="9" s="1"/>
  <c r="D632" i="9"/>
  <c r="L650" i="9"/>
  <c r="D644" i="9"/>
  <c r="D495" i="9"/>
  <c r="D51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I672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538" i="9"/>
  <c r="D420" i="9"/>
  <c r="E490" i="9"/>
  <c r="D631" i="9"/>
  <c r="L667" i="9"/>
  <c r="D650" i="9"/>
  <c r="L548" i="9"/>
  <c r="L442" i="9"/>
  <c r="D406" i="9"/>
  <c r="D649" i="9"/>
  <c r="L423" i="9"/>
  <c r="D426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D407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L674" i="9"/>
  <c r="L474" i="9"/>
  <c r="L645" i="9"/>
  <c r="D613" i="9"/>
  <c r="E662" i="9"/>
  <c r="D368" i="9"/>
  <c r="E615" i="9"/>
  <c r="D647" i="9"/>
  <c r="D514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D552" i="9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J394" i="9"/>
  <c r="H394" i="9" s="1"/>
  <c r="E669" i="9"/>
  <c r="B669" i="9" s="1"/>
  <c r="D555" i="9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Y748" i="1"/>
  <c r="A748" i="1"/>
  <c r="A748" i="4" s="1"/>
  <c r="B747" i="7"/>
  <c r="D747" i="7" s="1"/>
  <c r="C747" i="7"/>
  <c r="A748" i="7" s="1"/>
  <c r="Y2094" i="1" l="1"/>
  <c r="B2095" i="1"/>
  <c r="A2094" i="1"/>
  <c r="A2094" i="4" s="1"/>
  <c r="A440" i="9"/>
  <c r="A473" i="9"/>
  <c r="F473" i="9"/>
  <c r="B587" i="9"/>
  <c r="A555" i="9"/>
  <c r="A596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A543" i="9"/>
  <c r="F543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A623" i="9"/>
  <c r="F623" i="9"/>
  <c r="A415" i="9"/>
  <c r="F415" i="9"/>
  <c r="A406" i="9"/>
  <c r="F406" i="9"/>
  <c r="M673" i="9"/>
  <c r="Q673" i="9"/>
  <c r="K673" i="9" s="1"/>
  <c r="A523" i="9"/>
  <c r="A418" i="9"/>
  <c r="A422" i="9"/>
  <c r="A514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16" i="9"/>
  <c r="F416" i="9"/>
  <c r="A496" i="9"/>
  <c r="B652" i="9"/>
  <c r="B625" i="9"/>
  <c r="A672" i="9"/>
  <c r="F672" i="9"/>
  <c r="A564" i="9"/>
  <c r="F564" i="9"/>
  <c r="A647" i="9"/>
  <c r="F647" i="9"/>
  <c r="A651" i="9"/>
  <c r="F651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A669" i="9"/>
  <c r="F669" i="9"/>
  <c r="A387" i="9"/>
  <c r="F387" i="9"/>
  <c r="B487" i="9"/>
  <c r="A373" i="9"/>
  <c r="B444" i="9"/>
  <c r="A643" i="9"/>
  <c r="F643" i="9"/>
  <c r="A504" i="9"/>
  <c r="A447" i="9"/>
  <c r="B370" i="9"/>
  <c r="A630" i="9"/>
  <c r="F630" i="9"/>
  <c r="B454" i="9"/>
  <c r="A584" i="9"/>
  <c r="A530" i="9"/>
  <c r="F627" i="9"/>
  <c r="A627" i="9"/>
  <c r="A664" i="9"/>
  <c r="A626" i="9"/>
  <c r="F626" i="9"/>
  <c r="F633" i="9"/>
  <c r="A633" i="9"/>
  <c r="B601" i="9"/>
  <c r="A554" i="9"/>
  <c r="A457" i="9"/>
  <c r="F457" i="9"/>
  <c r="A668" i="9"/>
  <c r="F668" i="9"/>
  <c r="B428" i="9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515" i="9"/>
  <c r="A637" i="9"/>
  <c r="F637" i="9"/>
  <c r="A429" i="9"/>
  <c r="B674" i="9"/>
  <c r="B673" i="9"/>
  <c r="B421" i="9"/>
  <c r="B589" i="9"/>
  <c r="A423" i="9"/>
  <c r="F423" i="9"/>
  <c r="A585" i="9"/>
  <c r="F585" i="9"/>
  <c r="B616" i="9"/>
  <c r="A598" i="9"/>
  <c r="F598" i="9"/>
  <c r="A460" i="9"/>
  <c r="F460" i="9"/>
  <c r="A553" i="9"/>
  <c r="F553" i="9"/>
  <c r="A611" i="9"/>
  <c r="A458" i="9"/>
  <c r="F458" i="9"/>
  <c r="A567" i="9"/>
  <c r="F567" i="9"/>
  <c r="A491" i="9"/>
  <c r="F491" i="9"/>
  <c r="A632" i="9"/>
  <c r="F632" i="9"/>
  <c r="A407" i="9"/>
  <c r="F407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M672" i="9"/>
  <c r="Q672" i="9"/>
  <c r="K672" i="9" s="1"/>
  <c r="A463" i="9"/>
  <c r="F463" i="9"/>
  <c r="A495" i="9"/>
  <c r="F495" i="9"/>
  <c r="A527" i="9"/>
  <c r="A393" i="9"/>
  <c r="B505" i="9"/>
  <c r="A609" i="9"/>
  <c r="F609" i="9"/>
  <c r="A541" i="9"/>
  <c r="F541" i="9"/>
  <c r="A588" i="9"/>
  <c r="A581" i="9"/>
  <c r="B470" i="9"/>
  <c r="B532" i="9"/>
  <c r="B503" i="9"/>
  <c r="B606" i="9"/>
  <c r="A537" i="9"/>
  <c r="F537" i="9"/>
  <c r="B485" i="9"/>
  <c r="A571" i="9"/>
  <c r="F571" i="9"/>
  <c r="F552" i="9"/>
  <c r="A552" i="9"/>
  <c r="B467" i="9"/>
  <c r="A613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A426" i="9"/>
  <c r="A538" i="9"/>
  <c r="F538" i="9"/>
  <c r="B404" i="9"/>
  <c r="B479" i="9"/>
  <c r="A403" i="9"/>
  <c r="A472" i="9"/>
  <c r="F472" i="9"/>
  <c r="A628" i="9"/>
  <c r="F628" i="9"/>
  <c r="A557" i="9"/>
  <c r="B414" i="9"/>
  <c r="A412" i="9"/>
  <c r="F412" i="9"/>
  <c r="Y749" i="1"/>
  <c r="A749" i="1"/>
  <c r="A749" i="4" s="1"/>
  <c r="C748" i="7"/>
  <c r="A749" i="7" s="1"/>
  <c r="B748" i="7"/>
  <c r="D748" i="7" s="1"/>
  <c r="Y2095" i="1" l="1"/>
  <c r="I662" i="9" s="1"/>
  <c r="B2096" i="1"/>
  <c r="A2095" i="1"/>
  <c r="A2095" i="4" s="1"/>
  <c r="Y750" i="1"/>
  <c r="A750" i="1"/>
  <c r="A750" i="4" s="1"/>
  <c r="C749" i="7"/>
  <c r="A750" i="7" s="1"/>
  <c r="B749" i="7"/>
  <c r="D749" i="7" s="1"/>
  <c r="Q662" i="9" l="1"/>
  <c r="K662" i="9" s="1"/>
  <c r="M662" i="9"/>
  <c r="Y2096" i="1"/>
  <c r="I663" i="9" s="1"/>
  <c r="B2097" i="1"/>
  <c r="A2096" i="1"/>
  <c r="A2096" i="4" s="1"/>
  <c r="Y751" i="1"/>
  <c r="A751" i="1"/>
  <c r="A751" i="4" s="1"/>
  <c r="B750" i="7"/>
  <c r="D750" i="7" s="1"/>
  <c r="C750" i="7"/>
  <c r="A751" i="7" s="1"/>
  <c r="M663" i="9" l="1"/>
  <c r="Q663" i="9"/>
  <c r="K663" i="9" s="1"/>
  <c r="Y2097" i="1"/>
  <c r="B2098" i="1"/>
  <c r="A2097" i="1"/>
  <c r="A2097" i="4" s="1"/>
  <c r="Y752" i="1"/>
  <c r="A752" i="1"/>
  <c r="A752" i="4" s="1"/>
  <c r="C751" i="7"/>
  <c r="A752" i="7" s="1"/>
  <c r="B751" i="7"/>
  <c r="D751" i="7" s="1"/>
  <c r="Y2098" i="1" l="1"/>
  <c r="I665" i="9" s="1"/>
  <c r="B2099" i="1"/>
  <c r="B2100" i="1" s="1"/>
  <c r="A2098" i="1"/>
  <c r="A2098" i="4" s="1"/>
  <c r="Y753" i="1"/>
  <c r="A753" i="1"/>
  <c r="A753" i="4" s="1"/>
  <c r="C752" i="7"/>
  <c r="A753" i="7" s="1"/>
  <c r="B752" i="7"/>
  <c r="D752" i="7" s="1"/>
  <c r="M665" i="9" l="1"/>
  <c r="Q665" i="9"/>
  <c r="K665" i="9" s="1"/>
  <c r="A2100" i="1"/>
  <c r="A2100" i="4" s="1"/>
  <c r="Y2100" i="1"/>
  <c r="Y2099" i="1"/>
  <c r="I666" i="9" s="1"/>
  <c r="A2099" i="1"/>
  <c r="A2099" i="4" s="1"/>
  <c r="Y754" i="1"/>
  <c r="A754" i="1"/>
  <c r="A754" i="4" s="1"/>
  <c r="B753" i="7"/>
  <c r="D753" i="7" s="1"/>
  <c r="C753" i="7"/>
  <c r="A754" i="7" s="1"/>
  <c r="I670" i="9" l="1"/>
  <c r="M670" i="9" s="1"/>
  <c r="I671" i="9"/>
  <c r="Q670" i="9"/>
  <c r="K670" i="9" s="1"/>
  <c r="I667" i="9"/>
  <c r="M667" i="9" s="1"/>
  <c r="I668" i="9"/>
  <c r="M666" i="9"/>
  <c r="Q666" i="9"/>
  <c r="K666" i="9" s="1"/>
  <c r="J548" i="9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519" i="9"/>
  <c r="D602" i="9"/>
  <c r="D535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506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D487" i="9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D540" i="9"/>
  <c r="L476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D507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D542" i="9"/>
  <c r="L470" i="9"/>
  <c r="L563" i="9"/>
  <c r="L559" i="9"/>
  <c r="L472" i="9"/>
  <c r="E514" i="9"/>
  <c r="I664" i="9"/>
  <c r="E575" i="9"/>
  <c r="B575" i="9" s="1"/>
  <c r="D545" i="9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500" i="9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485" i="9"/>
  <c r="D549" i="9"/>
  <c r="D476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D474" i="9"/>
  <c r="E424" i="9"/>
  <c r="B424" i="9" s="1"/>
  <c r="D355" i="9"/>
  <c r="D499" i="9"/>
  <c r="D446" i="9"/>
  <c r="I669" i="9"/>
  <c r="L469" i="9"/>
  <c r="E449" i="9"/>
  <c r="B449" i="9" s="1"/>
  <c r="E461" i="9"/>
  <c r="B461" i="9" s="1"/>
  <c r="E557" i="9"/>
  <c r="I661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559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D558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D414" i="9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402" i="9"/>
  <c r="D471" i="9"/>
  <c r="D616" i="9"/>
  <c r="D459" i="9"/>
  <c r="L401" i="9"/>
  <c r="L528" i="9"/>
  <c r="L485" i="9"/>
  <c r="I674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D502" i="9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503" i="9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D417" i="9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D539" i="9"/>
  <c r="L540" i="9"/>
  <c r="E561" i="9"/>
  <c r="B561" i="9" s="1"/>
  <c r="J430" i="9"/>
  <c r="H430" i="9" s="1"/>
  <c r="D441" i="9"/>
  <c r="L374" i="9"/>
  <c r="L565" i="9"/>
  <c r="E524" i="9"/>
  <c r="B524" i="9" s="1"/>
  <c r="D351" i="9"/>
  <c r="D488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D411" i="9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D50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405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D501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56" i="9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D544" i="9"/>
  <c r="J480" i="9"/>
  <c r="H480" i="9" s="1"/>
  <c r="D604" i="9"/>
  <c r="D600" i="9"/>
  <c r="D547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Y755" i="1"/>
  <c r="A755" i="1"/>
  <c r="A755" i="4" s="1"/>
  <c r="C754" i="7"/>
  <c r="A755" i="7" s="1"/>
  <c r="B754" i="7"/>
  <c r="D754" i="7" s="1"/>
  <c r="M671" i="9" l="1"/>
  <c r="Q671" i="9"/>
  <c r="K671" i="9" s="1"/>
  <c r="Q667" i="9"/>
  <c r="K667" i="9" s="1"/>
  <c r="M668" i="9"/>
  <c r="Q668" i="9"/>
  <c r="K668" i="9" s="1"/>
  <c r="A539" i="9"/>
  <c r="F539" i="9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F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F515" i="9"/>
  <c r="B439" i="9"/>
  <c r="F439" i="9"/>
  <c r="A529" i="9"/>
  <c r="F529" i="9"/>
  <c r="A558" i="9"/>
  <c r="F558" i="9"/>
  <c r="A499" i="9"/>
  <c r="F499" i="9"/>
  <c r="F476" i="9"/>
  <c r="A476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A417" i="9"/>
  <c r="F417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F504" i="9"/>
  <c r="A507" i="9"/>
  <c r="F507" i="9"/>
  <c r="B448" i="9"/>
  <c r="F448" i="9"/>
  <c r="A483" i="9"/>
  <c r="F483" i="9"/>
  <c r="B664" i="9"/>
  <c r="F664" i="9"/>
  <c r="B658" i="9"/>
  <c r="F658" i="9"/>
  <c r="A501" i="9"/>
  <c r="F501" i="9"/>
  <c r="F362" i="9"/>
  <c r="A362" i="9"/>
  <c r="A488" i="9"/>
  <c r="F488" i="9"/>
  <c r="B361" i="9"/>
  <c r="F361" i="9"/>
  <c r="A502" i="9"/>
  <c r="F502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500" i="9"/>
  <c r="F500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A544" i="9"/>
  <c r="F544" i="9"/>
  <c r="F619" i="9"/>
  <c r="A619" i="9"/>
  <c r="A591" i="9"/>
  <c r="F591" i="9"/>
  <c r="B438" i="9"/>
  <c r="F438" i="9"/>
  <c r="F351" i="9"/>
  <c r="A351" i="9"/>
  <c r="A489" i="9"/>
  <c r="F489" i="9"/>
  <c r="Q674" i="9"/>
  <c r="K674" i="9" s="1"/>
  <c r="M674" i="9"/>
  <c r="B426" i="9"/>
  <c r="F426" i="9"/>
  <c r="A414" i="9"/>
  <c r="F414" i="9"/>
  <c r="A610" i="9"/>
  <c r="F610" i="9"/>
  <c r="A559" i="9"/>
  <c r="F559" i="9"/>
  <c r="A474" i="9"/>
  <c r="F474" i="9"/>
  <c r="B554" i="9"/>
  <c r="F554" i="9"/>
  <c r="A485" i="9"/>
  <c r="F485" i="9"/>
  <c r="A562" i="9"/>
  <c r="F562" i="9"/>
  <c r="B533" i="9"/>
  <c r="F533" i="9"/>
  <c r="A382" i="9"/>
  <c r="F382" i="9"/>
  <c r="B443" i="9"/>
  <c r="F443" i="9"/>
  <c r="A542" i="9"/>
  <c r="F542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A487" i="9"/>
  <c r="F487" i="9"/>
  <c r="B550" i="9"/>
  <c r="F550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Q661" i="9"/>
  <c r="K661" i="9" s="1"/>
  <c r="M661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405" i="9"/>
  <c r="F405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F557" i="9"/>
  <c r="A398" i="9"/>
  <c r="F398" i="9"/>
  <c r="F595" i="9"/>
  <c r="A595" i="9"/>
  <c r="A399" i="9"/>
  <c r="F399" i="9"/>
  <c r="A431" i="9"/>
  <c r="F431" i="9"/>
  <c r="F540" i="9"/>
  <c r="A540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F556" i="9"/>
  <c r="A556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A545" i="9"/>
  <c r="F545" i="9"/>
  <c r="B465" i="9"/>
  <c r="F465" i="9"/>
  <c r="A451" i="9"/>
  <c r="F451" i="9"/>
  <c r="F494" i="9"/>
  <c r="A494" i="9"/>
  <c r="A506" i="9"/>
  <c r="F506" i="9"/>
  <c r="A519" i="9"/>
  <c r="F519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05" i="9"/>
  <c r="F505" i="9"/>
  <c r="A589" i="9"/>
  <c r="F589" i="9"/>
  <c r="A428" i="9"/>
  <c r="F428" i="9"/>
  <c r="A411" i="9"/>
  <c r="F411" i="9"/>
  <c r="A449" i="9"/>
  <c r="F449" i="9"/>
  <c r="B418" i="9"/>
  <c r="F418" i="9"/>
  <c r="A471" i="9"/>
  <c r="F471" i="9"/>
  <c r="A536" i="9"/>
  <c r="F536" i="9"/>
  <c r="A652" i="9"/>
  <c r="F652" i="9"/>
  <c r="A470" i="9"/>
  <c r="F470" i="9"/>
  <c r="A486" i="9"/>
  <c r="F486" i="9"/>
  <c r="Q664" i="9"/>
  <c r="K664" i="9" s="1"/>
  <c r="M664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547" i="9"/>
  <c r="F547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A503" i="9"/>
  <c r="F503" i="9"/>
  <c r="B523" i="9"/>
  <c r="F523" i="9"/>
  <c r="A402" i="9"/>
  <c r="F402" i="9"/>
  <c r="A670" i="9"/>
  <c r="F670" i="9"/>
  <c r="A461" i="9"/>
  <c r="F461" i="9"/>
  <c r="A401" i="9"/>
  <c r="F401" i="9"/>
  <c r="A569" i="9"/>
  <c r="F569" i="9"/>
  <c r="A454" i="9"/>
  <c r="F454" i="9"/>
  <c r="M669" i="9"/>
  <c r="Q669" i="9"/>
  <c r="K669" i="9" s="1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514" i="9"/>
  <c r="F481" i="9"/>
  <c r="A481" i="9"/>
  <c r="B661" i="9"/>
  <c r="F661" i="9"/>
  <c r="B372" i="9"/>
  <c r="F372" i="9"/>
  <c r="Y756" i="1"/>
  <c r="A756" i="1"/>
  <c r="A756" i="4" s="1"/>
  <c r="C755" i="7"/>
  <c r="A756" i="7" s="1"/>
  <c r="B755" i="7"/>
  <c r="D755" i="7" s="1"/>
  <c r="Y757" i="1" l="1"/>
  <c r="A757" i="1"/>
  <c r="A757" i="4" s="1"/>
  <c r="B756" i="7"/>
  <c r="D756" i="7" s="1"/>
  <c r="C756" i="7"/>
  <c r="A757" i="7" s="1"/>
  <c r="Y758" i="1" l="1"/>
  <c r="A758" i="1"/>
  <c r="A758" i="4" s="1"/>
  <c r="B757" i="7"/>
  <c r="D757" i="7" s="1"/>
  <c r="C757" i="7"/>
  <c r="A758" i="7" s="1"/>
  <c r="Y759" i="1" l="1"/>
  <c r="A759" i="1"/>
  <c r="A759" i="4" s="1"/>
  <c r="C758" i="7"/>
  <c r="A759" i="7" s="1"/>
  <c r="B758" i="7"/>
  <c r="D758" i="7" s="1"/>
  <c r="Y760" i="1" l="1"/>
  <c r="A760" i="1"/>
  <c r="A760" i="4" s="1"/>
  <c r="M760" i="1"/>
  <c r="Z760" i="1" s="1"/>
  <c r="E760" i="1"/>
  <c r="F760" i="1" s="1"/>
  <c r="P760" i="1" s="1"/>
  <c r="B759" i="7"/>
  <c r="D759" i="7" s="1"/>
  <c r="C759" i="7"/>
  <c r="A760" i="7" s="1"/>
  <c r="Y761" i="1" l="1"/>
  <c r="E761" i="1"/>
  <c r="F761" i="1" s="1"/>
  <c r="P761" i="1" s="1"/>
  <c r="M761" i="1"/>
  <c r="Z761" i="1" s="1"/>
  <c r="A761" i="1"/>
  <c r="A761" i="4" s="1"/>
  <c r="C760" i="7"/>
  <c r="A761" i="7" s="1"/>
  <c r="B760" i="7"/>
  <c r="D760" i="7" s="1"/>
  <c r="Y762" i="1" l="1"/>
  <c r="A762" i="1"/>
  <c r="A762" i="4" s="1"/>
  <c r="C761" i="7"/>
  <c r="A762" i="7" s="1"/>
  <c r="B761" i="7"/>
  <c r="D761" i="7" s="1"/>
  <c r="Y763" i="1" l="1"/>
  <c r="A763" i="1"/>
  <c r="A763" i="4" s="1"/>
  <c r="B762" i="7"/>
  <c r="D762" i="7" s="1"/>
  <c r="C762" i="7"/>
  <c r="A763" i="7" s="1"/>
  <c r="Y764" i="1" l="1"/>
  <c r="A764" i="1"/>
  <c r="A764" i="4" s="1"/>
  <c r="C763" i="7"/>
  <c r="A764" i="7" s="1"/>
  <c r="B763" i="7"/>
  <c r="D763" i="7" s="1"/>
  <c r="Y765" i="1" l="1"/>
  <c r="A765" i="1"/>
  <c r="A765" i="4" s="1"/>
  <c r="C764" i="7"/>
  <c r="A765" i="7" s="1"/>
  <c r="B764" i="7"/>
  <c r="D764" i="7" s="1"/>
  <c r="Y766" i="1" l="1"/>
  <c r="A766" i="1"/>
  <c r="A766" i="4" s="1"/>
  <c r="B765" i="7"/>
  <c r="D765" i="7" s="1"/>
  <c r="C765" i="7"/>
  <c r="A766" i="7" s="1"/>
  <c r="Y767" i="1" l="1"/>
  <c r="A767" i="1"/>
  <c r="A767" i="4" s="1"/>
  <c r="C766" i="7"/>
  <c r="A767" i="7" s="1"/>
  <c r="B766" i="7"/>
  <c r="D766" i="7" s="1"/>
  <c r="Y768" i="1" l="1"/>
  <c r="A768" i="1"/>
  <c r="A768" i="4" s="1"/>
  <c r="C767" i="7"/>
  <c r="A768" i="7" s="1"/>
  <c r="B767" i="7"/>
  <c r="D767" i="7" s="1"/>
  <c r="Y769" i="1" l="1"/>
  <c r="A769" i="1"/>
  <c r="A769" i="4" s="1"/>
  <c r="B768" i="7"/>
  <c r="D768" i="7" s="1"/>
  <c r="C768" i="7"/>
  <c r="A769" i="7" s="1"/>
  <c r="Y770" i="1" l="1"/>
  <c r="A770" i="1"/>
  <c r="A770" i="4" s="1"/>
  <c r="C769" i="7"/>
  <c r="A770" i="7" s="1"/>
  <c r="B769" i="7"/>
  <c r="D769" i="7" s="1"/>
  <c r="Y771" i="1" l="1"/>
  <c r="A771" i="1"/>
  <c r="A771" i="4" s="1"/>
  <c r="C770" i="7"/>
  <c r="A771" i="7" s="1"/>
  <c r="B770" i="7"/>
  <c r="D770" i="7" s="1"/>
  <c r="Y772" i="1" l="1"/>
  <c r="A772" i="1"/>
  <c r="A772" i="4" s="1"/>
  <c r="B771" i="7"/>
  <c r="D771" i="7" s="1"/>
  <c r="C771" i="7"/>
  <c r="A772" i="7" s="1"/>
  <c r="Y773" i="1" l="1"/>
  <c r="A773" i="1"/>
  <c r="A773" i="4" s="1"/>
  <c r="C772" i="7"/>
  <c r="A773" i="7" s="1"/>
  <c r="B772" i="7"/>
  <c r="D772" i="7" s="1"/>
  <c r="Y774" i="1" l="1"/>
  <c r="A774" i="1"/>
  <c r="A774" i="4" s="1"/>
  <c r="C773" i="7"/>
  <c r="A774" i="7" s="1"/>
  <c r="B773" i="7"/>
  <c r="D773" i="7" s="1"/>
  <c r="Y775" i="1" l="1"/>
  <c r="A775" i="1"/>
  <c r="A775" i="4" s="1"/>
  <c r="B774" i="7"/>
  <c r="D774" i="7" s="1"/>
  <c r="C774" i="7"/>
  <c r="A775" i="7" s="1"/>
  <c r="Y776" i="1" l="1"/>
  <c r="A776" i="1"/>
  <c r="A776" i="4" s="1"/>
  <c r="C775" i="7"/>
  <c r="A776" i="7" s="1"/>
  <c r="B775" i="7"/>
  <c r="D775" i="7" s="1"/>
  <c r="Y777" i="1" l="1"/>
  <c r="A777" i="1"/>
  <c r="A777" i="4" s="1"/>
  <c r="E777" i="1"/>
  <c r="F777" i="1" s="1"/>
  <c r="P777" i="1" s="1"/>
  <c r="M777" i="1"/>
  <c r="Z777" i="1" s="1"/>
  <c r="C776" i="7"/>
  <c r="A777" i="7" s="1"/>
  <c r="B776" i="7"/>
  <c r="D776" i="7" s="1"/>
  <c r="Y778" i="1" l="1"/>
  <c r="A778" i="1"/>
  <c r="M778" i="1"/>
  <c r="Z778" i="1" s="1"/>
  <c r="E778" i="1"/>
  <c r="F778" i="1" s="1"/>
  <c r="P778" i="1" s="1"/>
  <c r="B777" i="7"/>
  <c r="D777" i="7" s="1"/>
  <c r="C777" i="7"/>
  <c r="A778" i="7" s="1"/>
  <c r="A778" i="4" l="1"/>
  <c r="Y779" i="1"/>
  <c r="E779" i="1"/>
  <c r="F779" i="1" s="1"/>
  <c r="P779" i="1" s="1"/>
  <c r="M779" i="1"/>
  <c r="Z779" i="1" s="1"/>
  <c r="A779" i="1"/>
  <c r="A779" i="4" s="1"/>
  <c r="C778" i="7"/>
  <c r="A779" i="7" s="1"/>
  <c r="B778" i="7"/>
  <c r="D778" i="7" s="1"/>
  <c r="Y780" i="1" l="1"/>
  <c r="A780" i="1"/>
  <c r="A780" i="4" s="1"/>
  <c r="C779" i="7"/>
  <c r="A780" i="7" s="1"/>
  <c r="B779" i="7"/>
  <c r="D779" i="7" s="1"/>
  <c r="Y781" i="1" l="1"/>
  <c r="A781" i="1"/>
  <c r="A781" i="4" s="1"/>
  <c r="B780" i="7"/>
  <c r="D780" i="7" s="1"/>
  <c r="C780" i="7"/>
  <c r="A781" i="7" s="1"/>
  <c r="Y782" i="1" l="1"/>
  <c r="A782" i="1"/>
  <c r="A782" i="4" s="1"/>
  <c r="C781" i="7"/>
  <c r="A782" i="7" s="1"/>
  <c r="B781" i="7"/>
  <c r="D781" i="7" s="1"/>
  <c r="Y783" i="1" l="1"/>
  <c r="A783" i="1"/>
  <c r="A783" i="4" s="1"/>
  <c r="C782" i="7"/>
  <c r="A783" i="7" s="1"/>
  <c r="B782" i="7"/>
  <c r="D782" i="7" s="1"/>
  <c r="Y784" i="1" l="1"/>
  <c r="A784" i="1"/>
  <c r="A784" i="4" s="1"/>
  <c r="B783" i="7"/>
  <c r="D783" i="7" s="1"/>
  <c r="C783" i="7"/>
  <c r="A784" i="7" s="1"/>
  <c r="Y785" i="1" l="1"/>
  <c r="A785" i="1"/>
  <c r="A785" i="4" s="1"/>
  <c r="C784" i="7"/>
  <c r="A785" i="7" s="1"/>
  <c r="B784" i="7"/>
  <c r="D784" i="7" s="1"/>
  <c r="Y786" i="1" l="1"/>
  <c r="A786" i="1"/>
  <c r="A786" i="4" s="1"/>
  <c r="E786" i="1"/>
  <c r="F786" i="1" s="1"/>
  <c r="P786" i="1" s="1"/>
  <c r="M786" i="1"/>
  <c r="Z786" i="1" s="1"/>
  <c r="C785" i="7"/>
  <c r="A786" i="7" s="1"/>
  <c r="B785" i="7"/>
  <c r="D785" i="7" s="1"/>
  <c r="Y787" i="1" l="1"/>
  <c r="A787" i="1"/>
  <c r="A787" i="4" s="1"/>
  <c r="M787" i="1"/>
  <c r="Z787" i="1" s="1"/>
  <c r="E787" i="1"/>
  <c r="F787" i="1" s="1"/>
  <c r="P787" i="1" s="1"/>
  <c r="B786" i="7"/>
  <c r="D786" i="7" s="1"/>
  <c r="C786" i="7"/>
  <c r="A787" i="7" s="1"/>
  <c r="Y788" i="1" l="1"/>
  <c r="A788" i="1"/>
  <c r="M788" i="1"/>
  <c r="Z788" i="1" s="1"/>
  <c r="E788" i="1"/>
  <c r="F788" i="1" s="1"/>
  <c r="P788" i="1" s="1"/>
  <c r="C787" i="7"/>
  <c r="A788" i="7" s="1"/>
  <c r="B787" i="7"/>
  <c r="D787" i="7" s="1"/>
  <c r="A788" i="4" l="1"/>
  <c r="Y789" i="1"/>
  <c r="M789" i="1"/>
  <c r="Z789" i="1" s="1"/>
  <c r="E789" i="1"/>
  <c r="F789" i="1" s="1"/>
  <c r="P789" i="1" s="1"/>
  <c r="A789" i="1"/>
  <c r="A789" i="4" s="1"/>
  <c r="C788" i="7"/>
  <c r="A789" i="7" s="1"/>
  <c r="B788" i="7"/>
  <c r="D788" i="7" s="1"/>
  <c r="Y790" i="1" l="1"/>
  <c r="E790" i="1"/>
  <c r="F790" i="1" s="1"/>
  <c r="P790" i="1" s="1"/>
  <c r="A790" i="1"/>
  <c r="A790" i="4" s="1"/>
  <c r="M790" i="1"/>
  <c r="Z790" i="1" s="1"/>
  <c r="B789" i="7"/>
  <c r="D789" i="7" s="1"/>
  <c r="C789" i="7"/>
  <c r="A790" i="7" s="1"/>
  <c r="Y791" i="1" l="1"/>
  <c r="M791" i="1"/>
  <c r="Z791" i="1" s="1"/>
  <c r="E791" i="1"/>
  <c r="F791" i="1" s="1"/>
  <c r="P791" i="1" s="1"/>
  <c r="A791" i="1"/>
  <c r="A791" i="4" s="1"/>
  <c r="C790" i="7"/>
  <c r="A791" i="7" s="1"/>
  <c r="B790" i="7"/>
  <c r="D790" i="7" s="1"/>
  <c r="Y792" i="1" l="1"/>
  <c r="A792" i="1"/>
  <c r="A792" i="4" s="1"/>
  <c r="C791" i="7"/>
  <c r="A792" i="7" s="1"/>
  <c r="B791" i="7"/>
  <c r="D791" i="7" s="1"/>
  <c r="Y793" i="1" l="1"/>
  <c r="A793" i="1"/>
  <c r="A793" i="4" s="1"/>
  <c r="B792" i="7"/>
  <c r="D792" i="7" s="1"/>
  <c r="C792" i="7"/>
  <c r="A793" i="7" s="1"/>
  <c r="Y794" i="1" l="1"/>
  <c r="A794" i="1"/>
  <c r="A794" i="4" s="1"/>
  <c r="C793" i="7"/>
  <c r="A794" i="7" s="1"/>
  <c r="B793" i="7"/>
  <c r="D793" i="7" s="1"/>
  <c r="Y795" i="1" l="1"/>
  <c r="A795" i="1"/>
  <c r="A795" i="4" s="1"/>
  <c r="C794" i="7"/>
  <c r="A795" i="7" s="1"/>
  <c r="B794" i="7"/>
  <c r="D794" i="7" s="1"/>
  <c r="Y796" i="1" l="1"/>
  <c r="A796" i="1"/>
  <c r="A796" i="4" s="1"/>
  <c r="B795" i="7"/>
  <c r="D795" i="7" s="1"/>
  <c r="C795" i="7"/>
  <c r="A796" i="7" s="1"/>
  <c r="Y797" i="1" l="1"/>
  <c r="A797" i="1"/>
  <c r="A797" i="4" s="1"/>
  <c r="C796" i="7"/>
  <c r="A797" i="7" s="1"/>
  <c r="B796" i="7"/>
  <c r="D796" i="7" s="1"/>
  <c r="Y798" i="1" l="1"/>
  <c r="A798" i="1"/>
  <c r="A798" i="4" s="1"/>
  <c r="C797" i="7"/>
  <c r="A798" i="7" s="1"/>
  <c r="B797" i="7"/>
  <c r="D797" i="7" s="1"/>
  <c r="Y799" i="1" l="1"/>
  <c r="A799" i="1"/>
  <c r="A799" i="4" s="1"/>
  <c r="B798" i="7"/>
  <c r="D798" i="7" s="1"/>
  <c r="C798" i="7"/>
  <c r="A799" i="7" s="1"/>
  <c r="Y800" i="1" l="1"/>
  <c r="A800" i="1"/>
  <c r="A800" i="4" s="1"/>
  <c r="C799" i="7"/>
  <c r="A800" i="7" s="1"/>
  <c r="B799" i="7"/>
  <c r="D799" i="7" s="1"/>
  <c r="Y801" i="1" l="1"/>
  <c r="A801" i="1"/>
  <c r="A801" i="4" s="1"/>
  <c r="C800" i="7"/>
  <c r="A801" i="7" s="1"/>
  <c r="B800" i="7"/>
  <c r="D800" i="7" s="1"/>
  <c r="Y802" i="1" l="1"/>
  <c r="A802" i="1"/>
  <c r="A802" i="4" s="1"/>
  <c r="B801" i="7"/>
  <c r="D801" i="7" s="1"/>
  <c r="C801" i="7"/>
  <c r="A802" i="7" s="1"/>
  <c r="Y803" i="1" l="1"/>
  <c r="A803" i="1"/>
  <c r="A803" i="4" s="1"/>
  <c r="C802" i="7"/>
  <c r="A803" i="7" s="1"/>
  <c r="B802" i="7"/>
  <c r="D802" i="7" s="1"/>
  <c r="Y804" i="1" l="1"/>
  <c r="A804" i="1"/>
  <c r="A804" i="4" s="1"/>
  <c r="C803" i="7"/>
  <c r="A804" i="7" s="1"/>
  <c r="B803" i="7"/>
  <c r="D803" i="7" s="1"/>
  <c r="Y805" i="1" l="1"/>
  <c r="A805" i="1"/>
  <c r="A805" i="4" s="1"/>
  <c r="B804" i="7"/>
  <c r="D804" i="7" s="1"/>
  <c r="C804" i="7"/>
  <c r="A805" i="7" s="1"/>
  <c r="Y806" i="1" l="1"/>
  <c r="A806" i="1"/>
  <c r="A806" i="4" s="1"/>
  <c r="C805" i="7"/>
  <c r="A806" i="7" s="1"/>
  <c r="B805" i="7"/>
  <c r="D805" i="7" s="1"/>
  <c r="Y807" i="1" l="1"/>
  <c r="A807" i="1"/>
  <c r="A807" i="4" s="1"/>
  <c r="C806" i="7"/>
  <c r="A807" i="7" s="1"/>
  <c r="B806" i="7"/>
  <c r="D806" i="7" s="1"/>
  <c r="Y808" i="1" l="1"/>
  <c r="A808" i="1"/>
  <c r="A808" i="4" s="1"/>
  <c r="B807" i="7"/>
  <c r="D807" i="7" s="1"/>
  <c r="C807" i="7"/>
  <c r="A808" i="7" s="1"/>
  <c r="Y809" i="1" l="1"/>
  <c r="A809" i="1"/>
  <c r="A809" i="4" s="1"/>
  <c r="C808" i="7"/>
  <c r="A809" i="7" s="1"/>
  <c r="B808" i="7"/>
  <c r="D808" i="7" s="1"/>
  <c r="Y810" i="1" l="1"/>
  <c r="A810" i="1"/>
  <c r="A810" i="4" s="1"/>
  <c r="C809" i="7"/>
  <c r="A810" i="7" s="1"/>
  <c r="B809" i="7"/>
  <c r="D809" i="7" s="1"/>
  <c r="Y811" i="1" l="1"/>
  <c r="A811" i="1"/>
  <c r="A811" i="4" s="1"/>
  <c r="B810" i="7"/>
  <c r="D810" i="7" s="1"/>
  <c r="C810" i="7"/>
  <c r="A811" i="7" s="1"/>
  <c r="Y812" i="1" l="1"/>
  <c r="A812" i="1"/>
  <c r="A812" i="4" s="1"/>
  <c r="C811" i="7"/>
  <c r="A812" i="7" s="1"/>
  <c r="B811" i="7"/>
  <c r="D811" i="7" s="1"/>
  <c r="Y813" i="1" l="1"/>
  <c r="A813" i="1"/>
  <c r="A813" i="4" s="1"/>
  <c r="B812" i="7"/>
  <c r="D812" i="7" s="1"/>
  <c r="C812" i="7"/>
  <c r="A813" i="7" s="1"/>
  <c r="Y814" i="1" l="1"/>
  <c r="A814" i="1"/>
  <c r="A814" i="4" s="1"/>
  <c r="B813" i="7"/>
  <c r="D813" i="7" s="1"/>
  <c r="C813" i="7"/>
  <c r="A814" i="7" s="1"/>
  <c r="Y815" i="1" l="1"/>
  <c r="A815" i="1"/>
  <c r="A815" i="4" s="1"/>
  <c r="C814" i="7"/>
  <c r="A815" i="7" s="1"/>
  <c r="B814" i="7"/>
  <c r="D814" i="7" s="1"/>
  <c r="Y816" i="1" l="1"/>
  <c r="A816" i="1"/>
  <c r="A816" i="4" s="1"/>
  <c r="C815" i="7"/>
  <c r="A816" i="7" s="1"/>
  <c r="B815" i="7"/>
  <c r="D815" i="7" s="1"/>
  <c r="Y817" i="1" l="1"/>
  <c r="A817" i="1"/>
  <c r="A817" i="4" s="1"/>
  <c r="B816" i="7"/>
  <c r="D816" i="7" s="1"/>
  <c r="C816" i="7"/>
  <c r="A817" i="7" s="1"/>
  <c r="Y818" i="1" l="1"/>
  <c r="A818" i="1"/>
  <c r="A818" i="4" s="1"/>
  <c r="C817" i="7"/>
  <c r="A818" i="7" s="1"/>
  <c r="B817" i="7"/>
  <c r="D817" i="7" s="1"/>
  <c r="Y819" i="1" l="1"/>
  <c r="A819" i="1"/>
  <c r="A819" i="4" s="1"/>
  <c r="C818" i="7"/>
  <c r="A819" i="7" s="1"/>
  <c r="B818" i="7"/>
  <c r="D818" i="7" s="1"/>
  <c r="Y820" i="1" l="1"/>
  <c r="A820" i="1"/>
  <c r="A820" i="4" s="1"/>
  <c r="B819" i="7"/>
  <c r="D819" i="7" s="1"/>
  <c r="C819" i="7"/>
  <c r="A820" i="7" s="1"/>
  <c r="Y821" i="1" l="1"/>
  <c r="A821" i="1"/>
  <c r="A821" i="4" s="1"/>
  <c r="C820" i="7"/>
  <c r="A821" i="7" s="1"/>
  <c r="B820" i="7"/>
  <c r="D820" i="7" s="1"/>
  <c r="Y822" i="1" l="1"/>
  <c r="A822" i="1"/>
  <c r="A822" i="4" s="1"/>
  <c r="C821" i="7"/>
  <c r="A822" i="7" s="1"/>
  <c r="B821" i="7"/>
  <c r="D821" i="7" s="1"/>
  <c r="Y823" i="1" l="1"/>
  <c r="A823" i="1"/>
  <c r="A823" i="4" s="1"/>
  <c r="B822" i="7"/>
  <c r="D822" i="7" s="1"/>
  <c r="C822" i="7"/>
  <c r="A823" i="7" s="1"/>
  <c r="Y824" i="1" l="1"/>
  <c r="A824" i="1"/>
  <c r="A824" i="4" s="1"/>
  <c r="C823" i="7"/>
  <c r="A824" i="7" s="1"/>
  <c r="B823" i="7"/>
  <c r="D823" i="7" s="1"/>
  <c r="Y825" i="1" l="1"/>
  <c r="A825" i="1"/>
  <c r="A825" i="4" s="1"/>
  <c r="C824" i="7"/>
  <c r="A825" i="7" s="1"/>
  <c r="B824" i="7"/>
  <c r="D824" i="7" s="1"/>
  <c r="Y826" i="1" l="1"/>
  <c r="A826" i="1"/>
  <c r="A826" i="4" s="1"/>
  <c r="B825" i="7"/>
  <c r="D825" i="7" s="1"/>
  <c r="C825" i="7"/>
  <c r="A826" i="7" s="1"/>
  <c r="Y827" i="1" l="1"/>
  <c r="A827" i="1"/>
  <c r="A827" i="4" s="1"/>
  <c r="C826" i="7"/>
  <c r="A827" i="7" s="1"/>
  <c r="B826" i="7"/>
  <c r="D826" i="7" s="1"/>
  <c r="Y828" i="1" l="1"/>
  <c r="A828" i="1"/>
  <c r="A828" i="4" s="1"/>
  <c r="C827" i="7"/>
  <c r="A828" i="7" s="1"/>
  <c r="B827" i="7"/>
  <c r="D827" i="7" s="1"/>
  <c r="Y829" i="1" l="1"/>
  <c r="A829" i="1"/>
  <c r="A829" i="4" s="1"/>
  <c r="B828" i="7"/>
  <c r="D828" i="7" s="1"/>
  <c r="C828" i="7"/>
  <c r="A829" i="7" s="1"/>
  <c r="Y830" i="1" l="1"/>
  <c r="A830" i="1"/>
  <c r="A830" i="4" s="1"/>
  <c r="C829" i="7"/>
  <c r="A830" i="7" s="1"/>
  <c r="B829" i="7"/>
  <c r="D829" i="7" s="1"/>
  <c r="Y831" i="1" l="1"/>
  <c r="A831" i="1"/>
  <c r="A831" i="4" s="1"/>
  <c r="C830" i="7"/>
  <c r="A831" i="7" s="1"/>
  <c r="B830" i="7"/>
  <c r="D830" i="7" s="1"/>
  <c r="Y832" i="1" l="1"/>
  <c r="A832" i="1"/>
  <c r="A832" i="4" s="1"/>
  <c r="B831" i="7"/>
  <c r="D831" i="7" s="1"/>
  <c r="C831" i="7"/>
  <c r="A832" i="7" s="1"/>
  <c r="Y833" i="1" l="1"/>
  <c r="A833" i="1"/>
  <c r="A833" i="4" s="1"/>
  <c r="C832" i="7"/>
  <c r="A833" i="7" s="1"/>
  <c r="B832" i="7"/>
  <c r="D832" i="7" s="1"/>
  <c r="Y834" i="1" l="1"/>
  <c r="A834" i="1"/>
  <c r="A834" i="4" s="1"/>
  <c r="C833" i="7"/>
  <c r="A834" i="7" s="1"/>
  <c r="B833" i="7"/>
  <c r="D833" i="7" s="1"/>
  <c r="Y835" i="1" l="1"/>
  <c r="A835" i="1"/>
  <c r="A835" i="4" s="1"/>
  <c r="B834" i="7"/>
  <c r="D834" i="7" s="1"/>
  <c r="C834" i="7"/>
  <c r="A835" i="7" s="1"/>
  <c r="Y836" i="1" l="1"/>
  <c r="A836" i="1"/>
  <c r="A836" i="4" s="1"/>
  <c r="C835" i="7"/>
  <c r="A836" i="7" s="1"/>
  <c r="B835" i="7"/>
  <c r="D835" i="7" s="1"/>
  <c r="Y837" i="1" l="1"/>
  <c r="A837" i="1"/>
  <c r="A837" i="4" s="1"/>
  <c r="C836" i="7"/>
  <c r="A837" i="7" s="1"/>
  <c r="B836" i="7"/>
  <c r="D836" i="7" s="1"/>
  <c r="Y838" i="1" l="1"/>
  <c r="A838" i="1"/>
  <c r="A838" i="4" s="1"/>
  <c r="B837" i="7"/>
  <c r="D837" i="7" s="1"/>
  <c r="C837" i="7"/>
  <c r="A838" i="7" s="1"/>
  <c r="Y839" i="1" l="1"/>
  <c r="A839" i="1"/>
  <c r="A839" i="4" s="1"/>
  <c r="C838" i="7"/>
  <c r="A839" i="7" s="1"/>
  <c r="B838" i="7"/>
  <c r="D838" i="7" s="1"/>
  <c r="Y840" i="1" l="1"/>
  <c r="A840" i="1"/>
  <c r="A840" i="4" s="1"/>
  <c r="C839" i="7"/>
  <c r="A840" i="7" s="1"/>
  <c r="B839" i="7"/>
  <c r="D839" i="7" s="1"/>
  <c r="Y841" i="1" l="1"/>
  <c r="A841" i="1"/>
  <c r="A841" i="4" s="1"/>
  <c r="B840" i="7"/>
  <c r="D840" i="7" s="1"/>
  <c r="C840" i="7"/>
  <c r="A841" i="7" s="1"/>
  <c r="Y842" i="1" l="1"/>
  <c r="A842" i="1"/>
  <c r="A842" i="4" s="1"/>
  <c r="C841" i="7"/>
  <c r="A842" i="7" s="1"/>
  <c r="B841" i="7"/>
  <c r="D841" i="7" s="1"/>
  <c r="Y843" i="1" l="1"/>
  <c r="A843" i="1"/>
  <c r="A843" i="4" s="1"/>
  <c r="C842" i="7"/>
  <c r="A843" i="7" s="1"/>
  <c r="B842" i="7"/>
  <c r="D842" i="7" s="1"/>
  <c r="Y844" i="1" l="1"/>
  <c r="A844" i="1"/>
  <c r="A844" i="4" s="1"/>
  <c r="B843" i="7"/>
  <c r="D843" i="7" s="1"/>
  <c r="C843" i="7"/>
  <c r="A844" i="7" s="1"/>
  <c r="Y845" i="1" l="1"/>
  <c r="A845" i="1"/>
  <c r="A845" i="4" s="1"/>
  <c r="C844" i="7"/>
  <c r="A845" i="7" s="1"/>
  <c r="B844" i="7"/>
  <c r="D844" i="7" s="1"/>
  <c r="Y846" i="1" l="1"/>
  <c r="A846" i="1"/>
  <c r="A846" i="4" s="1"/>
  <c r="C845" i="7"/>
  <c r="A846" i="7" s="1"/>
  <c r="B845" i="7"/>
  <c r="D845" i="7" s="1"/>
  <c r="Y847" i="1" l="1"/>
  <c r="A847" i="1"/>
  <c r="A847" i="4" s="1"/>
  <c r="B846" i="7"/>
  <c r="D846" i="7" s="1"/>
  <c r="C846" i="7"/>
  <c r="A847" i="7" s="1"/>
  <c r="Y848" i="1" l="1"/>
  <c r="A848" i="1"/>
  <c r="A848" i="4" s="1"/>
  <c r="C847" i="7"/>
  <c r="A848" i="7" s="1"/>
  <c r="B847" i="7"/>
  <c r="D847" i="7" s="1"/>
  <c r="Y849" i="1" l="1"/>
  <c r="A849" i="1"/>
  <c r="A849" i="4" s="1"/>
  <c r="C848" i="7"/>
  <c r="A849" i="7" s="1"/>
  <c r="B848" i="7"/>
  <c r="D848" i="7" s="1"/>
  <c r="Y850" i="1" l="1"/>
  <c r="A850" i="1"/>
  <c r="A850" i="4" s="1"/>
  <c r="B849" i="7"/>
  <c r="D849" i="7" s="1"/>
  <c r="C849" i="7"/>
  <c r="A850" i="7" s="1"/>
  <c r="Y851" i="1" l="1"/>
  <c r="A851" i="1"/>
  <c r="A851" i="4" s="1"/>
  <c r="C850" i="7"/>
  <c r="A851" i="7" s="1"/>
  <c r="B850" i="7"/>
  <c r="D850" i="7" s="1"/>
  <c r="Y852" i="1" l="1"/>
  <c r="A852" i="1"/>
  <c r="A852" i="4" s="1"/>
  <c r="C851" i="7"/>
  <c r="A852" i="7" s="1"/>
  <c r="B851" i="7"/>
  <c r="D851" i="7" s="1"/>
  <c r="Y853" i="1" l="1"/>
  <c r="A853" i="1"/>
  <c r="A853" i="4" s="1"/>
  <c r="B852" i="7"/>
  <c r="D852" i="7" s="1"/>
  <c r="C852" i="7"/>
  <c r="A853" i="7" s="1"/>
  <c r="Y854" i="1" l="1"/>
  <c r="A854" i="1"/>
  <c r="A854" i="4" s="1"/>
  <c r="C853" i="7"/>
  <c r="A854" i="7" s="1"/>
  <c r="B853" i="7"/>
  <c r="D853" i="7" s="1"/>
  <c r="Y855" i="1" l="1"/>
  <c r="A855" i="1"/>
  <c r="A855" i="4" s="1"/>
  <c r="C854" i="7"/>
  <c r="A855" i="7" s="1"/>
  <c r="B854" i="7"/>
  <c r="D854" i="7" s="1"/>
  <c r="Y856" i="1" l="1"/>
  <c r="A856" i="1"/>
  <c r="A856" i="4" s="1"/>
  <c r="B855" i="7"/>
  <c r="D855" i="7" s="1"/>
  <c r="C855" i="7"/>
  <c r="A856" i="7" s="1"/>
  <c r="Y857" i="1" l="1"/>
  <c r="A857" i="1"/>
  <c r="A857" i="4" s="1"/>
  <c r="C856" i="7"/>
  <c r="A857" i="7" s="1"/>
  <c r="B856" i="7"/>
  <c r="D856" i="7" s="1"/>
  <c r="Y858" i="1" l="1"/>
  <c r="A858" i="1"/>
  <c r="A858" i="4" s="1"/>
  <c r="C857" i="7"/>
  <c r="A858" i="7" s="1"/>
  <c r="B857" i="7"/>
  <c r="D857" i="7" s="1"/>
  <c r="Y859" i="1" l="1"/>
  <c r="A859" i="1"/>
  <c r="A859" i="4" s="1"/>
  <c r="B858" i="7"/>
  <c r="D858" i="7" s="1"/>
  <c r="C858" i="7"/>
  <c r="A859" i="7" s="1"/>
  <c r="Y860" i="1" l="1"/>
  <c r="A860" i="1"/>
  <c r="A860" i="4" s="1"/>
  <c r="C859" i="7"/>
  <c r="A860" i="7" s="1"/>
  <c r="B859" i="7"/>
  <c r="D859" i="7" s="1"/>
  <c r="Y861" i="1" l="1"/>
  <c r="A861" i="1"/>
  <c r="A861" i="4" s="1"/>
  <c r="C860" i="7"/>
  <c r="A861" i="7" s="1"/>
  <c r="B860" i="7"/>
  <c r="D860" i="7" s="1"/>
  <c r="Y862" i="1" l="1"/>
  <c r="A862" i="1"/>
  <c r="A862" i="4" s="1"/>
  <c r="B861" i="7"/>
  <c r="D861" i="7" s="1"/>
  <c r="C861" i="7"/>
  <c r="A862" i="7" s="1"/>
  <c r="Y863" i="1" l="1"/>
  <c r="A863" i="1"/>
  <c r="A863" i="4" s="1"/>
  <c r="C862" i="7"/>
  <c r="A863" i="7" s="1"/>
  <c r="B862" i="7"/>
  <c r="D862" i="7" s="1"/>
  <c r="Y864" i="1" l="1"/>
  <c r="A864" i="1"/>
  <c r="A864" i="4" s="1"/>
  <c r="C863" i="7"/>
  <c r="A864" i="7" s="1"/>
  <c r="B863" i="7"/>
  <c r="D863" i="7" s="1"/>
  <c r="Y865" i="1" l="1"/>
  <c r="A865" i="1"/>
  <c r="A865" i="4" s="1"/>
  <c r="B864" i="7"/>
  <c r="D864" i="7" s="1"/>
  <c r="C864" i="7"/>
  <c r="A865" i="7" s="1"/>
  <c r="Y866" i="1" l="1"/>
  <c r="M866" i="1"/>
  <c r="Z866" i="1" s="1"/>
  <c r="A866" i="1"/>
  <c r="A866" i="4" s="1"/>
  <c r="E866" i="1"/>
  <c r="F866" i="1" s="1"/>
  <c r="P866" i="1" s="1"/>
  <c r="C865" i="7"/>
  <c r="A866" i="7" s="1"/>
  <c r="B865" i="7"/>
  <c r="D865" i="7" s="1"/>
  <c r="Y867" i="1" l="1"/>
  <c r="M867" i="1"/>
  <c r="Z867" i="1" s="1"/>
  <c r="E867" i="1"/>
  <c r="A867" i="1"/>
  <c r="C866" i="7"/>
  <c r="A867" i="7" s="1"/>
  <c r="B866" i="7"/>
  <c r="D866" i="7" s="1"/>
  <c r="A867" i="4" l="1"/>
  <c r="F867" i="1"/>
  <c r="P867" i="1"/>
  <c r="Y868" i="1"/>
  <c r="M868" i="1"/>
  <c r="Z868" i="1" s="1"/>
  <c r="E868" i="1"/>
  <c r="F868" i="1" s="1"/>
  <c r="P868" i="1" s="1"/>
  <c r="A868" i="1"/>
  <c r="A868" i="4" s="1"/>
  <c r="B867" i="7"/>
  <c r="D867" i="7" s="1"/>
  <c r="C867" i="7"/>
  <c r="A868" i="7" s="1"/>
  <c r="Y869" i="1" l="1"/>
  <c r="E869" i="1"/>
  <c r="F869" i="1" s="1"/>
  <c r="P869" i="1" s="1"/>
  <c r="A869" i="1"/>
  <c r="A869" i="4" s="1"/>
  <c r="M869" i="1"/>
  <c r="Z869" i="1" s="1"/>
  <c r="C868" i="7"/>
  <c r="A869" i="7" s="1"/>
  <c r="B868" i="7"/>
  <c r="D868" i="7" s="1"/>
  <c r="Y870" i="1" l="1"/>
  <c r="E870" i="1"/>
  <c r="F870" i="1" s="1"/>
  <c r="P870" i="1" s="1"/>
  <c r="M870" i="1"/>
  <c r="Z870" i="1" s="1"/>
  <c r="A870" i="1"/>
  <c r="A870" i="4" s="1"/>
  <c r="C869" i="7"/>
  <c r="A870" i="7" s="1"/>
  <c r="B869" i="7"/>
  <c r="D869" i="7" s="1"/>
  <c r="Y871" i="1" l="1"/>
  <c r="E871" i="1"/>
  <c r="F871" i="1" s="1"/>
  <c r="P871" i="1" s="1"/>
  <c r="M871" i="1"/>
  <c r="Z871" i="1" s="1"/>
  <c r="A871" i="1"/>
  <c r="A871" i="4" s="1"/>
  <c r="B870" i="7"/>
  <c r="D870" i="7" s="1"/>
  <c r="C870" i="7"/>
  <c r="A871" i="7" s="1"/>
  <c r="Y872" i="1" l="1"/>
  <c r="A872" i="1"/>
  <c r="A872" i="4" s="1"/>
  <c r="C871" i="7"/>
  <c r="A872" i="7" s="1"/>
  <c r="B871" i="7"/>
  <c r="D871" i="7" s="1"/>
  <c r="Y873" i="1" l="1"/>
  <c r="A873" i="1"/>
  <c r="A873" i="4" s="1"/>
  <c r="C872" i="7"/>
  <c r="A873" i="7" s="1"/>
  <c r="B872" i="7"/>
  <c r="D872" i="7" s="1"/>
  <c r="Y874" i="1" l="1"/>
  <c r="A874" i="1"/>
  <c r="A874" i="4" s="1"/>
  <c r="B873" i="7"/>
  <c r="D873" i="7" s="1"/>
  <c r="C873" i="7"/>
  <c r="A874" i="7" s="1"/>
  <c r="Y875" i="1" l="1"/>
  <c r="A875" i="1"/>
  <c r="A875" i="4" s="1"/>
  <c r="C874" i="7"/>
  <c r="A875" i="7" s="1"/>
  <c r="B874" i="7"/>
  <c r="D874" i="7" s="1"/>
  <c r="Y876" i="1" l="1"/>
  <c r="A876" i="1"/>
  <c r="A876" i="4" s="1"/>
  <c r="C875" i="7"/>
  <c r="A876" i="7" s="1"/>
  <c r="B875" i="7"/>
  <c r="D875" i="7" s="1"/>
  <c r="Y877" i="1" l="1"/>
  <c r="A877" i="1"/>
  <c r="A877" i="4" s="1"/>
  <c r="B876" i="7"/>
  <c r="D876" i="7" s="1"/>
  <c r="C876" i="7"/>
  <c r="A877" i="7" s="1"/>
  <c r="Y878" i="1" l="1"/>
  <c r="A878" i="1"/>
  <c r="A878" i="4" s="1"/>
  <c r="C877" i="7"/>
  <c r="A878" i="7" s="1"/>
  <c r="B877" i="7"/>
  <c r="D877" i="7" s="1"/>
  <c r="Y879" i="1" l="1"/>
  <c r="A879" i="1"/>
  <c r="A879" i="4" s="1"/>
  <c r="C878" i="7"/>
  <c r="A879" i="7" s="1"/>
  <c r="B878" i="7"/>
  <c r="D878" i="7" s="1"/>
  <c r="Y880" i="1" l="1"/>
  <c r="A880" i="1"/>
  <c r="A880" i="4" s="1"/>
  <c r="B879" i="7"/>
  <c r="D879" i="7" s="1"/>
  <c r="C879" i="7"/>
  <c r="A880" i="7" s="1"/>
  <c r="Y881" i="1" l="1"/>
  <c r="A881" i="1"/>
  <c r="A881" i="4" s="1"/>
  <c r="C880" i="7"/>
  <c r="A881" i="7" s="1"/>
  <c r="B880" i="7"/>
  <c r="D880" i="7" s="1"/>
  <c r="Y882" i="1" l="1"/>
  <c r="A882" i="1"/>
  <c r="A882" i="4" s="1"/>
  <c r="C881" i="7"/>
  <c r="A882" i="7" s="1"/>
  <c r="B881" i="7"/>
  <c r="D881" i="7" s="1"/>
  <c r="Y883" i="1" l="1"/>
  <c r="A883" i="1"/>
  <c r="A883" i="4" s="1"/>
  <c r="B882" i="7"/>
  <c r="D882" i="7" s="1"/>
  <c r="C882" i="7"/>
  <c r="A883" i="7" s="1"/>
  <c r="Y884" i="1" l="1"/>
  <c r="A884" i="1"/>
  <c r="A884" i="4" s="1"/>
  <c r="C883" i="7"/>
  <c r="A884" i="7" s="1"/>
  <c r="B883" i="7"/>
  <c r="D883" i="7" s="1"/>
  <c r="Y885" i="1" l="1"/>
  <c r="A885" i="1"/>
  <c r="A885" i="4" s="1"/>
  <c r="C884" i="7"/>
  <c r="A885" i="7" s="1"/>
  <c r="B884" i="7"/>
  <c r="D884" i="7" s="1"/>
  <c r="Y886" i="1" l="1"/>
  <c r="A886" i="1"/>
  <c r="A886" i="4" s="1"/>
  <c r="B885" i="7"/>
  <c r="D885" i="7" s="1"/>
  <c r="C885" i="7"/>
  <c r="A886" i="7" s="1"/>
  <c r="Y887" i="1" l="1"/>
  <c r="A887" i="1"/>
  <c r="A887" i="4" s="1"/>
  <c r="C886" i="7"/>
  <c r="A887" i="7" s="1"/>
  <c r="B886" i="7"/>
  <c r="D886" i="7" s="1"/>
  <c r="Y888" i="1" l="1"/>
  <c r="A888" i="1"/>
  <c r="A888" i="4" s="1"/>
  <c r="C887" i="7"/>
  <c r="A888" i="7" s="1"/>
  <c r="B887" i="7"/>
  <c r="D887" i="7" s="1"/>
  <c r="Y889" i="1" l="1"/>
  <c r="A889" i="1"/>
  <c r="A889" i="4" s="1"/>
  <c r="B888" i="7"/>
  <c r="D888" i="7" s="1"/>
  <c r="C888" i="7"/>
  <c r="A889" i="7" s="1"/>
  <c r="Y890" i="1" l="1"/>
  <c r="A890" i="1"/>
  <c r="A890" i="4" s="1"/>
  <c r="C889" i="7"/>
  <c r="A890" i="7" s="1"/>
  <c r="B889" i="7"/>
  <c r="D889" i="7" s="1"/>
  <c r="Y891" i="1" l="1"/>
  <c r="A891" i="1"/>
  <c r="A891" i="4" s="1"/>
  <c r="C890" i="7"/>
  <c r="A891" i="7" s="1"/>
  <c r="B890" i="7"/>
  <c r="D890" i="7" s="1"/>
  <c r="Y892" i="1" l="1"/>
  <c r="A892" i="1"/>
  <c r="A892" i="4" s="1"/>
  <c r="B891" i="7"/>
  <c r="D891" i="7" s="1"/>
  <c r="C891" i="7"/>
  <c r="A892" i="7" s="1"/>
  <c r="Y893" i="1" l="1"/>
  <c r="A893" i="1"/>
  <c r="A893" i="4" s="1"/>
  <c r="C892" i="7"/>
  <c r="A893" i="7" s="1"/>
  <c r="B892" i="7"/>
  <c r="D892" i="7" s="1"/>
  <c r="Y894" i="1" l="1"/>
  <c r="A894" i="1"/>
  <c r="A894" i="4" s="1"/>
  <c r="C893" i="7"/>
  <c r="A894" i="7" s="1"/>
  <c r="B893" i="7"/>
  <c r="D893" i="7" s="1"/>
  <c r="Y895" i="1" l="1"/>
  <c r="A895" i="1"/>
  <c r="A895" i="4" s="1"/>
  <c r="B894" i="7"/>
  <c r="D894" i="7" s="1"/>
  <c r="C894" i="7"/>
  <c r="A895" i="7" s="1"/>
  <c r="Y896" i="1" l="1"/>
  <c r="A896" i="1"/>
  <c r="A896" i="4" s="1"/>
  <c r="C895" i="7"/>
  <c r="A896" i="7" s="1"/>
  <c r="B895" i="7"/>
  <c r="D895" i="7" s="1"/>
  <c r="Y897" i="1" l="1"/>
  <c r="A897" i="1"/>
  <c r="A897" i="4" s="1"/>
  <c r="C896" i="7"/>
  <c r="A897" i="7" s="1"/>
  <c r="B896" i="7"/>
  <c r="D896" i="7" s="1"/>
  <c r="Y898" i="1" l="1"/>
  <c r="A898" i="1"/>
  <c r="A898" i="4" s="1"/>
  <c r="B897" i="7"/>
  <c r="D897" i="7" s="1"/>
  <c r="C897" i="7"/>
  <c r="A898" i="7" s="1"/>
  <c r="Y899" i="1" l="1"/>
  <c r="A899" i="1"/>
  <c r="A899" i="4" s="1"/>
  <c r="C898" i="7"/>
  <c r="A899" i="7" s="1"/>
  <c r="B898" i="7"/>
  <c r="D898" i="7" s="1"/>
  <c r="Y900" i="1" l="1"/>
  <c r="A900" i="1"/>
  <c r="A900" i="4" s="1"/>
  <c r="C899" i="7"/>
  <c r="A900" i="7" s="1"/>
  <c r="B899" i="7"/>
  <c r="D899" i="7" s="1"/>
  <c r="Y901" i="1" l="1"/>
  <c r="A901" i="1"/>
  <c r="A901" i="4" s="1"/>
  <c r="B900" i="7"/>
  <c r="D900" i="7" s="1"/>
  <c r="C900" i="7"/>
  <c r="A901" i="7" s="1"/>
  <c r="Y902" i="1" l="1"/>
  <c r="A902" i="1"/>
  <c r="A902" i="4" s="1"/>
  <c r="C901" i="7"/>
  <c r="A902" i="7" s="1"/>
  <c r="B901" i="7"/>
  <c r="D901" i="7" s="1"/>
  <c r="Y903" i="1" l="1"/>
  <c r="A903" i="1"/>
  <c r="A903" i="4" s="1"/>
  <c r="C902" i="7"/>
  <c r="A903" i="7" s="1"/>
  <c r="B902" i="7"/>
  <c r="D902" i="7" s="1"/>
  <c r="Y904" i="1" l="1"/>
  <c r="A904" i="1"/>
  <c r="A904" i="4" s="1"/>
  <c r="B903" i="7"/>
  <c r="D903" i="7" s="1"/>
  <c r="C903" i="7"/>
  <c r="A904" i="7" s="1"/>
  <c r="Y905" i="1" l="1"/>
  <c r="A905" i="1"/>
  <c r="A905" i="4" s="1"/>
  <c r="C904" i="7"/>
  <c r="A905" i="7" s="1"/>
  <c r="B904" i="7"/>
  <c r="D904" i="7" s="1"/>
  <c r="Y906" i="1" l="1"/>
  <c r="A906" i="1"/>
  <c r="A906" i="4" s="1"/>
  <c r="C905" i="7"/>
  <c r="A906" i="7" s="1"/>
  <c r="B905" i="7"/>
  <c r="D905" i="7" s="1"/>
  <c r="Y907" i="1" l="1"/>
  <c r="A907" i="1"/>
  <c r="A907" i="4" s="1"/>
  <c r="B906" i="7"/>
  <c r="D906" i="7" s="1"/>
  <c r="C906" i="7"/>
  <c r="A907" i="7" s="1"/>
  <c r="Y908" i="1" l="1"/>
  <c r="A908" i="1"/>
  <c r="A908" i="4" s="1"/>
  <c r="C907" i="7"/>
  <c r="A908" i="7" s="1"/>
  <c r="B907" i="7"/>
  <c r="D907" i="7" s="1"/>
  <c r="Y909" i="1" l="1"/>
  <c r="A909" i="1"/>
  <c r="A909" i="4" s="1"/>
  <c r="C908" i="7"/>
  <c r="A909" i="7" s="1"/>
  <c r="B908" i="7"/>
  <c r="D908" i="7" s="1"/>
  <c r="Y910" i="1" l="1"/>
  <c r="A910" i="1"/>
  <c r="A910" i="4" s="1"/>
  <c r="B909" i="7"/>
  <c r="D909" i="7" s="1"/>
  <c r="C909" i="7"/>
  <c r="A910" i="7" s="1"/>
  <c r="Y911" i="1" l="1"/>
  <c r="A911" i="1"/>
  <c r="A911" i="4" s="1"/>
  <c r="C910" i="7"/>
  <c r="A911" i="7" s="1"/>
  <c r="B910" i="7"/>
  <c r="D910" i="7" s="1"/>
  <c r="Y912" i="1" l="1"/>
  <c r="A912" i="1"/>
  <c r="A912" i="4" s="1"/>
  <c r="C911" i="7"/>
  <c r="A912" i="7" s="1"/>
  <c r="B911" i="7"/>
  <c r="D911" i="7" s="1"/>
  <c r="Y913" i="1" l="1"/>
  <c r="A913" i="1"/>
  <c r="A913" i="4" s="1"/>
  <c r="B912" i="7"/>
  <c r="D912" i="7" s="1"/>
  <c r="C912" i="7"/>
  <c r="A913" i="7" s="1"/>
  <c r="Y914" i="1" l="1"/>
  <c r="A914" i="1"/>
  <c r="A914" i="4" s="1"/>
  <c r="C913" i="7"/>
  <c r="A914" i="7" s="1"/>
  <c r="B913" i="7"/>
  <c r="D913" i="7" s="1"/>
  <c r="Y915" i="1" l="1"/>
  <c r="A915" i="1"/>
  <c r="A915" i="4" s="1"/>
  <c r="B914" i="7"/>
  <c r="D914" i="7" s="1"/>
  <c r="C914" i="7"/>
  <c r="A915" i="7" s="1"/>
  <c r="Y916" i="1" l="1"/>
  <c r="A916" i="1"/>
  <c r="A916" i="4" s="1"/>
  <c r="B915" i="7"/>
  <c r="D915" i="7" s="1"/>
  <c r="C915" i="7"/>
  <c r="A916" i="7" s="1"/>
  <c r="Y917" i="1" l="1"/>
  <c r="A917" i="1"/>
  <c r="A917" i="4" s="1"/>
  <c r="C916" i="7"/>
  <c r="A917" i="7" s="1"/>
  <c r="B916" i="7"/>
  <c r="D916" i="7" s="1"/>
  <c r="Y918" i="1" l="1"/>
  <c r="A918" i="1"/>
  <c r="A918" i="4" s="1"/>
  <c r="C917" i="7"/>
  <c r="A918" i="7" s="1"/>
  <c r="B917" i="7"/>
  <c r="D917" i="7" s="1"/>
  <c r="Y919" i="1" l="1"/>
  <c r="A919" i="1"/>
  <c r="A919" i="4" s="1"/>
  <c r="B918" i="7"/>
  <c r="D918" i="7" s="1"/>
  <c r="C918" i="7"/>
  <c r="A919" i="7" s="1"/>
  <c r="Y920" i="1" l="1"/>
  <c r="A920" i="1"/>
  <c r="A920" i="4" s="1"/>
  <c r="C919" i="7"/>
  <c r="A920" i="7" s="1"/>
  <c r="B919" i="7"/>
  <c r="D919" i="7" s="1"/>
  <c r="Y921" i="1" l="1"/>
  <c r="A921" i="1"/>
  <c r="A921" i="4" s="1"/>
  <c r="C920" i="7"/>
  <c r="A921" i="7" s="1"/>
  <c r="B920" i="7"/>
  <c r="D920" i="7" s="1"/>
  <c r="Y922" i="1" l="1"/>
  <c r="A922" i="1"/>
  <c r="A922" i="4" s="1"/>
  <c r="B921" i="7"/>
  <c r="D921" i="7" s="1"/>
  <c r="C921" i="7"/>
  <c r="A922" i="7" s="1"/>
  <c r="Y923" i="1" l="1"/>
  <c r="A923" i="1"/>
  <c r="A923" i="4" s="1"/>
  <c r="C922" i="7"/>
  <c r="A923" i="7" s="1"/>
  <c r="B922" i="7"/>
  <c r="D922" i="7" s="1"/>
  <c r="Y924" i="1" l="1"/>
  <c r="A924" i="1"/>
  <c r="A924" i="4" s="1"/>
  <c r="C923" i="7"/>
  <c r="A924" i="7" s="1"/>
  <c r="B923" i="7"/>
  <c r="D923" i="7" s="1"/>
  <c r="Y925" i="1" l="1"/>
  <c r="A925" i="1"/>
  <c r="A925" i="4" s="1"/>
  <c r="B924" i="7"/>
  <c r="D924" i="7" s="1"/>
  <c r="C924" i="7"/>
  <c r="A925" i="7" s="1"/>
  <c r="Y926" i="1" l="1"/>
  <c r="A926" i="1"/>
  <c r="A926" i="4" s="1"/>
  <c r="C925" i="7"/>
  <c r="A926" i="7" s="1"/>
  <c r="B925" i="7"/>
  <c r="D925" i="7" s="1"/>
  <c r="Y927" i="1" l="1"/>
  <c r="A927" i="1"/>
  <c r="A927" i="4" s="1"/>
  <c r="C926" i="7"/>
  <c r="A927" i="7" s="1"/>
  <c r="B926" i="7"/>
  <c r="D926" i="7" s="1"/>
  <c r="Y928" i="1" l="1"/>
  <c r="A928" i="1"/>
  <c r="A928" i="4" s="1"/>
  <c r="B927" i="7"/>
  <c r="D927" i="7" s="1"/>
  <c r="C927" i="7"/>
  <c r="A928" i="7" s="1"/>
  <c r="Y929" i="1" l="1"/>
  <c r="A929" i="1"/>
  <c r="A929" i="4" s="1"/>
  <c r="C928" i="7"/>
  <c r="A929" i="7" s="1"/>
  <c r="B928" i="7"/>
  <c r="D928" i="7" s="1"/>
  <c r="Y930" i="1" l="1"/>
  <c r="A930" i="1"/>
  <c r="A930" i="4" s="1"/>
  <c r="C929" i="7"/>
  <c r="A930" i="7" s="1"/>
  <c r="B929" i="7"/>
  <c r="D929" i="7" s="1"/>
  <c r="Y931" i="1" l="1"/>
  <c r="A931" i="1"/>
  <c r="A931" i="4" s="1"/>
  <c r="B930" i="7"/>
  <c r="D930" i="7" s="1"/>
  <c r="C930" i="7"/>
  <c r="A931" i="7" s="1"/>
  <c r="Y932" i="1" l="1"/>
  <c r="A932" i="1"/>
  <c r="A932" i="4" s="1"/>
  <c r="C931" i="7"/>
  <c r="A932" i="7" s="1"/>
  <c r="B931" i="7"/>
  <c r="D931" i="7" s="1"/>
  <c r="Y933" i="1" l="1"/>
  <c r="A933" i="1"/>
  <c r="A933" i="4" s="1"/>
  <c r="C932" i="7"/>
  <c r="A933" i="7" s="1"/>
  <c r="B932" i="7"/>
  <c r="D932" i="7" s="1"/>
  <c r="Y934" i="1" l="1"/>
  <c r="A934" i="1"/>
  <c r="A934" i="4" s="1"/>
  <c r="B933" i="7"/>
  <c r="D933" i="7" s="1"/>
  <c r="C933" i="7"/>
  <c r="A934" i="7" s="1"/>
  <c r="Y935" i="1" l="1"/>
  <c r="A935" i="1"/>
  <c r="A935" i="4" s="1"/>
  <c r="B934" i="7"/>
  <c r="D934" i="7" s="1"/>
  <c r="C934" i="7"/>
  <c r="A935" i="7" s="1"/>
  <c r="Y936" i="1" l="1"/>
  <c r="A936" i="1"/>
  <c r="A936" i="4" s="1"/>
  <c r="C935" i="7"/>
  <c r="A936" i="7" s="1"/>
  <c r="B935" i="7"/>
  <c r="D935" i="7" s="1"/>
  <c r="Y937" i="1" l="1"/>
  <c r="A937" i="1"/>
  <c r="A937" i="4" s="1"/>
  <c r="B936" i="7"/>
  <c r="D936" i="7" s="1"/>
  <c r="C936" i="7"/>
  <c r="A937" i="7" s="1"/>
  <c r="Y938" i="1" l="1"/>
  <c r="A938" i="1"/>
  <c r="A938" i="4" s="1"/>
  <c r="C937" i="7"/>
  <c r="A938" i="7" s="1"/>
  <c r="B937" i="7"/>
  <c r="D937" i="7" s="1"/>
  <c r="Y939" i="1" l="1"/>
  <c r="A939" i="1"/>
  <c r="A939" i="4" s="1"/>
  <c r="C938" i="7"/>
  <c r="A939" i="7" s="1"/>
  <c r="B938" i="7"/>
  <c r="D938" i="7" s="1"/>
  <c r="Y940" i="1" l="1"/>
  <c r="A940" i="1"/>
  <c r="A940" i="4" s="1"/>
  <c r="B939" i="7"/>
  <c r="D939" i="7" s="1"/>
  <c r="C939" i="7"/>
  <c r="A940" i="7" s="1"/>
  <c r="Y941" i="1" l="1"/>
  <c r="A941" i="1"/>
  <c r="A941" i="4" s="1"/>
  <c r="C940" i="7"/>
  <c r="A941" i="7" s="1"/>
  <c r="B940" i="7"/>
  <c r="D940" i="7" s="1"/>
  <c r="Y942" i="1" l="1"/>
  <c r="A942" i="1"/>
  <c r="A942" i="4" s="1"/>
  <c r="C941" i="7"/>
  <c r="A942" i="7" s="1"/>
  <c r="B941" i="7"/>
  <c r="D941" i="7" s="1"/>
  <c r="Y943" i="1" l="1"/>
  <c r="A943" i="1"/>
  <c r="A943" i="4" s="1"/>
  <c r="B942" i="7"/>
  <c r="D942" i="7" s="1"/>
  <c r="C942" i="7"/>
  <c r="A943" i="7" s="1"/>
  <c r="Y944" i="1" l="1"/>
  <c r="A944" i="1"/>
  <c r="A944" i="4" s="1"/>
  <c r="C943" i="7"/>
  <c r="A944" i="7" s="1"/>
  <c r="B943" i="7"/>
  <c r="D943" i="7" s="1"/>
  <c r="Y945" i="1" l="1"/>
  <c r="A945" i="1"/>
  <c r="A945" i="4" s="1"/>
  <c r="C944" i="7"/>
  <c r="A945" i="7" s="1"/>
  <c r="B944" i="7"/>
  <c r="D944" i="7" s="1"/>
  <c r="Y946" i="1" l="1"/>
  <c r="A946" i="1"/>
  <c r="A946" i="4" s="1"/>
  <c r="B945" i="7"/>
  <c r="D945" i="7" s="1"/>
  <c r="C945" i="7"/>
  <c r="A946" i="7" s="1"/>
  <c r="Y947" i="1" l="1"/>
  <c r="A947" i="1"/>
  <c r="A947" i="4" s="1"/>
  <c r="C946" i="7"/>
  <c r="A947" i="7" s="1"/>
  <c r="B946" i="7"/>
  <c r="D946" i="7" s="1"/>
  <c r="Y948" i="1" l="1"/>
  <c r="A948" i="1"/>
  <c r="A948" i="4" s="1"/>
  <c r="C947" i="7"/>
  <c r="A948" i="7" s="1"/>
  <c r="B947" i="7"/>
  <c r="D947" i="7" s="1"/>
  <c r="Y949" i="1" l="1"/>
  <c r="A949" i="1"/>
  <c r="A949" i="4" s="1"/>
  <c r="B948" i="7"/>
  <c r="D948" i="7" s="1"/>
  <c r="C948" i="7"/>
  <c r="A949" i="7" s="1"/>
  <c r="Y950" i="1" l="1"/>
  <c r="A950" i="1"/>
  <c r="A950" i="4" s="1"/>
  <c r="C949" i="7"/>
  <c r="A950" i="7" s="1"/>
  <c r="B949" i="7"/>
  <c r="D949" i="7" s="1"/>
  <c r="Y951" i="1" l="1"/>
  <c r="A951" i="1"/>
  <c r="A951" i="4" s="1"/>
  <c r="C950" i="7"/>
  <c r="A951" i="7" s="1"/>
  <c r="B950" i="7"/>
  <c r="D950" i="7" s="1"/>
  <c r="Y952" i="1" l="1"/>
  <c r="A952" i="1"/>
  <c r="A952" i="4" s="1"/>
  <c r="B951" i="7"/>
  <c r="D951" i="7" s="1"/>
  <c r="C951" i="7"/>
  <c r="A952" i="7" s="1"/>
  <c r="Y953" i="1" l="1"/>
  <c r="A953" i="1"/>
  <c r="A953" i="4" s="1"/>
  <c r="C952" i="7"/>
  <c r="A953" i="7" s="1"/>
  <c r="B952" i="7"/>
  <c r="D952" i="7" s="1"/>
  <c r="Y954" i="1" l="1"/>
  <c r="A954" i="1"/>
  <c r="A954" i="4" s="1"/>
  <c r="C953" i="7"/>
  <c r="A954" i="7" s="1"/>
  <c r="B953" i="7"/>
  <c r="D953" i="7" s="1"/>
  <c r="Y955" i="1" l="1"/>
  <c r="A955" i="1"/>
  <c r="A955" i="4" s="1"/>
  <c r="B954" i="7"/>
  <c r="D954" i="7" s="1"/>
  <c r="C954" i="7"/>
  <c r="A955" i="7" s="1"/>
  <c r="Y956" i="1" l="1"/>
  <c r="A956" i="1"/>
  <c r="A956" i="4" s="1"/>
  <c r="C955" i="7"/>
  <c r="A956" i="7" s="1"/>
  <c r="B955" i="7"/>
  <c r="D955" i="7" s="1"/>
  <c r="Y957" i="1" l="1"/>
  <c r="A957" i="1"/>
  <c r="A957" i="4" s="1"/>
  <c r="C956" i="7"/>
  <c r="A957" i="7" s="1"/>
  <c r="B956" i="7"/>
  <c r="D956" i="7" s="1"/>
  <c r="Y958" i="1" l="1"/>
  <c r="A958" i="1"/>
  <c r="A958" i="4" s="1"/>
  <c r="B957" i="7"/>
  <c r="D957" i="7" s="1"/>
  <c r="C957" i="7"/>
  <c r="A958" i="7" s="1"/>
  <c r="Y959" i="1" l="1"/>
  <c r="A959" i="1"/>
  <c r="A959" i="4" s="1"/>
  <c r="C958" i="7"/>
  <c r="A959" i="7" s="1"/>
  <c r="B958" i="7"/>
  <c r="D958" i="7" s="1"/>
  <c r="Y960" i="1" l="1"/>
  <c r="A960" i="1"/>
  <c r="A960" i="4" s="1"/>
  <c r="C959" i="7"/>
  <c r="A960" i="7" s="1"/>
  <c r="B959" i="7"/>
  <c r="D959" i="7" s="1"/>
  <c r="Y961" i="1" l="1"/>
  <c r="A961" i="1"/>
  <c r="A961" i="4" s="1"/>
  <c r="B960" i="7"/>
  <c r="D960" i="7" s="1"/>
  <c r="C960" i="7"/>
  <c r="A961" i="7" s="1"/>
  <c r="Y962" i="1" l="1"/>
  <c r="A962" i="1"/>
  <c r="A962" i="4" s="1"/>
  <c r="C961" i="7"/>
  <c r="A962" i="7" s="1"/>
  <c r="B961" i="7"/>
  <c r="D961" i="7" s="1"/>
  <c r="Y963" i="1" l="1"/>
  <c r="A963" i="1"/>
  <c r="A963" i="4" s="1"/>
  <c r="B962" i="7"/>
  <c r="D962" i="7" s="1"/>
  <c r="C962" i="7"/>
  <c r="A963" i="7" s="1"/>
  <c r="Y964" i="1" l="1"/>
  <c r="A964" i="1"/>
  <c r="A964" i="4" s="1"/>
  <c r="B963" i="7"/>
  <c r="D963" i="7" s="1"/>
  <c r="C963" i="7"/>
  <c r="A964" i="7" s="1"/>
  <c r="Y965" i="1" l="1"/>
  <c r="A965" i="1"/>
  <c r="A965" i="4" s="1"/>
  <c r="C964" i="7"/>
  <c r="A965" i="7" s="1"/>
  <c r="B964" i="7"/>
  <c r="D964" i="7" s="1"/>
  <c r="Y966" i="1" l="1"/>
  <c r="A966" i="1"/>
  <c r="A966" i="4" s="1"/>
  <c r="C965" i="7"/>
  <c r="A966" i="7" s="1"/>
  <c r="B965" i="7"/>
  <c r="D965" i="7" s="1"/>
  <c r="Y967" i="1" l="1"/>
  <c r="A967" i="1"/>
  <c r="A967" i="4" s="1"/>
  <c r="B966" i="7"/>
  <c r="D966" i="7" s="1"/>
  <c r="C966" i="7"/>
  <c r="A967" i="7" s="1"/>
  <c r="Y968" i="1" l="1"/>
  <c r="A968" i="1"/>
  <c r="A968" i="4" s="1"/>
  <c r="C967" i="7"/>
  <c r="A968" i="7" s="1"/>
  <c r="B967" i="7"/>
  <c r="D967" i="7" s="1"/>
  <c r="Y969" i="1" l="1"/>
  <c r="E969" i="1"/>
  <c r="F969" i="1" s="1"/>
  <c r="P969" i="1" s="1"/>
  <c r="M969" i="1"/>
  <c r="Z969" i="1" s="1"/>
  <c r="A969" i="1"/>
  <c r="A969" i="4" s="1"/>
  <c r="C968" i="7"/>
  <c r="A969" i="7" s="1"/>
  <c r="B968" i="7"/>
  <c r="D968" i="7" s="1"/>
  <c r="Y970" i="1" l="1"/>
  <c r="A970" i="1"/>
  <c r="A970" i="4" s="1"/>
  <c r="B969" i="7"/>
  <c r="D969" i="7" s="1"/>
  <c r="C969" i="7"/>
  <c r="A970" i="7" s="1"/>
  <c r="Y971" i="1" l="1"/>
  <c r="A971" i="1"/>
  <c r="A971" i="4" s="1"/>
  <c r="C970" i="7"/>
  <c r="A971" i="7" s="1"/>
  <c r="B970" i="7"/>
  <c r="D970" i="7" s="1"/>
  <c r="Y972" i="1" l="1"/>
  <c r="A972" i="1"/>
  <c r="A972" i="4" s="1"/>
  <c r="C971" i="7"/>
  <c r="A972" i="7" s="1"/>
  <c r="B971" i="7"/>
  <c r="D971" i="7" s="1"/>
  <c r="Y973" i="1" l="1"/>
  <c r="A973" i="1"/>
  <c r="A973" i="4" s="1"/>
  <c r="B972" i="7"/>
  <c r="D972" i="7" s="1"/>
  <c r="C972" i="7"/>
  <c r="A973" i="7" s="1"/>
  <c r="Y974" i="1" l="1"/>
  <c r="A974" i="1"/>
  <c r="A974" i="4" s="1"/>
  <c r="C973" i="7"/>
  <c r="A974" i="7" s="1"/>
  <c r="B973" i="7"/>
  <c r="D973" i="7" s="1"/>
  <c r="Y975" i="1" l="1"/>
  <c r="A975" i="1"/>
  <c r="A975" i="4" s="1"/>
  <c r="C974" i="7"/>
  <c r="A975" i="7" s="1"/>
  <c r="B974" i="7"/>
  <c r="D974" i="7" s="1"/>
  <c r="Y976" i="1" l="1"/>
  <c r="A976" i="1"/>
  <c r="A976" i="4" s="1"/>
  <c r="B975" i="7"/>
  <c r="D975" i="7" s="1"/>
  <c r="C975" i="7"/>
  <c r="A976" i="7" s="1"/>
  <c r="Y977" i="1" l="1"/>
  <c r="A977" i="1"/>
  <c r="A977" i="4" s="1"/>
  <c r="C976" i="7"/>
  <c r="A977" i="7" s="1"/>
  <c r="B976" i="7"/>
  <c r="D976" i="7" s="1"/>
  <c r="Y978" i="1" l="1"/>
  <c r="A978" i="1"/>
  <c r="A978" i="4" s="1"/>
  <c r="C977" i="7"/>
  <c r="A978" i="7" s="1"/>
  <c r="B977" i="7"/>
  <c r="D977" i="7" s="1"/>
  <c r="Y979" i="1" l="1"/>
  <c r="A979" i="1"/>
  <c r="A979" i="4" s="1"/>
  <c r="B978" i="7"/>
  <c r="D978" i="7" s="1"/>
  <c r="C978" i="7"/>
  <c r="A979" i="7" s="1"/>
  <c r="Y980" i="1" l="1"/>
  <c r="A980" i="1"/>
  <c r="A980" i="4" s="1"/>
  <c r="C979" i="7"/>
  <c r="A980" i="7" s="1"/>
  <c r="B979" i="7"/>
  <c r="D979" i="7" s="1"/>
  <c r="Y981" i="1" l="1"/>
  <c r="A981" i="1"/>
  <c r="A981" i="4" s="1"/>
  <c r="C980" i="7"/>
  <c r="A981" i="7" s="1"/>
  <c r="B980" i="7"/>
  <c r="D980" i="7" s="1"/>
  <c r="Y982" i="1" l="1"/>
  <c r="A982" i="1"/>
  <c r="A982" i="4" s="1"/>
  <c r="B981" i="7"/>
  <c r="D981" i="7" s="1"/>
  <c r="C981" i="7"/>
  <c r="A982" i="7" s="1"/>
  <c r="Y983" i="1" l="1"/>
  <c r="A983" i="1"/>
  <c r="A983" i="4" s="1"/>
  <c r="B982" i="7"/>
  <c r="D982" i="7" s="1"/>
  <c r="C982" i="7"/>
  <c r="A983" i="7" s="1"/>
  <c r="Y984" i="1" l="1"/>
  <c r="A984" i="1"/>
  <c r="A984" i="4" s="1"/>
  <c r="C983" i="7"/>
  <c r="A984" i="7" s="1"/>
  <c r="B983" i="7"/>
  <c r="D983" i="7" s="1"/>
  <c r="Y985" i="1" l="1"/>
  <c r="A985" i="1"/>
  <c r="A985" i="4" s="1"/>
  <c r="B984" i="7"/>
  <c r="D984" i="7" s="1"/>
  <c r="C984" i="7"/>
  <c r="A985" i="7" s="1"/>
  <c r="Y986" i="1" l="1"/>
  <c r="A986" i="1"/>
  <c r="A986" i="4" s="1"/>
  <c r="C985" i="7"/>
  <c r="A986" i="7" s="1"/>
  <c r="B985" i="7"/>
  <c r="D985" i="7" s="1"/>
  <c r="Y987" i="1" l="1"/>
  <c r="A987" i="1"/>
  <c r="A987" i="4" s="1"/>
  <c r="C986" i="7"/>
  <c r="A987" i="7" s="1"/>
  <c r="B986" i="7"/>
  <c r="D986" i="7" s="1"/>
  <c r="Y988" i="1" l="1"/>
  <c r="E988" i="1"/>
  <c r="F988" i="1" s="1"/>
  <c r="P988" i="1" s="1"/>
  <c r="A988" i="1"/>
  <c r="A988" i="4" s="1"/>
  <c r="M988" i="1"/>
  <c r="Z988" i="1" s="1"/>
  <c r="B987" i="7"/>
  <c r="D987" i="7" s="1"/>
  <c r="C987" i="7"/>
  <c r="A988" i="7" s="1"/>
  <c r="Y989" i="1" l="1"/>
  <c r="A989" i="1"/>
  <c r="A989" i="4" s="1"/>
  <c r="C988" i="7"/>
  <c r="A989" i="7" s="1"/>
  <c r="B988" i="7"/>
  <c r="D988" i="7" s="1"/>
  <c r="Y990" i="1" l="1"/>
  <c r="A990" i="1"/>
  <c r="A990" i="4" s="1"/>
  <c r="C989" i="7"/>
  <c r="A990" i="7" s="1"/>
  <c r="B989" i="7"/>
  <c r="D989" i="7" s="1"/>
  <c r="Y991" i="1" l="1"/>
  <c r="A991" i="1"/>
  <c r="A991" i="4" s="1"/>
  <c r="B990" i="7"/>
  <c r="D990" i="7" s="1"/>
  <c r="C990" i="7"/>
  <c r="A991" i="7" s="1"/>
  <c r="Y992" i="1" l="1"/>
  <c r="A992" i="1"/>
  <c r="A992" i="4" s="1"/>
  <c r="C991" i="7"/>
  <c r="A992" i="7" s="1"/>
  <c r="B991" i="7"/>
  <c r="D991" i="7" s="1"/>
  <c r="Y993" i="1" l="1"/>
  <c r="A993" i="1"/>
  <c r="A993" i="4" s="1"/>
  <c r="C992" i="7"/>
  <c r="A993" i="7" s="1"/>
  <c r="B992" i="7"/>
  <c r="D992" i="7" s="1"/>
  <c r="Y994" i="1" l="1"/>
  <c r="A994" i="1"/>
  <c r="A994" i="4" s="1"/>
  <c r="B993" i="7"/>
  <c r="D993" i="7" s="1"/>
  <c r="C993" i="7"/>
  <c r="A994" i="7" s="1"/>
  <c r="Y995" i="1" l="1"/>
  <c r="A995" i="1"/>
  <c r="A995" i="4" s="1"/>
  <c r="C994" i="7"/>
  <c r="A995" i="7" s="1"/>
  <c r="B994" i="7"/>
  <c r="D994" i="7" s="1"/>
  <c r="Y996" i="1" l="1"/>
  <c r="A996" i="1"/>
  <c r="A996" i="4" s="1"/>
  <c r="C995" i="7"/>
  <c r="A996" i="7" s="1"/>
  <c r="B995" i="7"/>
  <c r="D995" i="7" s="1"/>
  <c r="Y997" i="1" l="1"/>
  <c r="A997" i="1"/>
  <c r="A997" i="4" s="1"/>
  <c r="B996" i="7"/>
  <c r="D996" i="7" s="1"/>
  <c r="C996" i="7"/>
  <c r="A997" i="7" s="1"/>
  <c r="Y998" i="1" l="1"/>
  <c r="A998" i="1"/>
  <c r="A998" i="4" s="1"/>
  <c r="C997" i="7"/>
  <c r="A998" i="7" s="1"/>
  <c r="B997" i="7"/>
  <c r="D997" i="7" s="1"/>
  <c r="Y999" i="1" l="1"/>
  <c r="A999" i="1"/>
  <c r="A999" i="4" s="1"/>
  <c r="C998" i="7"/>
  <c r="A999" i="7" s="1"/>
  <c r="B998" i="7"/>
  <c r="D998" i="7" s="1"/>
  <c r="Y1000" i="1" l="1"/>
  <c r="A1000" i="1"/>
  <c r="A1000" i="4" s="1"/>
  <c r="B999" i="7"/>
  <c r="D999" i="7" s="1"/>
  <c r="C999" i="7"/>
  <c r="A1000" i="7" s="1"/>
  <c r="Y1001" i="1" l="1"/>
  <c r="A1001" i="1"/>
  <c r="A1001" i="4" s="1"/>
  <c r="C1000" i="7"/>
  <c r="A1001" i="7" s="1"/>
  <c r="B1000" i="7"/>
  <c r="D1000" i="7" s="1"/>
  <c r="Y1002" i="1" l="1"/>
  <c r="A1002" i="1"/>
  <c r="A1002" i="4" s="1"/>
  <c r="C1001" i="7"/>
  <c r="A1002" i="7" s="1"/>
  <c r="B1001" i="7"/>
  <c r="D1001" i="7" s="1"/>
  <c r="Y1003" i="1" l="1"/>
  <c r="A1003" i="1"/>
  <c r="A1003" i="4" s="1"/>
  <c r="B1002" i="7"/>
  <c r="D1002" i="7" s="1"/>
  <c r="C1002" i="7"/>
  <c r="A1003" i="7" s="1"/>
  <c r="Y1004" i="1" l="1"/>
  <c r="A1004" i="1"/>
  <c r="A1004" i="4" s="1"/>
  <c r="C1003" i="7"/>
  <c r="A1004" i="7" s="1"/>
  <c r="B1003" i="7"/>
  <c r="D1003" i="7" s="1"/>
  <c r="Y1005" i="1" l="1"/>
  <c r="A1005" i="1"/>
  <c r="A1005" i="4" s="1"/>
  <c r="C1004" i="7"/>
  <c r="A1005" i="7" s="1"/>
  <c r="B1004" i="7"/>
  <c r="D1004" i="7" s="1"/>
  <c r="Y1006" i="1" l="1"/>
  <c r="A1006" i="1"/>
  <c r="A1006" i="4" s="1"/>
  <c r="B1005" i="7"/>
  <c r="D1005" i="7" s="1"/>
  <c r="C1005" i="7"/>
  <c r="A1006" i="7" s="1"/>
  <c r="Y1007" i="1" l="1"/>
  <c r="A1007" i="1"/>
  <c r="A1007" i="4" s="1"/>
  <c r="C1006" i="7"/>
  <c r="A1007" i="7" s="1"/>
  <c r="B1006" i="7"/>
  <c r="D1006" i="7" s="1"/>
  <c r="Y1008" i="1" l="1"/>
  <c r="A1008" i="1"/>
  <c r="A1008" i="4" s="1"/>
  <c r="C1007" i="7"/>
  <c r="A1008" i="7" s="1"/>
  <c r="B1007" i="7"/>
  <c r="D1007" i="7" s="1"/>
  <c r="Y1009" i="1" l="1"/>
  <c r="A1009" i="1"/>
  <c r="A1009" i="4" s="1"/>
  <c r="B1008" i="7"/>
  <c r="D1008" i="7" s="1"/>
  <c r="C1008" i="7"/>
  <c r="A1009" i="7" s="1"/>
  <c r="Y1010" i="1" l="1"/>
  <c r="A1010" i="1"/>
  <c r="A1010" i="4" s="1"/>
  <c r="C1009" i="7"/>
  <c r="A1010" i="7" s="1"/>
  <c r="B1009" i="7"/>
  <c r="D1009" i="7" s="1"/>
  <c r="Y1011" i="1" l="1"/>
  <c r="A1011" i="1"/>
  <c r="A1011" i="4" s="1"/>
  <c r="B1010" i="7"/>
  <c r="D1010" i="7" s="1"/>
  <c r="C1010" i="7"/>
  <c r="A1011" i="7" s="1"/>
  <c r="Y1012" i="1" l="1"/>
  <c r="A1012" i="1"/>
  <c r="A1012" i="4" s="1"/>
  <c r="B1011" i="7"/>
  <c r="D1011" i="7" s="1"/>
  <c r="C1011" i="7"/>
  <c r="A1012" i="7" s="1"/>
  <c r="Y1013" i="1" l="1"/>
  <c r="A1013" i="1"/>
  <c r="A1013" i="4" s="1"/>
  <c r="C1012" i="7"/>
  <c r="A1013" i="7" s="1"/>
  <c r="B1012" i="7"/>
  <c r="D1012" i="7" s="1"/>
  <c r="Y1014" i="1" l="1"/>
  <c r="A1014" i="1"/>
  <c r="A1014" i="4" s="1"/>
  <c r="C1013" i="7"/>
  <c r="A1014" i="7" s="1"/>
  <c r="B1013" i="7"/>
  <c r="D1013" i="7" s="1"/>
  <c r="Y1015" i="1" l="1"/>
  <c r="A1015" i="1"/>
  <c r="A1015" i="4" s="1"/>
  <c r="B1014" i="7"/>
  <c r="D1014" i="7" s="1"/>
  <c r="C1014" i="7"/>
  <c r="A1015" i="7" s="1"/>
  <c r="Y1016" i="1" l="1"/>
  <c r="A1016" i="1"/>
  <c r="A1016" i="4" s="1"/>
  <c r="C1015" i="7"/>
  <c r="A1016" i="7" s="1"/>
  <c r="B1015" i="7"/>
  <c r="D1015" i="7" s="1"/>
  <c r="Y1017" i="1" l="1"/>
  <c r="A1017" i="1"/>
  <c r="A1017" i="4" s="1"/>
  <c r="C1016" i="7"/>
  <c r="A1017" i="7" s="1"/>
  <c r="B1016" i="7"/>
  <c r="D1016" i="7" s="1"/>
  <c r="Y1018" i="1" l="1"/>
  <c r="A1018" i="1"/>
  <c r="A1018" i="4" s="1"/>
  <c r="B1017" i="7"/>
  <c r="D1017" i="7" s="1"/>
  <c r="C1017" i="7"/>
  <c r="A1018" i="7" s="1"/>
  <c r="Y1019" i="1" l="1"/>
  <c r="A1019" i="1"/>
  <c r="A1019" i="4" s="1"/>
  <c r="C1018" i="7"/>
  <c r="A1019" i="7" s="1"/>
  <c r="B1018" i="7"/>
  <c r="D1018" i="7" s="1"/>
  <c r="Y1020" i="1" l="1"/>
  <c r="A1020" i="1"/>
  <c r="A1020" i="4" s="1"/>
  <c r="C1019" i="7"/>
  <c r="A1020" i="7" s="1"/>
  <c r="B1019" i="7"/>
  <c r="D1019" i="7" s="1"/>
  <c r="Y1021" i="1" l="1"/>
  <c r="A1021" i="1"/>
  <c r="A1021" i="4" s="1"/>
  <c r="B1020" i="7"/>
  <c r="D1020" i="7" s="1"/>
  <c r="C1020" i="7"/>
  <c r="A1021" i="7" s="1"/>
  <c r="Y1022" i="1" l="1"/>
  <c r="A1022" i="1"/>
  <c r="A1022" i="4" s="1"/>
  <c r="C1021" i="7"/>
  <c r="A1022" i="7" s="1"/>
  <c r="B1021" i="7"/>
  <c r="D1021" i="7" s="1"/>
  <c r="Y1023" i="1" l="1"/>
  <c r="A1023" i="1"/>
  <c r="A1023" i="4" s="1"/>
  <c r="C1022" i="7"/>
  <c r="A1023" i="7" s="1"/>
  <c r="B1022" i="7"/>
  <c r="D1022" i="7" s="1"/>
  <c r="Y1024" i="1" l="1"/>
  <c r="A1024" i="1"/>
  <c r="A1024" i="4" s="1"/>
  <c r="B1023" i="7"/>
  <c r="D1023" i="7" s="1"/>
  <c r="C1023" i="7"/>
  <c r="A1024" i="7" s="1"/>
  <c r="Y1025" i="1" l="1"/>
  <c r="A1025" i="1"/>
  <c r="A1025" i="4" s="1"/>
  <c r="C1024" i="7"/>
  <c r="A1025" i="7" s="1"/>
  <c r="B1024" i="7"/>
  <c r="D1024" i="7" s="1"/>
  <c r="Y1026" i="1" l="1"/>
  <c r="A1026" i="1"/>
  <c r="A1026" i="4" s="1"/>
  <c r="C1025" i="7"/>
  <c r="A1026" i="7" s="1"/>
  <c r="B1025" i="7"/>
  <c r="D1025" i="7" s="1"/>
  <c r="Y1027" i="1" l="1"/>
  <c r="A1027" i="1"/>
  <c r="A1027" i="4" s="1"/>
  <c r="B1026" i="7"/>
  <c r="D1026" i="7" s="1"/>
  <c r="C1026" i="7"/>
  <c r="A1027" i="7" s="1"/>
  <c r="Y1028" i="1" l="1"/>
  <c r="A1028" i="1"/>
  <c r="A1028" i="4" s="1"/>
  <c r="C1027" i="7"/>
  <c r="A1028" i="7" s="1"/>
  <c r="B1027" i="7"/>
  <c r="D1027" i="7" s="1"/>
  <c r="Y1029" i="1" l="1"/>
  <c r="A1029" i="1"/>
  <c r="A1029" i="4" s="1"/>
  <c r="C1028" i="7"/>
  <c r="A1029" i="7" s="1"/>
  <c r="B1028" i="7"/>
  <c r="D1028" i="7" s="1"/>
  <c r="Y1030" i="1" l="1"/>
  <c r="A1030" i="1"/>
  <c r="A1030" i="4" s="1"/>
  <c r="B1029" i="7"/>
  <c r="D1029" i="7" s="1"/>
  <c r="C1029" i="7"/>
  <c r="A1030" i="7" s="1"/>
  <c r="Y1031" i="1" l="1"/>
  <c r="A1031" i="1"/>
  <c r="A1031" i="4" s="1"/>
  <c r="B1030" i="7"/>
  <c r="D1030" i="7" s="1"/>
  <c r="C1030" i="7"/>
  <c r="A1031" i="7" s="1"/>
  <c r="Y1032" i="1" l="1"/>
  <c r="A1032" i="1"/>
  <c r="A1032" i="4" s="1"/>
  <c r="C1031" i="7"/>
  <c r="A1032" i="7" s="1"/>
  <c r="B1031" i="7"/>
  <c r="D1031" i="7" s="1"/>
  <c r="Y1033" i="1" l="1"/>
  <c r="A1033" i="1"/>
  <c r="A1033" i="4" s="1"/>
  <c r="B1032" i="7"/>
  <c r="D1032" i="7" s="1"/>
  <c r="C1032" i="7"/>
  <c r="A1033" i="7" s="1"/>
  <c r="Y1034" i="1" l="1"/>
  <c r="A1034" i="1"/>
  <c r="A1034" i="4" s="1"/>
  <c r="C1033" i="7"/>
  <c r="A1034" i="7" s="1"/>
  <c r="B1033" i="7"/>
  <c r="D1033" i="7" s="1"/>
  <c r="Y1035" i="1" l="1"/>
  <c r="A1035" i="1"/>
  <c r="A1035" i="4" s="1"/>
  <c r="C1034" i="7"/>
  <c r="A1035" i="7" s="1"/>
  <c r="B1034" i="7"/>
  <c r="D1034" i="7" s="1"/>
  <c r="Y1036" i="1" l="1"/>
  <c r="A1036" i="1"/>
  <c r="A1036" i="4" s="1"/>
  <c r="B1035" i="7"/>
  <c r="D1035" i="7" s="1"/>
  <c r="C1035" i="7"/>
  <c r="A1036" i="7" s="1"/>
  <c r="Y1037" i="1" l="1"/>
  <c r="A1037" i="1"/>
  <c r="A1037" i="4" s="1"/>
  <c r="C1036" i="7"/>
  <c r="A1037" i="7" s="1"/>
  <c r="B1036" i="7"/>
  <c r="D1036" i="7" s="1"/>
  <c r="Y1038" i="1" l="1"/>
  <c r="A1038" i="1"/>
  <c r="A1038" i="4" s="1"/>
  <c r="C1037" i="7"/>
  <c r="A1038" i="7" s="1"/>
  <c r="B1037" i="7"/>
  <c r="D1037" i="7" s="1"/>
  <c r="Y1039" i="1" l="1"/>
  <c r="A1039" i="1"/>
  <c r="A1039" i="4" s="1"/>
  <c r="B1038" i="7"/>
  <c r="D1038" i="7" s="1"/>
  <c r="C1038" i="7"/>
  <c r="A1039" i="7" s="1"/>
  <c r="Y1040" i="1" l="1"/>
  <c r="A1040" i="1"/>
  <c r="A1040" i="4" s="1"/>
  <c r="B1039" i="7"/>
  <c r="D1039" i="7" s="1"/>
  <c r="C1039" i="7"/>
  <c r="A1040" i="7" s="1"/>
  <c r="Y1041" i="1" l="1"/>
  <c r="A1041" i="1"/>
  <c r="A1041" i="4" s="1"/>
  <c r="C1040" i="7"/>
  <c r="A1041" i="7" s="1"/>
  <c r="B1040" i="7"/>
  <c r="D1040" i="7" s="1"/>
  <c r="Y1042" i="1" l="1"/>
  <c r="A1042" i="1"/>
  <c r="A1042" i="4" s="1"/>
  <c r="B1041" i="7"/>
  <c r="D1041" i="7" s="1"/>
  <c r="C1041" i="7"/>
  <c r="A1042" i="7" s="1"/>
  <c r="Y1043" i="1" l="1"/>
  <c r="A1043" i="1"/>
  <c r="A1043" i="4" s="1"/>
  <c r="C1042" i="7"/>
  <c r="A1043" i="7" s="1"/>
  <c r="B1042" i="7"/>
  <c r="D1042" i="7" s="1"/>
  <c r="Y1044" i="1" l="1"/>
  <c r="A1044" i="1"/>
  <c r="A1044" i="4" s="1"/>
  <c r="C1043" i="7"/>
  <c r="A1044" i="7" s="1"/>
  <c r="B1043" i="7"/>
  <c r="D1043" i="7" s="1"/>
  <c r="Y1045" i="1" l="1"/>
  <c r="A1045" i="1"/>
  <c r="A1045" i="4" s="1"/>
  <c r="B1044" i="7"/>
  <c r="D1044" i="7" s="1"/>
  <c r="C1044" i="7"/>
  <c r="A1045" i="7" s="1"/>
  <c r="Y1046" i="1" l="1"/>
  <c r="A1046" i="1"/>
  <c r="A1046" i="4" s="1"/>
  <c r="C1045" i="7"/>
  <c r="A1046" i="7" s="1"/>
  <c r="B1045" i="7"/>
  <c r="D1045" i="7" s="1"/>
  <c r="Y1047" i="1" l="1"/>
  <c r="A1047" i="1"/>
  <c r="A1047" i="4" s="1"/>
  <c r="C1046" i="7"/>
  <c r="A1047" i="7" s="1"/>
  <c r="B1046" i="7"/>
  <c r="D1046" i="7" s="1"/>
  <c r="Y1048" i="1" l="1"/>
  <c r="A1048" i="1"/>
  <c r="A1048" i="4" s="1"/>
  <c r="B1047" i="7"/>
  <c r="D1047" i="7" s="1"/>
  <c r="C1047" i="7"/>
  <c r="A1048" i="7" s="1"/>
  <c r="Y1049" i="1" l="1"/>
  <c r="A1049" i="1"/>
  <c r="A1049" i="4" s="1"/>
  <c r="C1048" i="7"/>
  <c r="A1049" i="7" s="1"/>
  <c r="B1048" i="7"/>
  <c r="D1048" i="7" s="1"/>
  <c r="Y1050" i="1" l="1"/>
  <c r="A1050" i="1"/>
  <c r="A1050" i="4" s="1"/>
  <c r="C1049" i="7"/>
  <c r="A1050" i="7" s="1"/>
  <c r="B1049" i="7"/>
  <c r="D1049" i="7" s="1"/>
  <c r="Y1051" i="1" l="1"/>
  <c r="A1051" i="1"/>
  <c r="A1051" i="4" s="1"/>
  <c r="B1050" i="7"/>
  <c r="D1050" i="7" s="1"/>
  <c r="C1050" i="7"/>
  <c r="A1051" i="7" s="1"/>
  <c r="Y1052" i="1" l="1"/>
  <c r="A1052" i="1"/>
  <c r="A1052" i="4" s="1"/>
  <c r="C1051" i="7"/>
  <c r="A1052" i="7" s="1"/>
  <c r="B1051" i="7"/>
  <c r="D1051" i="7" s="1"/>
  <c r="Y1053" i="1" l="1"/>
  <c r="A1053" i="1"/>
  <c r="A1053" i="4" s="1"/>
  <c r="C1052" i="7"/>
  <c r="A1053" i="7" s="1"/>
  <c r="B1052" i="7"/>
  <c r="D1052" i="7" s="1"/>
  <c r="Y1054" i="1" l="1"/>
  <c r="A1054" i="1"/>
  <c r="A1054" i="4" s="1"/>
  <c r="B1053" i="7"/>
  <c r="D1053" i="7" s="1"/>
  <c r="C1053" i="7"/>
  <c r="A1054" i="7" s="1"/>
  <c r="Y1055" i="1" l="1"/>
  <c r="A1055" i="1"/>
  <c r="A1055" i="4" s="1"/>
  <c r="C1054" i="7"/>
  <c r="A1055" i="7" s="1"/>
  <c r="B1054" i="7"/>
  <c r="D1054" i="7" s="1"/>
  <c r="Y1056" i="1" l="1"/>
  <c r="A1056" i="1"/>
  <c r="A1056" i="4" s="1"/>
  <c r="C1055" i="7"/>
  <c r="A1056" i="7" s="1"/>
  <c r="B1055" i="7"/>
  <c r="D1055" i="7" s="1"/>
  <c r="Y1057" i="1" l="1"/>
  <c r="A1057" i="1"/>
  <c r="A1057" i="4" s="1"/>
  <c r="B1056" i="7"/>
  <c r="D1056" i="7" s="1"/>
  <c r="C1056" i="7"/>
  <c r="A1057" i="7" s="1"/>
  <c r="Y1058" i="1" l="1"/>
  <c r="A1058" i="1"/>
  <c r="A1058" i="4" s="1"/>
  <c r="C1057" i="7"/>
  <c r="A1058" i="7" s="1"/>
  <c r="B1057" i="7"/>
  <c r="D1057" i="7" s="1"/>
  <c r="Y1059" i="1" l="1"/>
  <c r="A1059" i="1"/>
  <c r="A1059" i="4" s="1"/>
  <c r="B1058" i="7"/>
  <c r="D1058" i="7" s="1"/>
  <c r="C1058" i="7"/>
  <c r="A1059" i="7" s="1"/>
  <c r="Y1060" i="1" l="1"/>
  <c r="A1060" i="1"/>
  <c r="A1060" i="4" s="1"/>
  <c r="B1059" i="7"/>
  <c r="D1059" i="7" s="1"/>
  <c r="C1059" i="7"/>
  <c r="A1060" i="7" s="1"/>
  <c r="Y1061" i="1" l="1"/>
  <c r="A1061" i="1"/>
  <c r="A1061" i="4" s="1"/>
  <c r="C1060" i="7"/>
  <c r="A1061" i="7" s="1"/>
  <c r="B1060" i="7"/>
  <c r="D1060" i="7" s="1"/>
  <c r="Y1062" i="1" l="1"/>
  <c r="A1062" i="1"/>
  <c r="A1062" i="4" s="1"/>
  <c r="C1061" i="7"/>
  <c r="A1062" i="7" s="1"/>
  <c r="B1061" i="7"/>
  <c r="D1061" i="7" s="1"/>
  <c r="Y1063" i="1" l="1"/>
  <c r="A1063" i="1"/>
  <c r="A1063" i="4" s="1"/>
  <c r="B1062" i="7"/>
  <c r="D1062" i="7" s="1"/>
  <c r="C1062" i="7"/>
  <c r="A1063" i="7" s="1"/>
  <c r="Y1064" i="1" l="1"/>
  <c r="A1064" i="1"/>
  <c r="A1064" i="4" s="1"/>
  <c r="C1063" i="7"/>
  <c r="A1064" i="7" s="1"/>
  <c r="B1063" i="7"/>
  <c r="D1063" i="7" s="1"/>
  <c r="Y1065" i="1" l="1"/>
  <c r="A1065" i="1"/>
  <c r="A1065" i="4" s="1"/>
  <c r="C1064" i="7"/>
  <c r="A1065" i="7" s="1"/>
  <c r="B1064" i="7"/>
  <c r="D1064" i="7" s="1"/>
  <c r="Y1066" i="1" l="1"/>
  <c r="A1066" i="1"/>
  <c r="A1066" i="4" s="1"/>
  <c r="B1065" i="7"/>
  <c r="D1065" i="7" s="1"/>
  <c r="C1065" i="7"/>
  <c r="A1066" i="7" s="1"/>
  <c r="Y1067" i="1" l="1"/>
  <c r="M1067" i="1"/>
  <c r="Z1067" i="1" s="1"/>
  <c r="A1067" i="1"/>
  <c r="A1067" i="4" s="1"/>
  <c r="E1067" i="1"/>
  <c r="F1067" i="1" s="1"/>
  <c r="P1067" i="1" s="1"/>
  <c r="C1066" i="7"/>
  <c r="A1067" i="7" s="1"/>
  <c r="B1066" i="7"/>
  <c r="D1066" i="7" s="1"/>
  <c r="Y1068" i="1" l="1"/>
  <c r="A1068" i="1"/>
  <c r="A1068" i="4" s="1"/>
  <c r="C1067" i="7"/>
  <c r="A1068" i="7" s="1"/>
  <c r="B1067" i="7"/>
  <c r="D1067" i="7" s="1"/>
  <c r="Y1069" i="1" l="1"/>
  <c r="A1069" i="1"/>
  <c r="A1069" i="4" s="1"/>
  <c r="B1068" i="7"/>
  <c r="D1068" i="7" s="1"/>
  <c r="C1068" i="7"/>
  <c r="A1069" i="7" s="1"/>
  <c r="Y1070" i="1" l="1"/>
  <c r="A1070" i="1"/>
  <c r="A1070" i="4" s="1"/>
  <c r="E1070" i="1"/>
  <c r="F1070" i="1" s="1"/>
  <c r="P1070" i="1" s="1"/>
  <c r="M1070" i="1"/>
  <c r="Z1070" i="1" s="1"/>
  <c r="C1069" i="7"/>
  <c r="A1070" i="7" s="1"/>
  <c r="B1069" i="7"/>
  <c r="D1069" i="7" s="1"/>
  <c r="Y1071" i="1" l="1"/>
  <c r="A1071" i="1"/>
  <c r="A1071" i="4" s="1"/>
  <c r="C1070" i="7"/>
  <c r="A1071" i="7" s="1"/>
  <c r="B1070" i="7"/>
  <c r="D1070" i="7" s="1"/>
  <c r="Y1072" i="1" l="1"/>
  <c r="A1072" i="1"/>
  <c r="A1072" i="4" s="1"/>
  <c r="B1071" i="7"/>
  <c r="D1071" i="7" s="1"/>
  <c r="C1071" i="7"/>
  <c r="A1072" i="7" s="1"/>
  <c r="Y1073" i="1" l="1"/>
  <c r="A1073" i="1"/>
  <c r="A1073" i="4" s="1"/>
  <c r="C1072" i="7"/>
  <c r="A1073" i="7" s="1"/>
  <c r="B1072" i="7"/>
  <c r="D1072" i="7" s="1"/>
  <c r="Y1074" i="1" l="1"/>
  <c r="A1074" i="1"/>
  <c r="A1074" i="4" s="1"/>
  <c r="C1073" i="7"/>
  <c r="A1074" i="7" s="1"/>
  <c r="B1073" i="7"/>
  <c r="D1073" i="7" s="1"/>
  <c r="Y1075" i="1" l="1"/>
  <c r="A1075" i="1"/>
  <c r="A1075" i="4" s="1"/>
  <c r="B1074" i="7"/>
  <c r="D1074" i="7" s="1"/>
  <c r="C1074" i="7"/>
  <c r="A1075" i="7" s="1"/>
  <c r="Y1076" i="1" l="1"/>
  <c r="A1076" i="1"/>
  <c r="A1076" i="4" s="1"/>
  <c r="C1075" i="7"/>
  <c r="A1076" i="7" s="1"/>
  <c r="B1075" i="7"/>
  <c r="D1075" i="7" s="1"/>
  <c r="Y1077" i="1" l="1"/>
  <c r="A1077" i="1"/>
  <c r="A1077" i="4" s="1"/>
  <c r="C1076" i="7"/>
  <c r="A1077" i="7" s="1"/>
  <c r="B1076" i="7"/>
  <c r="D1076" i="7" s="1"/>
  <c r="Y1078" i="1" l="1"/>
  <c r="A1078" i="1"/>
  <c r="A1078" i="4" s="1"/>
  <c r="B1077" i="7"/>
  <c r="D1077" i="7" s="1"/>
  <c r="C1077" i="7"/>
  <c r="A1078" i="7" s="1"/>
  <c r="Y1079" i="1" l="1"/>
  <c r="A1079" i="1"/>
  <c r="A1079" i="4" s="1"/>
  <c r="C1078" i="7"/>
  <c r="A1079" i="7" s="1"/>
  <c r="B1078" i="7"/>
  <c r="D1078" i="7" s="1"/>
  <c r="Y1080" i="1" l="1"/>
  <c r="A1080" i="1"/>
  <c r="A1080" i="4" s="1"/>
  <c r="C1079" i="7"/>
  <c r="A1080" i="7" s="1"/>
  <c r="B1079" i="7"/>
  <c r="D1079" i="7" s="1"/>
  <c r="Y1081" i="1" l="1"/>
  <c r="A1081" i="1"/>
  <c r="A1081" i="4" s="1"/>
  <c r="B1080" i="7"/>
  <c r="D1080" i="7" s="1"/>
  <c r="C1080" i="7"/>
  <c r="A1081" i="7" s="1"/>
  <c r="Y1082" i="1" l="1"/>
  <c r="A1082" i="1"/>
  <c r="A1082" i="4" s="1"/>
  <c r="C1081" i="7"/>
  <c r="A1082" i="7" s="1"/>
  <c r="B1081" i="7"/>
  <c r="D1081" i="7" s="1"/>
  <c r="Y1083" i="1" l="1"/>
  <c r="A1083" i="1"/>
  <c r="A1083" i="4" s="1"/>
  <c r="C1082" i="7"/>
  <c r="A1083" i="7" s="1"/>
  <c r="B1082" i="7"/>
  <c r="D1082" i="7" s="1"/>
  <c r="Y1084" i="1" l="1"/>
  <c r="A1084" i="1"/>
  <c r="A1084" i="4" s="1"/>
  <c r="B1083" i="7"/>
  <c r="D1083" i="7" s="1"/>
  <c r="C1083" i="7"/>
  <c r="A1084" i="7" s="1"/>
  <c r="Y1085" i="1" l="1"/>
  <c r="A1085" i="1"/>
  <c r="A1085" i="4" s="1"/>
  <c r="C1084" i="7"/>
  <c r="A1085" i="7" s="1"/>
  <c r="B1084" i="7"/>
  <c r="D1084" i="7" s="1"/>
  <c r="Y1086" i="1" l="1"/>
  <c r="A1086" i="1"/>
  <c r="A1086" i="4" s="1"/>
  <c r="C1085" i="7"/>
  <c r="A1086" i="7" s="1"/>
  <c r="B1085" i="7"/>
  <c r="D1085" i="7" s="1"/>
  <c r="Y1087" i="1" l="1"/>
  <c r="A1087" i="1"/>
  <c r="A1087" i="4" s="1"/>
  <c r="B1086" i="7"/>
  <c r="D1086" i="7" s="1"/>
  <c r="C1086" i="7"/>
  <c r="A1087" i="7" s="1"/>
  <c r="Y1088" i="1" l="1"/>
  <c r="A1088" i="1"/>
  <c r="A1088" i="4" s="1"/>
  <c r="C1087" i="7"/>
  <c r="A1088" i="7" s="1"/>
  <c r="B1087" i="7"/>
  <c r="D1087" i="7" s="1"/>
  <c r="Y1089" i="1" l="1"/>
  <c r="A1089" i="1"/>
  <c r="A1089" i="4" s="1"/>
  <c r="C1088" i="7"/>
  <c r="A1089" i="7" s="1"/>
  <c r="B1088" i="7"/>
  <c r="D1088" i="7" s="1"/>
  <c r="Y1090" i="1" l="1"/>
  <c r="A1090" i="1"/>
  <c r="A1090" i="4" s="1"/>
  <c r="B1089" i="7"/>
  <c r="D1089" i="7" s="1"/>
  <c r="C1089" i="7"/>
  <c r="A1090" i="7" s="1"/>
  <c r="Y1091" i="1" l="1"/>
  <c r="A1091" i="1"/>
  <c r="A1091" i="4" s="1"/>
  <c r="C1090" i="7"/>
  <c r="A1091" i="7" s="1"/>
  <c r="B1090" i="7"/>
  <c r="D1090" i="7" s="1"/>
  <c r="Y1092" i="1" l="1"/>
  <c r="M1092" i="1"/>
  <c r="Z1092" i="1" s="1"/>
  <c r="E1092" i="1"/>
  <c r="F1092" i="1" s="1"/>
  <c r="P1092" i="1" s="1"/>
  <c r="A1092" i="1"/>
  <c r="A1092" i="4" s="1"/>
  <c r="C1091" i="7"/>
  <c r="A1092" i="7" s="1"/>
  <c r="B1091" i="7"/>
  <c r="D1091" i="7" s="1"/>
  <c r="Y1093" i="1" l="1"/>
  <c r="E1093" i="1"/>
  <c r="F1093" i="1" s="1"/>
  <c r="P1093" i="1" s="1"/>
  <c r="A1093" i="1"/>
  <c r="A1093" i="4" s="1"/>
  <c r="M1093" i="1"/>
  <c r="Z1093" i="1" s="1"/>
  <c r="B1092" i="7"/>
  <c r="D1092" i="7" s="1"/>
  <c r="C1092" i="7"/>
  <c r="A1093" i="7" s="1"/>
  <c r="Y1094" i="1" l="1"/>
  <c r="A1094" i="1"/>
  <c r="A1094" i="4" s="1"/>
  <c r="C1093" i="7"/>
  <c r="A1094" i="7" s="1"/>
  <c r="B1093" i="7"/>
  <c r="D1093" i="7" s="1"/>
  <c r="Y1095" i="1" l="1"/>
  <c r="M1095" i="1"/>
  <c r="Z1095" i="1" s="1"/>
  <c r="E1095" i="1"/>
  <c r="F1095" i="1" s="1"/>
  <c r="P1095" i="1" s="1"/>
  <c r="A1095" i="1"/>
  <c r="A1095" i="4" s="1"/>
  <c r="C1094" i="7"/>
  <c r="A1095" i="7" s="1"/>
  <c r="B1094" i="7"/>
  <c r="D1094" i="7" s="1"/>
  <c r="Y1096" i="1" l="1"/>
  <c r="M1096" i="1"/>
  <c r="Z1096" i="1" s="1"/>
  <c r="E1096" i="1"/>
  <c r="F1096" i="1" s="1"/>
  <c r="P1096" i="1" s="1"/>
  <c r="A1096" i="1"/>
  <c r="A1096" i="4" s="1"/>
  <c r="B1095" i="7"/>
  <c r="D1095" i="7" s="1"/>
  <c r="C1095" i="7"/>
  <c r="A1096" i="7" s="1"/>
  <c r="Y1097" i="1" l="1"/>
  <c r="A1097" i="1"/>
  <c r="A1097" i="4" s="1"/>
  <c r="C1096" i="7"/>
  <c r="A1097" i="7" s="1"/>
  <c r="B1096" i="7"/>
  <c r="D1096" i="7" s="1"/>
  <c r="Y1098" i="1" l="1"/>
  <c r="A1098" i="1"/>
  <c r="A1098" i="4" s="1"/>
  <c r="C1097" i="7"/>
  <c r="A1098" i="7" s="1"/>
  <c r="B1097" i="7"/>
  <c r="D1097" i="7" s="1"/>
  <c r="Y1099" i="1" l="1"/>
  <c r="A1099" i="1"/>
  <c r="A1099" i="4" s="1"/>
  <c r="B1098" i="7"/>
  <c r="D1098" i="7" s="1"/>
  <c r="C1098" i="7"/>
  <c r="A1099" i="7" s="1"/>
  <c r="Y1100" i="1" l="1"/>
  <c r="A1100" i="1"/>
  <c r="A1100" i="4" s="1"/>
  <c r="C1099" i="7"/>
  <c r="A1100" i="7" s="1"/>
  <c r="B1099" i="7"/>
  <c r="D1099" i="7" s="1"/>
  <c r="Y1101" i="1" l="1"/>
  <c r="A1101" i="1"/>
  <c r="A1101" i="4" s="1"/>
  <c r="C1100" i="7"/>
  <c r="A1101" i="7" s="1"/>
  <c r="B1100" i="7"/>
  <c r="D1100" i="7" s="1"/>
  <c r="Y1102" i="1" l="1"/>
  <c r="A1102" i="1"/>
  <c r="A1102" i="4" s="1"/>
  <c r="C1101" i="7"/>
  <c r="A1102" i="7" s="1"/>
  <c r="B1101" i="7"/>
  <c r="D1101" i="7" s="1"/>
  <c r="Y1103" i="1" l="1"/>
  <c r="A1103" i="1"/>
  <c r="A1103" i="4" s="1"/>
  <c r="C1102" i="7"/>
  <c r="A1103" i="7" s="1"/>
  <c r="B1102" i="7"/>
  <c r="D1102" i="7" s="1"/>
  <c r="Y1104" i="1" l="1"/>
  <c r="A1104" i="1"/>
  <c r="A1104" i="4" s="1"/>
  <c r="B1103" i="7"/>
  <c r="D1103" i="7" s="1"/>
  <c r="C1103" i="7"/>
  <c r="A1104" i="7" s="1"/>
  <c r="Y1105" i="1" l="1"/>
  <c r="A1105" i="1"/>
  <c r="A1105" i="4" s="1"/>
  <c r="C1104" i="7"/>
  <c r="A1105" i="7" s="1"/>
  <c r="B1104" i="7"/>
  <c r="D1104" i="7" s="1"/>
  <c r="Y1106" i="1" l="1"/>
  <c r="A1106" i="1"/>
  <c r="A1106" i="4" s="1"/>
  <c r="C1105" i="7"/>
  <c r="A1106" i="7" s="1"/>
  <c r="B1105" i="7"/>
  <c r="D1105" i="7" s="1"/>
  <c r="Y1107" i="1" l="1"/>
  <c r="A1107" i="1"/>
  <c r="A1107" i="4" s="1"/>
  <c r="C1106" i="7"/>
  <c r="A1107" i="7" s="1"/>
  <c r="B1106" i="7"/>
  <c r="D1106" i="7" s="1"/>
  <c r="Y1108" i="1" l="1"/>
  <c r="A1108" i="1"/>
  <c r="A1108" i="4" s="1"/>
  <c r="C1107" i="7"/>
  <c r="A1108" i="7" s="1"/>
  <c r="B1107" i="7"/>
  <c r="D1107" i="7" s="1"/>
  <c r="Y1109" i="1" l="1"/>
  <c r="A1109" i="1"/>
  <c r="A1109" i="4" s="1"/>
  <c r="C1108" i="7"/>
  <c r="A1109" i="7" s="1"/>
  <c r="B1108" i="7"/>
  <c r="D1108" i="7" s="1"/>
  <c r="Y1110" i="1" l="1"/>
  <c r="A1110" i="1"/>
  <c r="A1110" i="4" s="1"/>
  <c r="B1109" i="7"/>
  <c r="D1109" i="7" s="1"/>
  <c r="C1109" i="7"/>
  <c r="A1110" i="7" s="1"/>
  <c r="Y1111" i="1" l="1"/>
  <c r="A1111" i="1"/>
  <c r="A1111" i="4" s="1"/>
  <c r="C1110" i="7"/>
  <c r="A1111" i="7" s="1"/>
  <c r="B1110" i="7"/>
  <c r="D1110" i="7" s="1"/>
  <c r="Y1112" i="1" l="1"/>
  <c r="A1112" i="1"/>
  <c r="A1112" i="4" s="1"/>
  <c r="C1111" i="7"/>
  <c r="A1112" i="7" s="1"/>
  <c r="B1111" i="7"/>
  <c r="D1111" i="7" s="1"/>
  <c r="Y1113" i="1" l="1"/>
  <c r="A1113" i="1"/>
  <c r="A1113" i="4" s="1"/>
  <c r="C1112" i="7"/>
  <c r="A1113" i="7" s="1"/>
  <c r="B1112" i="7"/>
  <c r="D1112" i="7" s="1"/>
  <c r="Y1114" i="1" l="1"/>
  <c r="A1114" i="1"/>
  <c r="A1114" i="4" s="1"/>
  <c r="C1113" i="7"/>
  <c r="A1114" i="7" s="1"/>
  <c r="B1113" i="7"/>
  <c r="D1113" i="7" s="1"/>
  <c r="Y1115" i="1" l="1"/>
  <c r="A1115" i="1"/>
  <c r="A1115" i="4" s="1"/>
  <c r="C1114" i="7"/>
  <c r="A1115" i="7" s="1"/>
  <c r="B1114" i="7"/>
  <c r="D1114" i="7" s="1"/>
  <c r="Y1116" i="1" l="1"/>
  <c r="A1116" i="1"/>
  <c r="A1116" i="4" s="1"/>
  <c r="C1115" i="7"/>
  <c r="A1116" i="7" s="1"/>
  <c r="B1115" i="7"/>
  <c r="D1115" i="7" s="1"/>
  <c r="Y1117" i="1" l="1"/>
  <c r="A1117" i="1"/>
  <c r="A1117" i="4" s="1"/>
  <c r="B1116" i="7"/>
  <c r="D1116" i="7" s="1"/>
  <c r="C1116" i="7"/>
  <c r="A1117" i="7" s="1"/>
  <c r="Y1118" i="1" l="1"/>
  <c r="A1118" i="1"/>
  <c r="A1118" i="4" s="1"/>
  <c r="C1117" i="7"/>
  <c r="A1118" i="7" s="1"/>
  <c r="B1117" i="7"/>
  <c r="D1117" i="7" s="1"/>
  <c r="Y1119" i="1" l="1"/>
  <c r="A1119" i="1"/>
  <c r="A1119" i="4" s="1"/>
  <c r="C1118" i="7"/>
  <c r="A1119" i="7" s="1"/>
  <c r="B1118" i="7"/>
  <c r="D1118" i="7" s="1"/>
  <c r="Y1120" i="1" l="1"/>
  <c r="A1120" i="1"/>
  <c r="A1120" i="4" s="1"/>
  <c r="C1119" i="7"/>
  <c r="A1120" i="7" s="1"/>
  <c r="B1119" i="7"/>
  <c r="D1119" i="7" s="1"/>
  <c r="Y1121" i="1" l="1"/>
  <c r="A1121" i="1"/>
  <c r="A1121" i="4" s="1"/>
  <c r="C1120" i="7"/>
  <c r="A1121" i="7" s="1"/>
  <c r="B1120" i="7"/>
  <c r="D1120" i="7" s="1"/>
  <c r="Y1122" i="1" l="1"/>
  <c r="A1122" i="1"/>
  <c r="A1122" i="4" s="1"/>
  <c r="C1121" i="7"/>
  <c r="A1122" i="7" s="1"/>
  <c r="B1121" i="7"/>
  <c r="D1121" i="7" s="1"/>
  <c r="Y1123" i="1" l="1"/>
  <c r="A1123" i="1"/>
  <c r="A1123" i="4" s="1"/>
  <c r="C1122" i="7"/>
  <c r="A1123" i="7" s="1"/>
  <c r="B1122" i="7"/>
  <c r="D1122" i="7" s="1"/>
  <c r="Y1124" i="1" l="1"/>
  <c r="A1124" i="1"/>
  <c r="A1124" i="4" s="1"/>
  <c r="C1123" i="7"/>
  <c r="A1124" i="7" s="1"/>
  <c r="B1123" i="7"/>
  <c r="D1123" i="7" s="1"/>
  <c r="Y1125" i="1" l="1"/>
  <c r="A1125" i="1"/>
  <c r="A1125" i="4" s="1"/>
  <c r="C1124" i="7"/>
  <c r="A1125" i="7" s="1"/>
  <c r="B1124" i="7"/>
  <c r="D1124" i="7" s="1"/>
  <c r="Y1126" i="1" l="1"/>
  <c r="A1126" i="1"/>
  <c r="A1126" i="4" s="1"/>
  <c r="C1125" i="7"/>
  <c r="A1126" i="7" s="1"/>
  <c r="B1125" i="7"/>
  <c r="D1125" i="7" s="1"/>
  <c r="Y1127" i="1" l="1"/>
  <c r="A1127" i="1"/>
  <c r="A1127" i="4" s="1"/>
  <c r="C1126" i="7"/>
  <c r="A1127" i="7" s="1"/>
  <c r="B1126" i="7"/>
  <c r="D1126" i="7" s="1"/>
  <c r="Y1128" i="1" l="1"/>
  <c r="A1128" i="1"/>
  <c r="A1128" i="4" s="1"/>
  <c r="B1127" i="7"/>
  <c r="D1127" i="7" s="1"/>
  <c r="C1127" i="7"/>
  <c r="A1128" i="7" s="1"/>
  <c r="Y1129" i="1" l="1"/>
  <c r="A1129" i="1"/>
  <c r="A1129" i="4" s="1"/>
  <c r="C1128" i="7"/>
  <c r="A1129" i="7" s="1"/>
  <c r="B1128" i="7"/>
  <c r="D1128" i="7" s="1"/>
  <c r="Y1130" i="1" l="1"/>
  <c r="A1130" i="1"/>
  <c r="A1130" i="4" s="1"/>
  <c r="C1129" i="7"/>
  <c r="A1130" i="7" s="1"/>
  <c r="B1129" i="7"/>
  <c r="D1129" i="7" s="1"/>
  <c r="Y1131" i="1" l="1"/>
  <c r="A1131" i="1"/>
  <c r="A1131" i="4" s="1"/>
  <c r="C1130" i="7"/>
  <c r="A1131" i="7" s="1"/>
  <c r="B1130" i="7"/>
  <c r="D1130" i="7" s="1"/>
  <c r="Y1132" i="1" l="1"/>
  <c r="A1132" i="1"/>
  <c r="A1132" i="4" s="1"/>
  <c r="C1131" i="7"/>
  <c r="A1132" i="7" s="1"/>
  <c r="B1131" i="7"/>
  <c r="D1131" i="7" s="1"/>
  <c r="Y1133" i="1" l="1"/>
  <c r="A1133" i="1"/>
  <c r="A1133" i="4" s="1"/>
  <c r="C1132" i="7"/>
  <c r="A1133" i="7" s="1"/>
  <c r="B1132" i="7"/>
  <c r="D1132" i="7" s="1"/>
  <c r="Y1134" i="1" l="1"/>
  <c r="A1134" i="1"/>
  <c r="A1134" i="4" s="1"/>
  <c r="C1133" i="7"/>
  <c r="A1134" i="7" s="1"/>
  <c r="B1133" i="7"/>
  <c r="D1133" i="7" s="1"/>
  <c r="Y1135" i="1" l="1"/>
  <c r="A1135" i="1"/>
  <c r="A1135" i="4" s="1"/>
  <c r="B1134" i="7"/>
  <c r="D1134" i="7" s="1"/>
  <c r="C1134" i="7"/>
  <c r="A1135" i="7" s="1"/>
  <c r="Y1136" i="1" l="1"/>
  <c r="A1136" i="1"/>
  <c r="A1136" i="4" s="1"/>
  <c r="C1135" i="7"/>
  <c r="A1136" i="7" s="1"/>
  <c r="B1135" i="7"/>
  <c r="D1135" i="7" s="1"/>
  <c r="Y1137" i="1" l="1"/>
  <c r="A1137" i="1"/>
  <c r="A1137" i="4" s="1"/>
  <c r="C1136" i="7"/>
  <c r="A1137" i="7" s="1"/>
  <c r="B1136" i="7"/>
  <c r="D1136" i="7" s="1"/>
  <c r="Y1138" i="1" l="1"/>
  <c r="A1138" i="1"/>
  <c r="A1138" i="4" s="1"/>
  <c r="C1137" i="7"/>
  <c r="A1138" i="7" s="1"/>
  <c r="B1137" i="7"/>
  <c r="D1137" i="7" s="1"/>
  <c r="Y1139" i="1" l="1"/>
  <c r="A1139" i="1"/>
  <c r="A1139" i="4" s="1"/>
  <c r="C1138" i="7"/>
  <c r="A1139" i="7" s="1"/>
  <c r="B1138" i="7"/>
  <c r="D1138" i="7" s="1"/>
  <c r="Y1140" i="1" l="1"/>
  <c r="A1140" i="1"/>
  <c r="A1140" i="4" s="1"/>
  <c r="C1139" i="7"/>
  <c r="A1140" i="7" s="1"/>
  <c r="B1139" i="7"/>
  <c r="D1139" i="7" s="1"/>
  <c r="Y1141" i="1" l="1"/>
  <c r="A1141" i="1"/>
  <c r="A1141" i="4" s="1"/>
  <c r="C1140" i="7"/>
  <c r="A1141" i="7" s="1"/>
  <c r="B1140" i="7"/>
  <c r="D1140" i="7" s="1"/>
  <c r="Y1142" i="1" l="1"/>
  <c r="A1142" i="1"/>
  <c r="A1142" i="4" s="1"/>
  <c r="C1141" i="7"/>
  <c r="A1142" i="7" s="1"/>
  <c r="B1141" i="7"/>
  <c r="D1141" i="7" s="1"/>
  <c r="Y1143" i="1" l="1"/>
  <c r="A1143" i="1"/>
  <c r="A1143" i="4" s="1"/>
  <c r="C1142" i="7"/>
  <c r="A1143" i="7" s="1"/>
  <c r="B1142" i="7"/>
  <c r="D1142" i="7" s="1"/>
  <c r="Y1144" i="1" l="1"/>
  <c r="A1144" i="1"/>
  <c r="A1144" i="4" s="1"/>
  <c r="C1143" i="7"/>
  <c r="A1144" i="7" s="1"/>
  <c r="B1143" i="7"/>
  <c r="D1143" i="7" s="1"/>
  <c r="Y1145" i="1" l="1"/>
  <c r="A1145" i="1"/>
  <c r="A1145" i="4" s="1"/>
  <c r="C1144" i="7"/>
  <c r="A1145" i="7" s="1"/>
  <c r="B1144" i="7"/>
  <c r="D1144" i="7" s="1"/>
  <c r="Y1146" i="1" l="1"/>
  <c r="A1146" i="1"/>
  <c r="A1146" i="4" s="1"/>
  <c r="B1145" i="7"/>
  <c r="D1145" i="7" s="1"/>
  <c r="C1145" i="7"/>
  <c r="A1146" i="7" s="1"/>
  <c r="Y1147" i="1" l="1"/>
  <c r="A1147" i="1"/>
  <c r="A1147" i="4" s="1"/>
  <c r="C1146" i="7"/>
  <c r="A1147" i="7" s="1"/>
  <c r="B1146" i="7"/>
  <c r="D1146" i="7" s="1"/>
  <c r="Y1148" i="1" l="1"/>
  <c r="A1148" i="1"/>
  <c r="A1148" i="4" s="1"/>
  <c r="C1147" i="7"/>
  <c r="A1148" i="7" s="1"/>
  <c r="B1147" i="7"/>
  <c r="D1147" i="7" s="1"/>
  <c r="Y1149" i="1" l="1"/>
  <c r="A1149" i="1"/>
  <c r="A1149" i="4" s="1"/>
  <c r="C1148" i="7"/>
  <c r="A1149" i="7" s="1"/>
  <c r="B1148" i="7"/>
  <c r="D1148" i="7" s="1"/>
  <c r="Y1150" i="1" l="1"/>
  <c r="A1150" i="1"/>
  <c r="A1150" i="4" s="1"/>
  <c r="C1149" i="7"/>
  <c r="A1150" i="7" s="1"/>
  <c r="B1149" i="7"/>
  <c r="D1149" i="7" s="1"/>
  <c r="P1227" i="1"/>
  <c r="Y1151" i="1" l="1"/>
  <c r="A1151" i="1"/>
  <c r="A1151" i="4" s="1"/>
  <c r="C1150" i="7"/>
  <c r="A1151" i="7" s="1"/>
  <c r="B1150" i="7"/>
  <c r="D1150" i="7" s="1"/>
  <c r="P1228" i="1"/>
  <c r="Y1152" i="1" l="1"/>
  <c r="A1152" i="1"/>
  <c r="A1152" i="4" s="1"/>
  <c r="C1151" i="7"/>
  <c r="A1152" i="7" s="1"/>
  <c r="B1151" i="7"/>
  <c r="D1151" i="7" s="1"/>
  <c r="P1229" i="1"/>
  <c r="Y1153" i="1" l="1"/>
  <c r="A1153" i="1"/>
  <c r="A1153" i="4" s="1"/>
  <c r="B1152" i="7"/>
  <c r="D1152" i="7" s="1"/>
  <c r="C1152" i="7"/>
  <c r="A1153" i="7" s="1"/>
  <c r="P1230" i="1"/>
  <c r="Y1154" i="1" l="1"/>
  <c r="A1154" i="1"/>
  <c r="A1154" i="4" s="1"/>
  <c r="C1153" i="7"/>
  <c r="A1154" i="7" s="1"/>
  <c r="B1153" i="7"/>
  <c r="D1153" i="7" s="1"/>
  <c r="P1231" i="1"/>
  <c r="Y1155" i="1" l="1"/>
  <c r="A1155" i="1"/>
  <c r="A1155" i="4" s="1"/>
  <c r="C1154" i="7"/>
  <c r="A1155" i="7" s="1"/>
  <c r="B1154" i="7"/>
  <c r="D1154" i="7" s="1"/>
  <c r="Y1156" i="1" l="1"/>
  <c r="A1156" i="1"/>
  <c r="A1156" i="4" s="1"/>
  <c r="C1155" i="7"/>
  <c r="A1156" i="7" s="1"/>
  <c r="B1155" i="7"/>
  <c r="D1155" i="7" s="1"/>
  <c r="Y1157" i="1" l="1"/>
  <c r="A1157" i="1"/>
  <c r="A1157" i="4" s="1"/>
  <c r="C1156" i="7"/>
  <c r="A1157" i="7" s="1"/>
  <c r="B1156" i="7"/>
  <c r="D1156" i="7" s="1"/>
  <c r="Y1158" i="1" l="1"/>
  <c r="A1158" i="1"/>
  <c r="A1158" i="4" s="1"/>
  <c r="C1157" i="7"/>
  <c r="A1158" i="7" s="1"/>
  <c r="B1157" i="7"/>
  <c r="D1157" i="7" s="1"/>
  <c r="Y1159" i="1" l="1"/>
  <c r="A1159" i="1"/>
  <c r="A1159" i="4" s="1"/>
  <c r="C1158" i="7"/>
  <c r="A1159" i="7" s="1"/>
  <c r="B1158" i="7"/>
  <c r="D1158" i="7" s="1"/>
  <c r="Y1160" i="1" l="1"/>
  <c r="A1160" i="1"/>
  <c r="A1160" i="4" s="1"/>
  <c r="C1159" i="7"/>
  <c r="A1160" i="7" s="1"/>
  <c r="B1159" i="7"/>
  <c r="D1159" i="7" s="1"/>
  <c r="Y1161" i="1" l="1"/>
  <c r="A1161" i="1"/>
  <c r="A1161" i="4" s="1"/>
  <c r="B1160" i="7"/>
  <c r="D1160" i="7" s="1"/>
  <c r="C1160" i="7"/>
  <c r="A1161" i="7" s="1"/>
  <c r="Y1162" i="1" l="1"/>
  <c r="A1162" i="1"/>
  <c r="A1162" i="4" s="1"/>
  <c r="C1161" i="7"/>
  <c r="A1162" i="7" s="1"/>
  <c r="B1161" i="7"/>
  <c r="D1161" i="7" s="1"/>
  <c r="Y1163" i="1" l="1"/>
  <c r="A1163" i="1"/>
  <c r="A1163" i="4" s="1"/>
  <c r="C1162" i="7"/>
  <c r="A1163" i="7" s="1"/>
  <c r="B1162" i="7"/>
  <c r="D1162" i="7" s="1"/>
  <c r="Y1164" i="1" l="1"/>
  <c r="A1164" i="1"/>
  <c r="A1164" i="4" s="1"/>
  <c r="B1163" i="7"/>
  <c r="D1163" i="7" s="1"/>
  <c r="C1163" i="7"/>
  <c r="A1164" i="7" s="1"/>
  <c r="Y1165" i="1" l="1"/>
  <c r="A1165" i="1"/>
  <c r="A1165" i="4" s="1"/>
  <c r="C1164" i="7"/>
  <c r="A1165" i="7" s="1"/>
  <c r="B1164" i="7"/>
  <c r="D1164" i="7" s="1"/>
  <c r="Y1166" i="1" l="1"/>
  <c r="A1166" i="1"/>
  <c r="A1166" i="4" s="1"/>
  <c r="C1165" i="7"/>
  <c r="A1166" i="7" s="1"/>
  <c r="B1165" i="7"/>
  <c r="D1165" i="7" s="1"/>
  <c r="Y1167" i="1" l="1"/>
  <c r="A1167" i="1"/>
  <c r="A1167" i="4" s="1"/>
  <c r="C1166" i="7"/>
  <c r="A1167" i="7" s="1"/>
  <c r="B1166" i="7"/>
  <c r="D1166" i="7" s="1"/>
  <c r="Y1168" i="1" l="1"/>
  <c r="A1168" i="1"/>
  <c r="A1168" i="4" s="1"/>
  <c r="C1167" i="7"/>
  <c r="A1168" i="7" s="1"/>
  <c r="B1167" i="7"/>
  <c r="D1167" i="7" s="1"/>
  <c r="P1171" i="1"/>
  <c r="Y1169" i="1" l="1"/>
  <c r="A1169" i="1"/>
  <c r="A1169" i="4" s="1"/>
  <c r="C1168" i="7"/>
  <c r="A1169" i="7" s="1"/>
  <c r="B1168" i="7"/>
  <c r="D1168" i="7" s="1"/>
  <c r="Y1170" i="1" l="1"/>
  <c r="A1170" i="1"/>
  <c r="A1170" i="4" s="1"/>
  <c r="C1169" i="7"/>
  <c r="A1170" i="7" s="1"/>
  <c r="B1169" i="7"/>
  <c r="D1169" i="7" s="1"/>
  <c r="Y1171" i="1" l="1"/>
  <c r="Z1171" i="1"/>
  <c r="A1171" i="1"/>
  <c r="A1171" i="4" s="1"/>
  <c r="B1170" i="7"/>
  <c r="D1170" i="7" s="1"/>
  <c r="C1170" i="7"/>
  <c r="A1171" i="7" s="1"/>
  <c r="P1172" i="1"/>
  <c r="Y1172" i="1" l="1"/>
  <c r="A1172" i="1"/>
  <c r="A1172" i="4" s="1"/>
  <c r="Z1172" i="1"/>
  <c r="C1171" i="7"/>
  <c r="A1172" i="7" s="1"/>
  <c r="B1171" i="7"/>
  <c r="D1171" i="7" s="1"/>
  <c r="Y1173" i="1" l="1"/>
  <c r="A1173" i="1"/>
  <c r="A1173" i="4" s="1"/>
  <c r="M1173" i="1"/>
  <c r="Z1173" i="1" s="1"/>
  <c r="E1173" i="1"/>
  <c r="F1173" i="1" s="1"/>
  <c r="P1173" i="1" s="1"/>
  <c r="C1172" i="7"/>
  <c r="A1173" i="7" s="1"/>
  <c r="B1172" i="7"/>
  <c r="D1172" i="7" s="1"/>
  <c r="Y1174" i="1" l="1"/>
  <c r="E1174" i="1"/>
  <c r="F1174" i="1" s="1"/>
  <c r="P1174" i="1" s="1"/>
  <c r="M1174" i="1"/>
  <c r="Z1174" i="1" s="1"/>
  <c r="A1174" i="1"/>
  <c r="A1174" i="4" s="1"/>
  <c r="C1173" i="7"/>
  <c r="A1174" i="7" s="1"/>
  <c r="B1173" i="7"/>
  <c r="D1173" i="7" s="1"/>
  <c r="Y1175" i="1" l="1"/>
  <c r="A1175" i="1"/>
  <c r="A1175" i="4" s="1"/>
  <c r="M1175" i="1"/>
  <c r="Z1175" i="1" s="1"/>
  <c r="E1175" i="1"/>
  <c r="F1175" i="1" s="1"/>
  <c r="P1175" i="1" s="1"/>
  <c r="C1174" i="7"/>
  <c r="A1175" i="7" s="1"/>
  <c r="B1174" i="7"/>
  <c r="D1174" i="7" s="1"/>
  <c r="Y1176" i="1" l="1"/>
  <c r="E1176" i="1"/>
  <c r="F1176" i="1" s="1"/>
  <c r="P1176" i="1" s="1"/>
  <c r="M1176" i="1"/>
  <c r="Z1176" i="1" s="1"/>
  <c r="A1176" i="1"/>
  <c r="A1176" i="4" s="1"/>
  <c r="B1175" i="7"/>
  <c r="D1175" i="7" s="1"/>
  <c r="C1175" i="7"/>
  <c r="A1176" i="7" s="1"/>
  <c r="Y1177" i="1" l="1"/>
  <c r="E1177" i="1"/>
  <c r="F1177" i="1" s="1"/>
  <c r="P1177" i="1" s="1"/>
  <c r="M1177" i="1"/>
  <c r="Z1177" i="1" s="1"/>
  <c r="A1177" i="1"/>
  <c r="A1177" i="4" s="1"/>
  <c r="C1176" i="7"/>
  <c r="A1177" i="7" s="1"/>
  <c r="B1176" i="7"/>
  <c r="D1176" i="7" s="1"/>
  <c r="Y1178" i="1" l="1"/>
  <c r="E1178" i="1"/>
  <c r="F1178" i="1" s="1"/>
  <c r="P1178" i="1" s="1"/>
  <c r="A1178" i="1"/>
  <c r="A1178" i="4" s="1"/>
  <c r="M1178" i="1"/>
  <c r="Z1178" i="1" s="1"/>
  <c r="C1177" i="7"/>
  <c r="A1178" i="7" s="1"/>
  <c r="B1177" i="7"/>
  <c r="D1177" i="7" s="1"/>
  <c r="Y1179" i="1" l="1"/>
  <c r="A1179" i="1"/>
  <c r="A1179" i="4" s="1"/>
  <c r="M1179" i="1"/>
  <c r="Z1179" i="1" s="1"/>
  <c r="E1179" i="1"/>
  <c r="F1179" i="1" s="1"/>
  <c r="P1179" i="1" s="1"/>
  <c r="C1178" i="7"/>
  <c r="A1179" i="7" s="1"/>
  <c r="B1178" i="7"/>
  <c r="D1178" i="7" s="1"/>
  <c r="Y1180" i="1" l="1"/>
  <c r="A1180" i="1"/>
  <c r="A1180" i="4" s="1"/>
  <c r="E1180" i="1"/>
  <c r="F1180" i="1" s="1"/>
  <c r="P1180" i="1" s="1"/>
  <c r="M1180" i="1"/>
  <c r="Z1180" i="1" s="1"/>
  <c r="B1179" i="7"/>
  <c r="D1179" i="7" s="1"/>
  <c r="C1179" i="7"/>
  <c r="A1180" i="7" s="1"/>
  <c r="Y1181" i="1" l="1"/>
  <c r="A1181" i="1"/>
  <c r="A1181" i="4" s="1"/>
  <c r="M1181" i="1"/>
  <c r="Z1181" i="1" s="1"/>
  <c r="E1181" i="1"/>
  <c r="F1181" i="1" s="1"/>
  <c r="P1181" i="1" s="1"/>
  <c r="C1180" i="7"/>
  <c r="A1181" i="7" s="1"/>
  <c r="B1180" i="7"/>
  <c r="D1180" i="7" s="1"/>
  <c r="Y1182" i="1" l="1"/>
  <c r="M1182" i="1"/>
  <c r="Z1182" i="1" s="1"/>
  <c r="A1182" i="1"/>
  <c r="A1182" i="4" s="1"/>
  <c r="E1182" i="1"/>
  <c r="F1182" i="1" s="1"/>
  <c r="P1182" i="1" s="1"/>
  <c r="B1181" i="7"/>
  <c r="D1181" i="7" s="1"/>
  <c r="C1181" i="7"/>
  <c r="A1182" i="7" s="1"/>
  <c r="Y1183" i="1" l="1"/>
  <c r="M1183" i="1"/>
  <c r="Z1183" i="1" s="1"/>
  <c r="A1183" i="1"/>
  <c r="A1183" i="4" s="1"/>
  <c r="E1183" i="1"/>
  <c r="F1183" i="1" s="1"/>
  <c r="P1183" i="1" s="1"/>
  <c r="C1182" i="7"/>
  <c r="A1183" i="7" s="1"/>
  <c r="B1182" i="7"/>
  <c r="D1182" i="7" s="1"/>
  <c r="Y1184" i="1" l="1"/>
  <c r="E1184" i="1"/>
  <c r="F1184" i="1" s="1"/>
  <c r="P1184" i="1" s="1"/>
  <c r="M1184" i="1"/>
  <c r="Z1184" i="1" s="1"/>
  <c r="A1184" i="1"/>
  <c r="A1184" i="4" s="1"/>
  <c r="C1183" i="7"/>
  <c r="A1184" i="7" s="1"/>
  <c r="B1183" i="7"/>
  <c r="D1183" i="7" s="1"/>
  <c r="Y1185" i="1" l="1"/>
  <c r="M1185" i="1"/>
  <c r="Z1185" i="1" s="1"/>
  <c r="A1185" i="1"/>
  <c r="A1185" i="4" s="1"/>
  <c r="E1185" i="1"/>
  <c r="F1185" i="1" s="1"/>
  <c r="P1185" i="1" s="1"/>
  <c r="B1184" i="7"/>
  <c r="D1184" i="7" s="1"/>
  <c r="C1184" i="7"/>
  <c r="A1185" i="7" s="1"/>
  <c r="Y1186" i="1" l="1"/>
  <c r="E1186" i="1"/>
  <c r="F1186" i="1" s="1"/>
  <c r="P1186" i="1" s="1"/>
  <c r="A1186" i="1"/>
  <c r="A1186" i="4" s="1"/>
  <c r="M1186" i="1"/>
  <c r="Z1186" i="1" s="1"/>
  <c r="C1185" i="7"/>
  <c r="A1186" i="7" s="1"/>
  <c r="B1185" i="7"/>
  <c r="D1185" i="7" s="1"/>
  <c r="Y1187" i="1" l="1"/>
  <c r="A1187" i="1"/>
  <c r="A1187" i="4" s="1"/>
  <c r="E1187" i="1"/>
  <c r="F1187" i="1" s="1"/>
  <c r="P1187" i="1" s="1"/>
  <c r="M1187" i="1"/>
  <c r="Z1187" i="1" s="1"/>
  <c r="C1186" i="7"/>
  <c r="A1187" i="7" s="1"/>
  <c r="B1186" i="7"/>
  <c r="D1186" i="7" s="1"/>
  <c r="Y1188" i="1" l="1"/>
  <c r="E1188" i="1"/>
  <c r="F1188" i="1" s="1"/>
  <c r="P1188" i="1" s="1"/>
  <c r="A1188" i="1"/>
  <c r="A1188" i="4" s="1"/>
  <c r="M1188" i="1"/>
  <c r="Z1188" i="1" s="1"/>
  <c r="C1187" i="7"/>
  <c r="A1188" i="7" s="1"/>
  <c r="B1187" i="7"/>
  <c r="D1187" i="7" s="1"/>
  <c r="Y1189" i="1" l="1"/>
  <c r="M1189" i="1"/>
  <c r="Z1189" i="1" s="1"/>
  <c r="E1189" i="1"/>
  <c r="F1189" i="1" s="1"/>
  <c r="P1189" i="1" s="1"/>
  <c r="A1189" i="1"/>
  <c r="A1189" i="4" s="1"/>
  <c r="B1188" i="7"/>
  <c r="D1188" i="7" s="1"/>
  <c r="C1188" i="7"/>
  <c r="A1189" i="7" s="1"/>
  <c r="Y1190" i="1" l="1"/>
  <c r="M1190" i="1"/>
  <c r="Z1190" i="1" s="1"/>
  <c r="E1190" i="1"/>
  <c r="A1190" i="1"/>
  <c r="C1189" i="7"/>
  <c r="A1190" i="7" s="1"/>
  <c r="B1189" i="7"/>
  <c r="D1189" i="7" s="1"/>
  <c r="A1190" i="4" l="1"/>
  <c r="F1190" i="1"/>
  <c r="P1190" i="1"/>
  <c r="Y1191" i="1"/>
  <c r="M1191" i="1"/>
  <c r="Z1191" i="1" s="1"/>
  <c r="A1191" i="1"/>
  <c r="A1191" i="4" s="1"/>
  <c r="E1191" i="1"/>
  <c r="F1191" i="1" s="1"/>
  <c r="P1191" i="1" s="1"/>
  <c r="C1190" i="7"/>
  <c r="A1191" i="7" s="1"/>
  <c r="B1190" i="7"/>
  <c r="D1190" i="7" s="1"/>
  <c r="Y1192" i="1" l="1"/>
  <c r="A1192" i="1"/>
  <c r="A1192" i="4" s="1"/>
  <c r="M1192" i="1"/>
  <c r="Z1192" i="1" s="1"/>
  <c r="E1192" i="1"/>
  <c r="F1192" i="1" s="1"/>
  <c r="P1192" i="1" s="1"/>
  <c r="C1191" i="7"/>
  <c r="A1192" i="7" s="1"/>
  <c r="B1191" i="7"/>
  <c r="D1191" i="7" s="1"/>
  <c r="Y1193" i="1" l="1"/>
  <c r="E1193" i="1"/>
  <c r="F1193" i="1" s="1"/>
  <c r="P1193" i="1" s="1"/>
  <c r="A1193" i="1"/>
  <c r="A1193" i="4" s="1"/>
  <c r="M1193" i="1"/>
  <c r="Z1193" i="1" s="1"/>
  <c r="C1192" i="7"/>
  <c r="A1193" i="7" s="1"/>
  <c r="B1192" i="7"/>
  <c r="D1192" i="7" s="1"/>
  <c r="Y1194" i="1" l="1"/>
  <c r="E1194" i="1"/>
  <c r="F1194" i="1" s="1"/>
  <c r="P1194" i="1" s="1"/>
  <c r="A1194" i="1"/>
  <c r="A1194" i="4" s="1"/>
  <c r="M1194" i="1"/>
  <c r="Z1194" i="1" s="1"/>
  <c r="B1193" i="7"/>
  <c r="D1193" i="7" s="1"/>
  <c r="C1193" i="7"/>
  <c r="A1194" i="7" s="1"/>
  <c r="Y1195" i="1" l="1"/>
  <c r="A1195" i="1"/>
  <c r="A1195" i="4" s="1"/>
  <c r="E1195" i="1"/>
  <c r="F1195" i="1" s="1"/>
  <c r="P1195" i="1" s="1"/>
  <c r="M1195" i="1"/>
  <c r="Z1195" i="1" s="1"/>
  <c r="C1194" i="7"/>
  <c r="A1195" i="7" s="1"/>
  <c r="B1194" i="7"/>
  <c r="D1194" i="7" s="1"/>
  <c r="Y1196" i="1" l="1"/>
  <c r="A1196" i="1"/>
  <c r="A1196" i="4" s="1"/>
  <c r="E1196" i="1"/>
  <c r="F1196" i="1" s="1"/>
  <c r="P1196" i="1" s="1"/>
  <c r="M1196" i="1"/>
  <c r="Z1196" i="1" s="1"/>
  <c r="C1195" i="7"/>
  <c r="A1196" i="7" s="1"/>
  <c r="B1195" i="7"/>
  <c r="D1195" i="7" s="1"/>
  <c r="Y1197" i="1" l="1"/>
  <c r="A1197" i="1"/>
  <c r="M1197" i="1"/>
  <c r="Z1197" i="1" s="1"/>
  <c r="E1197" i="1"/>
  <c r="F1197" i="1" s="1"/>
  <c r="P1197" i="1" s="1"/>
  <c r="C1196" i="7"/>
  <c r="A1197" i="7" s="1"/>
  <c r="B1196" i="7"/>
  <c r="D1196" i="7" s="1"/>
  <c r="A1197" i="4" l="1"/>
  <c r="Y1199" i="1"/>
  <c r="A1199" i="1"/>
  <c r="A1199" i="4" s="1"/>
  <c r="Y1198" i="1"/>
  <c r="M1198" i="1"/>
  <c r="Z1198" i="1" s="1"/>
  <c r="E1198" i="1"/>
  <c r="F1198" i="1" s="1"/>
  <c r="P1198" i="1" s="1"/>
  <c r="A1198" i="1"/>
  <c r="A1198" i="4" s="1"/>
  <c r="B1197" i="7"/>
  <c r="D1197" i="7" s="1"/>
  <c r="C1197" i="7"/>
  <c r="A1198" i="7" s="1"/>
  <c r="C1198" i="7" l="1"/>
  <c r="A1199" i="7" s="1"/>
  <c r="B1198" i="7"/>
  <c r="D1198" i="7" s="1"/>
  <c r="Y1200" i="1" l="1"/>
  <c r="A1200" i="1"/>
  <c r="A1200" i="4" s="1"/>
  <c r="C1199" i="7"/>
  <c r="A1200" i="7" s="1"/>
  <c r="B1199" i="7"/>
  <c r="D1199" i="7" s="1"/>
  <c r="Y1201" i="1" l="1"/>
  <c r="A1201" i="1"/>
  <c r="A1201" i="4" s="1"/>
  <c r="C1200" i="7"/>
  <c r="A1201" i="7" s="1"/>
  <c r="B1200" i="7"/>
  <c r="D1200" i="7" s="1"/>
  <c r="Y1202" i="1" l="1"/>
  <c r="A1202" i="1"/>
  <c r="A1202" i="4" s="1"/>
  <c r="C1201" i="7"/>
  <c r="A1202" i="7" s="1"/>
  <c r="B1201" i="7"/>
  <c r="D1201" i="7" s="1"/>
  <c r="Y1203" i="1" l="1"/>
  <c r="A1203" i="1"/>
  <c r="A1203" i="4" s="1"/>
  <c r="B1202" i="7"/>
  <c r="D1202" i="7" s="1"/>
  <c r="C1202" i="7"/>
  <c r="A1203" i="7" s="1"/>
  <c r="Y1204" i="1" l="1"/>
  <c r="A1204" i="1"/>
  <c r="A1204" i="4" s="1"/>
  <c r="C1203" i="7"/>
  <c r="A1204" i="7" s="1"/>
  <c r="B1203" i="7"/>
  <c r="D1203" i="7" s="1"/>
  <c r="Y1205" i="1" l="1"/>
  <c r="A1205" i="1"/>
  <c r="A1205" i="4" s="1"/>
  <c r="C1204" i="7"/>
  <c r="A1205" i="7" s="1"/>
  <c r="B1204" i="7"/>
  <c r="D1204" i="7" s="1"/>
  <c r="Y1206" i="1" l="1"/>
  <c r="A1206" i="1"/>
  <c r="A1206" i="4" s="1"/>
  <c r="C1205" i="7"/>
  <c r="A1206" i="7" s="1"/>
  <c r="B1205" i="7"/>
  <c r="D1205" i="7" s="1"/>
  <c r="Y1207" i="1" l="1"/>
  <c r="A1207" i="1"/>
  <c r="A1207" i="4" s="1"/>
  <c r="B1206" i="7"/>
  <c r="D1206" i="7" s="1"/>
  <c r="C1206" i="7"/>
  <c r="A1207" i="7" s="1"/>
  <c r="Y1208" i="1" l="1"/>
  <c r="A1208" i="1"/>
  <c r="A1208" i="4" s="1"/>
  <c r="C1207" i="7"/>
  <c r="A1208" i="7" s="1"/>
  <c r="B1207" i="7"/>
  <c r="D1207" i="7" s="1"/>
  <c r="Y1209" i="1" l="1"/>
  <c r="A1209" i="1"/>
  <c r="A1209" i="4" s="1"/>
  <c r="C1208" i="7"/>
  <c r="A1209" i="7" s="1"/>
  <c r="B1208" i="7"/>
  <c r="D1208" i="7" s="1"/>
  <c r="Y1210" i="1" l="1"/>
  <c r="A1210" i="1"/>
  <c r="A1210" i="4" s="1"/>
  <c r="C1209" i="7"/>
  <c r="A1210" i="7" s="1"/>
  <c r="B1209" i="7"/>
  <c r="D1209" i="7" s="1"/>
  <c r="Y1211" i="1" l="1"/>
  <c r="A1211" i="1"/>
  <c r="A1211" i="4" s="1"/>
  <c r="C1210" i="7"/>
  <c r="A1211" i="7" s="1"/>
  <c r="B1210" i="7"/>
  <c r="D1210" i="7" s="1"/>
  <c r="Y1212" i="1" l="1"/>
  <c r="A1212" i="1"/>
  <c r="A1212" i="4" s="1"/>
  <c r="B1211" i="7"/>
  <c r="D1211" i="7" s="1"/>
  <c r="C1211" i="7"/>
  <c r="A1212" i="7" s="1"/>
  <c r="Y1213" i="1" l="1"/>
  <c r="A1213" i="1"/>
  <c r="A1213" i="4" s="1"/>
  <c r="C1212" i="7"/>
  <c r="A1213" i="7" s="1"/>
  <c r="B1212" i="7"/>
  <c r="D1212" i="7" s="1"/>
  <c r="Y1214" i="1" l="1"/>
  <c r="A1214" i="1"/>
  <c r="A1214" i="4" s="1"/>
  <c r="C1213" i="7"/>
  <c r="A1214" i="7" s="1"/>
  <c r="B1213" i="7"/>
  <c r="D1213" i="7" s="1"/>
  <c r="Y1215" i="1" l="1"/>
  <c r="A1215" i="1"/>
  <c r="A1215" i="4" s="1"/>
  <c r="C1214" i="7"/>
  <c r="A1215" i="7" s="1"/>
  <c r="B1214" i="7"/>
  <c r="D1214" i="7" s="1"/>
  <c r="Y1216" i="1" l="1"/>
  <c r="A1216" i="1"/>
  <c r="A1216" i="4" s="1"/>
  <c r="B1215" i="7"/>
  <c r="D1215" i="7" s="1"/>
  <c r="C1215" i="7"/>
  <c r="A1216" i="7" s="1"/>
  <c r="Y1217" i="1" l="1"/>
  <c r="A1217" i="1"/>
  <c r="A1217" i="4" s="1"/>
  <c r="C1216" i="7"/>
  <c r="A1217" i="7" s="1"/>
  <c r="B1216" i="7"/>
  <c r="D1216" i="7" s="1"/>
  <c r="Y1218" i="1" l="1"/>
  <c r="A1218" i="1"/>
  <c r="A1218" i="4" s="1"/>
  <c r="C1217" i="7"/>
  <c r="A1218" i="7" s="1"/>
  <c r="B1217" i="7"/>
  <c r="D1217" i="7" s="1"/>
  <c r="Y1219" i="1" l="1"/>
  <c r="A1219" i="1"/>
  <c r="A1219" i="4" s="1"/>
  <c r="C1218" i="7"/>
  <c r="A1219" i="7" s="1"/>
  <c r="B1218" i="7"/>
  <c r="D1218" i="7" s="1"/>
  <c r="Y1220" i="1" l="1"/>
  <c r="A1220" i="1"/>
  <c r="A1220" i="4" s="1"/>
  <c r="C1219" i="7"/>
  <c r="A1220" i="7" s="1"/>
  <c r="B1219" i="7"/>
  <c r="D1219" i="7" s="1"/>
  <c r="Y1221" i="1" l="1"/>
  <c r="A1221" i="1"/>
  <c r="A1221" i="4" s="1"/>
  <c r="B1220" i="7"/>
  <c r="D1220" i="7" s="1"/>
  <c r="C1220" i="7"/>
  <c r="A1221" i="7" s="1"/>
  <c r="Y1222" i="1" l="1"/>
  <c r="A1222" i="1"/>
  <c r="A1222" i="4" s="1"/>
  <c r="B1221" i="7"/>
  <c r="D1221" i="7" s="1"/>
  <c r="C1221" i="7"/>
  <c r="A1222" i="7" s="1"/>
  <c r="Y1223" i="1" l="1"/>
  <c r="A1223" i="1"/>
  <c r="A1223" i="4" s="1"/>
  <c r="C1222" i="7"/>
  <c r="A1223" i="7" s="1"/>
  <c r="B1222" i="7"/>
  <c r="D1222" i="7" s="1"/>
  <c r="Y1224" i="1" l="1"/>
  <c r="A1224" i="1"/>
  <c r="A1224" i="4" s="1"/>
  <c r="C1223" i="7"/>
  <c r="A1224" i="7" s="1"/>
  <c r="B1223" i="7"/>
  <c r="D1223" i="7" s="1"/>
  <c r="Y1225" i="1" l="1"/>
  <c r="A1225" i="1"/>
  <c r="A1225" i="4" s="1"/>
  <c r="B1224" i="7"/>
  <c r="D1224" i="7" s="1"/>
  <c r="C1224" i="7"/>
  <c r="A1225" i="7" s="1"/>
  <c r="Y1226" i="1" l="1"/>
  <c r="A1226" i="1"/>
  <c r="A1226" i="4" s="1"/>
  <c r="C1225" i="7"/>
  <c r="A1226" i="7" s="1"/>
  <c r="B1225" i="7"/>
  <c r="D1225" i="7" s="1"/>
  <c r="Y1227" i="1" l="1"/>
  <c r="A1227" i="1"/>
  <c r="A1227" i="4" s="1"/>
  <c r="C1226" i="7"/>
  <c r="A1227" i="7" s="1"/>
  <c r="B1226" i="7"/>
  <c r="D1226" i="7" s="1"/>
  <c r="Y1228" i="1" l="1"/>
  <c r="A1228" i="1"/>
  <c r="A1228" i="4" s="1"/>
  <c r="C1227" i="7"/>
  <c r="A1228" i="7" s="1"/>
  <c r="B1227" i="7"/>
  <c r="D1227" i="7" s="1"/>
  <c r="Y1229" i="1" l="1"/>
  <c r="A1229" i="1"/>
  <c r="A1229" i="4" s="1"/>
  <c r="C1228" i="7"/>
  <c r="A1229" i="7" s="1"/>
  <c r="B1228" i="7"/>
  <c r="D1228" i="7" s="1"/>
  <c r="Y1230" i="1" l="1"/>
  <c r="A1230" i="1"/>
  <c r="A1230" i="4" s="1"/>
  <c r="B1229" i="7"/>
  <c r="D1229" i="7" s="1"/>
  <c r="C1229" i="7"/>
  <c r="A1230" i="7" s="1"/>
  <c r="Y1231" i="1" l="1"/>
  <c r="A1231" i="1"/>
  <c r="A1231" i="4" s="1"/>
  <c r="C1230" i="7"/>
  <c r="A1231" i="7" s="1"/>
  <c r="B1230" i="7"/>
  <c r="D1230" i="7" s="1"/>
  <c r="Y1232" i="1" l="1"/>
  <c r="E1232" i="1"/>
  <c r="F1232" i="1" s="1"/>
  <c r="P1232" i="1" s="1"/>
  <c r="M1232" i="1"/>
  <c r="Z1232" i="1" s="1"/>
  <c r="A1232" i="1"/>
  <c r="A1232" i="4" s="1"/>
  <c r="C1231" i="7"/>
  <c r="A1232" i="7" s="1"/>
  <c r="B1231" i="7"/>
  <c r="D1231" i="7" s="1"/>
  <c r="Y1233" i="1" l="1"/>
  <c r="M1233" i="1"/>
  <c r="Z1233" i="1" s="1"/>
  <c r="A1233" i="1"/>
  <c r="A1233" i="4" s="1"/>
  <c r="E1233" i="1"/>
  <c r="F1233" i="1" s="1"/>
  <c r="P1233" i="1" s="1"/>
  <c r="C1232" i="7"/>
  <c r="A1233" i="7" s="1"/>
  <c r="B1232" i="7"/>
  <c r="D1232" i="7" s="1"/>
  <c r="Y1234" i="1" l="1"/>
  <c r="A1234" i="1"/>
  <c r="A1234" i="4" s="1"/>
  <c r="B1233" i="7"/>
  <c r="D1233" i="7" s="1"/>
  <c r="C1233" i="7"/>
  <c r="A1234" i="7" s="1"/>
  <c r="Y1235" i="1" l="1"/>
  <c r="A1235" i="1"/>
  <c r="A1235" i="4" s="1"/>
  <c r="C1234" i="7"/>
  <c r="A1235" i="7" s="1"/>
  <c r="B1234" i="7"/>
  <c r="D1234" i="7" s="1"/>
  <c r="Y1236" i="1" l="1"/>
  <c r="A1236" i="1"/>
  <c r="A1236" i="4" s="1"/>
  <c r="C1235" i="7"/>
  <c r="A1236" i="7" s="1"/>
  <c r="B1235" i="7"/>
  <c r="D1235" i="7" s="1"/>
  <c r="Y1237" i="1" l="1"/>
  <c r="A1237" i="1"/>
  <c r="A1237" i="4" s="1"/>
  <c r="C1236" i="7"/>
  <c r="A1237" i="7" s="1"/>
  <c r="B1236" i="7"/>
  <c r="D1236" i="7" s="1"/>
  <c r="Y1238" i="1" l="1"/>
  <c r="A1238" i="1"/>
  <c r="A1238" i="4" s="1"/>
  <c r="C1237" i="7"/>
  <c r="A1238" i="7" s="1"/>
  <c r="B1237" i="7"/>
  <c r="D1237" i="7" s="1"/>
  <c r="Y1239" i="1" l="1"/>
  <c r="A1239" i="1"/>
  <c r="A1239" i="4" s="1"/>
  <c r="B1238" i="7"/>
  <c r="D1238" i="7" s="1"/>
  <c r="C1238" i="7"/>
  <c r="A1239" i="7" s="1"/>
  <c r="Y1240" i="1" l="1"/>
  <c r="A1240" i="1"/>
  <c r="A1240" i="4" s="1"/>
  <c r="C1239" i="7"/>
  <c r="A1240" i="7" s="1"/>
  <c r="B1239" i="7"/>
  <c r="D1239" i="7" s="1"/>
  <c r="Y1241" i="1" l="1"/>
  <c r="A1241" i="1"/>
  <c r="A1241" i="4" s="1"/>
  <c r="C1240" i="7"/>
  <c r="A1241" i="7" s="1"/>
  <c r="B1240" i="7"/>
  <c r="D1240" i="7" s="1"/>
  <c r="Y1242" i="1" l="1"/>
  <c r="A1242" i="1"/>
  <c r="A1242" i="4" s="1"/>
  <c r="C1241" i="7"/>
  <c r="A1242" i="7" s="1"/>
  <c r="B1241" i="7"/>
  <c r="D1241" i="7" s="1"/>
  <c r="Y1243" i="1" l="1"/>
  <c r="A1243" i="1"/>
  <c r="A1243" i="4" s="1"/>
  <c r="C1242" i="7"/>
  <c r="A1243" i="7" s="1"/>
  <c r="B1242" i="7"/>
  <c r="D1242" i="7" s="1"/>
  <c r="Y1244" i="1" l="1"/>
  <c r="A1244" i="1"/>
  <c r="A1244" i="4" s="1"/>
  <c r="B1243" i="7"/>
  <c r="D1243" i="7" s="1"/>
  <c r="C1243" i="7"/>
  <c r="A1244" i="7" s="1"/>
  <c r="Y1245" i="1" l="1"/>
  <c r="A1245" i="1"/>
  <c r="A1245" i="4" s="1"/>
  <c r="C1244" i="7"/>
  <c r="A1245" i="7" s="1"/>
  <c r="B1244" i="7"/>
  <c r="D1244" i="7" s="1"/>
  <c r="Y1246" i="1" l="1"/>
  <c r="A1246" i="1"/>
  <c r="A1246" i="4" s="1"/>
  <c r="C1245" i="7"/>
  <c r="A1246" i="7" s="1"/>
  <c r="B1245" i="7"/>
  <c r="D1245" i="7" s="1"/>
  <c r="Y1247" i="1" l="1"/>
  <c r="A1247" i="1"/>
  <c r="A1247" i="4" s="1"/>
  <c r="C1246" i="7"/>
  <c r="A1247" i="7" s="1"/>
  <c r="B1246" i="7"/>
  <c r="D1246" i="7" s="1"/>
  <c r="Y1248" i="1" l="1"/>
  <c r="A1248" i="1"/>
  <c r="A1248" i="4" s="1"/>
  <c r="C1247" i="7"/>
  <c r="A1248" i="7" s="1"/>
  <c r="B1247" i="7"/>
  <c r="D1247" i="7" s="1"/>
  <c r="Y1249" i="1" l="1"/>
  <c r="A1249" i="1"/>
  <c r="A1249" i="4" s="1"/>
  <c r="C1248" i="7"/>
  <c r="A1249" i="7" s="1"/>
  <c r="B1248" i="7"/>
  <c r="D1248" i="7" s="1"/>
  <c r="Y1250" i="1" l="1"/>
  <c r="A1250" i="1"/>
  <c r="A1250" i="4" s="1"/>
  <c r="B1249" i="7"/>
  <c r="D1249" i="7" s="1"/>
  <c r="C1249" i="7"/>
  <c r="A1250" i="7" s="1"/>
  <c r="Y1251" i="1" l="1"/>
  <c r="A1251" i="1"/>
  <c r="A1251" i="4" s="1"/>
  <c r="C1250" i="7"/>
  <c r="A1251" i="7" s="1"/>
  <c r="B1250" i="7"/>
  <c r="D1250" i="7" s="1"/>
  <c r="Y1252" i="1" l="1"/>
  <c r="A1252" i="1"/>
  <c r="A1252" i="4" s="1"/>
  <c r="C1251" i="7"/>
  <c r="A1252" i="7" s="1"/>
  <c r="B1251" i="7"/>
  <c r="D1251" i="7" s="1"/>
  <c r="Y1253" i="1" l="1"/>
  <c r="A1253" i="1"/>
  <c r="A1253" i="4" s="1"/>
  <c r="C1252" i="7"/>
  <c r="A1253" i="7" s="1"/>
  <c r="B1252" i="7"/>
  <c r="D1252" i="7" s="1"/>
  <c r="Y1254" i="1" l="1"/>
  <c r="A1254" i="1"/>
  <c r="A1254" i="4" s="1"/>
  <c r="C1253" i="7"/>
  <c r="A1254" i="7" s="1"/>
  <c r="B1253" i="7"/>
  <c r="D1253" i="7" s="1"/>
  <c r="Y1255" i="1" l="1"/>
  <c r="A1255" i="1"/>
  <c r="A1255" i="4" s="1"/>
  <c r="C1254" i="7"/>
  <c r="A1255" i="7" s="1"/>
  <c r="B1254" i="7"/>
  <c r="D1254" i="7" s="1"/>
  <c r="Y1256" i="1" l="1"/>
  <c r="A1256" i="1"/>
  <c r="A1256" i="4" s="1"/>
  <c r="C1255" i="7"/>
  <c r="A1256" i="7" s="1"/>
  <c r="B1255" i="7"/>
  <c r="D1255" i="7" s="1"/>
  <c r="Y1257" i="1" l="1"/>
  <c r="A1257" i="1"/>
  <c r="A1257" i="4" s="1"/>
  <c r="C1256" i="7"/>
  <c r="A1257" i="7" s="1"/>
  <c r="B1256" i="7"/>
  <c r="D1256" i="7" s="1"/>
  <c r="Y1258" i="1" l="1"/>
  <c r="A1258" i="1"/>
  <c r="A1258" i="4" s="1"/>
  <c r="C1257" i="7"/>
  <c r="A1258" i="7" s="1"/>
  <c r="B1257" i="7"/>
  <c r="D1257" i="7" s="1"/>
  <c r="Y1259" i="1" l="1"/>
  <c r="A1259" i="1"/>
  <c r="A1259" i="4" s="1"/>
  <c r="C1258" i="7"/>
  <c r="A1259" i="7" s="1"/>
  <c r="B1258" i="7"/>
  <c r="D1258" i="7" s="1"/>
  <c r="Y1260" i="1" l="1"/>
  <c r="A1260" i="1"/>
  <c r="A1260" i="4" s="1"/>
  <c r="C1259" i="7"/>
  <c r="A1260" i="7" s="1"/>
  <c r="B1259" i="7"/>
  <c r="D1259" i="7" s="1"/>
  <c r="Y1261" i="1" l="1"/>
  <c r="A1261" i="1"/>
  <c r="A1261" i="4" s="1"/>
  <c r="C1260" i="7"/>
  <c r="A1261" i="7" s="1"/>
  <c r="B1260" i="7"/>
  <c r="D1260" i="7" s="1"/>
  <c r="Y1262" i="1" l="1"/>
  <c r="A1262" i="1"/>
  <c r="A1262" i="4" s="1"/>
  <c r="B1261" i="7"/>
  <c r="D1261" i="7" s="1"/>
  <c r="C1261" i="7"/>
  <c r="A1262" i="7" s="1"/>
  <c r="Y1263" i="1" l="1"/>
  <c r="A1263" i="1"/>
  <c r="A1263" i="4" s="1"/>
  <c r="C1262" i="7"/>
  <c r="A1263" i="7" s="1"/>
  <c r="B1262" i="7"/>
  <c r="D1262" i="7" s="1"/>
  <c r="Y1264" i="1" l="1"/>
  <c r="A1264" i="1"/>
  <c r="A1264" i="4" s="1"/>
  <c r="C1263" i="7"/>
  <c r="A1264" i="7" s="1"/>
  <c r="B1263" i="7"/>
  <c r="D1263" i="7" s="1"/>
  <c r="Y1265" i="1" l="1"/>
  <c r="A1265" i="1"/>
  <c r="A1265" i="4" s="1"/>
  <c r="C1264" i="7"/>
  <c r="A1265" i="7" s="1"/>
  <c r="B1264" i="7"/>
  <c r="D1264" i="7" s="1"/>
  <c r="Y1266" i="1" l="1"/>
  <c r="A1266" i="1"/>
  <c r="A1266" i="4" s="1"/>
  <c r="C1265" i="7"/>
  <c r="A1266" i="7" s="1"/>
  <c r="B1265" i="7"/>
  <c r="D1265" i="7" s="1"/>
  <c r="Y1267" i="1" l="1"/>
  <c r="A1267" i="1"/>
  <c r="A1267" i="4" s="1"/>
  <c r="C1266" i="7"/>
  <c r="A1267" i="7" s="1"/>
  <c r="B1266" i="7"/>
  <c r="D1266" i="7" s="1"/>
  <c r="Y1268" i="1" l="1"/>
  <c r="A1268" i="1"/>
  <c r="A1268" i="4" s="1"/>
  <c r="C1267" i="7"/>
  <c r="A1268" i="7" s="1"/>
  <c r="B1267" i="7"/>
  <c r="D1267" i="7" s="1"/>
  <c r="Y1269" i="1" l="1"/>
  <c r="A1269" i="1"/>
  <c r="A1269" i="4" s="1"/>
  <c r="C1268" i="7"/>
  <c r="A1269" i="7" s="1"/>
  <c r="B1268" i="7"/>
  <c r="D1268" i="7" s="1"/>
  <c r="Y1270" i="1" l="1"/>
  <c r="A1270" i="1"/>
  <c r="A1270" i="4" s="1"/>
  <c r="C1269" i="7"/>
  <c r="A1270" i="7" s="1"/>
  <c r="B1269" i="7"/>
  <c r="D1269" i="7" s="1"/>
  <c r="Y1271" i="1" l="1"/>
  <c r="A1271" i="1"/>
  <c r="A1271" i="4" s="1"/>
  <c r="C1270" i="7"/>
  <c r="A1271" i="7" s="1"/>
  <c r="B1270" i="7"/>
  <c r="D1270" i="7" s="1"/>
  <c r="Y1272" i="1" l="1"/>
  <c r="A1272" i="1"/>
  <c r="A1272" i="4" s="1"/>
  <c r="B1271" i="7"/>
  <c r="D1271" i="7" s="1"/>
  <c r="C1271" i="7"/>
  <c r="A1272" i="7" s="1"/>
  <c r="Y1273" i="1" l="1"/>
  <c r="A1273" i="1"/>
  <c r="A1273" i="4" s="1"/>
  <c r="C1272" i="7"/>
  <c r="A1273" i="7" s="1"/>
  <c r="B1272" i="7"/>
  <c r="D1272" i="7" s="1"/>
  <c r="Y1274" i="1" l="1"/>
  <c r="A1274" i="1"/>
  <c r="A1274" i="4" s="1"/>
  <c r="C1273" i="7"/>
  <c r="A1274" i="7" s="1"/>
  <c r="B1273" i="7"/>
  <c r="D1273" i="7" s="1"/>
  <c r="Y1275" i="1" l="1"/>
  <c r="A1275" i="1"/>
  <c r="A1275" i="4" s="1"/>
  <c r="C1274" i="7"/>
  <c r="A1275" i="7" s="1"/>
  <c r="B1274" i="7"/>
  <c r="D1274" i="7" s="1"/>
  <c r="Y1276" i="1" l="1"/>
  <c r="A1276" i="1"/>
  <c r="A1276" i="4" s="1"/>
  <c r="C1275" i="7"/>
  <c r="A1276" i="7" s="1"/>
  <c r="B1275" i="7"/>
  <c r="D1275" i="7" s="1"/>
  <c r="Y1277" i="1" l="1"/>
  <c r="A1277" i="1"/>
  <c r="A1277" i="4" s="1"/>
  <c r="C1276" i="7"/>
  <c r="A1277" i="7" s="1"/>
  <c r="B1276" i="7"/>
  <c r="D1276" i="7" s="1"/>
  <c r="Y1278" i="1" l="1"/>
  <c r="A1278" i="1"/>
  <c r="A1278" i="4" s="1"/>
  <c r="C1277" i="7"/>
  <c r="A1278" i="7" s="1"/>
  <c r="B1277" i="7"/>
  <c r="D1277" i="7" s="1"/>
  <c r="Y1279" i="1" l="1"/>
  <c r="A1279" i="1"/>
  <c r="A1279" i="4" s="1"/>
  <c r="C1278" i="7"/>
  <c r="A1279" i="7" s="1"/>
  <c r="B1278" i="7"/>
  <c r="D1278" i="7" s="1"/>
  <c r="Y1280" i="1" l="1"/>
  <c r="A1280" i="1"/>
  <c r="A1280" i="4" s="1"/>
  <c r="C1279" i="7"/>
  <c r="A1280" i="7" s="1"/>
  <c r="B1279" i="7"/>
  <c r="D1279" i="7" s="1"/>
  <c r="Y1281" i="1" l="1"/>
  <c r="A1281" i="1"/>
  <c r="A1281" i="4" s="1"/>
  <c r="C1280" i="7"/>
  <c r="A1281" i="7" s="1"/>
  <c r="B1280" i="7"/>
  <c r="D1280" i="7" s="1"/>
  <c r="Y1282" i="1" l="1"/>
  <c r="A1282" i="1"/>
  <c r="A1282" i="4" s="1"/>
  <c r="C1281" i="7"/>
  <c r="A1282" i="7" s="1"/>
  <c r="B1281" i="7"/>
  <c r="D1281" i="7" s="1"/>
  <c r="Y1283" i="1" l="1"/>
  <c r="A1283" i="1"/>
  <c r="A1283" i="4" s="1"/>
  <c r="C1282" i="7"/>
  <c r="A1283" i="7" s="1"/>
  <c r="B1282" i="7"/>
  <c r="D1282" i="7" s="1"/>
  <c r="Y1284" i="1" l="1"/>
  <c r="A1284" i="1"/>
  <c r="A1284" i="4" s="1"/>
  <c r="C1283" i="7"/>
  <c r="A1284" i="7" s="1"/>
  <c r="B1283" i="7"/>
  <c r="D1283" i="7" s="1"/>
  <c r="Y1285" i="1" l="1"/>
  <c r="A1285" i="1"/>
  <c r="A1285" i="4" s="1"/>
  <c r="C1284" i="7"/>
  <c r="A1285" i="7" s="1"/>
  <c r="B1284" i="7"/>
  <c r="D1284" i="7" s="1"/>
  <c r="Y1286" i="1" l="1"/>
  <c r="A1286" i="1"/>
  <c r="A1286" i="4" s="1"/>
  <c r="C1285" i="7"/>
  <c r="A1286" i="7" s="1"/>
  <c r="B1285" i="7"/>
  <c r="D1285" i="7" s="1"/>
  <c r="Y1287" i="1" l="1"/>
  <c r="A1287" i="1"/>
  <c r="A1287" i="4" s="1"/>
  <c r="B1286" i="7"/>
  <c r="D1286" i="7" s="1"/>
  <c r="C1286" i="7"/>
  <c r="A1287" i="7" s="1"/>
  <c r="Y1288" i="1" l="1"/>
  <c r="A1288" i="1"/>
  <c r="A1288" i="4" s="1"/>
  <c r="C1287" i="7"/>
  <c r="A1288" i="7" s="1"/>
  <c r="B1287" i="7"/>
  <c r="D1287" i="7" s="1"/>
  <c r="Y1289" i="1" l="1"/>
  <c r="A1289" i="1"/>
  <c r="A1289" i="4" s="1"/>
  <c r="C1288" i="7"/>
  <c r="A1289" i="7" s="1"/>
  <c r="B1288" i="7"/>
  <c r="D1288" i="7" s="1"/>
  <c r="Y1290" i="1" l="1"/>
  <c r="A1290" i="1"/>
  <c r="A1290" i="4" s="1"/>
  <c r="C1289" i="7"/>
  <c r="A1290" i="7" s="1"/>
  <c r="B1289" i="7"/>
  <c r="D1289" i="7" s="1"/>
  <c r="Y1291" i="1" l="1"/>
  <c r="A1291" i="1"/>
  <c r="A1291" i="4" s="1"/>
  <c r="C1290" i="7"/>
  <c r="A1291" i="7" s="1"/>
  <c r="B1290" i="7"/>
  <c r="D1290" i="7" s="1"/>
  <c r="Y1292" i="1" l="1"/>
  <c r="A1292" i="1"/>
  <c r="A1292" i="4" s="1"/>
  <c r="C1291" i="7"/>
  <c r="A1292" i="7" s="1"/>
  <c r="B1291" i="7"/>
  <c r="D1291" i="7" s="1"/>
  <c r="Y1293" i="1" l="1"/>
  <c r="A1293" i="1"/>
  <c r="A1293" i="4" s="1"/>
  <c r="B1292" i="7"/>
  <c r="D1292" i="7" s="1"/>
  <c r="C1292" i="7"/>
  <c r="A1293" i="7" s="1"/>
  <c r="Y1294" i="1" l="1"/>
  <c r="A1294" i="1"/>
  <c r="A1294" i="4" s="1"/>
  <c r="C1293" i="7"/>
  <c r="A1294" i="7" s="1"/>
  <c r="B1293" i="7"/>
  <c r="D1293" i="7" s="1"/>
  <c r="Y1295" i="1" l="1"/>
  <c r="A1295" i="1"/>
  <c r="A1295" i="4" s="1"/>
  <c r="C1294" i="7"/>
  <c r="A1295" i="7" s="1"/>
  <c r="B1294" i="7"/>
  <c r="D1294" i="7" s="1"/>
  <c r="Y1296" i="1" l="1"/>
  <c r="A1296" i="1"/>
  <c r="A1296" i="4" s="1"/>
  <c r="C1295" i="7"/>
  <c r="A1296" i="7" s="1"/>
  <c r="B1295" i="7"/>
  <c r="D1295" i="7" s="1"/>
  <c r="Y1297" i="1" l="1"/>
  <c r="A1297" i="1"/>
  <c r="A1297" i="4" s="1"/>
  <c r="C1296" i="7"/>
  <c r="A1297" i="7" s="1"/>
  <c r="B1296" i="7"/>
  <c r="D1296" i="7" s="1"/>
  <c r="Y1298" i="1" l="1"/>
  <c r="A1298" i="1"/>
  <c r="A1298" i="4" s="1"/>
  <c r="B1297" i="7"/>
  <c r="D1297" i="7" s="1"/>
  <c r="C1297" i="7"/>
  <c r="A1298" i="7" s="1"/>
  <c r="Y1299" i="1" l="1"/>
  <c r="A1299" i="1"/>
  <c r="A1299" i="4" s="1"/>
  <c r="C1298" i="7"/>
  <c r="A1299" i="7" s="1"/>
  <c r="B1298" i="7"/>
  <c r="D1298" i="7" s="1"/>
  <c r="Y1300" i="1" l="1"/>
  <c r="A1300" i="1"/>
  <c r="A1300" i="4" s="1"/>
  <c r="C1299" i="7"/>
  <c r="A1300" i="7" s="1"/>
  <c r="B1299" i="7"/>
  <c r="D1299" i="7" s="1"/>
  <c r="Y1301" i="1" l="1"/>
  <c r="A1301" i="1"/>
  <c r="A1301" i="4" s="1"/>
  <c r="C1300" i="7"/>
  <c r="A1301" i="7" s="1"/>
  <c r="B1300" i="7"/>
  <c r="D1300" i="7" s="1"/>
  <c r="Y1302" i="1" l="1"/>
  <c r="A1302" i="1"/>
  <c r="A1302" i="4" s="1"/>
  <c r="C1301" i="7"/>
  <c r="A1302" i="7" s="1"/>
  <c r="B1301" i="7"/>
  <c r="D1301" i="7" s="1"/>
  <c r="Y1303" i="1" l="1"/>
  <c r="A1303" i="1"/>
  <c r="A1303" i="4" s="1"/>
  <c r="C1302" i="7"/>
  <c r="A1303" i="7" s="1"/>
  <c r="B1302" i="7"/>
  <c r="D1302" i="7" s="1"/>
  <c r="Y1304" i="1" l="1"/>
  <c r="A1304" i="1"/>
  <c r="A1304" i="4" s="1"/>
  <c r="B1303" i="7"/>
  <c r="D1303" i="7" s="1"/>
  <c r="C1303" i="7"/>
  <c r="A1304" i="7" s="1"/>
  <c r="Y1305" i="1" l="1"/>
  <c r="A1305" i="1"/>
  <c r="A1305" i="4" s="1"/>
  <c r="C1304" i="7"/>
  <c r="A1305" i="7" s="1"/>
  <c r="B1304" i="7"/>
  <c r="D1304" i="7" s="1"/>
  <c r="Y1306" i="1" l="1"/>
  <c r="A1306" i="1"/>
  <c r="A1306" i="4" s="1"/>
  <c r="C1305" i="7"/>
  <c r="A1306" i="7" s="1"/>
  <c r="B1305" i="7"/>
  <c r="D1305" i="7" s="1"/>
  <c r="Y1307" i="1" l="1"/>
  <c r="M1307" i="1"/>
  <c r="Z1307" i="1" s="1"/>
  <c r="A1307" i="1"/>
  <c r="A1307" i="4" s="1"/>
  <c r="E1307" i="1"/>
  <c r="F1307" i="1" s="1"/>
  <c r="P1307" i="1" s="1"/>
  <c r="C1306" i="7"/>
  <c r="A1307" i="7" s="1"/>
  <c r="B1306" i="7"/>
  <c r="D1306" i="7" s="1"/>
  <c r="Y1308" i="1" l="1"/>
  <c r="E1308" i="1"/>
  <c r="F1308" i="1" s="1"/>
  <c r="P1308" i="1" s="1"/>
  <c r="M1308" i="1"/>
  <c r="Z1308" i="1" s="1"/>
  <c r="A1308" i="1"/>
  <c r="A1308" i="4" s="1"/>
  <c r="C1307" i="7"/>
  <c r="A1308" i="7" s="1"/>
  <c r="B1307" i="7"/>
  <c r="D1307" i="7" s="1"/>
  <c r="Y1309" i="1" l="1"/>
  <c r="M1309" i="1"/>
  <c r="Z1309" i="1" s="1"/>
  <c r="E1309" i="1"/>
  <c r="F1309" i="1" s="1"/>
  <c r="P1309" i="1" s="1"/>
  <c r="A1309" i="1"/>
  <c r="A1309" i="4" s="1"/>
  <c r="C1308" i="7"/>
  <c r="A1309" i="7" s="1"/>
  <c r="B1308" i="7"/>
  <c r="D1308" i="7" s="1"/>
  <c r="Y1310" i="1" l="1"/>
  <c r="M1310" i="1"/>
  <c r="Z1310" i="1" s="1"/>
  <c r="E1310" i="1"/>
  <c r="F1310" i="1" s="1"/>
  <c r="P1310" i="1" s="1"/>
  <c r="A1310" i="1"/>
  <c r="A1310" i="4" s="1"/>
  <c r="C1309" i="7"/>
  <c r="A1310" i="7" s="1"/>
  <c r="B1309" i="7"/>
  <c r="D1309" i="7" s="1"/>
  <c r="Y1311" i="1" l="1"/>
  <c r="M1311" i="1"/>
  <c r="Z1311" i="1" s="1"/>
  <c r="A1311" i="1"/>
  <c r="A1311" i="4" s="1"/>
  <c r="E1311" i="1"/>
  <c r="F1311" i="1" s="1"/>
  <c r="P1311" i="1" s="1"/>
  <c r="C1310" i="7"/>
  <c r="A1311" i="7" s="1"/>
  <c r="B1310" i="7"/>
  <c r="D1310" i="7" s="1"/>
  <c r="Y1312" i="1" l="1"/>
  <c r="M1312" i="1"/>
  <c r="Z1312" i="1" s="1"/>
  <c r="A1312" i="1"/>
  <c r="A1312" i="4" s="1"/>
  <c r="E1312" i="1"/>
  <c r="F1312" i="1" s="1"/>
  <c r="P1312" i="1" s="1"/>
  <c r="C1311" i="7"/>
  <c r="A1312" i="7" s="1"/>
  <c r="B1311" i="7"/>
  <c r="D1311" i="7" s="1"/>
  <c r="Y1313" i="1" l="1"/>
  <c r="M1313" i="1"/>
  <c r="Z1313" i="1" s="1"/>
  <c r="A1313" i="1"/>
  <c r="A1313" i="4" s="1"/>
  <c r="E1313" i="1"/>
  <c r="F1313" i="1" s="1"/>
  <c r="P1313" i="1" s="1"/>
  <c r="C1312" i="7"/>
  <c r="A1313" i="7" s="1"/>
  <c r="B1312" i="7"/>
  <c r="D1312" i="7" s="1"/>
  <c r="Y1314" i="1" l="1"/>
  <c r="M1314" i="1"/>
  <c r="Z1314" i="1" s="1"/>
  <c r="A1314" i="1"/>
  <c r="A1314" i="4" s="1"/>
  <c r="E1314" i="1"/>
  <c r="F1314" i="1" s="1"/>
  <c r="P1314" i="1" s="1"/>
  <c r="C1313" i="7"/>
  <c r="A1314" i="7" s="1"/>
  <c r="B1313" i="7"/>
  <c r="D1313" i="7" s="1"/>
  <c r="Y1315" i="1" l="1"/>
  <c r="M1315" i="1"/>
  <c r="Z1315" i="1" s="1"/>
  <c r="A1315" i="1"/>
  <c r="A1315" i="4" s="1"/>
  <c r="E1315" i="1"/>
  <c r="F1315" i="1" s="1"/>
  <c r="P1315" i="1" s="1"/>
  <c r="C1314" i="7"/>
  <c r="A1315" i="7" s="1"/>
  <c r="B1314" i="7"/>
  <c r="D1314" i="7" s="1"/>
  <c r="Y1316" i="1" l="1"/>
  <c r="M1316" i="1"/>
  <c r="Z1316" i="1" s="1"/>
  <c r="E1316" i="1"/>
  <c r="F1316" i="1" s="1"/>
  <c r="P1316" i="1" s="1"/>
  <c r="A1316" i="1"/>
  <c r="A1316" i="4" s="1"/>
  <c r="C1315" i="7"/>
  <c r="A1316" i="7" s="1"/>
  <c r="B1315" i="7"/>
  <c r="D1315" i="7" s="1"/>
  <c r="Y1317" i="1" l="1"/>
  <c r="E1317" i="1"/>
  <c r="F1317" i="1" s="1"/>
  <c r="P1317" i="1" s="1"/>
  <c r="M1317" i="1"/>
  <c r="Z1317" i="1" s="1"/>
  <c r="A1317" i="1"/>
  <c r="A1317" i="4" s="1"/>
  <c r="C1316" i="7"/>
  <c r="A1317" i="7" s="1"/>
  <c r="B1316" i="7"/>
  <c r="D1316" i="7" s="1"/>
  <c r="Y1318" i="1" l="1"/>
  <c r="E1318" i="1"/>
  <c r="F1318" i="1" s="1"/>
  <c r="P1318" i="1" s="1"/>
  <c r="A1318" i="1"/>
  <c r="A1318" i="4" s="1"/>
  <c r="M1318" i="1"/>
  <c r="Z1318" i="1" s="1"/>
  <c r="C1317" i="7"/>
  <c r="A1318" i="7" s="1"/>
  <c r="B1317" i="7"/>
  <c r="D1317" i="7" s="1"/>
  <c r="Y1319" i="1" l="1"/>
  <c r="M1319" i="1"/>
  <c r="Z1319" i="1" s="1"/>
  <c r="E1319" i="1"/>
  <c r="F1319" i="1" s="1"/>
  <c r="P1319" i="1" s="1"/>
  <c r="A1319" i="1"/>
  <c r="A1319" i="4" s="1"/>
  <c r="C1318" i="7"/>
  <c r="A1319" i="7" s="1"/>
  <c r="B1318" i="7"/>
  <c r="D1318" i="7" s="1"/>
  <c r="Y1320" i="1" l="1"/>
  <c r="M1320" i="1"/>
  <c r="Z1320" i="1" s="1"/>
  <c r="E1320" i="1"/>
  <c r="F1320" i="1" s="1"/>
  <c r="P1320" i="1" s="1"/>
  <c r="A1320" i="1"/>
  <c r="A1320" i="4" s="1"/>
  <c r="B1319" i="7"/>
  <c r="D1319" i="7" s="1"/>
  <c r="C1319" i="7"/>
  <c r="A1320" i="7" s="1"/>
  <c r="Y1321" i="1" l="1"/>
  <c r="M1321" i="1"/>
  <c r="Z1321" i="1" s="1"/>
  <c r="E1321" i="1"/>
  <c r="F1321" i="1" s="1"/>
  <c r="P1321" i="1" s="1"/>
  <c r="A1321" i="1"/>
  <c r="A1321" i="4" s="1"/>
  <c r="C1320" i="7"/>
  <c r="A1321" i="7" s="1"/>
  <c r="B1320" i="7"/>
  <c r="D1320" i="7" s="1"/>
  <c r="Y1322" i="1" l="1"/>
  <c r="A1322" i="1"/>
  <c r="A1322" i="4" s="1"/>
  <c r="E1322" i="1"/>
  <c r="F1322" i="1" s="1"/>
  <c r="P1322" i="1" s="1"/>
  <c r="M1322" i="1"/>
  <c r="Z1322" i="1" s="1"/>
  <c r="C1321" i="7"/>
  <c r="A1322" i="7" s="1"/>
  <c r="B1321" i="7"/>
  <c r="D1321" i="7" s="1"/>
  <c r="Y1323" i="1" l="1"/>
  <c r="A1323" i="1"/>
  <c r="A1323" i="4" s="1"/>
  <c r="M1323" i="1"/>
  <c r="Z1323" i="1" s="1"/>
  <c r="E1323" i="1"/>
  <c r="F1323" i="1" s="1"/>
  <c r="P1323" i="1" s="1"/>
  <c r="C1322" i="7"/>
  <c r="A1323" i="7" s="1"/>
  <c r="B1322" i="7"/>
  <c r="D1322" i="7" s="1"/>
  <c r="Y1324" i="1" l="1"/>
  <c r="A1324" i="1"/>
  <c r="A1324" i="4" s="1"/>
  <c r="E1324" i="1"/>
  <c r="F1324" i="1" s="1"/>
  <c r="P1324" i="1" s="1"/>
  <c r="M1324" i="1"/>
  <c r="Z1324" i="1" s="1"/>
  <c r="C1323" i="7"/>
  <c r="A1324" i="7" s="1"/>
  <c r="B1323" i="7"/>
  <c r="D1323" i="7" s="1"/>
  <c r="Y1325" i="1" l="1"/>
  <c r="A1325" i="1"/>
  <c r="M1325" i="1"/>
  <c r="Z1325" i="1" s="1"/>
  <c r="E1325" i="1"/>
  <c r="F1325" i="1" s="1"/>
  <c r="P1325" i="1" s="1"/>
  <c r="C1324" i="7"/>
  <c r="A1325" i="7" s="1"/>
  <c r="B1324" i="7"/>
  <c r="D1324" i="7" s="1"/>
  <c r="A1325" i="4" l="1"/>
  <c r="Y1326" i="1"/>
  <c r="M1326" i="1"/>
  <c r="Z1326" i="1" s="1"/>
  <c r="A1326" i="1"/>
  <c r="A1326" i="4" s="1"/>
  <c r="E1326" i="1"/>
  <c r="F1326" i="1" s="1"/>
  <c r="P1326" i="1" s="1"/>
  <c r="C1325" i="7"/>
  <c r="A1326" i="7" s="1"/>
  <c r="B1325" i="7"/>
  <c r="D1325" i="7" s="1"/>
  <c r="Y1327" i="1" l="1"/>
  <c r="A1327" i="1"/>
  <c r="A1327" i="4" s="1"/>
  <c r="C1326" i="7"/>
  <c r="A1327" i="7" s="1"/>
  <c r="B1326" i="7"/>
  <c r="D1326" i="7" s="1"/>
  <c r="Y1328" i="1" l="1"/>
  <c r="A1328" i="1"/>
  <c r="A1328" i="4" s="1"/>
  <c r="B1327" i="7"/>
  <c r="D1327" i="7" s="1"/>
  <c r="C1327" i="7"/>
  <c r="A1328" i="7" s="1"/>
  <c r="Y1329" i="1" l="1"/>
  <c r="A1329" i="1"/>
  <c r="A1329" i="4" s="1"/>
  <c r="C1328" i="7"/>
  <c r="A1329" i="7" s="1"/>
  <c r="B1328" i="7"/>
  <c r="D1328" i="7" s="1"/>
  <c r="Y1330" i="1" l="1"/>
  <c r="A1330" i="1"/>
  <c r="A1330" i="4" s="1"/>
  <c r="C1329" i="7"/>
  <c r="A1330" i="7" s="1"/>
  <c r="B1329" i="7"/>
  <c r="D1329" i="7" s="1"/>
  <c r="Y1331" i="1" l="1"/>
  <c r="A1331" i="1"/>
  <c r="A1331" i="4" s="1"/>
  <c r="C1330" i="7"/>
  <c r="A1331" i="7" s="1"/>
  <c r="B1330" i="7"/>
  <c r="D1330" i="7" s="1"/>
  <c r="Y1332" i="1" l="1"/>
  <c r="A1332" i="1"/>
  <c r="A1332" i="4" s="1"/>
  <c r="B1331" i="7"/>
  <c r="D1331" i="7" s="1"/>
  <c r="C1331" i="7"/>
  <c r="A1332" i="7" s="1"/>
  <c r="Y1333" i="1" l="1"/>
  <c r="A1333" i="1"/>
  <c r="A1333" i="4" s="1"/>
  <c r="C1332" i="7"/>
  <c r="A1333" i="7" s="1"/>
  <c r="B1332" i="7"/>
  <c r="D1332" i="7" s="1"/>
  <c r="Y1334" i="1" l="1"/>
  <c r="A1334" i="1"/>
  <c r="A1334" i="4" s="1"/>
  <c r="C1333" i="7"/>
  <c r="A1334" i="7" s="1"/>
  <c r="B1333" i="7"/>
  <c r="D1333" i="7" s="1"/>
  <c r="Y1335" i="1" l="1"/>
  <c r="A1335" i="1"/>
  <c r="A1335" i="4" s="1"/>
  <c r="C1334" i="7"/>
  <c r="A1335" i="7" s="1"/>
  <c r="B1334" i="7"/>
  <c r="D1334" i="7" s="1"/>
  <c r="Y1336" i="1" l="1"/>
  <c r="A1336" i="1"/>
  <c r="A1336" i="4" s="1"/>
  <c r="C1335" i="7"/>
  <c r="A1336" i="7" s="1"/>
  <c r="B1335" i="7"/>
  <c r="D1335" i="7" s="1"/>
  <c r="Y1337" i="1" l="1"/>
  <c r="A1337" i="1"/>
  <c r="A1337" i="4" s="1"/>
  <c r="C1336" i="7"/>
  <c r="A1337" i="7" s="1"/>
  <c r="B1336" i="7"/>
  <c r="D1336" i="7" s="1"/>
  <c r="Y1338" i="1" l="1"/>
  <c r="A1338" i="1"/>
  <c r="A1338" i="4" s="1"/>
  <c r="C1337" i="7"/>
  <c r="A1338" i="7" s="1"/>
  <c r="B1337" i="7"/>
  <c r="D1337" i="7" s="1"/>
  <c r="Y1339" i="1" l="1"/>
  <c r="A1339" i="1"/>
  <c r="A1339" i="4" s="1"/>
  <c r="C1338" i="7"/>
  <c r="A1339" i="7" s="1"/>
  <c r="B1338" i="7"/>
  <c r="D1338" i="7" s="1"/>
  <c r="Y1340" i="1" l="1"/>
  <c r="A1340" i="1"/>
  <c r="A1340" i="4" s="1"/>
  <c r="B1339" i="7"/>
  <c r="D1339" i="7" s="1"/>
  <c r="C1339" i="7"/>
  <c r="A1340" i="7" s="1"/>
  <c r="C1340" i="7" l="1"/>
  <c r="A1341" i="7" s="1"/>
  <c r="B1340" i="7"/>
  <c r="D1340" i="7" s="1"/>
  <c r="Y1342" i="1" l="1"/>
  <c r="M1342" i="1"/>
  <c r="Z1342" i="1" s="1"/>
  <c r="E1342" i="1"/>
  <c r="F1342" i="1" s="1"/>
  <c r="P1342" i="1" s="1"/>
  <c r="A1342" i="1"/>
  <c r="A1342" i="4" s="1"/>
  <c r="C1341" i="7"/>
  <c r="A1342" i="7" s="1"/>
  <c r="B1341" i="7"/>
  <c r="D1341" i="7" s="1"/>
  <c r="Y1343" i="1" l="1"/>
  <c r="A1343" i="1"/>
  <c r="A1343" i="4" s="1"/>
  <c r="M1343" i="1"/>
  <c r="Z1343" i="1" s="1"/>
  <c r="E1343" i="1"/>
  <c r="F1343" i="1" s="1"/>
  <c r="P1343" i="1" s="1"/>
  <c r="B1342" i="7"/>
  <c r="D1342" i="7" s="1"/>
  <c r="C1342" i="7"/>
  <c r="A1343" i="7" s="1"/>
  <c r="Y1344" i="1" l="1"/>
  <c r="E1344" i="1"/>
  <c r="F1344" i="1" s="1"/>
  <c r="P1344" i="1" s="1"/>
  <c r="A1344" i="1"/>
  <c r="A1344" i="4" s="1"/>
  <c r="M1344" i="1"/>
  <c r="Z1344" i="1" s="1"/>
  <c r="C1343" i="7"/>
  <c r="A1344" i="7" s="1"/>
  <c r="B1343" i="7"/>
  <c r="D1343" i="7" s="1"/>
  <c r="Y1345" i="1" l="1"/>
  <c r="M1345" i="1"/>
  <c r="Z1345" i="1" s="1"/>
  <c r="A1345" i="1"/>
  <c r="A1345" i="4" s="1"/>
  <c r="E1345" i="1"/>
  <c r="F1345" i="1" s="1"/>
  <c r="P1345" i="1" s="1"/>
  <c r="C1344" i="7"/>
  <c r="A1345" i="7" s="1"/>
  <c r="B1344" i="7"/>
  <c r="D1344" i="7" s="1"/>
  <c r="Y1346" i="1" l="1"/>
  <c r="A1346" i="1"/>
  <c r="A1346" i="4" s="1"/>
  <c r="C1345" i="7"/>
  <c r="A1346" i="7" s="1"/>
  <c r="B1345" i="7"/>
  <c r="D1345" i="7" s="1"/>
  <c r="Y1347" i="1" l="1"/>
  <c r="A1347" i="1"/>
  <c r="A1347" i="4" s="1"/>
  <c r="C1346" i="7"/>
  <c r="A1347" i="7" s="1"/>
  <c r="B1346" i="7"/>
  <c r="D1346" i="7" s="1"/>
  <c r="Y1348" i="1" l="1"/>
  <c r="A1348" i="1"/>
  <c r="A1348" i="4" s="1"/>
  <c r="C1347" i="7"/>
  <c r="A1348" i="7" s="1"/>
  <c r="B1347" i="7"/>
  <c r="D1347" i="7" s="1"/>
  <c r="Y1349" i="1" l="1"/>
  <c r="A1349" i="1"/>
  <c r="A1349" i="4" s="1"/>
  <c r="C1348" i="7"/>
  <c r="A1349" i="7" s="1"/>
  <c r="B1348" i="7"/>
  <c r="D1348" i="7" s="1"/>
  <c r="Y1350" i="1" l="1"/>
  <c r="A1350" i="1"/>
  <c r="A1350" i="4" s="1"/>
  <c r="C1349" i="7"/>
  <c r="A1350" i="7" s="1"/>
  <c r="B1349" i="7"/>
  <c r="D1349" i="7" s="1"/>
  <c r="Y1351" i="1" l="1"/>
  <c r="A1351" i="1"/>
  <c r="A1351" i="4" s="1"/>
  <c r="C1350" i="7"/>
  <c r="A1351" i="7" s="1"/>
  <c r="B1350" i="7"/>
  <c r="D1350" i="7" s="1"/>
  <c r="Y1352" i="1" l="1"/>
  <c r="A1352" i="1"/>
  <c r="A1352" i="4" s="1"/>
  <c r="C1351" i="7"/>
  <c r="A1352" i="7" s="1"/>
  <c r="B1351" i="7"/>
  <c r="D1351" i="7" s="1"/>
  <c r="P1428" i="1"/>
  <c r="Y1353" i="1" l="1"/>
  <c r="A1353" i="1"/>
  <c r="A1353" i="4" s="1"/>
  <c r="C1352" i="7"/>
  <c r="A1353" i="7" s="1"/>
  <c r="B1352" i="7"/>
  <c r="D1352" i="7" s="1"/>
  <c r="P1429" i="1"/>
  <c r="Y1354" i="1" l="1"/>
  <c r="C1353" i="7"/>
  <c r="A1354" i="7" s="1"/>
  <c r="B1353" i="7"/>
  <c r="D1353" i="7" s="1"/>
  <c r="Y1355" i="1" l="1"/>
  <c r="C1354" i="7"/>
  <c r="A1355" i="7" s="1"/>
  <c r="B1354" i="7"/>
  <c r="D1354" i="7" s="1"/>
  <c r="P1430" i="1"/>
  <c r="Y1356" i="1" l="1"/>
  <c r="C1355" i="7"/>
  <c r="A1356" i="7" s="1"/>
  <c r="B1355" i="7"/>
  <c r="D1355" i="7" s="1"/>
  <c r="C1356" i="7" l="1"/>
  <c r="A1357" i="7" s="1"/>
  <c r="B1356" i="7"/>
  <c r="D1356" i="7" s="1"/>
  <c r="Y1357" i="1" l="1"/>
  <c r="C1357" i="7"/>
  <c r="A1358" i="7" s="1"/>
  <c r="B1357" i="7"/>
  <c r="D1357" i="7" s="1"/>
  <c r="Y1358" i="1" l="1"/>
  <c r="B1358" i="7"/>
  <c r="D1358" i="7" s="1"/>
  <c r="C1358" i="7"/>
  <c r="A1359" i="7" s="1"/>
  <c r="Y1359" i="1" l="1"/>
  <c r="C1359" i="7"/>
  <c r="A1360" i="7" s="1"/>
  <c r="B1359" i="7"/>
  <c r="D1359" i="7" s="1"/>
  <c r="Y1360" i="1" l="1"/>
  <c r="C1360" i="7"/>
  <c r="A1361" i="7" s="1"/>
  <c r="B1360" i="7"/>
  <c r="D1360" i="7" s="1"/>
  <c r="Y1361" i="1" l="1"/>
  <c r="C1361" i="7"/>
  <c r="A1362" i="7" s="1"/>
  <c r="B1361" i="7"/>
  <c r="D1361" i="7" s="1"/>
  <c r="C1362" i="7" l="1"/>
  <c r="A1363" i="7" s="1"/>
  <c r="B1362" i="7"/>
  <c r="D1362" i="7" s="1"/>
  <c r="Y1362" i="1" l="1"/>
  <c r="B1363" i="7"/>
  <c r="D1363" i="7" s="1"/>
  <c r="C1363" i="7"/>
  <c r="A1364" i="7" s="1"/>
  <c r="Y1363" i="1" l="1"/>
  <c r="C1364" i="7"/>
  <c r="A1365" i="7" s="1"/>
  <c r="B1364" i="7"/>
  <c r="D1364" i="7" s="1"/>
  <c r="Y1364" i="1" l="1"/>
  <c r="C1365" i="7"/>
  <c r="A1366" i="7" s="1"/>
  <c r="B1365" i="7"/>
  <c r="D1365" i="7" s="1"/>
  <c r="Y1365" i="1" l="1"/>
  <c r="C1366" i="7"/>
  <c r="A1367" i="7" s="1"/>
  <c r="B1366" i="7"/>
  <c r="D1366" i="7" s="1"/>
  <c r="Y1366" i="1" l="1"/>
  <c r="C1367" i="7"/>
  <c r="A1368" i="7" s="1"/>
  <c r="B1367" i="7"/>
  <c r="D1367" i="7" s="1"/>
  <c r="Y1367" i="1" l="1"/>
  <c r="C1368" i="7"/>
  <c r="A1369" i="7" s="1"/>
  <c r="B1368" i="7"/>
  <c r="D1368" i="7" s="1"/>
  <c r="Y1368" i="1" l="1"/>
  <c r="C1369" i="7"/>
  <c r="A1370" i="7" s="1"/>
  <c r="B1369" i="7"/>
  <c r="D1369" i="7" s="1"/>
  <c r="Y1369" i="1" l="1"/>
  <c r="C1370" i="7"/>
  <c r="A1371" i="7" s="1"/>
  <c r="B1370" i="7"/>
  <c r="D1370" i="7" s="1"/>
  <c r="Y1370" i="1" l="1"/>
  <c r="C1371" i="7"/>
  <c r="A1372" i="7" s="1"/>
  <c r="B1371" i="7"/>
  <c r="D1371" i="7" s="1"/>
  <c r="Y1371" i="1" l="1"/>
  <c r="C1372" i="7"/>
  <c r="A1373" i="7" s="1"/>
  <c r="B1372" i="7"/>
  <c r="D1372" i="7" s="1"/>
  <c r="Y1372" i="1" l="1"/>
  <c r="C1373" i="7"/>
  <c r="A1374" i="7" s="1"/>
  <c r="B1373" i="7"/>
  <c r="D1373" i="7" s="1"/>
  <c r="Y1373" i="1" l="1"/>
  <c r="C1374" i="7"/>
  <c r="A1375" i="7" s="1"/>
  <c r="B1374" i="7"/>
  <c r="D1374" i="7" s="1"/>
  <c r="Y1374" i="1" l="1"/>
  <c r="C1375" i="7"/>
  <c r="A1376" i="7" s="1"/>
  <c r="B1375" i="7"/>
  <c r="D1375" i="7" s="1"/>
  <c r="Y1375" i="1" l="1"/>
  <c r="C1376" i="7"/>
  <c r="A1377" i="7" s="1"/>
  <c r="B1376" i="7"/>
  <c r="D1376" i="7" s="1"/>
  <c r="Y1376" i="1" l="1"/>
  <c r="C1377" i="7"/>
  <c r="A1378" i="7" s="1"/>
  <c r="B1377" i="7"/>
  <c r="D1377" i="7" s="1"/>
  <c r="Y1377" i="1" l="1"/>
  <c r="C1378" i="7"/>
  <c r="A1379" i="7" s="1"/>
  <c r="B1378" i="7"/>
  <c r="D1378" i="7" s="1"/>
  <c r="Y1378" i="1" l="1"/>
  <c r="B1379" i="7"/>
  <c r="D1379" i="7" s="1"/>
  <c r="C1379" i="7"/>
  <c r="A1380" i="7" s="1"/>
  <c r="Y1379" i="1" l="1"/>
  <c r="C1380" i="7"/>
  <c r="A1381" i="7" s="1"/>
  <c r="B1380" i="7"/>
  <c r="D1380" i="7" s="1"/>
  <c r="Y1380" i="1" l="1"/>
  <c r="C1381" i="7"/>
  <c r="A1382" i="7" s="1"/>
  <c r="B1381" i="7"/>
  <c r="D1381" i="7" s="1"/>
  <c r="Y1381" i="1" l="1"/>
  <c r="C1382" i="7"/>
  <c r="A1383" i="7" s="1"/>
  <c r="B1382" i="7"/>
  <c r="D1382" i="7" s="1"/>
  <c r="Y1382" i="1" l="1"/>
  <c r="C1383" i="7"/>
  <c r="A1384" i="7" s="1"/>
  <c r="B1383" i="7"/>
  <c r="D1383" i="7" s="1"/>
  <c r="Y1383" i="1" l="1"/>
  <c r="C1384" i="7"/>
  <c r="A1385" i="7" s="1"/>
  <c r="B1384" i="7"/>
  <c r="D1384" i="7" s="1"/>
  <c r="Y1384" i="1" l="1"/>
  <c r="C1385" i="7"/>
  <c r="A1386" i="7" s="1"/>
  <c r="B1385" i="7"/>
  <c r="D1385" i="7" s="1"/>
  <c r="Y1385" i="1" l="1"/>
  <c r="C1386" i="7"/>
  <c r="A1387" i="7" s="1"/>
  <c r="B1386" i="7"/>
  <c r="D1386" i="7" s="1"/>
  <c r="Y1386" i="1" l="1"/>
  <c r="B1387" i="7"/>
  <c r="D1387" i="7" s="1"/>
  <c r="C1387" i="7"/>
  <c r="A1388" i="7" s="1"/>
  <c r="Y1387" i="1" l="1"/>
  <c r="C1388" i="7"/>
  <c r="A1389" i="7" s="1"/>
  <c r="B1388" i="7"/>
  <c r="D1388" i="7" s="1"/>
  <c r="Y1388" i="1" l="1"/>
  <c r="C1389" i="7"/>
  <c r="A1390" i="7" s="1"/>
  <c r="B1389" i="7"/>
  <c r="D1389" i="7" s="1"/>
  <c r="Y1389" i="1" l="1"/>
  <c r="C1390" i="7"/>
  <c r="A1391" i="7" s="1"/>
  <c r="B1390" i="7"/>
  <c r="D1390" i="7" s="1"/>
  <c r="Y1390" i="1" l="1"/>
  <c r="C1391" i="7"/>
  <c r="A1392" i="7" s="1"/>
  <c r="B1391" i="7"/>
  <c r="D1391" i="7" s="1"/>
  <c r="Y1391" i="1" l="1"/>
  <c r="C1392" i="7"/>
  <c r="A1393" i="7" s="1"/>
  <c r="B1392" i="7"/>
  <c r="D1392" i="7" s="1"/>
  <c r="Y1392" i="1" l="1"/>
  <c r="C1393" i="7"/>
  <c r="A1394" i="7" s="1"/>
  <c r="B1393" i="7"/>
  <c r="D1393" i="7" s="1"/>
  <c r="Y1393" i="1" l="1"/>
  <c r="C1394" i="7"/>
  <c r="A1395" i="7" s="1"/>
  <c r="B1394" i="7"/>
  <c r="D1394" i="7" s="1"/>
  <c r="Y1394" i="1" l="1"/>
  <c r="C1395" i="7"/>
  <c r="A1396" i="7" s="1"/>
  <c r="B1395" i="7"/>
  <c r="D1395" i="7" s="1"/>
  <c r="Y1395" i="1" l="1"/>
  <c r="C1396" i="7"/>
  <c r="A1397" i="7" s="1"/>
  <c r="B1396" i="7"/>
  <c r="D1396" i="7" s="1"/>
  <c r="Y1396" i="1" l="1"/>
  <c r="C1397" i="7"/>
  <c r="A1398" i="7" s="1"/>
  <c r="B1397" i="7"/>
  <c r="D1397" i="7" s="1"/>
  <c r="Y1397" i="1" l="1"/>
  <c r="C1398" i="7"/>
  <c r="A1399" i="7" s="1"/>
  <c r="B1398" i="7"/>
  <c r="D1398" i="7" s="1"/>
  <c r="Y1398" i="1" l="1"/>
  <c r="C1399" i="7"/>
  <c r="A1400" i="7" s="1"/>
  <c r="B1399" i="7"/>
  <c r="D1399" i="7" s="1"/>
  <c r="Y1399" i="1" l="1"/>
  <c r="C1400" i="7"/>
  <c r="A1401" i="7" s="1"/>
  <c r="B1400" i="7"/>
  <c r="D1400" i="7" s="1"/>
  <c r="Y1400" i="1" l="1"/>
  <c r="C1401" i="7"/>
  <c r="A1402" i="7" s="1"/>
  <c r="B1401" i="7"/>
  <c r="D1401" i="7" s="1"/>
  <c r="Y1401" i="1" l="1"/>
  <c r="C1402" i="7"/>
  <c r="A1403" i="7" s="1"/>
  <c r="B1402" i="7"/>
  <c r="D1402" i="7" s="1"/>
  <c r="Y1402" i="1" l="1"/>
  <c r="C1403" i="7"/>
  <c r="A1404" i="7" s="1"/>
  <c r="B1403" i="7"/>
  <c r="D1403" i="7" s="1"/>
  <c r="Y1403" i="1" l="1"/>
  <c r="C1404" i="7"/>
  <c r="A1405" i="7" s="1"/>
  <c r="B1404" i="7"/>
  <c r="D1404" i="7" s="1"/>
  <c r="Y1404" i="1" l="1"/>
  <c r="C1405" i="7"/>
  <c r="A1406" i="7" s="1"/>
  <c r="B1405" i="7"/>
  <c r="D1405" i="7" s="1"/>
  <c r="Y1405" i="1" l="1"/>
  <c r="C1406" i="7"/>
  <c r="A1407" i="7" s="1"/>
  <c r="B1406" i="7"/>
  <c r="D1406" i="7" s="1"/>
  <c r="Y1406" i="1" l="1"/>
  <c r="C1407" i="7"/>
  <c r="A1408" i="7" s="1"/>
  <c r="B1407" i="7"/>
  <c r="D1407" i="7" s="1"/>
  <c r="Y1407" i="1" l="1"/>
  <c r="C1408" i="7"/>
  <c r="A1409" i="7" s="1"/>
  <c r="B1408" i="7"/>
  <c r="D1408" i="7" s="1"/>
  <c r="Y1408" i="1" l="1"/>
  <c r="C1409" i="7"/>
  <c r="A1410" i="7" s="1"/>
  <c r="B1409" i="7"/>
  <c r="D1409" i="7" s="1"/>
  <c r="Y1409" i="1" l="1"/>
  <c r="C1410" i="7"/>
  <c r="A1411" i="7" s="1"/>
  <c r="B1410" i="7"/>
  <c r="D1410" i="7" s="1"/>
  <c r="Y1410" i="1" l="1"/>
  <c r="B1411" i="7"/>
  <c r="D1411" i="7" s="1"/>
  <c r="C1411" i="7"/>
  <c r="A1412" i="7" s="1"/>
  <c r="Y1411" i="1" l="1"/>
  <c r="C1412" i="7"/>
  <c r="A1413" i="7" s="1"/>
  <c r="B1412" i="7"/>
  <c r="D1412" i="7" s="1"/>
  <c r="Y1412" i="1" l="1"/>
  <c r="C1413" i="7"/>
  <c r="A1414" i="7" s="1"/>
  <c r="B1413" i="7"/>
  <c r="D1413" i="7" s="1"/>
  <c r="Y1413" i="1" l="1"/>
  <c r="C1414" i="7"/>
  <c r="A1415" i="7" s="1"/>
  <c r="B1414" i="7"/>
  <c r="D1414" i="7" s="1"/>
  <c r="Y1414" i="1" l="1"/>
  <c r="C1415" i="7"/>
  <c r="A1416" i="7" s="1"/>
  <c r="B1415" i="7"/>
  <c r="D1415" i="7" s="1"/>
  <c r="Y1415" i="1" l="1"/>
  <c r="C1416" i="7"/>
  <c r="A1417" i="7" s="1"/>
  <c r="B1416" i="7"/>
  <c r="D1416" i="7" s="1"/>
  <c r="Y1416" i="1" l="1"/>
  <c r="C1417" i="7"/>
  <c r="A1418" i="7" s="1"/>
  <c r="B1417" i="7"/>
  <c r="D1417" i="7" s="1"/>
  <c r="Y1417" i="1" l="1"/>
  <c r="C1418" i="7"/>
  <c r="A1419" i="7" s="1"/>
  <c r="B1418" i="7"/>
  <c r="D1418" i="7" s="1"/>
  <c r="Y1418" i="1" l="1"/>
  <c r="C1419" i="7"/>
  <c r="A1420" i="7" s="1"/>
  <c r="B1419" i="7"/>
  <c r="D1419" i="7" s="1"/>
  <c r="Y1419" i="1" l="1"/>
  <c r="C1420" i="7"/>
  <c r="A1421" i="7" s="1"/>
  <c r="B1420" i="7"/>
  <c r="D1420" i="7" s="1"/>
  <c r="Y1420" i="1" l="1"/>
  <c r="C1421" i="7"/>
  <c r="A1422" i="7" s="1"/>
  <c r="B1421" i="7"/>
  <c r="D1421" i="7" s="1"/>
  <c r="Y1421" i="1" l="1"/>
  <c r="C1422" i="7"/>
  <c r="A1423" i="7" s="1"/>
  <c r="B1422" i="7"/>
  <c r="D1422" i="7" s="1"/>
  <c r="Y1422" i="1" l="1"/>
  <c r="C1423" i="7"/>
  <c r="A1424" i="7" s="1"/>
  <c r="B1423" i="7"/>
  <c r="D1423" i="7" s="1"/>
  <c r="Y1423" i="1" l="1"/>
  <c r="C1424" i="7"/>
  <c r="A1425" i="7" s="1"/>
  <c r="B1424" i="7"/>
  <c r="D1424" i="7" s="1"/>
  <c r="Y1424" i="1" l="1"/>
  <c r="C1425" i="7"/>
  <c r="A1426" i="7" s="1"/>
  <c r="B1425" i="7"/>
  <c r="D1425" i="7" s="1"/>
  <c r="Y1425" i="1" l="1"/>
  <c r="C1426" i="7"/>
  <c r="A1427" i="7" s="1"/>
  <c r="B1426" i="7"/>
  <c r="D1426" i="7" s="1"/>
  <c r="Y1426" i="1" l="1"/>
  <c r="C1427" i="7"/>
  <c r="A1428" i="7" s="1"/>
  <c r="B1427" i="7"/>
  <c r="D1427" i="7" s="1"/>
  <c r="Y1427" i="1" l="1"/>
  <c r="C1428" i="7"/>
  <c r="A1429" i="7" s="1"/>
  <c r="B1428" i="7"/>
  <c r="D1428" i="7" s="1"/>
  <c r="Y1428" i="1" l="1"/>
  <c r="C1429" i="7"/>
  <c r="A1430" i="7" s="1"/>
  <c r="B1429" i="7"/>
  <c r="D1429" i="7" s="1"/>
  <c r="P1431" i="1"/>
  <c r="Y1429" i="1" l="1"/>
  <c r="C1430" i="7"/>
  <c r="A1431" i="7" s="1"/>
  <c r="B1430" i="7"/>
  <c r="D1430" i="7" s="1"/>
  <c r="P1432" i="1"/>
  <c r="Y1430" i="1" l="1"/>
  <c r="C1431" i="7"/>
  <c r="A1432" i="7" s="1"/>
  <c r="B1431" i="7"/>
  <c r="D1431" i="7" s="1"/>
  <c r="Y1431" i="1" l="1"/>
  <c r="C1432" i="7"/>
  <c r="A1433" i="7" s="1"/>
  <c r="B1432" i="7"/>
  <c r="D1432" i="7" s="1"/>
  <c r="Y1432" i="1" l="1"/>
  <c r="C1433" i="7"/>
  <c r="A1434" i="7" s="1"/>
  <c r="C1434" i="7" l="1"/>
  <c r="A1435" i="7" s="1"/>
  <c r="B1433" i="7" l="1"/>
  <c r="D1433" i="7" s="1"/>
  <c r="Y1434" i="1"/>
  <c r="M1434" i="1"/>
  <c r="E1434" i="1"/>
  <c r="C1435" i="7"/>
  <c r="A1436" i="7" s="1"/>
  <c r="A1434" i="4" l="1"/>
  <c r="F1434" i="1"/>
  <c r="P1434" i="1" s="1"/>
  <c r="Z1434" i="1"/>
  <c r="B1434" i="7"/>
  <c r="D1434" i="7" s="1"/>
  <c r="Y1435" i="1"/>
  <c r="M1435" i="1"/>
  <c r="E1435" i="1"/>
  <c r="C1436" i="7"/>
  <c r="A1437" i="7" s="1"/>
  <c r="A1435" i="4" l="1"/>
  <c r="F1435" i="1"/>
  <c r="P1435" i="1" s="1"/>
  <c r="Z1435" i="1"/>
  <c r="B1435" i="7"/>
  <c r="D1435" i="7" s="1"/>
  <c r="Y1436" i="1"/>
  <c r="M1436" i="1"/>
  <c r="E1436" i="1"/>
  <c r="C1437" i="7"/>
  <c r="A1438" i="7" s="1"/>
  <c r="A1436" i="4" l="1"/>
  <c r="F1436" i="1"/>
  <c r="P1436" i="1" s="1"/>
  <c r="Z1436" i="1"/>
  <c r="B1436" i="7"/>
  <c r="D1436" i="7" s="1"/>
  <c r="Y1437" i="1"/>
  <c r="M1437" i="1"/>
  <c r="E1437" i="1"/>
  <c r="C1438" i="7"/>
  <c r="A1439" i="7" s="1"/>
  <c r="A1437" i="4" l="1"/>
  <c r="F1437" i="1"/>
  <c r="P1437" i="1" s="1"/>
  <c r="Z1437" i="1"/>
  <c r="B1437" i="7"/>
  <c r="D1437" i="7" s="1"/>
  <c r="E1438" i="1"/>
  <c r="M1438" i="1"/>
  <c r="Y1438" i="1"/>
  <c r="C1439" i="7"/>
  <c r="A1440" i="7" s="1"/>
  <c r="A1438" i="4" l="1"/>
  <c r="Z1438" i="1"/>
  <c r="B1438" i="7"/>
  <c r="D1438" i="7" s="1"/>
  <c r="Y1439" i="1"/>
  <c r="M1439" i="1"/>
  <c r="E1439" i="1"/>
  <c r="F1438" i="1"/>
  <c r="P1438" i="1" s="1"/>
  <c r="C1440" i="7"/>
  <c r="A1441" i="7" s="1"/>
  <c r="B1440" i="7"/>
  <c r="D1440" i="7" s="1"/>
  <c r="A1439" i="4" l="1"/>
  <c r="Z1439" i="1"/>
  <c r="B1439" i="7"/>
  <c r="D1439" i="7" s="1"/>
  <c r="F1439" i="1"/>
  <c r="P1439" i="1" s="1"/>
  <c r="Y1440" i="1"/>
  <c r="C1441" i="7"/>
  <c r="A1442" i="7" s="1"/>
  <c r="B1441" i="7"/>
  <c r="D1441" i="7" s="1"/>
  <c r="Y1441" i="1" l="1"/>
  <c r="C1442" i="7"/>
  <c r="A1443" i="7" s="1"/>
  <c r="B1442" i="7"/>
  <c r="D1442" i="7" s="1"/>
  <c r="C1443" i="7" l="1"/>
  <c r="A1444" i="7" s="1"/>
  <c r="B1443" i="7"/>
  <c r="D1443" i="7" s="1"/>
  <c r="Y1442" i="1" l="1"/>
  <c r="C1444" i="7"/>
  <c r="A1445" i="7" s="1"/>
  <c r="B1444" i="7"/>
  <c r="D1444" i="7" s="1"/>
  <c r="Y1443" i="1" l="1"/>
  <c r="C1445" i="7"/>
  <c r="A1446" i="7" s="1"/>
  <c r="B1445" i="7"/>
  <c r="D1445" i="7" s="1"/>
  <c r="Y1444" i="1" l="1"/>
  <c r="C1446" i="7"/>
  <c r="A1447" i="7" s="1"/>
  <c r="B1446" i="7"/>
  <c r="D1446" i="7" s="1"/>
  <c r="Y1445" i="1" l="1"/>
  <c r="C1447" i="7"/>
  <c r="A1448" i="7" s="1"/>
  <c r="B1447" i="7"/>
  <c r="D1447" i="7" s="1"/>
  <c r="Y1446" i="1" l="1"/>
  <c r="C1448" i="7"/>
  <c r="A1449" i="7" s="1"/>
  <c r="B1448" i="7"/>
  <c r="D1448" i="7" s="1"/>
  <c r="Y1447" i="1" l="1"/>
  <c r="C1449" i="7"/>
  <c r="A1450" i="7" s="1"/>
  <c r="B1449" i="7"/>
  <c r="D1449" i="7" s="1"/>
  <c r="Y1448" i="1" l="1"/>
  <c r="C1450" i="7"/>
  <c r="A1451" i="7" s="1"/>
  <c r="B1450" i="7"/>
  <c r="D1450" i="7" s="1"/>
  <c r="Y1449" i="1" l="1"/>
  <c r="C1451" i="7"/>
  <c r="A1452" i="7" s="1"/>
  <c r="B1451" i="7"/>
  <c r="D1451" i="7" s="1"/>
  <c r="Y1450" i="1" l="1"/>
  <c r="C1452" i="7"/>
  <c r="A1453" i="7" s="1"/>
  <c r="B1452" i="7"/>
  <c r="D1452" i="7" s="1"/>
  <c r="Y1451" i="1" l="1"/>
  <c r="C1453" i="7"/>
  <c r="A1454" i="7" s="1"/>
  <c r="B1453" i="7"/>
  <c r="D1453" i="7" s="1"/>
  <c r="Y1452" i="1" l="1"/>
  <c r="C1454" i="7"/>
  <c r="A1455" i="7" s="1"/>
  <c r="B1454" i="7"/>
  <c r="D1454" i="7" s="1"/>
  <c r="Y1453" i="1" l="1"/>
  <c r="C1455" i="7"/>
  <c r="A1456" i="7" s="1"/>
  <c r="B1455" i="7"/>
  <c r="D1455" i="7" s="1"/>
  <c r="Y1454" i="1" l="1"/>
  <c r="C1456" i="7"/>
  <c r="A1457" i="7" s="1"/>
  <c r="B1456" i="7"/>
  <c r="D1456" i="7" s="1"/>
  <c r="Y1455" i="1" l="1"/>
  <c r="B1457" i="7"/>
  <c r="D1457" i="7" s="1"/>
  <c r="C1457" i="7"/>
  <c r="A1458" i="7" s="1"/>
  <c r="Y1456" i="1" l="1"/>
  <c r="C1458" i="7"/>
  <c r="A1459" i="7" s="1"/>
  <c r="B1458" i="7"/>
  <c r="D1458" i="7" s="1"/>
  <c r="Y1457" i="1" l="1"/>
  <c r="C1459" i="7"/>
  <c r="A1460" i="7" s="1"/>
  <c r="B1459" i="7"/>
  <c r="D1459" i="7" s="1"/>
  <c r="Y1458" i="1" l="1"/>
  <c r="C1460" i="7"/>
  <c r="A1461" i="7" s="1"/>
  <c r="B1460" i="7"/>
  <c r="D1460" i="7" s="1"/>
  <c r="Y1459" i="1" l="1"/>
  <c r="C1461" i="7"/>
  <c r="A1462" i="7" s="1"/>
  <c r="B1461" i="7"/>
  <c r="D1461" i="7" s="1"/>
  <c r="Y1460" i="1" l="1"/>
  <c r="C1462" i="7"/>
  <c r="A1463" i="7" s="1"/>
  <c r="B1462" i="7"/>
  <c r="D1462" i="7" s="1"/>
  <c r="Y1461" i="1" l="1"/>
  <c r="C1463" i="7"/>
  <c r="A1464" i="7" s="1"/>
  <c r="B1463" i="7"/>
  <c r="D1463" i="7" s="1"/>
  <c r="Y1462" i="1" l="1"/>
  <c r="C1464" i="7"/>
  <c r="A1465" i="7" s="1"/>
  <c r="B1464" i="7"/>
  <c r="D1464" i="7" s="1"/>
  <c r="Y1463" i="1" l="1"/>
  <c r="C1465" i="7"/>
  <c r="A1466" i="7" s="1"/>
  <c r="B1465" i="7"/>
  <c r="D1465" i="7" s="1"/>
  <c r="Y1464" i="1" l="1"/>
  <c r="C1466" i="7"/>
  <c r="A1467" i="7" s="1"/>
  <c r="B1466" i="7"/>
  <c r="D1466" i="7" s="1"/>
  <c r="Y1465" i="1" l="1"/>
  <c r="B1467" i="7"/>
  <c r="D1467" i="7" s="1"/>
  <c r="C1467" i="7"/>
  <c r="A1468" i="7" s="1"/>
  <c r="Y1466" i="1" l="1"/>
  <c r="C1468" i="7"/>
  <c r="A1469" i="7" s="1"/>
  <c r="B1468" i="7"/>
  <c r="D1468" i="7" s="1"/>
  <c r="Y1467" i="1" l="1"/>
  <c r="C1469" i="7"/>
  <c r="A1470" i="7" s="1"/>
  <c r="B1469" i="7"/>
  <c r="D1469" i="7" s="1"/>
  <c r="Y1468" i="1" l="1"/>
  <c r="C1470" i="7"/>
  <c r="A1471" i="7" s="1"/>
  <c r="B1470" i="7"/>
  <c r="D1470" i="7" s="1"/>
  <c r="Y1469" i="1" l="1"/>
  <c r="C1471" i="7"/>
  <c r="A1472" i="7" s="1"/>
  <c r="B1471" i="7"/>
  <c r="D1471" i="7" s="1"/>
  <c r="Y1470" i="1" l="1"/>
  <c r="C1472" i="7"/>
  <c r="A1473" i="7" s="1"/>
  <c r="B1472" i="7"/>
  <c r="D1472" i="7" s="1"/>
  <c r="Y1471" i="1" l="1"/>
  <c r="C1473" i="7"/>
  <c r="A1474" i="7" s="1"/>
  <c r="B1473" i="7"/>
  <c r="D1473" i="7" s="1"/>
  <c r="Y1472" i="1" l="1"/>
  <c r="C1474" i="7"/>
  <c r="A1475" i="7" s="1"/>
  <c r="B1474" i="7"/>
  <c r="D1474" i="7" s="1"/>
  <c r="Y1473" i="1" l="1"/>
  <c r="C1475" i="7"/>
  <c r="A1476" i="7" s="1"/>
  <c r="B1475" i="7"/>
  <c r="D1475" i="7" s="1"/>
  <c r="Y1474" i="1" l="1"/>
  <c r="C1476" i="7"/>
  <c r="A1477" i="7" s="1"/>
  <c r="B1476" i="7"/>
  <c r="D1476" i="7" s="1"/>
  <c r="Y1475" i="1" l="1"/>
  <c r="C1477" i="7"/>
  <c r="A1478" i="7" s="1"/>
  <c r="B1477" i="7"/>
  <c r="D1477" i="7" s="1"/>
  <c r="Y1476" i="1" l="1"/>
  <c r="C1478" i="7"/>
  <c r="A1479" i="7" s="1"/>
  <c r="B1478" i="7"/>
  <c r="D1478" i="7" s="1"/>
  <c r="Y1477" i="1" l="1"/>
  <c r="C1479" i="7"/>
  <c r="A1480" i="7" s="1"/>
  <c r="B1479" i="7"/>
  <c r="D1479" i="7" s="1"/>
  <c r="Y1478" i="1" l="1"/>
  <c r="C1480" i="7"/>
  <c r="A1481" i="7" s="1"/>
  <c r="B1480" i="7"/>
  <c r="D1480" i="7" s="1"/>
  <c r="Y1479" i="1" l="1"/>
  <c r="C1481" i="7"/>
  <c r="A1482" i="7" s="1"/>
  <c r="B1481" i="7"/>
  <c r="D1481" i="7" s="1"/>
  <c r="Y1480" i="1" l="1"/>
  <c r="C1482" i="7"/>
  <c r="A1483" i="7" s="1"/>
  <c r="B1482" i="7"/>
  <c r="D1482" i="7" s="1"/>
  <c r="Y1481" i="1" l="1"/>
  <c r="C1483" i="7"/>
  <c r="A1484" i="7" s="1"/>
  <c r="B1483" i="7"/>
  <c r="D1483" i="7" s="1"/>
  <c r="Y1482" i="1" l="1"/>
  <c r="C1484" i="7"/>
  <c r="A1485" i="7" s="1"/>
  <c r="B1484" i="7"/>
  <c r="D1484" i="7" s="1"/>
  <c r="Y1483" i="1" l="1"/>
  <c r="C1485" i="7"/>
  <c r="A1486" i="7" s="1"/>
  <c r="B1485" i="7"/>
  <c r="D1485" i="7" s="1"/>
  <c r="Y1484" i="1" l="1"/>
  <c r="C1486" i="7"/>
  <c r="A1487" i="7" s="1"/>
  <c r="B1486" i="7"/>
  <c r="D1486" i="7" s="1"/>
  <c r="Y1485" i="1" l="1"/>
  <c r="C1487" i="7"/>
  <c r="A1488" i="7" s="1"/>
  <c r="B1487" i="7"/>
  <c r="D1487" i="7" s="1"/>
  <c r="Y1486" i="1" l="1"/>
  <c r="C1488" i="7"/>
  <c r="A1489" i="7" s="1"/>
  <c r="B1488" i="7"/>
  <c r="D1488" i="7" s="1"/>
  <c r="Y1487" i="1" l="1"/>
  <c r="C1489" i="7"/>
  <c r="A1490" i="7" s="1"/>
  <c r="B1489" i="7"/>
  <c r="D1489" i="7" s="1"/>
  <c r="Y1488" i="1" l="1"/>
  <c r="C1490" i="7"/>
  <c r="A1491" i="7" s="1"/>
  <c r="B1490" i="7"/>
  <c r="D1490" i="7" s="1"/>
  <c r="Y1489" i="1" l="1"/>
  <c r="C1491" i="7"/>
  <c r="A1492" i="7" s="1"/>
  <c r="B1491" i="7"/>
  <c r="D1491" i="7" s="1"/>
  <c r="Y1490" i="1" l="1"/>
  <c r="C1492" i="7"/>
  <c r="A1493" i="7" s="1"/>
  <c r="B1492" i="7"/>
  <c r="D1492" i="7" s="1"/>
  <c r="Y1491" i="1" l="1"/>
  <c r="C1493" i="7"/>
  <c r="A1494" i="7" s="1"/>
  <c r="B1493" i="7"/>
  <c r="D1493" i="7" s="1"/>
  <c r="Y1492" i="1" l="1"/>
  <c r="C1494" i="7"/>
  <c r="A1495" i="7" s="1"/>
  <c r="B1494" i="7"/>
  <c r="D1494" i="7" s="1"/>
  <c r="Y1493" i="1" l="1"/>
  <c r="C1495" i="7"/>
  <c r="A1496" i="7" s="1"/>
  <c r="B1495" i="7"/>
  <c r="D1495" i="7" s="1"/>
  <c r="Y1494" i="1" l="1"/>
  <c r="C1496" i="7"/>
  <c r="A1497" i="7" s="1"/>
  <c r="B1496" i="7"/>
  <c r="D1496" i="7" s="1"/>
  <c r="Y1495" i="1" l="1"/>
  <c r="C1497" i="7"/>
  <c r="A1498" i="7" s="1"/>
  <c r="B1497" i="7"/>
  <c r="D1497" i="7" s="1"/>
  <c r="Y1496" i="1" l="1"/>
  <c r="C1498" i="7"/>
  <c r="A1499" i="7" s="1"/>
  <c r="B1498" i="7"/>
  <c r="D1498" i="7" s="1"/>
  <c r="Y1497" i="1" l="1"/>
  <c r="C1499" i="7"/>
  <c r="A1500" i="7" s="1"/>
  <c r="B1499" i="7"/>
  <c r="D1499" i="7" s="1"/>
  <c r="Y1498" i="1" l="1"/>
  <c r="B1500" i="7"/>
  <c r="D1500" i="7" s="1"/>
  <c r="C1500" i="7"/>
  <c r="A1501" i="7" s="1"/>
  <c r="Y1499" i="1" l="1"/>
  <c r="C1501" i="7"/>
  <c r="A1502" i="7" s="1"/>
  <c r="B1501" i="7"/>
  <c r="D1501" i="7" s="1"/>
  <c r="Y1500" i="1" l="1"/>
  <c r="C1502" i="7"/>
  <c r="A1503" i="7" s="1"/>
  <c r="B1502" i="7"/>
  <c r="D1502" i="7" s="1"/>
  <c r="Y1501" i="1" l="1"/>
  <c r="C1503" i="7"/>
  <c r="A1504" i="7" s="1"/>
  <c r="B1503" i="7"/>
  <c r="D1503" i="7" s="1"/>
  <c r="Y1502" i="1" l="1"/>
  <c r="C1504" i="7"/>
  <c r="A1505" i="7" s="1"/>
  <c r="B1504" i="7"/>
  <c r="D1504" i="7" s="1"/>
  <c r="Y1503" i="1" l="1"/>
  <c r="C1505" i="7"/>
  <c r="A1506" i="7" s="1"/>
  <c r="B1505" i="7"/>
  <c r="D1505" i="7" s="1"/>
  <c r="Y1504" i="1" l="1"/>
  <c r="C1506" i="7"/>
  <c r="A1507" i="7" s="1"/>
  <c r="B1506" i="7"/>
  <c r="D1506" i="7" s="1"/>
  <c r="Y1505" i="1" l="1"/>
  <c r="C1507" i="7"/>
  <c r="A1508" i="7" s="1"/>
  <c r="B1507" i="7"/>
  <c r="D1507" i="7" s="1"/>
  <c r="Y1506" i="1" l="1"/>
  <c r="C1508" i="7"/>
  <c r="A1509" i="7" s="1"/>
  <c r="B1508" i="7"/>
  <c r="D1508" i="7" s="1"/>
  <c r="Y1507" i="1" l="1"/>
  <c r="C1509" i="7"/>
  <c r="A1510" i="7" s="1"/>
  <c r="B1509" i="7"/>
  <c r="D1509" i="7" s="1"/>
  <c r="Y1508" i="1" l="1"/>
  <c r="C1510" i="7"/>
  <c r="A1511" i="7" s="1"/>
  <c r="B1510" i="7"/>
  <c r="D1510" i="7" s="1"/>
  <c r="Y1509" i="1" l="1"/>
  <c r="C1511" i="7"/>
  <c r="A1512" i="7" s="1"/>
  <c r="B1511" i="7"/>
  <c r="D1511" i="7" s="1"/>
  <c r="Y1510" i="1" l="1"/>
  <c r="C1512" i="7"/>
  <c r="A1513" i="7" s="1"/>
  <c r="B1512" i="7"/>
  <c r="D1512" i="7" s="1"/>
  <c r="Y1511" i="1" l="1"/>
  <c r="C1513" i="7"/>
  <c r="A1514" i="7" s="1"/>
  <c r="B1513" i="7"/>
  <c r="D1513" i="7" s="1"/>
  <c r="Y1512" i="1" l="1"/>
  <c r="C1514" i="7"/>
  <c r="A1515" i="7" s="1"/>
  <c r="B1514" i="7"/>
  <c r="D1514" i="7" s="1"/>
  <c r="Y1513" i="1" l="1"/>
  <c r="C1515" i="7"/>
  <c r="A1516" i="7" s="1"/>
  <c r="B1515" i="7"/>
  <c r="D1515" i="7" s="1"/>
  <c r="Y1514" i="1" l="1"/>
  <c r="C1516" i="7"/>
  <c r="A1517" i="7" s="1"/>
  <c r="B1516" i="7"/>
  <c r="D1516" i="7" s="1"/>
  <c r="Y1515" i="1" l="1"/>
  <c r="C1517" i="7"/>
  <c r="A1518" i="7" s="1"/>
  <c r="B1517" i="7"/>
  <c r="D1517" i="7" s="1"/>
  <c r="Y1516" i="1" l="1"/>
  <c r="C1518" i="7"/>
  <c r="A1519" i="7" s="1"/>
  <c r="B1518" i="7"/>
  <c r="D1518" i="7" s="1"/>
  <c r="Y1517" i="1" l="1"/>
  <c r="C1519" i="7"/>
  <c r="A1520" i="7" s="1"/>
  <c r="B1519" i="7"/>
  <c r="D1519" i="7" s="1"/>
  <c r="Y1518" i="1" l="1"/>
  <c r="C1520" i="7"/>
  <c r="A1521" i="7" s="1"/>
  <c r="B1520" i="7"/>
  <c r="D1520" i="7" s="1"/>
  <c r="Y1519" i="1" l="1"/>
  <c r="C1521" i="7"/>
  <c r="A1522" i="7" s="1"/>
  <c r="B1521" i="7"/>
  <c r="D1521" i="7" s="1"/>
  <c r="Y1520" i="1" l="1"/>
  <c r="C1522" i="7"/>
  <c r="A1523" i="7" s="1"/>
  <c r="B1522" i="7"/>
  <c r="D1522" i="7" s="1"/>
  <c r="Y1521" i="1" l="1"/>
  <c r="C1523" i="7"/>
  <c r="A1524" i="7" s="1"/>
  <c r="B1523" i="7"/>
  <c r="D1523" i="7" s="1"/>
  <c r="Y1522" i="1" l="1"/>
  <c r="C1524" i="7"/>
  <c r="A1525" i="7" s="1"/>
  <c r="B1524" i="7"/>
  <c r="D1524" i="7" s="1"/>
  <c r="Y1523" i="1" l="1"/>
  <c r="C1525" i="7"/>
  <c r="A1526" i="7" s="1"/>
  <c r="B1525" i="7"/>
  <c r="D1525" i="7" s="1"/>
  <c r="Y1524" i="1" l="1"/>
  <c r="C1526" i="7"/>
  <c r="A1527" i="7" s="1"/>
  <c r="B1526" i="7"/>
  <c r="D1526" i="7" s="1"/>
  <c r="Y1525" i="1" l="1"/>
  <c r="C1527" i="7"/>
  <c r="A1528" i="7" s="1"/>
  <c r="B1527" i="7"/>
  <c r="D1527" i="7" s="1"/>
  <c r="Y1526" i="1" l="1"/>
  <c r="C1528" i="7"/>
  <c r="A1529" i="7" s="1"/>
  <c r="B1528" i="7"/>
  <c r="D1528" i="7" s="1"/>
  <c r="Y1527" i="1" l="1"/>
  <c r="B1529" i="7"/>
  <c r="D1529" i="7" s="1"/>
  <c r="C1529" i="7"/>
  <c r="A1530" i="7" s="1"/>
  <c r="Y1528" i="1" l="1"/>
  <c r="C1530" i="7"/>
  <c r="A1531" i="7" s="1"/>
  <c r="B1530" i="7"/>
  <c r="D1530" i="7" s="1"/>
  <c r="Y1529" i="1" l="1"/>
  <c r="C1531" i="7"/>
  <c r="A1532" i="7" s="1"/>
  <c r="B1531" i="7"/>
  <c r="D1531" i="7" s="1"/>
  <c r="Y1530" i="1" l="1"/>
  <c r="C1532" i="7"/>
  <c r="A1533" i="7" s="1"/>
  <c r="B1532" i="7"/>
  <c r="D1532" i="7" s="1"/>
  <c r="Y1531" i="1" l="1"/>
  <c r="C1533" i="7"/>
  <c r="A1534" i="7" s="1"/>
  <c r="B1533" i="7"/>
  <c r="D1533" i="7" s="1"/>
  <c r="Y1532" i="1" l="1"/>
  <c r="C1534" i="7"/>
  <c r="A1535" i="7" s="1"/>
  <c r="B1534" i="7"/>
  <c r="D1534" i="7" s="1"/>
  <c r="Y1533" i="1" l="1"/>
  <c r="C1535" i="7"/>
  <c r="A1536" i="7" s="1"/>
  <c r="B1535" i="7"/>
  <c r="D1535" i="7" s="1"/>
  <c r="Y1534" i="1" l="1"/>
  <c r="C1536" i="7"/>
  <c r="A1537" i="7" s="1"/>
  <c r="B1536" i="7"/>
  <c r="D1536" i="7" s="1"/>
  <c r="Y1535" i="1" l="1"/>
  <c r="C1537" i="7"/>
  <c r="A1538" i="7" s="1"/>
  <c r="B1537" i="7"/>
  <c r="D1537" i="7" s="1"/>
  <c r="Y1536" i="1" l="1"/>
  <c r="C1538" i="7"/>
  <c r="A1539" i="7" s="1"/>
  <c r="B1538" i="7"/>
  <c r="D1538" i="7" s="1"/>
  <c r="Y1537" i="1" l="1"/>
  <c r="C1539" i="7"/>
  <c r="A1540" i="7" s="1"/>
  <c r="B1539" i="7"/>
  <c r="D1539" i="7" s="1"/>
  <c r="Y1538" i="1" l="1"/>
  <c r="C1540" i="7"/>
  <c r="A1541" i="7" s="1"/>
  <c r="B1540" i="7"/>
  <c r="D1540" i="7" s="1"/>
  <c r="I351" i="9" l="1"/>
  <c r="Y1539" i="1"/>
  <c r="C1541" i="7"/>
  <c r="A1542" i="7" s="1"/>
  <c r="B1541" i="7"/>
  <c r="D1541" i="7" s="1"/>
  <c r="Y1540" i="1" l="1"/>
  <c r="Q351" i="9"/>
  <c r="K351" i="9" s="1"/>
  <c r="M351" i="9"/>
  <c r="I352" i="9"/>
  <c r="C1542" i="7"/>
  <c r="A1543" i="7" s="1"/>
  <c r="B1542" i="7"/>
  <c r="D1542" i="7" s="1"/>
  <c r="M352" i="9" l="1"/>
  <c r="Q352" i="9"/>
  <c r="K352" i="9" s="1"/>
  <c r="Y1541" i="1"/>
  <c r="C1543" i="7"/>
  <c r="A1544" i="7" s="1"/>
  <c r="B1543" i="7"/>
  <c r="D1543" i="7" s="1"/>
  <c r="Y1542" i="1" l="1"/>
  <c r="I353" i="9" s="1"/>
  <c r="Q353" i="9" s="1"/>
  <c r="K353" i="9" s="1"/>
  <c r="C1544" i="7"/>
  <c r="A1545" i="7" s="1"/>
  <c r="B1544" i="7"/>
  <c r="D1544" i="7" s="1"/>
  <c r="M353" i="9" l="1"/>
  <c r="Y1543" i="1"/>
  <c r="I354" i="9" s="1"/>
  <c r="C1545" i="7"/>
  <c r="A1546" i="7" s="1"/>
  <c r="B1545" i="7"/>
  <c r="D1545" i="7" s="1"/>
  <c r="Y1544" i="1" l="1"/>
  <c r="M354" i="9"/>
  <c r="Q354" i="9"/>
  <c r="K354" i="9" s="1"/>
  <c r="I355" i="9"/>
  <c r="C1546" i="7"/>
  <c r="A1547" i="7" s="1"/>
  <c r="B1546" i="7"/>
  <c r="D1546" i="7" s="1"/>
  <c r="Q355" i="9" l="1"/>
  <c r="K355" i="9" s="1"/>
  <c r="M355" i="9"/>
  <c r="Y1545" i="1"/>
  <c r="I356" i="9" s="1"/>
  <c r="C1547" i="7"/>
  <c r="A1548" i="7" s="1"/>
  <c r="B1547" i="7"/>
  <c r="D1547" i="7" s="1"/>
  <c r="Y1546" i="1" l="1"/>
  <c r="I357" i="9"/>
  <c r="M356" i="9"/>
  <c r="Q356" i="9"/>
  <c r="K356" i="9" s="1"/>
  <c r="C1548" i="7"/>
  <c r="A1549" i="7" s="1"/>
  <c r="B1548" i="7"/>
  <c r="D1548" i="7" s="1"/>
  <c r="M357" i="9" l="1"/>
  <c r="Q357" i="9"/>
  <c r="K357" i="9" s="1"/>
  <c r="Y1547" i="1"/>
  <c r="I358" i="9" s="1"/>
  <c r="C1549" i="7"/>
  <c r="A1550" i="7" s="1"/>
  <c r="B1549" i="7"/>
  <c r="D1549" i="7" s="1"/>
  <c r="Y1548" i="1" l="1"/>
  <c r="M358" i="9"/>
  <c r="Q358" i="9"/>
  <c r="K358" i="9" s="1"/>
  <c r="I359" i="9"/>
  <c r="C1550" i="7"/>
  <c r="A1551" i="7" s="1"/>
  <c r="B1550" i="7"/>
  <c r="D1550" i="7" s="1"/>
  <c r="Q359" i="9" l="1"/>
  <c r="K359" i="9" s="1"/>
  <c r="M359" i="9"/>
  <c r="Y1549" i="1"/>
  <c r="I360" i="9" s="1"/>
  <c r="C1551" i="7"/>
  <c r="A1552" i="7" s="1"/>
  <c r="B1551" i="7"/>
  <c r="D1551" i="7" s="1"/>
  <c r="M360" i="9" l="1"/>
  <c r="Q360" i="9"/>
  <c r="K360" i="9" s="1"/>
  <c r="Y1550" i="1"/>
  <c r="I361" i="9"/>
  <c r="C1552" i="7"/>
  <c r="A1553" i="7" s="1"/>
  <c r="B1552" i="7"/>
  <c r="D1552" i="7" s="1"/>
  <c r="P1556" i="1"/>
  <c r="Y1551" i="1" l="1"/>
  <c r="I362" i="9" s="1"/>
  <c r="M361" i="9"/>
  <c r="Q361" i="9"/>
  <c r="K361" i="9" s="1"/>
  <c r="C1553" i="7"/>
  <c r="A1554" i="7" s="1"/>
  <c r="B1553" i="7"/>
  <c r="D1553" i="7" s="1"/>
  <c r="Y1552" i="1" l="1"/>
  <c r="M362" i="9"/>
  <c r="Q362" i="9"/>
  <c r="K362" i="9" s="1"/>
  <c r="I363" i="9"/>
  <c r="C1554" i="7"/>
  <c r="A1555" i="7" s="1"/>
  <c r="B1554" i="7"/>
  <c r="D1554" i="7" s="1"/>
  <c r="M363" i="9" l="1"/>
  <c r="Q363" i="9"/>
  <c r="K363" i="9" s="1"/>
  <c r="Y1553" i="1"/>
  <c r="I364" i="9" s="1"/>
  <c r="C1555" i="7"/>
  <c r="A1556" i="7" s="1"/>
  <c r="B1555" i="7"/>
  <c r="D1555" i="7" s="1"/>
  <c r="Y1554" i="1" l="1"/>
  <c r="I365" i="9"/>
  <c r="M364" i="9"/>
  <c r="Q364" i="9"/>
  <c r="K364" i="9" s="1"/>
  <c r="C1556" i="7"/>
  <c r="A1557" i="7" s="1"/>
  <c r="B1556" i="7"/>
  <c r="D1556" i="7" s="1"/>
  <c r="M365" i="9" l="1"/>
  <c r="Q365" i="9"/>
  <c r="K365" i="9" s="1"/>
  <c r="Y1555" i="1"/>
  <c r="I366" i="9" s="1"/>
  <c r="B1557" i="7"/>
  <c r="D1557" i="7" s="1"/>
  <c r="C1557" i="7"/>
  <c r="A1558" i="7" s="1"/>
  <c r="Y1556" i="1" l="1"/>
  <c r="I367" i="9"/>
  <c r="Q366" i="9"/>
  <c r="K366" i="9" s="1"/>
  <c r="M366" i="9"/>
  <c r="C1558" i="7"/>
  <c r="A1559" i="7" s="1"/>
  <c r="B1558" i="7"/>
  <c r="D1558" i="7" s="1"/>
  <c r="Q367" i="9" l="1"/>
  <c r="K367" i="9" s="1"/>
  <c r="M367" i="9"/>
  <c r="Y1557" i="1"/>
  <c r="I368" i="9" s="1"/>
  <c r="C1559" i="7"/>
  <c r="A1560" i="7" s="1"/>
  <c r="B1559" i="7"/>
  <c r="D1559" i="7" s="1"/>
  <c r="Q368" i="9" l="1"/>
  <c r="K368" i="9" s="1"/>
  <c r="M368" i="9"/>
  <c r="Y1558" i="1"/>
  <c r="I369" i="9" s="1"/>
  <c r="C1560" i="7"/>
  <c r="A1561" i="7" s="1"/>
  <c r="B1560" i="7"/>
  <c r="D1560" i="7" s="1"/>
  <c r="Y1559" i="1" l="1"/>
  <c r="I370" i="9" s="1"/>
  <c r="M369" i="9"/>
  <c r="Q369" i="9"/>
  <c r="K369" i="9" s="1"/>
  <c r="C1561" i="7"/>
  <c r="A1562" i="7" s="1"/>
  <c r="B1561" i="7"/>
  <c r="D1561" i="7" s="1"/>
  <c r="Y1560" i="1" l="1"/>
  <c r="Q370" i="9"/>
  <c r="K370" i="9" s="1"/>
  <c r="M370" i="9"/>
  <c r="I371" i="9"/>
  <c r="C1562" i="7"/>
  <c r="A1563" i="7" s="1"/>
  <c r="B1562" i="7"/>
  <c r="D1562" i="7" s="1"/>
  <c r="M371" i="9" l="1"/>
  <c r="Q371" i="9"/>
  <c r="K371" i="9" s="1"/>
  <c r="Y1561" i="1"/>
  <c r="I372" i="9" s="1"/>
  <c r="C1563" i="7"/>
  <c r="A1564" i="7" s="1"/>
  <c r="B1563" i="7"/>
  <c r="D1563" i="7" s="1"/>
  <c r="Y1562" i="1" l="1"/>
  <c r="I373" i="9"/>
  <c r="M372" i="9"/>
  <c r="Q372" i="9"/>
  <c r="K372" i="9" s="1"/>
  <c r="C1564" i="7"/>
  <c r="A1565" i="7" s="1"/>
  <c r="B1564" i="7"/>
  <c r="D1564" i="7" s="1"/>
  <c r="Q373" i="9" l="1"/>
  <c r="K373" i="9" s="1"/>
  <c r="M373" i="9"/>
  <c r="Y1563" i="1"/>
  <c r="I374" i="9" s="1"/>
  <c r="C1565" i="7"/>
  <c r="A1566" i="7" s="1"/>
  <c r="B1565" i="7"/>
  <c r="D1565" i="7" s="1"/>
  <c r="Q374" i="9" l="1"/>
  <c r="K374" i="9" s="1"/>
  <c r="M374" i="9"/>
  <c r="Y1564" i="1"/>
  <c r="C1566" i="7"/>
  <c r="A1567" i="7" s="1"/>
  <c r="B1566" i="7"/>
  <c r="D1566" i="7" s="1"/>
  <c r="Y1565" i="1" l="1"/>
  <c r="C1567" i="7"/>
  <c r="A1568" i="7" s="1"/>
  <c r="B1567" i="7"/>
  <c r="D1567" i="7" s="1"/>
  <c r="I375" i="9" l="1"/>
  <c r="Y1566" i="1"/>
  <c r="I376" i="9" s="1"/>
  <c r="C1568" i="7"/>
  <c r="A1569" i="7" s="1"/>
  <c r="B1568" i="7"/>
  <c r="D1568" i="7" s="1"/>
  <c r="M376" i="9" l="1"/>
  <c r="Q376" i="9"/>
  <c r="K376" i="9" s="1"/>
  <c r="M375" i="9"/>
  <c r="Q375" i="9"/>
  <c r="K375" i="9" s="1"/>
  <c r="Y1567" i="1"/>
  <c r="B1569" i="7"/>
  <c r="D1569" i="7" s="1"/>
  <c r="C1569" i="7"/>
  <c r="A1570" i="7" s="1"/>
  <c r="Y1568" i="1" l="1"/>
  <c r="C1570" i="7"/>
  <c r="A1571" i="7" s="1"/>
  <c r="B1570" i="7"/>
  <c r="D1570" i="7" s="1"/>
  <c r="Y1569" i="1" l="1"/>
  <c r="C1571" i="7"/>
  <c r="A1572" i="7" s="1"/>
  <c r="B1571" i="7"/>
  <c r="D1571" i="7" s="1"/>
  <c r="I377" i="9" l="1"/>
  <c r="Y1570" i="1"/>
  <c r="C1572" i="7"/>
  <c r="A1573" i="7" s="1"/>
  <c r="B1572" i="7"/>
  <c r="D1572" i="7" s="1"/>
  <c r="Q377" i="9" l="1"/>
  <c r="K377" i="9" s="1"/>
  <c r="M377" i="9"/>
  <c r="I378" i="9"/>
  <c r="Y1571" i="1"/>
  <c r="C1573" i="7"/>
  <c r="A1574" i="7" s="1"/>
  <c r="B1573" i="7"/>
  <c r="D1573" i="7" s="1"/>
  <c r="M378" i="9" l="1"/>
  <c r="Q378" i="9"/>
  <c r="K378" i="9" s="1"/>
  <c r="Y1572" i="1"/>
  <c r="C1574" i="7"/>
  <c r="A1575" i="7" s="1"/>
  <c r="B1574" i="7"/>
  <c r="D1574" i="7" s="1"/>
  <c r="I379" i="9" l="1"/>
  <c r="Y1573" i="1"/>
  <c r="C1575" i="7"/>
  <c r="A1576" i="7" s="1"/>
  <c r="B1575" i="7"/>
  <c r="D1575" i="7" s="1"/>
  <c r="Q379" i="9" l="1"/>
  <c r="K379" i="9" s="1"/>
  <c r="M379" i="9"/>
  <c r="I380" i="9"/>
  <c r="Y1574" i="1"/>
  <c r="C1576" i="7"/>
  <c r="A1577" i="7" s="1"/>
  <c r="B1576" i="7"/>
  <c r="D1576" i="7" s="1"/>
  <c r="M380" i="9" l="1"/>
  <c r="Q380" i="9"/>
  <c r="K380" i="9" s="1"/>
  <c r="I381" i="9"/>
  <c r="Y1575" i="1"/>
  <c r="C1577" i="7"/>
  <c r="A1578" i="7" s="1"/>
  <c r="B1577" i="7"/>
  <c r="D1577" i="7" s="1"/>
  <c r="Q381" i="9" l="1"/>
  <c r="K381" i="9" s="1"/>
  <c r="M381" i="9"/>
  <c r="I382" i="9"/>
  <c r="Y1576" i="1"/>
  <c r="C1578" i="7"/>
  <c r="A1579" i="7" s="1"/>
  <c r="B1578" i="7"/>
  <c r="D1578" i="7" s="1"/>
  <c r="M382" i="9" l="1"/>
  <c r="Q382" i="9"/>
  <c r="K382" i="9" s="1"/>
  <c r="I383" i="9"/>
  <c r="Y1577" i="1"/>
  <c r="C1579" i="7"/>
  <c r="A1580" i="7" s="1"/>
  <c r="B1579" i="7"/>
  <c r="D1579" i="7" s="1"/>
  <c r="Q383" i="9" l="1"/>
  <c r="K383" i="9" s="1"/>
  <c r="M383" i="9"/>
  <c r="I384" i="9"/>
  <c r="Y1578" i="1"/>
  <c r="C1580" i="7"/>
  <c r="A1581" i="7" s="1"/>
  <c r="B1580" i="7"/>
  <c r="D1580" i="7" s="1"/>
  <c r="Q384" i="9" l="1"/>
  <c r="K384" i="9" s="1"/>
  <c r="M384" i="9"/>
  <c r="I385" i="9"/>
  <c r="Y1579" i="1"/>
  <c r="B1581" i="7"/>
  <c r="D1581" i="7" s="1"/>
  <c r="C1581" i="7"/>
  <c r="A1582" i="7" s="1"/>
  <c r="Q385" i="9" l="1"/>
  <c r="K385" i="9" s="1"/>
  <c r="M385" i="9"/>
  <c r="Y1580" i="1"/>
  <c r="C1582" i="7"/>
  <c r="A1583" i="7" s="1"/>
  <c r="B1582" i="7"/>
  <c r="D1582" i="7" s="1"/>
  <c r="I386" i="9" l="1"/>
  <c r="Y1581" i="1"/>
  <c r="C1583" i="7"/>
  <c r="A1584" i="7" s="1"/>
  <c r="B1583" i="7"/>
  <c r="D1583" i="7" s="1"/>
  <c r="Q386" i="9" l="1"/>
  <c r="K386" i="9" s="1"/>
  <c r="M386" i="9"/>
  <c r="I387" i="9"/>
  <c r="Y1582" i="1"/>
  <c r="C1584" i="7"/>
  <c r="A1585" i="7" s="1"/>
  <c r="B1584" i="7"/>
  <c r="D1584" i="7" s="1"/>
  <c r="M387" i="9" l="1"/>
  <c r="Q387" i="9"/>
  <c r="K387" i="9" s="1"/>
  <c r="I388" i="9"/>
  <c r="Y1583" i="1"/>
  <c r="C1585" i="7"/>
  <c r="A1586" i="7" s="1"/>
  <c r="B1585" i="7"/>
  <c r="D1585" i="7" s="1"/>
  <c r="Q388" i="9" l="1"/>
  <c r="K388" i="9" s="1"/>
  <c r="M388" i="9"/>
  <c r="Y1584" i="1"/>
  <c r="C1586" i="7"/>
  <c r="A1587" i="7" s="1"/>
  <c r="B1586" i="7"/>
  <c r="D1586" i="7" s="1"/>
  <c r="I389" i="9" l="1"/>
  <c r="Y1585" i="1"/>
  <c r="C1587" i="7"/>
  <c r="A1588" i="7" s="1"/>
  <c r="B1587" i="7"/>
  <c r="D1587" i="7" s="1"/>
  <c r="M389" i="9" l="1"/>
  <c r="Q389" i="9"/>
  <c r="K389" i="9" s="1"/>
  <c r="I390" i="9"/>
  <c r="Y1586" i="1"/>
  <c r="I391" i="9" s="1"/>
  <c r="C1588" i="7"/>
  <c r="A1589" i="7" s="1"/>
  <c r="B1588" i="7"/>
  <c r="D1588" i="7" s="1"/>
  <c r="M391" i="9" l="1"/>
  <c r="Q391" i="9"/>
  <c r="K391" i="9" s="1"/>
  <c r="Q390" i="9"/>
  <c r="K390" i="9" s="1"/>
  <c r="M390" i="9"/>
  <c r="Y1587" i="1"/>
  <c r="I392" i="9" s="1"/>
  <c r="M392" i="9" s="1"/>
  <c r="C1589" i="7"/>
  <c r="A1590" i="7" s="1"/>
  <c r="B1589" i="7"/>
  <c r="D1589" i="7" s="1"/>
  <c r="Q392" i="9" l="1"/>
  <c r="K392" i="9" s="1"/>
  <c r="Y1588" i="1"/>
  <c r="C1590" i="7"/>
  <c r="A1591" i="7" s="1"/>
  <c r="B1590" i="7"/>
  <c r="D1590" i="7" s="1"/>
  <c r="I393" i="9" l="1"/>
  <c r="Y1589" i="1"/>
  <c r="C1591" i="7"/>
  <c r="A1592" i="7" s="1"/>
  <c r="B1591" i="7"/>
  <c r="D1591" i="7" s="1"/>
  <c r="M393" i="9" l="1"/>
  <c r="Q393" i="9"/>
  <c r="K393" i="9" s="1"/>
  <c r="I394" i="9"/>
  <c r="Y1590" i="1"/>
  <c r="I395" i="9" s="1"/>
  <c r="C1592" i="7"/>
  <c r="A1593" i="7" s="1"/>
  <c r="B1592" i="7"/>
  <c r="D1592" i="7" s="1"/>
  <c r="Q395" i="9" l="1"/>
  <c r="K395" i="9" s="1"/>
  <c r="M395" i="9"/>
  <c r="Q394" i="9"/>
  <c r="K394" i="9" s="1"/>
  <c r="M394" i="9"/>
  <c r="Y1591" i="1"/>
  <c r="I396" i="9" s="1"/>
  <c r="M396" i="9" s="1"/>
  <c r="B1593" i="7"/>
  <c r="D1593" i="7" s="1"/>
  <c r="C1593" i="7"/>
  <c r="A1594" i="7" s="1"/>
  <c r="Q396" i="9" l="1"/>
  <c r="K396" i="9" s="1"/>
  <c r="Y1592" i="1"/>
  <c r="C1594" i="7"/>
  <c r="A1595" i="7" s="1"/>
  <c r="B1594" i="7"/>
  <c r="D1594" i="7" s="1"/>
  <c r="I397" i="9" l="1"/>
  <c r="Y1593" i="1"/>
  <c r="C1595" i="7"/>
  <c r="A1596" i="7" s="1"/>
  <c r="B1595" i="7"/>
  <c r="D1595" i="7" s="1"/>
  <c r="Q397" i="9" l="1"/>
  <c r="K397" i="9" s="1"/>
  <c r="M397" i="9"/>
  <c r="I398" i="9"/>
  <c r="Y1594" i="1"/>
  <c r="C1596" i="7"/>
  <c r="A1597" i="7" s="1"/>
  <c r="B1596" i="7"/>
  <c r="D1596" i="7" s="1"/>
  <c r="M398" i="9" l="1"/>
  <c r="Q398" i="9"/>
  <c r="K398" i="9" s="1"/>
  <c r="I399" i="9"/>
  <c r="Y1595" i="1"/>
  <c r="C1597" i="7"/>
  <c r="A1598" i="7" s="1"/>
  <c r="B1597" i="7"/>
  <c r="D1597" i="7" s="1"/>
  <c r="Q399" i="9" l="1"/>
  <c r="K399" i="9" s="1"/>
  <c r="M399" i="9"/>
  <c r="I400" i="9"/>
  <c r="Y1596" i="1"/>
  <c r="C1598" i="7"/>
  <c r="A1599" i="7" s="1"/>
  <c r="B1598" i="7"/>
  <c r="D1598" i="7" s="1"/>
  <c r="M400" i="9" l="1"/>
  <c r="Q400" i="9"/>
  <c r="K400" i="9" s="1"/>
  <c r="I401" i="9"/>
  <c r="Y1597" i="1"/>
  <c r="C1599" i="7"/>
  <c r="A1600" i="7" s="1"/>
  <c r="B1599" i="7"/>
  <c r="D1599" i="7" s="1"/>
  <c r="Q401" i="9" l="1"/>
  <c r="K401" i="9" s="1"/>
  <c r="M401" i="9"/>
  <c r="I402" i="9"/>
  <c r="Y1598" i="1"/>
  <c r="C1600" i="7"/>
  <c r="A1601" i="7" s="1"/>
  <c r="B1600" i="7"/>
  <c r="D1600" i="7" s="1"/>
  <c r="M402" i="9" l="1"/>
  <c r="Q402" i="9"/>
  <c r="K402" i="9" s="1"/>
  <c r="I403" i="9"/>
  <c r="Y1599" i="1"/>
  <c r="C1601" i="7"/>
  <c r="A1602" i="7" s="1"/>
  <c r="B1601" i="7"/>
  <c r="D1601" i="7" s="1"/>
  <c r="Q403" i="9" l="1"/>
  <c r="K403" i="9" s="1"/>
  <c r="M403" i="9"/>
  <c r="I404" i="9"/>
  <c r="Y1600" i="1"/>
  <c r="C1602" i="7"/>
  <c r="A1603" i="7" s="1"/>
  <c r="B1602" i="7"/>
  <c r="D1602" i="7" s="1"/>
  <c r="M404" i="9" l="1"/>
  <c r="Q404" i="9"/>
  <c r="K404" i="9" s="1"/>
  <c r="I405" i="9"/>
  <c r="Y1601" i="1"/>
  <c r="C1603" i="7"/>
  <c r="A1604" i="7" s="1"/>
  <c r="B1603" i="7"/>
  <c r="D1603" i="7" s="1"/>
  <c r="Q405" i="9" l="1"/>
  <c r="K405" i="9" s="1"/>
  <c r="M405" i="9"/>
  <c r="I406" i="9"/>
  <c r="Y1602" i="1"/>
  <c r="C1604" i="7"/>
  <c r="A1605" i="7" s="1"/>
  <c r="B1604" i="7"/>
  <c r="D1604" i="7" s="1"/>
  <c r="M406" i="9" l="1"/>
  <c r="Q406" i="9"/>
  <c r="K406" i="9" s="1"/>
  <c r="I407" i="9"/>
  <c r="Y1603" i="1"/>
  <c r="B1605" i="7"/>
  <c r="D1605" i="7" s="1"/>
  <c r="C1605" i="7"/>
  <c r="A1606" i="7" s="1"/>
  <c r="M407" i="9" l="1"/>
  <c r="Q407" i="9"/>
  <c r="K407" i="9" s="1"/>
  <c r="I408" i="9"/>
  <c r="Y1604" i="1"/>
  <c r="C1606" i="7"/>
  <c r="A1607" i="7" s="1"/>
  <c r="B1606" i="7"/>
  <c r="D1606" i="7" s="1"/>
  <c r="M408" i="9" l="1"/>
  <c r="Q408" i="9"/>
  <c r="K408" i="9" s="1"/>
  <c r="I409" i="9"/>
  <c r="Y1605" i="1"/>
  <c r="C1607" i="7"/>
  <c r="A1608" i="7" s="1"/>
  <c r="B1607" i="7"/>
  <c r="D1607" i="7" s="1"/>
  <c r="Q409" i="9" l="1"/>
  <c r="K409" i="9" s="1"/>
  <c r="M409" i="9"/>
  <c r="I410" i="9"/>
  <c r="Y1606" i="1"/>
  <c r="C1608" i="7"/>
  <c r="A1609" i="7" s="1"/>
  <c r="B1608" i="7"/>
  <c r="D1608" i="7" s="1"/>
  <c r="Q410" i="9" l="1"/>
  <c r="K410" i="9" s="1"/>
  <c r="M410" i="9"/>
  <c r="I411" i="9"/>
  <c r="Y1607" i="1"/>
  <c r="C1609" i="7"/>
  <c r="A1610" i="7" s="1"/>
  <c r="B1609" i="7"/>
  <c r="D1609" i="7" s="1"/>
  <c r="Q411" i="9" l="1"/>
  <c r="K411" i="9" s="1"/>
  <c r="M411" i="9"/>
  <c r="I412" i="9"/>
  <c r="Y1608" i="1"/>
  <c r="C1610" i="7"/>
  <c r="A1611" i="7" s="1"/>
  <c r="B1610" i="7"/>
  <c r="D1610" i="7" s="1"/>
  <c r="Q412" i="9" l="1"/>
  <c r="K412" i="9" s="1"/>
  <c r="M412" i="9"/>
  <c r="I413" i="9"/>
  <c r="Y1609" i="1"/>
  <c r="C1611" i="7"/>
  <c r="A1612" i="7" s="1"/>
  <c r="Q413" i="9" l="1"/>
  <c r="K413" i="9" s="1"/>
  <c r="M413" i="9"/>
  <c r="I414" i="9"/>
  <c r="Y1610" i="1"/>
  <c r="I415" i="9" s="1"/>
  <c r="C1612" i="7"/>
  <c r="A1613" i="7" s="1"/>
  <c r="Q415" i="9" l="1"/>
  <c r="K415" i="9" s="1"/>
  <c r="M415" i="9"/>
  <c r="Q414" i="9"/>
  <c r="K414" i="9" s="1"/>
  <c r="M414" i="9"/>
  <c r="Y1611" i="1"/>
  <c r="B1611" i="7"/>
  <c r="D1611" i="7" s="1"/>
  <c r="C1613" i="7"/>
  <c r="A1614" i="7" s="1"/>
  <c r="B1613" i="7"/>
  <c r="D1613" i="7" s="1"/>
  <c r="P1611" i="1" l="1"/>
  <c r="Z1611" i="1"/>
  <c r="B1612" i="7"/>
  <c r="D1612" i="7" s="1"/>
  <c r="Y1612" i="1"/>
  <c r="C1614" i="7"/>
  <c r="A1615" i="7" s="1"/>
  <c r="B1614" i="7"/>
  <c r="D1614" i="7" s="1"/>
  <c r="I416" i="9" l="1"/>
  <c r="Y1613" i="1"/>
  <c r="C1615" i="7"/>
  <c r="A1616" i="7" s="1"/>
  <c r="B1615" i="7"/>
  <c r="D1615" i="7" s="1"/>
  <c r="Q416" i="9" l="1"/>
  <c r="K416" i="9" s="1"/>
  <c r="M416" i="9"/>
  <c r="I417" i="9"/>
  <c r="Y1614" i="1"/>
  <c r="C1616" i="7"/>
  <c r="A1617" i="7" s="1"/>
  <c r="B1616" i="7"/>
  <c r="D1616" i="7" s="1"/>
  <c r="Q417" i="9" l="1"/>
  <c r="K417" i="9" s="1"/>
  <c r="M417" i="9"/>
  <c r="Y1615" i="1"/>
  <c r="B1617" i="7"/>
  <c r="D1617" i="7" s="1"/>
  <c r="C1617" i="7"/>
  <c r="A1618" i="7" s="1"/>
  <c r="I418" i="9" l="1"/>
  <c r="Y1616" i="1"/>
  <c r="C1618" i="7"/>
  <c r="A1619" i="7" s="1"/>
  <c r="B1618" i="7"/>
  <c r="D1618" i="7" s="1"/>
  <c r="Q418" i="9" l="1"/>
  <c r="K418" i="9" s="1"/>
  <c r="M418" i="9"/>
  <c r="I419" i="9"/>
  <c r="Y1617" i="1"/>
  <c r="C1619" i="7"/>
  <c r="A1620" i="7" s="1"/>
  <c r="B1619" i="7"/>
  <c r="D1619" i="7" s="1"/>
  <c r="Q419" i="9" l="1"/>
  <c r="K419" i="9" s="1"/>
  <c r="M419" i="9"/>
  <c r="Y1618" i="1"/>
  <c r="C1620" i="7"/>
  <c r="A1621" i="7" s="1"/>
  <c r="B1620" i="7"/>
  <c r="D1620" i="7" s="1"/>
  <c r="I420" i="9" l="1"/>
  <c r="Y1619" i="1"/>
  <c r="C1621" i="7"/>
  <c r="A1622" i="7" s="1"/>
  <c r="B1621" i="7"/>
  <c r="D1621" i="7" s="1"/>
  <c r="M420" i="9" l="1"/>
  <c r="Q420" i="9"/>
  <c r="K420" i="9" s="1"/>
  <c r="I421" i="9"/>
  <c r="Y1620" i="1"/>
  <c r="I422" i="9" s="1"/>
  <c r="C1622" i="7"/>
  <c r="A1623" i="7" s="1"/>
  <c r="Q422" i="9" l="1"/>
  <c r="K422" i="9" s="1"/>
  <c r="M422" i="9"/>
  <c r="Q421" i="9"/>
  <c r="K421" i="9" s="1"/>
  <c r="M421" i="9"/>
  <c r="I423" i="9"/>
  <c r="Q423" i="9" s="1"/>
  <c r="K423" i="9" s="1"/>
  <c r="Y1621" i="1"/>
  <c r="C1623" i="7"/>
  <c r="A1624" i="7" s="1"/>
  <c r="M423" i="9" l="1"/>
  <c r="Y1622" i="1"/>
  <c r="B1622" i="7"/>
  <c r="D1622" i="7" s="1"/>
  <c r="C1624" i="7"/>
  <c r="A1625" i="7" s="1"/>
  <c r="B1624" i="7"/>
  <c r="D1624" i="7" s="1"/>
  <c r="P1622" i="1" l="1"/>
  <c r="Z1622" i="1"/>
  <c r="D425" i="9" s="1"/>
  <c r="B1623" i="7"/>
  <c r="D1623" i="7" s="1"/>
  <c r="Y1623" i="1"/>
  <c r="C1625" i="7"/>
  <c r="A1626" i="7" s="1"/>
  <c r="B1625" i="7"/>
  <c r="D1625" i="7" s="1"/>
  <c r="A425" i="9" l="1"/>
  <c r="F425" i="9"/>
  <c r="I424" i="9"/>
  <c r="Y1624" i="1"/>
  <c r="C1626" i="7"/>
  <c r="A1627" i="7" s="1"/>
  <c r="B1626" i="7"/>
  <c r="D1626" i="7" s="1"/>
  <c r="M424" i="9" l="1"/>
  <c r="Q424" i="9"/>
  <c r="K424" i="9" s="1"/>
  <c r="I425" i="9"/>
  <c r="Y1625" i="1"/>
  <c r="I426" i="9" s="1"/>
  <c r="C1627" i="7"/>
  <c r="A1628" i="7" s="1"/>
  <c r="B1627" i="7"/>
  <c r="D1627" i="7" s="1"/>
  <c r="Q426" i="9" l="1"/>
  <c r="K426" i="9" s="1"/>
  <c r="M426" i="9"/>
  <c r="M425" i="9"/>
  <c r="Q425" i="9"/>
  <c r="K425" i="9" s="1"/>
  <c r="Y1626" i="1"/>
  <c r="C1628" i="7"/>
  <c r="A1629" i="7" s="1"/>
  <c r="B1628" i="7"/>
  <c r="D1628" i="7" s="1"/>
  <c r="I427" i="9" l="1"/>
  <c r="Y1627" i="1"/>
  <c r="B1629" i="7"/>
  <c r="D1629" i="7" s="1"/>
  <c r="C1629" i="7"/>
  <c r="A1630" i="7" s="1"/>
  <c r="M427" i="9" l="1"/>
  <c r="Q427" i="9"/>
  <c r="K427" i="9" s="1"/>
  <c r="I428" i="9"/>
  <c r="Y1628" i="1"/>
  <c r="I429" i="9" s="1"/>
  <c r="C1630" i="7"/>
  <c r="A1631" i="7" s="1"/>
  <c r="B1630" i="7"/>
  <c r="D1630" i="7" s="1"/>
  <c r="Q429" i="9" l="1"/>
  <c r="K429" i="9" s="1"/>
  <c r="M429" i="9"/>
  <c r="M428" i="9"/>
  <c r="Q428" i="9"/>
  <c r="K428" i="9" s="1"/>
  <c r="I430" i="9"/>
  <c r="M430" i="9" s="1"/>
  <c r="Y1629" i="1"/>
  <c r="C1631" i="7"/>
  <c r="A1632" i="7" s="1"/>
  <c r="B1631" i="7"/>
  <c r="D1631" i="7" s="1"/>
  <c r="Q430" i="9" l="1"/>
  <c r="K430" i="9" s="1"/>
  <c r="Y1630" i="1"/>
  <c r="C1632" i="7"/>
  <c r="A1633" i="7" s="1"/>
  <c r="B1632" i="7"/>
  <c r="D1632" i="7" s="1"/>
  <c r="I431" i="9" l="1"/>
  <c r="Y1631" i="1"/>
  <c r="C1633" i="7"/>
  <c r="A1634" i="7" s="1"/>
  <c r="B1633" i="7"/>
  <c r="D1633" i="7" s="1"/>
  <c r="Q431" i="9" l="1"/>
  <c r="K431" i="9" s="1"/>
  <c r="M431" i="9"/>
  <c r="I432" i="9"/>
  <c r="Y1632" i="1"/>
  <c r="C1634" i="7"/>
  <c r="A1635" i="7" s="1"/>
  <c r="B1634" i="7"/>
  <c r="D1634" i="7" s="1"/>
  <c r="M432" i="9" l="1"/>
  <c r="Q432" i="9"/>
  <c r="K432" i="9" s="1"/>
  <c r="I433" i="9"/>
  <c r="Y1633" i="1"/>
  <c r="C1635" i="7"/>
  <c r="A1636" i="7" s="1"/>
  <c r="B1635" i="7"/>
  <c r="D1635" i="7" s="1"/>
  <c r="M433" i="9" l="1"/>
  <c r="Q433" i="9"/>
  <c r="K433" i="9" s="1"/>
  <c r="I434" i="9"/>
  <c r="Y1634" i="1"/>
  <c r="C1636" i="7"/>
  <c r="A1637" i="7" s="1"/>
  <c r="B1636" i="7"/>
  <c r="D1636" i="7" s="1"/>
  <c r="M434" i="9" l="1"/>
  <c r="Q434" i="9"/>
  <c r="K434" i="9" s="1"/>
  <c r="I435" i="9"/>
  <c r="Y1635" i="1"/>
  <c r="C1637" i="7"/>
  <c r="A1638" i="7" s="1"/>
  <c r="B1637" i="7"/>
  <c r="D1637" i="7" s="1"/>
  <c r="Q435" i="9" l="1"/>
  <c r="K435" i="9" s="1"/>
  <c r="M435" i="9"/>
  <c r="I436" i="9"/>
  <c r="Y1636" i="1"/>
  <c r="C1638" i="7"/>
  <c r="A1639" i="7" s="1"/>
  <c r="B1638" i="7"/>
  <c r="D1638" i="7" s="1"/>
  <c r="M436" i="9" l="1"/>
  <c r="Q436" i="9"/>
  <c r="K436" i="9" s="1"/>
  <c r="I437" i="9"/>
  <c r="Y1637" i="1"/>
  <c r="C1639" i="7"/>
  <c r="A1640" i="7" s="1"/>
  <c r="B1639" i="7"/>
  <c r="D1639" i="7" s="1"/>
  <c r="M437" i="9" l="1"/>
  <c r="Q437" i="9"/>
  <c r="K437" i="9" s="1"/>
  <c r="I438" i="9"/>
  <c r="Y1638" i="1"/>
  <c r="C1640" i="7"/>
  <c r="A1641" i="7" s="1"/>
  <c r="B1640" i="7"/>
  <c r="D1640" i="7" s="1"/>
  <c r="Q438" i="9" l="1"/>
  <c r="K438" i="9" s="1"/>
  <c r="M438" i="9"/>
  <c r="I439" i="9"/>
  <c r="Y1639" i="1"/>
  <c r="B1641" i="7"/>
  <c r="D1641" i="7" s="1"/>
  <c r="C1641" i="7"/>
  <c r="A1642" i="7" s="1"/>
  <c r="M439" i="9" l="1"/>
  <c r="Q439" i="9"/>
  <c r="K439" i="9" s="1"/>
  <c r="I440" i="9"/>
  <c r="Y1640" i="1"/>
  <c r="C1642" i="7"/>
  <c r="A1643" i="7" s="1"/>
  <c r="B1642" i="7"/>
  <c r="D1642" i="7" s="1"/>
  <c r="Q440" i="9" l="1"/>
  <c r="K440" i="9" s="1"/>
  <c r="M440" i="9"/>
  <c r="I441" i="9"/>
  <c r="Y1641" i="1"/>
  <c r="C1643" i="7"/>
  <c r="A1644" i="7" s="1"/>
  <c r="B1643" i="7"/>
  <c r="D1643" i="7" s="1"/>
  <c r="Q441" i="9" l="1"/>
  <c r="K441" i="9" s="1"/>
  <c r="M441" i="9"/>
  <c r="I442" i="9"/>
  <c r="Y1642" i="1"/>
  <c r="C1644" i="7"/>
  <c r="A1645" i="7" s="1"/>
  <c r="B1644" i="7"/>
  <c r="D1644" i="7" s="1"/>
  <c r="M442" i="9" l="1"/>
  <c r="Q442" i="9"/>
  <c r="K442" i="9" s="1"/>
  <c r="I443" i="9"/>
  <c r="Y1643" i="1"/>
  <c r="C1645" i="7"/>
  <c r="A1646" i="7" s="1"/>
  <c r="B1645" i="7"/>
  <c r="D1645" i="7" s="1"/>
  <c r="M443" i="9" l="1"/>
  <c r="Q443" i="9"/>
  <c r="K443" i="9" s="1"/>
  <c r="I444" i="9"/>
  <c r="Y1644" i="1"/>
  <c r="C1646" i="7"/>
  <c r="A1647" i="7" s="1"/>
  <c r="B1646" i="7"/>
  <c r="D1646" i="7" s="1"/>
  <c r="Q444" i="9" l="1"/>
  <c r="K444" i="9" s="1"/>
  <c r="M444" i="9"/>
  <c r="I445" i="9"/>
  <c r="Y1645" i="1"/>
  <c r="C1647" i="7"/>
  <c r="A1648" i="7" s="1"/>
  <c r="B1647" i="7"/>
  <c r="D1647" i="7" s="1"/>
  <c r="M445" i="9" l="1"/>
  <c r="Q445" i="9"/>
  <c r="K445" i="9" s="1"/>
  <c r="I446" i="9"/>
  <c r="Y1646" i="1"/>
  <c r="C1648" i="7"/>
  <c r="A1649" i="7" s="1"/>
  <c r="B1648" i="7"/>
  <c r="D1648" i="7" s="1"/>
  <c r="Q446" i="9" l="1"/>
  <c r="K446" i="9" s="1"/>
  <c r="M446" i="9"/>
  <c r="I447" i="9"/>
  <c r="Y1647" i="1"/>
  <c r="C1649" i="7"/>
  <c r="A1650" i="7" s="1"/>
  <c r="B1649" i="7"/>
  <c r="D1649" i="7" s="1"/>
  <c r="M447" i="9" l="1"/>
  <c r="Q447" i="9"/>
  <c r="K447" i="9" s="1"/>
  <c r="I448" i="9"/>
  <c r="Y1648" i="1"/>
  <c r="C1650" i="7"/>
  <c r="A1651" i="7" s="1"/>
  <c r="B1650" i="7"/>
  <c r="D1650" i="7" s="1"/>
  <c r="Q448" i="9" l="1"/>
  <c r="K448" i="9" s="1"/>
  <c r="M448" i="9"/>
  <c r="I449" i="9"/>
  <c r="Y1649" i="1"/>
  <c r="C1651" i="7"/>
  <c r="A1652" i="7" s="1"/>
  <c r="B1651" i="7"/>
  <c r="D1651" i="7" s="1"/>
  <c r="Q449" i="9" l="1"/>
  <c r="K449" i="9" s="1"/>
  <c r="M449" i="9"/>
  <c r="I450" i="9"/>
  <c r="Y1650" i="1"/>
  <c r="C1652" i="7"/>
  <c r="A1653" i="7" s="1"/>
  <c r="B1652" i="7"/>
  <c r="D1652" i="7" s="1"/>
  <c r="M450" i="9" l="1"/>
  <c r="Q450" i="9"/>
  <c r="K450" i="9" s="1"/>
  <c r="I451" i="9"/>
  <c r="Y1651" i="1"/>
  <c r="B1653" i="7"/>
  <c r="D1653" i="7" s="1"/>
  <c r="C1653" i="7"/>
  <c r="A1654" i="7" s="1"/>
  <c r="Q451" i="9" l="1"/>
  <c r="K451" i="9" s="1"/>
  <c r="M451" i="9"/>
  <c r="I452" i="9"/>
  <c r="Y1652" i="1"/>
  <c r="C1654" i="7"/>
  <c r="A1655" i="7" s="1"/>
  <c r="B1654" i="7"/>
  <c r="D1654" i="7" s="1"/>
  <c r="Q452" i="9" l="1"/>
  <c r="K452" i="9" s="1"/>
  <c r="M452" i="9"/>
  <c r="I453" i="9"/>
  <c r="Y1653" i="1"/>
  <c r="C1655" i="7"/>
  <c r="A1656" i="7" s="1"/>
  <c r="B1655" i="7"/>
  <c r="D1655" i="7" s="1"/>
  <c r="M453" i="9" l="1"/>
  <c r="Q453" i="9"/>
  <c r="K453" i="9" s="1"/>
  <c r="I454" i="9"/>
  <c r="Y1654" i="1"/>
  <c r="C1656" i="7"/>
  <c r="A1657" i="7" s="1"/>
  <c r="B1656" i="7"/>
  <c r="D1656" i="7" s="1"/>
  <c r="Q454" i="9" l="1"/>
  <c r="K454" i="9" s="1"/>
  <c r="M454" i="9"/>
  <c r="I455" i="9"/>
  <c r="Y1655" i="1"/>
  <c r="C1657" i="7"/>
  <c r="A1658" i="7" s="1"/>
  <c r="B1657" i="7"/>
  <c r="D1657" i="7" s="1"/>
  <c r="Q455" i="9" l="1"/>
  <c r="K455" i="9" s="1"/>
  <c r="M455" i="9"/>
  <c r="I456" i="9"/>
  <c r="Y1656" i="1"/>
  <c r="C1658" i="7"/>
  <c r="A1659" i="7" s="1"/>
  <c r="B1658" i="7"/>
  <c r="D1658" i="7" s="1"/>
  <c r="Q456" i="9" l="1"/>
  <c r="K456" i="9" s="1"/>
  <c r="M456" i="9"/>
  <c r="I457" i="9"/>
  <c r="Y1657" i="1"/>
  <c r="C1659" i="7"/>
  <c r="A1660" i="7" s="1"/>
  <c r="B1659" i="7"/>
  <c r="D1659" i="7" s="1"/>
  <c r="Q457" i="9" l="1"/>
  <c r="K457" i="9" s="1"/>
  <c r="M457" i="9"/>
  <c r="I458" i="9"/>
  <c r="Y1658" i="1"/>
  <c r="C1660" i="7"/>
  <c r="A1661" i="7" s="1"/>
  <c r="B1660" i="7"/>
  <c r="D1660" i="7" s="1"/>
  <c r="M458" i="9" l="1"/>
  <c r="Q458" i="9"/>
  <c r="K458" i="9" s="1"/>
  <c r="I459" i="9"/>
  <c r="Y1659" i="1"/>
  <c r="C1661" i="7"/>
  <c r="A1662" i="7" s="1"/>
  <c r="B1661" i="7"/>
  <c r="D1661" i="7" s="1"/>
  <c r="Q459" i="9" l="1"/>
  <c r="K459" i="9" s="1"/>
  <c r="M459" i="9"/>
  <c r="I460" i="9"/>
  <c r="Y1660" i="1"/>
  <c r="C1662" i="7"/>
  <c r="A1663" i="7" s="1"/>
  <c r="B1662" i="7"/>
  <c r="D1662" i="7" s="1"/>
  <c r="M460" i="9" l="1"/>
  <c r="Q460" i="9"/>
  <c r="K460" i="9" s="1"/>
  <c r="I461" i="9"/>
  <c r="Y1661" i="1"/>
  <c r="C1663" i="7"/>
  <c r="A1664" i="7" s="1"/>
  <c r="B1663" i="7"/>
  <c r="D1663" i="7" s="1"/>
  <c r="Q461" i="9" l="1"/>
  <c r="K461" i="9" s="1"/>
  <c r="M461" i="9"/>
  <c r="I462" i="9"/>
  <c r="Y1662" i="1"/>
  <c r="C1664" i="7"/>
  <c r="A1665" i="7" s="1"/>
  <c r="B1664" i="7"/>
  <c r="D1664" i="7" s="1"/>
  <c r="M462" i="9" l="1"/>
  <c r="Q462" i="9"/>
  <c r="K462" i="9" s="1"/>
  <c r="I463" i="9"/>
  <c r="Y1663" i="1"/>
  <c r="B1665" i="7"/>
  <c r="D1665" i="7" s="1"/>
  <c r="C1665" i="7"/>
  <c r="A1666" i="7" s="1"/>
  <c r="M463" i="9" l="1"/>
  <c r="Q463" i="9"/>
  <c r="K463" i="9" s="1"/>
  <c r="I464" i="9"/>
  <c r="Y1664" i="1"/>
  <c r="C1666" i="7"/>
  <c r="A1667" i="7" s="1"/>
  <c r="B1666" i="7"/>
  <c r="D1666" i="7" s="1"/>
  <c r="M464" i="9" l="1"/>
  <c r="Q464" i="9"/>
  <c r="K464" i="9" s="1"/>
  <c r="I465" i="9"/>
  <c r="Y1665" i="1"/>
  <c r="C1667" i="7"/>
  <c r="A1668" i="7" s="1"/>
  <c r="B1667" i="7"/>
  <c r="D1667" i="7" s="1"/>
  <c r="M465" i="9" l="1"/>
  <c r="Q465" i="9"/>
  <c r="K465" i="9" s="1"/>
  <c r="I466" i="9"/>
  <c r="Y1666" i="1"/>
  <c r="C1668" i="7"/>
  <c r="A1669" i="7" s="1"/>
  <c r="B1668" i="7"/>
  <c r="D1668" i="7" s="1"/>
  <c r="M466" i="9" l="1"/>
  <c r="Q466" i="9"/>
  <c r="K466" i="9" s="1"/>
  <c r="I467" i="9"/>
  <c r="Y1667" i="1"/>
  <c r="C1669" i="7"/>
  <c r="A1670" i="7" s="1"/>
  <c r="B1669" i="7"/>
  <c r="D1669" i="7" s="1"/>
  <c r="M467" i="9" l="1"/>
  <c r="Q467" i="9"/>
  <c r="K467" i="9" s="1"/>
  <c r="I468" i="9"/>
  <c r="Y1668" i="1"/>
  <c r="C1670" i="7"/>
  <c r="A1671" i="7" s="1"/>
  <c r="B1670" i="7"/>
  <c r="D1670" i="7" s="1"/>
  <c r="M468" i="9" l="1"/>
  <c r="Q468" i="9"/>
  <c r="K468" i="9" s="1"/>
  <c r="I469" i="9"/>
  <c r="Y1669" i="1"/>
  <c r="C1671" i="7"/>
  <c r="A1672" i="7" s="1"/>
  <c r="B1671" i="7"/>
  <c r="D1671" i="7" s="1"/>
  <c r="Q469" i="9" l="1"/>
  <c r="K469" i="9" s="1"/>
  <c r="M469" i="9"/>
  <c r="I470" i="9"/>
  <c r="Y1670" i="1"/>
  <c r="C1672" i="7"/>
  <c r="A1673" i="7" s="1"/>
  <c r="B1672" i="7"/>
  <c r="D1672" i="7" s="1"/>
  <c r="Q470" i="9" l="1"/>
  <c r="K470" i="9" s="1"/>
  <c r="M470" i="9"/>
  <c r="I471" i="9"/>
  <c r="Y1671" i="1"/>
  <c r="C1673" i="7"/>
  <c r="A1674" i="7" s="1"/>
  <c r="B1673" i="7"/>
  <c r="D1673" i="7" s="1"/>
  <c r="M471" i="9" l="1"/>
  <c r="Q471" i="9"/>
  <c r="K471" i="9" s="1"/>
  <c r="I472" i="9"/>
  <c r="Y1672" i="1"/>
  <c r="C1674" i="7"/>
  <c r="A1675" i="7" s="1"/>
  <c r="B1674" i="7"/>
  <c r="D1674" i="7" s="1"/>
  <c r="M472" i="9" l="1"/>
  <c r="Q472" i="9"/>
  <c r="K472" i="9" s="1"/>
  <c r="I473" i="9"/>
  <c r="Y1673" i="1"/>
  <c r="C1675" i="7"/>
  <c r="A1676" i="7" s="1"/>
  <c r="B1675" i="7"/>
  <c r="D1675" i="7" s="1"/>
  <c r="Q473" i="9" l="1"/>
  <c r="K473" i="9" s="1"/>
  <c r="M473" i="9"/>
  <c r="I474" i="9"/>
  <c r="Y1674" i="1"/>
  <c r="C1676" i="7"/>
  <c r="A1677" i="7" s="1"/>
  <c r="B1676" i="7"/>
  <c r="D1676" i="7" s="1"/>
  <c r="Q474" i="9" l="1"/>
  <c r="K474" i="9" s="1"/>
  <c r="M474" i="9"/>
  <c r="I475" i="9"/>
  <c r="Y1675" i="1"/>
  <c r="B1677" i="7"/>
  <c r="D1677" i="7" s="1"/>
  <c r="C1677" i="7"/>
  <c r="A1678" i="7" s="1"/>
  <c r="Q475" i="9" l="1"/>
  <c r="K475" i="9" s="1"/>
  <c r="M475" i="9"/>
  <c r="I476" i="9"/>
  <c r="Y1676" i="1"/>
  <c r="C1678" i="7"/>
  <c r="A1679" i="7" s="1"/>
  <c r="B1678" i="7"/>
  <c r="D1678" i="7" s="1"/>
  <c r="Q476" i="9" l="1"/>
  <c r="K476" i="9" s="1"/>
  <c r="M476" i="9"/>
  <c r="I477" i="9"/>
  <c r="Y1677" i="1"/>
  <c r="C1679" i="7"/>
  <c r="A1680" i="7" s="1"/>
  <c r="B1679" i="7"/>
  <c r="D1679" i="7" s="1"/>
  <c r="Q477" i="9" l="1"/>
  <c r="K477" i="9" s="1"/>
  <c r="M477" i="9"/>
  <c r="I478" i="9"/>
  <c r="Y1678" i="1"/>
  <c r="C1680" i="7"/>
  <c r="A1681" i="7" s="1"/>
  <c r="B1680" i="7"/>
  <c r="D1680" i="7" s="1"/>
  <c r="M478" i="9" l="1"/>
  <c r="Q478" i="9"/>
  <c r="K478" i="9" s="1"/>
  <c r="I479" i="9"/>
  <c r="Y1679" i="1"/>
  <c r="C1681" i="7"/>
  <c r="A1682" i="7" s="1"/>
  <c r="B1681" i="7"/>
  <c r="D1681" i="7" s="1"/>
  <c r="M479" i="9" l="1"/>
  <c r="Q479" i="9"/>
  <c r="K479" i="9" s="1"/>
  <c r="I480" i="9"/>
  <c r="Y1680" i="1"/>
  <c r="C1682" i="7"/>
  <c r="A1683" i="7" s="1"/>
  <c r="B1682" i="7"/>
  <c r="D1682" i="7" s="1"/>
  <c r="Q480" i="9" l="1"/>
  <c r="K480" i="9" s="1"/>
  <c r="M480" i="9"/>
  <c r="I481" i="9"/>
  <c r="Y1681" i="1"/>
  <c r="C1683" i="7"/>
  <c r="A1684" i="7" s="1"/>
  <c r="B1683" i="7"/>
  <c r="D1683" i="7" s="1"/>
  <c r="Q481" i="9" l="1"/>
  <c r="K481" i="9" s="1"/>
  <c r="M481" i="9"/>
  <c r="I482" i="9"/>
  <c r="Y1682" i="1"/>
  <c r="C1684" i="7"/>
  <c r="A1685" i="7" s="1"/>
  <c r="Q482" i="9" l="1"/>
  <c r="K482" i="9" s="1"/>
  <c r="M482" i="9"/>
  <c r="I483" i="9"/>
  <c r="Y1683" i="1"/>
  <c r="C1685" i="7"/>
  <c r="A1686" i="7" s="1"/>
  <c r="Q483" i="9" l="1"/>
  <c r="K483" i="9" s="1"/>
  <c r="M483" i="9"/>
  <c r="I484" i="9"/>
  <c r="Y1684" i="1"/>
  <c r="B1684" i="7"/>
  <c r="D1684" i="7" s="1"/>
  <c r="C1686" i="7"/>
  <c r="A1687" i="7" s="1"/>
  <c r="B1686" i="7"/>
  <c r="D1686" i="7" s="1"/>
  <c r="P1684" i="1" l="1"/>
  <c r="Z1684" i="1"/>
  <c r="B1685" i="7"/>
  <c r="D1685" i="7" s="1"/>
  <c r="M484" i="9"/>
  <c r="Q484" i="9"/>
  <c r="K484" i="9" s="1"/>
  <c r="Y1685" i="1"/>
  <c r="C1687" i="7"/>
  <c r="A1688" i="7" s="1"/>
  <c r="B1687" i="7"/>
  <c r="D1687" i="7" s="1"/>
  <c r="I485" i="9" l="1"/>
  <c r="Y1686" i="1"/>
  <c r="C1688" i="7"/>
  <c r="A1689" i="7" s="1"/>
  <c r="B1688" i="7"/>
  <c r="D1688" i="7" s="1"/>
  <c r="Q485" i="9" l="1"/>
  <c r="K485" i="9" s="1"/>
  <c r="M485" i="9"/>
  <c r="I486" i="9"/>
  <c r="Y1687" i="1"/>
  <c r="B1689" i="7"/>
  <c r="D1689" i="7" s="1"/>
  <c r="C1689" i="7"/>
  <c r="A1690" i="7" s="1"/>
  <c r="M486" i="9" l="1"/>
  <c r="Q486" i="9"/>
  <c r="K486" i="9" s="1"/>
  <c r="I487" i="9"/>
  <c r="Y1688" i="1"/>
  <c r="C1690" i="7"/>
  <c r="A1691" i="7" s="1"/>
  <c r="B1690" i="7"/>
  <c r="D1690" i="7" s="1"/>
  <c r="M487" i="9" l="1"/>
  <c r="Q487" i="9"/>
  <c r="K487" i="9" s="1"/>
  <c r="I488" i="9"/>
  <c r="Y1689" i="1"/>
  <c r="C1691" i="7"/>
  <c r="A1692" i="7" s="1"/>
  <c r="B1691" i="7"/>
  <c r="D1691" i="7" s="1"/>
  <c r="M488" i="9" l="1"/>
  <c r="Q488" i="9"/>
  <c r="K488" i="9" s="1"/>
  <c r="I489" i="9"/>
  <c r="Y1690" i="1"/>
  <c r="C1692" i="7"/>
  <c r="A1693" i="7" s="1"/>
  <c r="B1692" i="7"/>
  <c r="D1692" i="7" s="1"/>
  <c r="M489" i="9" l="1"/>
  <c r="Q489" i="9"/>
  <c r="K489" i="9" s="1"/>
  <c r="Y1691" i="1"/>
  <c r="C1693" i="7"/>
  <c r="A1694" i="7" s="1"/>
  <c r="B1693" i="7"/>
  <c r="D1693" i="7" s="1"/>
  <c r="I490" i="9" l="1"/>
  <c r="Y1692" i="1"/>
  <c r="C1694" i="7"/>
  <c r="A1695" i="7" s="1"/>
  <c r="B1694" i="7"/>
  <c r="D1694" i="7" s="1"/>
  <c r="Q490" i="9" l="1"/>
  <c r="K490" i="9" s="1"/>
  <c r="M490" i="9"/>
  <c r="I491" i="9"/>
  <c r="Y1693" i="1"/>
  <c r="C1695" i="7"/>
  <c r="A1696" i="7" s="1"/>
  <c r="B1695" i="7"/>
  <c r="D1695" i="7" s="1"/>
  <c r="Q491" i="9" l="1"/>
  <c r="K491" i="9" s="1"/>
  <c r="M491" i="9"/>
  <c r="Y1694" i="1"/>
  <c r="C1696" i="7"/>
  <c r="A1697" i="7" s="1"/>
  <c r="B1696" i="7"/>
  <c r="D1696" i="7" s="1"/>
  <c r="Y1695" i="1" l="1"/>
  <c r="C1697" i="7"/>
  <c r="A1698" i="7" s="1"/>
  <c r="B1697" i="7"/>
  <c r="D1697" i="7" s="1"/>
  <c r="Y1696" i="1" l="1"/>
  <c r="C1698" i="7"/>
  <c r="A1699" i="7" s="1"/>
  <c r="B1698" i="7"/>
  <c r="D1698" i="7" s="1"/>
  <c r="Y1697" i="1" l="1"/>
  <c r="C1699" i="7"/>
  <c r="A1700" i="7" s="1"/>
  <c r="B1699" i="7"/>
  <c r="D1699" i="7" s="1"/>
  <c r="Y1698" i="1" l="1"/>
  <c r="C1700" i="7"/>
  <c r="A1701" i="7" s="1"/>
  <c r="B1700" i="7"/>
  <c r="D1700" i="7" s="1"/>
  <c r="Y1699" i="1" l="1"/>
  <c r="B1701" i="7"/>
  <c r="D1701" i="7" s="1"/>
  <c r="C1701" i="7"/>
  <c r="A1702" i="7" s="1"/>
  <c r="I492" i="9" l="1"/>
  <c r="Y1700" i="1"/>
  <c r="C1702" i="7"/>
  <c r="A1703" i="7" s="1"/>
  <c r="B1702" i="7"/>
  <c r="D1702" i="7" s="1"/>
  <c r="M492" i="9" l="1"/>
  <c r="Q492" i="9"/>
  <c r="K492" i="9" s="1"/>
  <c r="I493" i="9"/>
  <c r="Y1701" i="1"/>
  <c r="I494" i="9" s="1"/>
  <c r="C1703" i="7"/>
  <c r="A1704" i="7" s="1"/>
  <c r="B1703" i="7"/>
  <c r="D1703" i="7" s="1"/>
  <c r="Q494" i="9" l="1"/>
  <c r="K494" i="9" s="1"/>
  <c r="M494" i="9"/>
  <c r="Q493" i="9"/>
  <c r="K493" i="9" s="1"/>
  <c r="M493" i="9"/>
  <c r="Y1702" i="1"/>
  <c r="I495" i="9" s="1"/>
  <c r="Q495" i="9" s="1"/>
  <c r="K495" i="9" s="1"/>
  <c r="C1704" i="7"/>
  <c r="A1705" i="7" s="1"/>
  <c r="B1704" i="7"/>
  <c r="D1704" i="7" s="1"/>
  <c r="M495" i="9" l="1"/>
  <c r="C1705" i="7"/>
  <c r="A1706" i="7" s="1"/>
  <c r="B1705" i="7"/>
  <c r="D1705" i="7" s="1"/>
  <c r="Y1704" i="1" l="1"/>
  <c r="C1706" i="7"/>
  <c r="A1707" i="7" s="1"/>
  <c r="B1706" i="7"/>
  <c r="D1706" i="7" s="1"/>
  <c r="I496" i="9" l="1"/>
  <c r="Y1705" i="1"/>
  <c r="C1707" i="7"/>
  <c r="A1708" i="7" s="1"/>
  <c r="B1707" i="7"/>
  <c r="D1707" i="7" s="1"/>
  <c r="M496" i="9" l="1"/>
  <c r="Q496" i="9"/>
  <c r="K496" i="9" s="1"/>
  <c r="I497" i="9"/>
  <c r="Y1706" i="1"/>
  <c r="I498" i="9" s="1"/>
  <c r="C1708" i="7"/>
  <c r="A1709" i="7" s="1"/>
  <c r="B1708" i="7"/>
  <c r="D1708" i="7" s="1"/>
  <c r="Q498" i="9" l="1"/>
  <c r="K498" i="9" s="1"/>
  <c r="M498" i="9"/>
  <c r="Q497" i="9"/>
  <c r="K497" i="9" s="1"/>
  <c r="M497" i="9"/>
  <c r="I499" i="9"/>
  <c r="M499" i="9" s="1"/>
  <c r="Y1707" i="1"/>
  <c r="C1709" i="7"/>
  <c r="A1710" i="7" s="1"/>
  <c r="B1709" i="7"/>
  <c r="D1709" i="7" s="1"/>
  <c r="Q499" i="9" l="1"/>
  <c r="K499" i="9" s="1"/>
  <c r="Y1708" i="1"/>
  <c r="C1710" i="7"/>
  <c r="A1711" i="7" s="1"/>
  <c r="B1710" i="7"/>
  <c r="D1710" i="7" s="1"/>
  <c r="I500" i="9" l="1"/>
  <c r="Y1709" i="1"/>
  <c r="C1711" i="7"/>
  <c r="A1712" i="7" s="1"/>
  <c r="B1711" i="7"/>
  <c r="D1711" i="7" s="1"/>
  <c r="M500" i="9" l="1"/>
  <c r="Q500" i="9"/>
  <c r="K500" i="9" s="1"/>
  <c r="I501" i="9"/>
  <c r="Y1710" i="1"/>
  <c r="C1712" i="7"/>
  <c r="A1713" i="7" s="1"/>
  <c r="B1712" i="7"/>
  <c r="D1712" i="7" s="1"/>
  <c r="M501" i="9" l="1"/>
  <c r="Q501" i="9"/>
  <c r="K501" i="9" s="1"/>
  <c r="I502" i="9"/>
  <c r="Y1711" i="1"/>
  <c r="I503" i="9" s="1"/>
  <c r="B1713" i="7"/>
  <c r="D1713" i="7" s="1"/>
  <c r="C1713" i="7"/>
  <c r="A1714" i="7" s="1"/>
  <c r="M503" i="9" l="1"/>
  <c r="Q503" i="9"/>
  <c r="K503" i="9" s="1"/>
  <c r="Q502" i="9"/>
  <c r="K502" i="9" s="1"/>
  <c r="M502" i="9"/>
  <c r="Y1712" i="1"/>
  <c r="I504" i="9" s="1"/>
  <c r="M504" i="9" s="1"/>
  <c r="C1714" i="7"/>
  <c r="A1715" i="7" s="1"/>
  <c r="B1714" i="7"/>
  <c r="D1714" i="7" s="1"/>
  <c r="Q504" i="9" l="1"/>
  <c r="K504" i="9" s="1"/>
  <c r="Y1713" i="1"/>
  <c r="C1715" i="7"/>
  <c r="A1716" i="7" s="1"/>
  <c r="B1715" i="7"/>
  <c r="D1715" i="7" s="1"/>
  <c r="I505" i="9" l="1"/>
  <c r="Y1714" i="1"/>
  <c r="C1716" i="7"/>
  <c r="A1717" i="7" s="1"/>
  <c r="B1716" i="7"/>
  <c r="D1716" i="7" s="1"/>
  <c r="M505" i="9" l="1"/>
  <c r="Q505" i="9"/>
  <c r="K505" i="9" s="1"/>
  <c r="I506" i="9"/>
  <c r="Y1715" i="1"/>
  <c r="C1717" i="7"/>
  <c r="A1718" i="7" s="1"/>
  <c r="B1717" i="7"/>
  <c r="D1717" i="7" s="1"/>
  <c r="M506" i="9" l="1"/>
  <c r="Q506" i="9"/>
  <c r="K506" i="9" s="1"/>
  <c r="I507" i="9"/>
  <c r="Y1716" i="1"/>
  <c r="C1718" i="7"/>
  <c r="A1719" i="7" s="1"/>
  <c r="B1718" i="7"/>
  <c r="D1718" i="7" s="1"/>
  <c r="Q507" i="9" l="1"/>
  <c r="K507" i="9" s="1"/>
  <c r="M507" i="9"/>
  <c r="I508" i="9"/>
  <c r="Y1717" i="1"/>
  <c r="C1719" i="7"/>
  <c r="A1720" i="7" s="1"/>
  <c r="B1719" i="7"/>
  <c r="D1719" i="7" s="1"/>
  <c r="Q508" i="9" l="1"/>
  <c r="K508" i="9" s="1"/>
  <c r="M508" i="9"/>
  <c r="I509" i="9"/>
  <c r="Y1718" i="1"/>
  <c r="C1720" i="7"/>
  <c r="A1721" i="7" s="1"/>
  <c r="B1720" i="7"/>
  <c r="D1720" i="7" s="1"/>
  <c r="M509" i="9" l="1"/>
  <c r="Q509" i="9"/>
  <c r="K509" i="9" s="1"/>
  <c r="I510" i="9"/>
  <c r="Y1719" i="1"/>
  <c r="C1721" i="7"/>
  <c r="A1722" i="7" s="1"/>
  <c r="Q510" i="9" l="1"/>
  <c r="K510" i="9" s="1"/>
  <c r="M510" i="9"/>
  <c r="I511" i="9"/>
  <c r="Y1720" i="1"/>
  <c r="P1720" i="1"/>
  <c r="C1722" i="7"/>
  <c r="A1723" i="7" s="1"/>
  <c r="Z1720" i="1" l="1"/>
  <c r="D516" i="9" s="1"/>
  <c r="B1721" i="7"/>
  <c r="D1721" i="7" s="1"/>
  <c r="Q511" i="9"/>
  <c r="K511" i="9" s="1"/>
  <c r="M511" i="9"/>
  <c r="Y1721" i="1"/>
  <c r="P1721" i="1"/>
  <c r="C1723" i="7"/>
  <c r="A1724" i="7" s="1"/>
  <c r="A516" i="9" l="1"/>
  <c r="F516" i="9"/>
  <c r="Z1721" i="1"/>
  <c r="D517" i="9" s="1"/>
  <c r="B1722" i="7"/>
  <c r="D1722" i="7" s="1"/>
  <c r="Y1722" i="1"/>
  <c r="P1722" i="1"/>
  <c r="C1724" i="7"/>
  <c r="A1725" i="7" s="1"/>
  <c r="B1724" i="7"/>
  <c r="D1724" i="7" s="1"/>
  <c r="A517" i="9" l="1"/>
  <c r="F517" i="9"/>
  <c r="Z1722" i="1"/>
  <c r="D518" i="9" s="1"/>
  <c r="B1723" i="7"/>
  <c r="D1723" i="7" s="1"/>
  <c r="Y1723" i="1"/>
  <c r="B1725" i="7"/>
  <c r="D1725" i="7" s="1"/>
  <c r="C1725" i="7"/>
  <c r="A1726" i="7" s="1"/>
  <c r="F518" i="9" l="1"/>
  <c r="A518" i="9"/>
  <c r="I512" i="9"/>
  <c r="Y1724" i="1"/>
  <c r="C1726" i="7"/>
  <c r="A1727" i="7" s="1"/>
  <c r="Q512" i="9" l="1"/>
  <c r="K512" i="9" s="1"/>
  <c r="M512" i="9"/>
  <c r="I513" i="9"/>
  <c r="Y1725" i="1"/>
  <c r="C1727" i="7"/>
  <c r="A1728" i="7" s="1"/>
  <c r="P1822" i="1"/>
  <c r="Q513" i="9" l="1"/>
  <c r="K513" i="9" s="1"/>
  <c r="M513" i="9"/>
  <c r="I514" i="9"/>
  <c r="B1726" i="7"/>
  <c r="D1726" i="7" s="1"/>
  <c r="C1728" i="7"/>
  <c r="A1729" i="7" s="1"/>
  <c r="B1727" i="7" l="1"/>
  <c r="D1727" i="7" s="1"/>
  <c r="Q514" i="9"/>
  <c r="K514" i="9" s="1"/>
  <c r="M514" i="9"/>
  <c r="Y1727" i="1"/>
  <c r="C1729" i="7"/>
  <c r="A1730" i="7" s="1"/>
  <c r="B1728" i="7" l="1"/>
  <c r="D1728" i="7" s="1"/>
  <c r="C1730" i="7"/>
  <c r="A1731" i="7" s="1"/>
  <c r="B1730" i="7"/>
  <c r="D1730" i="7" s="1"/>
  <c r="B1729" i="7" l="1"/>
  <c r="D1729" i="7" s="1"/>
  <c r="Y1729" i="1"/>
  <c r="C1731" i="7"/>
  <c r="A1732" i="7" s="1"/>
  <c r="B1731" i="7"/>
  <c r="D1731" i="7" s="1"/>
  <c r="I515" i="9" l="1"/>
  <c r="Y1730" i="1"/>
  <c r="C1732" i="7"/>
  <c r="A1733" i="7" s="1"/>
  <c r="B1732" i="7"/>
  <c r="D1732" i="7" s="1"/>
  <c r="Q515" i="9" l="1"/>
  <c r="K515" i="9" s="1"/>
  <c r="M515" i="9"/>
  <c r="Y1731" i="1"/>
  <c r="C1733" i="7"/>
  <c r="A1734" i="7" s="1"/>
  <c r="B1733" i="7"/>
  <c r="D1733" i="7" s="1"/>
  <c r="I516" i="9" l="1"/>
  <c r="Y1732" i="1"/>
  <c r="C1734" i="7"/>
  <c r="A1735" i="7" s="1"/>
  <c r="B1734" i="7"/>
  <c r="D1734" i="7" s="1"/>
  <c r="M516" i="9" l="1"/>
  <c r="Q516" i="9"/>
  <c r="K516" i="9" s="1"/>
  <c r="I517" i="9"/>
  <c r="Y1733" i="1"/>
  <c r="I518" i="9" s="1"/>
  <c r="C1735" i="7"/>
  <c r="A1736" i="7" s="1"/>
  <c r="B1735" i="7"/>
  <c r="D1735" i="7" s="1"/>
  <c r="M518" i="9" l="1"/>
  <c r="Q518" i="9"/>
  <c r="K518" i="9" s="1"/>
  <c r="M517" i="9"/>
  <c r="Q517" i="9"/>
  <c r="K517" i="9" s="1"/>
  <c r="Y1734" i="1"/>
  <c r="C1736" i="7"/>
  <c r="A1737" i="7" s="1"/>
  <c r="B1736" i="7"/>
  <c r="D1736" i="7" s="1"/>
  <c r="I519" i="9" l="1"/>
  <c r="Y1735" i="1"/>
  <c r="C1737" i="7"/>
  <c r="A1738" i="7" s="1"/>
  <c r="B1737" i="7"/>
  <c r="D1737" i="7" s="1"/>
  <c r="M519" i="9" l="1"/>
  <c r="Q519" i="9"/>
  <c r="K519" i="9" s="1"/>
  <c r="I520" i="9"/>
  <c r="Y1736" i="1"/>
  <c r="I521" i="9" s="1"/>
  <c r="C1738" i="7"/>
  <c r="A1739" i="7" s="1"/>
  <c r="B1738" i="7"/>
  <c r="D1738" i="7" s="1"/>
  <c r="Q521" i="9" l="1"/>
  <c r="K521" i="9" s="1"/>
  <c r="M521" i="9"/>
  <c r="M520" i="9"/>
  <c r="Q520" i="9"/>
  <c r="K520" i="9" s="1"/>
  <c r="Y1737" i="1"/>
  <c r="I522" i="9" s="1"/>
  <c r="C1739" i="7"/>
  <c r="A1740" i="7" s="1"/>
  <c r="B1739" i="7"/>
  <c r="D1739" i="7" s="1"/>
  <c r="Q522" i="9" l="1"/>
  <c r="K522" i="9" s="1"/>
  <c r="M522" i="9"/>
  <c r="Y1738" i="1"/>
  <c r="C1740" i="7"/>
  <c r="A1741" i="7" s="1"/>
  <c r="B1740" i="7"/>
  <c r="D1740" i="7" s="1"/>
  <c r="I523" i="9" l="1"/>
  <c r="Y1739" i="1"/>
  <c r="C1741" i="7"/>
  <c r="A1742" i="7" s="1"/>
  <c r="B1741" i="7"/>
  <c r="D1741" i="7" s="1"/>
  <c r="M523" i="9" l="1"/>
  <c r="Q523" i="9"/>
  <c r="K523" i="9" s="1"/>
  <c r="I524" i="9"/>
  <c r="Y1740" i="1"/>
  <c r="C1742" i="7"/>
  <c r="A1743" i="7" s="1"/>
  <c r="B1742" i="7"/>
  <c r="D1742" i="7" s="1"/>
  <c r="M524" i="9" l="1"/>
  <c r="Q524" i="9"/>
  <c r="K524" i="9" s="1"/>
  <c r="I525" i="9"/>
  <c r="Y1741" i="1"/>
  <c r="B1743" i="7"/>
  <c r="D1743" i="7" s="1"/>
  <c r="C1743" i="7"/>
  <c r="A1744" i="7" s="1"/>
  <c r="Q525" i="9" l="1"/>
  <c r="K525" i="9" s="1"/>
  <c r="M525" i="9"/>
  <c r="I526" i="9"/>
  <c r="Y1742" i="1"/>
  <c r="B1744" i="7"/>
  <c r="D1744" i="7" s="1"/>
  <c r="C1744" i="7"/>
  <c r="A1745" i="7" s="1"/>
  <c r="M526" i="9" l="1"/>
  <c r="Q526" i="9"/>
  <c r="K526" i="9" s="1"/>
  <c r="I527" i="9"/>
  <c r="Y1743" i="1"/>
  <c r="C1745" i="7"/>
  <c r="A1746" i="7" s="1"/>
  <c r="B1745" i="7"/>
  <c r="D1745" i="7" s="1"/>
  <c r="Q527" i="9" l="1"/>
  <c r="K527" i="9" s="1"/>
  <c r="M527" i="9"/>
  <c r="I528" i="9"/>
  <c r="Y1744" i="1"/>
  <c r="C1746" i="7"/>
  <c r="A1747" i="7" s="1"/>
  <c r="B1746" i="7"/>
  <c r="D1746" i="7" s="1"/>
  <c r="M528" i="9" l="1"/>
  <c r="Q528" i="9"/>
  <c r="K528" i="9" s="1"/>
  <c r="I529" i="9"/>
  <c r="Y1745" i="1"/>
  <c r="I530" i="9" s="1"/>
  <c r="C1747" i="7"/>
  <c r="A1748" i="7" s="1"/>
  <c r="B1747" i="7"/>
  <c r="D1747" i="7" s="1"/>
  <c r="Q530" i="9" l="1"/>
  <c r="K530" i="9" s="1"/>
  <c r="M530" i="9"/>
  <c r="Q529" i="9"/>
  <c r="K529" i="9" s="1"/>
  <c r="M529" i="9"/>
  <c r="Y1746" i="1"/>
  <c r="I531" i="9" s="1"/>
  <c r="C1748" i="7"/>
  <c r="A1749" i="7" s="1"/>
  <c r="B1748" i="7"/>
  <c r="D1748" i="7" s="1"/>
  <c r="Q531" i="9" l="1"/>
  <c r="K531" i="9" s="1"/>
  <c r="M531" i="9"/>
  <c r="Y1747" i="1"/>
  <c r="C1749" i="7"/>
  <c r="A1750" i="7" s="1"/>
  <c r="B1749" i="7"/>
  <c r="D1749" i="7" s="1"/>
  <c r="I532" i="9" l="1"/>
  <c r="Y1748" i="1"/>
  <c r="C1750" i="7"/>
  <c r="A1751" i="7" s="1"/>
  <c r="B1750" i="7"/>
  <c r="D1750" i="7" s="1"/>
  <c r="M532" i="9" l="1"/>
  <c r="Q532" i="9"/>
  <c r="K532" i="9" s="1"/>
  <c r="I533" i="9"/>
  <c r="Y1749" i="1"/>
  <c r="C1751" i="7"/>
  <c r="A1752" i="7" s="1"/>
  <c r="B1751" i="7"/>
  <c r="D1751" i="7" s="1"/>
  <c r="M533" i="9" l="1"/>
  <c r="Q533" i="9"/>
  <c r="K533" i="9" s="1"/>
  <c r="I534" i="9"/>
  <c r="Y1750" i="1"/>
  <c r="B1752" i="7"/>
  <c r="D1752" i="7" s="1"/>
  <c r="C1752" i="7"/>
  <c r="A1753" i="7" s="1"/>
  <c r="Q534" i="9" l="1"/>
  <c r="K534" i="9" s="1"/>
  <c r="M534" i="9"/>
  <c r="I535" i="9"/>
  <c r="Y1751" i="1"/>
  <c r="C1753" i="7"/>
  <c r="A1754" i="7" s="1"/>
  <c r="B1753" i="7"/>
  <c r="D1753" i="7" s="1"/>
  <c r="M535" i="9" l="1"/>
  <c r="Q535" i="9"/>
  <c r="K535" i="9" s="1"/>
  <c r="I536" i="9"/>
  <c r="Y1752" i="1"/>
  <c r="C1754" i="7"/>
  <c r="A1755" i="7" s="1"/>
  <c r="B1754" i="7"/>
  <c r="D1754" i="7" s="1"/>
  <c r="M536" i="9" l="1"/>
  <c r="Q536" i="9"/>
  <c r="K536" i="9" s="1"/>
  <c r="I537" i="9"/>
  <c r="Y1753" i="1"/>
  <c r="C1755" i="7"/>
  <c r="A1756" i="7" s="1"/>
  <c r="B1755" i="7"/>
  <c r="D1755" i="7" s="1"/>
  <c r="M537" i="9" l="1"/>
  <c r="Q537" i="9"/>
  <c r="K537" i="9" s="1"/>
  <c r="I538" i="9"/>
  <c r="Y1754" i="1"/>
  <c r="C1756" i="7"/>
  <c r="A1757" i="7" s="1"/>
  <c r="B1756" i="7"/>
  <c r="D1756" i="7" s="1"/>
  <c r="Q538" i="9" l="1"/>
  <c r="K538" i="9" s="1"/>
  <c r="M538" i="9"/>
  <c r="I539" i="9"/>
  <c r="Y1755" i="1"/>
  <c r="C1757" i="7"/>
  <c r="A1758" i="7" s="1"/>
  <c r="B1757" i="7"/>
  <c r="D1757" i="7" s="1"/>
  <c r="Q539" i="9" l="1"/>
  <c r="K539" i="9" s="1"/>
  <c r="M539" i="9"/>
  <c r="I540" i="9"/>
  <c r="Y1756" i="1"/>
  <c r="C1758" i="7"/>
  <c r="A1759" i="7" s="1"/>
  <c r="B1758" i="7"/>
  <c r="D1758" i="7" s="1"/>
  <c r="M540" i="9" l="1"/>
  <c r="Q540" i="9"/>
  <c r="K540" i="9" s="1"/>
  <c r="I541" i="9"/>
  <c r="Y1757" i="1"/>
  <c r="C1759" i="7"/>
  <c r="A1760" i="7" s="1"/>
  <c r="B1759" i="7"/>
  <c r="D1759" i="7" s="1"/>
  <c r="Q541" i="9" l="1"/>
  <c r="K541" i="9" s="1"/>
  <c r="M541" i="9"/>
  <c r="I542" i="9"/>
  <c r="Y1758" i="1"/>
  <c r="C1760" i="7"/>
  <c r="A1761" i="7" s="1"/>
  <c r="B1760" i="7"/>
  <c r="D1760" i="7" s="1"/>
  <c r="M542" i="9" l="1"/>
  <c r="Q542" i="9"/>
  <c r="K542" i="9" s="1"/>
  <c r="I543" i="9"/>
  <c r="Y1759" i="1"/>
  <c r="C1761" i="7"/>
  <c r="A1762" i="7" s="1"/>
  <c r="B1761" i="7"/>
  <c r="D1761" i="7" s="1"/>
  <c r="M543" i="9" l="1"/>
  <c r="Q543" i="9"/>
  <c r="K543" i="9" s="1"/>
  <c r="I544" i="9"/>
  <c r="Y1760" i="1"/>
  <c r="C1762" i="7"/>
  <c r="A1763" i="7" s="1"/>
  <c r="B1762" i="7"/>
  <c r="D1762" i="7" s="1"/>
  <c r="Q544" i="9" l="1"/>
  <c r="K544" i="9" s="1"/>
  <c r="M544" i="9"/>
  <c r="Y1761" i="1"/>
  <c r="C1763" i="7"/>
  <c r="A1764" i="7" s="1"/>
  <c r="B1763" i="7"/>
  <c r="D1763" i="7" s="1"/>
  <c r="I545" i="9" l="1"/>
  <c r="Y1762" i="1"/>
  <c r="C1764" i="7"/>
  <c r="A1765" i="7" s="1"/>
  <c r="B1764" i="7"/>
  <c r="D1764" i="7" s="1"/>
  <c r="M545" i="9" l="1"/>
  <c r="Q545" i="9"/>
  <c r="K545" i="9" s="1"/>
  <c r="Y1763" i="1"/>
  <c r="C1765" i="7"/>
  <c r="A1766" i="7" s="1"/>
  <c r="B1765" i="7"/>
  <c r="D1765" i="7" s="1"/>
  <c r="Y1764" i="1" l="1"/>
  <c r="C1766" i="7"/>
  <c r="A1767" i="7" s="1"/>
  <c r="B1766" i="7"/>
  <c r="D1766" i="7" s="1"/>
  <c r="Y1765" i="1" l="1"/>
  <c r="C1767" i="7"/>
  <c r="A1768" i="7" s="1"/>
  <c r="Y1766" i="1" l="1"/>
  <c r="P1766" i="1"/>
  <c r="C1768" i="7"/>
  <c r="A1769" i="7" s="1"/>
  <c r="Z1766" i="1" l="1"/>
  <c r="B1767" i="7"/>
  <c r="D1767" i="7" s="1"/>
  <c r="Y1767" i="1"/>
  <c r="P1767" i="1"/>
  <c r="C1769" i="7"/>
  <c r="A1770" i="7" s="1"/>
  <c r="Z1767" i="1" l="1"/>
  <c r="B1768" i="7"/>
  <c r="D1768" i="7" s="1"/>
  <c r="Y1768" i="1"/>
  <c r="P1768" i="1"/>
  <c r="C1770" i="7"/>
  <c r="A1771" i="7" s="1"/>
  <c r="B1770" i="7"/>
  <c r="D1770" i="7" s="1"/>
  <c r="Z1768" i="1" l="1"/>
  <c r="B1769" i="7"/>
  <c r="D1769" i="7" s="1"/>
  <c r="Y1769" i="1"/>
  <c r="C1771" i="7"/>
  <c r="A1772" i="7" s="1"/>
  <c r="B1771" i="7"/>
  <c r="D1771" i="7" s="1"/>
  <c r="Y1770" i="1" l="1"/>
  <c r="C1772" i="7"/>
  <c r="A1773" i="7" s="1"/>
  <c r="B1772" i="7"/>
  <c r="D1772" i="7" s="1"/>
  <c r="Y1771" i="1" l="1"/>
  <c r="C1773" i="7"/>
  <c r="A1774" i="7" s="1"/>
  <c r="B1773" i="7"/>
  <c r="D1773" i="7" s="1"/>
  <c r="Y1772" i="1" l="1"/>
  <c r="C1774" i="7"/>
  <c r="A1775" i="7" s="1"/>
  <c r="B1774" i="7"/>
  <c r="D1774" i="7" s="1"/>
  <c r="Y1773" i="1" l="1"/>
  <c r="C1775" i="7"/>
  <c r="A1776" i="7" s="1"/>
  <c r="B1775" i="7"/>
  <c r="D1775" i="7" s="1"/>
  <c r="Y1774" i="1" l="1"/>
  <c r="C1776" i="7"/>
  <c r="A1777" i="7" s="1"/>
  <c r="B1776" i="7"/>
  <c r="D1776" i="7" s="1"/>
  <c r="Y1775" i="1" l="1"/>
  <c r="C1777" i="7"/>
  <c r="A1778" i="7" s="1"/>
  <c r="B1777" i="7"/>
  <c r="D1777" i="7" s="1"/>
  <c r="Y1776" i="1" l="1"/>
  <c r="C1778" i="7"/>
  <c r="A1779" i="7" s="1"/>
  <c r="B1778" i="7"/>
  <c r="D1778" i="7" s="1"/>
  <c r="Y1777" i="1" l="1"/>
  <c r="C1779" i="7"/>
  <c r="A1780" i="7" s="1"/>
  <c r="I546" i="9" l="1"/>
  <c r="Y1778" i="1"/>
  <c r="C1780" i="7"/>
  <c r="A1781" i="7" s="1"/>
  <c r="M546" i="9" l="1"/>
  <c r="Q546" i="9"/>
  <c r="K546" i="9" s="1"/>
  <c r="Y1779" i="1"/>
  <c r="B1779" i="7"/>
  <c r="D1779" i="7" s="1"/>
  <c r="C1781" i="7"/>
  <c r="A1782" i="7" s="1"/>
  <c r="B1781" i="7"/>
  <c r="D1781" i="7" s="1"/>
  <c r="P1779" i="1" l="1"/>
  <c r="Z1779" i="1"/>
  <c r="B1780" i="7"/>
  <c r="D1780" i="7" s="1"/>
  <c r="Y1780" i="1"/>
  <c r="C1782" i="7"/>
  <c r="A1783" i="7" s="1"/>
  <c r="B1782" i="7"/>
  <c r="D1782" i="7" s="1"/>
  <c r="I547" i="9" l="1"/>
  <c r="Y1781" i="1"/>
  <c r="C1783" i="7"/>
  <c r="A1784" i="7" s="1"/>
  <c r="B1783" i="7"/>
  <c r="D1783" i="7" s="1"/>
  <c r="M547" i="9" l="1"/>
  <c r="Q547" i="9"/>
  <c r="K547" i="9" s="1"/>
  <c r="I548" i="9"/>
  <c r="Y1782" i="1"/>
  <c r="I549" i="9" s="1"/>
  <c r="M549" i="9" s="1"/>
  <c r="C1784" i="7"/>
  <c r="A1785" i="7" s="1"/>
  <c r="B1784" i="7"/>
  <c r="D1784" i="7" s="1"/>
  <c r="M548" i="9" l="1"/>
  <c r="Q548" i="9"/>
  <c r="K548" i="9" s="1"/>
  <c r="Q549" i="9"/>
  <c r="K549" i="9" s="1"/>
  <c r="Y1783" i="1"/>
  <c r="C1785" i="7"/>
  <c r="A1786" i="7" s="1"/>
  <c r="B1785" i="7"/>
  <c r="D1785" i="7" s="1"/>
  <c r="I550" i="9" l="1"/>
  <c r="Y1784" i="1"/>
  <c r="C1786" i="7"/>
  <c r="A1787" i="7" s="1"/>
  <c r="B1786" i="7"/>
  <c r="D1786" i="7" s="1"/>
  <c r="M550" i="9" l="1"/>
  <c r="Q550" i="9"/>
  <c r="K550" i="9" s="1"/>
  <c r="I551" i="9"/>
  <c r="Y1785" i="1"/>
  <c r="C1787" i="7"/>
  <c r="A1788" i="7" s="1"/>
  <c r="B1787" i="7"/>
  <c r="D1787" i="7" s="1"/>
  <c r="Q551" i="9" l="1"/>
  <c r="K551" i="9" s="1"/>
  <c r="M551" i="9"/>
  <c r="Y1786" i="1"/>
  <c r="C1788" i="7"/>
  <c r="A1789" i="7" s="1"/>
  <c r="B1788" i="7"/>
  <c r="D1788" i="7" s="1"/>
  <c r="I552" i="9" l="1"/>
  <c r="Y1787" i="1"/>
  <c r="C1789" i="7"/>
  <c r="A1790" i="7" s="1"/>
  <c r="B1789" i="7"/>
  <c r="D1789" i="7" s="1"/>
  <c r="M552" i="9" l="1"/>
  <c r="Q552" i="9"/>
  <c r="K552" i="9" s="1"/>
  <c r="I553" i="9"/>
  <c r="Y1788" i="1"/>
  <c r="C1790" i="7"/>
  <c r="A1791" i="7" s="1"/>
  <c r="B1790" i="7"/>
  <c r="D1790" i="7" s="1"/>
  <c r="Q553" i="9" l="1"/>
  <c r="K553" i="9" s="1"/>
  <c r="M553" i="9"/>
  <c r="Y1789" i="1"/>
  <c r="C1791" i="7"/>
  <c r="A1792" i="7" s="1"/>
  <c r="B1791" i="7"/>
  <c r="D1791" i="7" s="1"/>
  <c r="Y1790" i="1" l="1"/>
  <c r="C1792" i="7"/>
  <c r="A1793" i="7" s="1"/>
  <c r="B1792" i="7"/>
  <c r="D1792" i="7" s="1"/>
  <c r="Y1791" i="1" l="1"/>
  <c r="C1793" i="7"/>
  <c r="A1794" i="7" s="1"/>
  <c r="B1793" i="7"/>
  <c r="D1793" i="7" s="1"/>
  <c r="I554" i="9" l="1"/>
  <c r="Y1792" i="1"/>
  <c r="C1794" i="7"/>
  <c r="A1795" i="7" s="1"/>
  <c r="B1794" i="7"/>
  <c r="D1794" i="7" s="1"/>
  <c r="M554" i="9" l="1"/>
  <c r="Q554" i="9"/>
  <c r="K554" i="9" s="1"/>
  <c r="I555" i="9"/>
  <c r="Y1793" i="1"/>
  <c r="I556" i="9" s="1"/>
  <c r="Q556" i="9" s="1"/>
  <c r="K556" i="9" s="1"/>
  <c r="C1795" i="7"/>
  <c r="A1796" i="7" s="1"/>
  <c r="B1795" i="7"/>
  <c r="D1795" i="7" s="1"/>
  <c r="M555" i="9" l="1"/>
  <c r="Q555" i="9"/>
  <c r="K555" i="9" s="1"/>
  <c r="M556" i="9"/>
  <c r="Y1794" i="1"/>
  <c r="C1796" i="7"/>
  <c r="A1797" i="7" s="1"/>
  <c r="B1796" i="7"/>
  <c r="D1796" i="7" s="1"/>
  <c r="Y1795" i="1" l="1"/>
  <c r="C1797" i="7"/>
  <c r="A1798" i="7" s="1"/>
  <c r="Y1796" i="1" l="1"/>
  <c r="C1798" i="7"/>
  <c r="A1799" i="7" s="1"/>
  <c r="Y1797" i="1" l="1"/>
  <c r="M1797" i="1"/>
  <c r="B1797" i="7" s="1"/>
  <c r="D1797" i="7" s="1"/>
  <c r="E1797" i="1"/>
  <c r="C1799" i="7"/>
  <c r="A1800" i="7" s="1"/>
  <c r="B1799" i="7"/>
  <c r="D1799" i="7" s="1"/>
  <c r="A1797" i="4" l="1"/>
  <c r="F1797" i="1"/>
  <c r="P1797" i="1" s="1"/>
  <c r="Z1797" i="1"/>
  <c r="B1798" i="7"/>
  <c r="D1798" i="7" s="1"/>
  <c r="C1800" i="7"/>
  <c r="A1801" i="7" s="1"/>
  <c r="B1800" i="7"/>
  <c r="D1800" i="7" s="1"/>
  <c r="C1801" i="7" l="1"/>
  <c r="A1802" i="7" s="1"/>
  <c r="B1801" i="7"/>
  <c r="D1801" i="7" s="1"/>
  <c r="C1802" i="7" l="1"/>
  <c r="A1803" i="7" s="1"/>
  <c r="B1802" i="7"/>
  <c r="D1802" i="7" s="1"/>
  <c r="C1803" i="7" l="1"/>
  <c r="A1804" i="7" s="1"/>
  <c r="B1803" i="7"/>
  <c r="D1803" i="7" s="1"/>
  <c r="C1804" i="7" l="1"/>
  <c r="A1805" i="7" s="1"/>
  <c r="B1804" i="7"/>
  <c r="D1804" i="7" s="1"/>
  <c r="B1805" i="7" l="1"/>
  <c r="D1805" i="7" s="1"/>
  <c r="C1805" i="7"/>
  <c r="A1806" i="7" s="1"/>
  <c r="C1806" i="7" l="1"/>
  <c r="A1807" i="7" s="1"/>
  <c r="B1806" i="7"/>
  <c r="D1806" i="7" s="1"/>
  <c r="C1807" i="7" l="1"/>
  <c r="A1808" i="7" s="1"/>
  <c r="B1807" i="7"/>
  <c r="D1807" i="7" s="1"/>
  <c r="C1808" i="7" l="1"/>
  <c r="A1809" i="7" s="1"/>
  <c r="B1808" i="7"/>
  <c r="D1808" i="7" s="1"/>
  <c r="C1809" i="7" l="1"/>
  <c r="A1810" i="7" s="1"/>
  <c r="B1809" i="7"/>
  <c r="D1809" i="7" s="1"/>
  <c r="C1810" i="7" l="1"/>
  <c r="A1811" i="7" s="1"/>
  <c r="B1810" i="7"/>
  <c r="D1810" i="7" s="1"/>
  <c r="C1811" i="7" l="1"/>
  <c r="A1812" i="7" s="1"/>
  <c r="B1811" i="7"/>
  <c r="D1811" i="7" s="1"/>
  <c r="C1812" i="7" l="1"/>
  <c r="A1813" i="7" s="1"/>
  <c r="B1812" i="7"/>
  <c r="D1812" i="7" s="1"/>
  <c r="C1813" i="7" l="1"/>
  <c r="A1814" i="7" s="1"/>
  <c r="B1813" i="7"/>
  <c r="D1813" i="7" s="1"/>
  <c r="C1814" i="7" l="1"/>
  <c r="A1815" i="7" s="1"/>
  <c r="B1814" i="7"/>
  <c r="D1814" i="7" s="1"/>
  <c r="Y1813" i="1" l="1"/>
  <c r="C1815" i="7"/>
  <c r="A1816" i="7" s="1"/>
  <c r="B1815" i="7"/>
  <c r="D1815" i="7" s="1"/>
  <c r="Y1814" i="1" l="1"/>
  <c r="C1816" i="7"/>
  <c r="A1817" i="7" s="1"/>
  <c r="B1816" i="7"/>
  <c r="D1816" i="7" s="1"/>
  <c r="Y1815" i="1" l="1"/>
  <c r="C1817" i="7"/>
  <c r="A1818" i="7" s="1"/>
  <c r="B1817" i="7"/>
  <c r="D1817" i="7" s="1"/>
  <c r="Y1816" i="1" l="1"/>
  <c r="C1818" i="7"/>
  <c r="A1819" i="7" s="1"/>
  <c r="B1818" i="7"/>
  <c r="D1818" i="7" s="1"/>
  <c r="Y1817" i="1" l="1"/>
  <c r="C1819" i="7"/>
  <c r="A1820" i="7" s="1"/>
  <c r="B1819" i="7"/>
  <c r="D1819" i="7" s="1"/>
  <c r="Y1818" i="1" l="1"/>
  <c r="B1820" i="7"/>
  <c r="D1820" i="7" s="1"/>
  <c r="C1820" i="7"/>
  <c r="A1821" i="7" s="1"/>
  <c r="Y1819" i="1" l="1"/>
  <c r="C1821" i="7"/>
  <c r="A1822" i="7" s="1"/>
  <c r="B1821" i="7"/>
  <c r="D1821" i="7" s="1"/>
  <c r="Y1820" i="1" l="1"/>
  <c r="C1822" i="7"/>
  <c r="A1823" i="7" s="1"/>
  <c r="B1822" i="7"/>
  <c r="D1822" i="7" s="1"/>
  <c r="Y1821" i="1" l="1"/>
  <c r="C1823" i="7"/>
  <c r="A1824" i="7" s="1"/>
  <c r="B1823" i="7"/>
  <c r="D1823" i="7" s="1"/>
  <c r="Y1822" i="1" l="1"/>
  <c r="C1824" i="7"/>
  <c r="A1825" i="7" s="1"/>
  <c r="B1824" i="7"/>
  <c r="D1824" i="7" s="1"/>
  <c r="Y1823" i="1" l="1"/>
  <c r="C1825" i="7"/>
  <c r="A1826" i="7" s="1"/>
  <c r="B1825" i="7"/>
  <c r="D1825" i="7" s="1"/>
  <c r="Y1824" i="1" l="1"/>
  <c r="C1826" i="7"/>
  <c r="A1827" i="7" s="1"/>
  <c r="B1826" i="7"/>
  <c r="D1826" i="7" s="1"/>
  <c r="Y1825" i="1" l="1"/>
  <c r="C1827" i="7"/>
  <c r="A1828" i="7" s="1"/>
  <c r="B1827" i="7"/>
  <c r="D1827" i="7" s="1"/>
  <c r="Y1826" i="1" l="1"/>
  <c r="C1828" i="7"/>
  <c r="A1829" i="7" s="1"/>
  <c r="B1828" i="7"/>
  <c r="D1828" i="7" s="1"/>
  <c r="Y1827" i="1" l="1"/>
  <c r="C1829" i="7"/>
  <c r="A1830" i="7" s="1"/>
  <c r="B1829" i="7"/>
  <c r="D1829" i="7" s="1"/>
  <c r="Y1828" i="1" l="1"/>
  <c r="B1830" i="7"/>
  <c r="D1830" i="7" s="1"/>
  <c r="C1830" i="7"/>
  <c r="A1831" i="7" s="1"/>
  <c r="Y1829" i="1" l="1"/>
  <c r="C1831" i="7"/>
  <c r="A1832" i="7" s="1"/>
  <c r="B1831" i="7"/>
  <c r="D1831" i="7" s="1"/>
  <c r="Y1830" i="1" l="1"/>
  <c r="C1832" i="7"/>
  <c r="A1833" i="7" s="1"/>
  <c r="B1832" i="7"/>
  <c r="D1832" i="7" s="1"/>
  <c r="Y1831" i="1" l="1"/>
  <c r="C1833" i="7"/>
  <c r="A1834" i="7" s="1"/>
  <c r="B1833" i="7"/>
  <c r="D1833" i="7" s="1"/>
  <c r="Y1832" i="1" l="1"/>
  <c r="C1834" i="7"/>
  <c r="A1835" i="7" s="1"/>
  <c r="B1834" i="7"/>
  <c r="D1834" i="7" s="1"/>
  <c r="Y1833" i="1" l="1"/>
  <c r="C1835" i="7"/>
  <c r="A1836" i="7" s="1"/>
  <c r="B1835" i="7"/>
  <c r="D1835" i="7" s="1"/>
  <c r="Y1834" i="1" l="1"/>
  <c r="B1836" i="7"/>
  <c r="D1836" i="7" s="1"/>
  <c r="C1836" i="7"/>
  <c r="A1837" i="7" s="1"/>
  <c r="Y1835" i="1" l="1"/>
  <c r="C1837" i="7"/>
  <c r="A1838" i="7" s="1"/>
  <c r="B1837" i="7"/>
  <c r="D1837" i="7" s="1"/>
  <c r="I557" i="9" l="1"/>
  <c r="Y1836" i="1"/>
  <c r="C1838" i="7"/>
  <c r="A1839" i="7" s="1"/>
  <c r="B1838" i="7"/>
  <c r="D1838" i="7" s="1"/>
  <c r="M557" i="9" l="1"/>
  <c r="Q557" i="9"/>
  <c r="K557" i="9" s="1"/>
  <c r="I558" i="9"/>
  <c r="Y1837" i="1"/>
  <c r="I559" i="9" s="1"/>
  <c r="B1839" i="7"/>
  <c r="D1839" i="7" s="1"/>
  <c r="C1839" i="7"/>
  <c r="A1840" i="7" s="1"/>
  <c r="Q559" i="9" l="1"/>
  <c r="K559" i="9" s="1"/>
  <c r="M559" i="9"/>
  <c r="Q558" i="9"/>
  <c r="K558" i="9" s="1"/>
  <c r="M558" i="9"/>
  <c r="Y1838" i="1"/>
  <c r="I560" i="9" s="1"/>
  <c r="Q560" i="9" s="1"/>
  <c r="K560" i="9" s="1"/>
  <c r="C1840" i="7"/>
  <c r="A1841" i="7" s="1"/>
  <c r="B1840" i="7"/>
  <c r="D1840" i="7" s="1"/>
  <c r="M560" i="9" l="1"/>
  <c r="Y1839" i="1"/>
  <c r="B1841" i="7"/>
  <c r="D1841" i="7" s="1"/>
  <c r="C1841" i="7"/>
  <c r="A1842" i="7" s="1"/>
  <c r="I561" i="9" l="1"/>
  <c r="Y1840" i="1"/>
  <c r="B1842" i="7"/>
  <c r="D1842" i="7" s="1"/>
  <c r="C1842" i="7"/>
  <c r="A1843" i="7" s="1"/>
  <c r="M561" i="9" l="1"/>
  <c r="Q561" i="9"/>
  <c r="K561" i="9" s="1"/>
  <c r="I562" i="9"/>
  <c r="Y1841" i="1"/>
  <c r="C1843" i="7"/>
  <c r="A1844" i="7" s="1"/>
  <c r="B1843" i="7"/>
  <c r="D1843" i="7" s="1"/>
  <c r="M562" i="9" l="1"/>
  <c r="Q562" i="9"/>
  <c r="K562" i="9" s="1"/>
  <c r="I563" i="9"/>
  <c r="Y1842" i="1"/>
  <c r="B1844" i="7"/>
  <c r="D1844" i="7" s="1"/>
  <c r="C1844" i="7"/>
  <c r="A1845" i="7" s="1"/>
  <c r="M563" i="9" l="1"/>
  <c r="Q563" i="9"/>
  <c r="K563" i="9" s="1"/>
  <c r="I564" i="9"/>
  <c r="Y1843" i="1"/>
  <c r="B1845" i="7"/>
  <c r="D1845" i="7" s="1"/>
  <c r="C1845" i="7"/>
  <c r="A1846" i="7" s="1"/>
  <c r="Q564" i="9" l="1"/>
  <c r="K564" i="9" s="1"/>
  <c r="M564" i="9"/>
  <c r="I565" i="9"/>
  <c r="Y1844" i="1"/>
  <c r="C1846" i="7"/>
  <c r="A1847" i="7" s="1"/>
  <c r="B1846" i="7"/>
  <c r="D1846" i="7" s="1"/>
  <c r="M565" i="9" l="1"/>
  <c r="Q565" i="9"/>
  <c r="K565" i="9" s="1"/>
  <c r="I566" i="9"/>
  <c r="Y1845" i="1"/>
  <c r="C1847" i="7"/>
  <c r="A1848" i="7" s="1"/>
  <c r="B1847" i="7"/>
  <c r="D1847" i="7" s="1"/>
  <c r="Q566" i="9" l="1"/>
  <c r="K566" i="9" s="1"/>
  <c r="M566" i="9"/>
  <c r="I567" i="9"/>
  <c r="Y1846" i="1"/>
  <c r="B1848" i="7"/>
  <c r="D1848" i="7" s="1"/>
  <c r="C1848" i="7"/>
  <c r="A1849" i="7" s="1"/>
  <c r="M567" i="9" l="1"/>
  <c r="Q567" i="9"/>
  <c r="K567" i="9" s="1"/>
  <c r="I568" i="9"/>
  <c r="Y1847" i="1"/>
  <c r="C1849" i="7"/>
  <c r="A1850" i="7" s="1"/>
  <c r="B1849" i="7"/>
  <c r="D1849" i="7" s="1"/>
  <c r="Q568" i="9" l="1"/>
  <c r="K568" i="9" s="1"/>
  <c r="M568" i="9"/>
  <c r="I569" i="9"/>
  <c r="Y1848" i="1"/>
  <c r="C1850" i="7"/>
  <c r="A1851" i="7" s="1"/>
  <c r="B1850" i="7"/>
  <c r="D1850" i="7" s="1"/>
  <c r="Q569" i="9" l="1"/>
  <c r="K569" i="9" s="1"/>
  <c r="M569" i="9"/>
  <c r="I570" i="9"/>
  <c r="Y1849" i="1"/>
  <c r="B1851" i="7"/>
  <c r="D1851" i="7" s="1"/>
  <c r="C1851" i="7"/>
  <c r="A1852" i="7" s="1"/>
  <c r="Q570" i="9" l="1"/>
  <c r="K570" i="9" s="1"/>
  <c r="M570" i="9"/>
  <c r="I571" i="9"/>
  <c r="Y1850" i="1"/>
  <c r="C1852" i="7"/>
  <c r="A1853" i="7" s="1"/>
  <c r="B1852" i="7"/>
  <c r="D1852" i="7" s="1"/>
  <c r="Q571" i="9" l="1"/>
  <c r="K571" i="9" s="1"/>
  <c r="M571" i="9"/>
  <c r="I572" i="9"/>
  <c r="Y1851" i="1"/>
  <c r="B1853" i="7"/>
  <c r="D1853" i="7" s="1"/>
  <c r="C1853" i="7"/>
  <c r="A1854" i="7" s="1"/>
  <c r="Q572" i="9" l="1"/>
  <c r="K572" i="9" s="1"/>
  <c r="M572" i="9"/>
  <c r="I573" i="9"/>
  <c r="Y1852" i="1"/>
  <c r="B1854" i="7"/>
  <c r="D1854" i="7" s="1"/>
  <c r="C1854" i="7"/>
  <c r="A1855" i="7" s="1"/>
  <c r="M573" i="9" l="1"/>
  <c r="Q573" i="9"/>
  <c r="K573" i="9" s="1"/>
  <c r="I574" i="9"/>
  <c r="Y1853" i="1"/>
  <c r="B1855" i="7"/>
  <c r="D1855" i="7" s="1"/>
  <c r="C1855" i="7"/>
  <c r="A1856" i="7" s="1"/>
  <c r="Q574" i="9" l="1"/>
  <c r="K574" i="9" s="1"/>
  <c r="M574" i="9"/>
  <c r="I575" i="9"/>
  <c r="Y1854" i="1"/>
  <c r="C1856" i="7"/>
  <c r="A1857" i="7" s="1"/>
  <c r="B1856" i="7"/>
  <c r="D1856" i="7" s="1"/>
  <c r="Q575" i="9" l="1"/>
  <c r="K575" i="9" s="1"/>
  <c r="M575" i="9"/>
  <c r="I576" i="9"/>
  <c r="Y1855" i="1"/>
  <c r="B1857" i="7"/>
  <c r="D1857" i="7" s="1"/>
  <c r="C1857" i="7"/>
  <c r="A1858" i="7" s="1"/>
  <c r="Q576" i="9" l="1"/>
  <c r="K576" i="9" s="1"/>
  <c r="M576" i="9"/>
  <c r="I577" i="9"/>
  <c r="Y1856" i="1"/>
  <c r="C1858" i="7"/>
  <c r="A1859" i="7" s="1"/>
  <c r="B1858" i="7"/>
  <c r="D1858" i="7" s="1"/>
  <c r="Q577" i="9" l="1"/>
  <c r="K577" i="9" s="1"/>
  <c r="M577" i="9"/>
  <c r="I578" i="9"/>
  <c r="Y1857" i="1"/>
  <c r="C1859" i="7"/>
  <c r="A1860" i="7" s="1"/>
  <c r="B1859" i="7"/>
  <c r="D1859" i="7" s="1"/>
  <c r="Q578" i="9" l="1"/>
  <c r="K578" i="9" s="1"/>
  <c r="M578" i="9"/>
  <c r="I579" i="9"/>
  <c r="Y1858" i="1"/>
  <c r="B1860" i="7"/>
  <c r="D1860" i="7" s="1"/>
  <c r="C1860" i="7"/>
  <c r="A1861" i="7" s="1"/>
  <c r="Q579" i="9" l="1"/>
  <c r="K579" i="9" s="1"/>
  <c r="M579" i="9"/>
  <c r="Y1859" i="1"/>
  <c r="C1861" i="7"/>
  <c r="A1862" i="7" s="1"/>
  <c r="B1861" i="7"/>
  <c r="D1861" i="7" s="1"/>
  <c r="Y1860" i="1" l="1"/>
  <c r="B1862" i="7"/>
  <c r="D1862" i="7" s="1"/>
  <c r="C1862" i="7"/>
  <c r="A1863" i="7" s="1"/>
  <c r="Y1861" i="1" l="1"/>
  <c r="C1863" i="7"/>
  <c r="A1864" i="7" s="1"/>
  <c r="B1863" i="7"/>
  <c r="D1863" i="7" s="1"/>
  <c r="Y1862" i="1" l="1"/>
  <c r="C1864" i="7"/>
  <c r="A1865" i="7" s="1"/>
  <c r="B1864" i="7"/>
  <c r="D1864" i="7" s="1"/>
  <c r="I580" i="9" l="1"/>
  <c r="Y1863" i="1"/>
  <c r="B1865" i="7"/>
  <c r="D1865" i="7" s="1"/>
  <c r="C1865" i="7"/>
  <c r="A1866" i="7" s="1"/>
  <c r="Q580" i="9" l="1"/>
  <c r="K580" i="9" s="1"/>
  <c r="M580" i="9"/>
  <c r="I581" i="9"/>
  <c r="Y1864" i="1"/>
  <c r="C1866" i="7"/>
  <c r="A1867" i="7" s="1"/>
  <c r="B1866" i="7"/>
  <c r="D1866" i="7" s="1"/>
  <c r="M581" i="9" l="1"/>
  <c r="Q581" i="9"/>
  <c r="K581" i="9" s="1"/>
  <c r="I582" i="9"/>
  <c r="Y1865" i="1"/>
  <c r="B1867" i="7"/>
  <c r="D1867" i="7" s="1"/>
  <c r="C1867" i="7"/>
  <c r="A1868" i="7" s="1"/>
  <c r="M582" i="9" l="1"/>
  <c r="Q582" i="9"/>
  <c r="K582" i="9" s="1"/>
  <c r="I583" i="9"/>
  <c r="Y1866" i="1"/>
  <c r="B1868" i="7"/>
  <c r="D1868" i="7" s="1"/>
  <c r="C1868" i="7"/>
  <c r="A1869" i="7" s="1"/>
  <c r="M583" i="9" l="1"/>
  <c r="Q583" i="9"/>
  <c r="K583" i="9" s="1"/>
  <c r="I584" i="9"/>
  <c r="Y1867" i="1"/>
  <c r="C1869" i="7"/>
  <c r="A1870" i="7" s="1"/>
  <c r="B1869" i="7"/>
  <c r="D1869" i="7" s="1"/>
  <c r="M584" i="9" l="1"/>
  <c r="Q584" i="9"/>
  <c r="K584" i="9" s="1"/>
  <c r="Y1868" i="1"/>
  <c r="C1870" i="7"/>
  <c r="A1871" i="7" s="1"/>
  <c r="B1870" i="7"/>
  <c r="D1870" i="7" s="1"/>
  <c r="Y1869" i="1" l="1"/>
  <c r="B1871" i="7"/>
  <c r="D1871" i="7" s="1"/>
  <c r="C1871" i="7"/>
  <c r="A1872" i="7" s="1"/>
  <c r="Y1870" i="1" l="1"/>
  <c r="C1872" i="7"/>
  <c r="A1873" i="7" s="1"/>
  <c r="B1872" i="7"/>
  <c r="D1872" i="7" s="1"/>
  <c r="Y1871" i="1" l="1"/>
  <c r="C1873" i="7"/>
  <c r="A1874" i="7" s="1"/>
  <c r="B1873" i="7"/>
  <c r="D1873" i="7" s="1"/>
  <c r="I585" i="9" l="1"/>
  <c r="Y1872" i="1"/>
  <c r="B1874" i="7"/>
  <c r="D1874" i="7" s="1"/>
  <c r="C1874" i="7"/>
  <c r="A1875" i="7" s="1"/>
  <c r="M585" i="9" l="1"/>
  <c r="Q585" i="9"/>
  <c r="K585" i="9" s="1"/>
  <c r="I586" i="9"/>
  <c r="Y1873" i="1"/>
  <c r="I587" i="9" s="1"/>
  <c r="C1875" i="7"/>
  <c r="A1876" i="7" s="1"/>
  <c r="B1875" i="7"/>
  <c r="D1875" i="7" s="1"/>
  <c r="M587" i="9" l="1"/>
  <c r="Q587" i="9"/>
  <c r="K587" i="9" s="1"/>
  <c r="M586" i="9"/>
  <c r="Q586" i="9"/>
  <c r="K586" i="9" s="1"/>
  <c r="Y1874" i="1"/>
  <c r="I588" i="9" s="1"/>
  <c r="Q588" i="9" s="1"/>
  <c r="K588" i="9" s="1"/>
  <c r="C1876" i="7"/>
  <c r="A1877" i="7" s="1"/>
  <c r="B1876" i="7"/>
  <c r="D1876" i="7" s="1"/>
  <c r="M588" i="9" l="1"/>
  <c r="Y1875" i="1"/>
  <c r="B1877" i="7"/>
  <c r="D1877" i="7" s="1"/>
  <c r="C1877" i="7"/>
  <c r="A1878" i="7" s="1"/>
  <c r="I589" i="9" l="1"/>
  <c r="Y1876" i="1"/>
  <c r="B1878" i="7"/>
  <c r="D1878" i="7" s="1"/>
  <c r="C1878" i="7"/>
  <c r="A1879" i="7" s="1"/>
  <c r="M589" i="9" l="1"/>
  <c r="Q589" i="9"/>
  <c r="K589" i="9" s="1"/>
  <c r="Y1877" i="1"/>
  <c r="C1879" i="7"/>
  <c r="A1880" i="7" s="1"/>
  <c r="B1879" i="7"/>
  <c r="D1879" i="7" s="1"/>
  <c r="Y1878" i="1" l="1"/>
  <c r="B1880" i="7"/>
  <c r="D1880" i="7" s="1"/>
  <c r="C1880" i="7"/>
  <c r="A1881" i="7" s="1"/>
  <c r="Y1879" i="1" l="1"/>
  <c r="C1881" i="7"/>
  <c r="A1882" i="7" s="1"/>
  <c r="B1881" i="7"/>
  <c r="D1881" i="7" s="1"/>
  <c r="Y1880" i="1" l="1"/>
  <c r="C1882" i="7"/>
  <c r="A1883" i="7" s="1"/>
  <c r="B1882" i="7"/>
  <c r="D1882" i="7" s="1"/>
  <c r="Y1881" i="1" l="1"/>
  <c r="B1883" i="7"/>
  <c r="D1883" i="7" s="1"/>
  <c r="C1883" i="7"/>
  <c r="A1884" i="7" s="1"/>
  <c r="Y1882" i="1" l="1"/>
  <c r="C1884" i="7"/>
  <c r="A1885" i="7" s="1"/>
  <c r="B1884" i="7"/>
  <c r="D1884" i="7" s="1"/>
  <c r="Y1883" i="1" l="1"/>
  <c r="B1885" i="7"/>
  <c r="D1885" i="7" s="1"/>
  <c r="C1885" i="7"/>
  <c r="A1886" i="7" s="1"/>
  <c r="Y1884" i="1" l="1"/>
  <c r="B1886" i="7"/>
  <c r="D1886" i="7" s="1"/>
  <c r="C1886" i="7"/>
  <c r="A1887" i="7" s="1"/>
  <c r="Y1885" i="1" l="1"/>
  <c r="C1887" i="7"/>
  <c r="A1888" i="7" s="1"/>
  <c r="B1887" i="7"/>
  <c r="D1887" i="7" s="1"/>
  <c r="Y1886" i="1" l="1"/>
  <c r="C1888" i="7"/>
  <c r="A1889" i="7" s="1"/>
  <c r="B1888" i="7"/>
  <c r="D1888" i="7" s="1"/>
  <c r="Y1887" i="1" l="1"/>
  <c r="B1889" i="7"/>
  <c r="D1889" i="7" s="1"/>
  <c r="C1889" i="7"/>
  <c r="A1890" i="7" s="1"/>
  <c r="Y1888" i="1" l="1"/>
  <c r="C1890" i="7"/>
  <c r="A1891" i="7" s="1"/>
  <c r="B1890" i="7"/>
  <c r="D1890" i="7" s="1"/>
  <c r="Y1889" i="1" l="1"/>
  <c r="C1891" i="7"/>
  <c r="A1892" i="7" s="1"/>
  <c r="B1891" i="7"/>
  <c r="D1891" i="7" s="1"/>
  <c r="I590" i="9" l="1"/>
  <c r="Y1890" i="1"/>
  <c r="B1892" i="7"/>
  <c r="D1892" i="7" s="1"/>
  <c r="C1892" i="7"/>
  <c r="A1893" i="7" s="1"/>
  <c r="M590" i="9" l="1"/>
  <c r="Q590" i="9"/>
  <c r="K590" i="9" s="1"/>
  <c r="I591" i="9"/>
  <c r="Y1891" i="1"/>
  <c r="I592" i="9" s="1"/>
  <c r="C1893" i="7"/>
  <c r="A1894" i="7" s="1"/>
  <c r="B1893" i="7"/>
  <c r="D1893" i="7" s="1"/>
  <c r="Q592" i="9" l="1"/>
  <c r="K592" i="9" s="1"/>
  <c r="M592" i="9"/>
  <c r="Q591" i="9"/>
  <c r="K591" i="9" s="1"/>
  <c r="M591" i="9"/>
  <c r="Y1892" i="1"/>
  <c r="C1894" i="7"/>
  <c r="A1895" i="7" s="1"/>
  <c r="B1894" i="7"/>
  <c r="D1894" i="7" s="1"/>
  <c r="I593" i="9" l="1"/>
  <c r="Y1893" i="1"/>
  <c r="B1895" i="7"/>
  <c r="D1895" i="7" s="1"/>
  <c r="C1895" i="7"/>
  <c r="A1896" i="7" s="1"/>
  <c r="Q593" i="9" l="1"/>
  <c r="K593" i="9" s="1"/>
  <c r="M593" i="9"/>
  <c r="Y1894" i="1"/>
  <c r="B1896" i="7"/>
  <c r="D1896" i="7" s="1"/>
  <c r="C1896" i="7"/>
  <c r="A1897" i="7" s="1"/>
  <c r="I594" i="9" l="1"/>
  <c r="Y1895" i="1"/>
  <c r="C1897" i="7"/>
  <c r="A1898" i="7" s="1"/>
  <c r="B1897" i="7"/>
  <c r="D1897" i="7" s="1"/>
  <c r="M594" i="9" l="1"/>
  <c r="Q594" i="9"/>
  <c r="K594" i="9" s="1"/>
  <c r="Y1896" i="1"/>
  <c r="B1898" i="7"/>
  <c r="D1898" i="7" s="1"/>
  <c r="C1898" i="7"/>
  <c r="A1899" i="7" s="1"/>
  <c r="I595" i="9" l="1"/>
  <c r="Y1897" i="1"/>
  <c r="C1899" i="7"/>
  <c r="A1900" i="7" s="1"/>
  <c r="B1899" i="7"/>
  <c r="D1899" i="7" s="1"/>
  <c r="M595" i="9" l="1"/>
  <c r="Q595" i="9"/>
  <c r="K595" i="9" s="1"/>
  <c r="Y1898" i="1"/>
  <c r="C1900" i="7"/>
  <c r="A1901" i="7" s="1"/>
  <c r="B1900" i="7"/>
  <c r="D1900" i="7" s="1"/>
  <c r="Y1899" i="1" l="1"/>
  <c r="B1901" i="7"/>
  <c r="D1901" i="7" s="1"/>
  <c r="C1901" i="7"/>
  <c r="A1902" i="7" s="1"/>
  <c r="Y1900" i="1" l="1"/>
  <c r="C1902" i="7"/>
  <c r="A1903" i="7" s="1"/>
  <c r="B1902" i="7"/>
  <c r="D1902" i="7" s="1"/>
  <c r="Y1901" i="1" l="1"/>
  <c r="B1903" i="7"/>
  <c r="D1903" i="7" s="1"/>
  <c r="C1903" i="7"/>
  <c r="A1904" i="7" s="1"/>
  <c r="I596" i="9" l="1"/>
  <c r="Y1902" i="1"/>
  <c r="B1904" i="7"/>
  <c r="D1904" i="7" s="1"/>
  <c r="C1904" i="7"/>
  <c r="A1905" i="7" s="1"/>
  <c r="M596" i="9" l="1"/>
  <c r="Q596" i="9"/>
  <c r="K596" i="9" s="1"/>
  <c r="I597" i="9"/>
  <c r="Y1903" i="1"/>
  <c r="I598" i="9" s="1"/>
  <c r="C1905" i="7"/>
  <c r="A1906" i="7" s="1"/>
  <c r="B1905" i="7"/>
  <c r="D1905" i="7" s="1"/>
  <c r="M598" i="9" l="1"/>
  <c r="Q598" i="9"/>
  <c r="K598" i="9" s="1"/>
  <c r="Q597" i="9"/>
  <c r="K597" i="9" s="1"/>
  <c r="M597" i="9"/>
  <c r="Y1904" i="1"/>
  <c r="I599" i="9" s="1"/>
  <c r="M599" i="9" s="1"/>
  <c r="C1906" i="7"/>
  <c r="A1907" i="7" s="1"/>
  <c r="B1906" i="7"/>
  <c r="D1906" i="7" s="1"/>
  <c r="Q599" i="9" l="1"/>
  <c r="K599" i="9" s="1"/>
  <c r="Y1905" i="1"/>
  <c r="B1907" i="7"/>
  <c r="D1907" i="7" s="1"/>
  <c r="C1907" i="7"/>
  <c r="A1908" i="7" s="1"/>
  <c r="Y1906" i="1" l="1"/>
  <c r="C1908" i="7"/>
  <c r="A1909" i="7" s="1"/>
  <c r="B1908" i="7"/>
  <c r="D1908" i="7" s="1"/>
  <c r="Y1907" i="1" l="1"/>
  <c r="C1909" i="7"/>
  <c r="A1910" i="7" s="1"/>
  <c r="B1909" i="7"/>
  <c r="D1909" i="7" s="1"/>
  <c r="Y1908" i="1" l="1"/>
  <c r="B1910" i="7"/>
  <c r="D1910" i="7" s="1"/>
  <c r="C1910" i="7"/>
  <c r="A1911" i="7" s="1"/>
  <c r="Y1909" i="1" l="1"/>
  <c r="C1911" i="7"/>
  <c r="A1912" i="7" s="1"/>
  <c r="B1911" i="7"/>
  <c r="D1911" i="7" s="1"/>
  <c r="Y1910" i="1" l="1"/>
  <c r="C1912" i="7"/>
  <c r="A1913" i="7" s="1"/>
  <c r="B1912" i="7"/>
  <c r="D1912" i="7" s="1"/>
  <c r="Y1911" i="1" l="1"/>
  <c r="B1913" i="7"/>
  <c r="D1913" i="7" s="1"/>
  <c r="C1913" i="7"/>
  <c r="A1914" i="7" s="1"/>
  <c r="Y1912" i="1" l="1"/>
  <c r="B1914" i="7"/>
  <c r="D1914" i="7" s="1"/>
  <c r="C1914" i="7"/>
  <c r="A1915" i="7" s="1"/>
  <c r="Y1913" i="1" l="1"/>
  <c r="C1915" i="7"/>
  <c r="A1916" i="7" s="1"/>
  <c r="B1915" i="7"/>
  <c r="D1915" i="7" s="1"/>
  <c r="Y1914" i="1" l="1"/>
  <c r="B1916" i="7"/>
  <c r="D1916" i="7" s="1"/>
  <c r="C1916" i="7"/>
  <c r="A1917" i="7" s="1"/>
  <c r="Y1915" i="1" l="1"/>
  <c r="C1917" i="7"/>
  <c r="A1918" i="7" s="1"/>
  <c r="B1917" i="7"/>
  <c r="D1917" i="7" s="1"/>
  <c r="Y1916" i="1" l="1"/>
  <c r="B1918" i="7"/>
  <c r="D1918" i="7" s="1"/>
  <c r="C1918" i="7"/>
  <c r="A1919" i="7" s="1"/>
  <c r="Y1917" i="1" l="1"/>
  <c r="B1919" i="7"/>
  <c r="D1919" i="7" s="1"/>
  <c r="C1919" i="7"/>
  <c r="A1920" i="7" s="1"/>
  <c r="Y1918" i="1" l="1"/>
  <c r="C1920" i="7"/>
  <c r="A1921" i="7" s="1"/>
  <c r="B1920" i="7"/>
  <c r="D1920" i="7" s="1"/>
  <c r="Y1919" i="1" l="1"/>
  <c r="B1921" i="7"/>
  <c r="D1921" i="7" s="1"/>
  <c r="C1921" i="7"/>
  <c r="A1922" i="7" s="1"/>
  <c r="Y1920" i="1" l="1"/>
  <c r="B1922" i="7"/>
  <c r="D1922" i="7" s="1"/>
  <c r="C1922" i="7"/>
  <c r="A1923" i="7" s="1"/>
  <c r="C1923" i="7" l="1"/>
  <c r="A1924" i="7" s="1"/>
  <c r="B1923" i="7"/>
  <c r="D1923" i="7" s="1"/>
  <c r="Y1922" i="1" l="1"/>
  <c r="C1924" i="7"/>
  <c r="A1925" i="7" s="1"/>
  <c r="B1924" i="7"/>
  <c r="D1924" i="7" s="1"/>
  <c r="Y1924" i="1" l="1"/>
  <c r="B1925" i="7"/>
  <c r="D1925" i="7" s="1"/>
  <c r="C1925" i="7"/>
  <c r="A1926" i="7" s="1"/>
  <c r="C1926" i="7" l="1"/>
  <c r="A1927" i="7" s="1"/>
  <c r="B1926" i="7"/>
  <c r="D1926" i="7" s="1"/>
  <c r="Y1926" i="1" l="1"/>
  <c r="C1927" i="7"/>
  <c r="A1928" i="7" s="1"/>
  <c r="B1927" i="7"/>
  <c r="D1927" i="7" s="1"/>
  <c r="B1928" i="7" l="1"/>
  <c r="D1928" i="7" s="1"/>
  <c r="C1928" i="7"/>
  <c r="A1929" i="7" s="1"/>
  <c r="Y1931" i="1" l="1"/>
  <c r="C1929" i="7"/>
  <c r="A1930" i="7" s="1"/>
  <c r="B1929" i="7"/>
  <c r="D1929" i="7" s="1"/>
  <c r="Y1932" i="1" l="1"/>
  <c r="C1930" i="7"/>
  <c r="A1931" i="7" s="1"/>
  <c r="B1930" i="7"/>
  <c r="D1930" i="7" s="1"/>
  <c r="Y1933" i="1" l="1"/>
  <c r="B1931" i="7"/>
  <c r="D1931" i="7" s="1"/>
  <c r="C1931" i="7"/>
  <c r="A1932" i="7" s="1"/>
  <c r="Y1934" i="1" l="1"/>
  <c r="B1932" i="7"/>
  <c r="D1932" i="7" s="1"/>
  <c r="C1932" i="7"/>
  <c r="A1933" i="7" s="1"/>
  <c r="Y1935" i="1" l="1"/>
  <c r="C1933" i="7"/>
  <c r="A1934" i="7" s="1"/>
  <c r="B1933" i="7"/>
  <c r="D1933" i="7" s="1"/>
  <c r="I600" i="9" l="1"/>
  <c r="B1934" i="7"/>
  <c r="D1934" i="7" s="1"/>
  <c r="C1934" i="7"/>
  <c r="A1935" i="7" s="1"/>
  <c r="M600" i="9" l="1"/>
  <c r="Q600" i="9"/>
  <c r="K600" i="9" s="1"/>
  <c r="C1935" i="7"/>
  <c r="A1936" i="7" s="1"/>
  <c r="B1935" i="7"/>
  <c r="D1935" i="7" s="1"/>
  <c r="C1936" i="7" l="1"/>
  <c r="A1937" i="7" s="1"/>
  <c r="B1936" i="7"/>
  <c r="D1936" i="7" s="1"/>
  <c r="B1937" i="7" l="1"/>
  <c r="D1937" i="7" s="1"/>
  <c r="C1937" i="7"/>
  <c r="A1938" i="7" s="1"/>
  <c r="C1938" i="7" l="1"/>
  <c r="A1939" i="7" s="1"/>
  <c r="B1938" i="7"/>
  <c r="D1938" i="7" s="1"/>
  <c r="B1939" i="7" l="1"/>
  <c r="D1939" i="7" s="1"/>
  <c r="C1939" i="7"/>
  <c r="A1940" i="7" s="1"/>
  <c r="B1940" i="7" l="1"/>
  <c r="D1940" i="7" s="1"/>
  <c r="C1940" i="7"/>
  <c r="A1941" i="7" s="1"/>
  <c r="Y1936" i="1" l="1"/>
  <c r="C1941" i="7"/>
  <c r="A1942" i="7" s="1"/>
  <c r="B1941" i="7"/>
  <c r="D1941" i="7" s="1"/>
  <c r="C1942" i="7" l="1"/>
  <c r="A1943" i="7" s="1"/>
  <c r="B1942" i="7"/>
  <c r="D1942" i="7" s="1"/>
  <c r="B1943" i="7" l="1"/>
  <c r="D1943" i="7" s="1"/>
  <c r="C1943" i="7"/>
  <c r="A1944" i="7" s="1"/>
  <c r="Y1938" i="1" l="1"/>
  <c r="C1944" i="7"/>
  <c r="A1945" i="7" s="1"/>
  <c r="B1944" i="7"/>
  <c r="D1944" i="7" s="1"/>
  <c r="Y1939" i="1" l="1"/>
  <c r="C1945" i="7"/>
  <c r="A1946" i="7" s="1"/>
  <c r="B1945" i="7"/>
  <c r="D1945" i="7" s="1"/>
  <c r="Y1940" i="1" l="1"/>
  <c r="B1946" i="7"/>
  <c r="D1946" i="7" s="1"/>
  <c r="C1946" i="7"/>
  <c r="A1947" i="7" s="1"/>
  <c r="Y1941" i="1" l="1"/>
  <c r="C1947" i="7"/>
  <c r="A1948" i="7" s="1"/>
  <c r="B1947" i="7"/>
  <c r="D1947" i="7" s="1"/>
  <c r="Y1942" i="1" l="1"/>
  <c r="C1948" i="7"/>
  <c r="A1949" i="7" s="1"/>
  <c r="B1948" i="7"/>
  <c r="D1948" i="7" s="1"/>
  <c r="Y1943" i="1" l="1"/>
  <c r="B1949" i="7"/>
  <c r="D1949" i="7" s="1"/>
  <c r="C1949" i="7"/>
  <c r="A1950" i="7" s="1"/>
  <c r="Y1944" i="1" l="1"/>
  <c r="B1950" i="7"/>
  <c r="D1950" i="7" s="1"/>
  <c r="C1950" i="7"/>
  <c r="A1951" i="7" s="1"/>
  <c r="Y1945" i="1" l="1"/>
  <c r="C1951" i="7"/>
  <c r="A1952" i="7" s="1"/>
  <c r="B1951" i="7"/>
  <c r="D1951" i="7" s="1"/>
  <c r="Y1946" i="1" l="1"/>
  <c r="B1952" i="7"/>
  <c r="D1952" i="7" s="1"/>
  <c r="C1952" i="7"/>
  <c r="A1953" i="7" s="1"/>
  <c r="Y1947" i="1" l="1"/>
  <c r="C1953" i="7"/>
  <c r="A1954" i="7" s="1"/>
  <c r="B1953" i="7"/>
  <c r="D1953" i="7" s="1"/>
  <c r="Y1948" i="1" l="1"/>
  <c r="C1954" i="7"/>
  <c r="A1955" i="7" s="1"/>
  <c r="B1954" i="7"/>
  <c r="D1954" i="7" s="1"/>
  <c r="Y1949" i="1" l="1"/>
  <c r="B1955" i="7"/>
  <c r="D1955" i="7" s="1"/>
  <c r="C1955" i="7"/>
  <c r="A1956" i="7" s="1"/>
  <c r="Y1950" i="1" l="1"/>
  <c r="C1956" i="7"/>
  <c r="A1957" i="7" s="1"/>
  <c r="B1956" i="7"/>
  <c r="D1956" i="7" s="1"/>
  <c r="Y1951" i="1" l="1"/>
  <c r="B1957" i="7"/>
  <c r="D1957" i="7" s="1"/>
  <c r="C1957" i="7"/>
  <c r="A1958" i="7" s="1"/>
  <c r="Y1952" i="1" l="1"/>
  <c r="B1958" i="7"/>
  <c r="D1958" i="7" s="1"/>
  <c r="C1958" i="7"/>
  <c r="A1959" i="7" s="1"/>
  <c r="Y1953" i="1" l="1"/>
  <c r="C1959" i="7"/>
  <c r="A1960" i="7" s="1"/>
  <c r="B1959" i="7"/>
  <c r="D1959" i="7" s="1"/>
  <c r="C1960" i="7" l="1"/>
  <c r="A1961" i="7" s="1"/>
  <c r="B1960" i="7"/>
  <c r="D1960" i="7" s="1"/>
  <c r="Y1955" i="1" l="1"/>
  <c r="B1961" i="7"/>
  <c r="D1961" i="7" s="1"/>
  <c r="C1961" i="7"/>
  <c r="A1962" i="7" s="1"/>
  <c r="Y1956" i="1" l="1"/>
  <c r="C1962" i="7"/>
  <c r="A1963" i="7" s="1"/>
  <c r="B1962" i="7"/>
  <c r="D1962" i="7" s="1"/>
  <c r="Y1957" i="1" l="1"/>
  <c r="C1963" i="7"/>
  <c r="A1964" i="7" s="1"/>
  <c r="B1963" i="7"/>
  <c r="D1963" i="7" s="1"/>
  <c r="Y1958" i="1" l="1"/>
  <c r="B1964" i="7"/>
  <c r="D1964" i="7" s="1"/>
  <c r="C1964" i="7"/>
  <c r="A1965" i="7" s="1"/>
  <c r="I601" i="9" l="1"/>
  <c r="Y1959" i="1"/>
  <c r="C1965" i="7"/>
  <c r="A1966" i="7" s="1"/>
  <c r="B1965" i="7"/>
  <c r="D1965" i="7" s="1"/>
  <c r="Q601" i="9" l="1"/>
  <c r="K601" i="9" s="1"/>
  <c r="M601" i="9"/>
  <c r="I602" i="9"/>
  <c r="Y1960" i="1"/>
  <c r="I603" i="9" s="1"/>
  <c r="C1966" i="7"/>
  <c r="A1967" i="7" s="1"/>
  <c r="B1966" i="7"/>
  <c r="D1966" i="7" s="1"/>
  <c r="M603" i="9" l="1"/>
  <c r="Q603" i="9"/>
  <c r="K603" i="9" s="1"/>
  <c r="M602" i="9"/>
  <c r="Q602" i="9"/>
  <c r="K602" i="9" s="1"/>
  <c r="Y1961" i="1"/>
  <c r="B1967" i="7"/>
  <c r="D1967" i="7" s="1"/>
  <c r="C1967" i="7"/>
  <c r="A1968" i="7" s="1"/>
  <c r="I604" i="9" l="1"/>
  <c r="Y1962" i="1"/>
  <c r="B1968" i="7"/>
  <c r="D1968" i="7" s="1"/>
  <c r="C1968" i="7"/>
  <c r="A1969" i="7" s="1"/>
  <c r="Q604" i="9" l="1"/>
  <c r="K604" i="9" s="1"/>
  <c r="M604" i="9"/>
  <c r="I605" i="9"/>
  <c r="Y1963" i="1"/>
  <c r="C1969" i="7"/>
  <c r="A1970" i="7" s="1"/>
  <c r="B1969" i="7"/>
  <c r="D1969" i="7" s="1"/>
  <c r="Q605" i="9" l="1"/>
  <c r="K605" i="9" s="1"/>
  <c r="M605" i="9"/>
  <c r="Y1964" i="1"/>
  <c r="B1970" i="7"/>
  <c r="D1970" i="7" s="1"/>
  <c r="C1970" i="7"/>
  <c r="A1971" i="7" s="1"/>
  <c r="Y1965" i="1" l="1"/>
  <c r="C1971" i="7"/>
  <c r="A1972" i="7" s="1"/>
  <c r="B1971" i="7"/>
  <c r="D1971" i="7" s="1"/>
  <c r="Y1966" i="1" l="1"/>
  <c r="C1972" i="7"/>
  <c r="A1973" i="7" s="1"/>
  <c r="B1972" i="7"/>
  <c r="D1972" i="7" s="1"/>
  <c r="Y1967" i="1" l="1"/>
  <c r="B1973" i="7"/>
  <c r="D1973" i="7" s="1"/>
  <c r="C1973" i="7"/>
  <c r="A1974" i="7" s="1"/>
  <c r="Y1968" i="1" l="1"/>
  <c r="C1974" i="7"/>
  <c r="A1975" i="7" s="1"/>
  <c r="B1974" i="7"/>
  <c r="D1974" i="7" s="1"/>
  <c r="Y1969" i="1" l="1"/>
  <c r="B1975" i="7"/>
  <c r="D1975" i="7" s="1"/>
  <c r="C1975" i="7"/>
  <c r="A1976" i="7" s="1"/>
  <c r="Y1970" i="1" l="1"/>
  <c r="B1976" i="7"/>
  <c r="D1976" i="7" s="1"/>
  <c r="C1976" i="7"/>
  <c r="A1977" i="7" s="1"/>
  <c r="Y1971" i="1" l="1"/>
  <c r="C1977" i="7"/>
  <c r="A1978" i="7" s="1"/>
  <c r="B1977" i="7"/>
  <c r="D1977" i="7" s="1"/>
  <c r="Y1972" i="1" l="1"/>
  <c r="C1978" i="7"/>
  <c r="A1979" i="7" s="1"/>
  <c r="B1978" i="7"/>
  <c r="D1978" i="7" s="1"/>
  <c r="Y1973" i="1" l="1"/>
  <c r="B1979" i="7"/>
  <c r="D1979" i="7" s="1"/>
  <c r="C1979" i="7"/>
  <c r="A1980" i="7" s="1"/>
  <c r="Y1974" i="1" l="1"/>
  <c r="C1980" i="7"/>
  <c r="A1981" i="7" s="1"/>
  <c r="B1980" i="7"/>
  <c r="D1980" i="7" s="1"/>
  <c r="Y1975" i="1" l="1"/>
  <c r="C1981" i="7"/>
  <c r="A1982" i="7" s="1"/>
  <c r="B1981" i="7"/>
  <c r="D1981" i="7" s="1"/>
  <c r="Y1976" i="1" l="1"/>
  <c r="B1982" i="7"/>
  <c r="D1982" i="7" s="1"/>
  <c r="C1982" i="7"/>
  <c r="A1983" i="7" s="1"/>
  <c r="Y1977" i="1" l="1"/>
  <c r="C1983" i="7"/>
  <c r="A1984" i="7" s="1"/>
  <c r="B1983" i="7"/>
  <c r="D1983" i="7" s="1"/>
  <c r="Y1978" i="1" l="1"/>
  <c r="C1984" i="7"/>
  <c r="A1985" i="7" s="1"/>
  <c r="B1984" i="7"/>
  <c r="D1984" i="7" s="1"/>
  <c r="Y1979" i="1" l="1"/>
  <c r="B1985" i="7"/>
  <c r="D1985" i="7" s="1"/>
  <c r="C1985" i="7"/>
  <c r="A1986" i="7" s="1"/>
  <c r="Y1980" i="1" l="1"/>
  <c r="B1986" i="7"/>
  <c r="D1986" i="7" s="1"/>
  <c r="C1986" i="7"/>
  <c r="A1987" i="7" s="1"/>
  <c r="Y1981" i="1" l="1"/>
  <c r="C1987" i="7"/>
  <c r="A1988" i="7" s="1"/>
  <c r="B1987" i="7"/>
  <c r="D1987" i="7" s="1"/>
  <c r="I606" i="9" l="1"/>
  <c r="Y1982" i="1"/>
  <c r="B1988" i="7"/>
  <c r="D1988" i="7" s="1"/>
  <c r="C1988" i="7"/>
  <c r="A1989" i="7" s="1"/>
  <c r="M606" i="9" l="1"/>
  <c r="Q606" i="9"/>
  <c r="K606" i="9" s="1"/>
  <c r="I607" i="9"/>
  <c r="Y1983" i="1"/>
  <c r="C1989" i="7"/>
  <c r="A1990" i="7" s="1"/>
  <c r="B1989" i="7"/>
  <c r="D1989" i="7" s="1"/>
  <c r="Q607" i="9" l="1"/>
  <c r="K607" i="9" s="1"/>
  <c r="M607" i="9"/>
  <c r="I608" i="9"/>
  <c r="Y1984" i="1"/>
  <c r="C1990" i="7"/>
  <c r="A1991" i="7" s="1"/>
  <c r="B1990" i="7"/>
  <c r="D1990" i="7" s="1"/>
  <c r="Q608" i="9" l="1"/>
  <c r="K608" i="9" s="1"/>
  <c r="M608" i="9"/>
  <c r="I609" i="9"/>
  <c r="Y1985" i="1"/>
  <c r="B1991" i="7"/>
  <c r="D1991" i="7" s="1"/>
  <c r="C1991" i="7"/>
  <c r="A1992" i="7" s="1"/>
  <c r="Q609" i="9" l="1"/>
  <c r="K609" i="9" s="1"/>
  <c r="M609" i="9"/>
  <c r="I610" i="9"/>
  <c r="Y1986" i="1"/>
  <c r="C1992" i="7"/>
  <c r="A1993" i="7" s="1"/>
  <c r="B1992" i="7"/>
  <c r="D1992" i="7" s="1"/>
  <c r="Q610" i="9" l="1"/>
  <c r="K610" i="9" s="1"/>
  <c r="M610" i="9"/>
  <c r="I611" i="9"/>
  <c r="Y1987" i="1"/>
  <c r="B1993" i="7"/>
  <c r="D1993" i="7" s="1"/>
  <c r="C1993" i="7"/>
  <c r="A1994" i="7" s="1"/>
  <c r="Q611" i="9" l="1"/>
  <c r="K611" i="9" s="1"/>
  <c r="M611" i="9"/>
  <c r="I612" i="9"/>
  <c r="Y1988" i="1"/>
  <c r="B1994" i="7"/>
  <c r="D1994" i="7" s="1"/>
  <c r="C1994" i="7"/>
  <c r="A1995" i="7" s="1"/>
  <c r="Q612" i="9" l="1"/>
  <c r="K612" i="9" s="1"/>
  <c r="M612" i="9"/>
  <c r="Y1989" i="1"/>
  <c r="B1995" i="7"/>
  <c r="D1995" i="7" s="1"/>
  <c r="C1995" i="7"/>
  <c r="A1996" i="7" s="1"/>
  <c r="Y1990" i="1" l="1"/>
  <c r="C1996" i="7"/>
  <c r="A1997" i="7" s="1"/>
  <c r="B1996" i="7"/>
  <c r="D1996" i="7" s="1"/>
  <c r="Y1991" i="1" l="1"/>
  <c r="B1997" i="7"/>
  <c r="D1997" i="7" s="1"/>
  <c r="C1997" i="7"/>
  <c r="A1998" i="7" s="1"/>
  <c r="Y1992" i="1" l="1"/>
  <c r="C1998" i="7"/>
  <c r="A1999" i="7" s="1"/>
  <c r="B1998" i="7"/>
  <c r="D1998" i="7" s="1"/>
  <c r="Y1993" i="1" l="1"/>
  <c r="C1999" i="7"/>
  <c r="A2000" i="7" s="1"/>
  <c r="B1999" i="7"/>
  <c r="D1999" i="7" s="1"/>
  <c r="Y1994" i="1" l="1"/>
  <c r="B2000" i="7"/>
  <c r="D2000" i="7" s="1"/>
  <c r="C2000" i="7"/>
  <c r="A2001" i="7" s="1"/>
  <c r="Y1995" i="1" l="1"/>
  <c r="C2001" i="7"/>
  <c r="A2002" i="7" s="1"/>
  <c r="B2001" i="7"/>
  <c r="D2001" i="7" s="1"/>
  <c r="Y1996" i="1" l="1"/>
  <c r="C2002" i="7"/>
  <c r="A2003" i="7" s="1"/>
  <c r="B2002" i="7"/>
  <c r="D2002" i="7" s="1"/>
  <c r="Y1997" i="1" l="1"/>
  <c r="B2003" i="7"/>
  <c r="D2003" i="7" s="1"/>
  <c r="C2003" i="7"/>
  <c r="A2004" i="7" s="1"/>
  <c r="Y1998" i="1" l="1"/>
  <c r="B2004" i="7"/>
  <c r="D2004" i="7" s="1"/>
  <c r="C2004" i="7"/>
  <c r="A2005" i="7" s="1"/>
  <c r="Y1999" i="1" l="1"/>
  <c r="C2005" i="7"/>
  <c r="A2006" i="7" s="1"/>
  <c r="B2005" i="7"/>
  <c r="D2005" i="7" s="1"/>
  <c r="Y2000" i="1" l="1"/>
  <c r="B2006" i="7"/>
  <c r="D2006" i="7" s="1"/>
  <c r="C2006" i="7"/>
  <c r="A2007" i="7" s="1"/>
  <c r="Y2001" i="1" l="1"/>
  <c r="C2007" i="7"/>
  <c r="A2008" i="7" s="1"/>
  <c r="B2007" i="7"/>
  <c r="D2007" i="7" s="1"/>
  <c r="Y2002" i="1" l="1"/>
  <c r="C2008" i="7"/>
  <c r="A2009" i="7" s="1"/>
  <c r="B2008" i="7"/>
  <c r="D2008" i="7" s="1"/>
  <c r="Y2003" i="1" l="1"/>
  <c r="B2009" i="7"/>
  <c r="D2009" i="7" s="1"/>
  <c r="C2009" i="7"/>
  <c r="A2010" i="7" s="1"/>
  <c r="Y2004" i="1" l="1"/>
  <c r="C2010" i="7"/>
  <c r="A2011" i="7" s="1"/>
  <c r="B2010" i="7"/>
  <c r="D2010" i="7" s="1"/>
  <c r="Y2005" i="1" l="1"/>
  <c r="B2011" i="7"/>
  <c r="D2011" i="7" s="1"/>
  <c r="C2011" i="7"/>
  <c r="A2012" i="7" s="1"/>
  <c r="Y2006" i="1" l="1"/>
  <c r="B2012" i="7"/>
  <c r="D2012" i="7" s="1"/>
  <c r="C2012" i="7"/>
  <c r="A2013" i="7" s="1"/>
  <c r="I613" i="9" l="1"/>
  <c r="Y2007" i="1"/>
  <c r="C2013" i="7"/>
  <c r="A2014" i="7" s="1"/>
  <c r="B2013" i="7"/>
  <c r="D2013" i="7" s="1"/>
  <c r="M613" i="9" l="1"/>
  <c r="Q613" i="9"/>
  <c r="K613" i="9" s="1"/>
  <c r="I614" i="9"/>
  <c r="Y2008" i="1"/>
  <c r="C2014" i="7"/>
  <c r="A2015" i="7" s="1"/>
  <c r="B2014" i="7"/>
  <c r="D2014" i="7" s="1"/>
  <c r="M614" i="9" l="1"/>
  <c r="Q614" i="9"/>
  <c r="K614" i="9" s="1"/>
  <c r="I615" i="9"/>
  <c r="Y2009" i="1"/>
  <c r="B2015" i="7"/>
  <c r="D2015" i="7" s="1"/>
  <c r="C2015" i="7"/>
  <c r="A2016" i="7" s="1"/>
  <c r="M615" i="9" l="1"/>
  <c r="Q615" i="9"/>
  <c r="K615" i="9" s="1"/>
  <c r="I616" i="9"/>
  <c r="Y2010" i="1"/>
  <c r="C2016" i="7"/>
  <c r="A2017" i="7" s="1"/>
  <c r="B2016" i="7"/>
  <c r="D2016" i="7" s="1"/>
  <c r="Q616" i="9" l="1"/>
  <c r="K616" i="9" s="1"/>
  <c r="M616" i="9"/>
  <c r="I617" i="9"/>
  <c r="Y2011" i="1"/>
  <c r="C2017" i="7"/>
  <c r="A2018" i="7" s="1"/>
  <c r="B2017" i="7"/>
  <c r="D2017" i="7" s="1"/>
  <c r="M617" i="9" l="1"/>
  <c r="Q617" i="9"/>
  <c r="K617" i="9" s="1"/>
  <c r="I618" i="9"/>
  <c r="Y2012" i="1"/>
  <c r="B2018" i="7"/>
  <c r="D2018" i="7" s="1"/>
  <c r="C2018" i="7"/>
  <c r="A2019" i="7" s="1"/>
  <c r="Q618" i="9" l="1"/>
  <c r="K618" i="9" s="1"/>
  <c r="M618" i="9"/>
  <c r="I619" i="9"/>
  <c r="Y2013" i="1"/>
  <c r="C2019" i="7"/>
  <c r="A2020" i="7" s="1"/>
  <c r="B2019" i="7"/>
  <c r="D2019" i="7" s="1"/>
  <c r="Q619" i="9" l="1"/>
  <c r="K619" i="9" s="1"/>
  <c r="M619" i="9"/>
  <c r="I620" i="9"/>
  <c r="Y2014" i="1"/>
  <c r="C2020" i="7"/>
  <c r="A2021" i="7" s="1"/>
  <c r="B2020" i="7"/>
  <c r="D2020" i="7" s="1"/>
  <c r="M620" i="9" l="1"/>
  <c r="Q620" i="9"/>
  <c r="K620" i="9" s="1"/>
  <c r="I621" i="9"/>
  <c r="Y2015" i="1"/>
  <c r="B2021" i="7"/>
  <c r="D2021" i="7" s="1"/>
  <c r="C2021" i="7"/>
  <c r="A2022" i="7" s="1"/>
  <c r="Q621" i="9" l="1"/>
  <c r="K621" i="9" s="1"/>
  <c r="M621" i="9"/>
  <c r="I622" i="9"/>
  <c r="Y2016" i="1"/>
  <c r="B2022" i="7"/>
  <c r="D2022" i="7" s="1"/>
  <c r="C2022" i="7"/>
  <c r="A2023" i="7" s="1"/>
  <c r="M622" i="9" l="1"/>
  <c r="Q622" i="9"/>
  <c r="K622" i="9" s="1"/>
  <c r="I623" i="9"/>
  <c r="Y2017" i="1"/>
  <c r="C2023" i="7"/>
  <c r="A2024" i="7" s="1"/>
  <c r="B2023" i="7"/>
  <c r="D2023" i="7" s="1"/>
  <c r="M623" i="9" l="1"/>
  <c r="Q623" i="9"/>
  <c r="K623" i="9" s="1"/>
  <c r="I624" i="9"/>
  <c r="Y2018" i="1"/>
  <c r="B2024" i="7"/>
  <c r="D2024" i="7" s="1"/>
  <c r="C2024" i="7"/>
  <c r="A2025" i="7" s="1"/>
  <c r="M624" i="9" l="1"/>
  <c r="Q624" i="9"/>
  <c r="K624" i="9" s="1"/>
  <c r="I625" i="9"/>
  <c r="Y2019" i="1"/>
  <c r="C2025" i="7"/>
  <c r="A2026" i="7" s="1"/>
  <c r="B2025" i="7"/>
  <c r="D2025" i="7" s="1"/>
  <c r="Q625" i="9" l="1"/>
  <c r="K625" i="9" s="1"/>
  <c r="M625" i="9"/>
  <c r="I626" i="9"/>
  <c r="Y2020" i="1"/>
  <c r="C2026" i="7"/>
  <c r="A2027" i="7" s="1"/>
  <c r="B2026" i="7"/>
  <c r="D2026" i="7" s="1"/>
  <c r="M626" i="9" l="1"/>
  <c r="Q626" i="9"/>
  <c r="K626" i="9" s="1"/>
  <c r="I627" i="9"/>
  <c r="Y2021" i="1"/>
  <c r="B2027" i="7"/>
  <c r="D2027" i="7" s="1"/>
  <c r="C2027" i="7"/>
  <c r="A2028" i="7" s="1"/>
  <c r="Q627" i="9" l="1"/>
  <c r="K627" i="9" s="1"/>
  <c r="M627" i="9"/>
  <c r="I628" i="9"/>
  <c r="Y2022" i="1"/>
  <c r="C2028" i="7"/>
  <c r="A2029" i="7" s="1"/>
  <c r="B2028" i="7"/>
  <c r="D2028" i="7" s="1"/>
  <c r="M628" i="9" l="1"/>
  <c r="Q628" i="9"/>
  <c r="K628" i="9" s="1"/>
  <c r="I629" i="9"/>
  <c r="Y2023" i="1"/>
  <c r="C2029" i="7"/>
  <c r="A2030" i="7" s="1"/>
  <c r="B2029" i="7"/>
  <c r="D2029" i="7" s="1"/>
  <c r="Q629" i="9" l="1"/>
  <c r="K629" i="9" s="1"/>
  <c r="M629" i="9"/>
  <c r="I630" i="9"/>
  <c r="Y2024" i="1"/>
  <c r="C2030" i="7"/>
  <c r="A2031" i="7" s="1"/>
  <c r="B2030" i="7"/>
  <c r="D2030" i="7" s="1"/>
  <c r="Q630" i="9" l="1"/>
  <c r="K630" i="9" s="1"/>
  <c r="M630" i="9"/>
  <c r="I631" i="9"/>
  <c r="Y2025" i="1"/>
  <c r="C2031" i="7"/>
  <c r="A2032" i="7" s="1"/>
  <c r="B2031" i="7"/>
  <c r="D2031" i="7" s="1"/>
  <c r="M631" i="9" l="1"/>
  <c r="Q631" i="9"/>
  <c r="K631" i="9" s="1"/>
  <c r="I632" i="9"/>
  <c r="Y2026" i="1"/>
  <c r="B2032" i="7"/>
  <c r="D2032" i="7" s="1"/>
  <c r="C2032" i="7"/>
  <c r="A2033" i="7" s="1"/>
  <c r="M632" i="9" l="1"/>
  <c r="Q632" i="9"/>
  <c r="K632" i="9" s="1"/>
  <c r="Y2027" i="1"/>
  <c r="C2033" i="7"/>
  <c r="A2034" i="7" s="1"/>
  <c r="B2033" i="7"/>
  <c r="D2033" i="7" s="1"/>
  <c r="Y2028" i="1" l="1"/>
  <c r="C2034" i="7"/>
  <c r="A2035" i="7" s="1"/>
  <c r="B2034" i="7"/>
  <c r="D2034" i="7" s="1"/>
  <c r="Y2029" i="1" l="1"/>
  <c r="C2035" i="7"/>
  <c r="A2036" i="7" s="1"/>
  <c r="B2035" i="7"/>
  <c r="D2035" i="7" s="1"/>
  <c r="Y2030" i="1" l="1"/>
  <c r="B2036" i="7"/>
  <c r="D2036" i="7" s="1"/>
  <c r="C2036" i="7"/>
  <c r="A2037" i="7" s="1"/>
  <c r="Y2031" i="1" l="1"/>
  <c r="C2037" i="7"/>
  <c r="A2038" i="7" s="1"/>
  <c r="B2037" i="7"/>
  <c r="D2037" i="7" s="1"/>
  <c r="Y2032" i="1" l="1"/>
  <c r="C2038" i="7"/>
  <c r="A2039" i="7" s="1"/>
  <c r="B2038" i="7"/>
  <c r="D2038" i="7" s="1"/>
  <c r="Y2033" i="1" l="1"/>
  <c r="C2039" i="7"/>
  <c r="A2040" i="7" s="1"/>
  <c r="B2039" i="7"/>
  <c r="D2039" i="7" s="1"/>
  <c r="Y2034" i="1" l="1"/>
  <c r="C2040" i="7"/>
  <c r="A2041" i="7" s="1"/>
  <c r="B2040" i="7"/>
  <c r="D2040" i="7" s="1"/>
  <c r="Y2035" i="1" l="1"/>
  <c r="C2041" i="7"/>
  <c r="A2042" i="7" s="1"/>
  <c r="B2041" i="7"/>
  <c r="D2041" i="7" s="1"/>
  <c r="Y2036" i="1" l="1"/>
  <c r="C2042" i="7"/>
  <c r="A2043" i="7" s="1"/>
  <c r="B2042" i="7"/>
  <c r="D2042" i="7" s="1"/>
  <c r="Y2037" i="1" l="1"/>
  <c r="C2043" i="7"/>
  <c r="A2044" i="7" s="1"/>
  <c r="B2043" i="7"/>
  <c r="D2043" i="7" s="1"/>
  <c r="Y2038" i="1" l="1"/>
  <c r="C2044" i="7"/>
  <c r="A2045" i="7" s="1"/>
  <c r="B2044" i="7"/>
  <c r="D2044" i="7" s="1"/>
  <c r="Y2039" i="1" l="1"/>
  <c r="C2045" i="7"/>
  <c r="A2046" i="7" s="1"/>
  <c r="B2045" i="7"/>
  <c r="D2045" i="7" s="1"/>
  <c r="Y2040" i="1" l="1"/>
  <c r="C2046" i="7"/>
  <c r="A2047" i="7" s="1"/>
  <c r="B2046" i="7"/>
  <c r="D2046" i="7" s="1"/>
  <c r="Y2041" i="1" l="1"/>
  <c r="C2047" i="7"/>
  <c r="A2048" i="7" s="1"/>
  <c r="B2047" i="7"/>
  <c r="D2047" i="7" s="1"/>
  <c r="Y2042" i="1" l="1"/>
  <c r="C2048" i="7"/>
  <c r="A2049" i="7" s="1"/>
  <c r="B2048" i="7"/>
  <c r="D2048" i="7" s="1"/>
  <c r="Y2043" i="1" l="1"/>
  <c r="C2049" i="7"/>
  <c r="A2050" i="7" s="1"/>
  <c r="B2049" i="7"/>
  <c r="D2049" i="7" s="1"/>
  <c r="Y2044" i="1" l="1"/>
  <c r="C2050" i="7"/>
  <c r="A2051" i="7" s="1"/>
  <c r="B2050" i="7"/>
  <c r="D2050" i="7" s="1"/>
  <c r="Y2045" i="1" l="1"/>
  <c r="C2051" i="7"/>
  <c r="A2052" i="7" s="1"/>
  <c r="B2051" i="7"/>
  <c r="D2051" i="7" s="1"/>
  <c r="Y2046" i="1" l="1"/>
  <c r="C2052" i="7"/>
  <c r="A2053" i="7" s="1"/>
  <c r="B2052" i="7"/>
  <c r="D2052" i="7" s="1"/>
  <c r="I633" i="9" l="1"/>
  <c r="Y2047" i="1"/>
  <c r="C2053" i="7"/>
  <c r="A2054" i="7" s="1"/>
  <c r="B2053" i="7"/>
  <c r="D2053" i="7" s="1"/>
  <c r="M633" i="9" l="1"/>
  <c r="Q633" i="9"/>
  <c r="K633" i="9" s="1"/>
  <c r="Y2048" i="1"/>
  <c r="C2054" i="7"/>
  <c r="A2055" i="7" s="1"/>
  <c r="B2054" i="7"/>
  <c r="D2054" i="7" s="1"/>
  <c r="Y2049" i="1" l="1"/>
  <c r="C2055" i="7"/>
  <c r="A2056" i="7" s="1"/>
  <c r="B2055" i="7"/>
  <c r="D2055" i="7" s="1"/>
  <c r="I634" i="9" l="1"/>
  <c r="Y2050" i="1"/>
  <c r="C2056" i="7"/>
  <c r="A2057" i="7" s="1"/>
  <c r="B2056" i="7"/>
  <c r="D2056" i="7" s="1"/>
  <c r="M634" i="9" l="1"/>
  <c r="Q634" i="9"/>
  <c r="K634" i="9" s="1"/>
  <c r="Y2051" i="1"/>
  <c r="C2057" i="7"/>
  <c r="A2058" i="7" s="1"/>
  <c r="B2057" i="7"/>
  <c r="D2057" i="7" s="1"/>
  <c r="Y2052" i="1" l="1"/>
  <c r="C2058" i="7"/>
  <c r="A2059" i="7" s="1"/>
  <c r="B2058" i="7"/>
  <c r="D2058" i="7" s="1"/>
  <c r="Y2053" i="1" l="1"/>
  <c r="C2059" i="7"/>
  <c r="A2060" i="7" s="1"/>
  <c r="B2059" i="7"/>
  <c r="D2059" i="7" s="1"/>
  <c r="Y2054" i="1" l="1"/>
  <c r="C2060" i="7"/>
  <c r="A2061" i="7" s="1"/>
  <c r="B2060" i="7"/>
  <c r="D2060" i="7" s="1"/>
  <c r="Y2055" i="1" l="1"/>
  <c r="C2061" i="7"/>
  <c r="A2062" i="7" s="1"/>
  <c r="B2061" i="7"/>
  <c r="D2061" i="7" s="1"/>
  <c r="Y2056" i="1" l="1"/>
  <c r="C2062" i="7"/>
  <c r="A2063" i="7" s="1"/>
  <c r="B2062" i="7"/>
  <c r="D2062" i="7" s="1"/>
  <c r="Y2057" i="1" l="1"/>
  <c r="C2063" i="7"/>
  <c r="A2064" i="7" s="1"/>
  <c r="B2063" i="7"/>
  <c r="D2063" i="7" s="1"/>
  <c r="Y2058" i="1" l="1"/>
  <c r="C2064" i="7"/>
  <c r="A2065" i="7" s="1"/>
  <c r="B2064" i="7"/>
  <c r="D2064" i="7" s="1"/>
  <c r="Y2059" i="1" l="1"/>
  <c r="C2065" i="7"/>
  <c r="A2066" i="7" s="1"/>
  <c r="B2065" i="7"/>
  <c r="D2065" i="7" s="1"/>
  <c r="Y2060" i="1" l="1"/>
  <c r="C2066" i="7"/>
  <c r="A2067" i="7" s="1"/>
  <c r="B2066" i="7"/>
  <c r="D2066" i="7" s="1"/>
  <c r="Y2061" i="1" l="1"/>
  <c r="C2067" i="7"/>
  <c r="A2068" i="7" s="1"/>
  <c r="B2067" i="7"/>
  <c r="D2067" i="7" s="1"/>
  <c r="Y2062" i="1" l="1"/>
  <c r="C2068" i="7"/>
  <c r="A2069" i="7" s="1"/>
  <c r="B2068" i="7"/>
  <c r="D2068" i="7" s="1"/>
  <c r="Y2063" i="1" l="1"/>
  <c r="C2069" i="7"/>
  <c r="A2070" i="7" s="1"/>
  <c r="B2069" i="7"/>
  <c r="D2069" i="7" s="1"/>
  <c r="Y2064" i="1" l="1"/>
  <c r="C2070" i="7"/>
  <c r="A2071" i="7" s="1"/>
  <c r="B2070" i="7"/>
  <c r="D2070" i="7" s="1"/>
  <c r="Y2065" i="1" l="1"/>
  <c r="C2071" i="7"/>
  <c r="A2072" i="7" s="1"/>
  <c r="B2071" i="7"/>
  <c r="D2071" i="7" s="1"/>
  <c r="I635" i="9" l="1"/>
  <c r="Y2066" i="1"/>
  <c r="B2072" i="7"/>
  <c r="D2072" i="7" s="1"/>
  <c r="C2072" i="7"/>
  <c r="A2073" i="7" s="1"/>
  <c r="M635" i="9" l="1"/>
  <c r="Q635" i="9"/>
  <c r="K635" i="9" s="1"/>
  <c r="I636" i="9"/>
  <c r="Y2067" i="1"/>
  <c r="I648" i="9"/>
  <c r="C2073" i="7"/>
  <c r="A2074" i="7" s="1"/>
  <c r="B2073" i="7"/>
  <c r="D2073" i="7" s="1"/>
  <c r="Q636" i="9" l="1"/>
  <c r="K636" i="9" s="1"/>
  <c r="M636" i="9"/>
  <c r="I637" i="9"/>
  <c r="M648" i="9"/>
  <c r="Q648" i="9"/>
  <c r="K648" i="9" s="1"/>
  <c r="I649" i="9"/>
  <c r="I643" i="9"/>
  <c r="Y2068" i="1"/>
  <c r="I653" i="9" s="1"/>
  <c r="C2074" i="7"/>
  <c r="A2075" i="7" s="1"/>
  <c r="B2074" i="7"/>
  <c r="D2074" i="7" s="1"/>
  <c r="M653" i="9" l="1"/>
  <c r="Q653" i="9"/>
  <c r="K653" i="9" s="1"/>
  <c r="M637" i="9"/>
  <c r="Q637" i="9"/>
  <c r="K637" i="9" s="1"/>
  <c r="I638" i="9"/>
  <c r="I650" i="9"/>
  <c r="I644" i="9"/>
  <c r="M649" i="9"/>
  <c r="Q649" i="9"/>
  <c r="K649" i="9" s="1"/>
  <c r="Q643" i="9"/>
  <c r="K643" i="9" s="1"/>
  <c r="M643" i="9"/>
  <c r="Y2069" i="1"/>
  <c r="C2075" i="7"/>
  <c r="A2076" i="7" s="1"/>
  <c r="B2075" i="7"/>
  <c r="D2075" i="7" s="1"/>
  <c r="Q638" i="9" l="1"/>
  <c r="K638" i="9" s="1"/>
  <c r="M638" i="9"/>
  <c r="Y2070" i="1"/>
  <c r="Q644" i="9"/>
  <c r="K644" i="9" s="1"/>
  <c r="M644" i="9"/>
  <c r="M650" i="9"/>
  <c r="Q650" i="9"/>
  <c r="K650" i="9" s="1"/>
  <c r="C2076" i="7"/>
  <c r="A2077" i="7" s="1"/>
  <c r="B2076" i="7"/>
  <c r="D2076" i="7" s="1"/>
  <c r="Y2071" i="1" l="1"/>
  <c r="C2077" i="7"/>
  <c r="A2078" i="7" s="1"/>
  <c r="B2077" i="7"/>
  <c r="D2077" i="7" s="1"/>
  <c r="Y2072" i="1" l="1"/>
  <c r="C2078" i="7"/>
  <c r="A2079" i="7" s="1"/>
  <c r="B2078" i="7"/>
  <c r="D2078" i="7" s="1"/>
  <c r="Y2073" i="1" l="1"/>
  <c r="B2079" i="7"/>
  <c r="D2079" i="7" s="1"/>
  <c r="Y2074" i="1" l="1"/>
  <c r="I654" i="9" s="1"/>
  <c r="C2079" i="7"/>
  <c r="A2080" i="7" s="1"/>
  <c r="Q654" i="9" l="1"/>
  <c r="K654" i="9" s="1"/>
  <c r="M654" i="9"/>
  <c r="I639" i="9"/>
  <c r="I651" i="9"/>
  <c r="I645" i="9"/>
  <c r="Y2075" i="1"/>
  <c r="Q456" i="1"/>
  <c r="Q639" i="9" l="1"/>
  <c r="K639" i="9" s="1"/>
  <c r="M639" i="9"/>
  <c r="Y2076" i="1"/>
  <c r="M645" i="9"/>
  <c r="Q645" i="9"/>
  <c r="K645" i="9" s="1"/>
  <c r="Q651" i="9"/>
  <c r="K651" i="9" s="1"/>
  <c r="M651" i="9"/>
  <c r="L113" i="9"/>
  <c r="J113" i="9"/>
  <c r="I113" i="9"/>
  <c r="Q113" i="9" s="1"/>
  <c r="K113" i="9" s="1"/>
  <c r="I115" i="9"/>
  <c r="J114" i="9"/>
  <c r="I114" i="9"/>
  <c r="L114" i="9"/>
  <c r="Y2077" i="1" l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Y2078" i="1" l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Y2079" i="1" l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Y2080" i="1" l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Y2081" i="1" l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I655" i="9" l="1"/>
  <c r="Q655" i="9" s="1"/>
  <c r="K655" i="9" s="1"/>
  <c r="I658" i="9"/>
  <c r="I640" i="9"/>
  <c r="I652" i="9"/>
  <c r="I646" i="9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M655" i="9" l="1"/>
  <c r="Q658" i="9"/>
  <c r="K658" i="9" s="1"/>
  <c r="M658" i="9"/>
  <c r="Q640" i="9"/>
  <c r="K640" i="9" s="1"/>
  <c r="M640" i="9"/>
  <c r="M646" i="9"/>
  <c r="Q646" i="9"/>
  <c r="K646" i="9" s="1"/>
  <c r="Q652" i="9"/>
  <c r="K652" i="9" s="1"/>
  <c r="M652" i="9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Y2083" i="1" l="1"/>
  <c r="I660" i="9" s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M660" i="9" l="1"/>
  <c r="Q660" i="9"/>
  <c r="K660" i="9" s="1"/>
  <c r="I657" i="9"/>
  <c r="Q657" i="9" s="1"/>
  <c r="K657" i="9" s="1"/>
  <c r="I659" i="9"/>
  <c r="I641" i="9"/>
  <c r="Q641" i="9" s="1"/>
  <c r="K641" i="9" s="1"/>
  <c r="I656" i="9"/>
  <c r="I647" i="9"/>
  <c r="M647" i="9" s="1"/>
  <c r="I642" i="9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M657" i="9" l="1"/>
  <c r="M641" i="9"/>
  <c r="M659" i="9"/>
  <c r="Q659" i="9"/>
  <c r="K659" i="9" s="1"/>
  <c r="Q656" i="9"/>
  <c r="K656" i="9" s="1"/>
  <c r="M656" i="9"/>
  <c r="N133" i="9"/>
  <c r="Q647" i="9"/>
  <c r="K647" i="9" s="1"/>
  <c r="M642" i="9"/>
  <c r="Q642" i="9"/>
  <c r="K642" i="9" s="1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Y133" i="9" l="1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V134" i="9" l="1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U137" i="9" l="1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E155" i="9" l="1"/>
  <c r="D155" i="9"/>
  <c r="E156" i="9"/>
  <c r="E154" i="9"/>
  <c r="D156" i="9"/>
  <c r="D154" i="9"/>
  <c r="E153" i="9"/>
  <c r="D153" i="9"/>
  <c r="F154" i="9" l="1"/>
  <c r="F155" i="9"/>
  <c r="F153" i="9"/>
  <c r="F156" i="9"/>
  <c r="E316" i="9"/>
  <c r="D316" i="9"/>
  <c r="F316" i="9" l="1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D8" i="9" l="1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F30" i="9" s="1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F77" i="9" s="1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F45" i="9" s="1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F62" i="9" l="1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Q338" i="9" l="1"/>
  <c r="K338" i="9" s="1"/>
  <c r="M338" i="9"/>
  <c r="I339" i="9"/>
  <c r="M339" i="9" l="1"/>
  <c r="Q339" i="9"/>
  <c r="K339" i="9" s="1"/>
  <c r="I340" i="9"/>
  <c r="M340" i="9" l="1"/>
  <c r="Q340" i="9"/>
  <c r="K340" i="9" s="1"/>
  <c r="I341" i="9"/>
  <c r="M341" i="9" l="1"/>
  <c r="Q341" i="9"/>
  <c r="K341" i="9" s="1"/>
  <c r="I150" i="9"/>
  <c r="J150" i="9"/>
  <c r="L150" i="9"/>
  <c r="O154" i="9" l="1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W150" i="9" l="1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Y154" i="9" l="1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U185" i="9" l="1"/>
  <c r="N184" i="9"/>
  <c r="Y184" i="9" s="1"/>
  <c r="I344" i="9" l="1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D157" i="9" l="1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F220" i="9" s="1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F227" i="9" s="1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F231" i="9" s="1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F326" i="9" s="1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268" i="9" l="1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U199" i="9" l="1"/>
  <c r="N198" i="9"/>
  <c r="Y198" i="9" s="1"/>
  <c r="A1" i="9"/>
  <c r="B1" i="9"/>
  <c r="H1" i="9"/>
  <c r="N205" i="9"/>
  <c r="Y205" i="9" s="1"/>
  <c r="N206" i="9"/>
  <c r="Y206" i="9" s="1"/>
  <c r="U200" i="9" l="1"/>
  <c r="U201" i="9" s="1"/>
  <c r="U202" i="9" s="1"/>
  <c r="U203" i="9" s="1"/>
  <c r="N199" i="9"/>
  <c r="Y199" i="9" s="1"/>
  <c r="N207" i="9"/>
  <c r="Y207" i="9" s="1"/>
  <c r="N274" i="9"/>
  <c r="Y274" i="9" s="1"/>
  <c r="U204" i="9" l="1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B6" i="7"/>
  <c r="D6" i="7" s="1"/>
  <c r="B5" i="7"/>
  <c r="D5" i="7" s="1"/>
  <c r="B4" i="7"/>
  <c r="D4" i="7" s="1"/>
  <c r="U212" i="9" l="1"/>
  <c r="U213" i="9" s="1"/>
  <c r="N211" i="9"/>
  <c r="Y211" i="9" s="1"/>
  <c r="N276" i="9"/>
  <c r="Y276" i="9" s="1"/>
  <c r="U214" i="9" l="1"/>
  <c r="U215" i="9" s="1"/>
  <c r="U216" i="9" s="1"/>
  <c r="N213" i="9"/>
  <c r="Y213" i="9" s="1"/>
  <c r="N277" i="9"/>
  <c r="Y277" i="9" s="1"/>
  <c r="U217" i="9" l="1"/>
  <c r="N216" i="9"/>
  <c r="Y216" i="9" s="1"/>
  <c r="N278" i="9"/>
  <c r="Y278" i="9" s="1"/>
  <c r="U218" i="9" l="1"/>
  <c r="U219" i="9" s="1"/>
  <c r="N217" i="9"/>
  <c r="Y217" i="9" s="1"/>
  <c r="N218" i="9"/>
  <c r="Y218" i="9" s="1"/>
  <c r="N287" i="9"/>
  <c r="Y287" i="9" s="1"/>
  <c r="U220" i="9" l="1"/>
  <c r="U221" i="9" s="1"/>
  <c r="N219" i="9"/>
  <c r="Y219" i="9" s="1"/>
  <c r="N220" i="9"/>
  <c r="Y220" i="9" s="1"/>
  <c r="N288" i="9"/>
  <c r="Y288" i="9" s="1"/>
  <c r="U222" i="9" l="1"/>
  <c r="N221" i="9"/>
  <c r="Y221" i="9" s="1"/>
  <c r="N231" i="9"/>
  <c r="Y231" i="9" s="1"/>
  <c r="U223" i="9" l="1"/>
  <c r="U224" i="9" s="1"/>
  <c r="N222" i="9"/>
  <c r="Y222" i="9" s="1"/>
  <c r="N232" i="9"/>
  <c r="Y232" i="9" s="1"/>
  <c r="N295" i="9"/>
  <c r="Y295" i="9" s="1"/>
  <c r="U225" i="9" l="1"/>
  <c r="U226" i="9" s="1"/>
  <c r="N224" i="9"/>
  <c r="Y224" i="9" s="1"/>
  <c r="N296" i="9"/>
  <c r="Y296" i="9" s="1"/>
  <c r="N298" i="9"/>
  <c r="Y298" i="9" s="1"/>
  <c r="U227" i="9" l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U239" i="9" l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U303" i="9" l="1"/>
  <c r="N302" i="9"/>
  <c r="Y302" i="9" s="1"/>
  <c r="U304" i="9" l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03" i="9"/>
  <c r="Y303" i="9" s="1"/>
  <c r="C2080" i="7" l="1"/>
  <c r="A2081" i="7" s="1"/>
  <c r="B2081" i="7" l="1"/>
  <c r="D2081" i="7" s="1"/>
  <c r="C2081" i="7"/>
  <c r="A2082" i="7" s="1"/>
  <c r="C2082" i="7" l="1"/>
  <c r="A2083" i="7" s="1"/>
  <c r="B2082" i="7"/>
  <c r="D2082" i="7" s="1"/>
  <c r="B2080" i="7"/>
  <c r="D2080" i="7" s="1"/>
  <c r="A2082" i="4" l="1"/>
  <c r="C2083" i="7"/>
  <c r="A2084" i="7" s="1"/>
  <c r="B2083" i="7"/>
  <c r="D2083" i="7" s="1"/>
  <c r="C2084" i="7" l="1"/>
  <c r="A2085" i="7" s="1"/>
  <c r="B2084" i="7"/>
  <c r="D2084" i="7" s="1"/>
  <c r="C2085" i="7" l="1"/>
  <c r="A2086" i="7" s="1"/>
  <c r="B2085" i="7"/>
  <c r="D2085" i="7" s="1"/>
  <c r="C2086" i="7" l="1"/>
  <c r="A2087" i="7" s="1"/>
  <c r="B2086" i="7"/>
  <c r="D2086" i="7" s="1"/>
  <c r="C2087" i="7" l="1"/>
  <c r="A2088" i="7" s="1"/>
  <c r="B2087" i="7"/>
  <c r="D2087" i="7" s="1"/>
  <c r="C2088" i="7" l="1"/>
  <c r="A2089" i="7" s="1"/>
  <c r="B2088" i="7"/>
  <c r="D2088" i="7" s="1"/>
  <c r="C2089" i="7" l="1"/>
  <c r="A2090" i="7" s="1"/>
  <c r="B2089" i="7"/>
  <c r="D2089" i="7" s="1"/>
  <c r="C2090" i="7" l="1"/>
  <c r="A2091" i="7" s="1"/>
  <c r="B2090" i="7"/>
  <c r="D2090" i="7" s="1"/>
  <c r="C2091" i="7" l="1"/>
  <c r="A2092" i="7" s="1"/>
  <c r="B2091" i="7"/>
  <c r="D2091" i="7" s="1"/>
  <c r="C2092" i="7" l="1"/>
  <c r="A2093" i="7" s="1"/>
  <c r="B2092" i="7"/>
  <c r="D2092" i="7" s="1"/>
  <c r="C2093" i="7" l="1"/>
  <c r="A2094" i="7" s="1"/>
  <c r="B2093" i="7"/>
  <c r="D2093" i="7" s="1"/>
  <c r="C2094" i="7" l="1"/>
  <c r="A2095" i="7" s="1"/>
  <c r="B2094" i="7"/>
  <c r="D2094" i="7" s="1"/>
  <c r="C2095" i="7" l="1"/>
  <c r="A2096" i="7" s="1"/>
  <c r="B2095" i="7"/>
  <c r="D2095" i="7" s="1"/>
  <c r="C2096" i="7" l="1"/>
  <c r="A2097" i="7" s="1"/>
  <c r="B2096" i="7"/>
  <c r="D2096" i="7" s="1"/>
  <c r="C2097" i="7" l="1"/>
  <c r="A2098" i="7" s="1"/>
  <c r="B2097" i="7"/>
  <c r="D2097" i="7" s="1"/>
  <c r="C2098" i="7" l="1"/>
  <c r="A2099" i="7" s="1"/>
  <c r="B2098" i="7"/>
  <c r="D2098" i="7" s="1"/>
  <c r="C2099" i="7" l="1"/>
  <c r="A2100" i="7" s="1"/>
  <c r="B2099" i="7"/>
  <c r="D2099" i="7" s="1"/>
  <c r="C2100" i="7" l="1"/>
  <c r="A2101" i="7" s="1"/>
  <c r="D2101" i="7" s="1"/>
  <c r="B2100" i="7"/>
  <c r="D2100" i="7" s="1"/>
  <c r="C2101" i="7" l="1"/>
  <c r="A2102" i="7" s="1"/>
  <c r="D2102" i="7" s="1"/>
  <c r="B2101" i="7"/>
  <c r="C2102" i="7" l="1"/>
  <c r="A2103" i="7" s="1"/>
  <c r="D2103" i="7" s="1"/>
  <c r="B2102" i="7"/>
  <c r="C2103" i="7" l="1"/>
  <c r="A2104" i="7" s="1"/>
  <c r="D2104" i="7" s="1"/>
  <c r="B2103" i="7"/>
  <c r="C2104" i="7" l="1"/>
  <c r="A2105" i="7" s="1"/>
  <c r="D2105" i="7" s="1"/>
  <c r="B2104" i="7"/>
  <c r="C2105" i="7" l="1"/>
  <c r="A2106" i="7" s="1"/>
  <c r="D2106" i="7" s="1"/>
  <c r="B2105" i="7"/>
  <c r="C2106" i="7" l="1"/>
  <c r="A2107" i="7" s="1"/>
  <c r="D2107" i="7" s="1"/>
  <c r="B2106" i="7"/>
  <c r="C2107" i="7" l="1"/>
  <c r="A2108" i="7" s="1"/>
  <c r="D2108" i="7" s="1"/>
  <c r="B2107" i="7"/>
  <c r="C2108" i="7" l="1"/>
  <c r="A2109" i="7" s="1"/>
  <c r="D2109" i="7" s="1"/>
  <c r="B2108" i="7"/>
  <c r="C2109" i="7" l="1"/>
  <c r="A2110" i="7" s="1"/>
  <c r="D2110" i="7" s="1"/>
  <c r="B2109" i="7"/>
  <c r="C2110" i="7" l="1"/>
  <c r="A2111" i="7" s="1"/>
  <c r="D2111" i="7" s="1"/>
  <c r="B2110" i="7"/>
  <c r="C2111" i="7" l="1"/>
  <c r="A2112" i="7" s="1"/>
  <c r="D2112" i="7" s="1"/>
  <c r="B2111" i="7"/>
  <c r="C2112" i="7" l="1"/>
  <c r="A2113" i="7" s="1"/>
  <c r="D2113" i="7" s="1"/>
  <c r="B2112" i="7"/>
  <c r="C2113" i="7" l="1"/>
  <c r="A2114" i="7" s="1"/>
  <c r="D2114" i="7" s="1"/>
  <c r="B2113" i="7"/>
  <c r="C2114" i="7" l="1"/>
  <c r="A2115" i="7" s="1"/>
  <c r="D2115" i="7" s="1"/>
  <c r="B2114" i="7"/>
  <c r="C2115" i="7" l="1"/>
  <c r="A2116" i="7" s="1"/>
  <c r="D2116" i="7" s="1"/>
  <c r="B2115" i="7"/>
  <c r="C2116" i="7" l="1"/>
  <c r="A2117" i="7" s="1"/>
  <c r="D2117" i="7" s="1"/>
  <c r="B2116" i="7"/>
  <c r="C2117" i="7" l="1"/>
  <c r="A2118" i="7" s="1"/>
  <c r="D2118" i="7" s="1"/>
  <c r="B2117" i="7"/>
  <c r="C2118" i="7" l="1"/>
  <c r="A2119" i="7" s="1"/>
  <c r="D2119" i="7" s="1"/>
  <c r="B2118" i="7"/>
  <c r="C2119" i="7" l="1"/>
  <c r="A2120" i="7" s="1"/>
  <c r="D2120" i="7" s="1"/>
  <c r="B2119" i="7"/>
  <c r="C2120" i="7" l="1"/>
  <c r="A2121" i="7" s="1"/>
  <c r="D2121" i="7" s="1"/>
  <c r="B2120" i="7"/>
  <c r="C2121" i="7" l="1"/>
  <c r="A2122" i="7" s="1"/>
  <c r="D2122" i="7" s="1"/>
  <c r="B2121" i="7"/>
  <c r="C2122" i="7" l="1"/>
  <c r="A2123" i="7" s="1"/>
  <c r="D2123" i="7" s="1"/>
  <c r="B2122" i="7"/>
  <c r="C2123" i="7" l="1"/>
  <c r="A2124" i="7" s="1"/>
  <c r="D2124" i="7" s="1"/>
  <c r="B2123" i="7"/>
  <c r="C2124" i="7" l="1"/>
  <c r="A2125" i="7" s="1"/>
  <c r="D2125" i="7" s="1"/>
  <c r="B2124" i="7"/>
  <c r="C2125" i="7" l="1"/>
  <c r="A2126" i="7" s="1"/>
  <c r="D2126" i="7" s="1"/>
  <c r="B2125" i="7"/>
  <c r="C2126" i="7" l="1"/>
  <c r="A2127" i="7" s="1"/>
  <c r="D2127" i="7" s="1"/>
  <c r="B2126" i="7"/>
  <c r="C2127" i="7" l="1"/>
  <c r="A2128" i="7" s="1"/>
  <c r="D2128" i="7" s="1"/>
  <c r="B2127" i="7"/>
  <c r="C2128" i="7" l="1"/>
  <c r="A2129" i="7" s="1"/>
  <c r="D2129" i="7" s="1"/>
  <c r="B2128" i="7"/>
  <c r="C2129" i="7" l="1"/>
  <c r="A2130" i="7" s="1"/>
  <c r="D2130" i="7" s="1"/>
  <c r="B2129" i="7"/>
  <c r="C2130" i="7" l="1"/>
  <c r="A2131" i="7" s="1"/>
  <c r="D2131" i="7" s="1"/>
  <c r="B2130" i="7"/>
  <c r="C2131" i="7" l="1"/>
  <c r="A2132" i="7" s="1"/>
  <c r="D2132" i="7" s="1"/>
  <c r="B2131" i="7"/>
  <c r="C2132" i="7" l="1"/>
  <c r="A2133" i="7" s="1"/>
  <c r="D2133" i="7" s="1"/>
  <c r="B2132" i="7"/>
  <c r="C2133" i="7" l="1"/>
  <c r="A2134" i="7" s="1"/>
  <c r="D2134" i="7" s="1"/>
  <c r="B2133" i="7"/>
  <c r="C2134" i="7" l="1"/>
  <c r="A2135" i="7" s="1"/>
  <c r="D2135" i="7" s="1"/>
  <c r="B2134" i="7"/>
  <c r="C2135" i="7" l="1"/>
  <c r="A2136" i="7" s="1"/>
  <c r="D2136" i="7" s="1"/>
  <c r="B2135" i="7"/>
  <c r="C2136" i="7" l="1"/>
  <c r="A2137" i="7" s="1"/>
  <c r="D2137" i="7" s="1"/>
  <c r="B2136" i="7"/>
  <c r="B2137" i="7" l="1"/>
  <c r="C2137" i="7"/>
  <c r="A2138" i="7" s="1"/>
  <c r="D2138" i="7" s="1"/>
  <c r="C2138" i="7" l="1"/>
  <c r="A2139" i="7" s="1"/>
  <c r="D2139" i="7" s="1"/>
  <c r="B2138" i="7"/>
  <c r="C2139" i="7" l="1"/>
  <c r="A2140" i="7" s="1"/>
  <c r="D2140" i="7" s="1"/>
  <c r="B2139" i="7"/>
  <c r="C2140" i="7" l="1"/>
  <c r="A2141" i="7" s="1"/>
  <c r="D2141" i="7" s="1"/>
  <c r="B2140" i="7"/>
  <c r="C2141" i="7" l="1"/>
  <c r="A2142" i="7" s="1"/>
  <c r="D2142" i="7" s="1"/>
  <c r="B2141" i="7"/>
  <c r="C2142" i="7" l="1"/>
  <c r="A2143" i="7" s="1"/>
  <c r="D2143" i="7" s="1"/>
  <c r="B2142" i="7"/>
  <c r="C2143" i="7" l="1"/>
  <c r="A2144" i="7" s="1"/>
  <c r="D2144" i="7" s="1"/>
  <c r="B2143" i="7"/>
  <c r="C2144" i="7" l="1"/>
  <c r="A2145" i="7" s="1"/>
  <c r="D2145" i="7" s="1"/>
  <c r="B2144" i="7"/>
  <c r="C2145" i="7" l="1"/>
  <c r="A2146" i="7" s="1"/>
  <c r="D2146" i="7" s="1"/>
  <c r="B2145" i="7"/>
  <c r="C2146" i="7" l="1"/>
  <c r="A2147" i="7" s="1"/>
  <c r="D2147" i="7" s="1"/>
  <c r="B2146" i="7"/>
  <c r="C2147" i="7" l="1"/>
  <c r="A2148" i="7" s="1"/>
  <c r="D2148" i="7" s="1"/>
  <c r="B2147" i="7"/>
  <c r="C2148" i="7" l="1"/>
  <c r="A2149" i="7" s="1"/>
  <c r="D2149" i="7" s="1"/>
  <c r="B2148" i="7"/>
  <c r="C2149" i="7" l="1"/>
  <c r="A2150" i="7" s="1"/>
  <c r="D2150" i="7" s="1"/>
  <c r="B2149" i="7"/>
  <c r="C2150" i="7" l="1"/>
  <c r="A2151" i="7" s="1"/>
  <c r="D2151" i="7" s="1"/>
  <c r="B2150" i="7"/>
  <c r="C2151" i="7" l="1"/>
  <c r="A2152" i="7" s="1"/>
  <c r="D2152" i="7" s="1"/>
  <c r="B2151" i="7"/>
  <c r="C2152" i="7" l="1"/>
  <c r="A2153" i="7" s="1"/>
  <c r="D2153" i="7" s="1"/>
  <c r="B2152" i="7"/>
  <c r="C2153" i="7" l="1"/>
  <c r="A2154" i="7" s="1"/>
  <c r="D2154" i="7" s="1"/>
  <c r="B2153" i="7"/>
  <c r="C2154" i="7" l="1"/>
  <c r="A2155" i="7" s="1"/>
  <c r="D2155" i="7" s="1"/>
  <c r="B2154" i="7"/>
  <c r="C2155" i="7" l="1"/>
  <c r="A2156" i="7" s="1"/>
  <c r="D2156" i="7" s="1"/>
  <c r="B2155" i="7"/>
  <c r="C2156" i="7" l="1"/>
  <c r="A2157" i="7" s="1"/>
  <c r="D2157" i="7" s="1"/>
  <c r="B2156" i="7"/>
  <c r="C2157" i="7" l="1"/>
  <c r="A2158" i="7" s="1"/>
  <c r="D2158" i="7" s="1"/>
  <c r="B2157" i="7"/>
  <c r="C2158" i="7" l="1"/>
  <c r="A2159" i="7" s="1"/>
  <c r="D2159" i="7" s="1"/>
  <c r="B2158" i="7"/>
  <c r="C2159" i="7" l="1"/>
  <c r="A2160" i="7" s="1"/>
  <c r="D2160" i="7" s="1"/>
  <c r="B2159" i="7"/>
  <c r="C2160" i="7" l="1"/>
  <c r="A2161" i="7" s="1"/>
  <c r="D2161" i="7" s="1"/>
  <c r="B2160" i="7"/>
  <c r="C2161" i="7" l="1"/>
  <c r="A2162" i="7" s="1"/>
  <c r="D2162" i="7" s="1"/>
  <c r="B2161" i="7"/>
  <c r="C2162" i="7" l="1"/>
  <c r="A2163" i="7" s="1"/>
  <c r="D2163" i="7" s="1"/>
  <c r="B2162" i="7"/>
  <c r="C2163" i="7" l="1"/>
  <c r="A2164" i="7" s="1"/>
  <c r="D2164" i="7" s="1"/>
  <c r="B2163" i="7"/>
  <c r="C2164" i="7" l="1"/>
  <c r="A2165" i="7" s="1"/>
  <c r="D2165" i="7" s="1"/>
  <c r="B2164" i="7"/>
  <c r="C2165" i="7" l="1"/>
  <c r="A2166" i="7" s="1"/>
  <c r="D2166" i="7" s="1"/>
  <c r="B2165" i="7"/>
  <c r="C2166" i="7" l="1"/>
  <c r="A2167" i="7" s="1"/>
  <c r="D2167" i="7" s="1"/>
  <c r="B2166" i="7"/>
  <c r="C2167" i="7" l="1"/>
  <c r="A2168" i="7" s="1"/>
  <c r="D2168" i="7" s="1"/>
  <c r="B2167" i="7"/>
  <c r="C2168" i="7" l="1"/>
  <c r="A2169" i="7" s="1"/>
  <c r="D2169" i="7" s="1"/>
  <c r="B2168" i="7"/>
  <c r="C2169" i="7" l="1"/>
  <c r="A2170" i="7" s="1"/>
  <c r="D2170" i="7" s="1"/>
  <c r="B2169" i="7"/>
  <c r="C2170" i="7" l="1"/>
  <c r="A2171" i="7" s="1"/>
  <c r="D2171" i="7" s="1"/>
  <c r="B2170" i="7"/>
  <c r="C2171" i="7" l="1"/>
  <c r="A2172" i="7" s="1"/>
  <c r="D2172" i="7" s="1"/>
  <c r="B2171" i="7"/>
  <c r="C2172" i="7" l="1"/>
  <c r="A2173" i="7" s="1"/>
  <c r="D2173" i="7" s="1"/>
  <c r="B2172" i="7"/>
  <c r="C2173" i="7" l="1"/>
  <c r="A2174" i="7" s="1"/>
  <c r="D2174" i="7" s="1"/>
  <c r="B2173" i="7"/>
  <c r="C2174" i="7" l="1"/>
  <c r="A2175" i="7" s="1"/>
  <c r="D2175" i="7" s="1"/>
  <c r="B2174" i="7"/>
  <c r="C2175" i="7" l="1"/>
  <c r="A2176" i="7" s="1"/>
  <c r="D2176" i="7" s="1"/>
  <c r="B2175" i="7"/>
  <c r="C2176" i="7" l="1"/>
  <c r="A2177" i="7" s="1"/>
  <c r="D2177" i="7" s="1"/>
  <c r="B2176" i="7"/>
  <c r="C2177" i="7" l="1"/>
  <c r="A2178" i="7" s="1"/>
  <c r="D2178" i="7" s="1"/>
  <c r="B2177" i="7"/>
  <c r="C2178" i="7" l="1"/>
  <c r="A2179" i="7" s="1"/>
  <c r="D2179" i="7" s="1"/>
  <c r="B2178" i="7"/>
  <c r="C2179" i="7" l="1"/>
  <c r="A2180" i="7" s="1"/>
  <c r="D2180" i="7" s="1"/>
  <c r="B2179" i="7"/>
  <c r="C2180" i="7" l="1"/>
  <c r="A2181" i="7" s="1"/>
  <c r="D2181" i="7" s="1"/>
  <c r="B2180" i="7"/>
  <c r="C2181" i="7" l="1"/>
  <c r="A2182" i="7" s="1"/>
  <c r="D2182" i="7" s="1"/>
  <c r="B2181" i="7"/>
  <c r="B2182" i="7" l="1"/>
  <c r="C2182" i="7"/>
  <c r="A2183" i="7" s="1"/>
  <c r="D2183" i="7" s="1"/>
  <c r="C2183" i="7" l="1"/>
  <c r="A2184" i="7" s="1"/>
  <c r="D2184" i="7" s="1"/>
  <c r="B2183" i="7"/>
  <c r="C2184" i="7" l="1"/>
  <c r="A2185" i="7" s="1"/>
  <c r="D2185" i="7" s="1"/>
  <c r="B2184" i="7"/>
  <c r="C2185" i="7" l="1"/>
  <c r="A2186" i="7" s="1"/>
  <c r="D2186" i="7" s="1"/>
  <c r="B2185" i="7"/>
  <c r="C2186" i="7" l="1"/>
  <c r="A2187" i="7" s="1"/>
  <c r="D2187" i="7" s="1"/>
  <c r="B2186" i="7"/>
  <c r="B2187" i="7" l="1"/>
  <c r="C2187" i="7"/>
  <c r="A2188" i="7" s="1"/>
  <c r="D2188" i="7" s="1"/>
  <c r="C2188" i="7" l="1"/>
  <c r="A2189" i="7" s="1"/>
  <c r="D2189" i="7" s="1"/>
  <c r="B2188" i="7"/>
  <c r="C2189" i="7" l="1"/>
  <c r="A2190" i="7" s="1"/>
  <c r="D2190" i="7" s="1"/>
  <c r="B2189" i="7"/>
  <c r="C2190" i="7" l="1"/>
  <c r="A2191" i="7" s="1"/>
  <c r="D2191" i="7" s="1"/>
  <c r="B2190" i="7"/>
  <c r="C2191" i="7" l="1"/>
  <c r="A2192" i="7" s="1"/>
  <c r="D2192" i="7" s="1"/>
  <c r="B2191" i="7"/>
  <c r="C2192" i="7" l="1"/>
  <c r="A2193" i="7" s="1"/>
  <c r="D2193" i="7" s="1"/>
  <c r="B2192" i="7"/>
  <c r="C2193" i="7" l="1"/>
  <c r="A2194" i="7" s="1"/>
  <c r="D2194" i="7" s="1"/>
  <c r="B2193" i="7"/>
  <c r="C2194" i="7" l="1"/>
  <c r="A2195" i="7" s="1"/>
  <c r="D2195" i="7" s="1"/>
  <c r="B2194" i="7"/>
  <c r="B2195" i="7" l="1"/>
  <c r="C2195" i="7"/>
  <c r="A2196" i="7" s="1"/>
  <c r="D2196" i="7" s="1"/>
  <c r="C2196" i="7" l="1"/>
  <c r="A2197" i="7" s="1"/>
  <c r="D2197" i="7" s="1"/>
  <c r="B2196" i="7"/>
  <c r="B2197" i="7" l="1"/>
  <c r="C2197" i="7"/>
  <c r="A2198" i="7" s="1"/>
  <c r="D2198" i="7" s="1"/>
  <c r="C2198" i="7" l="1"/>
  <c r="A2199" i="7" s="1"/>
  <c r="D2199" i="7" s="1"/>
  <c r="B2198" i="7"/>
  <c r="C2199" i="7" l="1"/>
  <c r="A2200" i="7" s="1"/>
  <c r="D2200" i="7" s="1"/>
  <c r="B2199" i="7"/>
  <c r="C2200" i="7" l="1"/>
  <c r="A2201" i="7" s="1"/>
  <c r="D2201" i="7" s="1"/>
  <c r="B2200" i="7"/>
  <c r="C2201" i="7" l="1"/>
  <c r="A2202" i="7" s="1"/>
  <c r="D2202" i="7" s="1"/>
  <c r="B2201" i="7"/>
  <c r="C2202" i="7" l="1"/>
  <c r="A2203" i="7" s="1"/>
  <c r="D2203" i="7" s="1"/>
  <c r="B2202" i="7"/>
  <c r="C2203" i="7" l="1"/>
  <c r="A2204" i="7" s="1"/>
  <c r="D2204" i="7" s="1"/>
  <c r="B2203" i="7"/>
  <c r="C2204" i="7" l="1"/>
  <c r="A2205" i="7" s="1"/>
  <c r="D2205" i="7" s="1"/>
  <c r="B2204" i="7"/>
  <c r="C2205" i="7" l="1"/>
  <c r="A2206" i="7" s="1"/>
  <c r="D2206" i="7" s="1"/>
  <c r="B2205" i="7"/>
  <c r="C2206" i="7" l="1"/>
  <c r="A2207" i="7" s="1"/>
  <c r="D2207" i="7" s="1"/>
  <c r="B2206" i="7"/>
  <c r="C2207" i="7" l="1"/>
  <c r="A2208" i="7" s="1"/>
  <c r="D2208" i="7" s="1"/>
  <c r="B2207" i="7"/>
  <c r="C2208" i="7" l="1"/>
  <c r="A2209" i="7" s="1"/>
  <c r="D2209" i="7" s="1"/>
  <c r="B2208" i="7"/>
  <c r="C2209" i="7" l="1"/>
  <c r="A2210" i="7" s="1"/>
  <c r="D2210" i="7" s="1"/>
  <c r="B2209" i="7"/>
  <c r="C2210" i="7" l="1"/>
  <c r="A2211" i="7" s="1"/>
  <c r="D2211" i="7" s="1"/>
  <c r="B2210" i="7"/>
  <c r="C2211" i="7" l="1"/>
  <c r="A2212" i="7" s="1"/>
  <c r="D2212" i="7" s="1"/>
  <c r="B2211" i="7"/>
  <c r="C2212" i="7" l="1"/>
  <c r="A2213" i="7" s="1"/>
  <c r="D2213" i="7" s="1"/>
  <c r="B2212" i="7"/>
  <c r="C2213" i="7" l="1"/>
  <c r="A2214" i="7" s="1"/>
  <c r="D2214" i="7" s="1"/>
  <c r="B2213" i="7"/>
  <c r="C2214" i="7" l="1"/>
  <c r="A2215" i="7" s="1"/>
  <c r="D2215" i="7" s="1"/>
  <c r="B2214" i="7"/>
  <c r="C2215" i="7" l="1"/>
  <c r="A2216" i="7" s="1"/>
  <c r="D2216" i="7" s="1"/>
  <c r="B2215" i="7"/>
  <c r="C2216" i="7" l="1"/>
  <c r="A2217" i="7" s="1"/>
  <c r="D2217" i="7" s="1"/>
  <c r="B2216" i="7"/>
  <c r="C2217" i="7" l="1"/>
  <c r="A2218" i="7" s="1"/>
  <c r="D2218" i="7" s="1"/>
  <c r="B2217" i="7"/>
  <c r="C2218" i="7" l="1"/>
  <c r="A2219" i="7" s="1"/>
  <c r="D2219" i="7" s="1"/>
  <c r="B2218" i="7"/>
  <c r="C2219" i="7" l="1"/>
  <c r="A2220" i="7" s="1"/>
  <c r="D2220" i="7" s="1"/>
  <c r="B2219" i="7"/>
  <c r="C2220" i="7" l="1"/>
  <c r="A2221" i="7" s="1"/>
  <c r="D2221" i="7" s="1"/>
  <c r="B2220" i="7"/>
  <c r="C2221" i="7" l="1"/>
  <c r="A2222" i="7" s="1"/>
  <c r="D2222" i="7" s="1"/>
  <c r="B2221" i="7"/>
  <c r="C2222" i="7" l="1"/>
  <c r="A2223" i="7" s="1"/>
  <c r="D2223" i="7" s="1"/>
  <c r="B2222" i="7"/>
  <c r="C2223" i="7" l="1"/>
  <c r="A2224" i="7" s="1"/>
  <c r="D2224" i="7" s="1"/>
  <c r="B2223" i="7"/>
  <c r="C2224" i="7" l="1"/>
  <c r="A2225" i="7" s="1"/>
  <c r="D2225" i="7" s="1"/>
  <c r="B2224" i="7"/>
  <c r="C2225" i="7" l="1"/>
  <c r="A2226" i="7" s="1"/>
  <c r="D2226" i="7" s="1"/>
  <c r="B2225" i="7"/>
  <c r="C2226" i="7" l="1"/>
  <c r="A2227" i="7" s="1"/>
  <c r="D2227" i="7" s="1"/>
  <c r="B2226" i="7"/>
  <c r="C2227" i="7" l="1"/>
  <c r="A2228" i="7" s="1"/>
  <c r="D2228" i="7" s="1"/>
  <c r="B2227" i="7"/>
  <c r="C2228" i="7" l="1"/>
  <c r="A2229" i="7" s="1"/>
  <c r="D2229" i="7" s="1"/>
  <c r="B2228" i="7"/>
  <c r="C2229" i="7" l="1"/>
  <c r="A2230" i="7" s="1"/>
  <c r="D2230" i="7" s="1"/>
  <c r="B2229" i="7"/>
  <c r="C2230" i="7" l="1"/>
  <c r="A2231" i="7" s="1"/>
  <c r="D2231" i="7" s="1"/>
  <c r="B2230" i="7"/>
  <c r="C2231" i="7" l="1"/>
  <c r="A2232" i="7" s="1"/>
  <c r="D2232" i="7" s="1"/>
  <c r="B2231" i="7"/>
  <c r="C2232" i="7" l="1"/>
  <c r="A2233" i="7" s="1"/>
  <c r="D2233" i="7" s="1"/>
  <c r="B2232" i="7"/>
  <c r="C2233" i="7" l="1"/>
  <c r="A2234" i="7" s="1"/>
  <c r="D2234" i="7" s="1"/>
  <c r="B2233" i="7"/>
  <c r="C2234" i="7" l="1"/>
  <c r="A2235" i="7" s="1"/>
  <c r="D2235" i="7" s="1"/>
  <c r="B2234" i="7"/>
  <c r="C2235" i="7" l="1"/>
  <c r="A2236" i="7" s="1"/>
  <c r="D2236" i="7" s="1"/>
  <c r="B2235" i="7"/>
  <c r="C2236" i="7" l="1"/>
  <c r="A2237" i="7" s="1"/>
  <c r="D2237" i="7" s="1"/>
  <c r="B2236" i="7"/>
  <c r="C2237" i="7" l="1"/>
  <c r="A2238" i="7" s="1"/>
  <c r="D2238" i="7" s="1"/>
  <c r="B2237" i="7"/>
  <c r="C2238" i="7" l="1"/>
  <c r="A2239" i="7" s="1"/>
  <c r="D2239" i="7" s="1"/>
  <c r="B2238" i="7"/>
  <c r="C2239" i="7" l="1"/>
  <c r="A2240" i="7" s="1"/>
  <c r="D2240" i="7" s="1"/>
  <c r="B2239" i="7"/>
  <c r="C2240" i="7" l="1"/>
  <c r="A2241" i="7" s="1"/>
  <c r="D2241" i="7" s="1"/>
  <c r="B2240" i="7"/>
  <c r="C2241" i="7" l="1"/>
  <c r="A2242" i="7" s="1"/>
  <c r="D2242" i="7" s="1"/>
  <c r="B2241" i="7"/>
  <c r="C2242" i="7" l="1"/>
  <c r="A2243" i="7" s="1"/>
  <c r="D2243" i="7" s="1"/>
  <c r="B2242" i="7"/>
  <c r="C2243" i="7" l="1"/>
  <c r="A2244" i="7" s="1"/>
  <c r="D2244" i="7" s="1"/>
  <c r="B2243" i="7"/>
  <c r="C2244" i="7" l="1"/>
  <c r="A2245" i="7" s="1"/>
  <c r="D2245" i="7" s="1"/>
  <c r="B2244" i="7"/>
  <c r="C2245" i="7" l="1"/>
  <c r="A2246" i="7" s="1"/>
  <c r="D2246" i="7" s="1"/>
  <c r="B2245" i="7"/>
  <c r="C2246" i="7" l="1"/>
  <c r="A2247" i="7" s="1"/>
  <c r="D2247" i="7" s="1"/>
  <c r="B2246" i="7"/>
  <c r="C2247" i="7" l="1"/>
  <c r="A2248" i="7" s="1"/>
  <c r="D2248" i="7" s="1"/>
  <c r="B2247" i="7"/>
  <c r="C2248" i="7" l="1"/>
  <c r="A2249" i="7" s="1"/>
  <c r="D2249" i="7" s="1"/>
  <c r="B2248" i="7"/>
  <c r="C2249" i="7" l="1"/>
  <c r="A2250" i="7" s="1"/>
  <c r="D2250" i="7" s="1"/>
  <c r="B2249" i="7"/>
  <c r="C2250" i="7" l="1"/>
  <c r="A2251" i="7" s="1"/>
  <c r="D2251" i="7" s="1"/>
  <c r="B2250" i="7"/>
  <c r="C2251" i="7" l="1"/>
  <c r="A2252" i="7" s="1"/>
  <c r="D2252" i="7" s="1"/>
  <c r="B2251" i="7"/>
  <c r="C2252" i="7" l="1"/>
  <c r="A2253" i="7" s="1"/>
  <c r="D2253" i="7" s="1"/>
  <c r="B2252" i="7"/>
  <c r="C2253" i="7" l="1"/>
  <c r="A2254" i="7" s="1"/>
  <c r="D2254" i="7" s="1"/>
  <c r="B2253" i="7"/>
  <c r="C2254" i="7" l="1"/>
  <c r="A2255" i="7" s="1"/>
  <c r="D2255" i="7" s="1"/>
  <c r="B2254" i="7"/>
  <c r="C2255" i="7" l="1"/>
  <c r="A2256" i="7" s="1"/>
  <c r="D2256" i="7" s="1"/>
  <c r="B2255" i="7"/>
  <c r="C2256" i="7" l="1"/>
  <c r="A2257" i="7" s="1"/>
  <c r="D2257" i="7" s="1"/>
  <c r="B2256" i="7"/>
  <c r="C2257" i="7" l="1"/>
  <c r="A2258" i="7" s="1"/>
  <c r="D2258" i="7" s="1"/>
  <c r="B2257" i="7"/>
  <c r="C2258" i="7" l="1"/>
  <c r="A2259" i="7" s="1"/>
  <c r="D2259" i="7" s="1"/>
  <c r="B2258" i="7"/>
  <c r="C2259" i="7" l="1"/>
  <c r="A2260" i="7" s="1"/>
  <c r="D2260" i="7" s="1"/>
  <c r="B2259" i="7"/>
  <c r="C2260" i="7" l="1"/>
  <c r="A2261" i="7" s="1"/>
  <c r="D2261" i="7" s="1"/>
  <c r="B2260" i="7"/>
  <c r="C2261" i="7" l="1"/>
  <c r="A2262" i="7" s="1"/>
  <c r="D2262" i="7" s="1"/>
  <c r="B2261" i="7"/>
  <c r="C2262" i="7" l="1"/>
  <c r="A2263" i="7" s="1"/>
  <c r="D2263" i="7" s="1"/>
  <c r="B2262" i="7"/>
  <c r="C2263" i="7" l="1"/>
  <c r="A2264" i="7" s="1"/>
  <c r="D2264" i="7" s="1"/>
  <c r="B2263" i="7"/>
  <c r="C2264" i="7" l="1"/>
  <c r="A2265" i="7" s="1"/>
  <c r="D2265" i="7" s="1"/>
  <c r="B2264" i="7"/>
  <c r="C2265" i="7" l="1"/>
  <c r="A2266" i="7" s="1"/>
  <c r="D2266" i="7" s="1"/>
  <c r="B2265" i="7"/>
  <c r="C2266" i="7" l="1"/>
  <c r="A2267" i="7" s="1"/>
  <c r="D2267" i="7" s="1"/>
  <c r="B2266" i="7"/>
  <c r="C2267" i="7" l="1"/>
  <c r="A2268" i="7" s="1"/>
  <c r="D2268" i="7" s="1"/>
  <c r="B2267" i="7"/>
  <c r="C2268" i="7" l="1"/>
  <c r="A2269" i="7" s="1"/>
  <c r="D2269" i="7" s="1"/>
  <c r="B2268" i="7"/>
  <c r="C2269" i="7" l="1"/>
  <c r="A2270" i="7" s="1"/>
  <c r="D2270" i="7" s="1"/>
  <c r="B2269" i="7"/>
  <c r="C2270" i="7" l="1"/>
  <c r="A2271" i="7" s="1"/>
  <c r="D2271" i="7" s="1"/>
  <c r="B2270" i="7"/>
  <c r="C2271" i="7" l="1"/>
  <c r="A2272" i="7" s="1"/>
  <c r="D2272" i="7" s="1"/>
  <c r="B2271" i="7"/>
  <c r="C2272" i="7" l="1"/>
  <c r="A2273" i="7" s="1"/>
  <c r="D2273" i="7" s="1"/>
  <c r="B2272" i="7"/>
  <c r="C2273" i="7" l="1"/>
  <c r="A2274" i="7" s="1"/>
  <c r="D2274" i="7" s="1"/>
  <c r="B2273" i="7"/>
  <c r="B2274" i="7" l="1"/>
  <c r="C2274" i="7"/>
  <c r="A2275" i="7" s="1"/>
  <c r="D2275" i="7" s="1"/>
  <c r="B2275" i="7" l="1"/>
  <c r="C2275" i="7"/>
  <c r="A2276" i="7" s="1"/>
  <c r="D2276" i="7" s="1"/>
  <c r="B2276" i="7" l="1"/>
  <c r="C2276" i="7"/>
  <c r="A2277" i="7" s="1"/>
  <c r="D2277" i="7" s="1"/>
  <c r="B2277" i="7" l="1"/>
  <c r="C2277" i="7"/>
  <c r="A2278" i="7" s="1"/>
  <c r="D2278" i="7" s="1"/>
  <c r="B2278" i="7" l="1"/>
  <c r="C2278" i="7"/>
  <c r="A2279" i="7" s="1"/>
  <c r="D2279" i="7" s="1"/>
  <c r="B2279" i="7" l="1"/>
  <c r="C2279" i="7"/>
  <c r="A2280" i="7" s="1"/>
  <c r="D2280" i="7" s="1"/>
  <c r="B2280" i="7" l="1"/>
  <c r="C2280" i="7"/>
  <c r="A2281" i="7" s="1"/>
  <c r="D2281" i="7" s="1"/>
  <c r="B2281" i="7" l="1"/>
  <c r="C2281" i="7"/>
  <c r="A2282" i="7" s="1"/>
  <c r="D2282" i="7" s="1"/>
  <c r="B2282" i="7" l="1"/>
  <c r="C2282" i="7"/>
  <c r="A2283" i="7" s="1"/>
  <c r="B2283" i="7" l="1"/>
  <c r="D2283" i="7" s="1"/>
  <c r="C2283" i="7"/>
  <c r="A2284" i="7" s="1"/>
  <c r="B2284" i="7" l="1"/>
  <c r="D2284" i="7" s="1"/>
  <c r="C2284" i="7"/>
  <c r="A2285" i="7" s="1"/>
  <c r="B2285" i="7" l="1"/>
  <c r="D2285" i="7" s="1"/>
  <c r="C2285" i="7"/>
  <c r="A2286" i="7" s="1"/>
  <c r="B2286" i="7" l="1"/>
  <c r="D2286" i="7" s="1"/>
  <c r="C2286" i="7"/>
  <c r="A2287" i="7" s="1"/>
  <c r="C2287" i="7" l="1"/>
  <c r="A2288" i="7" s="1"/>
  <c r="B2287" i="7"/>
  <c r="D2287" i="7" s="1"/>
  <c r="C2288" i="7" l="1"/>
  <c r="A2289" i="7" s="1"/>
  <c r="B2288" i="7"/>
  <c r="D2288" i="7" s="1"/>
  <c r="B2289" i="7" l="1"/>
  <c r="D2289" i="7" s="1"/>
  <c r="C2289" i="7"/>
  <c r="A2290" i="7" s="1"/>
  <c r="C2290" i="7" l="1"/>
  <c r="A2291" i="7" s="1"/>
  <c r="B2290" i="7"/>
  <c r="D2290" i="7" s="1"/>
  <c r="C2291" i="7" l="1"/>
  <c r="A2292" i="7" s="1"/>
  <c r="B2291" i="7"/>
  <c r="D2291" i="7" s="1"/>
  <c r="C2292" i="7" l="1"/>
  <c r="A2293" i="7" s="1"/>
  <c r="B2292" i="7"/>
  <c r="D2292" i="7" s="1"/>
  <c r="B2293" i="7" l="1"/>
  <c r="D2293" i="7" s="1"/>
  <c r="C2293" i="7"/>
  <c r="A2294" i="7" s="1"/>
  <c r="B2294" i="7" l="1"/>
  <c r="D2294" i="7" s="1"/>
  <c r="C2294" i="7"/>
  <c r="A2295" i="7" s="1"/>
  <c r="C2295" i="7" l="1"/>
  <c r="A2296" i="7" s="1"/>
  <c r="B2295" i="7"/>
  <c r="D2295" i="7" s="1"/>
  <c r="C2296" i="7" l="1"/>
  <c r="A2297" i="7" s="1"/>
  <c r="B2296" i="7"/>
  <c r="D2296" i="7" s="1"/>
  <c r="C2297" i="7" l="1"/>
  <c r="A2298" i="7" s="1"/>
  <c r="B2297" i="7"/>
  <c r="D2297" i="7" s="1"/>
  <c r="B2298" i="7" l="1"/>
  <c r="D2298" i="7" s="1"/>
  <c r="C2298" i="7"/>
  <c r="A2299" i="7" s="1"/>
  <c r="C2299" i="7" l="1"/>
  <c r="A2300" i="7" s="1"/>
  <c r="B2299" i="7"/>
  <c r="D2299" i="7" s="1"/>
  <c r="C2300" i="7" l="1"/>
  <c r="A2301" i="7" s="1"/>
  <c r="B2300" i="7"/>
  <c r="D2300" i="7" s="1"/>
  <c r="C2301" i="7" l="1"/>
  <c r="A2302" i="7" s="1"/>
  <c r="B2301" i="7"/>
  <c r="D2301" i="7" s="1"/>
  <c r="C2302" i="7" l="1"/>
  <c r="A2303" i="7" s="1"/>
  <c r="B2302" i="7"/>
  <c r="D2302" i="7" s="1"/>
  <c r="C2303" i="7" l="1"/>
  <c r="A2304" i="7" s="1"/>
  <c r="B2303" i="7"/>
  <c r="D2303" i="7" s="1"/>
  <c r="B2304" i="7" l="1"/>
  <c r="D2304" i="7" s="1"/>
  <c r="C2304" i="7"/>
  <c r="A2305" i="7" s="1"/>
  <c r="C2305" i="7" l="1"/>
  <c r="A2306" i="7" s="1"/>
  <c r="B2305" i="7"/>
  <c r="D2305" i="7" s="1"/>
  <c r="C2306" i="7" l="1"/>
  <c r="A2307" i="7" s="1"/>
  <c r="B2306" i="7"/>
  <c r="D2306" i="7" s="1"/>
  <c r="B2307" i="7" l="1"/>
  <c r="D2307" i="7" s="1"/>
  <c r="C2307" i="7"/>
  <c r="A2308" i="7" s="1"/>
  <c r="C2308" i="7" l="1"/>
  <c r="A2309" i="7" s="1"/>
  <c r="B2308" i="7"/>
  <c r="D2308" i="7" s="1"/>
  <c r="B2309" i="7" l="1"/>
  <c r="D2309" i="7" s="1"/>
  <c r="C2309" i="7"/>
  <c r="A2310" i="7" s="1"/>
  <c r="B2310" i="7" l="1"/>
  <c r="D2310" i="7" s="1"/>
  <c r="C2310" i="7"/>
  <c r="A2311" i="7" s="1"/>
  <c r="C2311" i="7" l="1"/>
  <c r="A2312" i="7" s="1"/>
  <c r="B2311" i="7"/>
  <c r="D2311" i="7" s="1"/>
  <c r="C2312" i="7" l="1"/>
  <c r="A2313" i="7" s="1"/>
  <c r="B2312" i="7"/>
  <c r="D2312" i="7" s="1"/>
  <c r="C2313" i="7" l="1"/>
  <c r="A2314" i="7" s="1"/>
  <c r="B2313" i="7"/>
  <c r="D2313" i="7" s="1"/>
  <c r="B2314" i="7" l="1"/>
  <c r="D2314" i="7" s="1"/>
  <c r="C2314" i="7"/>
  <c r="A2315" i="7" s="1"/>
  <c r="C2315" i="7" l="1"/>
  <c r="A2316" i="7" s="1"/>
  <c r="B2315" i="7"/>
  <c r="D2315" i="7" s="1"/>
  <c r="C2316" i="7" l="1"/>
  <c r="A2317" i="7" s="1"/>
  <c r="B2316" i="7"/>
  <c r="D2316" i="7" s="1"/>
  <c r="C2317" i="7" l="1"/>
  <c r="A2318" i="7" s="1"/>
  <c r="B2317" i="7"/>
  <c r="D2317" i="7" s="1"/>
  <c r="B2318" i="7" l="1"/>
  <c r="D2318" i="7" s="1"/>
  <c r="C2318" i="7"/>
  <c r="A2319" i="7" s="1"/>
  <c r="C2319" i="7" l="1"/>
  <c r="A2320" i="7" s="1"/>
  <c r="B2319" i="7"/>
  <c r="D2319" i="7" s="1"/>
  <c r="B2320" i="7" l="1"/>
  <c r="D2320" i="7" s="1"/>
  <c r="C2320" i="7"/>
  <c r="A2321" i="7" s="1"/>
  <c r="B2321" i="7" l="1"/>
  <c r="D2321" i="7" s="1"/>
  <c r="C2321" i="7"/>
  <c r="A2322" i="7" s="1"/>
  <c r="C2322" i="7" l="1"/>
  <c r="A2323" i="7" s="1"/>
  <c r="B2322" i="7"/>
  <c r="D2322" i="7" s="1"/>
  <c r="B2323" i="7" l="1"/>
  <c r="D2323" i="7" s="1"/>
  <c r="C2323" i="7"/>
  <c r="A2324" i="7" s="1"/>
  <c r="B2324" i="7" l="1"/>
  <c r="D2324" i="7" s="1"/>
  <c r="C2324" i="7"/>
  <c r="A2325" i="7" s="1"/>
  <c r="C2325" i="7" l="1"/>
  <c r="A2326" i="7" s="1"/>
  <c r="B2325" i="7"/>
  <c r="D2325" i="7" s="1"/>
  <c r="C2326" i="7" l="1"/>
  <c r="A2327" i="7" s="1"/>
  <c r="B2326" i="7"/>
  <c r="D2326" i="7" s="1"/>
  <c r="B2327" i="7" l="1"/>
  <c r="D2327" i="7" s="1"/>
  <c r="C2327" i="7"/>
  <c r="A2328" i="7" s="1"/>
  <c r="B2328" i="7" l="1"/>
  <c r="D2328" i="7" s="1"/>
  <c r="C2328" i="7"/>
  <c r="A2329" i="7" s="1"/>
  <c r="C2329" i="7" l="1"/>
  <c r="A2330" i="7" s="1"/>
  <c r="B2329" i="7"/>
  <c r="D2329" i="7" s="1"/>
  <c r="B2330" i="7" l="1"/>
  <c r="D2330" i="7" s="1"/>
  <c r="C2330" i="7"/>
  <c r="A2331" i="7" s="1"/>
  <c r="B2331" i="7" l="1"/>
  <c r="D2331" i="7" s="1"/>
  <c r="C2331" i="7"/>
  <c r="A2332" i="7" s="1"/>
  <c r="C2332" i="7" l="1"/>
  <c r="A2333" i="7" s="1"/>
  <c r="B2332" i="7"/>
  <c r="D2332" i="7" s="1"/>
  <c r="C2333" i="7" l="1"/>
  <c r="A2334" i="7" s="1"/>
  <c r="B2333" i="7"/>
  <c r="D2333" i="7" s="1"/>
  <c r="B2334" i="7" l="1"/>
  <c r="D2334" i="7" s="1"/>
  <c r="C2334" i="7"/>
  <c r="A2335" i="7" s="1"/>
  <c r="C2335" i="7" l="1"/>
  <c r="A2336" i="7" s="1"/>
  <c r="B2335" i="7"/>
  <c r="D2335" i="7" s="1"/>
  <c r="B2336" i="7" l="1"/>
  <c r="D2336" i="7" s="1"/>
  <c r="C2336" i="7"/>
  <c r="A2337" i="7" s="1"/>
  <c r="C2337" i="7" l="1"/>
  <c r="A2338" i="7" s="1"/>
  <c r="B2337" i="7"/>
  <c r="D2337" i="7" s="1"/>
  <c r="B2338" i="7" l="1"/>
  <c r="D2338" i="7" s="1"/>
  <c r="C2338" i="7"/>
  <c r="A2339" i="7" s="1"/>
  <c r="C2339" i="7" l="1"/>
  <c r="A2340" i="7" s="1"/>
  <c r="B2339" i="7"/>
  <c r="D2339" i="7" s="1"/>
  <c r="B2340" i="7" l="1"/>
  <c r="D2340" i="7" s="1"/>
  <c r="C2340" i="7"/>
  <c r="A2341" i="7" s="1"/>
  <c r="C2341" i="7" l="1"/>
  <c r="A2342" i="7" s="1"/>
  <c r="B2341" i="7"/>
  <c r="D2341" i="7" s="1"/>
  <c r="B2342" i="7" l="1"/>
  <c r="D2342" i="7" s="1"/>
  <c r="C2342" i="7"/>
  <c r="A2343" i="7" s="1"/>
  <c r="B2343" i="7" l="1"/>
  <c r="D2343" i="7" s="1"/>
  <c r="C2343" i="7"/>
  <c r="A2344" i="7" s="1"/>
  <c r="B2344" i="7" l="1"/>
  <c r="D2344" i="7" s="1"/>
  <c r="C2344" i="7"/>
  <c r="A2345" i="7" s="1"/>
  <c r="B2345" i="7" l="1"/>
  <c r="D2345" i="7" s="1"/>
  <c r="C2345" i="7"/>
  <c r="A2346" i="7" s="1"/>
  <c r="B2346" i="7" l="1"/>
  <c r="D2346" i="7" s="1"/>
  <c r="C2346" i="7"/>
  <c r="A2347" i="7" s="1"/>
  <c r="C2347" i="7" l="1"/>
  <c r="A2348" i="7" s="1"/>
  <c r="B2347" i="7"/>
  <c r="D2347" i="7" s="1"/>
  <c r="B2348" i="7" l="1"/>
  <c r="D2348" i="7" s="1"/>
  <c r="C2348" i="7"/>
  <c r="A2349" i="7" s="1"/>
  <c r="C2349" i="7" l="1"/>
  <c r="A2350" i="7" s="1"/>
  <c r="B2349" i="7"/>
  <c r="D2349" i="7" s="1"/>
  <c r="B2350" i="7" l="1"/>
  <c r="D2350" i="7" s="1"/>
  <c r="C2350" i="7"/>
  <c r="A2351" i="7" s="1"/>
  <c r="B2351" i="7" l="1"/>
  <c r="D2351" i="7" s="1"/>
  <c r="C2351" i="7"/>
  <c r="A2352" i="7" s="1"/>
  <c r="B2352" i="7" l="1"/>
  <c r="D2352" i="7" s="1"/>
  <c r="C2352" i="7"/>
  <c r="A2353" i="7" s="1"/>
  <c r="C2353" i="7" l="1"/>
  <c r="A2354" i="7" s="1"/>
  <c r="B2353" i="7"/>
  <c r="D2353" i="7" s="1"/>
  <c r="B2354" i="7" l="1"/>
  <c r="D2354" i="7" s="1"/>
  <c r="C2354" i="7"/>
  <c r="A2355" i="7" s="1"/>
  <c r="B2355" i="7" l="1"/>
  <c r="D2355" i="7" s="1"/>
  <c r="C2355" i="7"/>
  <c r="A2356" i="7" s="1"/>
  <c r="B2356" i="7" l="1"/>
  <c r="D2356" i="7" s="1"/>
  <c r="C2356" i="7"/>
  <c r="A2357" i="7" s="1"/>
  <c r="B2357" i="7" l="1"/>
  <c r="D2357" i="7" s="1"/>
  <c r="C2357" i="7"/>
  <c r="A2358" i="7" s="1"/>
  <c r="C2358" i="7" l="1"/>
  <c r="A2359" i="7" s="1"/>
  <c r="B2358" i="7"/>
  <c r="D2358" i="7" s="1"/>
  <c r="C2359" i="7" l="1"/>
  <c r="A2360" i="7" s="1"/>
  <c r="B2359" i="7"/>
  <c r="D2359" i="7" s="1"/>
  <c r="C2360" i="7" l="1"/>
  <c r="A2361" i="7" s="1"/>
  <c r="B2360" i="7"/>
  <c r="D2360" i="7" s="1"/>
  <c r="C2361" i="7" l="1"/>
  <c r="A2362" i="7" s="1"/>
  <c r="B2361" i="7"/>
  <c r="D2361" i="7" s="1"/>
  <c r="B2362" i="7" l="1"/>
  <c r="D2362" i="7" s="1"/>
  <c r="C2362" i="7"/>
  <c r="A2363" i="7" s="1"/>
  <c r="C2363" i="7" l="1"/>
  <c r="A2364" i="7" s="1"/>
  <c r="B2363" i="7"/>
  <c r="D2363" i="7" s="1"/>
  <c r="C2364" i="7" l="1"/>
  <c r="A2365" i="7" s="1"/>
  <c r="B2364" i="7"/>
  <c r="D2364" i="7" s="1"/>
  <c r="C2365" i="7" l="1"/>
  <c r="A2366" i="7" s="1"/>
  <c r="B2365" i="7"/>
  <c r="D2365" i="7" s="1"/>
  <c r="B2366" i="7" l="1"/>
  <c r="D2366" i="7" s="1"/>
  <c r="C2366" i="7"/>
  <c r="A2367" i="7" s="1"/>
  <c r="C2367" i="7" l="1"/>
  <c r="A2368" i="7" s="1"/>
  <c r="B2367" i="7"/>
  <c r="D2367" i="7" s="1"/>
  <c r="B2368" i="7" l="1"/>
  <c r="D2368" i="7" s="1"/>
  <c r="C2368" i="7"/>
  <c r="A2369" i="7" s="1"/>
  <c r="C2369" i="7" l="1"/>
  <c r="A2370" i="7" s="1"/>
  <c r="B2369" i="7"/>
  <c r="D2369" i="7" s="1"/>
  <c r="C2370" i="7" l="1"/>
  <c r="A2371" i="7" s="1"/>
  <c r="B2370" i="7"/>
  <c r="D2370" i="7" s="1"/>
  <c r="B2371" i="7" l="1"/>
  <c r="D2371" i="7" s="1"/>
  <c r="C2371" i="7"/>
  <c r="A2372" i="7" s="1"/>
  <c r="C2372" i="7" l="1"/>
  <c r="A2373" i="7" s="1"/>
  <c r="B2372" i="7"/>
  <c r="D2372" i="7" s="1"/>
  <c r="B2373" i="7" l="1"/>
  <c r="D2373" i="7" s="1"/>
  <c r="C2373" i="7"/>
  <c r="A2374" i="7" s="1"/>
  <c r="C2374" i="7" l="1"/>
  <c r="A2375" i="7" s="1"/>
  <c r="B2374" i="7"/>
  <c r="D2374" i="7" s="1"/>
  <c r="C2375" i="7" l="1"/>
  <c r="A2376" i="7" s="1"/>
  <c r="B2375" i="7"/>
  <c r="D2375" i="7" s="1"/>
  <c r="B2376" i="7" l="1"/>
  <c r="D2376" i="7" s="1"/>
  <c r="C2376" i="7"/>
  <c r="A2377" i="7" s="1"/>
  <c r="B2377" i="7" l="1"/>
  <c r="D2377" i="7" s="1"/>
  <c r="C2377" i="7"/>
  <c r="A2378" i="7" s="1"/>
  <c r="C2378" i="7" l="1"/>
  <c r="A2379" i="7" s="1"/>
  <c r="B2378" i="7"/>
  <c r="D2378" i="7" s="1"/>
  <c r="C2379" i="7" l="1"/>
  <c r="A2380" i="7" s="1"/>
  <c r="B2379" i="7"/>
  <c r="D2379" i="7" s="1"/>
  <c r="C2380" i="7" l="1"/>
  <c r="A2381" i="7" s="1"/>
  <c r="B2380" i="7"/>
  <c r="D2380" i="7" s="1"/>
  <c r="C2381" i="7" l="1"/>
  <c r="A2382" i="7" s="1"/>
  <c r="B2381" i="7"/>
  <c r="D2381" i="7" s="1"/>
  <c r="C2382" i="7" l="1"/>
  <c r="A2383" i="7" s="1"/>
  <c r="B2382" i="7"/>
  <c r="D2382" i="7" s="1"/>
  <c r="C2383" i="7" l="1"/>
  <c r="A2384" i="7" s="1"/>
  <c r="B2383" i="7"/>
  <c r="D2383" i="7" s="1"/>
  <c r="C2384" i="7" l="1"/>
  <c r="A2385" i="7" s="1"/>
  <c r="B2384" i="7"/>
  <c r="D2384" i="7" s="1"/>
  <c r="B2385" i="7" l="1"/>
  <c r="D2385" i="7" s="1"/>
  <c r="C2385" i="7"/>
  <c r="A2386" i="7" s="1"/>
  <c r="B2386" i="7" l="1"/>
  <c r="D2386" i="7" s="1"/>
  <c r="C2386" i="7"/>
  <c r="A2387" i="7" s="1"/>
  <c r="C2387" i="7" l="1"/>
  <c r="A2388" i="7" s="1"/>
  <c r="B2387" i="7"/>
  <c r="D2387" i="7" s="1"/>
  <c r="B2388" i="7" l="1"/>
  <c r="D2388" i="7" s="1"/>
  <c r="C2388" i="7"/>
  <c r="A2389" i="7" s="1"/>
  <c r="C2389" i="7" l="1"/>
  <c r="A2390" i="7" s="1"/>
  <c r="B2389" i="7"/>
  <c r="D2389" i="7" s="1"/>
  <c r="C2390" i="7" l="1"/>
  <c r="A2391" i="7" s="1"/>
  <c r="B2390" i="7"/>
  <c r="D2390" i="7" s="1"/>
  <c r="B2391" i="7" l="1"/>
  <c r="D2391" i="7" s="1"/>
  <c r="C2391" i="7"/>
  <c r="A2392" i="7" s="1"/>
  <c r="B2392" i="7" l="1"/>
  <c r="D2392" i="7" s="1"/>
  <c r="C2392" i="7"/>
  <c r="A2393" i="7" s="1"/>
  <c r="C2393" i="7" l="1"/>
  <c r="A2394" i="7" s="1"/>
  <c r="B2393" i="7"/>
  <c r="D2393" i="7" s="1"/>
  <c r="B2394" i="7" l="1"/>
  <c r="D2394" i="7" s="1"/>
  <c r="C2394" i="7"/>
  <c r="A2395" i="7" s="1"/>
  <c r="C2395" i="7" l="1"/>
  <c r="A2396" i="7" s="1"/>
  <c r="B2395" i="7"/>
  <c r="D2395" i="7" s="1"/>
  <c r="C2396" i="7" l="1"/>
  <c r="A2397" i="7" s="1"/>
  <c r="B2396" i="7"/>
  <c r="D2396" i="7" s="1"/>
  <c r="C2397" i="7" l="1"/>
  <c r="A2398" i="7" s="1"/>
  <c r="B2397" i="7"/>
  <c r="D2397" i="7" s="1"/>
  <c r="B2398" i="7" l="1"/>
  <c r="D2398" i="7" s="1"/>
  <c r="C2398" i="7"/>
  <c r="A2399" i="7" s="1"/>
  <c r="C2399" i="7" l="1"/>
  <c r="A2400" i="7" s="1"/>
  <c r="B2399" i="7"/>
  <c r="D2399" i="7" s="1"/>
  <c r="B2400" i="7" l="1"/>
  <c r="D2400" i="7" s="1"/>
  <c r="C2400" i="7"/>
  <c r="A2401" i="7" s="1"/>
  <c r="C2401" i="7" l="1"/>
  <c r="A2402" i="7" s="1"/>
  <c r="B2401" i="7"/>
  <c r="D2401" i="7" s="1"/>
  <c r="B2402" i="7" l="1"/>
  <c r="D2402" i="7" s="1"/>
  <c r="C2402" i="7"/>
  <c r="A2403" i="7" s="1"/>
  <c r="C2403" i="7" l="1"/>
  <c r="A2404" i="7" s="1"/>
  <c r="B2403" i="7"/>
  <c r="D2403" i="7" s="1"/>
  <c r="B2404" i="7" l="1"/>
  <c r="D2404" i="7" s="1"/>
  <c r="C2404" i="7"/>
  <c r="A2405" i="7" s="1"/>
  <c r="B2405" i="7" l="1"/>
  <c r="D2405" i="7" s="1"/>
  <c r="C2405" i="7"/>
  <c r="A2406" i="7" s="1"/>
  <c r="B2406" i="7" l="1"/>
  <c r="D2406" i="7" s="1"/>
  <c r="C2406" i="7"/>
  <c r="A2407" i="7" s="1"/>
  <c r="C2407" i="7" l="1"/>
  <c r="A2408" i="7" s="1"/>
  <c r="B2407" i="7"/>
  <c r="D2407" i="7" s="1"/>
  <c r="C2408" i="7" l="1"/>
  <c r="A2409" i="7" s="1"/>
  <c r="B2408" i="7"/>
  <c r="D2408" i="7" s="1"/>
  <c r="C2409" i="7" l="1"/>
  <c r="A2410" i="7" s="1"/>
  <c r="B2409" i="7"/>
  <c r="D2409" i="7" s="1"/>
  <c r="C2410" i="7" l="1"/>
  <c r="A2411" i="7" s="1"/>
  <c r="B2410" i="7"/>
  <c r="D2410" i="7" s="1"/>
  <c r="C2411" i="7" l="1"/>
  <c r="A2412" i="7" s="1"/>
  <c r="B2411" i="7"/>
  <c r="D2411" i="7" s="1"/>
  <c r="C2412" i="7" l="1"/>
  <c r="A2413" i="7" s="1"/>
  <c r="B2412" i="7"/>
  <c r="D2412" i="7" s="1"/>
  <c r="B2413" i="7" l="1"/>
  <c r="D2413" i="7" s="1"/>
  <c r="C2413" i="7"/>
  <c r="A2414" i="7" s="1"/>
  <c r="C2414" i="7" l="1"/>
  <c r="A2415" i="7" s="1"/>
  <c r="B2414" i="7"/>
  <c r="D2414" i="7" s="1"/>
  <c r="B2415" i="7" l="1"/>
  <c r="D2415" i="7" s="1"/>
  <c r="C2415" i="7"/>
  <c r="A2416" i="7" s="1"/>
  <c r="C2416" i="7" l="1"/>
  <c r="A2417" i="7" s="1"/>
  <c r="B2416" i="7"/>
  <c r="D2416" i="7" s="1"/>
  <c r="C2417" i="7" l="1"/>
  <c r="A2418" i="7" s="1"/>
  <c r="B2417" i="7"/>
  <c r="D2417" i="7" s="1"/>
  <c r="B2418" i="7" l="1"/>
  <c r="D2418" i="7" s="1"/>
  <c r="C2418" i="7"/>
  <c r="A2419" i="7" s="1"/>
  <c r="B2419" i="7" l="1"/>
  <c r="D2419" i="7" s="1"/>
  <c r="C2419" i="7"/>
  <c r="A2420" i="7" s="1"/>
  <c r="C2420" i="7" l="1"/>
  <c r="A2421" i="7" s="1"/>
  <c r="B2420" i="7"/>
  <c r="D2420" i="7" s="1"/>
  <c r="C2421" i="7" l="1"/>
  <c r="A2422" i="7" s="1"/>
  <c r="B2421" i="7"/>
  <c r="D2421" i="7" s="1"/>
  <c r="B2422" i="7" l="1"/>
  <c r="D2422" i="7" s="1"/>
  <c r="C2422" i="7"/>
  <c r="A2423" i="7" s="1"/>
  <c r="C2423" i="7" l="1"/>
  <c r="A2424" i="7" s="1"/>
  <c r="B2423" i="7"/>
  <c r="D2423" i="7" s="1"/>
  <c r="C2424" i="7" l="1"/>
  <c r="A2425" i="7" s="1"/>
  <c r="B2424" i="7"/>
  <c r="D2424" i="7" s="1"/>
  <c r="B2425" i="7" l="1"/>
  <c r="D2425" i="7" s="1"/>
  <c r="C2425" i="7"/>
  <c r="A2426" i="7" s="1"/>
  <c r="B2426" i="7" l="1"/>
  <c r="D2426" i="7" s="1"/>
  <c r="C2426" i="7"/>
  <c r="A2427" i="7" s="1"/>
  <c r="B2427" i="7" l="1"/>
  <c r="D2427" i="7" s="1"/>
  <c r="C2427" i="7"/>
  <c r="A2428" i="7" s="1"/>
  <c r="B2428" i="7" l="1"/>
  <c r="D2428" i="7" s="1"/>
  <c r="C2428" i="7"/>
  <c r="A2429" i="7" s="1"/>
  <c r="C2429" i="7" l="1"/>
  <c r="A2430" i="7" s="1"/>
  <c r="B2429" i="7"/>
  <c r="D2429" i="7" s="1"/>
  <c r="B2430" i="7" l="1"/>
  <c r="D2430" i="7" s="1"/>
  <c r="C2430" i="7"/>
  <c r="A2431" i="7" s="1"/>
  <c r="C2431" i="7" l="1"/>
  <c r="A2432" i="7" s="1"/>
  <c r="B2431" i="7"/>
  <c r="D2431" i="7" s="1"/>
  <c r="C2432" i="7" l="1"/>
  <c r="A2433" i="7" s="1"/>
  <c r="B2432" i="7"/>
  <c r="D2432" i="7" s="1"/>
  <c r="B2433" i="7" l="1"/>
  <c r="D2433" i="7" s="1"/>
  <c r="C2433" i="7"/>
  <c r="A2434" i="7" s="1"/>
  <c r="B2434" i="7" l="1"/>
  <c r="D2434" i="7" s="1"/>
  <c r="C2434" i="7"/>
  <c r="A2435" i="7" s="1"/>
  <c r="B2435" i="7" l="1"/>
  <c r="D2435" i="7" s="1"/>
  <c r="C2435" i="7"/>
  <c r="A2436" i="7" s="1"/>
  <c r="B2436" i="7" l="1"/>
  <c r="D2436" i="7" s="1"/>
  <c r="C2436" i="7"/>
  <c r="A2437" i="7" s="1"/>
  <c r="B2437" i="7" l="1"/>
  <c r="D2437" i="7" s="1"/>
  <c r="C2437" i="7"/>
  <c r="A2438" i="7" s="1"/>
  <c r="B2438" i="7" l="1"/>
  <c r="D2438" i="7" s="1"/>
  <c r="C2438" i="7"/>
  <c r="A2439" i="7" s="1"/>
  <c r="B2439" i="7" l="1"/>
  <c r="D2439" i="7" s="1"/>
  <c r="C2439" i="7"/>
  <c r="A2440" i="7" s="1"/>
  <c r="B2440" i="7" l="1"/>
  <c r="D2440" i="7" s="1"/>
  <c r="C2440" i="7"/>
  <c r="A2441" i="7" s="1"/>
  <c r="C2441" i="7" l="1"/>
  <c r="A2442" i="7" s="1"/>
  <c r="B2441" i="7"/>
  <c r="D2441" i="7" s="1"/>
  <c r="B2442" i="7" l="1"/>
  <c r="D2442" i="7" s="1"/>
  <c r="C2442" i="7"/>
  <c r="A2443" i="7" s="1"/>
  <c r="B2443" i="7" l="1"/>
  <c r="D2443" i="7" s="1"/>
  <c r="C2443" i="7"/>
  <c r="A2444" i="7" s="1"/>
  <c r="C2444" i="7" l="1"/>
  <c r="A2445" i="7" s="1"/>
  <c r="B2444" i="7"/>
  <c r="D2444" i="7" s="1"/>
  <c r="B2445" i="7" l="1"/>
  <c r="D2445" i="7" s="1"/>
  <c r="C2445" i="7"/>
  <c r="A2446" i="7" s="1"/>
  <c r="B2446" i="7" l="1"/>
  <c r="D2446" i="7" s="1"/>
  <c r="C2446" i="7"/>
  <c r="A2447" i="7" s="1"/>
  <c r="B2447" i="7" l="1"/>
  <c r="D2447" i="7" s="1"/>
  <c r="C2447" i="7"/>
  <c r="A2448" i="7" s="1"/>
  <c r="B2448" i="7" l="1"/>
  <c r="D2448" i="7" s="1"/>
  <c r="C2448" i="7"/>
  <c r="A2449" i="7" s="1"/>
  <c r="C2449" i="7" l="1"/>
  <c r="A2450" i="7" s="1"/>
  <c r="B2449" i="7"/>
  <c r="D2449" i="7" s="1"/>
  <c r="B2450" i="7" l="1"/>
  <c r="D2450" i="7" s="1"/>
  <c r="C2450" i="7"/>
  <c r="A2451" i="7" s="1"/>
  <c r="B2451" i="7" l="1"/>
  <c r="D2451" i="7" s="1"/>
  <c r="C2451" i="7"/>
  <c r="A2452" i="7" s="1"/>
  <c r="B2452" i="7" l="1"/>
  <c r="D2452" i="7" s="1"/>
  <c r="C2452" i="7"/>
  <c r="A2453" i="7" s="1"/>
  <c r="C2453" i="7" l="1"/>
  <c r="A2454" i="7" s="1"/>
  <c r="B2453" i="7"/>
  <c r="D2453" i="7" s="1"/>
  <c r="C2454" i="7" l="1"/>
  <c r="A2455" i="7" s="1"/>
  <c r="B2454" i="7"/>
  <c r="D2454" i="7" s="1"/>
  <c r="C2455" i="7" l="1"/>
  <c r="A2456" i="7" s="1"/>
  <c r="B2455" i="7"/>
  <c r="D2455" i="7" s="1"/>
  <c r="B2456" i="7" l="1"/>
  <c r="D2456" i="7" s="1"/>
  <c r="C2456" i="7"/>
  <c r="A2457" i="7" s="1"/>
  <c r="B2457" i="7" l="1"/>
  <c r="D2457" i="7" s="1"/>
  <c r="C2457" i="7"/>
  <c r="A2458" i="7" s="1"/>
  <c r="C2458" i="7" l="1"/>
  <c r="A2459" i="7" s="1"/>
  <c r="B2458" i="7"/>
  <c r="D2458" i="7" s="1"/>
  <c r="C2459" i="7" l="1"/>
  <c r="A2460" i="7" s="1"/>
  <c r="B2459" i="7"/>
  <c r="D2459" i="7" s="1"/>
  <c r="C2460" i="7" l="1"/>
  <c r="A2461" i="7" s="1"/>
  <c r="B2460" i="7"/>
  <c r="D2460" i="7" s="1"/>
  <c r="B2461" i="7" l="1"/>
  <c r="D2461" i="7" s="1"/>
  <c r="C2461" i="7"/>
  <c r="A2462" i="7" s="1"/>
  <c r="C2462" i="7" l="1"/>
  <c r="A2463" i="7" s="1"/>
  <c r="B2462" i="7"/>
  <c r="D2462" i="7" s="1"/>
  <c r="B2463" i="7" l="1"/>
  <c r="D2463" i="7" s="1"/>
  <c r="C2463" i="7"/>
  <c r="A2464" i="7" s="1"/>
  <c r="B2464" i="7" l="1"/>
  <c r="D2464" i="7" s="1"/>
  <c r="C2464" i="7"/>
  <c r="A2465" i="7" s="1"/>
  <c r="C2465" i="7" l="1"/>
  <c r="A2466" i="7" s="1"/>
  <c r="B2465" i="7"/>
  <c r="D2465" i="7" s="1"/>
  <c r="C2466" i="7" l="1"/>
  <c r="A2467" i="7" s="1"/>
  <c r="B2466" i="7"/>
  <c r="D2466" i="7" s="1"/>
  <c r="B2467" i="7" l="1"/>
  <c r="D2467" i="7" s="1"/>
  <c r="C2467" i="7"/>
  <c r="A2468" i="7" s="1"/>
  <c r="C2468" i="7" l="1"/>
  <c r="A2469" i="7" s="1"/>
  <c r="B2468" i="7"/>
  <c r="D2468" i="7" s="1"/>
  <c r="B2469" i="7" l="1"/>
  <c r="D2469" i="7" s="1"/>
  <c r="C2469" i="7"/>
  <c r="A2470" i="7" s="1"/>
  <c r="B2470" i="7" l="1"/>
  <c r="D2470" i="7" s="1"/>
  <c r="C2470" i="7"/>
  <c r="A2471" i="7" s="1"/>
  <c r="B2471" i="7" l="1"/>
  <c r="D2471" i="7" s="1"/>
  <c r="C2471" i="7"/>
  <c r="A2472" i="7" s="1"/>
  <c r="C2472" i="7" l="1"/>
  <c r="A2473" i="7" s="1"/>
  <c r="B2472" i="7"/>
  <c r="D2472" i="7" s="1"/>
  <c r="C2473" i="7" l="1"/>
  <c r="A2474" i="7" s="1"/>
  <c r="B2473" i="7"/>
  <c r="D2473" i="7" s="1"/>
  <c r="C2474" i="7" l="1"/>
  <c r="A2475" i="7" s="1"/>
  <c r="B2474" i="7"/>
  <c r="D2474" i="7" s="1"/>
  <c r="B2475" i="7" l="1"/>
  <c r="D2475" i="7" s="1"/>
  <c r="C2475" i="7"/>
  <c r="A2476" i="7" s="1"/>
  <c r="C2476" i="7" l="1"/>
  <c r="A2477" i="7" s="1"/>
  <c r="B2476" i="7"/>
  <c r="D2476" i="7" s="1"/>
  <c r="B2477" i="7" l="1"/>
  <c r="D2477" i="7" s="1"/>
  <c r="C2477" i="7"/>
  <c r="A2478" i="7" s="1"/>
  <c r="C2478" i="7" l="1"/>
  <c r="A2479" i="7" s="1"/>
  <c r="B2478" i="7"/>
  <c r="D2478" i="7" s="1"/>
  <c r="B2479" i="7" l="1"/>
  <c r="D2479" i="7" s="1"/>
  <c r="C2479" i="7"/>
  <c r="A2480" i="7" s="1"/>
  <c r="C2480" i="7" l="1"/>
  <c r="A2481" i="7" s="1"/>
  <c r="B2480" i="7"/>
  <c r="D2480" i="7" s="1"/>
  <c r="B2481" i="7" l="1"/>
  <c r="D2481" i="7" s="1"/>
  <c r="C2481" i="7"/>
  <c r="A2482" i="7" s="1"/>
  <c r="B2482" i="7" l="1"/>
  <c r="D2482" i="7" s="1"/>
  <c r="C2482" i="7"/>
  <c r="A2483" i="7" s="1"/>
  <c r="C2483" i="7" l="1"/>
  <c r="A2484" i="7" s="1"/>
  <c r="B2483" i="7"/>
  <c r="D2483" i="7" s="1"/>
  <c r="C2484" i="7" l="1"/>
  <c r="A2485" i="7" s="1"/>
  <c r="B2484" i="7"/>
  <c r="D2484" i="7" s="1"/>
  <c r="C2485" i="7" l="1"/>
  <c r="A2486" i="7" s="1"/>
  <c r="B2485" i="7"/>
  <c r="D2485" i="7" s="1"/>
  <c r="B2486" i="7" l="1"/>
  <c r="D2486" i="7" s="1"/>
  <c r="C2486" i="7"/>
  <c r="A2487" i="7" s="1"/>
  <c r="C2487" i="7" l="1"/>
  <c r="A2488" i="7" s="1"/>
  <c r="B2487" i="7"/>
  <c r="D2487" i="7" s="1"/>
  <c r="C2488" i="7" l="1"/>
  <c r="A2489" i="7" s="1"/>
  <c r="B2488" i="7"/>
  <c r="D2488" i="7" s="1"/>
  <c r="B2489" i="7" l="1"/>
  <c r="D2489" i="7" s="1"/>
  <c r="C2489" i="7"/>
  <c r="A2490" i="7" s="1"/>
  <c r="C2490" i="7" l="1"/>
  <c r="A2491" i="7" s="1"/>
  <c r="B2490" i="7"/>
  <c r="D2490" i="7" s="1"/>
  <c r="B2491" i="7" l="1"/>
  <c r="D2491" i="7" s="1"/>
  <c r="C2491" i="7"/>
  <c r="A2492" i="7" s="1"/>
  <c r="B2492" i="7" l="1"/>
  <c r="D2492" i="7" s="1"/>
  <c r="C2492" i="7"/>
  <c r="A2493" i="7" s="1"/>
  <c r="B2493" i="7" l="1"/>
  <c r="D2493" i="7" s="1"/>
  <c r="C2493" i="7"/>
  <c r="A2494" i="7" s="1"/>
  <c r="B2494" i="7" l="1"/>
  <c r="D2494" i="7" s="1"/>
  <c r="C2494" i="7"/>
  <c r="A2495" i="7" s="1"/>
  <c r="B2495" i="7" l="1"/>
  <c r="D2495" i="7" s="1"/>
  <c r="C2495" i="7"/>
  <c r="A2496" i="7" s="1"/>
  <c r="B2496" i="7" l="1"/>
  <c r="D2496" i="7" s="1"/>
  <c r="C2496" i="7"/>
  <c r="A2497" i="7" s="1"/>
  <c r="B2497" i="7" l="1"/>
  <c r="D2497" i="7" s="1"/>
  <c r="C2497" i="7"/>
  <c r="A2498" i="7" s="1"/>
  <c r="B2498" i="7" l="1"/>
  <c r="D2498" i="7" s="1"/>
  <c r="C2498" i="7"/>
  <c r="A2499" i="7" s="1"/>
  <c r="C2499" i="7" l="1"/>
  <c r="A2500" i="7" s="1"/>
  <c r="B2499" i="7"/>
  <c r="D2499" i="7" s="1"/>
  <c r="C2500" i="7" l="1"/>
  <c r="A2501" i="7" s="1"/>
  <c r="B2500" i="7"/>
  <c r="D2500" i="7" s="1"/>
  <c r="C2501" i="7" l="1"/>
  <c r="A2502" i="7" s="1"/>
  <c r="B2501" i="7"/>
  <c r="D2501" i="7" s="1"/>
  <c r="B2502" i="7" l="1"/>
  <c r="D2502" i="7" s="1"/>
  <c r="C2502" i="7"/>
  <c r="A2503" i="7" s="1"/>
  <c r="B2503" i="7" l="1"/>
  <c r="D2503" i="7" s="1"/>
  <c r="C2503" i="7"/>
  <c r="A2504" i="7" s="1"/>
  <c r="C2504" i="7" l="1"/>
  <c r="A2505" i="7" s="1"/>
  <c r="B2504" i="7"/>
  <c r="D2504" i="7" s="1"/>
  <c r="C2505" i="7" l="1"/>
  <c r="A2506" i="7" s="1"/>
  <c r="B2505" i="7"/>
  <c r="D2505" i="7" s="1"/>
  <c r="B2506" i="7" l="1"/>
  <c r="D2506" i="7" s="1"/>
  <c r="C2506" i="7"/>
  <c r="A2507" i="7" s="1"/>
  <c r="B2507" i="7" l="1"/>
  <c r="D2507" i="7" s="1"/>
  <c r="C2507" i="7"/>
  <c r="A2508" i="7" s="1"/>
  <c r="C2508" i="7" l="1"/>
  <c r="A2509" i="7" s="1"/>
  <c r="B2508" i="7"/>
  <c r="D2508" i="7" s="1"/>
  <c r="B2509" i="7" l="1"/>
  <c r="D2509" i="7" s="1"/>
  <c r="C2509" i="7"/>
  <c r="A2510" i="7" s="1"/>
  <c r="C2510" i="7" l="1"/>
  <c r="A2511" i="7" s="1"/>
  <c r="B2510" i="7"/>
  <c r="D2510" i="7" s="1"/>
  <c r="C2511" i="7" l="1"/>
  <c r="A2512" i="7" s="1"/>
  <c r="B2511" i="7"/>
  <c r="D2511" i="7" s="1"/>
  <c r="B2512" i="7" l="1"/>
  <c r="D2512" i="7" s="1"/>
  <c r="C2512" i="7"/>
  <c r="A2513" i="7" s="1"/>
  <c r="B2513" i="7" l="1"/>
  <c r="D2513" i="7" s="1"/>
  <c r="C2513" i="7"/>
  <c r="A2514" i="7" s="1"/>
  <c r="B2514" i="7" l="1"/>
  <c r="D2514" i="7" s="1"/>
  <c r="C2514" i="7"/>
  <c r="A2515" i="7" s="1"/>
  <c r="B2515" i="7" l="1"/>
  <c r="D2515" i="7" s="1"/>
  <c r="C2515" i="7"/>
  <c r="A2516" i="7" s="1"/>
  <c r="B2516" i="7" l="1"/>
  <c r="D2516" i="7" s="1"/>
  <c r="C2516" i="7"/>
  <c r="A2517" i="7" s="1"/>
  <c r="C2517" i="7" l="1"/>
  <c r="A2518" i="7" s="1"/>
  <c r="B2517" i="7"/>
  <c r="D2517" i="7" s="1"/>
  <c r="B2518" i="7" l="1"/>
  <c r="D2518" i="7" s="1"/>
  <c r="C2518" i="7"/>
  <c r="A2519" i="7" s="1"/>
  <c r="B2519" i="7" l="1"/>
  <c r="D2519" i="7" s="1"/>
  <c r="C2519" i="7"/>
  <c r="A2520" i="7" s="1"/>
  <c r="C2520" i="7" l="1"/>
  <c r="A2521" i="7" s="1"/>
  <c r="B2520" i="7"/>
  <c r="D2520" i="7" s="1"/>
  <c r="C2521" i="7" l="1"/>
  <c r="A2522" i="7" s="1"/>
  <c r="B2521" i="7"/>
  <c r="D2521" i="7" s="1"/>
  <c r="B2522" i="7" l="1"/>
  <c r="D2522" i="7" s="1"/>
  <c r="C2522" i="7"/>
  <c r="A2523" i="7" s="1"/>
  <c r="C2523" i="7" l="1"/>
  <c r="A2524" i="7" s="1"/>
  <c r="B2523" i="7"/>
  <c r="D2523" i="7" s="1"/>
  <c r="B2524" i="7" l="1"/>
  <c r="D2524" i="7" s="1"/>
  <c r="C2524" i="7"/>
  <c r="A2525" i="7" s="1"/>
  <c r="C2525" i="7" l="1"/>
  <c r="A2526" i="7" s="1"/>
  <c r="B2525" i="7"/>
  <c r="D2525" i="7" s="1"/>
  <c r="B2526" i="7" l="1"/>
  <c r="D2526" i="7" s="1"/>
  <c r="C2526" i="7"/>
  <c r="A2527" i="7" s="1"/>
  <c r="C2527" i="7" l="1"/>
  <c r="A2528" i="7" s="1"/>
  <c r="B2527" i="7"/>
  <c r="D2527" i="7" s="1"/>
  <c r="C2528" i="7" l="1"/>
  <c r="A2529" i="7" s="1"/>
  <c r="B2528" i="7"/>
  <c r="D2528" i="7" s="1"/>
  <c r="C2529" i="7" l="1"/>
  <c r="A2530" i="7" s="1"/>
  <c r="B2529" i="7"/>
  <c r="D2529" i="7" s="1"/>
  <c r="C2530" i="7" l="1"/>
  <c r="A2531" i="7" s="1"/>
  <c r="B2530" i="7"/>
  <c r="D2530" i="7" s="1"/>
  <c r="C2531" i="7" l="1"/>
  <c r="A2532" i="7" s="1"/>
  <c r="B2531" i="7"/>
  <c r="D2531" i="7" s="1"/>
  <c r="C2532" i="7" l="1"/>
  <c r="A2533" i="7" s="1"/>
  <c r="B2532" i="7"/>
  <c r="D2532" i="7" s="1"/>
  <c r="C2533" i="7" l="1"/>
  <c r="A2534" i="7" s="1"/>
  <c r="B2533" i="7"/>
  <c r="D2533" i="7" s="1"/>
  <c r="B2534" i="7" l="1"/>
  <c r="D2534" i="7" s="1"/>
  <c r="C2534" i="7"/>
  <c r="A2535" i="7" s="1"/>
  <c r="B2535" i="7" l="1"/>
  <c r="D2535" i="7" s="1"/>
  <c r="C2535" i="7"/>
  <c r="A2536" i="7" s="1"/>
  <c r="C2536" i="7" l="1"/>
  <c r="A2537" i="7" s="1"/>
  <c r="B2536" i="7"/>
  <c r="D2536" i="7" s="1"/>
  <c r="B2537" i="7" l="1"/>
  <c r="D2537" i="7" s="1"/>
  <c r="C2537" i="7"/>
  <c r="A2538" i="7" s="1"/>
  <c r="C2538" i="7" l="1"/>
  <c r="B2538" i="7"/>
  <c r="D2538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<sst xmlns="http://schemas.openxmlformats.org/spreadsheetml/2006/main" count="22281" uniqueCount="5087">
  <si>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</si>
  <si>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</si>
  <si>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</si>
  <si>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</si>
  <si>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</si>
  <si>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</si>
  <si>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</si>
  <si>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</si>
  <si>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</si>
  <si>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</si>
  <si>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</si>
  <si>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</si>
  <si>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</si>
  <si>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</si>
  <si>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</si>
  <si>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</si>
  <si>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</si>
  <si>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</si>
  <si>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</si>
  <si>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</si>
  <si>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</si>
  <si>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</si>
  <si>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</si>
  <si>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</si>
  <si>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</si>
  <si>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</si>
  <si>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</si>
  <si>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</si>
  <si>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</si>
  <si>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</si>
  <si>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</si>
  <si>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</si>
  <si>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</si>
  <si>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</si>
  <si>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</si>
  <si>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</si>
  <si>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</si>
  <si>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</si>
  <si>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</si>
  <si>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</si>
  <si>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</si>
  <si>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</si>
  <si>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</si>
  <si>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</si>
  <si>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</si>
  <si>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</si>
  <si>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</si>
  <si>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</si>
  <si>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</si>
  <si>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</si>
  <si>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</si>
  <si>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</si>
  <si>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</si>
  <si>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</si>
  <si>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</si>
  <si>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</si>
  <si>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</si>
  <si>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</si>
  <si>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</si>
  <si>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</si>
  <si>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</si>
  <si>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</si>
  <si>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</si>
  <si>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</si>
  <si>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</si>
  <si>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</si>
  <si>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</si>
  <si>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</si>
  <si>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</si>
  <si>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</si>
  <si>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</si>
  <si>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</si>
  <si>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</si>
  <si>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</si>
  <si>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</si>
  <si>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</si>
  <si>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</si>
  <si>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</si>
  <si>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</si>
  <si>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</si>
  <si>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</si>
  <si>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</si>
  <si>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</si>
  <si>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</si>
  <si>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</si>
  <si>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</si>
  <si>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</si>
  <si>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</si>
  <si>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</si>
  <si>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</si>
  <si>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</si>
  <si>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</si>
  <si>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</si>
  <si>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</si>
  <si>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</si>
  <si>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</si>
  <si>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</si>
  <si>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</si>
  <si>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</si>
  <si>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</si>
  <si>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</si>
  <si>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</si>
  <si>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</si>
  <si>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</si>
  <si>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</si>
  <si>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</si>
  <si>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</si>
  <si>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</si>
  <si>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</si>
  <si>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</si>
  <si>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</si>
  <si>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</si>
  <si>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</si>
  <si>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</si>
  <si>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</si>
  <si>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</si>
  <si>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</si>
  <si>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</si>
  <si>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</si>
  <si>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</si>
  <si>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</si>
  <si>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</si>
  <si>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</si>
  <si>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</si>
  <si>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</si>
  <si>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</si>
  <si>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</si>
  <si>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</si>
  <si>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</si>
  <si>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</si>
  <si>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</si>
  <si>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</si>
  <si>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</si>
  <si>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</si>
  <si>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</si>
  <si>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</si>
  <si>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</si>
  <si>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</si>
  <si>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</si>
  <si>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</si>
  <si>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</si>
  <si>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</si>
  <si>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</si>
  <si>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</si>
  <si>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</si>
  <si>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</si>
  <si>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</si>
  <si>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</si>
  <si>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</si>
  <si>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</si>
  <si>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</si>
  <si>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</si>
  <si>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</si>
  <si>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</si>
  <si>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</si>
  <si>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</si>
  <si>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</si>
  <si>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</si>
  <si>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</si>
  <si>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</si>
  <si>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</si>
  <si>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</si>
  <si>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</si>
  <si>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</si>
  <si>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</si>
  <si>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</si>
  <si>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</si>
  <si>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</si>
  <si>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</si>
  <si>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</si>
  <si>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</si>
  <si>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</si>
  <si>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</si>
  <si>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</si>
  <si>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</si>
  <si>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</si>
  <si>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</si>
  <si>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</si>
  <si>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</si>
  <si>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</si>
  <si>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</si>
  <si>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</si>
  <si>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</si>
  <si>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</si>
  <si>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</si>
  <si>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</si>
  <si>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</si>
  <si>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</si>
  <si>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</si>
  <si>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</si>
  <si>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</si>
  <si>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</si>
  <si>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</si>
  <si>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</si>
  <si>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</si>
  <si>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</si>
  <si>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</si>
  <si>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</si>
  <si>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</si>
  <si>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</si>
  <si>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</si>
  <si>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</si>
  <si>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</si>
  <si>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</si>
  <si>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</si>
  <si>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</si>
  <si>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</si>
  <si>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</si>
  <si>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</si>
  <si>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</si>
  <si>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</si>
  <si>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</si>
  <si>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</si>
  <si>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</si>
  <si>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</si>
  <si>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</si>
  <si>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</si>
  <si>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</si>
  <si>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</si>
  <si>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</si>
  <si>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</si>
  <si>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</si>
  <si>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</si>
  <si>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</si>
  <si>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</si>
  <si>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</si>
  <si>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</si>
  <si>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</si>
  <si>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</si>
  <si>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</si>
  <si>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</si>
  <si>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</si>
  <si>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</si>
  <si>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</si>
  <si>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</si>
  <si>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</si>
  <si>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</si>
  <si>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</si>
  <si>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</si>
  <si>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</si>
  <si>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</si>
  <si>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</si>
  <si>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</si>
  <si>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</si>
  <si>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</si>
  <si>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</si>
  <si>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</si>
  <si>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</si>
  <si>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</si>
  <si>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</si>
  <si>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</si>
  <si>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</si>
  <si>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</si>
  <si>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</si>
  <si>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</si>
  <si>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</si>
  <si>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</si>
  <si>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</si>
  <si>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</si>
  <si>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</si>
  <si>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</si>
  <si>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</si>
  <si>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</si>
  <si>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</si>
  <si>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</si>
  <si>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</si>
  <si>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</si>
  <si>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</si>
  <si>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</si>
  <si>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</si>
  <si>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</si>
  <si>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</si>
  <si>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</si>
  <si>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</si>
  <si>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</si>
  <si>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</si>
  <si>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</si>
  <si>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</si>
  <si>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</si>
  <si>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</si>
  <si>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</si>
  <si>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</si>
  <si>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</si>
  <si>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</si>
  <si>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</si>
  <si>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</si>
  <si>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</si>
  <si>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</si>
  <si>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</si>
  <si>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</si>
  <si>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</si>
  <si>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</si>
  <si>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</si>
  <si>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</si>
  <si>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</si>
  <si>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</si>
  <si>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</si>
  <si>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</si>
  <si>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</si>
  <si>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</si>
  <si>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</si>
  <si>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</si>
  <si>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</si>
  <si>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</si>
  <si>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</si>
  <si>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</si>
  <si>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</si>
  <si>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</si>
  <si>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</si>
  <si>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</si>
  <si>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</si>
  <si>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</si>
  <si>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</si>
  <si>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</si>
  <si>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</si>
  <si>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</si>
  <si>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</si>
  <si>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</si>
  <si>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</si>
  <si>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</si>
  <si>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</si>
  <si>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</si>
  <si>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</si>
  <si>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</si>
  <si>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</si>
  <si>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</si>
  <si>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</si>
  <si>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</si>
  <si>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</si>
  <si>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</si>
  <si>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</si>
  <si>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</si>
  <si>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</si>
  <si>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</si>
  <si>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</si>
  <si>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</si>
  <si>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</si>
  <si>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</si>
  <si>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</si>
  <si>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</si>
  <si>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</si>
  <si>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</si>
  <si>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</si>
  <si>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</si>
  <si>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</si>
  <si>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</si>
  <si>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</si>
  <si>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</si>
  <si>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</si>
  <si>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</si>
  <si>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</si>
  <si>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</si>
  <si>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</si>
  <si>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</si>
  <si>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</si>
  <si>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</si>
  <si>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</si>
  <si>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</si>
  <si>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</si>
  <si>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</si>
  <si>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</si>
  <si>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</si>
  <si>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</si>
  <si>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</si>
  <si>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</si>
  <si>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</si>
  <si>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</si>
  <si>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</si>
  <si>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</si>
  <si>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</si>
  <si>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</si>
  <si>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</si>
  <si>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</si>
  <si>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</si>
  <si>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</si>
  <si>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</si>
  <si>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</si>
  <si>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</si>
  <si>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</si>
  <si>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</si>
  <si>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</si>
  <si>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</si>
  <si>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</si>
  <si>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</si>
  <si>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</si>
  <si>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</si>
  <si>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</si>
  <si>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</si>
  <si>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</si>
  <si>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</si>
  <si>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</si>
  <si>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</si>
  <si>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</si>
  <si>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</si>
  <si>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</si>
  <si>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</si>
  <si>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</si>
  <si>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</si>
  <si>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</si>
  <si>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</si>
  <si>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</si>
  <si>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</si>
  <si>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</si>
  <si>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</si>
  <si>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</si>
  <si>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</si>
  <si>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</si>
  <si>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</si>
  <si>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</si>
  <si>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</si>
  <si>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</si>
  <si>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</si>
  <si>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</si>
  <si>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</si>
  <si>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</si>
  <si>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</si>
  <si>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</si>
  <si>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</si>
  <si>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</si>
  <si>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</si>
  <si>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</si>
  <si>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</si>
  <si>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</si>
  <si>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</si>
  <si>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</si>
  <si>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</si>
  <si>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</si>
  <si>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</si>
  <si>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</si>
  <si>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</si>
  <si>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</si>
  <si>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</si>
  <si>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</si>
  <si>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</si>
  <si>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</si>
  <si>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</si>
  <si>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</si>
  <si>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</si>
  <si>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</si>
  <si>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</si>
  <si>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</si>
  <si>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</si>
  <si>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</si>
  <si>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</si>
  <si>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</si>
  <si>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</si>
  <si>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</si>
  <si>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</si>
  <si>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</si>
  <si>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</si>
  <si>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</si>
  <si>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</si>
  <si>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</si>
  <si>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</si>
  <si>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</si>
  <si>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</si>
  <si>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</si>
  <si>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</si>
  <si>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</si>
  <si>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</si>
  <si>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</si>
  <si>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</si>
  <si>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</si>
  <si>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</si>
  <si>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</si>
  <si>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</si>
  <si>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</si>
  <si>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</si>
  <si>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</si>
  <si>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</si>
  <si>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</si>
  <si>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</si>
  <si>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</si>
  <si>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</si>
  <si>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</si>
  <si>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</si>
  <si>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</si>
  <si>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</si>
  <si>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</si>
  <si>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</si>
  <si>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</si>
  <si>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</si>
  <si>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</si>
  <si>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</si>
  <si>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</si>
  <si>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</si>
  <si>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</si>
  <si>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</si>
  <si>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</si>
  <si>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</si>
  <si>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</si>
  <si>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</si>
  <si>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</si>
  <si>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</si>
  <si>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</si>
  <si>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</si>
  <si>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</si>
  <si>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</si>
  <si>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</si>
  <si>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</si>
  <si>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</si>
  <si>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</si>
  <si>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</si>
  <si>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</si>
  <si>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</si>
  <si>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</si>
  <si>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</si>
  <si>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</si>
  <si>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</si>
  <si>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</si>
  <si>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</si>
  <si>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</si>
  <si>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</si>
  <si>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</si>
  <si>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</si>
  <si>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</si>
  <si>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</si>
  <si>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</si>
  <si>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</si>
  <si>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</si>
  <si>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</si>
  <si>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</si>
  <si>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</si>
  <si>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</si>
  <si>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</si>
  <si>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</si>
  <si>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</si>
  <si>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</si>
  <si>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</si>
  <si>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</si>
  <si>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</si>
  <si>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</si>
  <si>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</si>
  <si>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</si>
  <si>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</si>
  <si>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</si>
  <si>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</si>
  <si>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</si>
  <si>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</si>
  <si>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</si>
  <si>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</si>
  <si>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</si>
  <si>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</si>
  <si>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</si>
  <si>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</si>
  <si>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</si>
  <si>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</si>
  <si>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</si>
  <si>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</si>
  <si>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</si>
  <si>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</si>
  <si>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</si>
  <si>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</si>
  <si>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</si>
  <si>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</si>
  <si>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</si>
  <si>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</si>
  <si>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</si>
  <si>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</si>
  <si>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</si>
  <si>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</si>
  <si>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</si>
  <si>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</si>
  <si>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</si>
  <si>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</si>
  <si>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</si>
  <si>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</si>
  <si>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</si>
  <si>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</si>
  <si>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</si>
  <si>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</si>
  <si>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</si>
  <si>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</si>
  <si>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</si>
  <si>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</si>
  <si>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</si>
  <si>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</si>
  <si>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</si>
  <si>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</si>
  <si>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</si>
  <si>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</si>
  <si>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</si>
  <si>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</si>
  <si>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</si>
  <si>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</si>
  <si>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</si>
  <si>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</si>
  <si>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</si>
  <si>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</si>
  <si>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</si>
  <si>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</si>
  <si>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</si>
  <si>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</si>
  <si>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</si>
  <si>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</si>
  <si>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</si>
  <si>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</si>
  <si>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</si>
  <si>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</si>
  <si>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</si>
  <si>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</si>
  <si>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</si>
  <si>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</si>
  <si>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</si>
  <si>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</si>
  <si>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</si>
  <si>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</si>
  <si>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</si>
  <si>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</si>
  <si>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</si>
  <si>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</si>
  <si>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</si>
  <si>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</si>
  <si>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</si>
  <si>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</si>
  <si>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</si>
  <si>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</si>
  <si>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</si>
  <si>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</si>
  <si>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</si>
  <si>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</si>
  <si>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</si>
  <si>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</si>
  <si>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</si>
  <si>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</si>
  <si>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</si>
  <si>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</si>
  <si>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</si>
  <si>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</si>
  <si>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</si>
  <si>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</si>
  <si>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</si>
  <si>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</si>
  <si>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</si>
  <si>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</si>
  <si>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</si>
  <si>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</si>
  <si>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</si>
  <si>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</si>
  <si>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</si>
  <si>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</si>
  <si>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</si>
  <si>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</si>
  <si>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</si>
  <si>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</si>
  <si>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</si>
  <si>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</si>
  <si>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</si>
  <si>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</si>
  <si>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</si>
  <si>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</si>
  <si>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</si>
  <si>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</si>
  <si>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</si>
  <si>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</si>
  <si>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</si>
  <si>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</si>
  <si>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</si>
  <si>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</si>
  <si>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</si>
  <si>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</si>
  <si>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</si>
  <si>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</si>
  <si>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</si>
  <si>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</si>
  <si>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</si>
  <si>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</si>
  <si>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</si>
  <si>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</si>
  <si>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</si>
  <si>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</si>
  <si>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</si>
  <si>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</si>
  <si>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</si>
  <si>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</si>
  <si>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</si>
  <si>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</si>
  <si>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</si>
  <si>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</si>
  <si>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</si>
  <si>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</si>
  <si>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</si>
  <si>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</si>
  <si>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</si>
  <si>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</si>
  <si>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</si>
  <si>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</si>
  <si>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</si>
  <si>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</si>
  <si>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</si>
  <si>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</si>
  <si>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</si>
  <si>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</si>
  <si>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</si>
  <si>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</si>
  <si>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</si>
  <si>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</si>
  <si>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</si>
  <si>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</si>
  <si>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</si>
  <si>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</si>
  <si>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</si>
  <si>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</si>
  <si>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</si>
  <si>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</si>
  <si>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</si>
  <si>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</si>
  <si>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</si>
  <si>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</si>
  <si>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</si>
  <si>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</si>
  <si>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</si>
  <si>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</si>
  <si>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</si>
  <si>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</si>
  <si>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</si>
  <si>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</si>
  <si>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</si>
  <si>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</si>
  <si>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</si>
  <si>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</si>
  <si>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</si>
  <si>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</si>
  <si>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</si>
  <si>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</si>
  <si>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</si>
  <si>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</si>
  <si>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</si>
  <si>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</si>
  <si>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</si>
  <si>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</si>
  <si>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</si>
  <si>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</si>
  <si>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</si>
  <si>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</si>
  <si>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</si>
  <si>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</si>
  <si>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</si>
  <si>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</si>
  <si>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</si>
  <si>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</si>
  <si>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</si>
  <si>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</si>
  <si>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</si>
  <si>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</si>
  <si>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</si>
  <si>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</si>
  <si>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</si>
  <si>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</si>
  <si>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</si>
  <si>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</si>
  <si>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</si>
  <si>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</si>
  <si>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</si>
  <si>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</si>
  <si>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</si>
  <si>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</si>
  <si>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</si>
  <si>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</si>
  <si>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</si>
  <si>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</si>
  <si>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</si>
  <si>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</si>
  <si>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</si>
  <si>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</si>
  <si>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</si>
  <si>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</si>
  <si>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</si>
  <si>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</si>
  <si>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</si>
  <si>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</si>
  <si>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</si>
  <si>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</si>
  <si>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</si>
  <si>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</si>
  <si>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</si>
  <si>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</si>
  <si>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</si>
  <si>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</si>
  <si>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</si>
  <si>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</si>
  <si>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</si>
  <si>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</si>
  <si>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</si>
  <si>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</si>
  <si>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</si>
  <si>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</si>
  <si>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</si>
  <si>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</si>
  <si>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</si>
  <si>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</si>
  <si>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</si>
  <si>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</si>
  <si>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</si>
  <si>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</si>
  <si>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</si>
  <si>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</si>
  <si>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</si>
  <si>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</si>
  <si>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</si>
  <si>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</si>
  <si>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</si>
  <si>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</si>
  <si>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</si>
  <si>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</si>
  <si>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</si>
  <si>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</si>
  <si>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</si>
  <si>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</si>
  <si>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</si>
  <si>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</si>
  <si>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</si>
  <si>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</si>
  <si>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</si>
  <si>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</si>
  <si>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</si>
  <si>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</si>
  <si>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</si>
  <si>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</si>
  <si>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</si>
  <si>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</si>
  <si>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</si>
  <si>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</si>
  <si>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</si>
  <si>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</si>
  <si>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</si>
  <si>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</si>
  <si>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</si>
  <si>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</si>
  <si>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</si>
  <si>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</si>
  <si>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</si>
  <si>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</si>
  <si>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</si>
  <si>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</si>
  <si>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</si>
  <si>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</si>
  <si>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</si>
  <si>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</si>
  <si>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</si>
  <si>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</si>
  <si>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</si>
  <si>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</si>
  <si>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</si>
  <si>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</si>
  <si>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</si>
  <si>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</si>
  <si>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</si>
  <si>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</si>
  <si>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</si>
  <si>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</si>
  <si>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</si>
  <si>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</si>
  <si>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</si>
  <si>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</si>
  <si>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</si>
  <si>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</si>
  <si>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</si>
  <si>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</si>
  <si>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</si>
  <si>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</si>
  <si>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</si>
  <si>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</si>
  <si>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</si>
  <si>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</si>
  <si>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</si>
  <si>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</si>
  <si>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</si>
  <si>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</si>
  <si>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</si>
  <si>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</si>
  <si>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</si>
  <si>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</si>
  <si>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</si>
  <si>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</si>
  <si>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</si>
  <si>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</si>
  <si>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</si>
  <si>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</si>
  <si>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</si>
  <si>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</si>
  <si>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</si>
  <si>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</si>
  <si>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</si>
  <si>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</si>
  <si>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</si>
  <si>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</si>
  <si>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</si>
  <si>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</si>
  <si>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</si>
  <si>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</si>
  <si>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</si>
  <si>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</si>
  <si>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</si>
  <si>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</si>
  <si>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</si>
  <si>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</si>
  <si>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</si>
  <si>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</si>
  <si>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</si>
  <si>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</si>
  <si>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</si>
  <si>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</si>
  <si>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</si>
  <si>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</si>
  <si>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</si>
  <si>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</si>
  <si>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</si>
  <si>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</si>
  <si>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</si>
  <si>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</si>
  <si>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</si>
  <si>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</si>
  <si>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</si>
  <si>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</si>
  <si>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</si>
  <si>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</si>
  <si>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</si>
  <si>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</si>
  <si>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</si>
  <si>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</si>
  <si>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</si>
  <si>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</si>
  <si>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</si>
  <si>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</si>
  <si>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</si>
  <si>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</si>
  <si>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</si>
  <si>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</si>
  <si>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</si>
  <si>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</si>
  <si>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</si>
  <si>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</si>
  <si>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</si>
  <si>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</si>
  <si>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</si>
  <si>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</si>
  <si>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</si>
  <si>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</si>
  <si>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</si>
  <si>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</si>
  <si>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</si>
  <si>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</si>
  <si>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</si>
  <si>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</si>
  <si>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</si>
  <si>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</si>
  <si>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</si>
  <si>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</si>
  <si>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</si>
  <si>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</si>
  <si>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</si>
  <si>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</si>
  <si>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</si>
  <si>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</si>
  <si>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</si>
  <si>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</si>
  <si>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</si>
  <si>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</si>
  <si>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</si>
  <si>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</si>
  <si>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</si>
  <si>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</si>
  <si>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</si>
  <si>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</si>
  <si>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</si>
  <si>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</si>
  <si>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</si>
  <si>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</si>
  <si>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</si>
  <si>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</si>
  <si>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</si>
  <si>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</si>
  <si>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</si>
  <si>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</si>
  <si>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</si>
  <si>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</si>
  <si>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</si>
  <si>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</si>
  <si>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</si>
  <si>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</si>
  <si>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</si>
  <si>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</si>
  <si>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</si>
  <si>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</si>
  <si>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</si>
  <si>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</si>
  <si>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</si>
  <si>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</si>
  <si>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</si>
  <si>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</si>
  <si>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</si>
  <si>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</si>
  <si>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</si>
  <si>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</si>
  <si>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</si>
  <si>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</si>
  <si>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</si>
  <si>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</si>
  <si>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</si>
  <si>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</si>
  <si>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</si>
  <si>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</si>
  <si>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</si>
  <si>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</si>
  <si>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</si>
  <si>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</si>
  <si>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</si>
  <si>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</si>
  <si>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</si>
  <si>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</si>
  <si>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</si>
  <si>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</si>
  <si>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</si>
  <si>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</si>
  <si>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</si>
  <si>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</si>
  <si>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</si>
  <si>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</si>
  <si>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</si>
  <si>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</si>
  <si>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</si>
  <si>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</si>
  <si>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</si>
  <si>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</si>
  <si>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</si>
  <si>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</si>
  <si>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</si>
  <si>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</si>
  <si>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</si>
  <si>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</si>
  <si>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</si>
  <si>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</si>
  <si>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</si>
  <si>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</si>
  <si>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</si>
  <si>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</si>
  <si>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</si>
  <si>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</si>
  <si>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</si>
  <si>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</si>
  <si>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</si>
  <si>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</si>
  <si>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</si>
  <si>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</si>
  <si>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</si>
  <si>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</si>
  <si>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</si>
  <si>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</si>
  <si>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</si>
  <si>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</si>
  <si>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</si>
  <si>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</si>
  <si>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</si>
  <si>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</si>
  <si>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</si>
  <si>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</si>
  <si>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</si>
  <si>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</si>
  <si>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</si>
  <si>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</si>
  <si>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</si>
  <si>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</si>
  <si>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</si>
  <si>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</si>
  <si>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</si>
  <si>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</si>
  <si>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</si>
  <si>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</si>
  <si>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</si>
  <si>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</si>
  <si>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</si>
  <si>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</si>
  <si>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</si>
  <si>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</si>
  <si>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</si>
  <si>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</si>
  <si>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</si>
  <si>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</si>
  <si>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</si>
  <si>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</si>
  <si>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</si>
  <si>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</si>
  <si>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</si>
  <si>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</si>
  <si>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</si>
  <si>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</si>
  <si>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</si>
  <si>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</si>
  <si>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</si>
  <si>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</si>
  <si>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</si>
  <si>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</si>
  <si>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</si>
  <si>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</si>
  <si>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</si>
  <si>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</si>
  <si>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</si>
  <si>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</si>
  <si>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</si>
  <si>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"f/g"</t>
  </si>
  <si>
    <t>USER_DEFAULTS</t>
  </si>
  <si>
    <t>"U" STD_UP_ARROW " CC"</t>
  </si>
  <si>
    <t>USER_SHIFTS</t>
  </si>
  <si>
    <t>STD_SIGMA "+"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</si>
  <si>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</si>
  <si>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</si>
  <si>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</si>
  <si>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</si>
  <si>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</si>
  <si>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</si>
  <si>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</si>
  <si>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</si>
  <si>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</si>
  <si>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</si>
  <si>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</si>
  <si>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</si>
  <si>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</si>
  <si>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</si>
  <si>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</si>
  <si>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</si>
  <si>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</si>
  <si>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</si>
  <si>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</si>
  <si>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</si>
  <si>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</si>
  <si>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</si>
  <si>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</si>
  <si>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</si>
  <si>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</si>
  <si>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</si>
  <si>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</si>
  <si>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</si>
  <si>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</si>
  <si>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</si>
  <si>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</si>
  <si>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</si>
  <si>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</si>
  <si>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</si>
  <si>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</si>
  <si>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</si>
  <si>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</si>
  <si>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</si>
  <si>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</si>
  <si>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</si>
  <si>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</si>
  <si>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</si>
  <si>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</si>
  <si>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</si>
  <si>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</si>
  <si>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</si>
  <si>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</si>
  <si>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</si>
  <si>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</si>
  <si>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</si>
  <si>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</si>
  <si>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</si>
  <si>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</si>
  <si>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</si>
  <si>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</si>
  <si>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</si>
  <si>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</si>
  <si>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</si>
  <si>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</si>
  <si>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</si>
  <si>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</si>
  <si>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</si>
  <si>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</si>
  <si>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</si>
  <si>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</si>
  <si>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</si>
  <si>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</si>
  <si>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</si>
  <si>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</si>
  <si>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</si>
  <si>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</si>
  <si>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</si>
  <si>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</si>
  <si>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</si>
  <si>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</si>
  <si>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</si>
  <si>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</si>
  <si>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</si>
  <si>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</si>
  <si>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</si>
  <si>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</si>
  <si>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</si>
  <si>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</si>
  <si>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</si>
  <si>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</si>
  <si>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</si>
  <si>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</si>
  <si>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</si>
  <si>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</si>
  <si>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</si>
  <si>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</si>
  <si>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</si>
  <si>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</si>
  <si>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</si>
  <si>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</si>
  <si>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</si>
  <si>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</si>
  <si>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</si>
  <si>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</si>
  <si>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</si>
  <si>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</si>
  <si>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</si>
  <si>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</si>
  <si>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</si>
  <si>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</si>
  <si>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</si>
  <si>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</si>
  <si>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</si>
  <si>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</si>
  <si>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</si>
  <si>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</si>
  <si>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</si>
  <si>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</si>
  <si>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</si>
  <si>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</si>
  <si>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</si>
  <si>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</si>
  <si>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</si>
  <si>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</si>
  <si>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</si>
  <si>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</si>
  <si>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</si>
  <si>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</si>
  <si>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</si>
  <si>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</si>
  <si>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</si>
  <si>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</si>
  <si>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</si>
  <si>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</si>
  <si>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</si>
  <si>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</si>
  <si>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</si>
  <si>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</si>
  <si>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</si>
  <si>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</si>
  <si>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</si>
  <si>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</si>
  <si>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</si>
  <si>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</si>
  <si>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</si>
  <si>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</si>
  <si>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</si>
  <si>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</si>
  <si>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</si>
  <si>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</si>
  <si>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</si>
  <si>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</si>
  <si>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</si>
  <si>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</si>
  <si>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</si>
  <si>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</si>
  <si>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</si>
  <si>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</si>
  <si>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</si>
  <si>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</si>
  <si>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</si>
  <si>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</si>
  <si>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</si>
  <si>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</si>
  <si>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</si>
  <si>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</si>
  <si>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</si>
  <si>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</si>
  <si>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</si>
  <si>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</si>
  <si>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</si>
  <si>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</si>
  <si>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</si>
  <si>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</si>
  <si>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</si>
  <si>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</si>
  <si>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</si>
  <si>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</si>
  <si>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</si>
  <si>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</si>
  <si>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</si>
  <si>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</si>
  <si>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</si>
  <si>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</si>
  <si>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</si>
  <si>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</si>
  <si>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</si>
  <si>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</si>
  <si>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</si>
  <si>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</si>
  <si>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</si>
  <si>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</si>
  <si>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</si>
  <si>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</si>
  <si>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</si>
  <si>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</si>
  <si>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</si>
  <si>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</si>
  <si>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</si>
  <si>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</si>
  <si>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</si>
  <si>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</si>
  <si>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</si>
  <si>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</si>
  <si>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</si>
  <si>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</si>
  <si>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</si>
  <si>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</si>
  <si>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</si>
  <si>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</si>
  <si>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</si>
  <si>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</si>
  <si>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</si>
  <si>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</si>
  <si>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</si>
  <si>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</si>
  <si>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</si>
  <si>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</si>
  <si>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</si>
  <si>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</si>
  <si>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</si>
  <si>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</si>
  <si>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</si>
  <si>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</si>
  <si>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</si>
  <si>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</si>
  <si>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</si>
  <si>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</si>
  <si>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</si>
  <si>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</si>
  <si>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</si>
  <si>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</si>
  <si>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</si>
  <si>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</si>
  <si>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</si>
  <si>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</si>
  <si>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</si>
  <si>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</si>
  <si>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</si>
  <si>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</si>
  <si>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</si>
  <si>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</si>
  <si>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</si>
  <si>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</si>
  <si>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</si>
  <si>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</si>
  <si>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</si>
  <si>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</si>
  <si>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</si>
  <si>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</si>
  <si>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</si>
  <si>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</si>
  <si>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</si>
  <si>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</si>
  <si>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</si>
  <si>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</si>
  <si>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</si>
  <si>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</si>
  <si>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</si>
  <si>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</si>
  <si>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</si>
  <si>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</si>
  <si>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</si>
  <si>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</si>
  <si>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</si>
  <si>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</si>
  <si>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</si>
  <si>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</si>
  <si>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</si>
  <si>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</si>
  <si>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</si>
  <si>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</si>
  <si>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</si>
  <si>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</si>
  <si>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</si>
  <si>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</si>
  <si>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</si>
  <si>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</si>
  <si>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</si>
  <si>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</si>
  <si>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</si>
  <si>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</si>
  <si>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</si>
  <si>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</si>
  <si>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</si>
  <si>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</si>
  <si>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</si>
  <si>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</si>
  <si>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</si>
  <si>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</si>
  <si>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</si>
  <si>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</si>
  <si>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</si>
  <si>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</si>
  <si>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</si>
  <si>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</si>
  <si>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</si>
  <si>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</si>
  <si>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</si>
  <si>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</si>
  <si>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</si>
  <si>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</si>
  <si>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</si>
  <si>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</si>
  <si>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</si>
  <si>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</si>
  <si>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</si>
  <si>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</si>
  <si>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</si>
  <si>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</si>
  <si>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</si>
  <si>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</si>
  <si>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</si>
  <si>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</si>
  <si>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</si>
  <si>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</si>
  <si>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</si>
  <si>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</si>
  <si>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</si>
  <si>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</si>
  <si>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</si>
  <si>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</si>
  <si>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</si>
  <si>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</si>
  <si>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</si>
  <si>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</si>
  <si>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</si>
  <si>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</si>
  <si>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</si>
  <si>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</si>
  <si>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</si>
  <si>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</si>
  <si>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</si>
  <si>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</si>
  <si>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</si>
  <si>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</si>
  <si>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</si>
  <si>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</si>
  <si>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</si>
  <si>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</si>
  <si>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</si>
  <si>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</si>
  <si>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</si>
  <si>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</si>
  <si>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</si>
  <si>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</si>
  <si>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</si>
  <si>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</si>
  <si>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</si>
  <si>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</si>
  <si>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</si>
  <si>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</si>
  <si>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</si>
  <si>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</si>
  <si>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</si>
  <si>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</si>
  <si>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</si>
  <si>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</si>
  <si>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</si>
  <si>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</si>
  <si>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</si>
  <si>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</si>
  <si>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</si>
  <si>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</si>
  <si>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</si>
  <si>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</si>
  <si>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</si>
  <si>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</si>
  <si>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</si>
  <si>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</si>
  <si>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</si>
  <si>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</si>
  <si>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</si>
  <si>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</si>
  <si>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</si>
  <si>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</si>
  <si>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</si>
  <si>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</si>
  <si>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</si>
  <si>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</si>
  <si>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</si>
  <si>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</si>
  <si>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</si>
  <si>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</si>
  <si>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</si>
  <si>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</si>
  <si>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</si>
  <si>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</si>
  <si>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</si>
  <si>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</si>
  <si>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</si>
  <si>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</si>
  <si>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</si>
  <si>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</si>
  <si>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</si>
  <si>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</si>
  <si>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</si>
  <si>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</si>
  <si>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</si>
  <si>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</si>
  <si>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</si>
  <si>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</si>
  <si>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</si>
  <si>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</si>
  <si>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</si>
  <si>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</si>
  <si>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</si>
  <si>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</si>
  <si>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</si>
  <si>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</si>
  <si>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</si>
  <si>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</si>
  <si>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</si>
  <si>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</si>
  <si>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</si>
  <si>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</si>
  <si>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</si>
  <si>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</si>
  <si>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</si>
  <si>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</si>
  <si>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</si>
  <si>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</si>
  <si>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</si>
  <si>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</si>
  <si>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</si>
  <si>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</si>
  <si>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</si>
  <si>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</si>
  <si>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</si>
  <si>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</si>
  <si>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</si>
  <si>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</si>
  <si>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</si>
  <si>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</si>
  <si>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</si>
  <si>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</si>
  <si>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</si>
  <si>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</si>
  <si>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</si>
  <si>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</si>
  <si>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</si>
  <si>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</si>
  <si>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</si>
  <si>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</si>
  <si>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</si>
  <si>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</si>
  <si>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</si>
  <si>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</si>
  <si>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</si>
  <si>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</si>
  <si>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</si>
  <si>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</si>
  <si>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</si>
  <si>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</si>
  <si>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</si>
  <si>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</si>
  <si>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</si>
  <si>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</si>
  <si>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</si>
  <si>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</si>
  <si>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</si>
  <si>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</si>
  <si>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</si>
  <si>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</si>
  <si>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</si>
  <si>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</si>
  <si>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</si>
  <si>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</si>
  <si>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</si>
  <si>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</si>
  <si>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</si>
  <si>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</si>
  <si>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</si>
  <si>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</si>
  <si>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</si>
  <si>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</si>
  <si>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</si>
  <si>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</si>
  <si>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</si>
  <si>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</si>
  <si>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</si>
  <si>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</si>
  <si>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</si>
  <si>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</si>
  <si>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</si>
  <si>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</si>
  <si>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</si>
  <si>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</si>
  <si>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</si>
  <si>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</si>
  <si>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</si>
  <si>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</si>
  <si>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</si>
  <si>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</si>
  <si>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</si>
  <si>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</si>
  <si>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</si>
  <si>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</si>
  <si>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</si>
  <si>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</si>
  <si>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</si>
  <si>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</si>
  <si>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</si>
  <si>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</si>
  <si>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</si>
  <si>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</si>
  <si>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</si>
  <si>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</si>
  <si>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</si>
  <si>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</si>
  <si>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</si>
  <si>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</si>
  <si>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</si>
  <si>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</si>
  <si>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</si>
  <si>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</si>
  <si>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</si>
  <si>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</si>
  <si>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</si>
  <si>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</si>
  <si>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</si>
  <si>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</si>
  <si>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</si>
  <si>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</si>
  <si>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</si>
  <si>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</si>
  <si>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</si>
  <si>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</si>
  <si>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</si>
  <si>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</si>
  <si>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</si>
  <si>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</si>
  <si>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</si>
  <si>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</si>
  <si>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</si>
  <si>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</si>
  <si>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</si>
  <si>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</si>
  <si>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</si>
  <si>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</si>
  <si>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</si>
  <si>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</si>
  <si>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</si>
  <si>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</si>
  <si>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</si>
  <si>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</si>
  <si>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</si>
  <si>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</si>
  <si>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</si>
  <si>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</si>
  <si>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</si>
  <si>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</si>
  <si>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</si>
  <si>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</si>
  <si>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</si>
  <si>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</si>
  <si>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</si>
  <si>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</si>
  <si>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</si>
  <si>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</si>
  <si>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</si>
  <si>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</si>
  <si>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</si>
  <si>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</si>
  <si>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</si>
  <si>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</si>
  <si>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</si>
  <si>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</si>
  <si>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</si>
  <si>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</si>
  <si>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</si>
  <si>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</si>
  <si>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</si>
  <si>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</si>
  <si>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</si>
  <si>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</si>
  <si>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</si>
  <si>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</si>
  <si>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</si>
  <si>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</si>
  <si>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</si>
  <si>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</si>
  <si>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</si>
  <si>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</si>
  <si>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</si>
  <si>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</si>
  <si>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</si>
  <si>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</si>
  <si>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</si>
  <si>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</si>
  <si>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</si>
  <si>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</si>
  <si>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</si>
  <si>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</si>
  <si>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</si>
  <si>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</si>
  <si>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</si>
  <si>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</si>
  <si>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</si>
  <si>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</si>
  <si>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</si>
  <si>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</si>
  <si>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</si>
  <si>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</si>
  <si>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</si>
  <si>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</si>
  <si>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</si>
  <si>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</si>
  <si>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</si>
  <si>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</si>
  <si>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</si>
  <si>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</si>
  <si>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</si>
  <si>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</si>
  <si>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</si>
  <si>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</si>
  <si>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</si>
  <si>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</si>
  <si>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</si>
  <si>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</si>
  <si>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</si>
  <si>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</si>
  <si>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</si>
  <si>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</si>
  <si>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</si>
  <si>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</si>
  <si>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</si>
  <si>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</si>
  <si>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</si>
  <si>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</si>
  <si>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</si>
  <si>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</si>
  <si>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</si>
  <si>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</si>
  <si>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</si>
  <si>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</si>
  <si>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</si>
  <si>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</si>
  <si>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</si>
  <si>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</si>
  <si>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</si>
  <si>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</si>
  <si>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</si>
  <si>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</si>
  <si>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</si>
  <si>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</si>
  <si>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</si>
  <si>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</si>
  <si>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</si>
  <si>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</si>
  <si>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</si>
  <si>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</si>
  <si>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</si>
  <si>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</si>
  <si>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</si>
  <si>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</si>
  <si>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</si>
  <si>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</si>
  <si>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</si>
  <si>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</si>
  <si>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</si>
  <si>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</si>
  <si>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</si>
  <si>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</si>
  <si>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</si>
  <si>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</si>
  <si>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</si>
  <si>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</si>
  <si>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</si>
  <si>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</si>
  <si>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</si>
  <si>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</si>
  <si>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</si>
  <si>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</si>
  <si>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</si>
  <si>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</si>
  <si>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</si>
  <si>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</si>
  <si>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</si>
  <si>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</si>
  <si>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</si>
  <si>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</si>
  <si>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</si>
  <si>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</si>
  <si>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</si>
  <si>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</si>
  <si>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</si>
  <si>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</si>
  <si>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</si>
  <si>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</si>
  <si>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</si>
  <si>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</si>
  <si>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</si>
  <si>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</si>
  <si>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</si>
  <si>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</si>
  <si>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</si>
  <si>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</si>
  <si>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</si>
  <si>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</si>
  <si>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</si>
  <si>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</si>
  <si>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</si>
  <si>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</si>
  <si>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</si>
  <si>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</si>
  <si>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</si>
  <si>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</si>
  <si>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</si>
  <si>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</si>
  <si>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</si>
  <si>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</si>
  <si>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</si>
  <si>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</si>
  <si>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</si>
  <si>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</si>
  <si>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</si>
  <si>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</si>
  <si>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</si>
  <si>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</si>
  <si>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</si>
  <si>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</si>
  <si>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</si>
  <si>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</si>
  <si>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</si>
  <si>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</si>
  <si>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</si>
  <si>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</si>
  <si>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</si>
  <si>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</si>
  <si>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</si>
  <si>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</si>
  <si>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</si>
  <si>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</si>
  <si>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</si>
  <si>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</si>
  <si>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</si>
  <si>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</si>
  <si>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</si>
  <si>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</si>
  <si>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</si>
  <si>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</si>
  <si>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</si>
  <si>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</si>
  <si>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</si>
  <si>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</si>
  <si>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</si>
  <si>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</si>
  <si>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</si>
  <si>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</si>
  <si>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</si>
  <si>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</si>
  <si>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</si>
  <si>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</si>
  <si>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</si>
  <si>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</si>
  <si>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</si>
  <si>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</si>
  <si>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</si>
  <si>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</si>
  <si>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</si>
  <si>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</si>
  <si>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</si>
  <si>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</si>
  <si>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</si>
  <si>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</si>
  <si>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</si>
  <si>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</si>
  <si>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</si>
  <si>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</si>
  <si>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</si>
  <si>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</si>
  <si>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</si>
  <si>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</si>
  <si>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</si>
  <si>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</si>
  <si>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</si>
  <si>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</si>
  <si>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</si>
  <si>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</si>
  <si>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</si>
  <si>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</si>
  <si>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</si>
  <si>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</si>
  <si>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</si>
  <si>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</si>
  <si>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</si>
  <si>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</si>
  <si>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</si>
  <si>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</si>
  <si>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</si>
  <si>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</si>
  <si>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</si>
  <si>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</si>
  <si>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</si>
  <si>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</si>
  <si>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</si>
  <si>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</si>
  <si>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</si>
  <si>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</si>
  <si>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</si>
  <si>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</si>
  <si>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</si>
  <si>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</si>
  <si>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</si>
  <si>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</si>
  <si>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</si>
  <si>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</si>
  <si>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</si>
  <si>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</si>
  <si>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</si>
  <si>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</si>
  <si>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</si>
  <si>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</si>
  <si>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</si>
  <si>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</si>
  <si>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</si>
  <si>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</si>
  <si>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</si>
  <si>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</si>
  <si>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</si>
  <si>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</si>
  <si>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</si>
  <si>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</si>
  <si>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</si>
  <si>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</si>
  <si>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</si>
  <si>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</si>
  <si>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</si>
  <si>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</si>
  <si>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</si>
  <si>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</si>
  <si>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</si>
  <si>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</si>
  <si>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</si>
  <si>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</si>
  <si>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</si>
  <si>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</si>
  <si>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</si>
  <si>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</si>
  <si>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</si>
  <si>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</si>
  <si>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</si>
  <si>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</si>
  <si>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</si>
  <si>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</si>
  <si>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</si>
  <si>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</si>
  <si>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</si>
  <si>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</si>
  <si>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</si>
  <si>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</si>
  <si>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</si>
  <si>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</si>
  <si>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</si>
  <si>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</si>
  <si>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</si>
  <si>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</si>
  <si>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</si>
  <si>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</si>
  <si>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</si>
  <si>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</si>
  <si>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</si>
  <si>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</si>
  <si>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</si>
  <si>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</si>
  <si>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</si>
  <si>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</si>
  <si>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</si>
  <si>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</si>
  <si>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</si>
  <si>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</si>
  <si>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</si>
  <si>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</si>
  <si>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</si>
  <si>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</si>
  <si>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</si>
  <si>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</si>
  <si>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</si>
  <si>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</si>
  <si>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</si>
  <si>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</si>
  <si>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</si>
  <si>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</si>
  <si>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</si>
  <si>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</si>
  <si>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</si>
  <si>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</si>
  <si>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</si>
  <si>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</si>
  <si>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</si>
  <si>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</si>
  <si>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</si>
  <si>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</si>
  <si>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</si>
  <si>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</si>
  <si>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</si>
  <si>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</si>
  <si>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</si>
  <si>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</si>
  <si>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</si>
  <si>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</si>
  <si>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</si>
  <si>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</si>
  <si>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</si>
  <si>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</si>
  <si>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</si>
  <si>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</si>
  <si>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</si>
  <si>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</si>
  <si>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</si>
  <si>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</si>
  <si>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</si>
  <si>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</si>
  <si>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</si>
  <si>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</si>
  <si>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</si>
  <si>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</si>
  <si>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</si>
  <si>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</si>
  <si>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</si>
  <si>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</si>
  <si>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</si>
  <si>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</si>
  <si>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</si>
  <si>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</si>
  <si>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</si>
  <si>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</si>
  <si>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</si>
  <si>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</si>
  <si>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</si>
  <si>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</si>
  <si>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</si>
  <si>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</si>
  <si>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</si>
  <si>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</si>
  <si>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</si>
  <si>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</si>
  <si>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</si>
  <si>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</si>
  <si>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</si>
  <si>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</si>
  <si>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</si>
  <si>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</si>
  <si>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</si>
  <si>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</si>
  <si>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</si>
  <si>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</si>
  <si>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</si>
  <si>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</si>
  <si>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</si>
  <si>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</si>
  <si>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</si>
  <si>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</si>
  <si>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</si>
  <si>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</si>
  <si>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</si>
  <si>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</si>
  <si>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</si>
  <si>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</si>
  <si>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</si>
  <si>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</si>
  <si>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</si>
  <si>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</si>
  <si>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</si>
  <si>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</si>
  <si>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</si>
  <si>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</si>
  <si>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</si>
  <si>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</si>
  <si>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</si>
  <si>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</si>
  <si>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</si>
  <si>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</si>
  <si>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</si>
  <si>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</si>
  <si>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</si>
  <si>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</si>
  <si>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</si>
  <si>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</si>
  <si>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</si>
  <si>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</si>
  <si>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</si>
  <si>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</si>
  <si>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</si>
  <si>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</si>
  <si>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</si>
  <si>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</si>
  <si>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</si>
  <si>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</si>
  <si>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</si>
  <si>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</si>
  <si>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</si>
  <si>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</si>
  <si>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</si>
  <si>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</si>
  <si>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</si>
  <si>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</si>
  <si>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</si>
  <si>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</si>
  <si>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</si>
  <si>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</si>
  <si>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</si>
  <si>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</si>
  <si>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</si>
  <si>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</si>
  <si>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</si>
  <si>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</si>
  <si>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</si>
  <si>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</si>
  <si>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</si>
  <si>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</si>
  <si>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</si>
  <si>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</si>
  <si>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</si>
  <si>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</si>
  <si>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</si>
  <si>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</si>
  <si>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</si>
  <si>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</si>
  <si>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</si>
  <si>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</si>
  <si>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</si>
  <si>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</si>
  <si>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</si>
  <si>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</si>
  <si>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</si>
  <si>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</si>
  <si>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</si>
  <si>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</si>
  <si>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</si>
  <si>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</si>
  <si>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</si>
  <si>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</si>
  <si>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</si>
  <si>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</si>
  <si>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</si>
  <si>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</si>
  <si>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</si>
  <si>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</si>
  <si>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</si>
  <si>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</si>
  <si>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</si>
  <si>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</si>
  <si>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</si>
  <si>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</si>
  <si>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</si>
  <si>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</si>
  <si>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</si>
  <si>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</si>
  <si>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</si>
  <si>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</si>
  <si>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</si>
  <si>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</si>
  <si>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</si>
  <si>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</si>
  <si>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</si>
  <si>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</si>
  <si>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</si>
  <si>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</si>
  <si>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</si>
  <si>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</si>
  <si>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</si>
  <si>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</si>
  <si>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</si>
  <si>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</si>
  <si>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</si>
  <si>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</si>
  <si>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</si>
  <si>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</si>
  <si>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</si>
  <si>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</si>
  <si>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</si>
  <si>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</si>
  <si>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</si>
  <si>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</si>
  <si>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</si>
  <si>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</si>
  <si>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</si>
  <si>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</si>
  <si>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</si>
  <si>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</si>
  <si>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</si>
  <si>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</si>
  <si>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</si>
  <si>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</si>
  <si>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</si>
  <si>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</si>
  <si>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</si>
  <si>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</si>
  <si>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</si>
  <si>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</si>
  <si>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</si>
  <si>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</si>
  <si>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</si>
  <si>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</si>
  <si>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</si>
  <si>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</si>
  <si>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</si>
  <si>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</si>
  <si>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</si>
  <si>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</si>
  <si>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</si>
  <si>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</si>
  <si>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</si>
  <si>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</si>
  <si>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</si>
  <si>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</si>
  <si>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</si>
  <si>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</si>
  <si>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</si>
  <si>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</si>
  <si>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</si>
  <si>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</si>
  <si>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</si>
  <si>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</si>
  <si>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</si>
  <si>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</si>
  <si>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</si>
  <si>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</si>
  <si>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</si>
  <si>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</si>
  <si>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</si>
  <si>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</si>
  <si>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</si>
  <si>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</si>
  <si>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</si>
  <si>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</si>
  <si>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</si>
  <si>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</si>
  <si>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</si>
  <si>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</si>
  <si>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</si>
  <si>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</si>
  <si>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</si>
  <si>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</si>
  <si>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</si>
  <si>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</si>
  <si>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</si>
  <si>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</si>
  <si>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</si>
  <si>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</si>
  <si>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</si>
  <si>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</si>
  <si>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</si>
  <si>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</si>
  <si>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</si>
  <si>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</si>
  <si>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</si>
  <si>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</si>
  <si>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</si>
  <si>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</si>
  <si>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</si>
  <si>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</si>
  <si>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</si>
  <si>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</si>
  <si>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</si>
  <si>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</si>
  <si>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</si>
  <si>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</si>
  <si>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</si>
  <si>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</si>
  <si>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</si>
  <si>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</si>
  <si>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</si>
  <si>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</si>
  <si>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</si>
  <si>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</si>
  <si>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</si>
  <si>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</si>
  <si>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</si>
  <si>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</si>
  <si>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</si>
  <si>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</si>
  <si>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</si>
  <si>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</si>
  <si>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</si>
  <si>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</si>
  <si>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</si>
  <si>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</si>
  <si>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</si>
  <si>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</si>
  <si>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</si>
  <si>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</si>
  <si>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</si>
  <si>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</si>
  <si>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</si>
  <si>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</si>
  <si>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</si>
  <si>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</si>
  <si>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</si>
  <si>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</si>
  <si>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</si>
  <si>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</si>
  <si>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</si>
  <si>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</si>
  <si>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</si>
  <si>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</si>
  <si>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</si>
  <si>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</si>
  <si>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</si>
  <si>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</si>
  <si>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</si>
  <si>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</si>
  <si>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</si>
  <si>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</si>
  <si>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</si>
  <si>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</si>
  <si>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</si>
  <si>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</si>
  <si>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</si>
  <si>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</si>
  <si>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</si>
  <si>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</si>
  <si>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</si>
  <si>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</si>
  <si>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</si>
  <si>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</si>
  <si>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</si>
  <si>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</si>
  <si>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</si>
  <si>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</si>
  <si>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</si>
  <si>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</si>
  <si>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</si>
  <si>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</si>
  <si>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</si>
  <si>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</si>
  <si>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</si>
  <si>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</si>
  <si>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</si>
  <si>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</si>
  <si>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</si>
  <si>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</si>
  <si>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</si>
  <si>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</si>
  <si>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</si>
  <si>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ITM_FATHOMtoMc</t>
  </si>
  <si>
    <t>ITM_MtoFATHOMc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</si>
  <si>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</si>
  <si>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</si>
  <si>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</si>
  <si>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</si>
  <si>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</si>
  <si>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</si>
  <si>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</si>
  <si>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</si>
  <si>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</si>
  <si>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</si>
  <si>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</si>
  <si>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</si>
  <si>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</si>
  <si>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</si>
  <si>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</si>
  <si>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</si>
  <si>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</si>
  <si>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</si>
  <si>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</si>
  <si>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</si>
  <si>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</si>
  <si>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</si>
  <si>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</si>
  <si>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</si>
  <si>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</si>
  <si>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</si>
  <si>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</si>
  <si>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</si>
  <si>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</si>
  <si>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</si>
  <si>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</si>
  <si>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</si>
  <si>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</si>
  <si>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</si>
  <si>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</si>
  <si>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</si>
  <si>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</si>
  <si>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</si>
  <si>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</si>
  <si>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</si>
  <si>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</si>
  <si>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</si>
  <si>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</si>
  <si>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</si>
  <si>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</si>
  <si>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</si>
  <si>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</si>
  <si>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</si>
  <si>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</si>
  <si>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</si>
  <si>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</si>
  <si>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</si>
  <si>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</si>
  <si>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</si>
  <si>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</si>
  <si>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</si>
  <si>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</si>
  <si>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</si>
  <si>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</si>
  <si>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</si>
  <si>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</si>
  <si>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</si>
  <si>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</si>
  <si>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</si>
  <si>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</si>
  <si>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</si>
  <si>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</si>
  <si>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</si>
  <si>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</si>
  <si>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</si>
  <si>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</si>
  <si>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</si>
  <si>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</si>
  <si>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</si>
  <si>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</si>
  <si>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</si>
  <si>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</si>
  <si>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</si>
  <si>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MNU_INL_TST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</si>
  <si>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</si>
  <si>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</si>
  <si>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</si>
  <si>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</si>
  <si>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</si>
  <si>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</si>
  <si>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</si>
  <si>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</si>
  <si>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</si>
  <si>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</si>
  <si>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</si>
  <si>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</si>
  <si>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</si>
  <si>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</si>
  <si>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</si>
  <si>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</si>
  <si>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</si>
  <si>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</si>
  <si>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</si>
  <si>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</si>
  <si>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</si>
  <si>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</si>
  <si>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</si>
  <si>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</si>
  <si>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</si>
  <si>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</si>
  <si>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</si>
  <si>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</si>
  <si>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</si>
  <si>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</si>
  <si>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</si>
  <si>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</si>
  <si>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</si>
  <si>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</si>
  <si>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</si>
  <si>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</si>
  <si>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</si>
  <si>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</si>
  <si>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</si>
  <si>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</si>
  <si>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</si>
  <si>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</si>
  <si>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</si>
  <si>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</si>
  <si>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</si>
  <si>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</si>
  <si>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</si>
  <si>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</si>
  <si>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</si>
  <si>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</si>
  <si>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</si>
  <si>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</si>
  <si>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</si>
  <si>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</si>
  <si>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</si>
  <si>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</si>
  <si>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</si>
  <si>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</si>
  <si>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</si>
  <si>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</si>
  <si>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</si>
  <si>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</si>
  <si>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</si>
  <si>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</si>
  <si>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</si>
  <si>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</si>
  <si>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</si>
  <si>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</si>
  <si>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</si>
  <si>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</si>
  <si>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</si>
  <si>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</si>
  <si>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</si>
  <si>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</si>
  <si>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</si>
  <si>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</si>
  <si>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</si>
  <si>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</si>
  <si>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</si>
  <si>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</si>
  <si>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</si>
  <si>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</si>
  <si>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</si>
  <si>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</si>
  <si>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</si>
  <si>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</si>
  <si>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</si>
  <si>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</si>
  <si>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</si>
  <si>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</si>
  <si>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</si>
  <si>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</si>
  <si>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</si>
  <si>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</si>
  <si>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</si>
  <si>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</si>
  <si>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</si>
  <si>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</si>
  <si>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</si>
  <si>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</si>
  <si>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</si>
  <si>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</si>
  <si>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</si>
  <si>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</si>
  <si>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</si>
  <si>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</si>
  <si>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</si>
  <si>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</si>
  <si>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</si>
  <si>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</si>
  <si>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</si>
  <si>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</si>
  <si>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</si>
  <si>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</si>
  <si>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</si>
  <si>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</si>
  <si>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</si>
  <si>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</si>
  <si>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</si>
  <si>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</si>
  <si>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</si>
  <si>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</si>
  <si>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</si>
  <si>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</si>
  <si>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</si>
  <si>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</si>
  <si>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</si>
  <si>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</si>
  <si>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</si>
  <si>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</si>
  <si>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</si>
  <si>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</si>
  <si>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</si>
  <si>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</si>
  <si>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</si>
  <si>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</si>
  <si>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</si>
  <si>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</si>
  <si>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</si>
  <si>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</si>
  <si>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</si>
  <si>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</si>
  <si>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</si>
  <si>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</si>
  <si>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</si>
  <si>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</si>
  <si>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</si>
  <si>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</si>
  <si>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"AIM"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</si>
  <si>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</si>
  <si>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</si>
  <si>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</si>
  <si>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</si>
  <si>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</si>
  <si>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</si>
  <si>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</si>
  <si>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</si>
  <si>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</si>
  <si>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</si>
  <si>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</si>
  <si>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</si>
  <si>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</si>
  <si>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</si>
  <si>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</si>
  <si>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</si>
  <si>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</si>
  <si>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</si>
  <si>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</si>
  <si>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</si>
  <si>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</si>
  <si>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</si>
  <si>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</si>
  <si>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</si>
  <si>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</si>
  <si>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</si>
  <si>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</si>
  <si>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</si>
  <si>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</si>
  <si>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</si>
  <si>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</si>
  <si>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</si>
  <si>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</si>
  <si>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</si>
  <si>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</si>
  <si>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</si>
  <si>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</si>
  <si>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</si>
  <si>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</si>
  <si>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</si>
  <si>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</si>
  <si>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</si>
  <si>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</si>
  <si>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</si>
  <si>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</si>
  <si>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</si>
  <si>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</si>
  <si>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</si>
  <si>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</si>
  <si>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</si>
  <si>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</si>
  <si>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</si>
  <si>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</si>
  <si>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</si>
  <si>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</si>
  <si>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</si>
  <si>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</si>
  <si>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</si>
  <si>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</si>
  <si>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</si>
  <si>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</si>
  <si>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</si>
  <si>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</si>
  <si>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</si>
  <si>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</si>
  <si>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</si>
  <si>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</si>
  <si>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</si>
  <si>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</si>
  <si>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</si>
  <si>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</si>
  <si>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</si>
  <si>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</si>
  <si>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</si>
  <si>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</si>
  <si>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</si>
  <si>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</si>
  <si>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</si>
  <si>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</si>
  <si>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</si>
  <si>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</si>
  <si>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</si>
  <si>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</si>
  <si>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</si>
  <si>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</si>
  <si>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</si>
  <si>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</si>
  <si>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</si>
  <si>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</si>
  <si>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</si>
  <si>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</si>
  <si>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</si>
  <si>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</si>
  <si>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</si>
  <si>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</si>
  <si>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</si>
  <si>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</si>
  <si>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</si>
  <si>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</si>
  <si>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</si>
  <si>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</si>
  <si>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</si>
  <si>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</si>
  <si>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</si>
  <si>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</si>
  <si>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</si>
  <si>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</si>
  <si>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</si>
  <si>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</si>
  <si>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</si>
  <si>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</si>
  <si>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</si>
  <si>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</si>
  <si>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</si>
  <si>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</si>
  <si>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</si>
  <si>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</si>
  <si>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</si>
  <si>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</si>
  <si>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</si>
  <si>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</si>
  <si>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</si>
  <si>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</si>
  <si>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</si>
  <si>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</si>
  <si>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</si>
  <si>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</si>
  <si>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</si>
  <si>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</si>
  <si>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</si>
  <si>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</si>
  <si>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</si>
  <si>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</si>
  <si>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</si>
  <si>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</si>
  <si>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</si>
  <si>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</si>
  <si>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</si>
  <si>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</si>
  <si>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</si>
  <si>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</si>
  <si>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</si>
  <si>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</si>
  <si>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</si>
  <si>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</si>
  <si>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</si>
  <si>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</si>
  <si>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</si>
  <si>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</si>
  <si>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</si>
  <si>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</si>
  <si>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</si>
  <si>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</si>
  <si>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</si>
  <si>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</si>
  <si>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</si>
  <si>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</si>
  <si>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</si>
  <si>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</si>
  <si>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</si>
  <si>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</si>
  <si>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</si>
  <si>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</si>
  <si>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</si>
  <si>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</si>
  <si>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</si>
  <si>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</si>
  <si>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</si>
  <si>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</si>
  <si>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</si>
  <si>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</si>
  <si>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</si>
  <si>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</si>
  <si>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</si>
  <si>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</si>
  <si>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</si>
  <si>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</si>
  <si>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</si>
  <si>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</si>
  <si>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</si>
  <si>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</si>
  <si>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</si>
  <si>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</si>
  <si>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</si>
  <si>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</si>
  <si>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</si>
  <si>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</si>
  <si>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</si>
  <si>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</si>
  <si>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</si>
  <si>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</si>
  <si>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</si>
  <si>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</si>
  <si>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</si>
  <si>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</si>
  <si>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</si>
  <si>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</si>
  <si>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</si>
  <si>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</si>
  <si>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</si>
  <si>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</si>
  <si>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</si>
  <si>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</si>
  <si>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</si>
  <si>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</si>
  <si>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</si>
  <si>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</si>
  <si>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</si>
  <si>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</si>
  <si>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</si>
  <si>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</si>
  <si>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</si>
  <si>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</si>
  <si>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</si>
  <si>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</si>
  <si>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</si>
  <si>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</si>
  <si>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</si>
  <si>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</si>
  <si>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</si>
  <si>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</si>
  <si>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</si>
  <si>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</si>
  <si>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</si>
  <si>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</si>
  <si>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</si>
  <si>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</si>
  <si>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</si>
  <si>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</si>
  <si>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</si>
  <si>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</si>
  <si>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</si>
  <si>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</si>
  <si>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</si>
  <si>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</si>
  <si>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</si>
  <si>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</si>
  <si>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</si>
  <si>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</si>
  <si>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</si>
  <si>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</si>
  <si>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</si>
  <si>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</si>
  <si>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</si>
  <si>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</si>
  <si>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</si>
  <si>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</si>
  <si>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</si>
  <si>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</si>
  <si>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</si>
  <si>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</si>
  <si>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</si>
  <si>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</si>
  <si>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</si>
  <si>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</si>
  <si>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</si>
  <si>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</si>
  <si>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</si>
  <si>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</si>
  <si>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</si>
  <si>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</si>
  <si>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</si>
  <si>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</si>
  <si>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</si>
  <si>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</si>
  <si>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</si>
  <si>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</si>
  <si>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</si>
  <si>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</si>
  <si>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</si>
  <si>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</si>
  <si>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</si>
  <si>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</si>
  <si>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</si>
  <si>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</si>
  <si>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</si>
  <si>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</si>
  <si>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</si>
  <si>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</si>
  <si>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</si>
  <si>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</si>
  <si>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</si>
  <si>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</si>
  <si>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</si>
  <si>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</si>
  <si>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</si>
  <si>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</si>
  <si>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</si>
  <si>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</si>
  <si>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</si>
  <si>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</si>
  <si>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</si>
  <si>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</si>
  <si>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</si>
  <si>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</si>
  <si>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</si>
  <si>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</si>
  <si>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</si>
  <si>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</si>
  <si>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</si>
  <si>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</si>
  <si>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</si>
  <si>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</si>
  <si>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</si>
  <si>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</si>
  <si>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</si>
  <si>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</si>
  <si>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</si>
  <si>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</si>
  <si>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</si>
  <si>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</si>
  <si>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</si>
  <si>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</si>
  <si>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</si>
  <si>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</si>
  <si>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</si>
  <si>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</si>
  <si>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</si>
  <si>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</si>
  <si>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</si>
  <si>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</si>
  <si>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</si>
  <si>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</si>
  <si>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</si>
  <si>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</si>
  <si>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</si>
  <si>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</si>
  <si>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</si>
  <si>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</si>
  <si>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</si>
  <si>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</si>
  <si>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</si>
  <si>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</si>
  <si>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</si>
  <si>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</si>
  <si>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</si>
  <si>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</si>
  <si>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</si>
  <si>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</si>
  <si>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</si>
  <si>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</si>
  <si>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</si>
  <si>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</si>
  <si>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</si>
  <si>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</si>
  <si>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</si>
  <si>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</si>
  <si>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</si>
  <si>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</si>
  <si>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</si>
  <si>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</si>
  <si>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</si>
  <si>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</si>
  <si>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</si>
  <si>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</si>
  <si>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</si>
  <si>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</si>
  <si>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</si>
  <si>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</si>
  <si>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</si>
  <si>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</si>
  <si>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</si>
  <si>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</si>
  <si>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</si>
  <si>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</si>
  <si>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</si>
  <si>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</si>
  <si>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</si>
  <si>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</si>
  <si>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</si>
  <si>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</si>
  <si>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</si>
  <si>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</si>
  <si>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</si>
  <si>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</si>
  <si>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</si>
  <si>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</si>
  <si>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</si>
  <si>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</si>
  <si>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</si>
  <si>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</si>
  <si>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</si>
  <si>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</si>
  <si>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</si>
  <si>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</si>
  <si>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</si>
  <si>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</si>
  <si>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</si>
  <si>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</si>
  <si>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</si>
  <si>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</si>
  <si>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</si>
  <si>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</si>
  <si>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</si>
  <si>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</si>
  <si>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</si>
  <si>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"ISM?"</t>
  </si>
  <si>
    <t>ITM_ISM</t>
  </si>
  <si>
    <t>"FB01"</t>
  </si>
  <si>
    <t>"FB02"</t>
  </si>
  <si>
    <t>"FB03"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</si>
  <si>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</si>
  <si>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</si>
  <si>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</si>
  <si>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</si>
  <si>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</si>
  <si>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</si>
  <si>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</si>
  <si>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</si>
  <si>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</si>
  <si>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</si>
  <si>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</si>
  <si>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</si>
  <si>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</si>
  <si>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</si>
  <si>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</si>
  <si>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</si>
  <si>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</si>
  <si>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</si>
  <si>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</si>
  <si>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</si>
  <si>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</si>
  <si>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</si>
  <si>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</si>
  <si>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</si>
  <si>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</si>
  <si>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</si>
  <si>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</si>
  <si>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</si>
  <si>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</si>
  <si>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</si>
  <si>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</si>
  <si>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</si>
  <si>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</si>
  <si>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</si>
  <si>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</si>
  <si>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</si>
  <si>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</si>
  <si>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</si>
  <si>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</si>
  <si>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</si>
  <si>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</si>
  <si>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</si>
  <si>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</si>
  <si>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</si>
  <si>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</si>
  <si>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</si>
  <si>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</si>
  <si>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</si>
  <si>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</si>
  <si>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</si>
  <si>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</si>
  <si>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</si>
  <si>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</si>
  <si>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</si>
  <si>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</si>
  <si>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</si>
  <si>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</si>
  <si>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</si>
  <si>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</si>
  <si>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</si>
  <si>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</si>
  <si>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</si>
  <si>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</si>
  <si>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</si>
  <si>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</si>
  <si>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</si>
  <si>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</si>
  <si>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</si>
  <si>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</si>
  <si>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</si>
  <si>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</si>
  <si>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</si>
  <si>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</si>
  <si>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</si>
  <si>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</si>
  <si>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</si>
  <si>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</si>
  <si>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</si>
  <si>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</si>
  <si>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</si>
  <si>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</si>
  <si>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</si>
  <si>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</si>
  <si>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</si>
  <si>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</si>
  <si>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</si>
  <si>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</si>
  <si>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</si>
  <si>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</si>
  <si>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</si>
  <si>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</si>
  <si>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</si>
  <si>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</si>
  <si>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</si>
  <si>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</si>
  <si>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</si>
  <si>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</si>
  <si>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</si>
  <si>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</si>
  <si>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</si>
  <si>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</si>
  <si>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</si>
  <si>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</si>
  <si>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</si>
  <si>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</si>
  <si>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</si>
  <si>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</si>
  <si>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</si>
  <si>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</si>
  <si>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</si>
  <si>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</si>
  <si>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</si>
  <si>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</si>
  <si>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</si>
  <si>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</si>
  <si>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</si>
  <si>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</si>
  <si>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</si>
  <si>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</si>
  <si>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</si>
  <si>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</si>
  <si>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</si>
  <si>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</si>
  <si>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</si>
  <si>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</si>
  <si>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</si>
  <si>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</si>
  <si>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</si>
  <si>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</si>
  <si>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</si>
  <si>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</si>
  <si>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</si>
  <si>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</si>
  <si>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</si>
  <si>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</si>
  <si>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</si>
  <si>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</si>
  <si>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</si>
  <si>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</si>
  <si>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</si>
  <si>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</si>
  <si>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</si>
  <si>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</si>
  <si>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</si>
  <si>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</si>
  <si>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</si>
  <si>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</si>
  <si>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</si>
  <si>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</si>
  <si>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</si>
  <si>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</si>
  <si>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</si>
  <si>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</si>
  <si>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</si>
  <si>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</si>
  <si>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</si>
  <si>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</si>
  <si>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</si>
  <si>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</si>
  <si>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</si>
  <si>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</si>
  <si>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</si>
  <si>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</si>
  <si>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</si>
  <si>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</si>
  <si>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</si>
  <si>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</si>
  <si>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</si>
  <si>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</si>
  <si>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</si>
  <si>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</si>
  <si>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</si>
  <si>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</si>
  <si>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</si>
  <si>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</si>
  <si>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</si>
  <si>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</si>
  <si>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</si>
  <si>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</si>
  <si>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</si>
  <si>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</si>
  <si>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</si>
  <si>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</si>
  <si>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</si>
  <si>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</si>
  <si>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</si>
  <si>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</si>
  <si>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</si>
  <si>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</si>
  <si>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</si>
  <si>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</si>
  <si>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</si>
  <si>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</si>
  <si>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</si>
  <si>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</si>
  <si>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</si>
  <si>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</si>
  <si>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</si>
  <si>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</si>
  <si>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</si>
  <si>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</si>
  <si>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</si>
  <si>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</si>
  <si>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</si>
  <si>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</si>
  <si>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</si>
  <si>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</si>
  <si>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</si>
  <si>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</si>
  <si>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</si>
  <si>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</si>
  <si>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</si>
  <si>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</si>
  <si>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</si>
  <si>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</si>
  <si>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</si>
  <si>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</si>
  <si>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</si>
  <si>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</si>
  <si>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</si>
  <si>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</si>
  <si>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</si>
  <si>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</si>
  <si>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</si>
  <si>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</si>
  <si>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</si>
  <si>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</si>
  <si>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</si>
  <si>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</si>
  <si>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</si>
  <si>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</si>
  <si>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</si>
  <si>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</si>
  <si>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</si>
  <si>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</si>
  <si>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</si>
  <si>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</si>
  <si>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</si>
  <si>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</si>
  <si>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</si>
  <si>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</si>
  <si>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</si>
  <si>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</si>
  <si>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</si>
  <si>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</si>
  <si>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</si>
  <si>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</si>
  <si>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</si>
  <si>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</si>
  <si>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</si>
  <si>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</si>
  <si>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</si>
  <si>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</si>
  <si>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</si>
  <si>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</si>
  <si>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</si>
  <si>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</si>
  <si>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</si>
  <si>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</si>
  <si>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</si>
  <si>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</si>
  <si>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</si>
  <si>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</si>
  <si>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</si>
  <si>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</si>
  <si>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</si>
  <si>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</si>
  <si>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</si>
  <si>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</si>
  <si>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</si>
  <si>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</si>
  <si>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</si>
  <si>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</si>
  <si>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</si>
  <si>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</si>
  <si>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</si>
  <si>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</si>
  <si>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</si>
  <si>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</si>
  <si>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</si>
  <si>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</si>
  <si>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</si>
  <si>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</si>
  <si>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</si>
  <si>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</si>
  <si>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</si>
  <si>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</si>
  <si>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</si>
  <si>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</si>
  <si>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</si>
  <si>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</si>
  <si>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</si>
  <si>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</si>
  <si>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</si>
  <si>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</si>
  <si>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</si>
  <si>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</si>
  <si>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</si>
  <si>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</si>
  <si>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</si>
  <si>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</si>
  <si>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</si>
  <si>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</si>
  <si>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</si>
  <si>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</si>
  <si>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</si>
  <si>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</si>
  <si>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</si>
  <si>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</si>
  <si>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</si>
  <si>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</si>
  <si>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</si>
  <si>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</si>
  <si>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</si>
  <si>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</si>
  <si>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</si>
  <si>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</si>
  <si>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</si>
  <si>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</si>
  <si>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</si>
  <si>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</si>
  <si>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</si>
  <si>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</si>
  <si>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</si>
  <si>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</si>
  <si>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</si>
  <si>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</si>
  <si>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</si>
  <si>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</si>
  <si>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</si>
  <si>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</si>
  <si>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</si>
  <si>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</si>
  <si>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</si>
  <si>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</si>
  <si>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</si>
  <si>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</si>
  <si>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</si>
  <si>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</si>
  <si>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</si>
  <si>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</si>
  <si>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</si>
  <si>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</si>
  <si>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</si>
  <si>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</si>
  <si>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</si>
  <si>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</si>
  <si>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</si>
  <si>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</si>
  <si>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</si>
  <si>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</si>
  <si>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</si>
  <si>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</si>
  <si>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</si>
  <si>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</si>
  <si>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</si>
  <si>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</si>
  <si>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</si>
  <si>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</si>
  <si>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</si>
  <si>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</si>
  <si>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</si>
  <si>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</si>
  <si>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</si>
  <si>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</si>
  <si>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</si>
  <si>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</si>
  <si>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</si>
  <si>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</si>
  <si>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</si>
  <si>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</si>
  <si>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</si>
  <si>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</si>
  <si>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</si>
  <si>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</si>
  <si>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</si>
  <si>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</si>
  <si>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</si>
  <si>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</si>
  <si>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</si>
  <si>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</si>
  <si>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</si>
  <si>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</si>
  <si>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</si>
  <si>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</si>
  <si>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</si>
  <si>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</si>
  <si>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</si>
  <si>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</si>
  <si>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</si>
  <si>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</si>
  <si>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</si>
  <si>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</si>
  <si>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</si>
  <si>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</si>
  <si>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</si>
  <si>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</si>
  <si>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</si>
  <si>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</si>
  <si>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</si>
  <si>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</si>
  <si>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</si>
  <si>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</si>
  <si>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</si>
  <si>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</si>
  <si>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</si>
  <si>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</si>
  <si>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</si>
  <si>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</si>
  <si>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</si>
  <si>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</si>
  <si>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</si>
  <si>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</si>
  <si>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</si>
  <si>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</si>
  <si>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</si>
  <si>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</si>
  <si>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</si>
  <si>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</si>
  <si>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</si>
  <si>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</si>
  <si>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</si>
  <si>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</si>
  <si>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</si>
  <si>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</si>
  <si>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</si>
  <si>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</si>
  <si>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</si>
  <si>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</si>
  <si>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</si>
  <si>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</si>
  <si>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</si>
  <si>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</si>
  <si>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</si>
  <si>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</si>
  <si>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</si>
  <si>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</si>
  <si>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</si>
  <si>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</si>
  <si>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</si>
  <si>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</si>
  <si>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</si>
  <si>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</si>
  <si>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</si>
  <si>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</si>
  <si>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</si>
  <si>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</si>
  <si>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</si>
  <si>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</si>
  <si>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</si>
  <si>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</si>
  <si>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</si>
  <si>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</si>
  <si>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</si>
  <si>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</si>
  <si>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</si>
  <si>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</si>
  <si>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</si>
  <si>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</si>
  <si>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</si>
  <si>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</si>
  <si>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</si>
  <si>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</si>
  <si>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</si>
  <si>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</si>
  <si>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</si>
  <si>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</si>
  <si>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</si>
  <si>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</si>
  <si>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</si>
  <si>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</si>
  <si>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</si>
  <si>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</si>
  <si>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</si>
  <si>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</si>
  <si>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</si>
  <si>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</si>
  <si>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</si>
  <si>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</si>
  <si>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</si>
  <si>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</si>
  <si>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</si>
  <si>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</si>
  <si>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</si>
  <si>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</si>
  <si>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</si>
  <si>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</si>
  <si>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</si>
  <si>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</si>
  <si>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</si>
  <si>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</si>
  <si>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</si>
  <si>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</si>
  <si>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</si>
  <si>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</si>
  <si>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</si>
  <si>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</si>
  <si>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</si>
  <si>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</si>
  <si>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</si>
  <si>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</si>
  <si>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</si>
  <si>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</si>
  <si>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</si>
  <si>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</si>
  <si>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</si>
  <si>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</si>
  <si>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</si>
  <si>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</si>
  <si>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</si>
  <si>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</si>
  <si>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</si>
  <si>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</si>
  <si>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</si>
  <si>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</si>
  <si>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</si>
  <si>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</si>
  <si>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</si>
  <si>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</si>
  <si>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</si>
  <si>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</si>
  <si>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</si>
  <si>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</si>
  <si>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</si>
  <si>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</si>
  <si>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</si>
  <si>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</si>
  <si>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</si>
  <si>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</si>
  <si>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</si>
  <si>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</si>
  <si>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</si>
  <si>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</si>
  <si>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</si>
  <si>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</si>
  <si>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</si>
  <si>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</si>
  <si>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</si>
  <si>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</si>
  <si>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</si>
  <si>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</si>
  <si>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</si>
  <si>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</si>
  <si>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</si>
  <si>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</si>
  <si>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</si>
  <si>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</si>
  <si>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</si>
  <si>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</si>
  <si>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</si>
  <si>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</si>
  <si>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</si>
  <si>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</si>
  <si>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</si>
  <si>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</si>
  <si>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</si>
  <si>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</si>
  <si>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</si>
  <si>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</si>
  <si>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</si>
  <si>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</si>
  <si>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</si>
  <si>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</si>
  <si>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</si>
  <si>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</si>
  <si>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</si>
  <si>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</si>
  <si>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</si>
  <si>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</si>
  <si>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</si>
  <si>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</si>
  <si>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</si>
  <si>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</si>
  <si>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</si>
  <si>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</si>
  <si>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</si>
  <si>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</si>
  <si>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</si>
  <si>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</si>
  <si>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</si>
  <si>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</si>
  <si>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</si>
  <si>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</si>
  <si>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</si>
  <si>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</si>
  <si>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</si>
  <si>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</si>
  <si>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</si>
  <si>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</si>
  <si>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</si>
  <si>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</si>
  <si>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</si>
  <si>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</si>
  <si>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</si>
  <si>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</si>
  <si>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</si>
  <si>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</si>
  <si>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</si>
  <si>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</si>
  <si>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</si>
  <si>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</si>
  <si>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</si>
  <si>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</si>
  <si>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</si>
  <si>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</si>
  <si>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</si>
  <si>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</si>
  <si>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</si>
  <si>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</si>
  <si>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</si>
  <si>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</si>
  <si>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</si>
  <si>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</si>
  <si>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</si>
  <si>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</si>
  <si>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</si>
  <si>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</si>
  <si>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</si>
  <si>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</si>
  <si>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</si>
  <si>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</si>
  <si>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</si>
  <si>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</si>
  <si>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</si>
  <si>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</si>
  <si>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</si>
  <si>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</si>
  <si>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</si>
  <si>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</si>
  <si>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</si>
  <si>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</si>
  <si>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</si>
  <si>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</si>
  <si>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</si>
  <si>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</si>
  <si>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</si>
  <si>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</si>
  <si>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</si>
  <si>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</si>
  <si>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</si>
  <si>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</si>
  <si>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</si>
  <si>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</si>
  <si>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</si>
  <si>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</si>
  <si>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</si>
  <si>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</si>
  <si>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</si>
  <si>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</si>
  <si>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</si>
  <si>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</si>
  <si>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</si>
  <si>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</si>
  <si>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</si>
  <si>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</si>
  <si>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</si>
  <si>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</si>
  <si>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</si>
  <si>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</si>
  <si>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</si>
  <si>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</si>
  <si>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</si>
  <si>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</si>
  <si>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</si>
  <si>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</si>
  <si>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</si>
  <si>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</si>
  <si>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</si>
  <si>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</si>
  <si>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</si>
  <si>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</si>
  <si>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</si>
  <si>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</si>
  <si>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</si>
  <si>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</si>
  <si>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</si>
  <si>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</si>
  <si>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</si>
  <si>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</si>
  <si>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</si>
  <si>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</si>
  <si>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</si>
  <si>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</si>
  <si>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</si>
  <si>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</si>
  <si>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</si>
  <si>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</si>
  <si>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</si>
  <si>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</si>
  <si>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</si>
  <si>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</si>
  <si>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</si>
  <si>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</si>
  <si>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</si>
  <si>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</si>
  <si>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</si>
  <si>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</si>
  <si>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</si>
  <si>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</si>
  <si>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</si>
  <si>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</si>
  <si>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</si>
  <si>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</si>
  <si>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</si>
  <si>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</si>
  <si>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</si>
  <si>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</si>
  <si>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</si>
  <si>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</si>
  <si>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</si>
  <si>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</si>
  <si>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</si>
  <si>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</si>
  <si>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</si>
  <si>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</si>
  <si>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</si>
  <si>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</si>
  <si>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</si>
  <si>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</si>
  <si>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</si>
  <si>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</si>
  <si>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</si>
  <si>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</si>
  <si>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</si>
  <si>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</si>
  <si>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</si>
  <si>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</si>
  <si>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</si>
  <si>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</si>
  <si>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</si>
  <si>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</si>
  <si>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</si>
  <si>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</si>
  <si>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</si>
  <si>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</si>
  <si>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</si>
  <si>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</si>
  <si>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</si>
  <si>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</si>
  <si>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</si>
  <si>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</si>
  <si>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</si>
  <si>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</si>
  <si>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</si>
  <si>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</si>
  <si>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</si>
  <si>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</si>
  <si>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</si>
  <si>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</si>
  <si>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</si>
  <si>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</si>
  <si>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</si>
  <si>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</si>
  <si>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</si>
  <si>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</si>
  <si>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</si>
  <si>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</si>
  <si>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</si>
  <si>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</si>
  <si>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</si>
  <si>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</si>
  <si>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</si>
  <si>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</si>
  <si>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</si>
  <si>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</si>
  <si>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</si>
  <si>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</si>
  <si>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</si>
  <si>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</si>
  <si>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</si>
  <si>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</si>
  <si>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</si>
  <si>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</si>
  <si>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</si>
  <si>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</si>
  <si>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</si>
  <si>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</si>
  <si>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</si>
  <si>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</si>
  <si>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</si>
  <si>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</si>
  <si>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</si>
  <si>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</si>
  <si>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</si>
  <si>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</si>
  <si>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</si>
  <si>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</si>
  <si>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</si>
  <si>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</si>
  <si>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</si>
  <si>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</si>
  <si>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</si>
  <si>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</si>
  <si>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</si>
  <si>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</si>
  <si>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</si>
  <si>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</si>
  <si>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</si>
  <si>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</si>
  <si>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</si>
  <si>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</si>
  <si>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</si>
  <si>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</si>
  <si>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</si>
  <si>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</si>
  <si>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</si>
  <si>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</si>
  <si>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</si>
  <si>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</si>
  <si>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</si>
  <si>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</si>
  <si>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</si>
  <si>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</si>
  <si>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</si>
  <si>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</si>
  <si>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</si>
  <si>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</si>
  <si>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</si>
  <si>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</si>
  <si>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</si>
  <si>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</si>
  <si>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</si>
  <si>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</si>
  <si>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</si>
  <si>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</si>
  <si>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</si>
  <si>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</si>
  <si>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</si>
  <si>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</si>
  <si>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</si>
  <si>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</si>
  <si>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</si>
  <si>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</si>
  <si>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</si>
  <si>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</si>
  <si>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</si>
  <si>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</si>
  <si>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</si>
  <si>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</si>
  <si>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</si>
  <si>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</si>
  <si>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</si>
  <si>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</si>
  <si>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</si>
  <si>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</si>
  <si>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</si>
  <si>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</si>
  <si>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</si>
  <si>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</si>
  <si>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</si>
  <si>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</si>
  <si>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</si>
  <si>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</si>
  <si>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</si>
  <si>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</si>
  <si>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</si>
  <si>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</si>
  <si>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</si>
  <si>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</si>
  <si>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</si>
  <si>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</si>
  <si>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</si>
  <si>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</si>
  <si>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</si>
  <si>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</si>
  <si>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</si>
  <si>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</si>
  <si>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</si>
  <si>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</si>
  <si>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</si>
  <si>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</si>
  <si>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</si>
  <si>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</si>
  <si>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</si>
  <si>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</si>
  <si>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</si>
  <si>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</si>
  <si>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</si>
  <si>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</si>
  <si>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</si>
  <si>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</si>
  <si>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</si>
  <si>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</si>
  <si>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</si>
  <si>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</si>
  <si>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</si>
  <si>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</si>
  <si>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</si>
  <si>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</si>
  <si>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</si>
  <si>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</si>
  <si>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</si>
  <si>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</si>
  <si>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</si>
  <si>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</si>
  <si>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</si>
  <si>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</si>
  <si>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</si>
  <si>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</si>
  <si>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</si>
  <si>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</si>
  <si>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</si>
  <si>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</si>
  <si>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</si>
  <si>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</si>
  <si>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</si>
  <si>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</si>
  <si>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</si>
  <si>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</si>
  <si>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</si>
  <si>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</si>
  <si>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</si>
  <si>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</si>
  <si>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</si>
  <si>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</si>
  <si>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</si>
  <si>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</si>
  <si>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</si>
  <si>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</si>
  <si>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</si>
  <si>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</si>
  <si>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</si>
  <si>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</si>
  <si>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</si>
  <si>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</si>
  <si>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</si>
  <si>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</si>
  <si>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</si>
  <si>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</si>
  <si>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</si>
  <si>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</si>
  <si>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</si>
  <si>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</si>
  <si>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</si>
  <si>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</si>
  <si>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</si>
  <si>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</si>
  <si>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</si>
  <si>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</si>
  <si>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</si>
  <si>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</si>
  <si>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</si>
  <si>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</si>
  <si>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</si>
  <si>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</si>
  <si>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</si>
  <si>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</si>
  <si>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</si>
  <si>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</si>
  <si>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</si>
  <si>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</si>
  <si>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</si>
  <si>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</si>
  <si>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</si>
  <si>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</si>
  <si>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</si>
  <si>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</si>
  <si>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</si>
  <si>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</si>
  <si>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</si>
  <si>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</si>
  <si>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</si>
  <si>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</si>
  <si>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</si>
  <si>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</si>
  <si>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</si>
  <si>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</si>
  <si>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</si>
  <si>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</si>
  <si>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</si>
  <si>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</si>
  <si>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</si>
  <si>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</si>
  <si>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</si>
  <si>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</si>
  <si>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</si>
  <si>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</si>
  <si>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</si>
  <si>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</si>
  <si>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</si>
  <si>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</si>
  <si>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</si>
  <si>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</si>
  <si>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</si>
  <si>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</si>
  <si>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</si>
  <si>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</si>
  <si>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</si>
  <si>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</si>
  <si>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</si>
  <si>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</si>
  <si>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</si>
  <si>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</si>
  <si>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</si>
  <si>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</si>
  <si>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</si>
  <si>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</si>
  <si>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</si>
  <si>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</si>
  <si>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</si>
  <si>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</si>
  <si>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</si>
  <si>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</si>
  <si>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</si>
  <si>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</si>
  <si>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</si>
  <si>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</si>
  <si>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</si>
  <si>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</si>
  <si>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</si>
  <si>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</si>
  <si>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</si>
  <si>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</si>
  <si>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</si>
  <si>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</si>
  <si>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</si>
  <si>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</si>
  <si>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</si>
  <si>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</si>
  <si>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</si>
  <si>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</si>
  <si>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</si>
  <si>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</si>
  <si>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</si>
  <si>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</si>
  <si>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</si>
  <si>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</si>
  <si>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</si>
  <si>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</si>
  <si>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</si>
  <si>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</si>
  <si>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</si>
  <si>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</si>
  <si>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</si>
  <si>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</si>
  <si>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</si>
  <si>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</si>
  <si>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</si>
  <si>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</si>
  <si>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</si>
  <si>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</si>
  <si>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</si>
  <si>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</si>
  <si>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</si>
  <si>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</si>
  <si>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</si>
  <si>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</si>
  <si>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</si>
  <si>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</si>
  <si>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</si>
  <si>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</si>
  <si>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</si>
  <si>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</si>
  <si>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</si>
  <si>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</si>
  <si>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</si>
  <si>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</si>
  <si>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</si>
  <si>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</si>
  <si>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</si>
  <si>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</si>
  <si>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</si>
  <si>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</si>
  <si>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</si>
  <si>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</si>
  <si>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</si>
  <si>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</si>
  <si>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</si>
  <si>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</si>
  <si>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</si>
  <si>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</si>
  <si>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</si>
  <si>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</si>
  <si>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</si>
  <si>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</si>
  <si>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</si>
  <si>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</si>
  <si>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</si>
  <si>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</si>
  <si>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</si>
  <si>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</si>
  <si>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</si>
  <si>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</si>
  <si>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</si>
  <si>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</si>
  <si>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</si>
  <si>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</si>
  <si>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</si>
  <si>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</si>
  <si>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</si>
  <si>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</si>
  <si>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</si>
  <si>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</si>
  <si>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</si>
  <si>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</si>
  <si>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</si>
  <si>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</si>
  <si>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</si>
  <si>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</si>
  <si>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</si>
  <si>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</si>
  <si>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</si>
  <si>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</si>
  <si>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</si>
  <si>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</si>
  <si>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</si>
  <si>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</si>
  <si>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</si>
  <si>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</si>
  <si>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</si>
  <si>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</si>
  <si>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</si>
  <si>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</si>
  <si>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</si>
  <si>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</si>
  <si>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</si>
  <si>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</si>
  <si>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</si>
  <si>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</si>
  <si>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</si>
  <si>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</si>
  <si>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</si>
  <si>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</si>
  <si>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</si>
  <si>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</si>
  <si>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</si>
  <si>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</si>
  <si>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</si>
  <si>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</si>
  <si>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</si>
  <si>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</si>
  <si>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</si>
  <si>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</si>
  <si>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</si>
  <si>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</si>
  <si>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</si>
  <si>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</si>
  <si>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</si>
  <si>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</si>
  <si>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</si>
  <si>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</si>
  <si>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</si>
  <si>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</si>
  <si>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</si>
  <si>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</si>
  <si>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</si>
  <si>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</si>
  <si>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</si>
  <si>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</si>
  <si>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</si>
  <si>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</si>
  <si>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</si>
  <si>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</si>
  <si>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</si>
  <si>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</si>
  <si>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</si>
  <si>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</si>
  <si>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</si>
  <si>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</si>
  <si>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</si>
  <si>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</si>
  <si>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</si>
  <si>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</si>
  <si>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</si>
  <si>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</si>
  <si>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</si>
  <si>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</si>
  <si>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</si>
  <si>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</si>
  <si>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</si>
  <si>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</si>
  <si>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</si>
  <si>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</si>
  <si>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</si>
  <si>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</si>
  <si>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</si>
  <si>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</si>
  <si>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</si>
  <si>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</si>
  <si>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</si>
  <si>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</si>
  <si>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</si>
  <si>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</si>
  <si>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</si>
  <si>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</si>
  <si>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</si>
  <si>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</si>
  <si>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</si>
  <si>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</si>
  <si>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</si>
  <si>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</si>
  <si>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</si>
  <si>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</si>
  <si>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</si>
  <si>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</si>
  <si>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</si>
  <si>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</si>
  <si>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</si>
  <si>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</si>
  <si>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</si>
  <si>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</si>
  <si>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</si>
  <si>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</si>
  <si>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</si>
  <si>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</si>
  <si>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</si>
  <si>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</si>
  <si>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</si>
  <si>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</si>
  <si>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</si>
  <si>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</si>
  <si>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</si>
  <si>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</si>
  <si>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</si>
  <si>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</si>
  <si>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</si>
  <si>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</si>
  <si>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</si>
  <si>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</si>
  <si>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</si>
  <si>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</si>
  <si>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</si>
  <si>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</si>
  <si>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</si>
  <si>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</si>
  <si>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</si>
  <si>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</si>
  <si>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</si>
  <si>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</si>
  <si>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</si>
  <si>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</si>
  <si>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</si>
  <si>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</si>
  <si>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</si>
  <si>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</si>
  <si>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</si>
  <si>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</si>
  <si>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</si>
  <si>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</si>
  <si>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</si>
  <si>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</si>
  <si>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</si>
  <si>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</si>
  <si>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</si>
  <si>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</si>
  <si>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</si>
  <si>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</si>
  <si>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</si>
  <si>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</si>
  <si>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</si>
  <si>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</si>
  <si>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</si>
  <si>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</si>
  <si>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</si>
  <si>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</si>
  <si>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</si>
  <si>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</si>
  <si>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</si>
  <si>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</si>
  <si>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</si>
  <si>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</si>
  <si>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</si>
  <si>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</si>
  <si>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</si>
  <si>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</si>
  <si>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</si>
  <si>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</si>
  <si>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</si>
  <si>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</si>
  <si>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</si>
  <si>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</si>
  <si>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</si>
  <si>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</si>
  <si>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</si>
  <si>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</si>
  <si>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</si>
  <si>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</si>
  <si>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</si>
  <si>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</si>
  <si>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</si>
  <si>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</si>
  <si>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</si>
  <si>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</si>
  <si>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</si>
  <si>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</si>
  <si>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</si>
  <si>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</si>
  <si>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</si>
  <si>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</si>
  <si>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</si>
  <si>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</si>
  <si>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</si>
  <si>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</si>
  <si>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</si>
  <si>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</si>
  <si>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</si>
  <si>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</si>
  <si>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</si>
  <si>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</si>
  <si>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</si>
  <si>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</si>
  <si>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</si>
  <si>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</si>
  <si>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</si>
  <si>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</si>
  <si>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</si>
  <si>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</si>
  <si>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</si>
  <si>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</si>
  <si>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</si>
  <si>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</si>
  <si>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</si>
  <si>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</si>
  <si>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</si>
  <si>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</si>
  <si>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</si>
  <si>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</si>
  <si>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</si>
  <si>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</si>
  <si>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</si>
  <si>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</si>
  <si>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</si>
  <si>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</si>
  <si>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</si>
  <si>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</si>
  <si>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</si>
  <si>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</si>
  <si>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</si>
  <si>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</si>
  <si>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</si>
  <si>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</si>
  <si>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</si>
  <si>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</si>
  <si>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</si>
  <si>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</si>
  <si>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</si>
  <si>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</si>
  <si>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</si>
  <si>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</si>
  <si>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</si>
  <si>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</si>
  <si>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</si>
  <si>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</si>
  <si>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</si>
  <si>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</si>
  <si>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</si>
  <si>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</si>
  <si>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</si>
  <si>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</si>
  <si>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</si>
  <si>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</si>
  <si>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</si>
  <si>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</si>
  <si>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</si>
  <si>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</si>
  <si>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</si>
  <si>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</si>
  <si>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</si>
  <si>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</si>
  <si>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</si>
  <si>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</si>
  <si>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</si>
  <si>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</si>
  <si>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</si>
  <si>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</si>
  <si>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</si>
  <si>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</si>
  <si>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</si>
  <si>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</si>
  <si>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</si>
  <si>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</si>
  <si>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</si>
  <si>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</si>
  <si>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</si>
  <si>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</si>
  <si>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</si>
  <si>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</si>
  <si>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</si>
  <si>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</si>
  <si>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</si>
  <si>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</si>
  <si>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</si>
  <si>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</si>
  <si>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</si>
  <si>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</si>
  <si>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</si>
  <si>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</si>
  <si>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</si>
  <si>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</si>
  <si>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</si>
  <si>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</si>
  <si>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</si>
  <si>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</si>
  <si>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</si>
  <si>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</si>
  <si>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</si>
  <si>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</si>
  <si>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</si>
  <si>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</si>
  <si>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</si>
  <si>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</si>
  <si>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</si>
  <si>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</si>
  <si>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</si>
  <si>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</si>
  <si>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</si>
  <si>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</si>
  <si>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</si>
  <si>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</si>
  <si>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</si>
  <si>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</si>
  <si>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</si>
  <si>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</si>
  <si>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</si>
  <si>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</si>
  <si>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</si>
  <si>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</si>
  <si>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</si>
  <si>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</si>
  <si>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</si>
  <si>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</si>
  <si>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</si>
  <si>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</si>
  <si>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</si>
  <si>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</si>
  <si>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</si>
  <si>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</si>
  <si>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</si>
  <si>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</si>
  <si>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</si>
  <si>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</si>
  <si>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</si>
  <si>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</si>
  <si>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</si>
  <si>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</si>
  <si>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</si>
  <si>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</si>
  <si>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</si>
  <si>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</si>
  <si>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</si>
  <si>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</si>
  <si>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</si>
  <si>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</si>
  <si>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</si>
  <si>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</si>
  <si>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</si>
  <si>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</si>
  <si>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</si>
  <si>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</si>
  <si>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</si>
  <si>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</si>
  <si>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</si>
  <si>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</si>
  <si>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</si>
  <si>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</si>
  <si>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</si>
  <si>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</si>
  <si>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</si>
  <si>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</si>
  <si>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</si>
  <si>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</si>
  <si>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</si>
  <si>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</si>
  <si>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</si>
  <si>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</si>
  <si>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</si>
  <si>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</si>
  <si>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</si>
  <si>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</si>
  <si>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</si>
  <si>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</si>
  <si>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</si>
  <si>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</si>
  <si>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</si>
  <si>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</si>
  <si>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</si>
  <si>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</si>
  <si>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</si>
  <si>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</si>
  <si>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</si>
  <si>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</si>
  <si>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</si>
  <si>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</si>
  <si>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</si>
  <si>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</si>
  <si>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</si>
  <si>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</si>
  <si>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</si>
  <si>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</si>
  <si>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</si>
  <si>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</si>
  <si>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</si>
  <si>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</si>
  <si>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</si>
  <si>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</si>
  <si>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</si>
  <si>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</si>
  <si>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</si>
  <si>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</si>
  <si>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</si>
  <si>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</si>
  <si>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</si>
  <si>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</si>
  <si>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</si>
  <si>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</si>
  <si>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</si>
  <si>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</si>
  <si>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</si>
  <si>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</si>
  <si>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</si>
  <si>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</si>
  <si>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</si>
  <si>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</si>
  <si>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</si>
  <si>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</si>
  <si>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</si>
  <si>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</si>
  <si>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</si>
  <si>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</si>
  <si>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</si>
  <si>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</si>
  <si>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</si>
  <si>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</si>
  <si>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</si>
  <si>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</si>
  <si>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</si>
  <si>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</si>
  <si>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</si>
  <si>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</si>
  <si>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</si>
  <si>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</si>
  <si>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</si>
  <si>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</si>
  <si>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</si>
  <si>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</si>
  <si>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</si>
  <si>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</si>
  <si>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</si>
  <si>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</si>
  <si>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</si>
  <si>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</si>
  <si>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</si>
  <si>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</si>
  <si>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</si>
  <si>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</si>
  <si>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</si>
  <si>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</si>
  <si>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</si>
  <si>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</si>
  <si>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</si>
  <si>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</si>
  <si>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</si>
  <si>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</si>
  <si>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</si>
  <si>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</si>
  <si>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</si>
  <si>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</si>
  <si>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</si>
  <si>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</si>
  <si>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</si>
  <si>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</si>
  <si>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</si>
  <si>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</si>
  <si>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</si>
  <si>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</si>
  <si>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</si>
  <si>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</si>
  <si>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</si>
  <si>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</si>
  <si>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</si>
  <si>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</si>
  <si>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</si>
  <si>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</si>
  <si>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</si>
  <si>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</si>
  <si>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</si>
  <si>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</si>
  <si>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</si>
  <si>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</si>
  <si>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</si>
  <si>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</si>
  <si>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</si>
  <si>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</si>
  <si>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</si>
  <si>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</si>
  <si>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</si>
  <si>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</si>
  <si>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</si>
  <si>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</si>
  <si>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</si>
  <si>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</si>
  <si>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</si>
  <si>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</si>
  <si>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</si>
  <si>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</si>
  <si>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</si>
  <si>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</si>
  <si>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</si>
  <si>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</si>
  <si>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TM_VALUE/*#JM#*/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</si>
  <si>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</si>
  <si>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</si>
  <si>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</si>
  <si>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</si>
  <si>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</si>
  <si>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</si>
  <si>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</si>
  <si>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</si>
  <si>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</si>
  <si>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</si>
  <si>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</si>
  <si>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</si>
  <si>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</si>
  <si>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</si>
  <si>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</si>
  <si>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</si>
  <si>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</si>
  <si>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"X.SOLV"</t>
  </si>
  <si>
    <t>20</t>
  </si>
  <si>
    <t>21</t>
  </si>
  <si>
    <t>22</t>
  </si>
  <si>
    <t>"X.PLOT"</t>
  </si>
  <si>
    <t>"X.DEMO"</t>
  </si>
  <si>
    <t>ITM_XSOLV</t>
  </si>
  <si>
    <t>ITM_XPLOT</t>
  </si>
  <si>
    <t>ITM_XDEMO</t>
  </si>
  <si>
    <t>STD_alpha "gGRK"</t>
  </si>
  <si>
    <t>//JM ALPHA GREEK</t>
  </si>
  <si>
    <t>ITM_GGREEK</t>
  </si>
  <si>
    <t>JC_GGREEK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</si>
  <si>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</si>
  <si>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</si>
  <si>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</si>
  <si>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</si>
  <si>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</si>
  <si>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</si>
  <si>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</si>
  <si>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</si>
  <si>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</si>
  <si>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</si>
  <si>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</si>
  <si>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</si>
  <si>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</si>
  <si>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</si>
  <si>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</si>
  <si>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</si>
  <si>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</si>
  <si>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</si>
  <si>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</si>
  <si>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</si>
  <si>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</si>
  <si>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</si>
  <si>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</si>
  <si>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</si>
  <si>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</si>
  <si>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</si>
  <si>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</si>
  <si>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</si>
  <si>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</si>
  <si>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</si>
  <si>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</si>
  <si>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</si>
  <si>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</si>
  <si>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</si>
  <si>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</si>
  <si>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</si>
  <si>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</si>
  <si>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</si>
  <si>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</si>
  <si>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</si>
  <si>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</si>
  <si>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</si>
  <si>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</si>
  <si>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</si>
  <si>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</si>
  <si>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</si>
  <si>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</si>
  <si>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</si>
  <si>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"kg" STD_RIGHT_ARROW "lian"</t>
  </si>
  <si>
    <t>"li" STD_a_BREVE "ng"</t>
  </si>
  <si>
    <t>"lian" STD_RIGHT_ARROW "kg"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</si>
  <si>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</si>
  <si>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</si>
  <si>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</si>
  <si>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</si>
  <si>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</si>
  <si>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</si>
  <si>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</si>
  <si>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</si>
  <si>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</si>
  <si>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</si>
  <si>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</si>
  <si>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</si>
  <si>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</si>
  <si>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</si>
  <si>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</si>
  <si>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</si>
  <si>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</si>
  <si>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</si>
  <si>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</si>
  <si>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</si>
  <si>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</si>
  <si>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</si>
  <si>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</si>
  <si>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</si>
  <si>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</si>
  <si>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</si>
  <si>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</si>
  <si>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</si>
  <si>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</si>
  <si>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</si>
  <si>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</si>
  <si>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</si>
  <si>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</si>
  <si>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</si>
  <si>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</si>
  <si>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</si>
  <si>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</si>
  <si>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</si>
  <si>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</si>
  <si>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</si>
  <si>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"ct" STD_RIGHT_ARROW "g"</t>
  </si>
  <si>
    <t>"g" STD_RIGHT_ARROW "ct"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</si>
  <si>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</si>
  <si>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</si>
  <si>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</si>
  <si>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</si>
  <si>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</si>
  <si>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</si>
  <si>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</si>
  <si>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</si>
  <si>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</si>
  <si>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</si>
  <si>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</si>
  <si>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</si>
  <si>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</si>
  <si>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</si>
  <si>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</si>
  <si>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</si>
  <si>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</si>
  <si>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</si>
  <si>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</si>
  <si>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</si>
  <si>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</si>
  <si>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</si>
  <si>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</si>
  <si>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</si>
  <si>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</si>
  <si>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</si>
  <si>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</si>
  <si>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</si>
  <si>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</si>
  <si>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</si>
  <si>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</si>
  <si>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</si>
  <si>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</si>
  <si>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</si>
  <si>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</si>
  <si>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</si>
  <si>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</si>
  <si>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ITM_MMtoPOINTc</t>
  </si>
  <si>
    <t>ITM_POINTtoMM</t>
  </si>
  <si>
    <t>ITM_POINTtoMMb</t>
  </si>
  <si>
    <t>ITM_POINTtoMMc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</si>
  <si>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</si>
  <si>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</si>
  <si>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</si>
  <si>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</si>
  <si>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</si>
  <si>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</si>
  <si>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</si>
  <si>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</si>
  <si>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</si>
  <si>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</si>
  <si>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</si>
  <si>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</si>
  <si>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</si>
  <si>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</si>
  <si>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</si>
  <si>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</si>
  <si>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</si>
  <si>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</si>
  <si>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</si>
  <si>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</si>
  <si>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</si>
  <si>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</si>
  <si>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</si>
  <si>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</si>
  <si>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</si>
  <si>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</si>
  <si>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</si>
  <si>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</si>
  <si>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</si>
  <si>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"CENTRL"               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</si>
  <si>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</si>
  <si>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</si>
  <si>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</si>
  <si>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</si>
  <si>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</si>
  <si>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</si>
  <si>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</si>
  <si>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</si>
  <si>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</si>
  <si>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</si>
  <si>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</si>
  <si>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</si>
  <si>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</si>
  <si>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</si>
  <si>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</si>
  <si>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</si>
  <si>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</si>
  <si>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</si>
  <si>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</si>
  <si>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</si>
  <si>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</si>
  <si>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</si>
  <si>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</si>
  <si>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</si>
  <si>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</si>
  <si>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</si>
  <si>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</si>
  <si>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</si>
  <si>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</si>
  <si>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</si>
  <si>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</si>
  <si>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</si>
  <si>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</si>
  <si>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</si>
  <si>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</si>
  <si>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</si>
  <si>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</si>
  <si>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</si>
  <si>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</si>
  <si>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</si>
  <si>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</si>
  <si>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</si>
  <si>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</si>
  <si>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</si>
  <si>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</si>
  <si>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</si>
  <si>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</si>
  <si>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</si>
  <si>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</si>
  <si>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"p00U"</t>
  </si>
  <si>
    <t>"p01U"</t>
  </si>
  <si>
    <t>"p02U"</t>
  </si>
  <si>
    <t>"p03U"</t>
  </si>
  <si>
    <t>"p04U"</t>
  </si>
  <si>
    <t>"p05U"</t>
  </si>
  <si>
    <t>"f00U"</t>
  </si>
  <si>
    <t>"g00U"</t>
  </si>
  <si>
    <t>"f01U"</t>
  </si>
  <si>
    <t>"g01U"</t>
  </si>
  <si>
    <t>"f02U"</t>
  </si>
  <si>
    <t>"g02U"</t>
  </si>
  <si>
    <t>"f03U"</t>
  </si>
  <si>
    <t>"g03U"</t>
  </si>
  <si>
    <t>"f04U"</t>
  </si>
  <si>
    <t>"g04U"</t>
  </si>
  <si>
    <t>"f05U"</t>
  </si>
  <si>
    <t>USER_SFTg05U</t>
  </si>
  <si>
    <t>"g05U"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</si>
  <si>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</si>
  <si>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</si>
  <si>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</si>
  <si>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</si>
  <si>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</si>
  <si>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</si>
  <si>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</si>
  <si>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</si>
  <si>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</si>
  <si>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</si>
  <si>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</si>
  <si>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</si>
  <si>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</si>
  <si>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</si>
  <si>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</si>
  <si>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</si>
  <si>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</si>
  <si>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</si>
  <si>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</si>
  <si>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</si>
  <si>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</si>
  <si>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</si>
  <si>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</si>
  <si>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</si>
  <si>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</si>
  <si>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</si>
  <si>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</si>
  <si>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</si>
  <si>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</si>
  <si>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</si>
  <si>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</si>
  <si>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{itemToBeCoded</t>
  </si>
  <si>
    <t>/  {fnBinomialP</t>
  </si>
  <si>
    <t>/  {fnBinomialL</t>
  </si>
  <si>
    <t>/  {fnBinomialR</t>
  </si>
  <si>
    <t>/  {fnBinomialI</t>
  </si>
  <si>
    <t>/  {fnCauchyP</t>
  </si>
  <si>
    <t>/  {fnCauchyL</t>
  </si>
  <si>
    <t>/  {fnCauchyR</t>
  </si>
  <si>
    <t>/  {fnCauchyI</t>
  </si>
  <si>
    <t>/  {fnExponentialP</t>
  </si>
  <si>
    <t>/  {fnExponentialL</t>
  </si>
  <si>
    <t>/  {fnExponentialR</t>
  </si>
  <si>
    <t>/  {fnExponentialI</t>
  </si>
  <si>
    <t>/  {fnF_P</t>
  </si>
  <si>
    <t>/  {fnF_L</t>
  </si>
  <si>
    <t>/  {fnF_R</t>
  </si>
  <si>
    <t>/  {fnF_I</t>
  </si>
  <si>
    <t>/  {fnGeometricP</t>
  </si>
  <si>
    <t>/  {fnGeometricL</t>
  </si>
  <si>
    <t>/  {fnGeometricR</t>
  </si>
  <si>
    <t>/  {fnGeometricI</t>
  </si>
  <si>
    <t>/  {fnHypergeometricP</t>
  </si>
  <si>
    <t>/  {fnHypergeometricL</t>
  </si>
  <si>
    <t>/  {fnHypergeometricR</t>
  </si>
  <si>
    <t>/  {fnHypergeometricI</t>
  </si>
  <si>
    <t>/  {fnLogNormalP</t>
  </si>
  <si>
    <t>/  {fnLogNormalL</t>
  </si>
  <si>
    <t>/  {fnLogNormalR</t>
  </si>
  <si>
    <t>/  {fnLogNormalI</t>
  </si>
  <si>
    <t>/  {fnLogisticP</t>
  </si>
  <si>
    <t>/  {fnLogisticL</t>
  </si>
  <si>
    <t>/  {fnLogisticR</t>
  </si>
  <si>
    <t>/  {fnLogisticI</t>
  </si>
  <si>
    <t>/  {fnNegBinomialP</t>
  </si>
  <si>
    <t>/  {fnNegBinomialL</t>
  </si>
  <si>
    <t>/  {fnNegBinomialR</t>
  </si>
  <si>
    <t>/  {fnNegBinomialI</t>
  </si>
  <si>
    <t>/  {fnNormalP</t>
  </si>
  <si>
    <t>/  {fnNormalL</t>
  </si>
  <si>
    <t>/  {fnNormalR</t>
  </si>
  <si>
    <t>/  {fnNormalI</t>
  </si>
  <si>
    <t>/  {fnPoissonP</t>
  </si>
  <si>
    <t>/  {fnPoissonL</t>
  </si>
  <si>
    <t>/  {fnPoissonR</t>
  </si>
  <si>
    <t>/  {fnPoissonI</t>
  </si>
  <si>
    <t>/  {fnT_P</t>
  </si>
  <si>
    <t>/  {fnT_L</t>
  </si>
  <si>
    <t>/  {fnT_R</t>
  </si>
  <si>
    <t>/  {fnT_I</t>
  </si>
  <si>
    <t>/  {fnWeibullP</t>
  </si>
  <si>
    <t>/  {fnWeibullL</t>
  </si>
  <si>
    <t>/  {fnWeibullR</t>
  </si>
  <si>
    <t>/  {fnWeibullI</t>
  </si>
  <si>
    <t>/  {fnChi2P</t>
  </si>
  <si>
    <t>/  {fnChi2L</t>
  </si>
  <si>
    <t>/  {fnChi2R</t>
  </si>
  <si>
    <t>/  {fnChi2I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</si>
  <si>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</si>
  <si>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</si>
  <si>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</si>
  <si>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</si>
  <si>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</si>
  <si>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</si>
  <si>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</si>
  <si>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</si>
  <si>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</si>
  <si>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</si>
  <si>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</si>
  <si>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</si>
  <si>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</si>
  <si>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ITM_PLOT_XY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</si>
  <si>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</si>
  <si>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</si>
  <si>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</si>
  <si>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</si>
  <si>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</si>
  <si>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</si>
  <si>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</si>
  <si>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</si>
  <si>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</si>
  <si>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</si>
  <si>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</si>
  <si>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</si>
  <si>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</si>
  <si>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</si>
  <si>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</si>
  <si>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</si>
  <si>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</si>
  <si>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</si>
  <si>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</si>
  <si>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</si>
  <si>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</si>
  <si>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</si>
  <si>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</si>
  <si>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</si>
  <si>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</si>
  <si>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</si>
  <si>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</si>
  <si>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</si>
  <si>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</si>
  <si>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</si>
  <si>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</si>
  <si>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</si>
  <si>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</si>
  <si>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</si>
  <si>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</si>
  <si>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</si>
  <si>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</si>
  <si>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</si>
  <si>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</si>
  <si>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</si>
  <si>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</si>
  <si>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</si>
  <si>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</si>
  <si>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</si>
  <si>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</si>
  <si>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</si>
  <si>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</si>
  <si>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</si>
  <si>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</si>
  <si>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</si>
  <si>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</si>
  <si>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</si>
  <si>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</si>
  <si>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</si>
  <si>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</si>
  <si>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</si>
  <si>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</si>
  <si>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</si>
  <si>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</si>
  <si>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</si>
  <si>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</si>
  <si>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</si>
  <si>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</si>
  <si>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</si>
  <si>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</si>
  <si>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</si>
  <si>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</si>
  <si>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</si>
  <si>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</si>
  <si>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</si>
  <si>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</si>
  <si>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</si>
  <si>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</si>
  <si>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</si>
  <si>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</si>
  <si>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</si>
  <si>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</si>
  <si>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-MNU_HOME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</si>
  <si>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</si>
  <si>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</si>
  <si>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</si>
  <si>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</si>
  <si>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</si>
  <si>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</si>
  <si>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</si>
  <si>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</si>
  <si>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</si>
  <si>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</si>
  <si>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</si>
  <si>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</si>
  <si>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</si>
  <si>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</si>
  <si>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</si>
  <si>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</si>
  <si>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</si>
  <si>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</si>
  <si>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</si>
  <si>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</si>
  <si>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</si>
  <si>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</si>
  <si>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</si>
  <si>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</si>
  <si>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</si>
  <si>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</si>
  <si>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</si>
  <si>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</si>
  <si>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</si>
  <si>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</si>
  <si>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</si>
  <si>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</si>
  <si>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</si>
  <si>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</si>
  <si>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</si>
  <si>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</si>
  <si>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</si>
  <si>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</si>
  <si>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</si>
  <si>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</si>
  <si>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</si>
  <si>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</si>
  <si>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</si>
  <si>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</si>
  <si>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/  { fnKeyAngle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</si>
  <si>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</si>
  <si>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</si>
  <si>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</si>
  <si>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</si>
  <si>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</si>
  <si>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</si>
  <si>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</si>
  <si>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</si>
  <si>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</si>
  <si>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</si>
  <si>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</si>
  <si>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</si>
  <si>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</si>
  <si>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</si>
  <si>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</si>
  <si>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ANGLE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</si>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</sst>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1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NumberFormat="1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14" fillId="8" borderId="0" xfId="0" applyNumberFormat="1" applyFont="1" applyFill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0" fontId="5" fillId="15" borderId="1" xfId="0" applyNumberFormat="1" applyFont="1" applyFill="1" applyBorder="1"/>
    <xf numFmtId="49" fontId="24" fillId="8" borderId="0" xfId="0" applyNumberFormat="1" applyFont="1" applyFill="1"/>
    <xf numFmtId="0" fontId="24" fillId="17" borderId="1" xfId="0" applyNumberFormat="1" applyFont="1" applyFill="1" applyBorder="1"/>
    <xf numFmtId="0" fontId="24" fillId="17" borderId="1" xfId="0" applyFont="1" applyFill="1" applyBorder="1"/>
    <xf numFmtId="49" fontId="0" fillId="9" borderId="1" xfId="0" applyNumberForma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49" fontId="0" fillId="22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11" fillId="15" borderId="0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NumberFormat="1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0" xfId="0" applyNumberFormat="1" applyFont="1" applyFill="1" applyBorder="1" applyAlignment="1">
      <alignment horizontal="center"/>
    </xf>
    <xf numFmtId="49" fontId="0" fillId="24" borderId="1" xfId="0" applyNumberFormat="1" applyFill="1" applyBorder="1"/>
    <xf numFmtId="0" fontId="0" fillId="24" borderId="1" xfId="0" applyNumberFormat="1" applyFill="1" applyBorder="1"/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0" fontId="5" fillId="24" borderId="1" xfId="0" applyNumberFormat="1" applyFont="1" applyFill="1" applyBorder="1"/>
    <xf numFmtId="49" fontId="5" fillId="24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4" borderId="1" xfId="0" applyNumberFormat="1" applyFill="1" applyBorder="1" applyAlignment="1">
      <alignment horizontal="center"/>
    </xf>
    <xf numFmtId="49" fontId="5" fillId="24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0" fillId="4" borderId="1" xfId="0" applyNumberFormat="1" applyFill="1" applyBorder="1"/>
    <xf numFmtId="49" fontId="14" fillId="4" borderId="1" xfId="0" applyNumberFormat="1" applyFont="1" applyFill="1" applyBorder="1"/>
    <xf numFmtId="0" fontId="0" fillId="25" borderId="0" xfId="0" applyFill="1" applyAlignment="1">
      <alignment horizontal="center"/>
    </xf>
    <xf numFmtId="49" fontId="0" fillId="25" borderId="0" xfId="0" applyNumberFormat="1" applyFill="1"/>
    <xf numFmtId="0" fontId="7" fillId="25" borderId="1" xfId="0" applyNumberFormat="1" applyFont="1" applyFill="1" applyBorder="1"/>
    <xf numFmtId="0" fontId="7" fillId="25" borderId="0" xfId="0" applyNumberFormat="1" applyFont="1" applyFill="1" applyBorder="1" applyAlignment="1">
      <alignment horizontal="center"/>
    </xf>
    <xf numFmtId="49" fontId="0" fillId="25" borderId="1" xfId="0" applyNumberFormat="1" applyFill="1" applyBorder="1"/>
    <xf numFmtId="0" fontId="0" fillId="25" borderId="1" xfId="0" applyNumberFormat="1" applyFill="1" applyBorder="1"/>
    <xf numFmtId="0" fontId="0" fillId="25" borderId="0" xfId="0" applyFill="1"/>
    <xf numFmtId="0" fontId="4" fillId="25" borderId="1" xfId="0" applyFont="1" applyFill="1" applyBorder="1"/>
    <xf numFmtId="0" fontId="0" fillId="25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6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NumberFormat="1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7" fillId="19" borderId="1" xfId="0" applyNumberFormat="1" applyFont="1" applyFill="1" applyBorder="1"/>
    <xf numFmtId="0" fontId="7" fillId="19" borderId="0" xfId="0" applyNumberFormat="1" applyFont="1" applyFill="1" applyBorder="1" applyAlignment="1">
      <alignment horizontal="center"/>
    </xf>
    <xf numFmtId="0" fontId="0" fillId="19" borderId="1" xfId="0" applyNumberFormat="1" applyFill="1" applyBorder="1"/>
    <xf numFmtId="0" fontId="0" fillId="19" borderId="0" xfId="0" applyFill="1"/>
    <xf numFmtId="0" fontId="4" fillId="19" borderId="1" xfId="0" applyFont="1" applyFill="1" applyBorder="1"/>
    <xf numFmtId="0" fontId="0" fillId="19" borderId="0" xfId="0" applyFill="1" applyBorder="1"/>
    <xf numFmtId="0" fontId="0" fillId="19" borderId="1" xfId="0" applyFill="1" applyBorder="1"/>
    <xf numFmtId="0" fontId="12" fillId="19" borderId="0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14" fillId="18" borderId="1" xfId="0" applyFont="1" applyFill="1" applyBorder="1"/>
    <xf numFmtId="0" fontId="4" fillId="15" borderId="1" xfId="0" applyNumberFormat="1" applyFont="1" applyFill="1" applyBorder="1"/>
    <xf numFmtId="0" fontId="4" fillId="4" borderId="1" xfId="0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37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09"/>
  <sheetViews>
    <sheetView tabSelected="1" topLeftCell="F2051" zoomScale="75" zoomScaleNormal="75" zoomScalePageLayoutView="75" workbookViewId="0">
      <selection activeCell="T2082" sqref="T2082"/>
    </sheetView>
  </sheetViews>
  <sheetFormatPr baseColWidth="10" defaultRowHeight="16" zeroHeight="1"/>
  <cols>
    <col min="1" max="1" width="10.83203125" style="2"/>
    <col min="2" max="2" width="10.33203125" style="53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157" customWidth="1"/>
    <col min="17" max="18" width="8.5" style="9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6" max="26" width="15.1640625" customWidth="1"/>
    <col min="27" max="27" width="16.1640625" style="158" customWidth="1"/>
    <col min="29" max="29" width="26.6640625" style="2" bestFit="1" customWidth="1"/>
  </cols>
  <sheetData>
    <row r="1" spans="1:30">
      <c r="A1" s="2">
        <v>-1</v>
      </c>
      <c r="I1" s="185"/>
      <c r="K1" s="43"/>
    </row>
    <row r="2" spans="1:30">
      <c r="B2" s="150"/>
      <c r="K2" s="43"/>
      <c r="O2" s="9">
        <v>33</v>
      </c>
      <c r="P2" s="157">
        <v>27</v>
      </c>
      <c r="Q2" s="9">
        <v>45</v>
      </c>
      <c r="R2" s="9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  <c r="AA2" s="158">
        <v>45</v>
      </c>
    </row>
    <row r="3" spans="1:30" s="5" customFormat="1">
      <c r="A3" s="4">
        <v>0</v>
      </c>
      <c r="B3" s="54">
        <v>0</v>
      </c>
      <c r="C3" s="58" t="s">
        <v>4057</v>
      </c>
      <c r="D3" s="59" t="s">
        <v>7</v>
      </c>
      <c r="E3" s="63" t="s">
        <v>533</v>
      </c>
      <c r="F3" s="63" t="s">
        <v>1563</v>
      </c>
      <c r="G3" s="91">
        <v>0</v>
      </c>
      <c r="H3" s="91">
        <v>0</v>
      </c>
      <c r="I3" s="65" t="s">
        <v>1</v>
      </c>
      <c r="J3" s="65" t="s">
        <v>1550</v>
      </c>
      <c r="K3" s="66" t="s">
        <v>4077</v>
      </c>
      <c r="L3" s="58" t="s">
        <v>2931</v>
      </c>
      <c r="M3" s="63" t="s">
        <v>1568</v>
      </c>
      <c r="N3" s="13"/>
      <c r="O3"/>
      <c r="P3" t="str">
        <f t="shared" ref="P3" si="0">IF(E3=F3,"","NOT EQUAL")</f>
        <v>NOT EQUAL</v>
      </c>
      <c r="Q3" t="s">
        <v>4516</v>
      </c>
      <c r="R3"/>
      <c r="S3"/>
      <c r="T3" s="2" t="s">
        <v>2887</v>
      </c>
      <c r="U3" s="21" t="s">
        <v>2949</v>
      </c>
      <c r="V3" s="21" t="s">
        <v>2950</v>
      </c>
      <c r="W3"/>
      <c r="X3"/>
      <c r="AA3" s="158" t="s">
        <v>4516</v>
      </c>
      <c r="AC3" s="4"/>
    </row>
    <row r="4" spans="1:30" s="47" customFormat="1">
      <c r="A4" s="46"/>
      <c r="B4" s="52">
        <v>0.4</v>
      </c>
      <c r="C4" s="58" t="s">
        <v>2431</v>
      </c>
      <c r="D4" s="59"/>
      <c r="E4" s="63"/>
      <c r="F4" s="63"/>
      <c r="G4" s="91"/>
      <c r="H4" s="91"/>
      <c r="I4" s="65"/>
      <c r="J4" s="65"/>
      <c r="K4" s="66"/>
      <c r="L4" s="58"/>
      <c r="M4" s="63" t="s">
        <v>2431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A4" s="158"/>
      <c r="AC4" s="46"/>
    </row>
    <row r="5" spans="1:30" s="47" customFormat="1">
      <c r="A5" s="46"/>
      <c r="B5" s="52">
        <v>0.5</v>
      </c>
      <c r="C5" s="58" t="s">
        <v>2924</v>
      </c>
      <c r="D5" s="59"/>
      <c r="E5" s="63"/>
      <c r="F5" s="63"/>
      <c r="G5" s="91"/>
      <c r="H5" s="91"/>
      <c r="I5" s="65"/>
      <c r="J5" s="65"/>
      <c r="K5" s="66"/>
      <c r="L5" s="58"/>
      <c r="M5" s="63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A5" s="158"/>
      <c r="AC5" s="46"/>
    </row>
    <row r="6" spans="1:30">
      <c r="A6" s="56">
        <f>IF(B6=INT(B6),ROW(),"")</f>
        <v>6</v>
      </c>
      <c r="B6" s="55">
        <f>IF(AND(MID(C6,2,1)&lt;&gt;"/",MID(C6,1,1)="/"),INT(B5)+1,B5+0.01)</f>
        <v>1</v>
      </c>
      <c r="C6" s="59" t="s">
        <v>4057</v>
      </c>
      <c r="D6" s="59" t="s">
        <v>3042</v>
      </c>
      <c r="E6" s="65" t="s">
        <v>1285</v>
      </c>
      <c r="F6" s="65" t="s">
        <v>1285</v>
      </c>
      <c r="G6" s="91">
        <v>0</v>
      </c>
      <c r="H6" s="91">
        <v>0</v>
      </c>
      <c r="I6" s="174" t="s">
        <v>3</v>
      </c>
      <c r="J6" s="65" t="s">
        <v>1549</v>
      </c>
      <c r="K6" s="66" t="s">
        <v>4241</v>
      </c>
      <c r="L6" s="67"/>
      <c r="M6" s="63" t="s">
        <v>1820</v>
      </c>
      <c r="N6" s="13"/>
      <c r="O6" s="43"/>
      <c r="P6" s="43" t="str">
        <f t="shared" ref="P6:P69" si="1">IF(E6=F6,"","NOT EQUAL")</f>
        <v/>
      </c>
      <c r="Q6" s="43" t="str">
        <f>IF(ISNA(VLOOKUP(AC6,#REF!,1)),"//","")</f>
        <v/>
      </c>
      <c r="R6" s="43"/>
      <c r="S6" s="43">
        <f t="shared" ref="S6:S70" si="2">IF(X6&lt;&gt;"",S5+1,S5)</f>
        <v>0</v>
      </c>
      <c r="T6" s="91" t="s">
        <v>2431</v>
      </c>
      <c r="U6" s="70" t="s">
        <v>2817</v>
      </c>
      <c r="V6" s="70" t="s">
        <v>2431</v>
      </c>
      <c r="W6" s="44" t="str">
        <f t="shared" ref="W6" si="3">IF( OR(U6="CNST", I6="CAT_REGS"),IF(E6=CHAR(34)&amp;CHAR(34),F6,E6),
IF(U6="YES",UPPER(IF(E6=CHAR(34)&amp;CHAR(34),F6,E6)),
IF(   AND(U6&lt;&gt;"NO",I6="CAT_FNCT",D6&lt;&gt;"multiply", D6&lt;&gt;"divide"),IF(J6="SLS_ENABLED",   UPPER(IF(E6=CHAR(34)&amp;CHAR(34),F6,E6)),""),"")))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  <c r="AA6" s="158" t="str">
        <f>IF(ISNA(VLOOKUP(X6,Sheet2!J:J,1,0)),"//","")</f>
        <v/>
      </c>
      <c r="AC6" s="108" t="str">
        <f t="shared" ref="AC6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" t="b">
        <f t="shared" ref="AD6" si="7">X6=AC6</f>
        <v>1</v>
      </c>
    </row>
    <row r="7" spans="1:30">
      <c r="A7" s="56">
        <f t="shared" ref="A7:A70" si="8">IF(B7=INT(B7),ROW(),"")</f>
        <v>7</v>
      </c>
      <c r="B7" s="55">
        <f t="shared" ref="B7:B70" si="9">IF(AND(MID(C7,2,1)&lt;&gt;"/",MID(C7,1,1)="/"),INT(B6)+1,B6+0.01)</f>
        <v>2</v>
      </c>
      <c r="C7" s="59" t="s">
        <v>3694</v>
      </c>
      <c r="D7" s="59" t="s">
        <v>3042</v>
      </c>
      <c r="E7" s="65" t="s">
        <v>1265</v>
      </c>
      <c r="F7" s="65" t="s">
        <v>1265</v>
      </c>
      <c r="G7" s="91">
        <v>0</v>
      </c>
      <c r="H7" s="91">
        <v>99</v>
      </c>
      <c r="I7" s="174" t="s">
        <v>3</v>
      </c>
      <c r="J7" s="65" t="s">
        <v>1549</v>
      </c>
      <c r="K7" s="66" t="s">
        <v>4241</v>
      </c>
      <c r="L7" s="67"/>
      <c r="M7" s="63" t="s">
        <v>1766</v>
      </c>
      <c r="N7" s="13"/>
      <c r="O7" s="43"/>
      <c r="P7" s="43" t="str">
        <f t="shared" si="1"/>
        <v/>
      </c>
      <c r="Q7" s="43" t="str">
        <f>IF(ISNA(VLOOKUP(AC7,#REF!,1)),"//","")</f>
        <v/>
      </c>
      <c r="R7" s="43"/>
      <c r="S7" s="43">
        <f t="shared" si="2"/>
        <v>0</v>
      </c>
      <c r="T7" s="91" t="s">
        <v>2431</v>
      </c>
      <c r="U7" s="70" t="s">
        <v>2817</v>
      </c>
      <c r="V7" s="70" t="s">
        <v>2431</v>
      </c>
      <c r="W7" s="44" t="str">
        <f t="shared" ref="W7:W70" si="10">IF( OR(U7="CNST", I7="CAT_REGS"),IF(E7=CHAR(34)&amp;CHAR(34),F7,E7),
IF(U7="YES",UPPER(IF(E7=CHAR(34)&amp;CHAR(34),F7,E7)),
IF(   AND(U7&lt;&gt;"NO",I7="CAT_FNCT",D7&lt;&gt;"multiply", D7&lt;&gt;"divide"),IF(J7="SLS_ENABLED",   UPPER(IF(E7=CHAR(34)&amp;CHAR(34),F7,E7)),""),"")))</f>
        <v/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2">B7</f>
        <v>2</v>
      </c>
      <c r="Z7" t="str">
        <f t="shared" ref="Z7:Z70" si="13">M7</f>
        <v>ITM_GTO</v>
      </c>
      <c r="AA7" s="158" t="str">
        <f>IF(ISNA(VLOOKUP(X7,Sheet2!J:J,1,0)),"//","")</f>
        <v/>
      </c>
      <c r="AC7" s="108" t="str">
        <f t="shared" ref="AC7:AC70" si="14">IF(LEN(X7)=0,"",SUBSTITUTE(SUBSTITUTE(SUBSTITUTE(SUBSTITUTE(SUBSTITUTE(SUBSTITUTE(SUBSTITUTE(SUBSTITUTE(SUBSTITUTE(SUBSTITUTE(SUBSTITUTE(SUBSTITUTE(SUBSTITUTE(SUBSTITUTE(SUBSTITUTE(SUBSTITUTE(SUBSTITUTE(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" t="b">
        <f t="shared" ref="AD7:AD70" si="15">X7=AC7</f>
        <v>1</v>
      </c>
    </row>
    <row r="8" spans="1:30">
      <c r="A8" s="56">
        <f t="shared" si="8"/>
        <v>8</v>
      </c>
      <c r="B8" s="55">
        <f t="shared" si="9"/>
        <v>3</v>
      </c>
      <c r="C8" s="60" t="s">
        <v>4057</v>
      </c>
      <c r="D8" s="60" t="s">
        <v>3042</v>
      </c>
      <c r="E8" s="65" t="s">
        <v>1446</v>
      </c>
      <c r="F8" s="65" t="s">
        <v>1446</v>
      </c>
      <c r="G8" s="91">
        <v>0</v>
      </c>
      <c r="H8" s="187">
        <v>0</v>
      </c>
      <c r="I8" s="174" t="s">
        <v>3</v>
      </c>
      <c r="J8" s="65" t="s">
        <v>1549</v>
      </c>
      <c r="K8" s="66" t="s">
        <v>4241</v>
      </c>
      <c r="L8" s="67"/>
      <c r="M8" s="63" t="s">
        <v>2133</v>
      </c>
      <c r="N8" s="13"/>
      <c r="O8"/>
      <c r="P8" t="str">
        <f t="shared" si="1"/>
        <v/>
      </c>
      <c r="Q8" t="str">
        <f>IF(ISNA(VLOOKUP(AC8,#REF!,1)),"//","")</f>
        <v/>
      </c>
      <c r="R8"/>
      <c r="S8" s="43">
        <f t="shared" si="2"/>
        <v>1</v>
      </c>
      <c r="T8" s="92" t="s">
        <v>2431</v>
      </c>
      <c r="U8" s="70" t="s">
        <v>2431</v>
      </c>
      <c r="V8" s="70" t="s">
        <v>2431</v>
      </c>
      <c r="W8" s="44" t="str">
        <f t="shared" si="10"/>
        <v>"XEQ"</v>
      </c>
      <c r="X8" s="25" t="str">
        <f t="shared" si="11"/>
        <v>XEQ</v>
      </c>
      <c r="Y8" s="1">
        <f t="shared" si="12"/>
        <v>3</v>
      </c>
      <c r="Z8" t="str">
        <f t="shared" si="13"/>
        <v>ITM_XEQ</v>
      </c>
      <c r="AA8" s="158" t="str">
        <f>IF(ISNA(VLOOKUP(X8,Sheet2!J:J,1,0)),"//","")</f>
        <v>//</v>
      </c>
      <c r="AC8" s="108" t="str">
        <f t="shared" si="14"/>
        <v>XEQ</v>
      </c>
      <c r="AD8" t="b">
        <f t="shared" si="15"/>
        <v>1</v>
      </c>
    </row>
    <row r="9" spans="1:30">
      <c r="A9" s="56">
        <f t="shared" si="8"/>
        <v>9</v>
      </c>
      <c r="B9" s="55">
        <f t="shared" si="9"/>
        <v>4</v>
      </c>
      <c r="C9" s="59" t="s">
        <v>4057</v>
      </c>
      <c r="D9" s="59" t="s">
        <v>7</v>
      </c>
      <c r="E9" s="65" t="s">
        <v>1389</v>
      </c>
      <c r="F9" s="65" t="s">
        <v>1389</v>
      </c>
      <c r="G9" s="91">
        <v>0</v>
      </c>
      <c r="H9" s="91">
        <v>0</v>
      </c>
      <c r="I9" s="174" t="s">
        <v>3</v>
      </c>
      <c r="J9" s="65" t="s">
        <v>1549</v>
      </c>
      <c r="K9" s="66" t="s">
        <v>4241</v>
      </c>
      <c r="L9" s="67"/>
      <c r="M9" s="63" t="s">
        <v>2010</v>
      </c>
      <c r="N9" s="13"/>
      <c r="O9"/>
      <c r="P9" t="str">
        <f t="shared" si="1"/>
        <v/>
      </c>
      <c r="Q9" t="str">
        <f>IF(ISNA(VLOOKUP(AC9,#REF!,1)),"//","")</f>
        <v/>
      </c>
      <c r="R9"/>
      <c r="S9" s="43">
        <f t="shared" si="2"/>
        <v>1</v>
      </c>
      <c r="T9" s="92" t="s">
        <v>2431</v>
      </c>
      <c r="U9" s="70" t="s">
        <v>2817</v>
      </c>
      <c r="V9" s="70" t="s">
        <v>2431</v>
      </c>
      <c r="W9" s="44" t="str">
        <f t="shared" si="10"/>
        <v/>
      </c>
      <c r="X9" s="25" t="str">
        <f t="shared" si="11"/>
        <v/>
      </c>
      <c r="Y9" s="1">
        <f t="shared" si="12"/>
        <v>4</v>
      </c>
      <c r="Z9" t="str">
        <f t="shared" si="13"/>
        <v>ITM_RTN</v>
      </c>
      <c r="AA9" s="158" t="str">
        <f>IF(ISNA(VLOOKUP(X9,Sheet2!J:J,1,0)),"//","")</f>
        <v/>
      </c>
      <c r="AC9" s="108" t="str">
        <f t="shared" si="14"/>
        <v/>
      </c>
      <c r="AD9" t="b">
        <f t="shared" si="15"/>
        <v>1</v>
      </c>
    </row>
    <row r="10" spans="1:30">
      <c r="A10" s="56">
        <f t="shared" si="8"/>
        <v>10</v>
      </c>
      <c r="B10" s="55">
        <f t="shared" si="9"/>
        <v>5</v>
      </c>
      <c r="C10" s="59" t="s">
        <v>4626</v>
      </c>
      <c r="D10" s="59" t="s">
        <v>2473</v>
      </c>
      <c r="E10" s="65" t="s">
        <v>1272</v>
      </c>
      <c r="F10" s="65" t="s">
        <v>1272</v>
      </c>
      <c r="G10" s="91">
        <v>0</v>
      </c>
      <c r="H10" s="91">
        <v>99</v>
      </c>
      <c r="I10" s="174" t="s">
        <v>3</v>
      </c>
      <c r="J10" s="65" t="s">
        <v>1549</v>
      </c>
      <c r="K10" s="66" t="s">
        <v>4241</v>
      </c>
      <c r="L10" s="67"/>
      <c r="M10" s="63" t="s">
        <v>1790</v>
      </c>
      <c r="N10" s="13"/>
      <c r="O10"/>
      <c r="P10" t="str">
        <f t="shared" si="1"/>
        <v/>
      </c>
      <c r="Q10" t="str">
        <f>IF(ISNA(VLOOKUP(AC10,#REF!,1)),"//","")</f>
        <v/>
      </c>
      <c r="R10"/>
      <c r="S10" s="43">
        <f t="shared" si="2"/>
        <v>1</v>
      </c>
      <c r="T10" s="92" t="s">
        <v>2431</v>
      </c>
      <c r="U10" s="70" t="s">
        <v>2817</v>
      </c>
      <c r="V10" s="70" t="s">
        <v>2431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A10" s="158" t="str">
        <f>IF(ISNA(VLOOKUP(X10,Sheet2!J:J,1,0)),"//","")</f>
        <v/>
      </c>
      <c r="AC10" s="108" t="str">
        <f t="shared" si="14"/>
        <v/>
      </c>
      <c r="AD10" t="b">
        <f t="shared" si="15"/>
        <v>1</v>
      </c>
    </row>
    <row r="11" spans="1:30">
      <c r="A11" s="56">
        <f t="shared" si="8"/>
        <v>11</v>
      </c>
      <c r="B11" s="55">
        <f t="shared" si="9"/>
        <v>6</v>
      </c>
      <c r="C11" s="59" t="s">
        <v>4627</v>
      </c>
      <c r="D11" s="59" t="s">
        <v>2473</v>
      </c>
      <c r="E11" s="65" t="s">
        <v>1273</v>
      </c>
      <c r="F11" s="65" t="s">
        <v>1273</v>
      </c>
      <c r="G11" s="91">
        <v>0</v>
      </c>
      <c r="H11" s="91">
        <v>99</v>
      </c>
      <c r="I11" s="174" t="s">
        <v>3</v>
      </c>
      <c r="J11" s="65" t="s">
        <v>1549</v>
      </c>
      <c r="K11" s="66" t="s">
        <v>4241</v>
      </c>
      <c r="L11" s="67"/>
      <c r="M11" s="63" t="s">
        <v>1791</v>
      </c>
      <c r="N11" s="13"/>
      <c r="O11"/>
      <c r="P11" t="str">
        <f t="shared" si="1"/>
        <v/>
      </c>
      <c r="Q11" t="str">
        <f>IF(ISNA(VLOOKUP(AC11,#REF!,1)),"//","")</f>
        <v/>
      </c>
      <c r="R11"/>
      <c r="S11" s="43">
        <f t="shared" si="2"/>
        <v>1</v>
      </c>
      <c r="T11" s="92" t="s">
        <v>2431</v>
      </c>
      <c r="U11" s="70" t="s">
        <v>2817</v>
      </c>
      <c r="V11" s="70" t="s">
        <v>2431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A11" s="158" t="str">
        <f>IF(ISNA(VLOOKUP(X11,Sheet2!J:J,1,0)),"//","")</f>
        <v/>
      </c>
      <c r="AC11" s="108" t="str">
        <f t="shared" si="14"/>
        <v/>
      </c>
      <c r="AD11" t="b">
        <f t="shared" si="15"/>
        <v>1</v>
      </c>
    </row>
    <row r="12" spans="1:30">
      <c r="A12" s="56">
        <f t="shared" si="8"/>
        <v>12</v>
      </c>
      <c r="B12" s="55">
        <f t="shared" si="9"/>
        <v>7</v>
      </c>
      <c r="C12" s="59" t="s">
        <v>4628</v>
      </c>
      <c r="D12" s="59" t="s">
        <v>2473</v>
      </c>
      <c r="E12" s="65" t="s">
        <v>1274</v>
      </c>
      <c r="F12" s="65" t="s">
        <v>1274</v>
      </c>
      <c r="G12" s="91">
        <v>0</v>
      </c>
      <c r="H12" s="91">
        <v>99</v>
      </c>
      <c r="I12" s="174" t="s">
        <v>3</v>
      </c>
      <c r="J12" s="65" t="s">
        <v>1549</v>
      </c>
      <c r="K12" s="66" t="s">
        <v>4241</v>
      </c>
      <c r="L12" s="67"/>
      <c r="M12" s="63" t="s">
        <v>1792</v>
      </c>
      <c r="N12" s="13"/>
      <c r="O12"/>
      <c r="P12" t="str">
        <f t="shared" si="1"/>
        <v/>
      </c>
      <c r="Q12" t="str">
        <f>IF(ISNA(VLOOKUP(AC12,#REF!,1)),"//","")</f>
        <v/>
      </c>
      <c r="R12"/>
      <c r="S12" s="43">
        <f t="shared" si="2"/>
        <v>1</v>
      </c>
      <c r="T12" s="92" t="s">
        <v>2431</v>
      </c>
      <c r="U12" s="70" t="s">
        <v>2817</v>
      </c>
      <c r="V12" s="70" t="s">
        <v>2431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A12" s="158" t="str">
        <f>IF(ISNA(VLOOKUP(X12,Sheet2!J:J,1,0)),"//","")</f>
        <v/>
      </c>
      <c r="AC12" s="108" t="str">
        <f t="shared" si="14"/>
        <v/>
      </c>
      <c r="AD12" t="b">
        <f t="shared" si="15"/>
        <v>1</v>
      </c>
    </row>
    <row r="13" spans="1:30">
      <c r="A13" s="56">
        <f t="shared" si="8"/>
        <v>13</v>
      </c>
      <c r="B13" s="55">
        <f t="shared" si="9"/>
        <v>8</v>
      </c>
      <c r="C13" s="59" t="s">
        <v>4629</v>
      </c>
      <c r="D13" s="59" t="s">
        <v>2473</v>
      </c>
      <c r="E13" s="65" t="s">
        <v>1223</v>
      </c>
      <c r="F13" s="65" t="s">
        <v>1223</v>
      </c>
      <c r="G13" s="91">
        <v>0</v>
      </c>
      <c r="H13" s="91">
        <v>99</v>
      </c>
      <c r="I13" s="174" t="s">
        <v>3</v>
      </c>
      <c r="J13" s="65" t="s">
        <v>1549</v>
      </c>
      <c r="K13" s="66" t="s">
        <v>4241</v>
      </c>
      <c r="L13" s="67"/>
      <c r="M13" s="63" t="s">
        <v>1674</v>
      </c>
      <c r="N13" s="13"/>
      <c r="O13"/>
      <c r="P13" t="str">
        <f t="shared" si="1"/>
        <v/>
      </c>
      <c r="Q13" t="str">
        <f>IF(ISNA(VLOOKUP(AC13,#REF!,1)),"//","")</f>
        <v/>
      </c>
      <c r="R13"/>
      <c r="S13" s="43">
        <f t="shared" si="2"/>
        <v>1</v>
      </c>
      <c r="T13" s="92" t="s">
        <v>2431</v>
      </c>
      <c r="U13" s="70" t="s">
        <v>2817</v>
      </c>
      <c r="V13" s="70" t="s">
        <v>2431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A13" s="158" t="str">
        <f>IF(ISNA(VLOOKUP(X13,Sheet2!J:J,1,0)),"//","")</f>
        <v/>
      </c>
      <c r="AC13" s="108" t="str">
        <f t="shared" si="14"/>
        <v/>
      </c>
      <c r="AD13" t="b">
        <f t="shared" si="15"/>
        <v>1</v>
      </c>
    </row>
    <row r="14" spans="1:30">
      <c r="A14" s="56">
        <f t="shared" si="8"/>
        <v>14</v>
      </c>
      <c r="B14" s="55">
        <f t="shared" si="9"/>
        <v>9</v>
      </c>
      <c r="C14" s="59" t="s">
        <v>4630</v>
      </c>
      <c r="D14" s="59" t="s">
        <v>2473</v>
      </c>
      <c r="E14" s="65" t="s">
        <v>1224</v>
      </c>
      <c r="F14" s="65" t="s">
        <v>1224</v>
      </c>
      <c r="G14" s="91">
        <v>0</v>
      </c>
      <c r="H14" s="91">
        <v>99</v>
      </c>
      <c r="I14" s="174" t="s">
        <v>3</v>
      </c>
      <c r="J14" s="65" t="s">
        <v>1549</v>
      </c>
      <c r="K14" s="66" t="s">
        <v>4241</v>
      </c>
      <c r="L14" s="67"/>
      <c r="M14" s="63" t="s">
        <v>1675</v>
      </c>
      <c r="N14" s="13"/>
      <c r="O14"/>
      <c r="P14" t="str">
        <f t="shared" si="1"/>
        <v/>
      </c>
      <c r="Q14" t="str">
        <f>IF(ISNA(VLOOKUP(AC14,#REF!,1)),"//","")</f>
        <v/>
      </c>
      <c r="R14"/>
      <c r="S14" s="43">
        <f t="shared" si="2"/>
        <v>1</v>
      </c>
      <c r="T14" s="92" t="s">
        <v>2431</v>
      </c>
      <c r="U14" s="70" t="s">
        <v>2817</v>
      </c>
      <c r="V14" s="70" t="s">
        <v>2431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A14" s="158" t="str">
        <f>IF(ISNA(VLOOKUP(X14,Sheet2!J:J,1,0)),"//","")</f>
        <v/>
      </c>
      <c r="AC14" s="108" t="str">
        <f t="shared" si="14"/>
        <v/>
      </c>
      <c r="AD14" t="b">
        <f t="shared" si="15"/>
        <v>1</v>
      </c>
    </row>
    <row r="15" spans="1:30">
      <c r="A15" s="56">
        <f t="shared" si="8"/>
        <v>15</v>
      </c>
      <c r="B15" s="55">
        <f t="shared" si="9"/>
        <v>10</v>
      </c>
      <c r="C15" s="59" t="s">
        <v>4631</v>
      </c>
      <c r="D15" s="59" t="s">
        <v>2473</v>
      </c>
      <c r="E15" s="65" t="s">
        <v>1225</v>
      </c>
      <c r="F15" s="65" t="s">
        <v>1225</v>
      </c>
      <c r="G15" s="91">
        <v>0</v>
      </c>
      <c r="H15" s="91">
        <v>99</v>
      </c>
      <c r="I15" s="174" t="s">
        <v>3</v>
      </c>
      <c r="J15" s="65" t="s">
        <v>1549</v>
      </c>
      <c r="K15" s="66" t="s">
        <v>4241</v>
      </c>
      <c r="L15" s="67"/>
      <c r="M15" s="63" t="s">
        <v>1677</v>
      </c>
      <c r="N15" s="13"/>
      <c r="O15"/>
      <c r="P15" t="str">
        <f t="shared" si="1"/>
        <v/>
      </c>
      <c r="Q15" t="str">
        <f>IF(ISNA(VLOOKUP(AC15,#REF!,1)),"//","")</f>
        <v/>
      </c>
      <c r="R15"/>
      <c r="S15" s="43">
        <f t="shared" si="2"/>
        <v>1</v>
      </c>
      <c r="T15" s="92" t="s">
        <v>2431</v>
      </c>
      <c r="U15" s="70" t="s">
        <v>2817</v>
      </c>
      <c r="V15" s="70" t="s">
        <v>2431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A15" s="158" t="str">
        <f>IF(ISNA(VLOOKUP(X15,Sheet2!J:J,1,0)),"//","")</f>
        <v/>
      </c>
      <c r="AC15" s="108" t="str">
        <f t="shared" si="14"/>
        <v/>
      </c>
      <c r="AD15" t="b">
        <f t="shared" si="15"/>
        <v>1</v>
      </c>
    </row>
    <row r="16" spans="1:30">
      <c r="A16" s="56">
        <f t="shared" si="8"/>
        <v>16</v>
      </c>
      <c r="B16" s="55">
        <f t="shared" si="9"/>
        <v>11</v>
      </c>
      <c r="C16" s="163" t="s">
        <v>4614</v>
      </c>
      <c r="D16" s="59" t="s">
        <v>4616</v>
      </c>
      <c r="E16" s="65" t="s">
        <v>390</v>
      </c>
      <c r="F16" s="65" t="s">
        <v>390</v>
      </c>
      <c r="G16" s="91">
        <v>0</v>
      </c>
      <c r="H16" s="91">
        <v>99</v>
      </c>
      <c r="I16" s="174" t="s">
        <v>3</v>
      </c>
      <c r="J16" s="65" t="s">
        <v>1549</v>
      </c>
      <c r="K16" s="66" t="s">
        <v>4077</v>
      </c>
      <c r="L16" s="67"/>
      <c r="M16" s="63" t="s">
        <v>2146</v>
      </c>
      <c r="N16" s="13"/>
      <c r="O16"/>
      <c r="P16" t="str">
        <f t="shared" si="1"/>
        <v/>
      </c>
      <c r="Q16" t="str">
        <f>IF(ISNA(VLOOKUP(AC16,#REF!,1)),"//","")</f>
        <v/>
      </c>
      <c r="R16"/>
      <c r="S16" s="43">
        <f t="shared" si="2"/>
        <v>2</v>
      </c>
      <c r="T16" s="92" t="s">
        <v>2431</v>
      </c>
      <c r="U16" s="70" t="s">
        <v>2431</v>
      </c>
      <c r="V16" s="70" t="s">
        <v>2431</v>
      </c>
      <c r="W16" s="44" t="str">
        <f t="shared" si="10"/>
        <v>"X= ?"</v>
      </c>
      <c r="X16" s="25" t="str">
        <f t="shared" si="11"/>
        <v>X=?</v>
      </c>
      <c r="Y16" s="1">
        <f t="shared" si="12"/>
        <v>11</v>
      </c>
      <c r="Z16" t="str">
        <f t="shared" si="13"/>
        <v>ITM_XEQU</v>
      </c>
      <c r="AA16" s="158" t="str">
        <f>IF(ISNA(VLOOKUP(X16,Sheet2!J:J,1,0)),"//","")</f>
        <v>//</v>
      </c>
      <c r="AC16" s="108" t="str">
        <f t="shared" si="14"/>
        <v>X=?</v>
      </c>
      <c r="AD16" t="b">
        <f t="shared" si="15"/>
        <v>1</v>
      </c>
    </row>
    <row r="17" spans="1:30">
      <c r="A17" s="56">
        <f t="shared" si="8"/>
        <v>17</v>
      </c>
      <c r="B17" s="55">
        <f t="shared" si="9"/>
        <v>12</v>
      </c>
      <c r="C17" s="163" t="s">
        <v>4615</v>
      </c>
      <c r="D17" s="59" t="s">
        <v>4616</v>
      </c>
      <c r="E17" s="65" t="s">
        <v>391</v>
      </c>
      <c r="F17" s="65" t="s">
        <v>391</v>
      </c>
      <c r="G17" s="91">
        <v>0</v>
      </c>
      <c r="H17" s="91">
        <v>99</v>
      </c>
      <c r="I17" s="174" t="s">
        <v>3</v>
      </c>
      <c r="J17" s="65" t="s">
        <v>1549</v>
      </c>
      <c r="K17" s="66" t="s">
        <v>4077</v>
      </c>
      <c r="L17" s="67"/>
      <c r="M17" s="63" t="s">
        <v>2147</v>
      </c>
      <c r="N17" s="13"/>
      <c r="O17"/>
      <c r="P17" t="str">
        <f t="shared" si="1"/>
        <v/>
      </c>
      <c r="Q17" t="str">
        <f>IF(ISNA(VLOOKUP(AC17,#REF!,1)),"//","")</f>
        <v/>
      </c>
      <c r="R17"/>
      <c r="S17" s="43">
        <f t="shared" si="2"/>
        <v>3</v>
      </c>
      <c r="T17" s="92" t="s">
        <v>2431</v>
      </c>
      <c r="U17" s="70" t="s">
        <v>2431</v>
      </c>
      <c r="V17" s="70" t="s">
        <v>2431</v>
      </c>
      <c r="W17" s="44" t="str">
        <f t="shared" si="10"/>
        <v>"X" STD_NOT_EQUAL " ?"</v>
      </c>
      <c r="X17" s="25" t="str">
        <f t="shared" si="11"/>
        <v>XNOT_EQUAL?</v>
      </c>
      <c r="Y17" s="1">
        <f t="shared" si="12"/>
        <v>12</v>
      </c>
      <c r="Z17" t="str">
        <f t="shared" si="13"/>
        <v>ITM_XNE</v>
      </c>
      <c r="AA17" s="158" t="str">
        <f>IF(ISNA(VLOOKUP(X17,Sheet2!J:J,1,0)),"//","")</f>
        <v>//</v>
      </c>
      <c r="AC17" s="108" t="str">
        <f t="shared" si="14"/>
        <v>XNOT_EQUAL?</v>
      </c>
      <c r="AD17" t="b">
        <f t="shared" si="15"/>
        <v>1</v>
      </c>
    </row>
    <row r="18" spans="1:30">
      <c r="A18" s="56">
        <f t="shared" si="8"/>
        <v>18</v>
      </c>
      <c r="B18" s="55">
        <f t="shared" si="9"/>
        <v>13</v>
      </c>
      <c r="C18" s="62" t="s">
        <v>4605</v>
      </c>
      <c r="D18" s="59" t="s">
        <v>4606</v>
      </c>
      <c r="E18" s="65" t="s">
        <v>1453</v>
      </c>
      <c r="F18" s="65" t="s">
        <v>1453</v>
      </c>
      <c r="G18" s="91">
        <v>0</v>
      </c>
      <c r="H18" s="91">
        <v>0</v>
      </c>
      <c r="I18" s="174" t="s">
        <v>3</v>
      </c>
      <c r="J18" s="65" t="s">
        <v>1549</v>
      </c>
      <c r="K18" s="66" t="s">
        <v>4077</v>
      </c>
      <c r="L18" s="67"/>
      <c r="M18" s="63" t="s">
        <v>2148</v>
      </c>
      <c r="N18" s="13"/>
      <c r="O18"/>
      <c r="P18" t="str">
        <f t="shared" si="1"/>
        <v/>
      </c>
      <c r="Q18" t="str">
        <f>IF(ISNA(VLOOKUP(AC18,#REF!,1)),"//","")</f>
        <v/>
      </c>
      <c r="R18"/>
      <c r="S18" s="43">
        <f t="shared" si="2"/>
        <v>4</v>
      </c>
      <c r="T18" s="92" t="s">
        <v>2431</v>
      </c>
      <c r="U18" s="70" t="s">
        <v>2431</v>
      </c>
      <c r="V18" s="70" t="s">
        <v>2431</v>
      </c>
      <c r="W18" s="44" t="str">
        <f t="shared" si="10"/>
        <v>"X=+0?"</v>
      </c>
      <c r="X18" s="25" t="str">
        <f t="shared" si="11"/>
        <v>X=+0?</v>
      </c>
      <c r="Y18" s="1">
        <f t="shared" si="12"/>
        <v>13</v>
      </c>
      <c r="Z18" t="str">
        <f t="shared" si="13"/>
        <v>ITM_XEQUP0</v>
      </c>
      <c r="AA18" s="158" t="str">
        <f>IF(ISNA(VLOOKUP(X18,Sheet2!J:J,1,0)),"//","")</f>
        <v>//</v>
      </c>
      <c r="AC18" s="108" t="str">
        <f t="shared" si="14"/>
        <v>X=+0?</v>
      </c>
      <c r="AD18" t="b">
        <f t="shared" si="15"/>
        <v>1</v>
      </c>
    </row>
    <row r="19" spans="1:30">
      <c r="A19" s="56">
        <f t="shared" si="8"/>
        <v>19</v>
      </c>
      <c r="B19" s="55">
        <f t="shared" si="9"/>
        <v>14</v>
      </c>
      <c r="C19" s="62" t="s">
        <v>4605</v>
      </c>
      <c r="D19" s="59" t="s">
        <v>4607</v>
      </c>
      <c r="E19" s="65" t="s">
        <v>1454</v>
      </c>
      <c r="F19" s="65" t="s">
        <v>1454</v>
      </c>
      <c r="G19" s="91">
        <v>0</v>
      </c>
      <c r="H19" s="91">
        <v>0</v>
      </c>
      <c r="I19" s="174" t="s">
        <v>3</v>
      </c>
      <c r="J19" s="65" t="s">
        <v>1549</v>
      </c>
      <c r="K19" s="66" t="s">
        <v>4077</v>
      </c>
      <c r="L19" s="67"/>
      <c r="M19" s="63" t="s">
        <v>2149</v>
      </c>
      <c r="N19" s="13"/>
      <c r="O19"/>
      <c r="P19" t="str">
        <f t="shared" si="1"/>
        <v/>
      </c>
      <c r="Q19" t="str">
        <f>IF(ISNA(VLOOKUP(AC19,#REF!,1)),"//","")</f>
        <v/>
      </c>
      <c r="R19"/>
      <c r="S19" s="43">
        <f t="shared" si="2"/>
        <v>5</v>
      </c>
      <c r="T19" s="92" t="s">
        <v>2431</v>
      </c>
      <c r="U19" s="70" t="s">
        <v>2431</v>
      </c>
      <c r="V19" s="70" t="s">
        <v>2431</v>
      </c>
      <c r="W19" s="44" t="str">
        <f t="shared" si="10"/>
        <v>"X=-0?"</v>
      </c>
      <c r="X19" s="25" t="str">
        <f t="shared" si="11"/>
        <v>X=-0?</v>
      </c>
      <c r="Y19" s="1">
        <f t="shared" si="12"/>
        <v>14</v>
      </c>
      <c r="Z19" t="str">
        <f t="shared" si="13"/>
        <v>ITM_XEQUM0</v>
      </c>
      <c r="AA19" s="158" t="str">
        <f>IF(ISNA(VLOOKUP(X19,Sheet2!J:J,1,0)),"//","")</f>
        <v>//</v>
      </c>
      <c r="AC19" s="108" t="str">
        <f t="shared" si="14"/>
        <v>X=-0?</v>
      </c>
      <c r="AD19" t="b">
        <f t="shared" si="15"/>
        <v>1</v>
      </c>
    </row>
    <row r="20" spans="1:30">
      <c r="A20" s="56">
        <f t="shared" si="8"/>
        <v>20</v>
      </c>
      <c r="B20" s="55">
        <f t="shared" si="9"/>
        <v>15</v>
      </c>
      <c r="C20" s="163" t="s">
        <v>4617</v>
      </c>
      <c r="D20" s="59" t="s">
        <v>4616</v>
      </c>
      <c r="E20" s="65" t="s">
        <v>1455</v>
      </c>
      <c r="F20" s="65" t="s">
        <v>1455</v>
      </c>
      <c r="G20" s="91">
        <v>0</v>
      </c>
      <c r="H20" s="91">
        <v>99</v>
      </c>
      <c r="I20" s="174" t="s">
        <v>3</v>
      </c>
      <c r="J20" s="65" t="s">
        <v>1549</v>
      </c>
      <c r="K20" s="66" t="s">
        <v>4077</v>
      </c>
      <c r="L20" s="67"/>
      <c r="M20" s="63" t="s">
        <v>2150</v>
      </c>
      <c r="N20" s="13"/>
      <c r="O20"/>
      <c r="P20" t="str">
        <f t="shared" si="1"/>
        <v/>
      </c>
      <c r="Q20" t="str">
        <f>IF(ISNA(VLOOKUP(AC20,#REF!,1)),"//","")</f>
        <v/>
      </c>
      <c r="R20"/>
      <c r="S20" s="43">
        <f t="shared" si="2"/>
        <v>6</v>
      </c>
      <c r="T20" s="92" t="s">
        <v>2431</v>
      </c>
      <c r="U20" s="70" t="s">
        <v>2431</v>
      </c>
      <c r="V20" s="70" t="s">
        <v>2431</v>
      </c>
      <c r="W20" s="44" t="str">
        <f t="shared" si="10"/>
        <v>"X" STD_ALMOST_EQUAL " ?"</v>
      </c>
      <c r="X20" s="25" t="str">
        <f t="shared" si="11"/>
        <v>XALMOST_EQUAL?</v>
      </c>
      <c r="Y20" s="1">
        <f t="shared" si="12"/>
        <v>15</v>
      </c>
      <c r="Z20" t="str">
        <f t="shared" si="13"/>
        <v>ITM_XAEQU</v>
      </c>
      <c r="AA20" s="158" t="str">
        <f>IF(ISNA(VLOOKUP(X20,Sheet2!J:J,1,0)),"//","")</f>
        <v>//</v>
      </c>
      <c r="AC20" s="108" t="str">
        <f t="shared" si="14"/>
        <v>XALMOST_EQUAL?</v>
      </c>
      <c r="AD20" t="b">
        <f t="shared" si="15"/>
        <v>1</v>
      </c>
    </row>
    <row r="21" spans="1:30">
      <c r="A21" s="56">
        <f t="shared" si="8"/>
        <v>21</v>
      </c>
      <c r="B21" s="55">
        <f t="shared" si="9"/>
        <v>16</v>
      </c>
      <c r="C21" s="163" t="s">
        <v>4618</v>
      </c>
      <c r="D21" s="59" t="s">
        <v>4616</v>
      </c>
      <c r="E21" s="65" t="s">
        <v>392</v>
      </c>
      <c r="F21" s="65" t="s">
        <v>392</v>
      </c>
      <c r="G21" s="91">
        <v>0</v>
      </c>
      <c r="H21" s="91">
        <v>99</v>
      </c>
      <c r="I21" s="174" t="s">
        <v>3</v>
      </c>
      <c r="J21" s="65" t="s">
        <v>1549</v>
      </c>
      <c r="K21" s="66" t="s">
        <v>4077</v>
      </c>
      <c r="L21" s="67"/>
      <c r="M21" s="63" t="s">
        <v>2151</v>
      </c>
      <c r="N21" s="13"/>
      <c r="O21"/>
      <c r="P21" t="str">
        <f t="shared" si="1"/>
        <v/>
      </c>
      <c r="Q21" t="str">
        <f>IF(ISNA(VLOOKUP(AC21,#REF!,1)),"//","")</f>
        <v/>
      </c>
      <c r="R21"/>
      <c r="S21" s="43">
        <f t="shared" si="2"/>
        <v>7</v>
      </c>
      <c r="T21" s="92" t="s">
        <v>2431</v>
      </c>
      <c r="U21" s="70" t="s">
        <v>2431</v>
      </c>
      <c r="V21" s="70" t="s">
        <v>2431</v>
      </c>
      <c r="W21" s="44" t="str">
        <f t="shared" si="10"/>
        <v>"X&lt; ?"</v>
      </c>
      <c r="X21" s="25" t="str">
        <f t="shared" si="11"/>
        <v>X&lt;?</v>
      </c>
      <c r="Y21" s="1">
        <f t="shared" si="12"/>
        <v>16</v>
      </c>
      <c r="Z21" t="str">
        <f t="shared" si="13"/>
        <v>ITM_XLT</v>
      </c>
      <c r="AA21" s="158" t="str">
        <f>IF(ISNA(VLOOKUP(X21,Sheet2!J:J,1,0)),"//","")</f>
        <v>//</v>
      </c>
      <c r="AC21" s="108" t="str">
        <f t="shared" si="14"/>
        <v>X&lt;?</v>
      </c>
      <c r="AD21" t="b">
        <f t="shared" si="15"/>
        <v>1</v>
      </c>
    </row>
    <row r="22" spans="1:30">
      <c r="A22" s="56">
        <f t="shared" si="8"/>
        <v>22</v>
      </c>
      <c r="B22" s="55">
        <f t="shared" si="9"/>
        <v>17</v>
      </c>
      <c r="C22" s="163" t="s">
        <v>4619</v>
      </c>
      <c r="D22" s="59" t="s">
        <v>4616</v>
      </c>
      <c r="E22" s="65" t="s">
        <v>1456</v>
      </c>
      <c r="F22" s="65" t="s">
        <v>1456</v>
      </c>
      <c r="G22" s="91">
        <v>0</v>
      </c>
      <c r="H22" s="91">
        <v>99</v>
      </c>
      <c r="I22" s="174" t="s">
        <v>3</v>
      </c>
      <c r="J22" s="65" t="s">
        <v>1549</v>
      </c>
      <c r="K22" s="66" t="s">
        <v>4077</v>
      </c>
      <c r="L22" s="67"/>
      <c r="M22" s="63" t="s">
        <v>2152</v>
      </c>
      <c r="N22" s="13"/>
      <c r="O22"/>
      <c r="P22" t="str">
        <f t="shared" si="1"/>
        <v/>
      </c>
      <c r="Q22" t="str">
        <f>IF(ISNA(VLOOKUP(AC22,#REF!,1)),"//","")</f>
        <v/>
      </c>
      <c r="R22"/>
      <c r="S22" s="43">
        <f t="shared" si="2"/>
        <v>8</v>
      </c>
      <c r="T22" s="92" t="s">
        <v>2431</v>
      </c>
      <c r="U22" s="70" t="s">
        <v>2431</v>
      </c>
      <c r="V22" s="70" t="s">
        <v>2431</v>
      </c>
      <c r="W22" s="44" t="str">
        <f t="shared" si="10"/>
        <v>"X" STD_LESS_EQUAL " ?"</v>
      </c>
      <c r="X22" s="25" t="str">
        <f t="shared" si="11"/>
        <v>XLESS_EQUAL?</v>
      </c>
      <c r="Y22" s="1">
        <f t="shared" si="12"/>
        <v>17</v>
      </c>
      <c r="Z22" t="str">
        <f t="shared" si="13"/>
        <v>ITM_XLE</v>
      </c>
      <c r="AA22" s="158" t="str">
        <f>IF(ISNA(VLOOKUP(X22,Sheet2!J:J,1,0)),"//","")</f>
        <v>//</v>
      </c>
      <c r="AC22" s="108" t="str">
        <f t="shared" si="14"/>
        <v>XLESS_EQUAL?</v>
      </c>
      <c r="AD22" t="b">
        <f t="shared" si="15"/>
        <v>1</v>
      </c>
    </row>
    <row r="23" spans="1:30">
      <c r="A23" s="56">
        <f t="shared" si="8"/>
        <v>23</v>
      </c>
      <c r="B23" s="55">
        <f t="shared" si="9"/>
        <v>18</v>
      </c>
      <c r="C23" s="163" t="s">
        <v>4620</v>
      </c>
      <c r="D23" s="59" t="s">
        <v>4616</v>
      </c>
      <c r="E23" s="65" t="s">
        <v>393</v>
      </c>
      <c r="F23" s="65" t="s">
        <v>393</v>
      </c>
      <c r="G23" s="91">
        <v>0</v>
      </c>
      <c r="H23" s="91">
        <v>99</v>
      </c>
      <c r="I23" s="174" t="s">
        <v>3</v>
      </c>
      <c r="J23" s="65" t="s">
        <v>1549</v>
      </c>
      <c r="K23" s="66" t="s">
        <v>4077</v>
      </c>
      <c r="L23" s="67"/>
      <c r="M23" s="63" t="s">
        <v>2153</v>
      </c>
      <c r="N23" s="13"/>
      <c r="O23"/>
      <c r="P23" t="str">
        <f t="shared" si="1"/>
        <v/>
      </c>
      <c r="Q23" t="str">
        <f>IF(ISNA(VLOOKUP(AC23,#REF!,1)),"//","")</f>
        <v/>
      </c>
      <c r="R23"/>
      <c r="S23" s="43">
        <f t="shared" si="2"/>
        <v>9</v>
      </c>
      <c r="T23" s="92" t="s">
        <v>2431</v>
      </c>
      <c r="U23" s="70" t="s">
        <v>2431</v>
      </c>
      <c r="V23" s="70" t="s">
        <v>2431</v>
      </c>
      <c r="W23" s="44" t="str">
        <f t="shared" si="10"/>
        <v>"X" STD_GREATER_EQUAL " ?"</v>
      </c>
      <c r="X23" s="25" t="str">
        <f t="shared" si="11"/>
        <v>XGREATER_EQUAL?</v>
      </c>
      <c r="Y23" s="1">
        <f t="shared" si="12"/>
        <v>18</v>
      </c>
      <c r="Z23" t="str">
        <f t="shared" si="13"/>
        <v>ITM_XGE</v>
      </c>
      <c r="AA23" s="158" t="str">
        <f>IF(ISNA(VLOOKUP(X23,Sheet2!J:J,1,0)),"//","")</f>
        <v>//</v>
      </c>
      <c r="AC23" s="108" t="str">
        <f t="shared" si="14"/>
        <v>XGREATER_EQUAL?</v>
      </c>
      <c r="AD23" t="b">
        <f t="shared" si="15"/>
        <v>1</v>
      </c>
    </row>
    <row r="24" spans="1:30">
      <c r="A24" s="56">
        <f t="shared" si="8"/>
        <v>24</v>
      </c>
      <c r="B24" s="55">
        <f t="shared" si="9"/>
        <v>19</v>
      </c>
      <c r="C24" s="163" t="s">
        <v>4621</v>
      </c>
      <c r="D24" s="59" t="s">
        <v>4616</v>
      </c>
      <c r="E24" s="65" t="s">
        <v>394</v>
      </c>
      <c r="F24" s="65" t="s">
        <v>394</v>
      </c>
      <c r="G24" s="91">
        <v>0</v>
      </c>
      <c r="H24" s="91">
        <v>99</v>
      </c>
      <c r="I24" s="174" t="s">
        <v>3</v>
      </c>
      <c r="J24" s="65" t="s">
        <v>1549</v>
      </c>
      <c r="K24" s="66" t="s">
        <v>4077</v>
      </c>
      <c r="L24" s="67"/>
      <c r="M24" s="63" t="s">
        <v>2154</v>
      </c>
      <c r="N24" s="13"/>
      <c r="O24"/>
      <c r="P24" t="str">
        <f t="shared" si="1"/>
        <v/>
      </c>
      <c r="Q24" t="str">
        <f>IF(ISNA(VLOOKUP(AC24,#REF!,1)),"//","")</f>
        <v/>
      </c>
      <c r="R24"/>
      <c r="S24" s="43">
        <f t="shared" si="2"/>
        <v>10</v>
      </c>
      <c r="T24" s="92" t="s">
        <v>2431</v>
      </c>
      <c r="U24" s="70" t="s">
        <v>2431</v>
      </c>
      <c r="V24" s="70" t="s">
        <v>2431</v>
      </c>
      <c r="W24" s="44" t="str">
        <f t="shared" si="10"/>
        <v>"X&gt; ?"</v>
      </c>
      <c r="X24" s="25" t="str">
        <f t="shared" si="11"/>
        <v>X&gt;?</v>
      </c>
      <c r="Y24" s="1">
        <f t="shared" si="12"/>
        <v>19</v>
      </c>
      <c r="Z24" t="str">
        <f t="shared" si="13"/>
        <v>ITM_XGT</v>
      </c>
      <c r="AA24" s="158" t="str">
        <f>IF(ISNA(VLOOKUP(X24,Sheet2!J:J,1,0)),"//","")</f>
        <v>//</v>
      </c>
      <c r="AC24" s="108" t="str">
        <f t="shared" si="14"/>
        <v>X&gt;?</v>
      </c>
      <c r="AD24" t="b">
        <f t="shared" si="15"/>
        <v>1</v>
      </c>
    </row>
    <row r="25" spans="1:30">
      <c r="A25" s="56">
        <f t="shared" si="8"/>
        <v>25</v>
      </c>
      <c r="B25" s="55">
        <f t="shared" si="9"/>
        <v>20</v>
      </c>
      <c r="C25" s="59" t="s">
        <v>3695</v>
      </c>
      <c r="D25" s="59" t="s">
        <v>2573</v>
      </c>
      <c r="E25" s="65" t="s">
        <v>1245</v>
      </c>
      <c r="F25" s="65" t="s">
        <v>1245</v>
      </c>
      <c r="G25" s="91">
        <v>0</v>
      </c>
      <c r="H25" s="91">
        <v>99</v>
      </c>
      <c r="I25" s="174" t="s">
        <v>3</v>
      </c>
      <c r="J25" s="65" t="s">
        <v>1549</v>
      </c>
      <c r="K25" s="66" t="s">
        <v>4077</v>
      </c>
      <c r="L25" s="67"/>
      <c r="M25" s="63" t="s">
        <v>1716</v>
      </c>
      <c r="N25" s="13"/>
      <c r="O25"/>
      <c r="P25" t="str">
        <f t="shared" si="1"/>
        <v/>
      </c>
      <c r="Q25" t="str">
        <f>IF(ISNA(VLOOKUP(AC25,#REF!,1)),"//","")</f>
        <v/>
      </c>
      <c r="R25"/>
      <c r="S25" s="43">
        <f t="shared" si="2"/>
        <v>11</v>
      </c>
      <c r="T25" s="92" t="s">
        <v>2431</v>
      </c>
      <c r="U25" s="70" t="s">
        <v>2431</v>
      </c>
      <c r="V25" s="70" t="s">
        <v>2431</v>
      </c>
      <c r="W25" s="44" t="str">
        <f t="shared" si="10"/>
        <v>"FC?"</v>
      </c>
      <c r="X25" s="25" t="str">
        <f t="shared" si="11"/>
        <v>FC?</v>
      </c>
      <c r="Y25" s="1">
        <f t="shared" si="12"/>
        <v>20</v>
      </c>
      <c r="Z25" t="str">
        <f t="shared" si="13"/>
        <v>ITM_FC</v>
      </c>
      <c r="AA25" s="158" t="str">
        <f>IF(ISNA(VLOOKUP(X25,Sheet2!J:J,1,0)),"//","")</f>
        <v>//</v>
      </c>
      <c r="AC25" s="108" t="str">
        <f t="shared" si="14"/>
        <v>FC?</v>
      </c>
      <c r="AD25" t="b">
        <f t="shared" si="15"/>
        <v>1</v>
      </c>
    </row>
    <row r="26" spans="1:30">
      <c r="A26" s="56">
        <f t="shared" si="8"/>
        <v>26</v>
      </c>
      <c r="B26" s="55">
        <f t="shared" si="9"/>
        <v>21</v>
      </c>
      <c r="C26" s="59" t="s">
        <v>3696</v>
      </c>
      <c r="D26" s="59" t="s">
        <v>2573</v>
      </c>
      <c r="E26" s="65" t="s">
        <v>1255</v>
      </c>
      <c r="F26" s="65" t="s">
        <v>1255</v>
      </c>
      <c r="G26" s="91">
        <v>0</v>
      </c>
      <c r="H26" s="91">
        <v>99</v>
      </c>
      <c r="I26" s="174" t="s">
        <v>3</v>
      </c>
      <c r="J26" s="65" t="s">
        <v>1549</v>
      </c>
      <c r="K26" s="66" t="s">
        <v>4077</v>
      </c>
      <c r="L26" s="67"/>
      <c r="M26" s="63" t="s">
        <v>1737</v>
      </c>
      <c r="N26" s="13"/>
      <c r="O26"/>
      <c r="P26" t="str">
        <f t="shared" si="1"/>
        <v/>
      </c>
      <c r="Q26" t="str">
        <f>IF(ISNA(VLOOKUP(AC26,#REF!,1)),"//","")</f>
        <v/>
      </c>
      <c r="R26"/>
      <c r="S26" s="43">
        <f t="shared" si="2"/>
        <v>12</v>
      </c>
      <c r="T26" s="92" t="s">
        <v>2431</v>
      </c>
      <c r="U26" s="70" t="s">
        <v>2431</v>
      </c>
      <c r="V26" s="70" t="s">
        <v>2431</v>
      </c>
      <c r="W26" s="44" t="str">
        <f t="shared" si="10"/>
        <v>"FS?"</v>
      </c>
      <c r="X26" s="25" t="str">
        <f t="shared" si="11"/>
        <v>FS?</v>
      </c>
      <c r="Y26" s="1">
        <f t="shared" si="12"/>
        <v>21</v>
      </c>
      <c r="Z26" t="str">
        <f t="shared" si="13"/>
        <v>ITM_FS</v>
      </c>
      <c r="AA26" s="158" t="str">
        <f>IF(ISNA(VLOOKUP(X26,Sheet2!J:J,1,0)),"//","")</f>
        <v>//</v>
      </c>
      <c r="AC26" s="108" t="str">
        <f t="shared" si="14"/>
        <v>FS?</v>
      </c>
      <c r="AD26" t="b">
        <f t="shared" si="15"/>
        <v>1</v>
      </c>
    </row>
    <row r="27" spans="1:30">
      <c r="A27" s="56">
        <f t="shared" si="8"/>
        <v>27</v>
      </c>
      <c r="B27" s="55">
        <f t="shared" si="9"/>
        <v>22</v>
      </c>
      <c r="C27" s="59" t="s">
        <v>4390</v>
      </c>
      <c r="D27" s="59" t="s">
        <v>4391</v>
      </c>
      <c r="E27" s="65" t="s">
        <v>1238</v>
      </c>
      <c r="F27" s="65" t="s">
        <v>1238</v>
      </c>
      <c r="G27" s="91">
        <v>0</v>
      </c>
      <c r="H27" s="91">
        <v>0</v>
      </c>
      <c r="I27" s="174" t="s">
        <v>3</v>
      </c>
      <c r="J27" s="65" t="s">
        <v>1549</v>
      </c>
      <c r="K27" s="66" t="s">
        <v>4077</v>
      </c>
      <c r="L27" s="67"/>
      <c r="M27" s="63" t="s">
        <v>1700</v>
      </c>
      <c r="N27" s="13"/>
      <c r="O27"/>
      <c r="P27" t="str">
        <f t="shared" si="1"/>
        <v/>
      </c>
      <c r="Q27" t="str">
        <f>IF(ISNA(VLOOKUP(AC27,#REF!,1)),"//","")</f>
        <v/>
      </c>
      <c r="R27"/>
      <c r="S27" s="43">
        <f t="shared" si="2"/>
        <v>13</v>
      </c>
      <c r="T27" s="92" t="s">
        <v>2431</v>
      </c>
      <c r="U27" s="70" t="s">
        <v>2431</v>
      </c>
      <c r="V27" s="70" t="s">
        <v>2431</v>
      </c>
      <c r="W27" s="44" t="str">
        <f t="shared" si="10"/>
        <v>"EVEN?"</v>
      </c>
      <c r="X27" s="25" t="str">
        <f t="shared" si="11"/>
        <v>EVEN?</v>
      </c>
      <c r="Y27" s="1">
        <f t="shared" si="12"/>
        <v>22</v>
      </c>
      <c r="Z27" t="str">
        <f t="shared" si="13"/>
        <v>ITM_EVEN</v>
      </c>
      <c r="AA27" s="158" t="str">
        <f>IF(ISNA(VLOOKUP(X27,Sheet2!J:J,1,0)),"//","")</f>
        <v>//</v>
      </c>
      <c r="AC27" s="108" t="str">
        <f t="shared" si="14"/>
        <v>EVEN?</v>
      </c>
      <c r="AD27" t="b">
        <f t="shared" si="15"/>
        <v>1</v>
      </c>
    </row>
    <row r="28" spans="1:30">
      <c r="A28" s="56">
        <f t="shared" si="8"/>
        <v>28</v>
      </c>
      <c r="B28" s="55">
        <f t="shared" si="9"/>
        <v>23</v>
      </c>
      <c r="C28" s="59" t="s">
        <v>4390</v>
      </c>
      <c r="D28" s="59" t="s">
        <v>4392</v>
      </c>
      <c r="E28" s="65" t="s">
        <v>243</v>
      </c>
      <c r="F28" s="65" t="s">
        <v>243</v>
      </c>
      <c r="G28" s="91">
        <v>0</v>
      </c>
      <c r="H28" s="91">
        <v>0</v>
      </c>
      <c r="I28" s="174" t="s">
        <v>3</v>
      </c>
      <c r="J28" s="65" t="s">
        <v>1549</v>
      </c>
      <c r="K28" s="66" t="s">
        <v>4077</v>
      </c>
      <c r="L28" s="67"/>
      <c r="M28" s="63" t="s">
        <v>1931</v>
      </c>
      <c r="N28" s="13"/>
      <c r="O28"/>
      <c r="P28" t="str">
        <f t="shared" si="1"/>
        <v/>
      </c>
      <c r="Q28" t="str">
        <f>IF(ISNA(VLOOKUP(AC28,#REF!,1)),"//","")</f>
        <v/>
      </c>
      <c r="R28"/>
      <c r="S28" s="43">
        <f t="shared" si="2"/>
        <v>14</v>
      </c>
      <c r="T28" s="92" t="s">
        <v>2431</v>
      </c>
      <c r="U28" s="70" t="s">
        <v>2431</v>
      </c>
      <c r="V28" s="70" t="s">
        <v>2431</v>
      </c>
      <c r="W28" s="44" t="str">
        <f t="shared" si="10"/>
        <v>"ODD?"</v>
      </c>
      <c r="X28" s="25" t="str">
        <f t="shared" si="11"/>
        <v>ODD?</v>
      </c>
      <c r="Y28" s="1">
        <f t="shared" si="12"/>
        <v>23</v>
      </c>
      <c r="Z28" t="str">
        <f t="shared" si="13"/>
        <v>ITM_ODD</v>
      </c>
      <c r="AA28" s="158" t="str">
        <f>IF(ISNA(VLOOKUP(X28,Sheet2!J:J,1,0)),"//","")</f>
        <v>//</v>
      </c>
      <c r="AC28" s="108" t="str">
        <f t="shared" si="14"/>
        <v>ODD?</v>
      </c>
      <c r="AD28" t="b">
        <f t="shared" si="15"/>
        <v>1</v>
      </c>
    </row>
    <row r="29" spans="1:30">
      <c r="A29" s="56">
        <f t="shared" si="8"/>
        <v>29</v>
      </c>
      <c r="B29" s="55">
        <f t="shared" si="9"/>
        <v>24</v>
      </c>
      <c r="C29" s="59" t="s">
        <v>4390</v>
      </c>
      <c r="D29" s="59" t="s">
        <v>4604</v>
      </c>
      <c r="E29" s="65" t="s">
        <v>1251</v>
      </c>
      <c r="F29" s="65" t="s">
        <v>1251</v>
      </c>
      <c r="G29" s="91">
        <v>0</v>
      </c>
      <c r="H29" s="91">
        <v>0</v>
      </c>
      <c r="I29" s="174" t="s">
        <v>3</v>
      </c>
      <c r="J29" s="65" t="s">
        <v>1549</v>
      </c>
      <c r="K29" s="66" t="s">
        <v>4077</v>
      </c>
      <c r="L29" s="67"/>
      <c r="M29" s="63" t="s">
        <v>1731</v>
      </c>
      <c r="N29" s="13"/>
      <c r="O29"/>
      <c r="P29" t="str">
        <f t="shared" si="1"/>
        <v/>
      </c>
      <c r="Q29" t="str">
        <f>IF(ISNA(VLOOKUP(AC29,#REF!,1)),"//","")</f>
        <v/>
      </c>
      <c r="R29"/>
      <c r="S29" s="43">
        <f t="shared" si="2"/>
        <v>15</v>
      </c>
      <c r="T29" s="92" t="s">
        <v>2431</v>
      </c>
      <c r="U29" s="70" t="s">
        <v>2431</v>
      </c>
      <c r="V29" s="70" t="s">
        <v>2431</v>
      </c>
      <c r="W29" s="44" t="str">
        <f t="shared" si="10"/>
        <v>"FP?"</v>
      </c>
      <c r="X29" s="25" t="str">
        <f t="shared" si="11"/>
        <v>FP?</v>
      </c>
      <c r="Y29" s="1">
        <f t="shared" si="12"/>
        <v>24</v>
      </c>
      <c r="Z29" t="str">
        <f t="shared" si="13"/>
        <v>ITM_FPQ</v>
      </c>
      <c r="AA29" s="158" t="str">
        <f>IF(ISNA(VLOOKUP(X29,Sheet2!J:J,1,0)),"//","")</f>
        <v>//</v>
      </c>
      <c r="AC29" s="108" t="str">
        <f t="shared" si="14"/>
        <v>FP?</v>
      </c>
      <c r="AD29" t="b">
        <f t="shared" si="15"/>
        <v>1</v>
      </c>
    </row>
    <row r="30" spans="1:30">
      <c r="A30" s="56">
        <f t="shared" si="8"/>
        <v>30</v>
      </c>
      <c r="B30" s="55">
        <f t="shared" si="9"/>
        <v>25</v>
      </c>
      <c r="C30" s="59" t="s">
        <v>4390</v>
      </c>
      <c r="D30" s="59" t="s">
        <v>4393</v>
      </c>
      <c r="E30" s="65" t="s">
        <v>149</v>
      </c>
      <c r="F30" s="65" t="s">
        <v>149</v>
      </c>
      <c r="G30" s="91">
        <v>0</v>
      </c>
      <c r="H30" s="91">
        <v>0</v>
      </c>
      <c r="I30" s="174" t="s">
        <v>3</v>
      </c>
      <c r="J30" s="65" t="s">
        <v>1549</v>
      </c>
      <c r="K30" s="66" t="s">
        <v>4077</v>
      </c>
      <c r="L30" s="67"/>
      <c r="M30" s="63" t="s">
        <v>1788</v>
      </c>
      <c r="N30" s="13"/>
      <c r="O30"/>
      <c r="P30" t="str">
        <f t="shared" si="1"/>
        <v/>
      </c>
      <c r="Q30" t="str">
        <f>IF(ISNA(VLOOKUP(AC30,#REF!,1)),"//","")</f>
        <v/>
      </c>
      <c r="R30"/>
      <c r="S30" s="43">
        <f t="shared" si="2"/>
        <v>16</v>
      </c>
      <c r="T30" s="92" t="s">
        <v>2431</v>
      </c>
      <c r="U30" s="70" t="s">
        <v>2431</v>
      </c>
      <c r="V30" s="70" t="s">
        <v>2431</v>
      </c>
      <c r="W30" s="44" t="str">
        <f t="shared" si="10"/>
        <v>"INT?"</v>
      </c>
      <c r="X30" s="25" t="str">
        <f t="shared" si="11"/>
        <v>INT?</v>
      </c>
      <c r="Y30" s="1">
        <f t="shared" si="12"/>
        <v>25</v>
      </c>
      <c r="Z30" t="str">
        <f t="shared" si="13"/>
        <v>ITM_INT</v>
      </c>
      <c r="AA30" s="158" t="str">
        <f>IF(ISNA(VLOOKUP(X30,Sheet2!J:J,1,0)),"//","")</f>
        <v>//</v>
      </c>
      <c r="AC30" s="108" t="str">
        <f t="shared" si="14"/>
        <v>INT?</v>
      </c>
      <c r="AD30" t="b">
        <f t="shared" si="15"/>
        <v>1</v>
      </c>
    </row>
    <row r="31" spans="1:30">
      <c r="A31" s="56">
        <f t="shared" si="8"/>
        <v>31</v>
      </c>
      <c r="B31" s="55">
        <f t="shared" si="9"/>
        <v>26</v>
      </c>
      <c r="C31" s="62" t="s">
        <v>4605</v>
      </c>
      <c r="D31" s="59" t="s">
        <v>4608</v>
      </c>
      <c r="E31" s="65" t="s">
        <v>64</v>
      </c>
      <c r="F31" s="65" t="s">
        <v>64</v>
      </c>
      <c r="G31" s="91">
        <v>0</v>
      </c>
      <c r="H31" s="91">
        <v>0</v>
      </c>
      <c r="I31" s="174" t="s">
        <v>3</v>
      </c>
      <c r="J31" s="65" t="s">
        <v>1549</v>
      </c>
      <c r="K31" s="66" t="s">
        <v>4077</v>
      </c>
      <c r="L31" s="67"/>
      <c r="M31" s="63" t="s">
        <v>1655</v>
      </c>
      <c r="N31" s="13"/>
      <c r="O31"/>
      <c r="P31" t="str">
        <f t="shared" si="1"/>
        <v/>
      </c>
      <c r="Q31" t="str">
        <f>IF(ISNA(VLOOKUP(AC31,#REF!,1)),"//","")</f>
        <v/>
      </c>
      <c r="R31"/>
      <c r="S31" s="43">
        <f t="shared" si="2"/>
        <v>17</v>
      </c>
      <c r="T31" s="92" t="s">
        <v>2893</v>
      </c>
      <c r="U31" s="70" t="s">
        <v>2823</v>
      </c>
      <c r="V31" s="70" t="s">
        <v>2431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A31" s="158" t="str">
        <f>IF(ISNA(VLOOKUP(X31,Sheet2!J:J,1,0)),"//","")</f>
        <v>//</v>
      </c>
      <c r="AC31" s="108" t="str">
        <f t="shared" si="14"/>
        <v>CPX?</v>
      </c>
      <c r="AD31" t="b">
        <f t="shared" si="15"/>
        <v>1</v>
      </c>
    </row>
    <row r="32" spans="1:30">
      <c r="A32" s="56">
        <f t="shared" si="8"/>
        <v>32</v>
      </c>
      <c r="B32" s="55">
        <f t="shared" si="9"/>
        <v>27</v>
      </c>
      <c r="C32" s="59" t="s">
        <v>4605</v>
      </c>
      <c r="D32" s="59" t="s">
        <v>4935</v>
      </c>
      <c r="E32" s="65" t="s">
        <v>1308</v>
      </c>
      <c r="F32" s="65" t="s">
        <v>1308</v>
      </c>
      <c r="G32" s="91">
        <v>0</v>
      </c>
      <c r="H32" s="91">
        <v>0</v>
      </c>
      <c r="I32" s="174" t="s">
        <v>3</v>
      </c>
      <c r="J32" s="65" t="s">
        <v>1549</v>
      </c>
      <c r="K32" s="66" t="s">
        <v>4077</v>
      </c>
      <c r="L32" s="67"/>
      <c r="M32" s="63" t="s">
        <v>1860</v>
      </c>
      <c r="N32" s="13"/>
      <c r="O32"/>
      <c r="P32" t="str">
        <f t="shared" si="1"/>
        <v/>
      </c>
      <c r="Q32" t="str">
        <f>IF(ISNA(VLOOKUP(AC32,#REF!,1)),"//","")</f>
        <v/>
      </c>
      <c r="R32"/>
      <c r="S32" s="43">
        <f t="shared" si="2"/>
        <v>18</v>
      </c>
      <c r="T32" s="92" t="s">
        <v>2431</v>
      </c>
      <c r="U32" s="70" t="s">
        <v>2431</v>
      </c>
      <c r="V32" s="70" t="s">
        <v>2431</v>
      </c>
      <c r="W32" s="44" t="str">
        <f t="shared" si="10"/>
        <v>"MATR?"</v>
      </c>
      <c r="X32" s="25" t="str">
        <f t="shared" si="11"/>
        <v>MATR?</v>
      </c>
      <c r="Y32" s="1">
        <f t="shared" si="12"/>
        <v>27</v>
      </c>
      <c r="Z32" t="str">
        <f t="shared" si="13"/>
        <v>ITM_MATR</v>
      </c>
      <c r="AA32" s="158" t="str">
        <f>IF(ISNA(VLOOKUP(X32,Sheet2!J:J,1,0)),"//","")</f>
        <v>//</v>
      </c>
      <c r="AC32" s="108" t="str">
        <f t="shared" si="14"/>
        <v>MATR?</v>
      </c>
      <c r="AD32" t="b">
        <f t="shared" si="15"/>
        <v>1</v>
      </c>
    </row>
    <row r="33" spans="1:30">
      <c r="A33" s="56">
        <f t="shared" si="8"/>
        <v>33</v>
      </c>
      <c r="B33" s="55">
        <f t="shared" si="9"/>
        <v>28</v>
      </c>
      <c r="C33" s="62" t="s">
        <v>4605</v>
      </c>
      <c r="D33" s="59" t="s">
        <v>4610</v>
      </c>
      <c r="E33" s="65" t="s">
        <v>237</v>
      </c>
      <c r="F33" s="65" t="s">
        <v>237</v>
      </c>
      <c r="G33" s="91">
        <v>0</v>
      </c>
      <c r="H33" s="91">
        <v>0</v>
      </c>
      <c r="I33" s="174" t="s">
        <v>3</v>
      </c>
      <c r="J33" s="65" t="s">
        <v>1549</v>
      </c>
      <c r="K33" s="66" t="s">
        <v>4077</v>
      </c>
      <c r="L33" s="67"/>
      <c r="M33" s="63" t="s">
        <v>1913</v>
      </c>
      <c r="N33" s="13"/>
      <c r="O33"/>
      <c r="P33" t="str">
        <f t="shared" si="1"/>
        <v/>
      </c>
      <c r="Q33" t="str">
        <f>IF(ISNA(VLOOKUP(AC33,#REF!,1)),"//","")</f>
        <v/>
      </c>
      <c r="R33"/>
      <c r="S33" s="43">
        <f t="shared" si="2"/>
        <v>19</v>
      </c>
      <c r="T33" s="92" t="s">
        <v>2431</v>
      </c>
      <c r="U33" s="70" t="s">
        <v>2431</v>
      </c>
      <c r="V33" s="70" t="s">
        <v>2431</v>
      </c>
      <c r="W33" s="44" t="str">
        <f t="shared" si="10"/>
        <v>"NAN?"</v>
      </c>
      <c r="X33" s="25" t="str">
        <f t="shared" si="11"/>
        <v>NAN?</v>
      </c>
      <c r="Y33" s="1">
        <f t="shared" si="12"/>
        <v>28</v>
      </c>
      <c r="Z33" t="str">
        <f t="shared" si="13"/>
        <v>ITM_NAN</v>
      </c>
      <c r="AA33" s="158" t="str">
        <f>IF(ISNA(VLOOKUP(X33,Sheet2!J:J,1,0)),"//","")</f>
        <v>//</v>
      </c>
      <c r="AC33" s="108" t="str">
        <f t="shared" si="14"/>
        <v>NAN?</v>
      </c>
      <c r="AD33" t="b">
        <f t="shared" si="15"/>
        <v>1</v>
      </c>
    </row>
    <row r="34" spans="1:30">
      <c r="A34" s="56">
        <f t="shared" si="8"/>
        <v>34</v>
      </c>
      <c r="B34" s="55">
        <f t="shared" si="9"/>
        <v>29</v>
      </c>
      <c r="C34" s="62" t="s">
        <v>4605</v>
      </c>
      <c r="D34" s="59" t="s">
        <v>4611</v>
      </c>
      <c r="E34" s="65" t="s">
        <v>1379</v>
      </c>
      <c r="F34" s="65" t="s">
        <v>1379</v>
      </c>
      <c r="G34" s="91">
        <v>0</v>
      </c>
      <c r="H34" s="91">
        <v>0</v>
      </c>
      <c r="I34" s="174" t="s">
        <v>3</v>
      </c>
      <c r="J34" s="65" t="s">
        <v>1549</v>
      </c>
      <c r="K34" s="66" t="s">
        <v>4077</v>
      </c>
      <c r="L34" s="67"/>
      <c r="M34" s="63" t="s">
        <v>1989</v>
      </c>
      <c r="N34" s="13"/>
      <c r="O34"/>
      <c r="P34" t="str">
        <f t="shared" si="1"/>
        <v/>
      </c>
      <c r="Q34" t="str">
        <f>IF(ISNA(VLOOKUP(AC34,#REF!,1)),"//","")</f>
        <v/>
      </c>
      <c r="R34"/>
      <c r="S34" s="43">
        <f t="shared" si="2"/>
        <v>20</v>
      </c>
      <c r="T34" s="92" t="s">
        <v>2917</v>
      </c>
      <c r="U34" s="70" t="s">
        <v>2823</v>
      </c>
      <c r="V34" s="70" t="s">
        <v>2431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A34" s="158" t="str">
        <f>IF(ISNA(VLOOKUP(X34,Sheet2!J:J,1,0)),"//","")</f>
        <v>//</v>
      </c>
      <c r="AC34" s="108" t="str">
        <f t="shared" si="14"/>
        <v>REAL?</v>
      </c>
      <c r="AD34" t="b">
        <f t="shared" si="15"/>
        <v>1</v>
      </c>
    </row>
    <row r="35" spans="1:30">
      <c r="A35" s="56">
        <f t="shared" si="8"/>
        <v>35</v>
      </c>
      <c r="B35" s="55">
        <f t="shared" si="9"/>
        <v>30</v>
      </c>
      <c r="C35" s="62" t="s">
        <v>4605</v>
      </c>
      <c r="D35" s="59" t="s">
        <v>4612</v>
      </c>
      <c r="E35" s="65" t="s">
        <v>1407</v>
      </c>
      <c r="F35" s="65" t="s">
        <v>1407</v>
      </c>
      <c r="G35" s="91">
        <v>0</v>
      </c>
      <c r="H35" s="91">
        <v>0</v>
      </c>
      <c r="I35" s="174" t="s">
        <v>3</v>
      </c>
      <c r="J35" s="65" t="s">
        <v>1549</v>
      </c>
      <c r="K35" s="66" t="s">
        <v>4077</v>
      </c>
      <c r="L35" s="67"/>
      <c r="M35" s="63" t="s">
        <v>2059</v>
      </c>
      <c r="N35" s="13"/>
      <c r="O35"/>
      <c r="P35" t="str">
        <f t="shared" si="1"/>
        <v/>
      </c>
      <c r="Q35" t="str">
        <f>IF(ISNA(VLOOKUP(AC35,#REF!,1)),"//","")</f>
        <v/>
      </c>
      <c r="R35"/>
      <c r="S35" s="43">
        <f t="shared" si="2"/>
        <v>21</v>
      </c>
      <c r="T35" s="92" t="s">
        <v>2431</v>
      </c>
      <c r="U35" s="70" t="s">
        <v>2431</v>
      </c>
      <c r="V35" s="70" t="s">
        <v>2431</v>
      </c>
      <c r="W35" s="44" t="str">
        <f t="shared" si="10"/>
        <v>"SPEC?"</v>
      </c>
      <c r="X35" s="25" t="str">
        <f t="shared" si="11"/>
        <v>SPEC?</v>
      </c>
      <c r="Y35" s="1">
        <f t="shared" si="12"/>
        <v>30</v>
      </c>
      <c r="Z35" t="str">
        <f t="shared" si="13"/>
        <v>ITM_SPEC</v>
      </c>
      <c r="AA35" s="158" t="str">
        <f>IF(ISNA(VLOOKUP(X35,Sheet2!J:J,1,0)),"//","")</f>
        <v>//</v>
      </c>
      <c r="AC35" s="108" t="str">
        <f t="shared" si="14"/>
        <v>SPEC?</v>
      </c>
      <c r="AD35" t="b">
        <f t="shared" si="15"/>
        <v>1</v>
      </c>
    </row>
    <row r="36" spans="1:30">
      <c r="A36" s="56">
        <f t="shared" si="8"/>
        <v>36</v>
      </c>
      <c r="B36" s="55">
        <f t="shared" si="9"/>
        <v>31</v>
      </c>
      <c r="C36" s="62" t="s">
        <v>4609</v>
      </c>
      <c r="D36" s="59" t="s">
        <v>7</v>
      </c>
      <c r="E36" s="65" t="s">
        <v>1419</v>
      </c>
      <c r="F36" s="65" t="s">
        <v>1419</v>
      </c>
      <c r="G36" s="91">
        <v>0</v>
      </c>
      <c r="H36" s="91">
        <v>0</v>
      </c>
      <c r="I36" s="174" t="s">
        <v>3</v>
      </c>
      <c r="J36" s="65" t="s">
        <v>1549</v>
      </c>
      <c r="K36" s="66" t="s">
        <v>4077</v>
      </c>
      <c r="L36" s="67"/>
      <c r="M36" s="63" t="s">
        <v>2076</v>
      </c>
      <c r="N36" s="13"/>
      <c r="O36"/>
      <c r="P36" t="str">
        <f t="shared" si="1"/>
        <v/>
      </c>
      <c r="Q36" t="str">
        <f>IF(ISNA(VLOOKUP(AC36,#REF!,1)),"//","")</f>
        <v/>
      </c>
      <c r="R36"/>
      <c r="S36" s="43">
        <f t="shared" si="2"/>
        <v>22</v>
      </c>
      <c r="T36" s="92" t="s">
        <v>2431</v>
      </c>
      <c r="U36" s="70" t="s">
        <v>2431</v>
      </c>
      <c r="V36" s="70" t="s">
        <v>2431</v>
      </c>
      <c r="W36" s="44" t="str">
        <f t="shared" si="10"/>
        <v>"STRI?"</v>
      </c>
      <c r="X36" s="25" t="str">
        <f t="shared" si="11"/>
        <v>STRI?</v>
      </c>
      <c r="Y36" s="1">
        <f t="shared" si="12"/>
        <v>31</v>
      </c>
      <c r="Z36" t="str">
        <f t="shared" si="13"/>
        <v>ITM_STRI</v>
      </c>
      <c r="AA36" s="158" t="str">
        <f>IF(ISNA(VLOOKUP(X36,Sheet2!J:J,1,0)),"//","")</f>
        <v>//</v>
      </c>
      <c r="AC36" s="108" t="str">
        <f t="shared" si="14"/>
        <v>STRI?</v>
      </c>
      <c r="AD36" t="b">
        <f t="shared" si="15"/>
        <v>1</v>
      </c>
    </row>
    <row r="37" spans="1:30">
      <c r="A37" s="56">
        <f t="shared" si="8"/>
        <v>37</v>
      </c>
      <c r="B37" s="55">
        <f t="shared" si="9"/>
        <v>32</v>
      </c>
      <c r="C37" s="62" t="s">
        <v>4605</v>
      </c>
      <c r="D37" s="59" t="s">
        <v>4613</v>
      </c>
      <c r="E37" s="65" t="s">
        <v>1486</v>
      </c>
      <c r="F37" s="65" t="s">
        <v>1486</v>
      </c>
      <c r="G37" s="68">
        <v>0</v>
      </c>
      <c r="H37" s="68">
        <v>0</v>
      </c>
      <c r="I37" s="174" t="s">
        <v>3</v>
      </c>
      <c r="J37" s="65" t="s">
        <v>1549</v>
      </c>
      <c r="K37" s="66" t="s">
        <v>4241</v>
      </c>
      <c r="L37" s="67"/>
      <c r="M37" s="63" t="s">
        <v>2230</v>
      </c>
      <c r="N37" s="13"/>
      <c r="O37"/>
      <c r="P37" t="str">
        <f t="shared" si="1"/>
        <v/>
      </c>
      <c r="Q37" t="str">
        <f>IF(ISNA(VLOOKUP(AC37,#REF!,1)),"//","")</f>
        <v/>
      </c>
      <c r="R37"/>
      <c r="S37" s="43">
        <f t="shared" si="2"/>
        <v>23</v>
      </c>
      <c r="T37" s="92" t="s">
        <v>2431</v>
      </c>
      <c r="U37" s="70" t="s">
        <v>2431</v>
      </c>
      <c r="V37" s="70" t="s">
        <v>2431</v>
      </c>
      <c r="W37" s="44" t="str">
        <f t="shared" si="10"/>
        <v>STD_PLUS_MINUS STD_INFINITY "?"</v>
      </c>
      <c r="X37" s="25" t="str">
        <f t="shared" si="11"/>
        <v>PLUS_MINUSINFINITY?</v>
      </c>
      <c r="Y37" s="1">
        <f t="shared" si="12"/>
        <v>32</v>
      </c>
      <c r="Z37" t="str">
        <f t="shared" si="13"/>
        <v>ITM_PMINFINITY</v>
      </c>
      <c r="AA37" s="158" t="str">
        <f>IF(ISNA(VLOOKUP(X37,Sheet2!J:J,1,0)),"//","")</f>
        <v>//</v>
      </c>
      <c r="AC37" s="108" t="str">
        <f t="shared" si="14"/>
        <v>PLUS_MINUSINFINITY?</v>
      </c>
      <c r="AD37" t="b">
        <f t="shared" si="15"/>
        <v>1</v>
      </c>
    </row>
    <row r="38" spans="1:30">
      <c r="A38" s="56">
        <f t="shared" si="8"/>
        <v>38</v>
      </c>
      <c r="B38" s="55">
        <f t="shared" si="9"/>
        <v>33</v>
      </c>
      <c r="C38" s="59" t="s">
        <v>3697</v>
      </c>
      <c r="D38" s="59" t="s">
        <v>7</v>
      </c>
      <c r="E38" s="65" t="s">
        <v>264</v>
      </c>
      <c r="F38" s="65" t="s">
        <v>264</v>
      </c>
      <c r="G38" s="91">
        <v>0</v>
      </c>
      <c r="H38" s="91">
        <v>0</v>
      </c>
      <c r="I38" s="174" t="s">
        <v>3</v>
      </c>
      <c r="J38" s="65" t="s">
        <v>1549</v>
      </c>
      <c r="K38" s="66" t="s">
        <v>4077</v>
      </c>
      <c r="L38" s="67"/>
      <c r="M38" s="63" t="s">
        <v>1960</v>
      </c>
      <c r="N38" s="13"/>
      <c r="O38"/>
      <c r="P38" t="str">
        <f t="shared" si="1"/>
        <v/>
      </c>
      <c r="Q38" t="str">
        <f>IF(ISNA(VLOOKUP(AC38,#REF!,1)),"//","")</f>
        <v/>
      </c>
      <c r="R38"/>
      <c r="S38" s="43">
        <f t="shared" si="2"/>
        <v>24</v>
      </c>
      <c r="T38" s="92" t="s">
        <v>2889</v>
      </c>
      <c r="U38" s="93" t="s">
        <v>2823</v>
      </c>
      <c r="V38" s="94" t="s">
        <v>2431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A38" s="158" t="str">
        <f>IF(ISNA(VLOOKUP(X38,Sheet2!J:J,1,0)),"//","")</f>
        <v/>
      </c>
      <c r="AC38" s="108" t="str">
        <f t="shared" si="14"/>
        <v>PRIME?</v>
      </c>
      <c r="AD38" t="b">
        <f t="shared" si="15"/>
        <v>1</v>
      </c>
    </row>
    <row r="39" spans="1:30">
      <c r="A39" s="56">
        <f t="shared" si="8"/>
        <v>39</v>
      </c>
      <c r="B39" s="55">
        <f t="shared" si="9"/>
        <v>34</v>
      </c>
      <c r="C39" s="59" t="s">
        <v>4057</v>
      </c>
      <c r="D39" s="59" t="s">
        <v>7</v>
      </c>
      <c r="E39" s="65" t="s">
        <v>361</v>
      </c>
      <c r="F39" s="65" t="s">
        <v>361</v>
      </c>
      <c r="G39" s="91">
        <v>0</v>
      </c>
      <c r="H39" s="91">
        <v>0</v>
      </c>
      <c r="I39" s="174" t="s">
        <v>3</v>
      </c>
      <c r="J39" s="65" t="s">
        <v>1549</v>
      </c>
      <c r="K39" s="66" t="s">
        <v>4077</v>
      </c>
      <c r="L39" s="67"/>
      <c r="M39" s="63" t="s">
        <v>2093</v>
      </c>
      <c r="N39" s="13"/>
      <c r="O39"/>
      <c r="P39" t="str">
        <f t="shared" si="1"/>
        <v/>
      </c>
      <c r="Q39" t="str">
        <f>IF(ISNA(VLOOKUP(AC39,#REF!,1)),"//","")</f>
        <v/>
      </c>
      <c r="R39"/>
      <c r="S39" s="43">
        <f t="shared" si="2"/>
        <v>25</v>
      </c>
      <c r="T39" s="92" t="s">
        <v>2431</v>
      </c>
      <c r="U39" s="70" t="s">
        <v>2431</v>
      </c>
      <c r="V39" s="70" t="s">
        <v>2431</v>
      </c>
      <c r="W39" s="44" t="str">
        <f t="shared" si="10"/>
        <v>"TOP?"</v>
      </c>
      <c r="X39" s="25" t="str">
        <f t="shared" si="11"/>
        <v>TOP?</v>
      </c>
      <c r="Y39" s="1">
        <f t="shared" si="12"/>
        <v>34</v>
      </c>
      <c r="Z39" t="str">
        <f t="shared" si="13"/>
        <v>ITM_TOP</v>
      </c>
      <c r="AA39" s="158" t="str">
        <f>IF(ISNA(VLOOKUP(X39,Sheet2!J:J,1,0)),"//","")</f>
        <v>//</v>
      </c>
      <c r="AC39" s="108" t="str">
        <f t="shared" si="14"/>
        <v>TOP?</v>
      </c>
      <c r="AD39" t="b">
        <f t="shared" si="15"/>
        <v>1</v>
      </c>
    </row>
    <row r="40" spans="1:30">
      <c r="A40" s="56">
        <f t="shared" si="8"/>
        <v>40</v>
      </c>
      <c r="B40" s="55">
        <f t="shared" si="9"/>
        <v>35</v>
      </c>
      <c r="C40" s="59" t="s">
        <v>3698</v>
      </c>
      <c r="D40" s="69" t="s">
        <v>3043</v>
      </c>
      <c r="E40" s="65" t="s">
        <v>87</v>
      </c>
      <c r="F40" s="65" t="s">
        <v>87</v>
      </c>
      <c r="G40" s="91">
        <v>0</v>
      </c>
      <c r="H40" s="91">
        <v>0</v>
      </c>
      <c r="I40" s="174" t="s">
        <v>3</v>
      </c>
      <c r="J40" s="65" t="s">
        <v>1550</v>
      </c>
      <c r="K40" s="66" t="s">
        <v>4241</v>
      </c>
      <c r="L40" s="67"/>
      <c r="M40" s="63" t="s">
        <v>1691</v>
      </c>
      <c r="N40" s="13"/>
      <c r="O40"/>
      <c r="P40" t="str">
        <f t="shared" si="1"/>
        <v/>
      </c>
      <c r="Q40" t="str">
        <f>IF(ISNA(VLOOKUP(AC40,#REF!,1)),"//","")</f>
        <v/>
      </c>
      <c r="R40"/>
      <c r="S40" s="43">
        <f t="shared" si="2"/>
        <v>26</v>
      </c>
      <c r="T40" s="92" t="s">
        <v>2912</v>
      </c>
      <c r="U40" s="70" t="s">
        <v>2823</v>
      </c>
      <c r="V40" s="70" t="s">
        <v>2431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A40" s="158" t="str">
        <f>IF(ISNA(VLOOKUP(X40,Sheet2!J:J,1,0)),"//","")</f>
        <v/>
      </c>
      <c r="AC40" s="108" t="str">
        <f t="shared" si="14"/>
        <v>ENTER</v>
      </c>
      <c r="AD40" t="b">
        <f t="shared" si="15"/>
        <v>1</v>
      </c>
    </row>
    <row r="41" spans="1:30">
      <c r="A41" s="56">
        <f t="shared" si="8"/>
        <v>41</v>
      </c>
      <c r="B41" s="55">
        <f t="shared" si="9"/>
        <v>36</v>
      </c>
      <c r="C41" s="59" t="s">
        <v>3699</v>
      </c>
      <c r="D41" s="59" t="s">
        <v>7</v>
      </c>
      <c r="E41" s="65" t="s">
        <v>1452</v>
      </c>
      <c r="F41" s="65" t="s">
        <v>1452</v>
      </c>
      <c r="G41" s="91">
        <v>0</v>
      </c>
      <c r="H41" s="91">
        <v>0</v>
      </c>
      <c r="I41" s="174" t="s">
        <v>3</v>
      </c>
      <c r="J41" s="65" t="s">
        <v>1549</v>
      </c>
      <c r="K41" s="66" t="s">
        <v>5013</v>
      </c>
      <c r="L41" s="67"/>
      <c r="M41" s="63" t="s">
        <v>2145</v>
      </c>
      <c r="N41" s="13"/>
      <c r="O41"/>
      <c r="P41" t="str">
        <f t="shared" si="1"/>
        <v/>
      </c>
      <c r="Q41" t="str">
        <f>IF(ISNA(VLOOKUP(AC41,#REF!,1)),"//","")</f>
        <v/>
      </c>
      <c r="R41"/>
      <c r="S41" s="43">
        <f t="shared" si="2"/>
        <v>27</v>
      </c>
      <c r="T41" s="92" t="s">
        <v>2912</v>
      </c>
      <c r="U41" s="70" t="s">
        <v>2431</v>
      </c>
      <c r="V41" s="70" t="s">
        <v>2431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A41" s="158" t="str">
        <f>IF(ISNA(VLOOKUP(X41,Sheet2!J:J,1,0)),"//","")</f>
        <v/>
      </c>
      <c r="AC41" s="108" t="str">
        <f t="shared" si="14"/>
        <v>X&lt;&gt;Y</v>
      </c>
      <c r="AD41" t="b">
        <f t="shared" si="15"/>
        <v>1</v>
      </c>
    </row>
    <row r="42" spans="1:30">
      <c r="A42" s="56">
        <f t="shared" si="8"/>
        <v>42</v>
      </c>
      <c r="B42" s="55">
        <f t="shared" si="9"/>
        <v>37</v>
      </c>
      <c r="C42" s="59" t="s">
        <v>3700</v>
      </c>
      <c r="D42" s="59" t="s">
        <v>7</v>
      </c>
      <c r="E42" s="65" t="s">
        <v>1221</v>
      </c>
      <c r="F42" s="65" t="s">
        <v>77</v>
      </c>
      <c r="G42" s="91">
        <v>0</v>
      </c>
      <c r="H42" s="91">
        <v>0</v>
      </c>
      <c r="I42" s="174" t="s">
        <v>3</v>
      </c>
      <c r="J42" s="65" t="s">
        <v>1549</v>
      </c>
      <c r="K42" s="66" t="s">
        <v>4241</v>
      </c>
      <c r="L42" s="67"/>
      <c r="M42" s="63" t="s">
        <v>1672</v>
      </c>
      <c r="N42" s="13"/>
      <c r="O42"/>
      <c r="P42" t="str">
        <f t="shared" si="1"/>
        <v>NOT EQUAL</v>
      </c>
      <c r="Q42" t="str">
        <f>IF(ISNA(VLOOKUP(AC42,#REF!,1)),"//","")</f>
        <v/>
      </c>
      <c r="R42"/>
      <c r="S42" s="43">
        <f t="shared" si="2"/>
        <v>28</v>
      </c>
      <c r="T42" s="95" t="s">
        <v>2912</v>
      </c>
      <c r="U42" s="70" t="s">
        <v>2431</v>
      </c>
      <c r="V42" s="70" t="s">
        <v>2431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A42" s="158" t="str">
        <f>IF(ISNA(VLOOKUP(X42,Sheet2!J:J,1,0)),"//","")</f>
        <v/>
      </c>
      <c r="AC42" s="108" t="str">
        <f t="shared" si="14"/>
        <v>DROP</v>
      </c>
      <c r="AD42" t="b">
        <f t="shared" si="15"/>
        <v>1</v>
      </c>
    </row>
    <row r="43" spans="1:30" s="126" customFormat="1">
      <c r="A43" s="121">
        <f t="shared" si="8"/>
        <v>43</v>
      </c>
      <c r="B43" s="55">
        <f t="shared" si="9"/>
        <v>38</v>
      </c>
      <c r="C43" s="122" t="s">
        <v>4057</v>
      </c>
      <c r="D43" s="122" t="s">
        <v>7</v>
      </c>
      <c r="E43" s="123" t="s">
        <v>1351</v>
      </c>
      <c r="F43" s="123" t="s">
        <v>1351</v>
      </c>
      <c r="G43" s="188">
        <v>0</v>
      </c>
      <c r="H43" s="188">
        <v>0</v>
      </c>
      <c r="I43" s="174" t="s">
        <v>3</v>
      </c>
      <c r="J43" s="65" t="s">
        <v>1549</v>
      </c>
      <c r="K43" s="125" t="s">
        <v>4241</v>
      </c>
      <c r="M43" s="18" t="s">
        <v>1937</v>
      </c>
      <c r="N43" s="18"/>
      <c r="P43" s="126" t="str">
        <f t="shared" si="1"/>
        <v/>
      </c>
      <c r="Q43" s="126" t="str">
        <f>IF(ISNA(VLOOKUP(AC43,#REF!,1)),"//","")</f>
        <v/>
      </c>
      <c r="S43" s="43">
        <f t="shared" si="2"/>
        <v>29</v>
      </c>
      <c r="T43" s="121" t="s">
        <v>2431</v>
      </c>
      <c r="U43" s="124" t="s">
        <v>2431</v>
      </c>
      <c r="V43" s="124" t="s">
        <v>2431</v>
      </c>
      <c r="W43" s="44" t="str">
        <f t="shared" si="10"/>
        <v>"PAUSE"</v>
      </c>
      <c r="X43" s="25" t="str">
        <f t="shared" si="11"/>
        <v>PAUSE</v>
      </c>
      <c r="Y43" s="1">
        <f t="shared" si="12"/>
        <v>38</v>
      </c>
      <c r="Z43" t="str">
        <f t="shared" si="13"/>
        <v>ITM_PAUSE</v>
      </c>
      <c r="AA43" s="158" t="str">
        <f>IF(ISNA(VLOOKUP(X43,Sheet2!J:J,1,0)),"//","")</f>
        <v>//</v>
      </c>
      <c r="AC43" s="108" t="str">
        <f t="shared" si="14"/>
        <v>PAUSE</v>
      </c>
      <c r="AD43" t="b">
        <f t="shared" si="15"/>
        <v>1</v>
      </c>
    </row>
    <row r="44" spans="1:30">
      <c r="A44" s="56">
        <f t="shared" si="8"/>
        <v>44</v>
      </c>
      <c r="B44" s="55">
        <f t="shared" si="9"/>
        <v>39</v>
      </c>
      <c r="C44" s="59" t="s">
        <v>3702</v>
      </c>
      <c r="D44" s="59" t="s">
        <v>7</v>
      </c>
      <c r="E44" s="65" t="s">
        <v>299</v>
      </c>
      <c r="F44" s="65" t="s">
        <v>299</v>
      </c>
      <c r="G44" s="91">
        <v>0</v>
      </c>
      <c r="H44" s="91">
        <v>0</v>
      </c>
      <c r="I44" s="174" t="s">
        <v>3</v>
      </c>
      <c r="J44" s="65" t="s">
        <v>1549</v>
      </c>
      <c r="K44" s="66" t="s">
        <v>5013</v>
      </c>
      <c r="L44" s="67"/>
      <c r="M44" s="63" t="s">
        <v>2017</v>
      </c>
      <c r="N44" s="13"/>
      <c r="O44"/>
      <c r="P44" t="str">
        <f t="shared" si="1"/>
        <v/>
      </c>
      <c r="Q44" t="str">
        <f>IF(ISNA(VLOOKUP(AC44,#REF!,1)),"//","")</f>
        <v/>
      </c>
      <c r="R44"/>
      <c r="S44" s="43">
        <f t="shared" si="2"/>
        <v>30</v>
      </c>
      <c r="T44" s="92" t="s">
        <v>2431</v>
      </c>
      <c r="U44" s="70" t="s">
        <v>2431</v>
      </c>
      <c r="V44" s="70" t="s">
        <v>2431</v>
      </c>
      <c r="W44" s="44" t="str">
        <f t="shared" si="10"/>
        <v>"R" STD_UP_ARROW</v>
      </c>
      <c r="X44" s="25" t="str">
        <f t="shared" si="11"/>
        <v>R</v>
      </c>
      <c r="Y44" s="1">
        <f t="shared" si="12"/>
        <v>39</v>
      </c>
      <c r="Z44" t="str">
        <f t="shared" si="13"/>
        <v>ITM_Rup</v>
      </c>
      <c r="AA44" s="158" t="str">
        <f>IF(ISNA(VLOOKUP(X44,Sheet2!J:J,1,0)),"//","")</f>
        <v>//</v>
      </c>
      <c r="AC44" s="108" t="str">
        <f t="shared" si="14"/>
        <v>R</v>
      </c>
      <c r="AD44" t="b">
        <f t="shared" si="15"/>
        <v>1</v>
      </c>
    </row>
    <row r="45" spans="1:30">
      <c r="A45" s="56">
        <f t="shared" si="8"/>
        <v>45</v>
      </c>
      <c r="B45" s="55">
        <f t="shared" si="9"/>
        <v>40</v>
      </c>
      <c r="C45" s="59" t="s">
        <v>3703</v>
      </c>
      <c r="D45" s="59" t="s">
        <v>7</v>
      </c>
      <c r="E45" s="65" t="s">
        <v>300</v>
      </c>
      <c r="F45" s="65" t="s">
        <v>300</v>
      </c>
      <c r="G45" s="91">
        <v>0</v>
      </c>
      <c r="H45" s="91">
        <v>0</v>
      </c>
      <c r="I45" s="174" t="s">
        <v>3</v>
      </c>
      <c r="J45" s="65" t="s">
        <v>1549</v>
      </c>
      <c r="K45" s="66" t="s">
        <v>5013</v>
      </c>
      <c r="L45" s="67"/>
      <c r="M45" s="63" t="s">
        <v>2018</v>
      </c>
      <c r="N45" s="13"/>
      <c r="O45"/>
      <c r="P45" t="str">
        <f t="shared" si="1"/>
        <v/>
      </c>
      <c r="Q45" t="str">
        <f>IF(ISNA(VLOOKUP(AC45,#REF!,1)),"//","")</f>
        <v/>
      </c>
      <c r="R45"/>
      <c r="S45" s="43">
        <f t="shared" si="2"/>
        <v>31</v>
      </c>
      <c r="T45" s="92" t="s">
        <v>2431</v>
      </c>
      <c r="U45" s="70" t="s">
        <v>2431</v>
      </c>
      <c r="V45" s="70" t="s">
        <v>2431</v>
      </c>
      <c r="W45" s="44" t="str">
        <f t="shared" si="10"/>
        <v>"R" STD_DOWN_ARROW</v>
      </c>
      <c r="X45" s="25" t="str">
        <f t="shared" si="11"/>
        <v>RDOWN_ARROW</v>
      </c>
      <c r="Y45" s="1">
        <f t="shared" si="12"/>
        <v>40</v>
      </c>
      <c r="Z45" t="str">
        <f t="shared" si="13"/>
        <v>ITM_Rdown</v>
      </c>
      <c r="AA45" s="158" t="str">
        <f>IF(ISNA(VLOOKUP(X45,Sheet2!J:J,1,0)),"//","")</f>
        <v>//</v>
      </c>
      <c r="AC45" s="108" t="str">
        <f t="shared" si="14"/>
        <v>RDOWN_ARROW</v>
      </c>
      <c r="AD45" t="b">
        <f t="shared" si="15"/>
        <v>1</v>
      </c>
    </row>
    <row r="46" spans="1:30">
      <c r="A46" s="56">
        <f t="shared" si="8"/>
        <v>46</v>
      </c>
      <c r="B46" s="55">
        <f t="shared" si="9"/>
        <v>41</v>
      </c>
      <c r="C46" s="59" t="s">
        <v>3704</v>
      </c>
      <c r="D46" s="59" t="s">
        <v>7</v>
      </c>
      <c r="E46" s="65" t="s">
        <v>1201</v>
      </c>
      <c r="F46" s="65" t="s">
        <v>1201</v>
      </c>
      <c r="G46" s="91">
        <v>0</v>
      </c>
      <c r="H46" s="91">
        <v>0</v>
      </c>
      <c r="I46" s="174" t="s">
        <v>3</v>
      </c>
      <c r="J46" s="65" t="s">
        <v>1551</v>
      </c>
      <c r="K46" s="66" t="s">
        <v>5013</v>
      </c>
      <c r="L46" s="67"/>
      <c r="M46" s="63" t="s">
        <v>1644</v>
      </c>
      <c r="N46" s="13"/>
      <c r="O46"/>
      <c r="P46" t="str">
        <f t="shared" si="1"/>
        <v/>
      </c>
      <c r="Q46" t="str">
        <f>IF(ISNA(VLOOKUP(AC46,#REF!,1)),"//","")</f>
        <v/>
      </c>
      <c r="R46"/>
      <c r="S46" s="43">
        <f t="shared" si="2"/>
        <v>32</v>
      </c>
      <c r="T46" s="92" t="s">
        <v>2892</v>
      </c>
      <c r="U46" s="70" t="s">
        <v>2823</v>
      </c>
      <c r="V46" s="70" t="s">
        <v>2431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A46" s="158" t="str">
        <f>IF(ISNA(VLOOKUP(X46,Sheet2!J:J,1,0)),"//","")</f>
        <v/>
      </c>
      <c r="AC46" s="108" t="str">
        <f t="shared" si="14"/>
        <v>CLX</v>
      </c>
      <c r="AD46" t="b">
        <f t="shared" si="15"/>
        <v>1</v>
      </c>
    </row>
    <row r="47" spans="1:30">
      <c r="A47" s="56">
        <f t="shared" si="8"/>
        <v>47</v>
      </c>
      <c r="B47" s="55">
        <f t="shared" si="9"/>
        <v>42</v>
      </c>
      <c r="C47" s="59" t="s">
        <v>3705</v>
      </c>
      <c r="D47" s="59" t="s">
        <v>7</v>
      </c>
      <c r="E47" s="65" t="s">
        <v>105</v>
      </c>
      <c r="F47" s="65" t="s">
        <v>105</v>
      </c>
      <c r="G47" s="91">
        <v>0</v>
      </c>
      <c r="H47" s="91">
        <v>0</v>
      </c>
      <c r="I47" s="174" t="s">
        <v>3</v>
      </c>
      <c r="J47" s="65" t="s">
        <v>1549</v>
      </c>
      <c r="K47" s="66" t="s">
        <v>4241</v>
      </c>
      <c r="L47" s="67"/>
      <c r="M47" s="63" t="s">
        <v>1723</v>
      </c>
      <c r="N47" s="13"/>
      <c r="O47"/>
      <c r="P47" t="str">
        <f t="shared" si="1"/>
        <v/>
      </c>
      <c r="Q47" t="str">
        <f>IF(ISNA(VLOOKUP(AC47,#REF!,1)),"//","")</f>
        <v/>
      </c>
      <c r="R47"/>
      <c r="S47" s="43">
        <f t="shared" si="2"/>
        <v>33</v>
      </c>
      <c r="T47" s="92" t="s">
        <v>2912</v>
      </c>
      <c r="U47" s="70" t="s">
        <v>2431</v>
      </c>
      <c r="V47" s="70" t="s">
        <v>2431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A47" s="158" t="str">
        <f>IF(ISNA(VLOOKUP(X47,Sheet2!J:J,1,0)),"//","")</f>
        <v/>
      </c>
      <c r="AC47" s="108" t="str">
        <f t="shared" si="14"/>
        <v>FILL</v>
      </c>
      <c r="AD47" t="b">
        <f t="shared" si="15"/>
        <v>1</v>
      </c>
    </row>
    <row r="48" spans="1:30">
      <c r="A48" s="56">
        <f t="shared" si="8"/>
        <v>48</v>
      </c>
      <c r="B48" s="55">
        <f t="shared" si="9"/>
        <v>43</v>
      </c>
      <c r="C48" s="59" t="s">
        <v>4057</v>
      </c>
      <c r="D48" s="59" t="s">
        <v>7</v>
      </c>
      <c r="E48" s="65" t="s">
        <v>1271</v>
      </c>
      <c r="F48" s="65" t="s">
        <v>1271</v>
      </c>
      <c r="G48" s="91">
        <v>0</v>
      </c>
      <c r="H48" s="91">
        <v>0</v>
      </c>
      <c r="I48" s="174" t="s">
        <v>3</v>
      </c>
      <c r="J48" s="65" t="s">
        <v>1549</v>
      </c>
      <c r="K48" s="66" t="s">
        <v>4241</v>
      </c>
      <c r="L48" s="67"/>
      <c r="M48" s="63" t="s">
        <v>1786</v>
      </c>
      <c r="N48" s="13"/>
      <c r="O48"/>
      <c r="P48" t="str">
        <f t="shared" si="1"/>
        <v/>
      </c>
      <c r="Q48" t="str">
        <f>IF(ISNA(VLOOKUP(AC48,#REF!,1)),"//","")</f>
        <v/>
      </c>
      <c r="R48"/>
      <c r="S48" s="43">
        <f t="shared" si="2"/>
        <v>34</v>
      </c>
      <c r="T48" s="92" t="s">
        <v>2431</v>
      </c>
      <c r="U48" s="70" t="s">
        <v>2431</v>
      </c>
      <c r="V48" s="70" t="s">
        <v>2431</v>
      </c>
      <c r="W48" s="44" t="str">
        <f t="shared" si="10"/>
        <v>"INPUT"</v>
      </c>
      <c r="X48" s="25" t="str">
        <f t="shared" si="11"/>
        <v>INPUT</v>
      </c>
      <c r="Y48" s="1">
        <f t="shared" si="12"/>
        <v>43</v>
      </c>
      <c r="Z48" t="str">
        <f t="shared" si="13"/>
        <v>ITM_INPUT</v>
      </c>
      <c r="AA48" s="158" t="str">
        <f>IF(ISNA(VLOOKUP(X48,Sheet2!J:J,1,0)),"//","")</f>
        <v>//</v>
      </c>
      <c r="AC48" s="108" t="str">
        <f t="shared" si="14"/>
        <v>INPUT</v>
      </c>
      <c r="AD48" t="b">
        <f t="shared" si="15"/>
        <v>1</v>
      </c>
    </row>
    <row r="49" spans="1:30">
      <c r="A49" s="56">
        <f t="shared" si="8"/>
        <v>49</v>
      </c>
      <c r="B49" s="55">
        <f t="shared" si="9"/>
        <v>44</v>
      </c>
      <c r="C49" s="59" t="s">
        <v>3706</v>
      </c>
      <c r="D49" s="59" t="s">
        <v>275</v>
      </c>
      <c r="E49" s="65" t="s">
        <v>1410</v>
      </c>
      <c r="F49" s="65" t="s">
        <v>1410</v>
      </c>
      <c r="G49" s="91">
        <v>0</v>
      </c>
      <c r="H49" s="91">
        <v>99</v>
      </c>
      <c r="I49" s="174" t="s">
        <v>3</v>
      </c>
      <c r="J49" s="65" t="s">
        <v>1549</v>
      </c>
      <c r="K49" s="66" t="s">
        <v>4241</v>
      </c>
      <c r="L49" s="67"/>
      <c r="M49" s="63" t="s">
        <v>2065</v>
      </c>
      <c r="N49" s="13"/>
      <c r="O49"/>
      <c r="P49" t="str">
        <f t="shared" si="1"/>
        <v/>
      </c>
      <c r="Q49" t="str">
        <f>IF(ISNA(VLOOKUP(AC49,#REF!,1)),"//","")</f>
        <v/>
      </c>
      <c r="R49"/>
      <c r="S49" s="43">
        <f t="shared" si="2"/>
        <v>35</v>
      </c>
      <c r="T49" s="95" t="s">
        <v>2912</v>
      </c>
      <c r="U49" s="93" t="s">
        <v>2823</v>
      </c>
      <c r="V49" s="94" t="s">
        <v>2431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A49" s="158" t="str">
        <f>IF(ISNA(VLOOKUP(X49,Sheet2!J:J,1,0)),"//","")</f>
        <v/>
      </c>
      <c r="AC49" s="108" t="str">
        <f t="shared" si="14"/>
        <v>STO</v>
      </c>
      <c r="AD49" t="b">
        <f t="shared" si="15"/>
        <v>1</v>
      </c>
    </row>
    <row r="50" spans="1:30">
      <c r="A50" s="56">
        <f t="shared" si="8"/>
        <v>50</v>
      </c>
      <c r="B50" s="55">
        <f t="shared" si="9"/>
        <v>45</v>
      </c>
      <c r="C50" s="59" t="s">
        <v>3707</v>
      </c>
      <c r="D50" s="59" t="s">
        <v>7</v>
      </c>
      <c r="E50" s="65" t="s">
        <v>343</v>
      </c>
      <c r="F50" s="65" t="s">
        <v>343</v>
      </c>
      <c r="G50" s="91">
        <v>0</v>
      </c>
      <c r="H50" s="91">
        <v>0</v>
      </c>
      <c r="I50" s="174" t="s">
        <v>3</v>
      </c>
      <c r="J50" s="65" t="s">
        <v>1549</v>
      </c>
      <c r="K50" s="66" t="s">
        <v>4241</v>
      </c>
      <c r="L50" s="67"/>
      <c r="M50" s="63" t="s">
        <v>3449</v>
      </c>
      <c r="N50" s="13"/>
      <c r="O50"/>
      <c r="P50" t="str">
        <f t="shared" si="1"/>
        <v/>
      </c>
      <c r="Q50" t="str">
        <f>IF(ISNA(VLOOKUP(AC50,#REF!,1)),"//","")</f>
        <v/>
      </c>
      <c r="R50"/>
      <c r="S50" s="43">
        <f t="shared" si="2"/>
        <v>35</v>
      </c>
      <c r="T50" s="95" t="s">
        <v>2912</v>
      </c>
      <c r="U50" s="70" t="s">
        <v>2817</v>
      </c>
      <c r="V50" s="70" t="s">
        <v>2431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A50" s="158" t="str">
        <f>IF(ISNA(VLOOKUP(X50,Sheet2!J:J,1,0)),"//","")</f>
        <v/>
      </c>
      <c r="AC50" s="108" t="str">
        <f t="shared" si="14"/>
        <v/>
      </c>
      <c r="AD50" t="b">
        <f t="shared" si="15"/>
        <v>1</v>
      </c>
    </row>
    <row r="51" spans="1:30">
      <c r="A51" s="56">
        <f t="shared" si="8"/>
        <v>51</v>
      </c>
      <c r="B51" s="55">
        <f t="shared" si="9"/>
        <v>46</v>
      </c>
      <c r="C51" s="59" t="s">
        <v>3708</v>
      </c>
      <c r="D51" s="59" t="s">
        <v>7</v>
      </c>
      <c r="E51" s="65" t="s">
        <v>344</v>
      </c>
      <c r="F51" s="65" t="s">
        <v>344</v>
      </c>
      <c r="G51" s="91">
        <v>0</v>
      </c>
      <c r="H51" s="91">
        <v>0</v>
      </c>
      <c r="I51" s="174" t="s">
        <v>3</v>
      </c>
      <c r="J51" s="65" t="s">
        <v>1549</v>
      </c>
      <c r="K51" s="66" t="s">
        <v>4241</v>
      </c>
      <c r="L51" s="67"/>
      <c r="M51" s="63" t="s">
        <v>3450</v>
      </c>
      <c r="N51" s="13"/>
      <c r="O51"/>
      <c r="P51" t="str">
        <f t="shared" si="1"/>
        <v/>
      </c>
      <c r="Q51" t="str">
        <f>IF(ISNA(VLOOKUP(AC51,#REF!,1)),"//","")</f>
        <v/>
      </c>
      <c r="R51"/>
      <c r="S51" s="43">
        <f t="shared" si="2"/>
        <v>35</v>
      </c>
      <c r="T51" s="95" t="s">
        <v>2912</v>
      </c>
      <c r="U51" s="70" t="s">
        <v>2817</v>
      </c>
      <c r="V51" s="70" t="s">
        <v>2431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A51" s="158" t="str">
        <f>IF(ISNA(VLOOKUP(X51,Sheet2!J:J,1,0)),"//","")</f>
        <v/>
      </c>
      <c r="AC51" s="108" t="str">
        <f t="shared" si="14"/>
        <v/>
      </c>
      <c r="AD51" t="b">
        <f t="shared" si="15"/>
        <v>1</v>
      </c>
    </row>
    <row r="52" spans="1:30">
      <c r="A52" s="56">
        <f t="shared" si="8"/>
        <v>52</v>
      </c>
      <c r="B52" s="55">
        <f t="shared" si="9"/>
        <v>47</v>
      </c>
      <c r="C52" s="59" t="s">
        <v>3709</v>
      </c>
      <c r="D52" s="59" t="s">
        <v>7</v>
      </c>
      <c r="E52" s="65" t="s">
        <v>1416</v>
      </c>
      <c r="F52" s="65" t="s">
        <v>1416</v>
      </c>
      <c r="G52" s="91">
        <v>0</v>
      </c>
      <c r="H52" s="91">
        <v>0</v>
      </c>
      <c r="I52" s="174" t="s">
        <v>3</v>
      </c>
      <c r="J52" s="65" t="s">
        <v>1549</v>
      </c>
      <c r="K52" s="66" t="s">
        <v>4241</v>
      </c>
      <c r="L52" s="67"/>
      <c r="M52" s="63" t="s">
        <v>2071</v>
      </c>
      <c r="N52" s="13"/>
      <c r="O52"/>
      <c r="P52" t="str">
        <f t="shared" si="1"/>
        <v/>
      </c>
      <c r="Q52" t="str">
        <f>IF(ISNA(VLOOKUP(AC52,#REF!,1)),"//","")</f>
        <v/>
      </c>
      <c r="R52"/>
      <c r="S52" s="43">
        <f t="shared" si="2"/>
        <v>35</v>
      </c>
      <c r="T52" s="95" t="s">
        <v>2912</v>
      </c>
      <c r="U52" s="70" t="s">
        <v>2817</v>
      </c>
      <c r="V52" s="70" t="s">
        <v>2431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A52" s="158" t="str">
        <f>IF(ISNA(VLOOKUP(X52,Sheet2!J:J,1,0)),"//","")</f>
        <v/>
      </c>
      <c r="AC52" s="108" t="str">
        <f t="shared" si="14"/>
        <v/>
      </c>
      <c r="AD52" t="b">
        <f t="shared" si="15"/>
        <v>1</v>
      </c>
    </row>
    <row r="53" spans="1:30">
      <c r="A53" s="56">
        <f t="shared" si="8"/>
        <v>53</v>
      </c>
      <c r="B53" s="55">
        <f t="shared" si="9"/>
        <v>48</v>
      </c>
      <c r="C53" s="59" t="s">
        <v>3710</v>
      </c>
      <c r="D53" s="59" t="s">
        <v>7</v>
      </c>
      <c r="E53" s="65" t="s">
        <v>345</v>
      </c>
      <c r="F53" s="65" t="s">
        <v>345</v>
      </c>
      <c r="G53" s="91">
        <v>0</v>
      </c>
      <c r="H53" s="91">
        <v>0</v>
      </c>
      <c r="I53" s="174" t="s">
        <v>3</v>
      </c>
      <c r="J53" s="65" t="s">
        <v>1549</v>
      </c>
      <c r="K53" s="66" t="s">
        <v>4241</v>
      </c>
      <c r="L53" s="67"/>
      <c r="M53" s="63" t="s">
        <v>2072</v>
      </c>
      <c r="N53" s="13"/>
      <c r="O53"/>
      <c r="P53" t="str">
        <f t="shared" si="1"/>
        <v/>
      </c>
      <c r="Q53" t="str">
        <f>IF(ISNA(VLOOKUP(AC53,#REF!,1)),"//","")</f>
        <v/>
      </c>
      <c r="R53"/>
      <c r="S53" s="43">
        <f t="shared" si="2"/>
        <v>35</v>
      </c>
      <c r="T53" s="95" t="s">
        <v>2912</v>
      </c>
      <c r="U53" s="70" t="s">
        <v>2817</v>
      </c>
      <c r="V53" s="70" t="s">
        <v>2431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A53" s="158" t="str">
        <f>IF(ISNA(VLOOKUP(X53,Sheet2!J:J,1,0)),"//","")</f>
        <v/>
      </c>
      <c r="AC53" s="108" t="str">
        <f t="shared" si="14"/>
        <v/>
      </c>
      <c r="AD53" t="b">
        <f t="shared" si="15"/>
        <v>1</v>
      </c>
    </row>
    <row r="54" spans="1:30" s="126" customFormat="1">
      <c r="A54" s="121">
        <f t="shared" si="8"/>
        <v>54</v>
      </c>
      <c r="B54" s="55">
        <f t="shared" si="9"/>
        <v>49</v>
      </c>
      <c r="C54" s="122" t="s">
        <v>3861</v>
      </c>
      <c r="D54" s="122" t="s">
        <v>7</v>
      </c>
      <c r="E54" s="123" t="s">
        <v>1202</v>
      </c>
      <c r="F54" s="123" t="s">
        <v>55</v>
      </c>
      <c r="G54" s="188">
        <v>0</v>
      </c>
      <c r="H54" s="188">
        <v>0</v>
      </c>
      <c r="I54" s="174" t="s">
        <v>3</v>
      </c>
      <c r="J54" s="123" t="s">
        <v>1549</v>
      </c>
      <c r="K54" s="125" t="s">
        <v>4241</v>
      </c>
      <c r="M54" s="18" t="s">
        <v>1646</v>
      </c>
      <c r="N54" s="18"/>
      <c r="P54" s="126" t="str">
        <f t="shared" si="1"/>
        <v>NOT EQUAL</v>
      </c>
      <c r="Q54" s="126" t="str">
        <f>IF(ISNA(VLOOKUP(AC54,#REF!,1)),"//","")</f>
        <v/>
      </c>
      <c r="S54" s="43">
        <f t="shared" si="2"/>
        <v>36</v>
      </c>
      <c r="T54" s="121" t="s">
        <v>2431</v>
      </c>
      <c r="U54" s="124" t="s">
        <v>2431</v>
      </c>
      <c r="V54" s="124" t="s">
        <v>2431</v>
      </c>
      <c r="W54" s="44" t="str">
        <f t="shared" si="10"/>
        <v>"COMB"</v>
      </c>
      <c r="X54" s="25" t="str">
        <f t="shared" si="11"/>
        <v>COMB</v>
      </c>
      <c r="Y54" s="1">
        <f t="shared" si="12"/>
        <v>49</v>
      </c>
      <c r="Z54" t="str">
        <f t="shared" si="13"/>
        <v>ITM_COMB</v>
      </c>
      <c r="AA54" s="158" t="str">
        <f>IF(ISNA(VLOOKUP(X54,Sheet2!J:J,1,0)),"//","")</f>
        <v/>
      </c>
      <c r="AC54" s="108" t="str">
        <f t="shared" si="14"/>
        <v>COMB</v>
      </c>
      <c r="AD54" t="b">
        <f t="shared" si="15"/>
        <v>1</v>
      </c>
    </row>
    <row r="55" spans="1:30" s="126" customFormat="1">
      <c r="A55" s="121">
        <f t="shared" si="8"/>
        <v>55</v>
      </c>
      <c r="B55" s="55">
        <f t="shared" si="9"/>
        <v>50</v>
      </c>
      <c r="C55" s="122" t="s">
        <v>3892</v>
      </c>
      <c r="D55" s="122" t="s">
        <v>7</v>
      </c>
      <c r="E55" s="123" t="s">
        <v>1353</v>
      </c>
      <c r="F55" s="123" t="s">
        <v>255</v>
      </c>
      <c r="G55" s="188">
        <v>0</v>
      </c>
      <c r="H55" s="188">
        <v>0</v>
      </c>
      <c r="I55" s="174" t="s">
        <v>3</v>
      </c>
      <c r="J55" s="123" t="s">
        <v>1549</v>
      </c>
      <c r="K55" s="125" t="s">
        <v>4241</v>
      </c>
      <c r="M55" s="18" t="s">
        <v>1944</v>
      </c>
      <c r="N55" s="18"/>
      <c r="P55" s="126" t="str">
        <f t="shared" si="1"/>
        <v>NOT EQUAL</v>
      </c>
      <c r="Q55" s="126" t="str">
        <f>IF(ISNA(VLOOKUP(AC55,#REF!,1)),"//","")</f>
        <v/>
      </c>
      <c r="S55" s="43">
        <f t="shared" si="2"/>
        <v>37</v>
      </c>
      <c r="T55" s="121" t="s">
        <v>2889</v>
      </c>
      <c r="U55" s="124" t="s">
        <v>2431</v>
      </c>
      <c r="V55" s="124" t="s">
        <v>2431</v>
      </c>
      <c r="W55" s="44" t="str">
        <f t="shared" si="10"/>
        <v>"PERM"</v>
      </c>
      <c r="X55" s="25" t="str">
        <f t="shared" si="11"/>
        <v>PERM</v>
      </c>
      <c r="Y55" s="1">
        <f t="shared" si="12"/>
        <v>50</v>
      </c>
      <c r="Z55" t="str">
        <f t="shared" si="13"/>
        <v>ITM_PERM</v>
      </c>
      <c r="AA55" s="158" t="str">
        <f>IF(ISNA(VLOOKUP(X55,Sheet2!J:J,1,0)),"//","")</f>
        <v/>
      </c>
      <c r="AC55" s="108" t="str">
        <f t="shared" si="14"/>
        <v>PERM</v>
      </c>
      <c r="AD55" t="b">
        <f t="shared" si="15"/>
        <v>1</v>
      </c>
    </row>
    <row r="56" spans="1:30">
      <c r="A56" s="56">
        <f t="shared" si="8"/>
        <v>56</v>
      </c>
      <c r="B56" s="55">
        <f t="shared" si="9"/>
        <v>51</v>
      </c>
      <c r="C56" s="59" t="s">
        <v>3713</v>
      </c>
      <c r="D56" s="59" t="s">
        <v>275</v>
      </c>
      <c r="E56" s="65" t="s">
        <v>1370</v>
      </c>
      <c r="F56" s="65" t="s">
        <v>1370</v>
      </c>
      <c r="G56" s="91">
        <v>0</v>
      </c>
      <c r="H56" s="91">
        <v>99</v>
      </c>
      <c r="I56" s="174" t="s">
        <v>3</v>
      </c>
      <c r="J56" s="65" t="s">
        <v>1549</v>
      </c>
      <c r="K56" s="66" t="s">
        <v>4241</v>
      </c>
      <c r="L56" s="67"/>
      <c r="M56" s="63" t="s">
        <v>1975</v>
      </c>
      <c r="N56" s="13"/>
      <c r="O56"/>
      <c r="P56" t="str">
        <f t="shared" si="1"/>
        <v/>
      </c>
      <c r="Q56" t="str">
        <f>IF(ISNA(VLOOKUP(AC56,#REF!,1)),"//","")</f>
        <v/>
      </c>
      <c r="R56"/>
      <c r="S56" s="43">
        <f t="shared" si="2"/>
        <v>38</v>
      </c>
      <c r="T56" s="92" t="s">
        <v>2912</v>
      </c>
      <c r="U56" s="70" t="s">
        <v>2431</v>
      </c>
      <c r="V56" s="70" t="s">
        <v>2431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A56" s="158" t="str">
        <f>IF(ISNA(VLOOKUP(X56,Sheet2!J:J,1,0)),"//","")</f>
        <v/>
      </c>
      <c r="AC56" s="108" t="str">
        <f t="shared" si="14"/>
        <v>RCL</v>
      </c>
      <c r="AD56" t="b">
        <f t="shared" si="15"/>
        <v>1</v>
      </c>
    </row>
    <row r="57" spans="1:30">
      <c r="A57" s="56">
        <f t="shared" si="8"/>
        <v>57</v>
      </c>
      <c r="B57" s="55">
        <f t="shared" si="9"/>
        <v>52</v>
      </c>
      <c r="C57" s="59" t="s">
        <v>3714</v>
      </c>
      <c r="D57" s="59" t="s">
        <v>7</v>
      </c>
      <c r="E57" s="65" t="s">
        <v>278</v>
      </c>
      <c r="F57" s="65" t="s">
        <v>278</v>
      </c>
      <c r="G57" s="91">
        <v>0</v>
      </c>
      <c r="H57" s="91">
        <v>0</v>
      </c>
      <c r="I57" s="174" t="s">
        <v>3</v>
      </c>
      <c r="J57" s="65" t="s">
        <v>1549</v>
      </c>
      <c r="K57" s="66" t="s">
        <v>4241</v>
      </c>
      <c r="L57" s="67"/>
      <c r="M57" s="63" t="s">
        <v>3451</v>
      </c>
      <c r="N57" s="13"/>
      <c r="O57"/>
      <c r="P57" t="str">
        <f t="shared" si="1"/>
        <v/>
      </c>
      <c r="Q57" t="str">
        <f>IF(ISNA(VLOOKUP(AC57,#REF!,1)),"//","")</f>
        <v/>
      </c>
      <c r="R57"/>
      <c r="S57" s="43">
        <f t="shared" si="2"/>
        <v>38</v>
      </c>
      <c r="T57" s="92" t="s">
        <v>2912</v>
      </c>
      <c r="U57" s="70" t="s">
        <v>2817</v>
      </c>
      <c r="V57" s="70" t="s">
        <v>2431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A57" s="158" t="str">
        <f>IF(ISNA(VLOOKUP(X57,Sheet2!J:J,1,0)),"//","")</f>
        <v/>
      </c>
      <c r="AC57" s="108" t="str">
        <f t="shared" si="14"/>
        <v/>
      </c>
      <c r="AD57" t="b">
        <f t="shared" si="15"/>
        <v>1</v>
      </c>
    </row>
    <row r="58" spans="1:30">
      <c r="A58" s="56">
        <f t="shared" si="8"/>
        <v>58</v>
      </c>
      <c r="B58" s="55">
        <f t="shared" si="9"/>
        <v>53</v>
      </c>
      <c r="C58" s="59" t="s">
        <v>3715</v>
      </c>
      <c r="D58" s="59" t="s">
        <v>7</v>
      </c>
      <c r="E58" s="65" t="s">
        <v>279</v>
      </c>
      <c r="F58" s="65" t="s">
        <v>279</v>
      </c>
      <c r="G58" s="91">
        <v>0</v>
      </c>
      <c r="H58" s="91">
        <v>0</v>
      </c>
      <c r="I58" s="174" t="s">
        <v>3</v>
      </c>
      <c r="J58" s="65" t="s">
        <v>1549</v>
      </c>
      <c r="K58" s="66" t="s">
        <v>4241</v>
      </c>
      <c r="L58" s="67"/>
      <c r="M58" s="63" t="s">
        <v>3452</v>
      </c>
      <c r="N58" s="13"/>
      <c r="O58"/>
      <c r="P58" t="str">
        <f t="shared" si="1"/>
        <v/>
      </c>
      <c r="Q58" t="str">
        <f>IF(ISNA(VLOOKUP(AC58,#REF!,1)),"//","")</f>
        <v/>
      </c>
      <c r="R58"/>
      <c r="S58" s="43">
        <f t="shared" si="2"/>
        <v>38</v>
      </c>
      <c r="T58" s="92" t="s">
        <v>2912</v>
      </c>
      <c r="U58" s="70" t="s">
        <v>2817</v>
      </c>
      <c r="V58" s="70" t="s">
        <v>2431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A58" s="158" t="str">
        <f>IF(ISNA(VLOOKUP(X58,Sheet2!J:J,1,0)),"//","")</f>
        <v/>
      </c>
      <c r="AC58" s="108" t="str">
        <f t="shared" si="14"/>
        <v/>
      </c>
      <c r="AD58" t="b">
        <f t="shared" si="15"/>
        <v>1</v>
      </c>
    </row>
    <row r="59" spans="1:30">
      <c r="A59" s="56">
        <f t="shared" si="8"/>
        <v>59</v>
      </c>
      <c r="B59" s="55">
        <f t="shared" si="9"/>
        <v>54</v>
      </c>
      <c r="C59" s="59" t="s">
        <v>3716</v>
      </c>
      <c r="D59" s="59" t="s">
        <v>7</v>
      </c>
      <c r="E59" s="65" t="s">
        <v>1375</v>
      </c>
      <c r="F59" s="65" t="s">
        <v>1375</v>
      </c>
      <c r="G59" s="91">
        <v>0</v>
      </c>
      <c r="H59" s="91">
        <v>0</v>
      </c>
      <c r="I59" s="174" t="s">
        <v>3</v>
      </c>
      <c r="J59" s="65" t="s">
        <v>1549</v>
      </c>
      <c r="K59" s="66" t="s">
        <v>4241</v>
      </c>
      <c r="L59" s="67"/>
      <c r="M59" s="63" t="s">
        <v>1980</v>
      </c>
      <c r="N59" s="13"/>
      <c r="O59"/>
      <c r="P59" t="str">
        <f t="shared" si="1"/>
        <v/>
      </c>
      <c r="Q59" t="str">
        <f>IF(ISNA(VLOOKUP(AC59,#REF!,1)),"//","")</f>
        <v/>
      </c>
      <c r="R59"/>
      <c r="S59" s="43">
        <f t="shared" si="2"/>
        <v>38</v>
      </c>
      <c r="T59" s="92" t="s">
        <v>2912</v>
      </c>
      <c r="U59" s="70" t="s">
        <v>2817</v>
      </c>
      <c r="V59" s="70" t="s">
        <v>2431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A59" s="158" t="str">
        <f>IF(ISNA(VLOOKUP(X59,Sheet2!J:J,1,0)),"//","")</f>
        <v/>
      </c>
      <c r="AC59" s="108" t="str">
        <f t="shared" si="14"/>
        <v/>
      </c>
      <c r="AD59" t="b">
        <f t="shared" si="15"/>
        <v>1</v>
      </c>
    </row>
    <row r="60" spans="1:30">
      <c r="A60" s="56">
        <f t="shared" si="8"/>
        <v>60</v>
      </c>
      <c r="B60" s="55">
        <f t="shared" si="9"/>
        <v>55</v>
      </c>
      <c r="C60" s="59" t="s">
        <v>3717</v>
      </c>
      <c r="D60" s="59" t="s">
        <v>7</v>
      </c>
      <c r="E60" s="65" t="s">
        <v>280</v>
      </c>
      <c r="F60" s="65" t="s">
        <v>280</v>
      </c>
      <c r="G60" s="91">
        <v>0</v>
      </c>
      <c r="H60" s="91">
        <v>0</v>
      </c>
      <c r="I60" s="174" t="s">
        <v>3</v>
      </c>
      <c r="J60" s="65" t="s">
        <v>1549</v>
      </c>
      <c r="K60" s="66" t="s">
        <v>4241</v>
      </c>
      <c r="L60" s="67"/>
      <c r="M60" s="63" t="s">
        <v>1981</v>
      </c>
      <c r="N60" s="13"/>
      <c r="O60"/>
      <c r="P60" t="str">
        <f t="shared" si="1"/>
        <v/>
      </c>
      <c r="Q60" t="str">
        <f>IF(ISNA(VLOOKUP(AC60,#REF!,1)),"//","")</f>
        <v/>
      </c>
      <c r="R60"/>
      <c r="S60" s="43">
        <f t="shared" si="2"/>
        <v>38</v>
      </c>
      <c r="T60" s="92" t="s">
        <v>2912</v>
      </c>
      <c r="U60" s="70" t="s">
        <v>2817</v>
      </c>
      <c r="V60" s="70" t="s">
        <v>2431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A60" s="158" t="str">
        <f>IF(ISNA(VLOOKUP(X60,Sheet2!J:J,1,0)),"//","")</f>
        <v/>
      </c>
      <c r="AC60" s="108" t="str">
        <f t="shared" si="14"/>
        <v/>
      </c>
      <c r="AD60" t="b">
        <f t="shared" si="15"/>
        <v>1</v>
      </c>
    </row>
    <row r="61" spans="1:30" s="126" customFormat="1">
      <c r="A61" s="121">
        <f t="shared" si="8"/>
        <v>61</v>
      </c>
      <c r="B61" s="55">
        <f t="shared" si="9"/>
        <v>56</v>
      </c>
      <c r="C61" s="122" t="s">
        <v>4622</v>
      </c>
      <c r="D61" s="122" t="s">
        <v>12</v>
      </c>
      <c r="E61" s="123" t="s">
        <v>57</v>
      </c>
      <c r="F61" s="123" t="s">
        <v>57</v>
      </c>
      <c r="G61" s="188">
        <v>0</v>
      </c>
      <c r="H61" s="188">
        <v>31</v>
      </c>
      <c r="I61" s="174" t="s">
        <v>3</v>
      </c>
      <c r="J61" s="65" t="s">
        <v>1549</v>
      </c>
      <c r="K61" s="66" t="s">
        <v>4077</v>
      </c>
      <c r="M61" s="18" t="s">
        <v>1648</v>
      </c>
      <c r="N61" s="18"/>
      <c r="P61" s="126" t="str">
        <f t="shared" si="1"/>
        <v/>
      </c>
      <c r="Q61" s="126" t="str">
        <f>IF(ISNA(VLOOKUP(AC61,#REF!,1)),"//","")</f>
        <v/>
      </c>
      <c r="S61" s="43">
        <f t="shared" si="2"/>
        <v>39</v>
      </c>
      <c r="T61" s="121" t="s">
        <v>2431</v>
      </c>
      <c r="U61" s="124" t="s">
        <v>2431</v>
      </c>
      <c r="V61" s="124" t="s">
        <v>2431</v>
      </c>
      <c r="W61" s="44" t="str">
        <f t="shared" si="10"/>
        <v>"CONVG?"</v>
      </c>
      <c r="X61" s="25" t="str">
        <f t="shared" si="11"/>
        <v>CONVG?</v>
      </c>
      <c r="Y61" s="1">
        <f t="shared" si="12"/>
        <v>56</v>
      </c>
      <c r="Z61" t="str">
        <f t="shared" si="13"/>
        <v>ITM_CONVG</v>
      </c>
      <c r="AA61" s="158" t="str">
        <f>IF(ISNA(VLOOKUP(X61,Sheet2!J:J,1,0)),"//","")</f>
        <v>//</v>
      </c>
      <c r="AC61" s="108" t="str">
        <f t="shared" si="14"/>
        <v>CONVG?</v>
      </c>
      <c r="AD61" t="b">
        <f t="shared" si="15"/>
        <v>1</v>
      </c>
    </row>
    <row r="62" spans="1:30" s="126" customFormat="1">
      <c r="A62" s="121">
        <f t="shared" si="8"/>
        <v>62</v>
      </c>
      <c r="B62" s="55">
        <f t="shared" si="9"/>
        <v>57</v>
      </c>
      <c r="C62" s="122" t="s">
        <v>4057</v>
      </c>
      <c r="D62" s="122" t="s">
        <v>7</v>
      </c>
      <c r="E62" s="123" t="s">
        <v>88</v>
      </c>
      <c r="F62" s="123" t="s">
        <v>88</v>
      </c>
      <c r="G62" s="189">
        <v>0</v>
      </c>
      <c r="H62" s="189">
        <v>0</v>
      </c>
      <c r="I62" s="174" t="s">
        <v>3</v>
      </c>
      <c r="J62" s="65" t="s">
        <v>1549</v>
      </c>
      <c r="K62" s="125" t="s">
        <v>4241</v>
      </c>
      <c r="M62" s="18" t="s">
        <v>1692</v>
      </c>
      <c r="N62" s="18"/>
      <c r="P62" s="126" t="str">
        <f t="shared" si="1"/>
        <v/>
      </c>
      <c r="Q62" s="126" t="str">
        <f>IF(ISNA(VLOOKUP(AC62,#REF!,1)),"//","")</f>
        <v/>
      </c>
      <c r="S62" s="43">
        <f t="shared" si="2"/>
        <v>40</v>
      </c>
      <c r="T62" s="121" t="s">
        <v>2917</v>
      </c>
      <c r="U62" s="124" t="s">
        <v>2823</v>
      </c>
      <c r="V62" s="124" t="s">
        <v>2431</v>
      </c>
      <c r="W62" s="44" t="str">
        <f t="shared" si="10"/>
        <v>"ENTRY?"</v>
      </c>
      <c r="X62" s="25" t="str">
        <f t="shared" si="11"/>
        <v>ENTRY?</v>
      </c>
      <c r="Y62" s="1">
        <f t="shared" si="12"/>
        <v>57</v>
      </c>
      <c r="Z62" t="str">
        <f t="shared" si="13"/>
        <v>ITM_ENTRY</v>
      </c>
      <c r="AA62" s="158" t="str">
        <f>IF(ISNA(VLOOKUP(X62,Sheet2!J:J,1,0)),"//","")</f>
        <v>//</v>
      </c>
      <c r="AC62" s="108" t="str">
        <f t="shared" si="14"/>
        <v>ENTRY?</v>
      </c>
      <c r="AD62" t="b">
        <f t="shared" si="15"/>
        <v>1</v>
      </c>
    </row>
    <row r="63" spans="1:30">
      <c r="A63" s="56">
        <f t="shared" si="8"/>
        <v>63</v>
      </c>
      <c r="B63" s="55">
        <f t="shared" si="9"/>
        <v>58</v>
      </c>
      <c r="C63" s="59" t="s">
        <v>3719</v>
      </c>
      <c r="D63" s="59" t="s">
        <v>7</v>
      </c>
      <c r="E63" s="65" t="s">
        <v>1444</v>
      </c>
      <c r="F63" s="65" t="s">
        <v>1444</v>
      </c>
      <c r="G63" s="91">
        <v>0</v>
      </c>
      <c r="H63" s="91">
        <v>0</v>
      </c>
      <c r="I63" s="174" t="s">
        <v>3</v>
      </c>
      <c r="J63" s="65" t="s">
        <v>1549</v>
      </c>
      <c r="K63" s="66" t="s">
        <v>4241</v>
      </c>
      <c r="L63" s="67"/>
      <c r="M63" s="63" t="s">
        <v>2131</v>
      </c>
      <c r="N63" s="13"/>
      <c r="O63"/>
      <c r="P63" t="str">
        <f t="shared" si="1"/>
        <v/>
      </c>
      <c r="Q63" t="str">
        <f>IF(ISNA(VLOOKUP(AC63,#REF!,1)),"//","")</f>
        <v/>
      </c>
      <c r="R63"/>
      <c r="S63" s="43">
        <f t="shared" si="2"/>
        <v>41</v>
      </c>
      <c r="T63" s="92" t="s">
        <v>2889</v>
      </c>
      <c r="U63" s="70" t="s">
        <v>2431</v>
      </c>
      <c r="V63" s="70" t="s">
        <v>2431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A63" s="158" t="str">
        <f>IF(ISNA(VLOOKUP(X63,Sheet2!J:J,1,0)),"//","")</f>
        <v/>
      </c>
      <c r="AC63" s="108" t="str">
        <f t="shared" si="14"/>
        <v>X^2</v>
      </c>
      <c r="AD63" t="b">
        <f t="shared" si="15"/>
        <v>1</v>
      </c>
    </row>
    <row r="64" spans="1:30">
      <c r="A64" s="56">
        <f t="shared" si="8"/>
        <v>64</v>
      </c>
      <c r="B64" s="55">
        <f t="shared" si="9"/>
        <v>59</v>
      </c>
      <c r="C64" s="59" t="s">
        <v>3720</v>
      </c>
      <c r="D64" s="59" t="s">
        <v>7</v>
      </c>
      <c r="E64" s="65" t="s">
        <v>1445</v>
      </c>
      <c r="F64" s="65" t="s">
        <v>1445</v>
      </c>
      <c r="G64" s="91">
        <v>0</v>
      </c>
      <c r="H64" s="91">
        <v>0</v>
      </c>
      <c r="I64" s="174" t="s">
        <v>3</v>
      </c>
      <c r="J64" s="65" t="s">
        <v>1549</v>
      </c>
      <c r="K64" s="66" t="s">
        <v>4241</v>
      </c>
      <c r="L64" s="67"/>
      <c r="M64" s="63" t="s">
        <v>2132</v>
      </c>
      <c r="N64" s="13"/>
      <c r="O64"/>
      <c r="P64" t="str">
        <f t="shared" si="1"/>
        <v/>
      </c>
      <c r="Q64" t="str">
        <f>IF(ISNA(VLOOKUP(AC64,#REF!,1)),"//","")</f>
        <v/>
      </c>
      <c r="R64"/>
      <c r="S64" s="43">
        <f t="shared" si="2"/>
        <v>42</v>
      </c>
      <c r="T64" s="92" t="s">
        <v>2889</v>
      </c>
      <c r="U64" s="70" t="s">
        <v>2431</v>
      </c>
      <c r="V64" s="70" t="s">
        <v>2431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A64" s="158" t="str">
        <f>IF(ISNA(VLOOKUP(X64,Sheet2!J:J,1,0)),"//","")</f>
        <v/>
      </c>
      <c r="AC64" s="108" t="str">
        <f t="shared" si="14"/>
        <v>X^3</v>
      </c>
      <c r="AD64" t="b">
        <f t="shared" si="15"/>
        <v>1</v>
      </c>
    </row>
    <row r="65" spans="1:30">
      <c r="A65" s="56">
        <f t="shared" si="8"/>
        <v>65</v>
      </c>
      <c r="B65" s="55">
        <f t="shared" si="9"/>
        <v>60</v>
      </c>
      <c r="C65" s="59" t="s">
        <v>3721</v>
      </c>
      <c r="D65" s="59" t="s">
        <v>7</v>
      </c>
      <c r="E65" s="65" t="s">
        <v>1458</v>
      </c>
      <c r="F65" s="65" t="s">
        <v>1458</v>
      </c>
      <c r="G65" s="91">
        <v>0</v>
      </c>
      <c r="H65" s="91">
        <v>0</v>
      </c>
      <c r="I65" s="174" t="s">
        <v>3</v>
      </c>
      <c r="J65" s="65" t="s">
        <v>1549</v>
      </c>
      <c r="K65" s="66" t="s">
        <v>4241</v>
      </c>
      <c r="L65" s="67"/>
      <c r="M65" s="63" t="s">
        <v>2159</v>
      </c>
      <c r="N65" s="13"/>
      <c r="O65"/>
      <c r="P65" t="str">
        <f t="shared" si="1"/>
        <v/>
      </c>
      <c r="Q65" t="str">
        <f>IF(ISNA(VLOOKUP(AC65,#REF!,1)),"//","")</f>
        <v/>
      </c>
      <c r="R65"/>
      <c r="S65" s="43">
        <f t="shared" si="2"/>
        <v>43</v>
      </c>
      <c r="T65" s="92" t="s">
        <v>2889</v>
      </c>
      <c r="U65" s="70" t="s">
        <v>2431</v>
      </c>
      <c r="V65" s="70" t="s">
        <v>2431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A65" s="158" t="str">
        <f>IF(ISNA(VLOOKUP(X65,Sheet2!J:J,1,0)),"//","")</f>
        <v/>
      </c>
      <c r="AC65" s="108" t="str">
        <f t="shared" si="14"/>
        <v>Y^X</v>
      </c>
      <c r="AD65" t="b">
        <f t="shared" si="15"/>
        <v>1</v>
      </c>
    </row>
    <row r="66" spans="1:30">
      <c r="A66" s="56">
        <f t="shared" si="8"/>
        <v>66</v>
      </c>
      <c r="B66" s="55">
        <f t="shared" si="9"/>
        <v>61</v>
      </c>
      <c r="C66" s="59" t="s">
        <v>3722</v>
      </c>
      <c r="D66" s="59" t="s">
        <v>7</v>
      </c>
      <c r="E66" s="65" t="s">
        <v>458</v>
      </c>
      <c r="F66" s="65" t="s">
        <v>458</v>
      </c>
      <c r="G66" s="91">
        <v>0</v>
      </c>
      <c r="H66" s="91">
        <v>0</v>
      </c>
      <c r="I66" s="174" t="s">
        <v>3</v>
      </c>
      <c r="J66" s="65" t="s">
        <v>1549</v>
      </c>
      <c r="K66" s="66" t="s">
        <v>4241</v>
      </c>
      <c r="L66" s="67"/>
      <c r="M66" s="63" t="s">
        <v>2250</v>
      </c>
      <c r="N66" s="13"/>
      <c r="O66"/>
      <c r="P66" t="str">
        <f t="shared" si="1"/>
        <v/>
      </c>
      <c r="Q66" t="str">
        <f>IF(ISNA(VLOOKUP(AC66,#REF!,1)),"//","")</f>
        <v/>
      </c>
      <c r="R66"/>
      <c r="S66" s="43">
        <f t="shared" si="2"/>
        <v>44</v>
      </c>
      <c r="T66" s="95" t="s">
        <v>2916</v>
      </c>
      <c r="U66" s="70" t="s">
        <v>2431</v>
      </c>
      <c r="V66" s="70" t="s">
        <v>2818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A66" s="158" t="str">
        <f>IF(ISNA(VLOOKUP(X66,Sheet2!J:J,1,0)),"//","")</f>
        <v/>
      </c>
      <c r="AC66" s="108" t="str">
        <f t="shared" si="14"/>
        <v>SQRT</v>
      </c>
      <c r="AD66" t="b">
        <f t="shared" si="15"/>
        <v>1</v>
      </c>
    </row>
    <row r="67" spans="1:30">
      <c r="A67" s="56">
        <f t="shared" si="8"/>
        <v>67</v>
      </c>
      <c r="B67" s="55">
        <f t="shared" si="9"/>
        <v>62</v>
      </c>
      <c r="C67" s="59" t="s">
        <v>3723</v>
      </c>
      <c r="D67" s="59" t="s">
        <v>7</v>
      </c>
      <c r="E67" s="65" t="s">
        <v>9</v>
      </c>
      <c r="F67" s="65" t="s">
        <v>9</v>
      </c>
      <c r="G67" s="91">
        <v>0</v>
      </c>
      <c r="H67" s="91">
        <v>0</v>
      </c>
      <c r="I67" s="174" t="s">
        <v>3</v>
      </c>
      <c r="J67" s="65" t="s">
        <v>1549</v>
      </c>
      <c r="K67" s="66" t="s">
        <v>4241</v>
      </c>
      <c r="L67" s="67"/>
      <c r="M67" s="63" t="s">
        <v>1576</v>
      </c>
      <c r="N67" s="13"/>
      <c r="O67"/>
      <c r="P67" t="str">
        <f t="shared" si="1"/>
        <v/>
      </c>
      <c r="Q67" t="str">
        <f>IF(ISNA(VLOOKUP(AC67,#REF!,1)),"//","")</f>
        <v/>
      </c>
      <c r="R67"/>
      <c r="S67" s="43">
        <f t="shared" si="2"/>
        <v>45</v>
      </c>
      <c r="T67" s="92" t="s">
        <v>2889</v>
      </c>
      <c r="U67" s="70" t="s">
        <v>2431</v>
      </c>
      <c r="V67" s="70" t="s">
        <v>2951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A67" s="158" t="str">
        <f>IF(ISNA(VLOOKUP(X67,Sheet2!J:J,1,0)),"//","")</f>
        <v/>
      </c>
      <c r="AC67" s="108" t="str">
        <f t="shared" si="14"/>
        <v>CUBERT</v>
      </c>
      <c r="AD67" t="b">
        <f t="shared" si="15"/>
        <v>0</v>
      </c>
    </row>
    <row r="68" spans="1:30">
      <c r="A68" s="56">
        <f t="shared" si="8"/>
        <v>68</v>
      </c>
      <c r="B68" s="55">
        <f t="shared" si="9"/>
        <v>63</v>
      </c>
      <c r="C68" s="59" t="s">
        <v>3724</v>
      </c>
      <c r="D68" s="59" t="s">
        <v>7</v>
      </c>
      <c r="E68" s="65" t="s">
        <v>1457</v>
      </c>
      <c r="F68" s="65" t="s">
        <v>1457</v>
      </c>
      <c r="G68" s="91">
        <v>0</v>
      </c>
      <c r="H68" s="91">
        <v>0</v>
      </c>
      <c r="I68" s="174" t="s">
        <v>3</v>
      </c>
      <c r="J68" s="65" t="s">
        <v>1549</v>
      </c>
      <c r="K68" s="66" t="s">
        <v>4241</v>
      </c>
      <c r="L68" s="67"/>
      <c r="M68" s="63" t="s">
        <v>2155</v>
      </c>
      <c r="N68" s="13"/>
      <c r="O68"/>
      <c r="P68" t="str">
        <f t="shared" si="1"/>
        <v/>
      </c>
      <c r="Q68" t="str">
        <f>IF(ISNA(VLOOKUP(AC68,#REF!,1)),"//","")</f>
        <v/>
      </c>
      <c r="R68"/>
      <c r="S68" s="43">
        <f t="shared" si="2"/>
        <v>46</v>
      </c>
      <c r="T68" s="92" t="s">
        <v>2889</v>
      </c>
      <c r="U68" s="70" t="s">
        <v>2431</v>
      </c>
      <c r="V68" s="70" t="s">
        <v>2816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A68" s="158" t="str">
        <f>IF(ISNA(VLOOKUP(X68,Sheet2!J:J,1,0)),"//","")</f>
        <v/>
      </c>
      <c r="AC68" s="108" t="str">
        <f t="shared" si="14"/>
        <v>XTH_ROOTY_UNDER_ROOT</v>
      </c>
      <c r="AD68" t="b">
        <f t="shared" si="15"/>
        <v>0</v>
      </c>
    </row>
    <row r="69" spans="1:30">
      <c r="A69" s="56">
        <f t="shared" si="8"/>
        <v>69</v>
      </c>
      <c r="B69" s="55">
        <f t="shared" si="9"/>
        <v>64</v>
      </c>
      <c r="C69" s="59" t="s">
        <v>3725</v>
      </c>
      <c r="D69" s="59" t="s">
        <v>7</v>
      </c>
      <c r="E69" s="65" t="s">
        <v>1163</v>
      </c>
      <c r="F69" s="65" t="s">
        <v>1163</v>
      </c>
      <c r="G69" s="91">
        <v>0</v>
      </c>
      <c r="H69" s="91">
        <v>0</v>
      </c>
      <c r="I69" s="174" t="s">
        <v>3</v>
      </c>
      <c r="J69" s="65" t="s">
        <v>1549</v>
      </c>
      <c r="K69" s="66" t="s">
        <v>4241</v>
      </c>
      <c r="L69" s="67"/>
      <c r="M69" s="63" t="s">
        <v>1575</v>
      </c>
      <c r="N69" s="13"/>
      <c r="O69"/>
      <c r="P69" t="str">
        <f t="shared" si="1"/>
        <v/>
      </c>
      <c r="Q69" t="str">
        <f>IF(ISNA(VLOOKUP(AC69,#REF!,1)),"//","")</f>
        <v/>
      </c>
      <c r="R69"/>
      <c r="S69" s="43">
        <f t="shared" si="2"/>
        <v>47</v>
      </c>
      <c r="T69" s="92" t="s">
        <v>2889</v>
      </c>
      <c r="U69" s="70" t="s">
        <v>2431</v>
      </c>
      <c r="V69" s="70" t="s">
        <v>2431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A69" s="158" t="str">
        <f>IF(ISNA(VLOOKUP(X69,Sheet2!J:J,1,0)),"//","")</f>
        <v/>
      </c>
      <c r="AC69" s="108" t="str">
        <f t="shared" si="14"/>
        <v>2^X</v>
      </c>
      <c r="AD69" t="b">
        <f t="shared" si="15"/>
        <v>1</v>
      </c>
    </row>
    <row r="70" spans="1:30">
      <c r="A70" s="56">
        <f t="shared" si="8"/>
        <v>70</v>
      </c>
      <c r="B70" s="55">
        <f t="shared" si="9"/>
        <v>65</v>
      </c>
      <c r="C70" s="59" t="s">
        <v>3726</v>
      </c>
      <c r="D70" s="59" t="s">
        <v>7</v>
      </c>
      <c r="E70" s="65" t="s">
        <v>1239</v>
      </c>
      <c r="F70" s="65" t="s">
        <v>1239</v>
      </c>
      <c r="G70" s="91">
        <v>0</v>
      </c>
      <c r="H70" s="91">
        <v>0</v>
      </c>
      <c r="I70" s="174" t="s">
        <v>3</v>
      </c>
      <c r="J70" s="65" t="s">
        <v>1549</v>
      </c>
      <c r="K70" s="66" t="s">
        <v>4241</v>
      </c>
      <c r="L70" s="67"/>
      <c r="M70" s="63" t="s">
        <v>3453</v>
      </c>
      <c r="N70" s="13"/>
      <c r="O70"/>
      <c r="P70" t="str">
        <f t="shared" ref="P70:P137" si="16">IF(E70=F70,"","NOT EQUAL")</f>
        <v/>
      </c>
      <c r="Q70" t="str">
        <f>IF(ISNA(VLOOKUP(AC70,#REF!,1)),"//","")</f>
        <v/>
      </c>
      <c r="R70"/>
      <c r="S70" s="43">
        <f t="shared" si="2"/>
        <v>48</v>
      </c>
      <c r="T70" s="92" t="s">
        <v>2889</v>
      </c>
      <c r="U70" s="70" t="s">
        <v>2431</v>
      </c>
      <c r="V70" s="70" t="s">
        <v>2431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A70" s="158" t="str">
        <f>IF(ISNA(VLOOKUP(X70,Sheet2!J:J,1,0)),"//","")</f>
        <v/>
      </c>
      <c r="AC70" s="108" t="str">
        <f t="shared" si="14"/>
        <v>E^X</v>
      </c>
      <c r="AD70" t="b">
        <f t="shared" si="15"/>
        <v>1</v>
      </c>
    </row>
    <row r="71" spans="1:30" s="126" customFormat="1">
      <c r="A71" s="121">
        <f t="shared" ref="A71" si="17">IF(B71=INT(B71),ROW(),"")</f>
        <v>71</v>
      </c>
      <c r="B71" s="55">
        <f t="shared" ref="B71:B134" si="18">IF(AND(MID(C71,2,1)&lt;&gt;"/",MID(C71,1,1)="/"),INT(B70)+1,B70+0.01)</f>
        <v>66</v>
      </c>
      <c r="C71" s="122" t="s">
        <v>3905</v>
      </c>
      <c r="D71" s="122" t="s">
        <v>7</v>
      </c>
      <c r="E71" s="123" t="s">
        <v>1386</v>
      </c>
      <c r="F71" s="123" t="s">
        <v>1386</v>
      </c>
      <c r="G71" s="188">
        <v>0</v>
      </c>
      <c r="H71" s="188">
        <v>0</v>
      </c>
      <c r="I71" s="174" t="s">
        <v>3</v>
      </c>
      <c r="J71" s="123" t="s">
        <v>1549</v>
      </c>
      <c r="K71" s="125" t="s">
        <v>4241</v>
      </c>
      <c r="M71" s="18" t="s">
        <v>2004</v>
      </c>
      <c r="N71" s="18"/>
      <c r="P71" s="126" t="str">
        <f t="shared" si="16"/>
        <v/>
      </c>
      <c r="Q71" s="126" t="str">
        <f>IF(ISNA(VLOOKUP(AC71,#REF!,1)),"//","")</f>
        <v/>
      </c>
      <c r="S71" s="43">
        <f t="shared" ref="S71:S134" si="19">IF(X71&lt;&gt;"",S70+1,S70)</f>
        <v>48</v>
      </c>
      <c r="T71" s="121" t="s">
        <v>2431</v>
      </c>
      <c r="U71" s="124" t="s">
        <v>2817</v>
      </c>
      <c r="V71" s="124" t="s">
        <v>2431</v>
      </c>
      <c r="W71" s="44" t="str">
        <f t="shared" ref="W71:W134" si="20">IF( OR(U71="CNST", I71="CAT_REGS"),IF(E71=CHAR(34)&amp;CHAR(34),F71,E71),
IF(U71="YES",UPPER(IF(E71=CHAR(34)&amp;CHAR(34),F71,E71)),
IF(   AND(U71&lt;&gt;"NO",I71="CAT_FNCT",D71&lt;&gt;"multiply", D71&lt;&gt;"divide"),IF(J71="SLS_ENABLED",   UPPER(IF(E71=CHAR(34)&amp;CHAR(34),F71,E71)),""),"")))</f>
        <v/>
      </c>
      <c r="X71" s="25" t="str">
        <f t="shared" ref="X71:X134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">
        <f t="shared" ref="Y71:Y134" si="22">B71</f>
        <v>66</v>
      </c>
      <c r="Z71" t="str">
        <f t="shared" ref="Z71:Z134" si="23">M71</f>
        <v>ITM_ROUND</v>
      </c>
      <c r="AA71" s="158" t="str">
        <f>IF(ISNA(VLOOKUP(X71,Sheet2!J:J,1,0)),"//","")</f>
        <v/>
      </c>
      <c r="AC71" s="108" t="str">
        <f t="shared" ref="AC71:AC134" si="24">IF(LEN(X71)=0,"",SUBSTITUTE(SUBSTITUTE(SUBSTITUTE(SUBSTITUTE(SUBSTITUTE(SUBSTITUTE(SUBSTITUTE(SUBSTITUTE(SUBSTITUTE(SUBSTITUTE(SUBSTITUTE(SUBSTITUTE(SUBSTITUTE(SUBSTITUTE(SUBSTITUTE(SUBSTITUTE(SUBSTITUTE(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1" t="b">
        <f t="shared" ref="AD71:AD134" si="25">X71=AC71</f>
        <v>1</v>
      </c>
    </row>
    <row r="72" spans="1:30">
      <c r="A72" s="56">
        <f t="shared" ref="A72:A134" si="26">IF(B72=INT(B72),ROW(),"")</f>
        <v>72</v>
      </c>
      <c r="B72" s="55">
        <f t="shared" si="18"/>
        <v>67</v>
      </c>
      <c r="C72" s="59" t="s">
        <v>3728</v>
      </c>
      <c r="D72" s="59" t="s">
        <v>7</v>
      </c>
      <c r="E72" s="65" t="s">
        <v>2</v>
      </c>
      <c r="F72" s="65" t="s">
        <v>2</v>
      </c>
      <c r="G72" s="91">
        <v>0</v>
      </c>
      <c r="H72" s="91">
        <v>0</v>
      </c>
      <c r="I72" s="174" t="s">
        <v>3</v>
      </c>
      <c r="J72" s="65" t="s">
        <v>1549</v>
      </c>
      <c r="K72" s="66" t="s">
        <v>4241</v>
      </c>
      <c r="L72" s="67"/>
      <c r="M72" s="63" t="s">
        <v>1571</v>
      </c>
      <c r="N72" s="13"/>
      <c r="O72"/>
      <c r="P72" t="str">
        <f t="shared" si="16"/>
        <v/>
      </c>
      <c r="Q72" t="str">
        <f>IF(ISNA(VLOOKUP(AC72,#REF!,1)),"//","")</f>
        <v/>
      </c>
      <c r="R72"/>
      <c r="S72" s="43">
        <f t="shared" si="19"/>
        <v>49</v>
      </c>
      <c r="T72" s="92" t="s">
        <v>2889</v>
      </c>
      <c r="U72" s="70" t="s">
        <v>2431</v>
      </c>
      <c r="V72" s="70" t="s">
        <v>2431</v>
      </c>
      <c r="W72" s="44" t="str">
        <f t="shared" si="20"/>
        <v>"10" STD_SUP_X</v>
      </c>
      <c r="X72" s="25" t="str">
        <f t="shared" si="21"/>
        <v>10^X</v>
      </c>
      <c r="Y72" s="1">
        <f t="shared" si="22"/>
        <v>67</v>
      </c>
      <c r="Z72" t="str">
        <f t="shared" si="23"/>
        <v>ITM_10x</v>
      </c>
      <c r="AA72" s="158" t="str">
        <f>IF(ISNA(VLOOKUP(X72,Sheet2!J:J,1,0)),"//","")</f>
        <v/>
      </c>
      <c r="AC72" s="108" t="str">
        <f t="shared" si="24"/>
        <v>10^X</v>
      </c>
      <c r="AD72" t="b">
        <f t="shared" si="25"/>
        <v>1</v>
      </c>
    </row>
    <row r="73" spans="1:30">
      <c r="A73" s="56">
        <f t="shared" si="26"/>
        <v>73</v>
      </c>
      <c r="B73" s="55">
        <f t="shared" si="18"/>
        <v>68</v>
      </c>
      <c r="C73" s="59" t="s">
        <v>3729</v>
      </c>
      <c r="D73" s="59" t="s">
        <v>7</v>
      </c>
      <c r="E73" s="65" t="s">
        <v>1299</v>
      </c>
      <c r="F73" s="65" t="s">
        <v>1300</v>
      </c>
      <c r="G73" s="91">
        <v>0</v>
      </c>
      <c r="H73" s="91">
        <v>0</v>
      </c>
      <c r="I73" s="174" t="s">
        <v>3</v>
      </c>
      <c r="J73" s="65" t="s">
        <v>1549</v>
      </c>
      <c r="K73" s="66" t="s">
        <v>4241</v>
      </c>
      <c r="L73" s="67"/>
      <c r="M73" s="63" t="s">
        <v>1844</v>
      </c>
      <c r="N73" s="13"/>
      <c r="O73"/>
      <c r="P73" t="str">
        <f t="shared" si="16"/>
        <v>NOT EQUAL</v>
      </c>
      <c r="Q73" t="str">
        <f>IF(ISNA(VLOOKUP(AC73,#REF!,1)),"//","")</f>
        <v/>
      </c>
      <c r="R73"/>
      <c r="S73" s="43">
        <f t="shared" si="19"/>
        <v>50</v>
      </c>
      <c r="T73" s="92" t="s">
        <v>2889</v>
      </c>
      <c r="U73" s="70" t="s">
        <v>2431</v>
      </c>
      <c r="V73" s="70" t="s">
        <v>2431</v>
      </c>
      <c r="W73" s="44" t="str">
        <f t="shared" si="20"/>
        <v>"LOG" STD_SUB_2</v>
      </c>
      <c r="X73" s="25" t="str">
        <f t="shared" si="21"/>
        <v>LOG2</v>
      </c>
      <c r="Y73" s="1">
        <f t="shared" si="22"/>
        <v>68</v>
      </c>
      <c r="Z73" t="str">
        <f t="shared" si="23"/>
        <v>ITM_LOG2</v>
      </c>
      <c r="AA73" s="158" t="str">
        <f>IF(ISNA(VLOOKUP(X73,Sheet2!J:J,1,0)),"//","")</f>
        <v/>
      </c>
      <c r="AC73" s="108" t="str">
        <f t="shared" si="24"/>
        <v>LOG2</v>
      </c>
      <c r="AD73" t="b">
        <f t="shared" si="25"/>
        <v>1</v>
      </c>
    </row>
    <row r="74" spans="1:30">
      <c r="A74" s="56">
        <f t="shared" si="26"/>
        <v>74</v>
      </c>
      <c r="B74" s="55">
        <f t="shared" si="18"/>
        <v>69</v>
      </c>
      <c r="C74" s="59" t="s">
        <v>3730</v>
      </c>
      <c r="D74" s="69" t="s">
        <v>3043</v>
      </c>
      <c r="E74" s="65" t="s">
        <v>180</v>
      </c>
      <c r="F74" s="65" t="s">
        <v>180</v>
      </c>
      <c r="G74" s="91">
        <v>0</v>
      </c>
      <c r="H74" s="91">
        <v>0</v>
      </c>
      <c r="I74" s="174" t="s">
        <v>3</v>
      </c>
      <c r="J74" s="65" t="s">
        <v>1549</v>
      </c>
      <c r="K74" s="66" t="s">
        <v>4241</v>
      </c>
      <c r="L74" s="59" t="s">
        <v>181</v>
      </c>
      <c r="M74" s="63" t="s">
        <v>1832</v>
      </c>
      <c r="N74" s="13"/>
      <c r="O74"/>
      <c r="P74" t="str">
        <f t="shared" si="16"/>
        <v/>
      </c>
      <c r="Q74" t="str">
        <f>IF(ISNA(VLOOKUP(AC74,#REF!,1)),"//","")</f>
        <v/>
      </c>
      <c r="R74"/>
      <c r="S74" s="43">
        <f t="shared" si="19"/>
        <v>51</v>
      </c>
      <c r="T74" s="92" t="s">
        <v>2889</v>
      </c>
      <c r="U74" s="70" t="s">
        <v>2431</v>
      </c>
      <c r="V74" s="70" t="s">
        <v>2431</v>
      </c>
      <c r="W74" s="44" t="str">
        <f t="shared" si="20"/>
        <v>"LN"</v>
      </c>
      <c r="X74" s="25" t="str">
        <f t="shared" si="21"/>
        <v>LN</v>
      </c>
      <c r="Y74" s="1">
        <f t="shared" si="22"/>
        <v>69</v>
      </c>
      <c r="Z74" t="str">
        <f t="shared" si="23"/>
        <v>ITM_LN</v>
      </c>
      <c r="AA74" s="158" t="str">
        <f>IF(ISNA(VLOOKUP(X74,Sheet2!J:J,1,0)),"//","")</f>
        <v/>
      </c>
      <c r="AC74" s="108" t="str">
        <f t="shared" si="24"/>
        <v>LN</v>
      </c>
      <c r="AD74" t="b">
        <f t="shared" si="25"/>
        <v>1</v>
      </c>
    </row>
    <row r="75" spans="1:30" s="126" customFormat="1">
      <c r="A75" s="121">
        <f t="shared" si="26"/>
        <v>75</v>
      </c>
      <c r="B75" s="55">
        <f t="shared" si="18"/>
        <v>70</v>
      </c>
      <c r="C75" s="122" t="s">
        <v>4057</v>
      </c>
      <c r="D75" s="122" t="s">
        <v>7</v>
      </c>
      <c r="E75" s="123" t="s">
        <v>1414</v>
      </c>
      <c r="F75" s="123" t="s">
        <v>342</v>
      </c>
      <c r="G75" s="188">
        <v>0</v>
      </c>
      <c r="H75" s="188">
        <v>0</v>
      </c>
      <c r="I75" s="174" t="s">
        <v>3</v>
      </c>
      <c r="J75" s="65" t="s">
        <v>1549</v>
      </c>
      <c r="K75" s="125" t="s">
        <v>4241</v>
      </c>
      <c r="M75" s="18" t="s">
        <v>2069</v>
      </c>
      <c r="N75" s="18"/>
      <c r="P75" s="126" t="str">
        <f t="shared" si="16"/>
        <v>NOT EQUAL</v>
      </c>
      <c r="Q75" s="126" t="str">
        <f>IF(ISNA(VLOOKUP(AC75,#REF!,1)),"//","")</f>
        <v/>
      </c>
      <c r="S75" s="43">
        <f t="shared" si="19"/>
        <v>52</v>
      </c>
      <c r="T75" s="129" t="s">
        <v>2431</v>
      </c>
      <c r="U75" s="124" t="s">
        <v>2431</v>
      </c>
      <c r="V75" s="124" t="s">
        <v>2431</v>
      </c>
      <c r="W75" s="44" t="str">
        <f t="shared" si="20"/>
        <v>"STOP"</v>
      </c>
      <c r="X75" s="25" t="str">
        <f t="shared" si="21"/>
        <v>STOP</v>
      </c>
      <c r="Y75" s="1">
        <f t="shared" si="22"/>
        <v>70</v>
      </c>
      <c r="Z75" t="str">
        <f t="shared" si="23"/>
        <v>ITM_STOP</v>
      </c>
      <c r="AA75" s="158" t="str">
        <f>IF(ISNA(VLOOKUP(X75,Sheet2!J:J,1,0)),"//","")</f>
        <v>//</v>
      </c>
      <c r="AC75" s="108" t="str">
        <f t="shared" si="24"/>
        <v>STOP</v>
      </c>
      <c r="AD75" t="b">
        <f t="shared" si="25"/>
        <v>1</v>
      </c>
    </row>
    <row r="76" spans="1:30">
      <c r="A76" s="56">
        <f t="shared" si="26"/>
        <v>76</v>
      </c>
      <c r="B76" s="55">
        <f t="shared" si="18"/>
        <v>71</v>
      </c>
      <c r="C76" s="59" t="s">
        <v>3732</v>
      </c>
      <c r="D76" s="69" t="s">
        <v>3043</v>
      </c>
      <c r="E76" s="65" t="s">
        <v>2750</v>
      </c>
      <c r="F76" s="65" t="s">
        <v>188</v>
      </c>
      <c r="G76" s="91">
        <v>0</v>
      </c>
      <c r="H76" s="91">
        <v>0</v>
      </c>
      <c r="I76" s="174" t="s">
        <v>3</v>
      </c>
      <c r="J76" s="65" t="s">
        <v>1549</v>
      </c>
      <c r="K76" s="66" t="s">
        <v>4241</v>
      </c>
      <c r="L76" s="59" t="s">
        <v>189</v>
      </c>
      <c r="M76" s="63" t="s">
        <v>1843</v>
      </c>
      <c r="N76" s="13"/>
      <c r="O76"/>
      <c r="P76" t="str">
        <f t="shared" si="16"/>
        <v>NOT EQUAL</v>
      </c>
      <c r="Q76" t="str">
        <f>IF(ISNA(VLOOKUP(AC76,#REF!,1)),"//","")</f>
        <v/>
      </c>
      <c r="R76"/>
      <c r="S76" s="43">
        <f t="shared" si="19"/>
        <v>53</v>
      </c>
      <c r="T76" s="92" t="s">
        <v>2889</v>
      </c>
      <c r="U76" s="70" t="s">
        <v>2431</v>
      </c>
      <c r="V76" s="70" t="s">
        <v>2431</v>
      </c>
      <c r="W76" s="44" t="str">
        <f t="shared" si="20"/>
        <v>"LOG" STD_SUB_1 STD_SUB_0</v>
      </c>
      <c r="X76" s="25" t="str">
        <f t="shared" si="21"/>
        <v>LOG10</v>
      </c>
      <c r="Y76" s="1">
        <f t="shared" si="22"/>
        <v>71</v>
      </c>
      <c r="Z76" t="str">
        <f t="shared" si="23"/>
        <v>ITM_LOG10</v>
      </c>
      <c r="AA76" s="158" t="str">
        <f>IF(ISNA(VLOOKUP(X76,Sheet2!J:J,1,0)),"//","")</f>
        <v/>
      </c>
      <c r="AC76" s="108" t="str">
        <f t="shared" si="24"/>
        <v>LOG10</v>
      </c>
      <c r="AD76" t="b">
        <f t="shared" si="25"/>
        <v>1</v>
      </c>
    </row>
    <row r="77" spans="1:30">
      <c r="A77" s="56">
        <f t="shared" si="26"/>
        <v>77</v>
      </c>
      <c r="B77" s="55">
        <f t="shared" si="18"/>
        <v>72</v>
      </c>
      <c r="C77" s="59" t="s">
        <v>3733</v>
      </c>
      <c r="D77" s="59" t="s">
        <v>7</v>
      </c>
      <c r="E77" s="65" t="s">
        <v>1303</v>
      </c>
      <c r="F77" s="65" t="s">
        <v>1304</v>
      </c>
      <c r="G77" s="91">
        <v>0</v>
      </c>
      <c r="H77" s="91">
        <v>0</v>
      </c>
      <c r="I77" s="174" t="s">
        <v>3</v>
      </c>
      <c r="J77" s="65" t="s">
        <v>1549</v>
      </c>
      <c r="K77" s="66" t="s">
        <v>4241</v>
      </c>
      <c r="L77" s="67"/>
      <c r="M77" s="63" t="s">
        <v>1851</v>
      </c>
      <c r="N77" s="13"/>
      <c r="O77"/>
      <c r="P77" t="str">
        <f t="shared" si="16"/>
        <v/>
      </c>
      <c r="Q77" t="str">
        <f>IF(ISNA(VLOOKUP(AC77,#REF!,1)),"//","")</f>
        <v/>
      </c>
      <c r="R77"/>
      <c r="S77" s="43">
        <f t="shared" si="19"/>
        <v>54</v>
      </c>
      <c r="T77" s="92" t="s">
        <v>2889</v>
      </c>
      <c r="U77" s="70" t="s">
        <v>2431</v>
      </c>
      <c r="V77" s="70" t="s">
        <v>2431</v>
      </c>
      <c r="W77" s="44" t="str">
        <f t="shared" si="20"/>
        <v>"LOG" STD_SUB_X "Y"</v>
      </c>
      <c r="X77" s="25" t="str">
        <f t="shared" si="21"/>
        <v>LOGXY</v>
      </c>
      <c r="Y77" s="1">
        <f t="shared" si="22"/>
        <v>72</v>
      </c>
      <c r="Z77" t="str">
        <f t="shared" si="23"/>
        <v>ITM_LOGXY</v>
      </c>
      <c r="AA77" s="158" t="str">
        <f>IF(ISNA(VLOOKUP(X77,Sheet2!J:J,1,0)),"//","")</f>
        <v/>
      </c>
      <c r="AC77" s="108" t="str">
        <f t="shared" si="24"/>
        <v>LOGXY</v>
      </c>
      <c r="AD77" t="b">
        <f t="shared" si="25"/>
        <v>1</v>
      </c>
    </row>
    <row r="78" spans="1:30">
      <c r="A78" s="56">
        <f t="shared" si="26"/>
        <v>78</v>
      </c>
      <c r="B78" s="55">
        <f t="shared" si="18"/>
        <v>73</v>
      </c>
      <c r="C78" s="59" t="s">
        <v>3734</v>
      </c>
      <c r="D78" s="59" t="s">
        <v>7</v>
      </c>
      <c r="E78" s="65" t="s">
        <v>1162</v>
      </c>
      <c r="F78" s="65" t="s">
        <v>1162</v>
      </c>
      <c r="G78" s="91">
        <v>0</v>
      </c>
      <c r="H78" s="91">
        <v>0</v>
      </c>
      <c r="I78" s="174" t="s">
        <v>3</v>
      </c>
      <c r="J78" s="65" t="s">
        <v>1549</v>
      </c>
      <c r="K78" s="66" t="s">
        <v>4241</v>
      </c>
      <c r="L78" s="67"/>
      <c r="M78" s="63" t="s">
        <v>1573</v>
      </c>
      <c r="N78" s="13"/>
      <c r="O78"/>
      <c r="P78" t="str">
        <f t="shared" si="16"/>
        <v/>
      </c>
      <c r="Q78" t="str">
        <f>IF(ISNA(VLOOKUP(AC78,#REF!,1)),"//","")</f>
        <v/>
      </c>
      <c r="R78"/>
      <c r="S78" s="43">
        <f t="shared" si="19"/>
        <v>55</v>
      </c>
      <c r="T78" s="92" t="s">
        <v>2889</v>
      </c>
      <c r="U78" s="70" t="s">
        <v>2431</v>
      </c>
      <c r="V78" s="70" t="s">
        <v>2431</v>
      </c>
      <c r="W78" s="44" t="str">
        <f t="shared" si="20"/>
        <v>"1/X"</v>
      </c>
      <c r="X78" s="25" t="str">
        <f t="shared" si="21"/>
        <v>1/X</v>
      </c>
      <c r="Y78" s="1">
        <f t="shared" si="22"/>
        <v>73</v>
      </c>
      <c r="Z78" t="str">
        <f t="shared" si="23"/>
        <v>ITM_1ONX</v>
      </c>
      <c r="AA78" s="158" t="str">
        <f>IF(ISNA(VLOOKUP(X78,Sheet2!J:J,1,0)),"//","")</f>
        <v/>
      </c>
      <c r="AC78" s="108" t="str">
        <f t="shared" si="24"/>
        <v>1/X</v>
      </c>
      <c r="AD78" t="b">
        <f t="shared" si="25"/>
        <v>1</v>
      </c>
    </row>
    <row r="79" spans="1:30">
      <c r="A79" s="56">
        <f t="shared" si="26"/>
        <v>79</v>
      </c>
      <c r="B79" s="55">
        <f t="shared" si="18"/>
        <v>74</v>
      </c>
      <c r="C79" s="59" t="s">
        <v>3735</v>
      </c>
      <c r="D79" s="69" t="s">
        <v>3043</v>
      </c>
      <c r="E79" s="65" t="s">
        <v>1205</v>
      </c>
      <c r="F79" s="65" t="s">
        <v>1205</v>
      </c>
      <c r="G79" s="91">
        <v>0</v>
      </c>
      <c r="H79" s="91">
        <v>0</v>
      </c>
      <c r="I79" s="174" t="s">
        <v>3</v>
      </c>
      <c r="J79" s="65" t="s">
        <v>1549</v>
      </c>
      <c r="K79" s="66" t="s">
        <v>4241</v>
      </c>
      <c r="L79" s="59" t="s">
        <v>18</v>
      </c>
      <c r="M79" s="63" t="s">
        <v>1650</v>
      </c>
      <c r="N79" s="13"/>
      <c r="O79"/>
      <c r="P79" t="str">
        <f t="shared" si="16"/>
        <v/>
      </c>
      <c r="Q79" t="str">
        <f>IF(ISNA(VLOOKUP(AC79,#REF!,1)),"//","")</f>
        <v/>
      </c>
      <c r="R79"/>
      <c r="S79" s="43">
        <f t="shared" si="19"/>
        <v>56</v>
      </c>
      <c r="T79" s="92" t="s">
        <v>2888</v>
      </c>
      <c r="U79" s="70" t="s">
        <v>2431</v>
      </c>
      <c r="V79" s="70" t="s">
        <v>2431</v>
      </c>
      <c r="W79" s="44" t="str">
        <f t="shared" si="20"/>
        <v>"COS"</v>
      </c>
      <c r="X79" s="25" t="str">
        <f t="shared" si="21"/>
        <v>COS</v>
      </c>
      <c r="Y79" s="1">
        <f t="shared" si="22"/>
        <v>74</v>
      </c>
      <c r="Z79" t="str">
        <f t="shared" si="23"/>
        <v>ITM_cos</v>
      </c>
      <c r="AA79" s="158" t="str">
        <f>IF(ISNA(VLOOKUP(X79,Sheet2!J:J,1,0)),"//","")</f>
        <v/>
      </c>
      <c r="AC79" s="108" t="str">
        <f t="shared" si="24"/>
        <v>COS</v>
      </c>
      <c r="AD79" t="b">
        <f t="shared" si="25"/>
        <v>1</v>
      </c>
    </row>
    <row r="80" spans="1:30">
      <c r="A80" s="56">
        <f t="shared" si="26"/>
        <v>80</v>
      </c>
      <c r="B80" s="55">
        <f t="shared" si="18"/>
        <v>75</v>
      </c>
      <c r="C80" s="59" t="s">
        <v>3736</v>
      </c>
      <c r="D80" s="59" t="s">
        <v>7</v>
      </c>
      <c r="E80" s="65" t="s">
        <v>59</v>
      </c>
      <c r="F80" s="65" t="s">
        <v>59</v>
      </c>
      <c r="G80" s="91">
        <v>0</v>
      </c>
      <c r="H80" s="91">
        <v>0</v>
      </c>
      <c r="I80" s="174" t="s">
        <v>3</v>
      </c>
      <c r="J80" s="65" t="s">
        <v>1549</v>
      </c>
      <c r="K80" s="66" t="s">
        <v>4241</v>
      </c>
      <c r="L80" s="67"/>
      <c r="M80" s="63" t="s">
        <v>1651</v>
      </c>
      <c r="N80" s="13"/>
      <c r="O80"/>
      <c r="P80" t="str">
        <f t="shared" si="16"/>
        <v/>
      </c>
      <c r="Q80" t="str">
        <f>IF(ISNA(VLOOKUP(AC80,#REF!,1)),"//","")</f>
        <v/>
      </c>
      <c r="R80"/>
      <c r="S80" s="43">
        <f t="shared" si="19"/>
        <v>57</v>
      </c>
      <c r="T80" s="92" t="s">
        <v>2888</v>
      </c>
      <c r="U80" s="70" t="s">
        <v>2431</v>
      </c>
      <c r="V80" s="70" t="s">
        <v>2431</v>
      </c>
      <c r="W80" s="44" t="str">
        <f t="shared" si="20"/>
        <v>"COSH"</v>
      </c>
      <c r="X80" s="25" t="str">
        <f t="shared" si="21"/>
        <v>COSH</v>
      </c>
      <c r="Y80" s="1">
        <f t="shared" si="22"/>
        <v>75</v>
      </c>
      <c r="Z80" t="str">
        <f t="shared" si="23"/>
        <v>ITM_cosh</v>
      </c>
      <c r="AA80" s="158" t="str">
        <f>IF(ISNA(VLOOKUP(X80,Sheet2!J:J,1,0)),"//","")</f>
        <v/>
      </c>
      <c r="AC80" s="108" t="str">
        <f t="shared" si="24"/>
        <v>COSH</v>
      </c>
      <c r="AD80" t="b">
        <f t="shared" si="25"/>
        <v>1</v>
      </c>
    </row>
    <row r="81" spans="1:30">
      <c r="A81" s="56">
        <f t="shared" si="26"/>
        <v>81</v>
      </c>
      <c r="B81" s="55">
        <f t="shared" si="18"/>
        <v>76</v>
      </c>
      <c r="C81" s="59" t="s">
        <v>3737</v>
      </c>
      <c r="D81" s="69" t="s">
        <v>3043</v>
      </c>
      <c r="E81" s="65" t="s">
        <v>1403</v>
      </c>
      <c r="F81" s="65" t="s">
        <v>1403</v>
      </c>
      <c r="G81" s="190">
        <v>0</v>
      </c>
      <c r="H81" s="190">
        <v>0</v>
      </c>
      <c r="I81" s="174" t="s">
        <v>3</v>
      </c>
      <c r="J81" s="65" t="s">
        <v>1549</v>
      </c>
      <c r="K81" s="66" t="s">
        <v>4241</v>
      </c>
      <c r="L81" s="59" t="s">
        <v>329</v>
      </c>
      <c r="M81" s="63" t="s">
        <v>2049</v>
      </c>
      <c r="N81" s="13"/>
      <c r="O81"/>
      <c r="P81" t="str">
        <f t="shared" si="16"/>
        <v/>
      </c>
      <c r="Q81" t="str">
        <f>IF(ISNA(VLOOKUP(AC81,#REF!,1)),"//","")</f>
        <v/>
      </c>
      <c r="R81"/>
      <c r="S81" s="43">
        <f t="shared" si="19"/>
        <v>58</v>
      </c>
      <c r="T81" s="92" t="s">
        <v>2888</v>
      </c>
      <c r="U81" s="70" t="s">
        <v>2431</v>
      </c>
      <c r="V81" s="70" t="s">
        <v>2431</v>
      </c>
      <c r="W81" s="44" t="str">
        <f t="shared" si="20"/>
        <v>"SIN"</v>
      </c>
      <c r="X81" s="25" t="str">
        <f t="shared" si="21"/>
        <v>SIN</v>
      </c>
      <c r="Y81" s="1">
        <f t="shared" si="22"/>
        <v>76</v>
      </c>
      <c r="Z81" t="str">
        <f t="shared" si="23"/>
        <v>ITM_sin</v>
      </c>
      <c r="AA81" s="158" t="str">
        <f>IF(ISNA(VLOOKUP(X81,Sheet2!J:J,1,0)),"//","")</f>
        <v/>
      </c>
      <c r="AC81" s="108" t="str">
        <f t="shared" si="24"/>
        <v>SIN</v>
      </c>
      <c r="AD81" t="b">
        <f t="shared" si="25"/>
        <v>1</v>
      </c>
    </row>
    <row r="82" spans="1:30" s="126" customFormat="1">
      <c r="A82" s="121">
        <f t="shared" si="26"/>
        <v>82</v>
      </c>
      <c r="B82" s="55">
        <f t="shared" si="18"/>
        <v>77</v>
      </c>
      <c r="C82" s="122" t="s">
        <v>4057</v>
      </c>
      <c r="D82" s="122" t="s">
        <v>7</v>
      </c>
      <c r="E82" s="123" t="s">
        <v>4091</v>
      </c>
      <c r="F82" s="123" t="s">
        <v>4091</v>
      </c>
      <c r="G82" s="188">
        <v>0</v>
      </c>
      <c r="H82" s="188">
        <v>0</v>
      </c>
      <c r="I82" s="174" t="s">
        <v>3</v>
      </c>
      <c r="J82" s="65" t="s">
        <v>1549</v>
      </c>
      <c r="K82" s="125" t="s">
        <v>4241</v>
      </c>
      <c r="M82" s="18" t="s">
        <v>4092</v>
      </c>
      <c r="N82" s="18"/>
      <c r="P82" s="126" t="str">
        <f t="shared" si="16"/>
        <v/>
      </c>
      <c r="Q82" s="126" t="str">
        <f>IF(ISNA(VLOOKUP(AC82,#REF!,1)),"//","")</f>
        <v/>
      </c>
      <c r="S82" s="43">
        <f t="shared" si="19"/>
        <v>59</v>
      </c>
      <c r="T82" s="121" t="s">
        <v>2431</v>
      </c>
      <c r="U82" s="124" t="s">
        <v>2431</v>
      </c>
      <c r="V82" s="124" t="s">
        <v>2431</v>
      </c>
      <c r="W82" s="44" t="str">
        <f t="shared" si="20"/>
        <v>"KEY?"</v>
      </c>
      <c r="X82" s="25" t="str">
        <f t="shared" si="21"/>
        <v>KEY?</v>
      </c>
      <c r="Y82" s="1">
        <f t="shared" si="22"/>
        <v>77</v>
      </c>
      <c r="Z82" t="str">
        <f t="shared" si="23"/>
        <v>ITM_KEYQ</v>
      </c>
      <c r="AA82" s="158" t="str">
        <f>IF(ISNA(VLOOKUP(X82,Sheet2!J:J,1,0)),"//","")</f>
        <v>//</v>
      </c>
      <c r="AC82" s="108" t="str">
        <f t="shared" si="24"/>
        <v>KEY?</v>
      </c>
      <c r="AD82" t="b">
        <f t="shared" si="25"/>
        <v>1</v>
      </c>
    </row>
    <row r="83" spans="1:30">
      <c r="A83" s="56">
        <f t="shared" si="26"/>
        <v>83</v>
      </c>
      <c r="B83" s="55">
        <f t="shared" si="18"/>
        <v>78</v>
      </c>
      <c r="C83" s="59" t="s">
        <v>3739</v>
      </c>
      <c r="D83" s="59" t="s">
        <v>7</v>
      </c>
      <c r="E83" s="65" t="s">
        <v>331</v>
      </c>
      <c r="F83" s="65" t="s">
        <v>331</v>
      </c>
      <c r="G83" s="91">
        <v>0</v>
      </c>
      <c r="H83" s="91">
        <v>0</v>
      </c>
      <c r="I83" s="174" t="s">
        <v>3</v>
      </c>
      <c r="J83" s="65" t="s">
        <v>1549</v>
      </c>
      <c r="K83" s="66" t="s">
        <v>4241</v>
      </c>
      <c r="L83" s="67"/>
      <c r="M83" s="63" t="s">
        <v>2051</v>
      </c>
      <c r="N83" s="13"/>
      <c r="O83"/>
      <c r="P83" t="str">
        <f t="shared" si="16"/>
        <v/>
      </c>
      <c r="Q83" t="str">
        <f>IF(ISNA(VLOOKUP(AC83,#REF!,1)),"//","")</f>
        <v/>
      </c>
      <c r="R83"/>
      <c r="S83" s="43">
        <f t="shared" si="19"/>
        <v>60</v>
      </c>
      <c r="T83" s="92" t="s">
        <v>2889</v>
      </c>
      <c r="U83" s="70" t="s">
        <v>2431</v>
      </c>
      <c r="V83" s="70" t="s">
        <v>2431</v>
      </c>
      <c r="W83" s="44" t="str">
        <f t="shared" si="20"/>
        <v>"SINH"</v>
      </c>
      <c r="X83" s="25" t="str">
        <f t="shared" si="21"/>
        <v>SINH</v>
      </c>
      <c r="Y83" s="1">
        <f t="shared" si="22"/>
        <v>78</v>
      </c>
      <c r="Z83" t="str">
        <f t="shared" si="23"/>
        <v>ITM_sinh</v>
      </c>
      <c r="AA83" s="158" t="str">
        <f>IF(ISNA(VLOOKUP(X83,Sheet2!J:J,1,0)),"//","")</f>
        <v/>
      </c>
      <c r="AC83" s="108" t="str">
        <f t="shared" si="24"/>
        <v>SINH</v>
      </c>
      <c r="AD83" t="b">
        <f t="shared" si="25"/>
        <v>1</v>
      </c>
    </row>
    <row r="84" spans="1:30">
      <c r="A84" s="56">
        <f t="shared" si="26"/>
        <v>84</v>
      </c>
      <c r="B84" s="55">
        <f t="shared" si="18"/>
        <v>79</v>
      </c>
      <c r="C84" s="59" t="s">
        <v>3740</v>
      </c>
      <c r="D84" s="69" t="s">
        <v>3043</v>
      </c>
      <c r="E84" s="65" t="s">
        <v>1423</v>
      </c>
      <c r="F84" s="65" t="s">
        <v>1423</v>
      </c>
      <c r="G84" s="91">
        <v>0</v>
      </c>
      <c r="H84" s="91">
        <v>0</v>
      </c>
      <c r="I84" s="174" t="s">
        <v>3</v>
      </c>
      <c r="J84" s="65" t="s">
        <v>1549</v>
      </c>
      <c r="K84" s="66" t="s">
        <v>4241</v>
      </c>
      <c r="L84" s="71" t="s">
        <v>329</v>
      </c>
      <c r="M84" s="63" t="s">
        <v>2083</v>
      </c>
      <c r="N84" s="13"/>
      <c r="O84"/>
      <c r="P84" t="str">
        <f t="shared" si="16"/>
        <v/>
      </c>
      <c r="Q84" t="str">
        <f>IF(ISNA(VLOOKUP(AC84,#REF!,1)),"//","")</f>
        <v/>
      </c>
      <c r="R84"/>
      <c r="S84" s="43">
        <f t="shared" si="19"/>
        <v>61</v>
      </c>
      <c r="T84" s="92" t="s">
        <v>2888</v>
      </c>
      <c r="U84" s="70" t="s">
        <v>2431</v>
      </c>
      <c r="V84" s="70" t="s">
        <v>2431</v>
      </c>
      <c r="W84" s="44" t="str">
        <f t="shared" si="20"/>
        <v>"TAN"</v>
      </c>
      <c r="X84" s="25" t="str">
        <f t="shared" si="21"/>
        <v>TAN</v>
      </c>
      <c r="Y84" s="1">
        <f t="shared" si="22"/>
        <v>79</v>
      </c>
      <c r="Z84" t="str">
        <f t="shared" si="23"/>
        <v>ITM_tan</v>
      </c>
      <c r="AA84" s="158" t="str">
        <f>IF(ISNA(VLOOKUP(X84,Sheet2!J:J,1,0)),"//","")</f>
        <v/>
      </c>
      <c r="AC84" s="108" t="str">
        <f t="shared" si="24"/>
        <v>TAN</v>
      </c>
      <c r="AD84" t="b">
        <f t="shared" si="25"/>
        <v>1</v>
      </c>
    </row>
    <row r="85" spans="1:30">
      <c r="A85" s="56">
        <f t="shared" si="26"/>
        <v>85</v>
      </c>
      <c r="B85" s="55">
        <f t="shared" si="18"/>
        <v>80</v>
      </c>
      <c r="C85" s="59" t="s">
        <v>3741</v>
      </c>
      <c r="D85" s="59" t="s">
        <v>7</v>
      </c>
      <c r="E85" s="65" t="s">
        <v>356</v>
      </c>
      <c r="F85" s="65" t="s">
        <v>356</v>
      </c>
      <c r="G85" s="91">
        <v>0</v>
      </c>
      <c r="H85" s="91">
        <v>0</v>
      </c>
      <c r="I85" s="174" t="s">
        <v>3</v>
      </c>
      <c r="J85" s="65" t="s">
        <v>1549</v>
      </c>
      <c r="K85" s="66" t="s">
        <v>4241</v>
      </c>
      <c r="L85" s="67"/>
      <c r="M85" s="63" t="s">
        <v>2084</v>
      </c>
      <c r="N85" s="13"/>
      <c r="O85"/>
      <c r="P85" t="str">
        <f t="shared" si="16"/>
        <v/>
      </c>
      <c r="Q85" t="str">
        <f>IF(ISNA(VLOOKUP(AC85,#REF!,1)),"//","")</f>
        <v/>
      </c>
      <c r="R85"/>
      <c r="S85" s="43">
        <f t="shared" si="19"/>
        <v>62</v>
      </c>
      <c r="T85" s="92" t="s">
        <v>2888</v>
      </c>
      <c r="U85" s="70" t="s">
        <v>2431</v>
      </c>
      <c r="V85" s="70" t="s">
        <v>2431</v>
      </c>
      <c r="W85" s="44" t="str">
        <f t="shared" si="20"/>
        <v>"TANH"</v>
      </c>
      <c r="X85" s="25" t="str">
        <f t="shared" si="21"/>
        <v>TANH</v>
      </c>
      <c r="Y85" s="1">
        <f t="shared" si="22"/>
        <v>80</v>
      </c>
      <c r="Z85" t="str">
        <f t="shared" si="23"/>
        <v>ITM_tanh</v>
      </c>
      <c r="AA85" s="158" t="str">
        <f>IF(ISNA(VLOOKUP(X85,Sheet2!J:J,1,0)),"//","")</f>
        <v/>
      </c>
      <c r="AC85" s="108" t="str">
        <f t="shared" si="24"/>
        <v>TANH</v>
      </c>
      <c r="AD85" t="b">
        <f t="shared" si="25"/>
        <v>1</v>
      </c>
    </row>
    <row r="86" spans="1:30">
      <c r="A86" s="56">
        <f t="shared" si="26"/>
        <v>86</v>
      </c>
      <c r="B86" s="55">
        <f t="shared" si="18"/>
        <v>81</v>
      </c>
      <c r="C86" s="59" t="s">
        <v>3742</v>
      </c>
      <c r="D86" s="69" t="s">
        <v>3043</v>
      </c>
      <c r="E86" s="65" t="s">
        <v>1172</v>
      </c>
      <c r="F86" s="65" t="s">
        <v>17</v>
      </c>
      <c r="G86" s="91">
        <v>0</v>
      </c>
      <c r="H86" s="91">
        <v>0</v>
      </c>
      <c r="I86" s="174" t="s">
        <v>3</v>
      </c>
      <c r="J86" s="65" t="s">
        <v>1549</v>
      </c>
      <c r="K86" s="66" t="s">
        <v>4241</v>
      </c>
      <c r="L86" s="59" t="s">
        <v>18</v>
      </c>
      <c r="M86" s="63" t="s">
        <v>1587</v>
      </c>
      <c r="N86" s="13"/>
      <c r="O86"/>
      <c r="P86" t="str">
        <f t="shared" si="16"/>
        <v>NOT EQUAL</v>
      </c>
      <c r="Q86" t="str">
        <f>IF(ISNA(VLOOKUP(AC86,#REF!,1)),"//","")</f>
        <v/>
      </c>
      <c r="R86"/>
      <c r="S86" s="43">
        <f t="shared" si="19"/>
        <v>63</v>
      </c>
      <c r="T86" s="92" t="s">
        <v>2888</v>
      </c>
      <c r="U86" s="70" t="s">
        <v>2431</v>
      </c>
      <c r="V86" s="70" t="s">
        <v>2431</v>
      </c>
      <c r="W86" s="44" t="str">
        <f t="shared" si="20"/>
        <v>"ARCCOS"</v>
      </c>
      <c r="X86" s="25" t="str">
        <f t="shared" si="21"/>
        <v>ARCCOS</v>
      </c>
      <c r="Y86" s="1">
        <f t="shared" si="22"/>
        <v>81</v>
      </c>
      <c r="Z86" t="str">
        <f t="shared" si="23"/>
        <v>ITM_arccos</v>
      </c>
      <c r="AA86" s="158" t="str">
        <f>IF(ISNA(VLOOKUP(X86,Sheet2!J:J,1,0)),"//","")</f>
        <v/>
      </c>
      <c r="AC86" s="108" t="str">
        <f t="shared" si="24"/>
        <v>ARCCOS</v>
      </c>
      <c r="AD86" t="b">
        <f t="shared" si="25"/>
        <v>1</v>
      </c>
    </row>
    <row r="87" spans="1:30">
      <c r="A87" s="56">
        <f t="shared" si="26"/>
        <v>87</v>
      </c>
      <c r="B87" s="55">
        <f t="shared" si="18"/>
        <v>82</v>
      </c>
      <c r="C87" s="59" t="s">
        <v>3743</v>
      </c>
      <c r="D87" s="59" t="s">
        <v>7</v>
      </c>
      <c r="E87" s="65" t="s">
        <v>19</v>
      </c>
      <c r="F87" s="65" t="s">
        <v>19</v>
      </c>
      <c r="G87" s="91">
        <v>0</v>
      </c>
      <c r="H87" s="91">
        <v>0</v>
      </c>
      <c r="I87" s="174" t="s">
        <v>3</v>
      </c>
      <c r="J87" s="65" t="s">
        <v>1549</v>
      </c>
      <c r="K87" s="66" t="s">
        <v>4241</v>
      </c>
      <c r="L87" s="64"/>
      <c r="M87" s="63" t="s">
        <v>1588</v>
      </c>
      <c r="N87" s="13"/>
      <c r="O87"/>
      <c r="P87" t="str">
        <f t="shared" si="16"/>
        <v/>
      </c>
      <c r="Q87" t="str">
        <f>IF(ISNA(VLOOKUP(AC87,#REF!,1)),"//","")</f>
        <v/>
      </c>
      <c r="R87"/>
      <c r="S87" s="43">
        <f t="shared" si="19"/>
        <v>64</v>
      </c>
      <c r="T87" s="92" t="s">
        <v>2888</v>
      </c>
      <c r="U87" s="70" t="s">
        <v>2431</v>
      </c>
      <c r="V87" s="70" t="s">
        <v>3003</v>
      </c>
      <c r="W87" s="44" t="str">
        <f t="shared" si="20"/>
        <v>"ARCOSH"</v>
      </c>
      <c r="X87" s="25" t="str">
        <f t="shared" si="21"/>
        <v>ARCCOSH</v>
      </c>
      <c r="Y87" s="1">
        <f t="shared" si="22"/>
        <v>82</v>
      </c>
      <c r="Z87" t="str">
        <f t="shared" si="23"/>
        <v>ITM_arcosh</v>
      </c>
      <c r="AA87" s="158" t="str">
        <f>IF(ISNA(VLOOKUP(X87,Sheet2!J:J,1,0)),"//","")</f>
        <v/>
      </c>
      <c r="AC87" s="108" t="str">
        <f t="shared" si="24"/>
        <v>ARCOSH</v>
      </c>
      <c r="AD87" t="b">
        <f t="shared" si="25"/>
        <v>0</v>
      </c>
    </row>
    <row r="88" spans="1:30">
      <c r="A88" s="56">
        <f t="shared" si="26"/>
        <v>88</v>
      </c>
      <c r="B88" s="55">
        <f t="shared" si="18"/>
        <v>83</v>
      </c>
      <c r="C88" s="59" t="s">
        <v>3744</v>
      </c>
      <c r="D88" s="69" t="s">
        <v>3043</v>
      </c>
      <c r="E88" s="65" t="s">
        <v>1173</v>
      </c>
      <c r="F88" s="65" t="s">
        <v>20</v>
      </c>
      <c r="G88" s="91">
        <v>0</v>
      </c>
      <c r="H88" s="91">
        <v>0</v>
      </c>
      <c r="I88" s="174" t="s">
        <v>3</v>
      </c>
      <c r="J88" s="65" t="s">
        <v>1549</v>
      </c>
      <c r="K88" s="66" t="s">
        <v>4241</v>
      </c>
      <c r="L88" s="59" t="s">
        <v>18</v>
      </c>
      <c r="M88" s="63" t="s">
        <v>1589</v>
      </c>
      <c r="N88" s="13"/>
      <c r="O88"/>
      <c r="P88" t="str">
        <f t="shared" si="16"/>
        <v>NOT EQUAL</v>
      </c>
      <c r="Q88" t="str">
        <f>IF(ISNA(VLOOKUP(AC88,#REF!,1)),"//","")</f>
        <v/>
      </c>
      <c r="R88"/>
      <c r="S88" s="43">
        <f t="shared" si="19"/>
        <v>65</v>
      </c>
      <c r="T88" s="92" t="s">
        <v>2888</v>
      </c>
      <c r="U88" s="70" t="s">
        <v>2431</v>
      </c>
      <c r="V88" s="70" t="s">
        <v>2431</v>
      </c>
      <c r="W88" s="44" t="str">
        <f t="shared" si="20"/>
        <v>"ARCSIN"</v>
      </c>
      <c r="X88" s="25" t="str">
        <f t="shared" si="21"/>
        <v>ARCSIN</v>
      </c>
      <c r="Y88" s="1">
        <f t="shared" si="22"/>
        <v>83</v>
      </c>
      <c r="Z88" t="str">
        <f t="shared" si="23"/>
        <v>ITM_arcsin</v>
      </c>
      <c r="AA88" s="158" t="str">
        <f>IF(ISNA(VLOOKUP(X88,Sheet2!J:J,1,0)),"//","")</f>
        <v/>
      </c>
      <c r="AC88" s="108" t="str">
        <f t="shared" si="24"/>
        <v>ARCSIN</v>
      </c>
      <c r="AD88" t="b">
        <f t="shared" si="25"/>
        <v>1</v>
      </c>
    </row>
    <row r="89" spans="1:30">
      <c r="A89" s="56">
        <f t="shared" si="26"/>
        <v>89</v>
      </c>
      <c r="B89" s="55">
        <f t="shared" si="18"/>
        <v>84</v>
      </c>
      <c r="C89" s="59" t="s">
        <v>3745</v>
      </c>
      <c r="D89" s="59" t="s">
        <v>7</v>
      </c>
      <c r="E89" s="65" t="s">
        <v>22</v>
      </c>
      <c r="F89" s="65" t="s">
        <v>22</v>
      </c>
      <c r="G89" s="91">
        <v>0</v>
      </c>
      <c r="H89" s="91">
        <v>0</v>
      </c>
      <c r="I89" s="174" t="s">
        <v>3</v>
      </c>
      <c r="J89" s="65" t="s">
        <v>1549</v>
      </c>
      <c r="K89" s="66" t="s">
        <v>4241</v>
      </c>
      <c r="L89" s="64"/>
      <c r="M89" s="63" t="s">
        <v>1591</v>
      </c>
      <c r="N89" s="13"/>
      <c r="O89"/>
      <c r="P89" t="str">
        <f t="shared" si="16"/>
        <v/>
      </c>
      <c r="Q89" t="str">
        <f>IF(ISNA(VLOOKUP(AC89,#REF!,1)),"//","")</f>
        <v/>
      </c>
      <c r="R89"/>
      <c r="S89" s="43">
        <f t="shared" si="19"/>
        <v>66</v>
      </c>
      <c r="T89" s="92" t="s">
        <v>2888</v>
      </c>
      <c r="U89" s="70" t="s">
        <v>2431</v>
      </c>
      <c r="V89" s="70" t="s">
        <v>3001</v>
      </c>
      <c r="W89" s="44" t="str">
        <f t="shared" si="20"/>
        <v>"ARSINH"</v>
      </c>
      <c r="X89" s="25" t="str">
        <f t="shared" si="21"/>
        <v>ARCSINH</v>
      </c>
      <c r="Y89" s="1">
        <f t="shared" si="22"/>
        <v>84</v>
      </c>
      <c r="Z89" t="str">
        <f t="shared" si="23"/>
        <v>ITM_arsinh</v>
      </c>
      <c r="AA89" s="158" t="str">
        <f>IF(ISNA(VLOOKUP(X89,Sheet2!J:J,1,0)),"//","")</f>
        <v/>
      </c>
      <c r="AC89" s="108" t="str">
        <f t="shared" si="24"/>
        <v>ARSINH</v>
      </c>
      <c r="AD89" t="b">
        <f t="shared" si="25"/>
        <v>0</v>
      </c>
    </row>
    <row r="90" spans="1:30">
      <c r="A90" s="56">
        <f t="shared" si="26"/>
        <v>90</v>
      </c>
      <c r="B90" s="55">
        <f t="shared" si="18"/>
        <v>85</v>
      </c>
      <c r="C90" s="59" t="s">
        <v>3746</v>
      </c>
      <c r="D90" s="69" t="s">
        <v>3043</v>
      </c>
      <c r="E90" s="65" t="s">
        <v>1174</v>
      </c>
      <c r="F90" s="65" t="s">
        <v>21</v>
      </c>
      <c r="G90" s="91">
        <v>0</v>
      </c>
      <c r="H90" s="91">
        <v>0</v>
      </c>
      <c r="I90" s="174" t="s">
        <v>3</v>
      </c>
      <c r="J90" s="65" t="s">
        <v>1549</v>
      </c>
      <c r="K90" s="66" t="s">
        <v>4241</v>
      </c>
      <c r="L90" s="59" t="s">
        <v>18</v>
      </c>
      <c r="M90" s="63" t="s">
        <v>1590</v>
      </c>
      <c r="N90" s="13"/>
      <c r="O90"/>
      <c r="P90" t="str">
        <f t="shared" si="16"/>
        <v>NOT EQUAL</v>
      </c>
      <c r="Q90" t="str">
        <f>IF(ISNA(VLOOKUP(AC90,#REF!,1)),"//","")</f>
        <v/>
      </c>
      <c r="R90"/>
      <c r="S90" s="43">
        <f t="shared" si="19"/>
        <v>67</v>
      </c>
      <c r="T90" s="92" t="s">
        <v>2888</v>
      </c>
      <c r="U90" s="70" t="s">
        <v>2431</v>
      </c>
      <c r="V90" s="70" t="s">
        <v>2431</v>
      </c>
      <c r="W90" s="44" t="str">
        <f t="shared" si="20"/>
        <v>"ARCTAN"</v>
      </c>
      <c r="X90" s="25" t="str">
        <f t="shared" si="21"/>
        <v>ARCTAN</v>
      </c>
      <c r="Y90" s="1">
        <f t="shared" si="22"/>
        <v>85</v>
      </c>
      <c r="Z90" t="str">
        <f t="shared" si="23"/>
        <v>ITM_arctan</v>
      </c>
      <c r="AA90" s="158" t="str">
        <f>IF(ISNA(VLOOKUP(X90,Sheet2!J:J,1,0)),"//","")</f>
        <v/>
      </c>
      <c r="AC90" s="108" t="str">
        <f t="shared" si="24"/>
        <v>ARCTAN</v>
      </c>
      <c r="AD90" t="b">
        <f t="shared" si="25"/>
        <v>1</v>
      </c>
    </row>
    <row r="91" spans="1:30">
      <c r="A91" s="56">
        <f t="shared" si="26"/>
        <v>91</v>
      </c>
      <c r="B91" s="55">
        <f t="shared" si="18"/>
        <v>86</v>
      </c>
      <c r="C91" s="59" t="s">
        <v>3747</v>
      </c>
      <c r="D91" s="59" t="s">
        <v>7</v>
      </c>
      <c r="E91" s="65" t="s">
        <v>23</v>
      </c>
      <c r="F91" s="65" t="s">
        <v>23</v>
      </c>
      <c r="G91" s="91">
        <v>0</v>
      </c>
      <c r="H91" s="91">
        <v>0</v>
      </c>
      <c r="I91" s="174" t="s">
        <v>3</v>
      </c>
      <c r="J91" s="65" t="s">
        <v>1549</v>
      </c>
      <c r="K91" s="66" t="s">
        <v>4241</v>
      </c>
      <c r="L91" s="72"/>
      <c r="M91" s="63" t="s">
        <v>1592</v>
      </c>
      <c r="N91" s="13"/>
      <c r="O91"/>
      <c r="P91" t="str">
        <f t="shared" si="16"/>
        <v/>
      </c>
      <c r="Q91" t="str">
        <f>IF(ISNA(VLOOKUP(AC91,#REF!,1)),"//","")</f>
        <v/>
      </c>
      <c r="R91"/>
      <c r="S91" s="43">
        <f t="shared" si="19"/>
        <v>68</v>
      </c>
      <c r="T91" s="92" t="s">
        <v>2888</v>
      </c>
      <c r="U91" s="70" t="s">
        <v>2431</v>
      </c>
      <c r="V91" s="70" t="s">
        <v>3002</v>
      </c>
      <c r="W91" s="44" t="str">
        <f t="shared" si="20"/>
        <v>"ARTANH"</v>
      </c>
      <c r="X91" s="25" t="str">
        <f t="shared" si="21"/>
        <v>ARCTANH</v>
      </c>
      <c r="Y91" s="1">
        <f t="shared" si="22"/>
        <v>86</v>
      </c>
      <c r="Z91" t="str">
        <f t="shared" si="23"/>
        <v>ITM_artanh</v>
      </c>
      <c r="AA91" s="158" t="str">
        <f>IF(ISNA(VLOOKUP(X91,Sheet2!J:J,1,0)),"//","")</f>
        <v/>
      </c>
      <c r="AC91" s="108" t="str">
        <f t="shared" si="24"/>
        <v>ARTANH</v>
      </c>
      <c r="AD91" t="b">
        <f t="shared" si="25"/>
        <v>0</v>
      </c>
    </row>
    <row r="92" spans="1:30">
      <c r="A92" s="56">
        <f t="shared" si="26"/>
        <v>92</v>
      </c>
      <c r="B92" s="55">
        <f t="shared" si="18"/>
        <v>87</v>
      </c>
      <c r="C92" s="59" t="s">
        <v>3748</v>
      </c>
      <c r="D92" s="59" t="s">
        <v>7</v>
      </c>
      <c r="E92" s="65" t="s">
        <v>41</v>
      </c>
      <c r="F92" s="65" t="s">
        <v>41</v>
      </c>
      <c r="G92" s="91">
        <v>0</v>
      </c>
      <c r="H92" s="91">
        <v>0</v>
      </c>
      <c r="I92" s="174" t="s">
        <v>3</v>
      </c>
      <c r="J92" s="65" t="s">
        <v>1549</v>
      </c>
      <c r="K92" s="66" t="s">
        <v>4241</v>
      </c>
      <c r="L92" s="64"/>
      <c r="M92" s="63" t="s">
        <v>1628</v>
      </c>
      <c r="N92" s="13"/>
      <c r="O92"/>
      <c r="P92" t="str">
        <f t="shared" si="16"/>
        <v/>
      </c>
      <c r="Q92" t="str">
        <f>IF(ISNA(VLOOKUP(AC92,#REF!,1)),"//","")</f>
        <v/>
      </c>
      <c r="R92"/>
      <c r="S92" s="43">
        <f t="shared" si="19"/>
        <v>69</v>
      </c>
      <c r="T92" s="92" t="s">
        <v>2889</v>
      </c>
      <c r="U92" s="70" t="s">
        <v>2431</v>
      </c>
      <c r="V92" s="70" t="s">
        <v>2431</v>
      </c>
      <c r="W92" s="44" t="str">
        <f t="shared" si="20"/>
        <v>"CEIL"</v>
      </c>
      <c r="X92" s="25" t="str">
        <f t="shared" si="21"/>
        <v>CEIL</v>
      </c>
      <c r="Y92" s="1">
        <f t="shared" si="22"/>
        <v>87</v>
      </c>
      <c r="Z92" t="str">
        <f t="shared" si="23"/>
        <v>ITM_CEIL</v>
      </c>
      <c r="AA92" s="158" t="str">
        <f>IF(ISNA(VLOOKUP(X92,Sheet2!J:J,1,0)),"//","")</f>
        <v>//</v>
      </c>
      <c r="AC92" s="108" t="str">
        <f t="shared" si="24"/>
        <v>CEIL</v>
      </c>
      <c r="AD92" t="b">
        <f t="shared" si="25"/>
        <v>1</v>
      </c>
    </row>
    <row r="93" spans="1:30">
      <c r="A93" s="56">
        <f t="shared" si="26"/>
        <v>93</v>
      </c>
      <c r="B93" s="55">
        <f t="shared" si="18"/>
        <v>88</v>
      </c>
      <c r="C93" s="59" t="s">
        <v>3749</v>
      </c>
      <c r="D93" s="59" t="s">
        <v>7</v>
      </c>
      <c r="E93" s="65" t="s">
        <v>1250</v>
      </c>
      <c r="F93" s="65" t="s">
        <v>1250</v>
      </c>
      <c r="G93" s="91">
        <v>0</v>
      </c>
      <c r="H93" s="91">
        <v>0</v>
      </c>
      <c r="I93" s="174" t="s">
        <v>3</v>
      </c>
      <c r="J93" s="65" t="s">
        <v>1549</v>
      </c>
      <c r="K93" s="66" t="s">
        <v>4241</v>
      </c>
      <c r="L93" s="67"/>
      <c r="M93" s="63" t="s">
        <v>1729</v>
      </c>
      <c r="N93" s="13"/>
      <c r="O93"/>
      <c r="P93" t="str">
        <f t="shared" si="16"/>
        <v/>
      </c>
      <c r="Q93" t="str">
        <f>IF(ISNA(VLOOKUP(AC93,#REF!,1)),"//","")</f>
        <v/>
      </c>
      <c r="R93"/>
      <c r="S93" s="43">
        <f t="shared" si="19"/>
        <v>70</v>
      </c>
      <c r="T93" s="92" t="s">
        <v>2431</v>
      </c>
      <c r="U93" s="70" t="s">
        <v>2431</v>
      </c>
      <c r="V93" s="70" t="s">
        <v>2431</v>
      </c>
      <c r="W93" s="44" t="str">
        <f t="shared" si="20"/>
        <v>"FLOOR"</v>
      </c>
      <c r="X93" s="25" t="str">
        <f t="shared" si="21"/>
        <v>FLOOR</v>
      </c>
      <c r="Y93" s="1">
        <f t="shared" si="22"/>
        <v>88</v>
      </c>
      <c r="Z93" t="str">
        <f t="shared" si="23"/>
        <v>ITM_FLOOR</v>
      </c>
      <c r="AA93" s="158" t="str">
        <f>IF(ISNA(VLOOKUP(X93,Sheet2!J:J,1,0)),"//","")</f>
        <v>//</v>
      </c>
      <c r="AC93" s="108" t="str">
        <f t="shared" si="24"/>
        <v>FLOOR</v>
      </c>
      <c r="AD93" t="b">
        <f t="shared" si="25"/>
        <v>1</v>
      </c>
    </row>
    <row r="94" spans="1:30">
      <c r="A94" s="56">
        <f t="shared" si="26"/>
        <v>94</v>
      </c>
      <c r="B94" s="55">
        <f t="shared" si="18"/>
        <v>89</v>
      </c>
      <c r="C94" s="59" t="s">
        <v>3750</v>
      </c>
      <c r="D94" s="59" t="s">
        <v>7</v>
      </c>
      <c r="E94" s="65" t="s">
        <v>1261</v>
      </c>
      <c r="F94" s="65" t="s">
        <v>1261</v>
      </c>
      <c r="G94" s="91">
        <v>0</v>
      </c>
      <c r="H94" s="91">
        <v>0</v>
      </c>
      <c r="I94" s="174" t="s">
        <v>3</v>
      </c>
      <c r="J94" s="65" t="s">
        <v>1549</v>
      </c>
      <c r="K94" s="66" t="s">
        <v>4241</v>
      </c>
      <c r="L94" s="72"/>
      <c r="M94" s="63" t="s">
        <v>1754</v>
      </c>
      <c r="N94" s="13"/>
      <c r="O94"/>
      <c r="P94" t="str">
        <f t="shared" si="16"/>
        <v/>
      </c>
      <c r="Q94" t="str">
        <f>IF(ISNA(VLOOKUP(AC94,#REF!,1)),"//","")</f>
        <v/>
      </c>
      <c r="R94"/>
      <c r="S94" s="43">
        <f t="shared" si="19"/>
        <v>71</v>
      </c>
      <c r="T94" s="92" t="s">
        <v>2431</v>
      </c>
      <c r="U94" s="70" t="s">
        <v>2431</v>
      </c>
      <c r="V94" s="70" t="s">
        <v>2431</v>
      </c>
      <c r="W94" s="44" t="str">
        <f t="shared" si="20"/>
        <v>"GCD"</v>
      </c>
      <c r="X94" s="25" t="str">
        <f t="shared" si="21"/>
        <v>GCD</v>
      </c>
      <c r="Y94" s="1">
        <f t="shared" si="22"/>
        <v>89</v>
      </c>
      <c r="Z94" t="str">
        <f t="shared" si="23"/>
        <v>ITM_GCD</v>
      </c>
      <c r="AA94" s="158" t="str">
        <f>IF(ISNA(VLOOKUP(X94,Sheet2!J:J,1,0)),"//","")</f>
        <v/>
      </c>
      <c r="AC94" s="108" t="str">
        <f t="shared" si="24"/>
        <v>GCD</v>
      </c>
      <c r="AD94" t="b">
        <f t="shared" si="25"/>
        <v>1</v>
      </c>
    </row>
    <row r="95" spans="1:30">
      <c r="A95" s="56">
        <f t="shared" si="26"/>
        <v>95</v>
      </c>
      <c r="B95" s="55">
        <f t="shared" si="18"/>
        <v>90</v>
      </c>
      <c r="C95" s="59" t="s">
        <v>3751</v>
      </c>
      <c r="D95" s="59" t="s">
        <v>7</v>
      </c>
      <c r="E95" s="65" t="s">
        <v>1286</v>
      </c>
      <c r="F95" s="65" t="s">
        <v>1286</v>
      </c>
      <c r="G95" s="91">
        <v>0</v>
      </c>
      <c r="H95" s="91">
        <v>0</v>
      </c>
      <c r="I95" s="174" t="s">
        <v>3</v>
      </c>
      <c r="J95" s="65" t="s">
        <v>1549</v>
      </c>
      <c r="K95" s="66" t="s">
        <v>4241</v>
      </c>
      <c r="L95" s="64"/>
      <c r="M95" s="63" t="s">
        <v>1823</v>
      </c>
      <c r="N95" s="13"/>
      <c r="O95"/>
      <c r="P95" t="str">
        <f t="shared" si="16"/>
        <v/>
      </c>
      <c r="Q95" t="str">
        <f>IF(ISNA(VLOOKUP(AC95,#REF!,1)),"//","")</f>
        <v/>
      </c>
      <c r="R95"/>
      <c r="S95" s="43">
        <f t="shared" si="19"/>
        <v>72</v>
      </c>
      <c r="T95" s="92" t="s">
        <v>2431</v>
      </c>
      <c r="U95" s="70" t="s">
        <v>2431</v>
      </c>
      <c r="V95" s="70" t="s">
        <v>2431</v>
      </c>
      <c r="W95" s="44" t="str">
        <f t="shared" si="20"/>
        <v>"LCM"</v>
      </c>
      <c r="X95" s="25" t="str">
        <f t="shared" si="21"/>
        <v>LCM</v>
      </c>
      <c r="Y95" s="1">
        <f t="shared" si="22"/>
        <v>90</v>
      </c>
      <c r="Z95" t="str">
        <f t="shared" si="23"/>
        <v>ITM_LCM</v>
      </c>
      <c r="AA95" s="158" t="str">
        <f>IF(ISNA(VLOOKUP(X95,Sheet2!J:J,1,0)),"//","")</f>
        <v/>
      </c>
      <c r="AC95" s="108" t="str">
        <f t="shared" si="24"/>
        <v>LCM</v>
      </c>
      <c r="AD95" t="b">
        <f t="shared" si="25"/>
        <v>1</v>
      </c>
    </row>
    <row r="96" spans="1:30">
      <c r="A96" s="56">
        <f t="shared" si="26"/>
        <v>96</v>
      </c>
      <c r="B96" s="55">
        <f t="shared" si="18"/>
        <v>91</v>
      </c>
      <c r="C96" s="59" t="s">
        <v>3752</v>
      </c>
      <c r="D96" s="59" t="s">
        <v>2473</v>
      </c>
      <c r="E96" s="65" t="s">
        <v>1216</v>
      </c>
      <c r="F96" s="65" t="s">
        <v>1216</v>
      </c>
      <c r="G96" s="91">
        <v>0</v>
      </c>
      <c r="H96" s="91">
        <v>99</v>
      </c>
      <c r="I96" s="174" t="s">
        <v>3</v>
      </c>
      <c r="J96" s="65" t="s">
        <v>1549</v>
      </c>
      <c r="K96" s="66" t="s">
        <v>4241</v>
      </c>
      <c r="L96" s="67"/>
      <c r="M96" s="63" t="s">
        <v>1666</v>
      </c>
      <c r="N96" s="13"/>
      <c r="O96"/>
      <c r="P96" t="str">
        <f t="shared" si="16"/>
        <v/>
      </c>
      <c r="Q96" t="str">
        <f>IF(ISNA(VLOOKUP(AC96,#REF!,1)),"//","")</f>
        <v/>
      </c>
      <c r="R96"/>
      <c r="S96" s="43">
        <f t="shared" si="19"/>
        <v>73</v>
      </c>
      <c r="T96" s="92" t="s">
        <v>2889</v>
      </c>
      <c r="U96" s="70" t="s">
        <v>2431</v>
      </c>
      <c r="V96" s="70" t="s">
        <v>2431</v>
      </c>
      <c r="W96" s="44" t="str">
        <f t="shared" si="20"/>
        <v>"DEC"</v>
      </c>
      <c r="X96" s="25" t="str">
        <f t="shared" si="21"/>
        <v>DEC</v>
      </c>
      <c r="Y96" s="1">
        <f t="shared" si="22"/>
        <v>91</v>
      </c>
      <c r="Z96" t="str">
        <f t="shared" si="23"/>
        <v>ITM_DEC</v>
      </c>
      <c r="AA96" s="158" t="str">
        <f>IF(ISNA(VLOOKUP(X96,Sheet2!J:J,1,0)),"//","")</f>
        <v/>
      </c>
      <c r="AC96" s="108" t="str">
        <f t="shared" si="24"/>
        <v>DEC</v>
      </c>
      <c r="AD96" t="b">
        <f t="shared" si="25"/>
        <v>1</v>
      </c>
    </row>
    <row r="97" spans="1:30">
      <c r="A97" s="56">
        <f t="shared" si="26"/>
        <v>97</v>
      </c>
      <c r="B97" s="55">
        <f t="shared" si="18"/>
        <v>92</v>
      </c>
      <c r="C97" s="59" t="s">
        <v>3753</v>
      </c>
      <c r="D97" s="59" t="s">
        <v>2473</v>
      </c>
      <c r="E97" s="65" t="s">
        <v>4243</v>
      </c>
      <c r="F97" s="65" t="s">
        <v>4243</v>
      </c>
      <c r="G97" s="91">
        <v>0</v>
      </c>
      <c r="H97" s="91">
        <v>99</v>
      </c>
      <c r="I97" s="174" t="s">
        <v>3</v>
      </c>
      <c r="J97" s="65" t="s">
        <v>1549</v>
      </c>
      <c r="K97" s="66" t="s">
        <v>4241</v>
      </c>
      <c r="L97" s="67"/>
      <c r="M97" s="63" t="s">
        <v>1783</v>
      </c>
      <c r="N97" s="13"/>
      <c r="O97"/>
      <c r="P97" t="str">
        <f t="shared" si="16"/>
        <v/>
      </c>
      <c r="Q97" t="str">
        <f>IF(ISNA(VLOOKUP(AC97,#REF!,1)),"//","")</f>
        <v/>
      </c>
      <c r="R97"/>
      <c r="S97" s="43">
        <f t="shared" si="19"/>
        <v>74</v>
      </c>
      <c r="T97" s="92" t="s">
        <v>2889</v>
      </c>
      <c r="U97" s="70" t="s">
        <v>2431</v>
      </c>
      <c r="V97" s="70" t="s">
        <v>2431</v>
      </c>
      <c r="W97" s="44" t="str">
        <f t="shared" si="20"/>
        <v>"INC"</v>
      </c>
      <c r="X97" s="25" t="str">
        <f t="shared" si="21"/>
        <v>INC</v>
      </c>
      <c r="Y97" s="1">
        <f t="shared" si="22"/>
        <v>92</v>
      </c>
      <c r="Z97" t="str">
        <f t="shared" si="23"/>
        <v>ITM_INC</v>
      </c>
      <c r="AA97" s="158" t="str">
        <f>IF(ISNA(VLOOKUP(X97,Sheet2!J:J,1,0)),"//","")</f>
        <v/>
      </c>
      <c r="AC97" s="108" t="str">
        <f t="shared" si="24"/>
        <v>INC</v>
      </c>
      <c r="AD97" t="b">
        <f t="shared" si="25"/>
        <v>1</v>
      </c>
    </row>
    <row r="98" spans="1:30">
      <c r="A98" s="56">
        <f t="shared" si="26"/>
        <v>98</v>
      </c>
      <c r="B98" s="55">
        <f t="shared" si="18"/>
        <v>93</v>
      </c>
      <c r="C98" s="59" t="s">
        <v>3754</v>
      </c>
      <c r="D98" s="59" t="s">
        <v>7</v>
      </c>
      <c r="E98" s="65" t="s">
        <v>150</v>
      </c>
      <c r="F98" s="65" t="s">
        <v>150</v>
      </c>
      <c r="G98" s="91">
        <v>0</v>
      </c>
      <c r="H98" s="91">
        <v>0</v>
      </c>
      <c r="I98" s="174" t="s">
        <v>3</v>
      </c>
      <c r="J98" s="65" t="s">
        <v>1549</v>
      </c>
      <c r="K98" s="66" t="s">
        <v>4241</v>
      </c>
      <c r="L98" s="67"/>
      <c r="M98" s="63" t="s">
        <v>1789</v>
      </c>
      <c r="N98" s="13"/>
      <c r="O98"/>
      <c r="P98" t="str">
        <f t="shared" si="16"/>
        <v/>
      </c>
      <c r="Q98" t="str">
        <f>IF(ISNA(VLOOKUP(AC98,#REF!,1)),"//","")</f>
        <v/>
      </c>
      <c r="R98"/>
      <c r="S98" s="43">
        <f t="shared" si="19"/>
        <v>75</v>
      </c>
      <c r="T98" s="92" t="s">
        <v>2889</v>
      </c>
      <c r="U98" s="70" t="s">
        <v>2431</v>
      </c>
      <c r="V98" s="70" t="s">
        <v>2431</v>
      </c>
      <c r="W98" s="44" t="str">
        <f t="shared" si="20"/>
        <v>"IP"</v>
      </c>
      <c r="X98" s="25" t="str">
        <f t="shared" si="21"/>
        <v>IP</v>
      </c>
      <c r="Y98" s="1">
        <f t="shared" si="22"/>
        <v>93</v>
      </c>
      <c r="Z98" t="str">
        <f t="shared" si="23"/>
        <v>ITM_IP</v>
      </c>
      <c r="AA98" s="158" t="str">
        <f>IF(ISNA(VLOOKUP(X98,Sheet2!J:J,1,0)),"//","")</f>
        <v/>
      </c>
      <c r="AC98" s="108" t="str">
        <f t="shared" si="24"/>
        <v>IP</v>
      </c>
      <c r="AD98" t="b">
        <f t="shared" si="25"/>
        <v>1</v>
      </c>
    </row>
    <row r="99" spans="1:30">
      <c r="A99" s="56">
        <f t="shared" si="26"/>
        <v>99</v>
      </c>
      <c r="B99" s="55">
        <f t="shared" si="18"/>
        <v>94</v>
      </c>
      <c r="C99" s="59" t="s">
        <v>3755</v>
      </c>
      <c r="D99" s="59" t="s">
        <v>7</v>
      </c>
      <c r="E99" s="65" t="s">
        <v>109</v>
      </c>
      <c r="F99" s="65" t="s">
        <v>109</v>
      </c>
      <c r="G99" s="91">
        <v>0</v>
      </c>
      <c r="H99" s="91">
        <v>0</v>
      </c>
      <c r="I99" s="174" t="s">
        <v>3</v>
      </c>
      <c r="J99" s="65" t="s">
        <v>1549</v>
      </c>
      <c r="K99" s="66" t="s">
        <v>4241</v>
      </c>
      <c r="L99" s="67"/>
      <c r="M99" s="63" t="s">
        <v>1730</v>
      </c>
      <c r="N99" s="13"/>
      <c r="O99"/>
      <c r="P99" t="str">
        <f t="shared" si="16"/>
        <v/>
      </c>
      <c r="Q99" t="str">
        <f>IF(ISNA(VLOOKUP(AC99,#REF!,1)),"//","")</f>
        <v/>
      </c>
      <c r="R99"/>
      <c r="S99" s="43">
        <f t="shared" si="19"/>
        <v>76</v>
      </c>
      <c r="T99" s="92" t="s">
        <v>2431</v>
      </c>
      <c r="U99" s="70" t="s">
        <v>2431</v>
      </c>
      <c r="V99" s="70" t="s">
        <v>2431</v>
      </c>
      <c r="W99" s="44" t="str">
        <f t="shared" si="20"/>
        <v>"FP"</v>
      </c>
      <c r="X99" s="25" t="str">
        <f t="shared" si="21"/>
        <v>FP</v>
      </c>
      <c r="Y99" s="1">
        <f t="shared" si="22"/>
        <v>94</v>
      </c>
      <c r="Z99" t="str">
        <f t="shared" si="23"/>
        <v>ITM_FP</v>
      </c>
      <c r="AA99" s="158" t="str">
        <f>IF(ISNA(VLOOKUP(X99,Sheet2!J:J,1,0)),"//","")</f>
        <v/>
      </c>
      <c r="AC99" s="108" t="str">
        <f t="shared" si="24"/>
        <v>FP</v>
      </c>
      <c r="AD99" t="b">
        <f t="shared" si="25"/>
        <v>1</v>
      </c>
    </row>
    <row r="100" spans="1:30">
      <c r="A100" s="56">
        <f t="shared" si="26"/>
        <v>100</v>
      </c>
      <c r="B100" s="55">
        <f t="shared" si="18"/>
        <v>95</v>
      </c>
      <c r="C100" s="59" t="s">
        <v>3756</v>
      </c>
      <c r="D100" s="59" t="s">
        <v>1138</v>
      </c>
      <c r="E100" s="65" t="s">
        <v>1482</v>
      </c>
      <c r="F100" s="65" t="s">
        <v>1482</v>
      </c>
      <c r="G100" s="68">
        <v>0</v>
      </c>
      <c r="H100" s="68">
        <v>0</v>
      </c>
      <c r="I100" s="174" t="s">
        <v>3</v>
      </c>
      <c r="J100" s="65" t="s">
        <v>1549</v>
      </c>
      <c r="K100" s="66" t="s">
        <v>4241</v>
      </c>
      <c r="L100" s="67"/>
      <c r="M100" s="63" t="s">
        <v>1138</v>
      </c>
      <c r="N100" s="13"/>
      <c r="O100"/>
      <c r="P100" t="str">
        <f t="shared" si="16"/>
        <v/>
      </c>
      <c r="Q100" t="str">
        <f>IF(ISNA(VLOOKUP(AC100,#REF!,1)),"//","")</f>
        <v/>
      </c>
      <c r="R100"/>
      <c r="S100" s="43">
        <f t="shared" si="19"/>
        <v>77</v>
      </c>
      <c r="T100" s="92" t="s">
        <v>2889</v>
      </c>
      <c r="U100" s="70" t="s">
        <v>2431</v>
      </c>
      <c r="V100" s="70" t="s">
        <v>2431</v>
      </c>
      <c r="W100" s="44" t="str">
        <f t="shared" si="20"/>
        <v>"+"</v>
      </c>
      <c r="X100" s="25" t="str">
        <f t="shared" si="21"/>
        <v>+</v>
      </c>
      <c r="Y100" s="1">
        <f t="shared" si="22"/>
        <v>95</v>
      </c>
      <c r="Z100" t="str">
        <f t="shared" si="23"/>
        <v>ITM_ADD</v>
      </c>
      <c r="AA100" s="158" t="str">
        <f>IF(ISNA(VLOOKUP(X100,Sheet2!J:J,1,0)),"//","")</f>
        <v/>
      </c>
      <c r="AC100" s="108" t="str">
        <f t="shared" si="24"/>
        <v>+</v>
      </c>
      <c r="AD100" t="b">
        <f t="shared" si="25"/>
        <v>1</v>
      </c>
    </row>
    <row r="101" spans="1:30">
      <c r="A101" s="56">
        <f t="shared" si="26"/>
        <v>101</v>
      </c>
      <c r="B101" s="55">
        <f t="shared" si="18"/>
        <v>96</v>
      </c>
      <c r="C101" s="59" t="s">
        <v>3757</v>
      </c>
      <c r="D101" s="59" t="s">
        <v>441</v>
      </c>
      <c r="E101" s="65" t="s">
        <v>1484</v>
      </c>
      <c r="F101" s="65" t="s">
        <v>1484</v>
      </c>
      <c r="G101" s="68">
        <v>0</v>
      </c>
      <c r="H101" s="68">
        <v>0</v>
      </c>
      <c r="I101" s="174" t="s">
        <v>3</v>
      </c>
      <c r="J101" s="65" t="s">
        <v>1549</v>
      </c>
      <c r="K101" s="66" t="s">
        <v>4241</v>
      </c>
      <c r="L101" s="67"/>
      <c r="M101" s="63" t="s">
        <v>441</v>
      </c>
      <c r="N101" s="13"/>
      <c r="O101"/>
      <c r="P101" t="str">
        <f t="shared" si="16"/>
        <v/>
      </c>
      <c r="Q101" t="str">
        <f>IF(ISNA(VLOOKUP(AC101,#REF!,1)),"//","")</f>
        <v/>
      </c>
      <c r="R101"/>
      <c r="S101" s="43">
        <f t="shared" si="19"/>
        <v>78</v>
      </c>
      <c r="T101" s="92" t="s">
        <v>2889</v>
      </c>
      <c r="U101" s="70" t="s">
        <v>2431</v>
      </c>
      <c r="V101" s="70" t="s">
        <v>2431</v>
      </c>
      <c r="W101" s="44" t="str">
        <f t="shared" si="20"/>
        <v>"-"</v>
      </c>
      <c r="X101" s="25" t="str">
        <f t="shared" si="21"/>
        <v>-</v>
      </c>
      <c r="Y101" s="1">
        <f t="shared" si="22"/>
        <v>96</v>
      </c>
      <c r="Z101" t="str">
        <f t="shared" si="23"/>
        <v>ITM_SUB</v>
      </c>
      <c r="AA101" s="158" t="str">
        <f>IF(ISNA(VLOOKUP(X101,Sheet2!J:J,1,0)),"//","")</f>
        <v/>
      </c>
      <c r="AC101" s="108" t="str">
        <f t="shared" si="24"/>
        <v>-</v>
      </c>
      <c r="AD101" t="b">
        <f t="shared" si="25"/>
        <v>1</v>
      </c>
    </row>
    <row r="102" spans="1:30">
      <c r="A102" s="56">
        <f t="shared" si="26"/>
        <v>102</v>
      </c>
      <c r="B102" s="55">
        <f t="shared" si="18"/>
        <v>97</v>
      </c>
      <c r="C102" s="59" t="s">
        <v>3758</v>
      </c>
      <c r="D102" s="69" t="s">
        <v>3044</v>
      </c>
      <c r="E102" s="65" t="s">
        <v>1483</v>
      </c>
      <c r="F102" s="65" t="s">
        <v>1483</v>
      </c>
      <c r="G102" s="68">
        <v>0</v>
      </c>
      <c r="H102" s="68">
        <v>0</v>
      </c>
      <c r="I102" s="174" t="s">
        <v>3</v>
      </c>
      <c r="J102" s="65" t="s">
        <v>1549</v>
      </c>
      <c r="K102" s="66" t="s">
        <v>4241</v>
      </c>
      <c r="L102" s="59" t="s">
        <v>440</v>
      </c>
      <c r="M102" s="63" t="s">
        <v>439</v>
      </c>
      <c r="N102" s="13"/>
      <c r="O102"/>
      <c r="P102" t="str">
        <f t="shared" si="16"/>
        <v/>
      </c>
      <c r="Q102" t="str">
        <f>IF(ISNA(VLOOKUP(AC102,#REF!,1)),"//","")</f>
        <v/>
      </c>
      <c r="R102"/>
      <c r="S102" s="43">
        <f t="shared" si="19"/>
        <v>79</v>
      </c>
      <c r="T102" s="92" t="s">
        <v>2889</v>
      </c>
      <c r="U102" s="70" t="s">
        <v>2431</v>
      </c>
      <c r="V102" s="70" t="s">
        <v>2431</v>
      </c>
      <c r="W102" s="44" t="str">
        <f t="shared" si="20"/>
        <v>"CHS"</v>
      </c>
      <c r="X102" s="25" t="str">
        <f t="shared" si="21"/>
        <v>CHS</v>
      </c>
      <c r="Y102" s="1">
        <f t="shared" si="22"/>
        <v>97</v>
      </c>
      <c r="Z102" t="str">
        <f t="shared" si="23"/>
        <v>ITM_CHS</v>
      </c>
      <c r="AA102" s="158" t="str">
        <f>IF(ISNA(VLOOKUP(X102,Sheet2!J:J,1,0)),"//","")</f>
        <v/>
      </c>
      <c r="AC102" s="108" t="str">
        <f t="shared" si="24"/>
        <v>CHS</v>
      </c>
      <c r="AD102" t="b">
        <f t="shared" si="25"/>
        <v>1</v>
      </c>
    </row>
    <row r="103" spans="1:30">
      <c r="A103" s="56">
        <f t="shared" si="26"/>
        <v>103</v>
      </c>
      <c r="B103" s="55">
        <f t="shared" si="18"/>
        <v>98</v>
      </c>
      <c r="C103" s="59" t="s">
        <v>3759</v>
      </c>
      <c r="D103" s="59" t="s">
        <v>443</v>
      </c>
      <c r="E103" s="65" t="s">
        <v>444</v>
      </c>
      <c r="F103" s="65" t="s">
        <v>444</v>
      </c>
      <c r="G103" s="73">
        <v>0</v>
      </c>
      <c r="H103" s="73">
        <v>0</v>
      </c>
      <c r="I103" s="174" t="s">
        <v>3</v>
      </c>
      <c r="J103" s="65" t="s">
        <v>1549</v>
      </c>
      <c r="K103" s="66" t="s">
        <v>4241</v>
      </c>
      <c r="L103" s="67"/>
      <c r="M103" s="63" t="s">
        <v>443</v>
      </c>
      <c r="N103" s="13"/>
      <c r="O103"/>
      <c r="P103" t="str">
        <f t="shared" si="16"/>
        <v/>
      </c>
      <c r="Q103" t="str">
        <f>IF(ISNA(VLOOKUP(AC103,#REF!,1)),"//","")</f>
        <v/>
      </c>
      <c r="R103"/>
      <c r="S103" s="43">
        <f t="shared" si="19"/>
        <v>80</v>
      </c>
      <c r="T103" s="92" t="s">
        <v>2889</v>
      </c>
      <c r="U103" s="70" t="s">
        <v>2431</v>
      </c>
      <c r="V103" s="70" t="s">
        <v>2832</v>
      </c>
      <c r="W103" s="44" t="str">
        <f t="shared" si="20"/>
        <v>STD_CROSS</v>
      </c>
      <c r="X103" s="25" t="str">
        <f t="shared" si="21"/>
        <v>*</v>
      </c>
      <c r="Y103" s="1">
        <f t="shared" si="22"/>
        <v>98</v>
      </c>
      <c r="Z103" t="str">
        <f t="shared" si="23"/>
        <v>ITM_MULT</v>
      </c>
      <c r="AA103" s="158" t="str">
        <f>IF(ISNA(VLOOKUP(X103,Sheet2!J:J,1,0)),"//","")</f>
        <v/>
      </c>
      <c r="AC103" s="108" t="str">
        <f t="shared" si="24"/>
        <v>*</v>
      </c>
      <c r="AD103" t="b">
        <f t="shared" si="25"/>
        <v>1</v>
      </c>
    </row>
    <row r="104" spans="1:30">
      <c r="A104" s="56">
        <f t="shared" si="26"/>
        <v>104</v>
      </c>
      <c r="B104" s="55">
        <f t="shared" si="18"/>
        <v>99</v>
      </c>
      <c r="C104" s="59" t="s">
        <v>3760</v>
      </c>
      <c r="D104" s="69" t="s">
        <v>3045</v>
      </c>
      <c r="E104" s="65" t="s">
        <v>881</v>
      </c>
      <c r="F104" s="65" t="s">
        <v>881</v>
      </c>
      <c r="G104" s="68">
        <v>0</v>
      </c>
      <c r="H104" s="68">
        <v>0</v>
      </c>
      <c r="I104" s="174" t="s">
        <v>3</v>
      </c>
      <c r="J104" s="65" t="s">
        <v>1549</v>
      </c>
      <c r="K104" s="66" t="s">
        <v>4241</v>
      </c>
      <c r="L104" s="67"/>
      <c r="M104" s="63" t="s">
        <v>445</v>
      </c>
      <c r="N104" s="13"/>
      <c r="O104"/>
      <c r="P104" t="str">
        <f t="shared" si="16"/>
        <v/>
      </c>
      <c r="Q104" t="str">
        <f>IF(ISNA(VLOOKUP(AC104,#REF!,1)),"//","")</f>
        <v/>
      </c>
      <c r="R104"/>
      <c r="S104" s="43">
        <f t="shared" si="19"/>
        <v>81</v>
      </c>
      <c r="T104" s="92" t="s">
        <v>2889</v>
      </c>
      <c r="U104" s="70" t="s">
        <v>2431</v>
      </c>
      <c r="V104" s="70" t="s">
        <v>2431</v>
      </c>
      <c r="W104" s="44" t="str">
        <f t="shared" si="20"/>
        <v>STD_DIVIDE</v>
      </c>
      <c r="X104" s="25" t="str">
        <f t="shared" si="21"/>
        <v>/</v>
      </c>
      <c r="Y104" s="1">
        <f t="shared" si="22"/>
        <v>99</v>
      </c>
      <c r="Z104" t="str">
        <f t="shared" si="23"/>
        <v>ITM_DIV</v>
      </c>
      <c r="AA104" s="158" t="str">
        <f>IF(ISNA(VLOOKUP(X104,Sheet2!J:J,1,0)),"//","")</f>
        <v/>
      </c>
      <c r="AC104" s="108" t="str">
        <f t="shared" si="24"/>
        <v>/</v>
      </c>
      <c r="AD104" t="b">
        <f t="shared" si="25"/>
        <v>1</v>
      </c>
    </row>
    <row r="105" spans="1:30">
      <c r="A105" s="56">
        <f t="shared" si="26"/>
        <v>105</v>
      </c>
      <c r="B105" s="55">
        <f t="shared" si="18"/>
        <v>100</v>
      </c>
      <c r="C105" s="59" t="s">
        <v>3761</v>
      </c>
      <c r="D105" s="59" t="s">
        <v>7</v>
      </c>
      <c r="E105" s="65" t="s">
        <v>142</v>
      </c>
      <c r="F105" s="65" t="s">
        <v>142</v>
      </c>
      <c r="G105" s="91">
        <v>0</v>
      </c>
      <c r="H105" s="91">
        <v>0</v>
      </c>
      <c r="I105" s="174" t="s">
        <v>3</v>
      </c>
      <c r="J105" s="65" t="s">
        <v>1549</v>
      </c>
      <c r="K105" s="66" t="s">
        <v>4241</v>
      </c>
      <c r="L105" s="67"/>
      <c r="M105" s="63" t="s">
        <v>1781</v>
      </c>
      <c r="N105" s="13"/>
      <c r="O105"/>
      <c r="P105" t="str">
        <f t="shared" si="16"/>
        <v/>
      </c>
      <c r="Q105" t="str">
        <f>IF(ISNA(VLOOKUP(AC105,#REF!,1)),"//","")</f>
        <v/>
      </c>
      <c r="R105"/>
      <c r="S105" s="43">
        <f t="shared" si="19"/>
        <v>82</v>
      </c>
      <c r="T105" s="92" t="s">
        <v>2889</v>
      </c>
      <c r="U105" s="70" t="s">
        <v>2431</v>
      </c>
      <c r="V105" s="70" t="s">
        <v>2431</v>
      </c>
      <c r="W105" s="44" t="str">
        <f t="shared" si="20"/>
        <v>"IDIV"</v>
      </c>
      <c r="X105" s="25" t="str">
        <f t="shared" si="21"/>
        <v>IDIV</v>
      </c>
      <c r="Y105" s="1">
        <f t="shared" si="22"/>
        <v>100</v>
      </c>
      <c r="Z105" t="str">
        <f t="shared" si="23"/>
        <v>ITM_IDIV</v>
      </c>
      <c r="AA105" s="158" t="str">
        <f>IF(ISNA(VLOOKUP(X105,Sheet2!J:J,1,0)),"//","")</f>
        <v/>
      </c>
      <c r="AC105" s="108" t="str">
        <f t="shared" si="24"/>
        <v>IDIV</v>
      </c>
      <c r="AD105" t="b">
        <f t="shared" si="25"/>
        <v>1</v>
      </c>
    </row>
    <row r="106" spans="1:30">
      <c r="A106" s="56">
        <f t="shared" si="26"/>
        <v>106</v>
      </c>
      <c r="B106" s="55">
        <f t="shared" si="18"/>
        <v>101</v>
      </c>
      <c r="C106" s="59" t="s">
        <v>5078</v>
      </c>
      <c r="D106" s="59" t="s">
        <v>4953</v>
      </c>
      <c r="E106" s="65" t="s">
        <v>374</v>
      </c>
      <c r="F106" s="65" t="s">
        <v>374</v>
      </c>
      <c r="G106" s="190">
        <v>0</v>
      </c>
      <c r="H106" s="190">
        <v>0</v>
      </c>
      <c r="I106" s="174" t="s">
        <v>3</v>
      </c>
      <c r="J106" s="65" t="s">
        <v>1550</v>
      </c>
      <c r="K106" s="66" t="s">
        <v>4077</v>
      </c>
      <c r="L106" s="67"/>
      <c r="M106" s="63" t="s">
        <v>2112</v>
      </c>
      <c r="N106" s="13"/>
      <c r="O106"/>
      <c r="P106" t="str">
        <f t="shared" si="16"/>
        <v/>
      </c>
      <c r="Q106" t="str">
        <f>IF(ISNA(VLOOKUP(AC106,#REF!,1)),"//","")</f>
        <v/>
      </c>
      <c r="R106"/>
      <c r="S106" s="43">
        <f t="shared" si="19"/>
        <v>83</v>
      </c>
      <c r="T106" s="92" t="s">
        <v>2431</v>
      </c>
      <c r="U106" s="70" t="s">
        <v>2823</v>
      </c>
      <c r="V106" s="70" t="s">
        <v>2431</v>
      </c>
      <c r="W106" s="44" t="str">
        <f t="shared" si="20"/>
        <v>"VIEW"</v>
      </c>
      <c r="X106" s="25" t="str">
        <f t="shared" si="21"/>
        <v>VIEW</v>
      </c>
      <c r="Y106" s="1">
        <f t="shared" si="22"/>
        <v>101</v>
      </c>
      <c r="Z106" t="str">
        <f t="shared" si="23"/>
        <v>ITM_VIEW</v>
      </c>
      <c r="AC106" s="108" t="str">
        <f t="shared" si="24"/>
        <v>VIEW</v>
      </c>
      <c r="AD106" t="b">
        <f t="shared" si="25"/>
        <v>1</v>
      </c>
    </row>
    <row r="107" spans="1:30">
      <c r="A107" s="56">
        <f t="shared" si="26"/>
        <v>107</v>
      </c>
      <c r="B107" s="55">
        <f t="shared" si="18"/>
        <v>102</v>
      </c>
      <c r="C107" s="59" t="s">
        <v>3763</v>
      </c>
      <c r="D107" s="59" t="s">
        <v>7</v>
      </c>
      <c r="E107" s="65" t="s">
        <v>1315</v>
      </c>
      <c r="F107" s="65" t="s">
        <v>1315</v>
      </c>
      <c r="G107" s="91">
        <v>0</v>
      </c>
      <c r="H107" s="91">
        <v>0</v>
      </c>
      <c r="I107" s="174" t="s">
        <v>3</v>
      </c>
      <c r="J107" s="65" t="s">
        <v>1549</v>
      </c>
      <c r="K107" s="66" t="s">
        <v>4241</v>
      </c>
      <c r="L107" s="67"/>
      <c r="M107" s="63" t="s">
        <v>1872</v>
      </c>
      <c r="N107" s="13"/>
      <c r="O107"/>
      <c r="P107" t="str">
        <f t="shared" si="16"/>
        <v/>
      </c>
      <c r="Q107" t="str">
        <f>IF(ISNA(VLOOKUP(AC107,#REF!,1)),"//","")</f>
        <v/>
      </c>
      <c r="R107"/>
      <c r="S107" s="43">
        <f t="shared" si="19"/>
        <v>84</v>
      </c>
      <c r="T107" s="92" t="s">
        <v>2889</v>
      </c>
      <c r="U107" s="70" t="s">
        <v>2431</v>
      </c>
      <c r="V107" s="70" t="s">
        <v>2431</v>
      </c>
      <c r="W107" s="44" t="str">
        <f t="shared" si="20"/>
        <v>"MOD"</v>
      </c>
      <c r="X107" s="25" t="str">
        <f t="shared" si="21"/>
        <v>MOD</v>
      </c>
      <c r="Y107" s="1">
        <f t="shared" si="22"/>
        <v>102</v>
      </c>
      <c r="Z107" t="str">
        <f t="shared" si="23"/>
        <v>ITM_MOD</v>
      </c>
      <c r="AA107" s="158" t="str">
        <f>IF(ISNA(VLOOKUP(X107,Sheet2!J:J,1,0)),"//","")</f>
        <v/>
      </c>
      <c r="AC107" s="108" t="str">
        <f t="shared" si="24"/>
        <v>MOD</v>
      </c>
      <c r="AD107" t="b">
        <f t="shared" si="25"/>
        <v>1</v>
      </c>
    </row>
    <row r="108" spans="1:30">
      <c r="A108" s="56">
        <f t="shared" si="26"/>
        <v>108</v>
      </c>
      <c r="B108" s="55">
        <f t="shared" si="18"/>
        <v>103</v>
      </c>
      <c r="C108" s="59" t="s">
        <v>3764</v>
      </c>
      <c r="D108" s="59" t="s">
        <v>7</v>
      </c>
      <c r="E108" s="65" t="s">
        <v>1312</v>
      </c>
      <c r="F108" s="65" t="s">
        <v>1312</v>
      </c>
      <c r="G108" s="91">
        <v>0</v>
      </c>
      <c r="H108" s="91">
        <v>0</v>
      </c>
      <c r="I108" s="174" t="s">
        <v>3</v>
      </c>
      <c r="J108" s="65" t="s">
        <v>1549</v>
      </c>
      <c r="K108" s="66" t="s">
        <v>4241</v>
      </c>
      <c r="L108" s="67"/>
      <c r="M108" s="63" t="s">
        <v>1862</v>
      </c>
      <c r="N108" s="13"/>
      <c r="O108"/>
      <c r="P108" t="str">
        <f t="shared" si="16"/>
        <v/>
      </c>
      <c r="Q108" t="str">
        <f>IF(ISNA(VLOOKUP(AC108,#REF!,1)),"//","")</f>
        <v/>
      </c>
      <c r="R108"/>
      <c r="S108" s="43">
        <f t="shared" si="19"/>
        <v>85</v>
      </c>
      <c r="T108" s="92" t="s">
        <v>2431</v>
      </c>
      <c r="U108" s="70" t="s">
        <v>2431</v>
      </c>
      <c r="V108" s="70" t="s">
        <v>2431</v>
      </c>
      <c r="W108" s="44" t="str">
        <f t="shared" si="20"/>
        <v>"MAX"</v>
      </c>
      <c r="X108" s="25" t="str">
        <f t="shared" si="21"/>
        <v>MAX</v>
      </c>
      <c r="Y108" s="1">
        <f t="shared" si="22"/>
        <v>103</v>
      </c>
      <c r="Z108" t="str">
        <f t="shared" si="23"/>
        <v>ITM_MAX</v>
      </c>
      <c r="AA108" s="158" t="str">
        <f>IF(ISNA(VLOOKUP(X108,Sheet2!J:J,1,0)),"//","")</f>
        <v/>
      </c>
      <c r="AC108" s="108" t="str">
        <f t="shared" si="24"/>
        <v>MAX</v>
      </c>
      <c r="AD108" t="b">
        <f t="shared" si="25"/>
        <v>1</v>
      </c>
    </row>
    <row r="109" spans="1:30">
      <c r="A109" s="56">
        <f t="shared" si="26"/>
        <v>109</v>
      </c>
      <c r="B109" s="55">
        <f t="shared" si="18"/>
        <v>104</v>
      </c>
      <c r="C109" s="59" t="s">
        <v>3765</v>
      </c>
      <c r="D109" s="59" t="s">
        <v>7</v>
      </c>
      <c r="E109" s="65" t="s">
        <v>1314</v>
      </c>
      <c r="F109" s="65" t="s">
        <v>1314</v>
      </c>
      <c r="G109" s="91">
        <v>0</v>
      </c>
      <c r="H109" s="91">
        <v>0</v>
      </c>
      <c r="I109" s="174" t="s">
        <v>3</v>
      </c>
      <c r="J109" s="65" t="s">
        <v>1549</v>
      </c>
      <c r="K109" s="66" t="s">
        <v>4241</v>
      </c>
      <c r="L109" s="67"/>
      <c r="M109" s="63" t="s">
        <v>1867</v>
      </c>
      <c r="N109" s="13"/>
      <c r="O109"/>
      <c r="P109" t="str">
        <f t="shared" si="16"/>
        <v/>
      </c>
      <c r="Q109" t="str">
        <f>IF(ISNA(VLOOKUP(AC109,#REF!,1)),"//","")</f>
        <v/>
      </c>
      <c r="R109"/>
      <c r="S109" s="43">
        <f t="shared" si="19"/>
        <v>86</v>
      </c>
      <c r="T109" s="92" t="s">
        <v>2431</v>
      </c>
      <c r="U109" s="70" t="s">
        <v>2431</v>
      </c>
      <c r="V109" s="70" t="s">
        <v>2431</v>
      </c>
      <c r="W109" s="44" t="str">
        <f t="shared" si="20"/>
        <v>"MIN"</v>
      </c>
      <c r="X109" s="25" t="str">
        <f t="shared" si="21"/>
        <v>MIN</v>
      </c>
      <c r="Y109" s="1">
        <f t="shared" si="22"/>
        <v>104</v>
      </c>
      <c r="Z109" t="str">
        <f t="shared" si="23"/>
        <v>ITM_MIN</v>
      </c>
      <c r="AA109" s="158" t="str">
        <f>IF(ISNA(VLOOKUP(X109,Sheet2!J:J,1,0)),"//","")</f>
        <v/>
      </c>
      <c r="AC109" s="108" t="str">
        <f t="shared" si="24"/>
        <v>MIN</v>
      </c>
      <c r="AD109" t="b">
        <f t="shared" si="25"/>
        <v>1</v>
      </c>
    </row>
    <row r="110" spans="1:30">
      <c r="A110" s="56">
        <f t="shared" si="26"/>
        <v>110</v>
      </c>
      <c r="B110" s="55">
        <f t="shared" si="18"/>
        <v>105</v>
      </c>
      <c r="C110" s="59" t="s">
        <v>3766</v>
      </c>
      <c r="D110" s="59" t="s">
        <v>7</v>
      </c>
      <c r="E110" s="65" t="s">
        <v>1498</v>
      </c>
      <c r="F110" s="65" t="s">
        <v>1498</v>
      </c>
      <c r="G110" s="91">
        <v>0</v>
      </c>
      <c r="H110" s="91">
        <v>0</v>
      </c>
      <c r="I110" s="174" t="s">
        <v>3</v>
      </c>
      <c r="J110" s="65" t="s">
        <v>1549</v>
      </c>
      <c r="K110" s="66" t="s">
        <v>4241</v>
      </c>
      <c r="L110" s="67"/>
      <c r="M110" s="63" t="s">
        <v>2257</v>
      </c>
      <c r="N110" s="13"/>
      <c r="O110"/>
      <c r="P110" t="str">
        <f t="shared" si="16"/>
        <v/>
      </c>
      <c r="Q110" t="str">
        <f>IF(ISNA(VLOOKUP(AC110,#REF!,1)),"//","")</f>
        <v/>
      </c>
      <c r="R110"/>
      <c r="S110" s="43">
        <f t="shared" si="19"/>
        <v>87</v>
      </c>
      <c r="T110" s="92" t="s">
        <v>2889</v>
      </c>
      <c r="U110" s="70" t="s">
        <v>2431</v>
      </c>
      <c r="V110" s="70" t="s">
        <v>2820</v>
      </c>
      <c r="W110" s="44" t="str">
        <f t="shared" si="20"/>
        <v>"|X|"</v>
      </c>
      <c r="X110" s="25" t="str">
        <f t="shared" si="21"/>
        <v>ABS</v>
      </c>
      <c r="Y110" s="1">
        <f t="shared" si="22"/>
        <v>105</v>
      </c>
      <c r="Z110" t="str">
        <f t="shared" si="23"/>
        <v>ITM_MAGNITUDE</v>
      </c>
      <c r="AA110" s="158" t="str">
        <f>IF(ISNA(VLOOKUP(X110,Sheet2!J:J,1,0)),"//","")</f>
        <v/>
      </c>
      <c r="AC110" s="108" t="str">
        <f t="shared" si="24"/>
        <v>|X|</v>
      </c>
      <c r="AD110" t="b">
        <f t="shared" si="25"/>
        <v>0</v>
      </c>
    </row>
    <row r="111" spans="1:30">
      <c r="A111" s="56">
        <f t="shared" si="26"/>
        <v>111</v>
      </c>
      <c r="B111" s="55">
        <f t="shared" si="18"/>
        <v>106</v>
      </c>
      <c r="C111" s="59" t="s">
        <v>3767</v>
      </c>
      <c r="D111" s="59" t="s">
        <v>7</v>
      </c>
      <c r="E111" s="65" t="s">
        <v>240</v>
      </c>
      <c r="F111" s="65" t="s">
        <v>240</v>
      </c>
      <c r="G111" s="91">
        <v>0</v>
      </c>
      <c r="H111" s="91">
        <v>0</v>
      </c>
      <c r="I111" s="174" t="s">
        <v>3</v>
      </c>
      <c r="J111" s="65" t="s">
        <v>1549</v>
      </c>
      <c r="K111" s="66" t="s">
        <v>4241</v>
      </c>
      <c r="L111" s="67"/>
      <c r="M111" s="63" t="s">
        <v>1919</v>
      </c>
      <c r="N111" s="13"/>
      <c r="O111"/>
      <c r="P111" t="str">
        <f t="shared" si="16"/>
        <v/>
      </c>
      <c r="Q111" t="str">
        <f>IF(ISNA(VLOOKUP(AC111,#REF!,1)),"//","")</f>
        <v/>
      </c>
      <c r="R111"/>
      <c r="S111" s="43">
        <f t="shared" si="19"/>
        <v>88</v>
      </c>
      <c r="T111" s="92" t="s">
        <v>2917</v>
      </c>
      <c r="U111" s="70" t="s">
        <v>2431</v>
      </c>
      <c r="V111" s="70" t="s">
        <v>2431</v>
      </c>
      <c r="W111" s="44" t="str">
        <f t="shared" si="20"/>
        <v>"NEIGHB"</v>
      </c>
      <c r="X111" s="25" t="str">
        <f t="shared" si="21"/>
        <v>NEIGHB</v>
      </c>
      <c r="Y111" s="1">
        <f t="shared" si="22"/>
        <v>106</v>
      </c>
      <c r="Z111" t="str">
        <f t="shared" si="23"/>
        <v>ITM_NEIGHB</v>
      </c>
      <c r="AA111" s="158" t="str">
        <f>IF(ISNA(VLOOKUP(X111,Sheet2!J:J,1,0)),"//","")</f>
        <v>//</v>
      </c>
      <c r="AC111" s="108" t="str">
        <f t="shared" si="24"/>
        <v>NEIGHB</v>
      </c>
      <c r="AD111" t="b">
        <f t="shared" si="25"/>
        <v>1</v>
      </c>
    </row>
    <row r="112" spans="1:30">
      <c r="A112" s="56">
        <f t="shared" si="26"/>
        <v>112</v>
      </c>
      <c r="B112" s="55">
        <f t="shared" si="18"/>
        <v>107</v>
      </c>
      <c r="C112" s="59" t="s">
        <v>3768</v>
      </c>
      <c r="D112" s="59" t="s">
        <v>7</v>
      </c>
      <c r="E112" s="65" t="s">
        <v>1341</v>
      </c>
      <c r="F112" s="65" t="s">
        <v>1341</v>
      </c>
      <c r="G112" s="91">
        <v>0</v>
      </c>
      <c r="H112" s="91">
        <v>0</v>
      </c>
      <c r="I112" s="174" t="s">
        <v>3</v>
      </c>
      <c r="J112" s="65" t="s">
        <v>1549</v>
      </c>
      <c r="K112" s="66" t="s">
        <v>4241</v>
      </c>
      <c r="L112" s="67"/>
      <c r="M112" s="63" t="s">
        <v>1920</v>
      </c>
      <c r="N112" s="13"/>
      <c r="O112"/>
      <c r="P112" t="str">
        <f t="shared" si="16"/>
        <v/>
      </c>
      <c r="Q112" t="str">
        <f>IF(ISNA(VLOOKUP(AC112,#REF!,1)),"//","")</f>
        <v/>
      </c>
      <c r="R112"/>
      <c r="S112" s="43">
        <f t="shared" si="19"/>
        <v>89</v>
      </c>
      <c r="T112" s="92" t="s">
        <v>2889</v>
      </c>
      <c r="U112" s="70" t="s">
        <v>2431</v>
      </c>
      <c r="V112" s="70" t="s">
        <v>2431</v>
      </c>
      <c r="W112" s="44" t="str">
        <f t="shared" si="20"/>
        <v>"NEXTP"</v>
      </c>
      <c r="X112" s="25" t="str">
        <f t="shared" si="21"/>
        <v>NEXTP</v>
      </c>
      <c r="Y112" s="1">
        <f t="shared" si="22"/>
        <v>107</v>
      </c>
      <c r="Z112" t="str">
        <f t="shared" si="23"/>
        <v>ITM_NEXTP</v>
      </c>
      <c r="AA112" s="158" t="str">
        <f>IF(ISNA(VLOOKUP(X112,Sheet2!J:J,1,0)),"//","")</f>
        <v/>
      </c>
      <c r="AC112" s="108" t="str">
        <f t="shared" si="24"/>
        <v>NEXTP</v>
      </c>
      <c r="AD112" t="b">
        <f t="shared" si="25"/>
        <v>1</v>
      </c>
    </row>
    <row r="113" spans="1:30">
      <c r="A113" s="56">
        <f t="shared" si="26"/>
        <v>113</v>
      </c>
      <c r="B113" s="55">
        <f t="shared" si="18"/>
        <v>108</v>
      </c>
      <c r="C113" s="59" t="s">
        <v>3769</v>
      </c>
      <c r="D113" s="59" t="s">
        <v>7</v>
      </c>
      <c r="E113" s="65" t="s">
        <v>388</v>
      </c>
      <c r="F113" s="65" t="s">
        <v>388</v>
      </c>
      <c r="G113" s="91">
        <v>0</v>
      </c>
      <c r="H113" s="91">
        <v>0</v>
      </c>
      <c r="I113" s="174" t="s">
        <v>3</v>
      </c>
      <c r="J113" s="65" t="s">
        <v>1549</v>
      </c>
      <c r="K113" s="66" t="s">
        <v>4241</v>
      </c>
      <c r="L113" s="67"/>
      <c r="M113" s="63" t="s">
        <v>2140</v>
      </c>
      <c r="N113" s="13"/>
      <c r="O113"/>
      <c r="P113" t="str">
        <f t="shared" si="16"/>
        <v/>
      </c>
      <c r="Q113" t="str">
        <f>IF(ISNA(VLOOKUP(AC113,#REF!,1)),"//","")</f>
        <v/>
      </c>
      <c r="R113"/>
      <c r="S113" s="43">
        <f t="shared" si="19"/>
        <v>90</v>
      </c>
      <c r="T113" s="92" t="s">
        <v>2889</v>
      </c>
      <c r="U113" s="70" t="s">
        <v>2431</v>
      </c>
      <c r="V113" s="70" t="s">
        <v>2431</v>
      </c>
      <c r="W113" s="44" t="str">
        <f t="shared" si="20"/>
        <v>"X!"</v>
      </c>
      <c r="X113" s="25" t="str">
        <f t="shared" si="21"/>
        <v>X!</v>
      </c>
      <c r="Y113" s="1">
        <f t="shared" si="22"/>
        <v>108</v>
      </c>
      <c r="Z113" t="str">
        <f t="shared" si="23"/>
        <v>ITM_XFACT</v>
      </c>
      <c r="AA113" s="158" t="str">
        <f>IF(ISNA(VLOOKUP(X113,Sheet2!J:J,1,0)),"//","")</f>
        <v>//</v>
      </c>
      <c r="AC113" s="108" t="str">
        <f t="shared" si="24"/>
        <v>X!</v>
      </c>
      <c r="AD113" t="b">
        <f t="shared" si="25"/>
        <v>1</v>
      </c>
    </row>
    <row r="114" spans="1:30">
      <c r="A114" s="56">
        <f t="shared" si="26"/>
        <v>114</v>
      </c>
      <c r="B114" s="55">
        <f t="shared" si="18"/>
        <v>109</v>
      </c>
      <c r="C114" s="59" t="s">
        <v>3770</v>
      </c>
      <c r="D114" s="59" t="s">
        <v>7</v>
      </c>
      <c r="E114" s="65" t="s">
        <v>426</v>
      </c>
      <c r="F114" s="65" t="s">
        <v>426</v>
      </c>
      <c r="G114" s="190">
        <v>0</v>
      </c>
      <c r="H114" s="190">
        <v>0</v>
      </c>
      <c r="I114" s="65" t="s">
        <v>1</v>
      </c>
      <c r="J114" s="65" t="s">
        <v>1549</v>
      </c>
      <c r="K114" s="66" t="s">
        <v>4241</v>
      </c>
      <c r="L114" s="67"/>
      <c r="M114" s="63" t="s">
        <v>3454</v>
      </c>
      <c r="N114" s="13"/>
      <c r="O114"/>
      <c r="P114" t="str">
        <f t="shared" si="16"/>
        <v/>
      </c>
      <c r="Q114" t="str">
        <f>IF(ISNA(VLOOKUP(AC114,#REF!,1)),"//","")</f>
        <v/>
      </c>
      <c r="R114"/>
      <c r="S114" s="43">
        <f t="shared" si="19"/>
        <v>91</v>
      </c>
      <c r="T114" s="92" t="s">
        <v>2891</v>
      </c>
      <c r="U114" s="70" t="s">
        <v>2823</v>
      </c>
      <c r="V114" s="70" t="s">
        <v>2431</v>
      </c>
      <c r="W114" s="44" t="str">
        <f t="shared" si="20"/>
        <v>STD_PI</v>
      </c>
      <c r="X114" s="25" t="str">
        <f t="shared" si="21"/>
        <v>PI</v>
      </c>
      <c r="Y114" s="1">
        <f t="shared" si="22"/>
        <v>109</v>
      </c>
      <c r="Z114" t="str">
        <f t="shared" si="23"/>
        <v>ITM_CONSTpi</v>
      </c>
      <c r="AA114" s="158" t="str">
        <f>IF(ISNA(VLOOKUP(X114,Sheet2!J:J,1,0)),"//","")</f>
        <v/>
      </c>
      <c r="AC114" s="108" t="str">
        <f t="shared" si="24"/>
        <v>PI</v>
      </c>
      <c r="AD114" t="b">
        <f t="shared" si="25"/>
        <v>1</v>
      </c>
    </row>
    <row r="115" spans="1:30">
      <c r="A115" s="56">
        <f t="shared" si="26"/>
        <v>115</v>
      </c>
      <c r="B115" s="55">
        <f t="shared" si="18"/>
        <v>110</v>
      </c>
      <c r="C115" s="59" t="s">
        <v>3771</v>
      </c>
      <c r="D115" s="59" t="s">
        <v>2571</v>
      </c>
      <c r="E115" s="65" t="s">
        <v>42</v>
      </c>
      <c r="F115" s="65" t="s">
        <v>42</v>
      </c>
      <c r="G115" s="91">
        <v>0</v>
      </c>
      <c r="H115" s="91">
        <v>99</v>
      </c>
      <c r="I115" s="174" t="s">
        <v>3</v>
      </c>
      <c r="J115" s="65" t="s">
        <v>1549</v>
      </c>
      <c r="K115" s="66" t="s">
        <v>4241</v>
      </c>
      <c r="L115" s="67"/>
      <c r="M115" s="63" t="s">
        <v>1629</v>
      </c>
      <c r="N115" s="13"/>
      <c r="O115"/>
      <c r="P115" t="str">
        <f t="shared" si="16"/>
        <v/>
      </c>
      <c r="Q115" t="str">
        <f>IF(ISNA(VLOOKUP(AC115,#REF!,1)),"//","")</f>
        <v/>
      </c>
      <c r="R115"/>
      <c r="S115" s="43">
        <f t="shared" si="19"/>
        <v>92</v>
      </c>
      <c r="T115" s="92" t="s">
        <v>2431</v>
      </c>
      <c r="U115" s="70" t="s">
        <v>2431</v>
      </c>
      <c r="V115" s="70" t="s">
        <v>2431</v>
      </c>
      <c r="W115" s="44" t="str">
        <f t="shared" si="20"/>
        <v>"CF"</v>
      </c>
      <c r="X115" s="25" t="str">
        <f t="shared" si="21"/>
        <v>CF</v>
      </c>
      <c r="Y115" s="1">
        <f t="shared" si="22"/>
        <v>110</v>
      </c>
      <c r="Z115" t="str">
        <f t="shared" si="23"/>
        <v>ITM_CF</v>
      </c>
      <c r="AA115" s="158" t="str">
        <f>IF(ISNA(VLOOKUP(X115,Sheet2!J:J,1,0)),"//","")</f>
        <v>//</v>
      </c>
      <c r="AC115" s="108" t="str">
        <f t="shared" si="24"/>
        <v>CF</v>
      </c>
      <c r="AD115" t="b">
        <f t="shared" si="25"/>
        <v>1</v>
      </c>
    </row>
    <row r="116" spans="1:30">
      <c r="A116" s="56">
        <f t="shared" si="26"/>
        <v>116</v>
      </c>
      <c r="B116" s="55">
        <f t="shared" si="18"/>
        <v>111</v>
      </c>
      <c r="C116" s="59" t="s">
        <v>3772</v>
      </c>
      <c r="D116" s="59" t="s">
        <v>2571</v>
      </c>
      <c r="E116" s="65" t="s">
        <v>324</v>
      </c>
      <c r="F116" s="65" t="s">
        <v>324</v>
      </c>
      <c r="G116" s="91">
        <v>0</v>
      </c>
      <c r="H116" s="91">
        <v>99</v>
      </c>
      <c r="I116" s="174" t="s">
        <v>3</v>
      </c>
      <c r="J116" s="65" t="s">
        <v>1549</v>
      </c>
      <c r="K116" s="66" t="s">
        <v>4241</v>
      </c>
      <c r="L116" s="67"/>
      <c r="M116" s="63" t="s">
        <v>2045</v>
      </c>
      <c r="N116" s="13"/>
      <c r="O116"/>
      <c r="P116" t="str">
        <f t="shared" si="16"/>
        <v/>
      </c>
      <c r="Q116" t="str">
        <f>IF(ISNA(VLOOKUP(AC116,#REF!,1)),"//","")</f>
        <v/>
      </c>
      <c r="R116"/>
      <c r="S116" s="43">
        <f t="shared" si="19"/>
        <v>93</v>
      </c>
      <c r="T116" s="92" t="s">
        <v>2431</v>
      </c>
      <c r="U116" s="70" t="s">
        <v>2431</v>
      </c>
      <c r="V116" s="70" t="s">
        <v>2431</v>
      </c>
      <c r="W116" s="44" t="str">
        <f t="shared" si="20"/>
        <v>"SF"</v>
      </c>
      <c r="X116" s="25" t="str">
        <f t="shared" si="21"/>
        <v>SF</v>
      </c>
      <c r="Y116" s="1">
        <f t="shared" si="22"/>
        <v>111</v>
      </c>
      <c r="Z116" t="str">
        <f t="shared" si="23"/>
        <v>ITM_SF</v>
      </c>
      <c r="AA116" s="158" t="str">
        <f>IF(ISNA(VLOOKUP(X116,Sheet2!J:J,1,0)),"//","")</f>
        <v>//</v>
      </c>
      <c r="AC116" s="108" t="str">
        <f t="shared" si="24"/>
        <v>SF</v>
      </c>
      <c r="AD116" t="b">
        <f t="shared" si="25"/>
        <v>1</v>
      </c>
    </row>
    <row r="117" spans="1:30">
      <c r="A117" s="56">
        <f t="shared" si="26"/>
        <v>117</v>
      </c>
      <c r="B117" s="55">
        <f t="shared" si="18"/>
        <v>112</v>
      </c>
      <c r="C117" s="59" t="s">
        <v>3773</v>
      </c>
      <c r="D117" s="59" t="s">
        <v>2571</v>
      </c>
      <c r="E117" s="65" t="s">
        <v>104</v>
      </c>
      <c r="F117" s="65" t="s">
        <v>104</v>
      </c>
      <c r="G117" s="91">
        <v>0</v>
      </c>
      <c r="H117" s="91">
        <v>99</v>
      </c>
      <c r="I117" s="174" t="s">
        <v>3</v>
      </c>
      <c r="J117" s="65" t="s">
        <v>1549</v>
      </c>
      <c r="K117" s="66" t="s">
        <v>4241</v>
      </c>
      <c r="L117" s="67"/>
      <c r="M117" s="63" t="s">
        <v>1721</v>
      </c>
      <c r="N117" s="13"/>
      <c r="O117"/>
      <c r="P117" t="str">
        <f t="shared" si="16"/>
        <v/>
      </c>
      <c r="Q117" t="str">
        <f>IF(ISNA(VLOOKUP(AC117,#REF!,1)),"//","")</f>
        <v/>
      </c>
      <c r="R117"/>
      <c r="S117" s="43">
        <f t="shared" si="19"/>
        <v>94</v>
      </c>
      <c r="T117" s="92" t="s">
        <v>2431</v>
      </c>
      <c r="U117" s="70" t="s">
        <v>2431</v>
      </c>
      <c r="V117" s="70" t="s">
        <v>2431</v>
      </c>
      <c r="W117" s="44" t="str">
        <f t="shared" si="20"/>
        <v>"FF"</v>
      </c>
      <c r="X117" s="25" t="str">
        <f t="shared" si="21"/>
        <v>FF</v>
      </c>
      <c r="Y117" s="1">
        <f t="shared" si="22"/>
        <v>112</v>
      </c>
      <c r="Z117" t="str">
        <f t="shared" si="23"/>
        <v>ITM_FF</v>
      </c>
      <c r="AA117" s="158" t="str">
        <f>IF(ISNA(VLOOKUP(X117,Sheet2!J:J,1,0)),"//","")</f>
        <v>//</v>
      </c>
      <c r="AC117" s="108" t="str">
        <f t="shared" si="24"/>
        <v>FF</v>
      </c>
      <c r="AD117" t="b">
        <f t="shared" si="25"/>
        <v>1</v>
      </c>
    </row>
    <row r="118" spans="1:30" s="126" customFormat="1">
      <c r="A118" s="121">
        <f t="shared" si="26"/>
        <v>118</v>
      </c>
      <c r="B118" s="55">
        <f t="shared" si="18"/>
        <v>113</v>
      </c>
      <c r="C118" s="122" t="s">
        <v>4605</v>
      </c>
      <c r="D118" s="122" t="s">
        <v>4936</v>
      </c>
      <c r="E118" s="123" t="s">
        <v>225</v>
      </c>
      <c r="F118" s="123" t="s">
        <v>225</v>
      </c>
      <c r="G118" s="188">
        <v>0</v>
      </c>
      <c r="H118" s="188">
        <v>0</v>
      </c>
      <c r="I118" s="174" t="s">
        <v>3</v>
      </c>
      <c r="J118" s="65" t="s">
        <v>1549</v>
      </c>
      <c r="K118" s="66" t="s">
        <v>4077</v>
      </c>
      <c r="M118" s="18" t="s">
        <v>1899</v>
      </c>
      <c r="N118" s="18"/>
      <c r="P118" s="126" t="str">
        <f t="shared" si="16"/>
        <v/>
      </c>
      <c r="Q118" s="126" t="str">
        <f>IF(ISNA(VLOOKUP(AC118,#REF!,1)),"//","")</f>
        <v/>
      </c>
      <c r="S118" s="43">
        <f t="shared" si="19"/>
        <v>95</v>
      </c>
      <c r="T118" s="121" t="s">
        <v>2431</v>
      </c>
      <c r="U118" s="124" t="s">
        <v>2431</v>
      </c>
      <c r="V118" s="124" t="s">
        <v>2431</v>
      </c>
      <c r="W118" s="44" t="str">
        <f t="shared" si="20"/>
        <v>"M.SQR?"</v>
      </c>
      <c r="X118" s="25" t="str">
        <f t="shared" si="21"/>
        <v>M.SQR?</v>
      </c>
      <c r="Y118" s="1">
        <f t="shared" si="22"/>
        <v>113</v>
      </c>
      <c r="Z118" t="str">
        <f t="shared" si="23"/>
        <v>ITM_M_SQR</v>
      </c>
      <c r="AA118" s="158" t="str">
        <f>IF(ISNA(VLOOKUP(X118,Sheet2!J:J,1,0)),"//","")</f>
        <v>//</v>
      </c>
      <c r="AC118" s="108" t="str">
        <f t="shared" si="24"/>
        <v>M.SQR?</v>
      </c>
      <c r="AD118" t="b">
        <f t="shared" si="25"/>
        <v>1</v>
      </c>
    </row>
    <row r="119" spans="1:30">
      <c r="A119" s="56">
        <f t="shared" si="26"/>
        <v>119</v>
      </c>
      <c r="B119" s="55">
        <f t="shared" si="18"/>
        <v>114</v>
      </c>
      <c r="C119" s="59" t="s">
        <v>4057</v>
      </c>
      <c r="D119" s="59" t="s">
        <v>7</v>
      </c>
      <c r="E119" s="132" t="s">
        <v>4087</v>
      </c>
      <c r="F119" s="132" t="s">
        <v>4087</v>
      </c>
      <c r="G119" s="75">
        <v>0</v>
      </c>
      <c r="H119" s="75">
        <v>0</v>
      </c>
      <c r="I119" s="65" t="s">
        <v>1</v>
      </c>
      <c r="J119" s="65" t="s">
        <v>1549</v>
      </c>
      <c r="K119" s="66" t="s">
        <v>4077</v>
      </c>
      <c r="L119" s="67" t="s">
        <v>4244</v>
      </c>
      <c r="M119" s="63" t="s">
        <v>4093</v>
      </c>
      <c r="N119" s="13"/>
      <c r="O119"/>
      <c r="P119" t="str">
        <f t="shared" si="16"/>
        <v/>
      </c>
      <c r="Q119" t="str">
        <f>IF(ISNA(VLOOKUP(AC119,#REF!,1)),"//","")</f>
        <v/>
      </c>
      <c r="R119"/>
      <c r="S119" s="43">
        <f t="shared" si="19"/>
        <v>95</v>
      </c>
      <c r="T119" s="92"/>
      <c r="U119" s="70"/>
      <c r="V119" s="70"/>
      <c r="W119" s="44" t="str">
        <f t="shared" si="20"/>
        <v/>
      </c>
      <c r="X119" s="25" t="str">
        <f t="shared" si="21"/>
        <v/>
      </c>
      <c r="Y119" s="1">
        <f t="shared" si="22"/>
        <v>114</v>
      </c>
      <c r="Z119" t="str">
        <f t="shared" si="23"/>
        <v>ITM_LITERAL</v>
      </c>
      <c r="AA119" s="158" t="str">
        <f>IF(ISNA(VLOOKUP(X119,Sheet2!J:J,1,0)),"//","")</f>
        <v/>
      </c>
      <c r="AC119" s="108" t="str">
        <f t="shared" si="24"/>
        <v/>
      </c>
      <c r="AD119" t="b">
        <f t="shared" si="25"/>
        <v>1</v>
      </c>
    </row>
    <row r="120" spans="1:30" s="126" customFormat="1">
      <c r="A120" s="121">
        <f t="shared" si="26"/>
        <v>120</v>
      </c>
      <c r="B120" s="55">
        <f t="shared" si="18"/>
        <v>115</v>
      </c>
      <c r="C120" s="122" t="s">
        <v>3967</v>
      </c>
      <c r="D120" s="122" t="s">
        <v>4749</v>
      </c>
      <c r="E120" s="123" t="s">
        <v>1487</v>
      </c>
      <c r="F120" s="123" t="s">
        <v>1487</v>
      </c>
      <c r="G120" s="133">
        <v>0</v>
      </c>
      <c r="H120" s="133">
        <v>0</v>
      </c>
      <c r="I120" s="174" t="s">
        <v>3</v>
      </c>
      <c r="J120" s="123" t="s">
        <v>1549</v>
      </c>
      <c r="K120" s="125" t="s">
        <v>4241</v>
      </c>
      <c r="M120" s="18" t="s">
        <v>2232</v>
      </c>
      <c r="N120" s="18"/>
      <c r="P120" s="126" t="str">
        <f t="shared" si="16"/>
        <v/>
      </c>
      <c r="Q120" s="126" t="str">
        <f>IF(ISNA(VLOOKUP(AC120,#REF!,1)),"//","")</f>
        <v/>
      </c>
      <c r="S120" s="43">
        <f t="shared" si="19"/>
        <v>96</v>
      </c>
      <c r="T120" s="121" t="s">
        <v>2888</v>
      </c>
      <c r="U120" s="124" t="s">
        <v>2431</v>
      </c>
      <c r="V120" s="124" t="s">
        <v>2431</v>
      </c>
      <c r="W120" s="44" t="str">
        <f t="shared" si="20"/>
        <v>STD_RIGHT_ARROW "DEG"</v>
      </c>
      <c r="X120" s="25" t="str">
        <f t="shared" si="21"/>
        <v>&gt;DEG</v>
      </c>
      <c r="Y120" s="1">
        <f t="shared" si="22"/>
        <v>115</v>
      </c>
      <c r="Z120" t="str">
        <f t="shared" si="23"/>
        <v>ITM_toDEG</v>
      </c>
      <c r="AA120" s="158" t="str">
        <f>IF(ISNA(VLOOKUP(X120,Sheet2!J:J,1,0)),"//","")</f>
        <v/>
      </c>
      <c r="AC120" s="108" t="str">
        <f t="shared" si="24"/>
        <v>&gt;DEG</v>
      </c>
      <c r="AD120" t="b">
        <f t="shared" si="25"/>
        <v>1</v>
      </c>
    </row>
    <row r="121" spans="1:30" s="126" customFormat="1">
      <c r="A121" s="121">
        <f t="shared" si="26"/>
        <v>121</v>
      </c>
      <c r="B121" s="55">
        <f t="shared" si="18"/>
        <v>116</v>
      </c>
      <c r="C121" s="122" t="s">
        <v>3967</v>
      </c>
      <c r="D121" s="122" t="s">
        <v>4753</v>
      </c>
      <c r="E121" s="123" t="s">
        <v>447</v>
      </c>
      <c r="F121" s="123" t="s">
        <v>447</v>
      </c>
      <c r="G121" s="133">
        <v>0</v>
      </c>
      <c r="H121" s="133">
        <v>0</v>
      </c>
      <c r="I121" s="174" t="s">
        <v>3</v>
      </c>
      <c r="J121" s="123" t="s">
        <v>1549</v>
      </c>
      <c r="K121" s="125" t="s">
        <v>4241</v>
      </c>
      <c r="M121" s="18" t="s">
        <v>2233</v>
      </c>
      <c r="N121" s="18"/>
      <c r="P121" s="126" t="str">
        <f t="shared" si="16"/>
        <v/>
      </c>
      <c r="Q121" s="126" t="str">
        <f>IF(ISNA(VLOOKUP(AC121,#REF!,1)),"//","")</f>
        <v/>
      </c>
      <c r="S121" s="43">
        <f t="shared" si="19"/>
        <v>97</v>
      </c>
      <c r="T121" s="121" t="s">
        <v>2888</v>
      </c>
      <c r="U121" s="124" t="s">
        <v>2431</v>
      </c>
      <c r="V121" s="124" t="s">
        <v>2431</v>
      </c>
      <c r="W121" s="44" t="str">
        <f t="shared" si="20"/>
        <v>STD_RIGHT_ARROW "D.MS"</v>
      </c>
      <c r="X121" s="25" t="str">
        <f t="shared" si="21"/>
        <v>&gt;D.MS</v>
      </c>
      <c r="Y121" s="1">
        <f t="shared" si="22"/>
        <v>116</v>
      </c>
      <c r="Z121" t="str">
        <f t="shared" si="23"/>
        <v>ITM_toDMS</v>
      </c>
      <c r="AA121" s="158" t="str">
        <f>IF(ISNA(VLOOKUP(X121,Sheet2!J:J,1,0)),"//","")</f>
        <v/>
      </c>
      <c r="AC121" s="108" t="str">
        <f t="shared" si="24"/>
        <v>&gt;D.MS</v>
      </c>
      <c r="AD121" t="b">
        <f t="shared" si="25"/>
        <v>1</v>
      </c>
    </row>
    <row r="122" spans="1:30" s="126" customFormat="1">
      <c r="A122" s="121">
        <f t="shared" si="26"/>
        <v>122</v>
      </c>
      <c r="B122" s="55">
        <f t="shared" si="18"/>
        <v>117</v>
      </c>
      <c r="C122" s="122" t="s">
        <v>3967</v>
      </c>
      <c r="D122" s="122" t="s">
        <v>4751</v>
      </c>
      <c r="E122" s="123" t="s">
        <v>448</v>
      </c>
      <c r="F122" s="123" t="s">
        <v>448</v>
      </c>
      <c r="G122" s="133">
        <v>0</v>
      </c>
      <c r="H122" s="133">
        <v>0</v>
      </c>
      <c r="I122" s="174" t="s">
        <v>3</v>
      </c>
      <c r="J122" s="123" t="s">
        <v>1549</v>
      </c>
      <c r="K122" s="125" t="s">
        <v>4241</v>
      </c>
      <c r="M122" s="18" t="s">
        <v>2234</v>
      </c>
      <c r="N122" s="18"/>
      <c r="P122" s="126" t="str">
        <f t="shared" si="16"/>
        <v/>
      </c>
      <c r="Q122" s="126" t="str">
        <f>IF(ISNA(VLOOKUP(AC122,#REF!,1)),"//","")</f>
        <v/>
      </c>
      <c r="S122" s="43">
        <f t="shared" si="19"/>
        <v>98</v>
      </c>
      <c r="T122" s="121" t="s">
        <v>2888</v>
      </c>
      <c r="U122" s="124" t="s">
        <v>2431</v>
      </c>
      <c r="V122" s="124" t="s">
        <v>2431</v>
      </c>
      <c r="W122" s="44" t="str">
        <f t="shared" si="20"/>
        <v>STD_RIGHT_ARROW "GRAD"</v>
      </c>
      <c r="X122" s="25" t="str">
        <f t="shared" si="21"/>
        <v>&gt;GRAD</v>
      </c>
      <c r="Y122" s="1">
        <f t="shared" si="22"/>
        <v>117</v>
      </c>
      <c r="Z122" t="str">
        <f t="shared" si="23"/>
        <v>ITM_toGRAD</v>
      </c>
      <c r="AA122" s="158" t="str">
        <f>IF(ISNA(VLOOKUP(X122,Sheet2!J:J,1,0)),"//","")</f>
        <v/>
      </c>
      <c r="AC122" s="108" t="str">
        <f t="shared" si="24"/>
        <v>&gt;GRAD</v>
      </c>
      <c r="AD122" t="b">
        <f t="shared" si="25"/>
        <v>1</v>
      </c>
    </row>
    <row r="123" spans="1:30" s="126" customFormat="1">
      <c r="A123" s="121">
        <f t="shared" si="26"/>
        <v>123</v>
      </c>
      <c r="B123" s="55">
        <f t="shared" si="18"/>
        <v>118</v>
      </c>
      <c r="C123" s="122" t="s">
        <v>3967</v>
      </c>
      <c r="D123" s="122" t="s">
        <v>4752</v>
      </c>
      <c r="E123" s="123" t="s">
        <v>453</v>
      </c>
      <c r="F123" s="123" t="s">
        <v>453</v>
      </c>
      <c r="G123" s="188">
        <v>0</v>
      </c>
      <c r="H123" s="188">
        <v>0</v>
      </c>
      <c r="I123" s="174" t="s">
        <v>3</v>
      </c>
      <c r="J123" s="123" t="s">
        <v>1549</v>
      </c>
      <c r="K123" s="125" t="s">
        <v>4241</v>
      </c>
      <c r="M123" s="18" t="s">
        <v>2238</v>
      </c>
      <c r="N123" s="18"/>
      <c r="P123" s="126" t="str">
        <f t="shared" si="16"/>
        <v/>
      </c>
      <c r="Q123" s="126" t="str">
        <f>IF(ISNA(VLOOKUP(AC123,#REF!,1)),"//","")</f>
        <v/>
      </c>
      <c r="S123" s="43">
        <f t="shared" si="19"/>
        <v>99</v>
      </c>
      <c r="T123" s="121" t="s">
        <v>2888</v>
      </c>
      <c r="U123" s="124" t="s">
        <v>2431</v>
      </c>
      <c r="V123" s="124" t="s">
        <v>2431</v>
      </c>
      <c r="W123" s="44" t="str">
        <f t="shared" si="20"/>
        <v>STD_RIGHT_ARROW "MUL" STD_PI</v>
      </c>
      <c r="X123" s="25" t="str">
        <f t="shared" si="21"/>
        <v>&gt;MULPI</v>
      </c>
      <c r="Y123" s="1">
        <f t="shared" si="22"/>
        <v>118</v>
      </c>
      <c r="Z123" t="str">
        <f t="shared" si="23"/>
        <v>ITM_toMULpi</v>
      </c>
      <c r="AA123" s="158" t="str">
        <f>IF(ISNA(VLOOKUP(X123,Sheet2!J:J,1,0)),"//","")</f>
        <v/>
      </c>
      <c r="AC123" s="108" t="str">
        <f t="shared" si="24"/>
        <v>&gt;MULPI</v>
      </c>
      <c r="AD123" t="b">
        <f t="shared" si="25"/>
        <v>1</v>
      </c>
    </row>
    <row r="124" spans="1:30" s="126" customFormat="1">
      <c r="A124" s="121">
        <f t="shared" si="26"/>
        <v>124</v>
      </c>
      <c r="B124" s="55">
        <f t="shared" si="18"/>
        <v>119</v>
      </c>
      <c r="C124" s="122" t="s">
        <v>3967</v>
      </c>
      <c r="D124" s="134" t="s">
        <v>4750</v>
      </c>
      <c r="E124" s="123" t="s">
        <v>1492</v>
      </c>
      <c r="F124" s="123" t="s">
        <v>1492</v>
      </c>
      <c r="G124" s="188">
        <v>0</v>
      </c>
      <c r="H124" s="188">
        <v>0</v>
      </c>
      <c r="I124" s="174" t="s">
        <v>3</v>
      </c>
      <c r="J124" s="123" t="s">
        <v>1549</v>
      </c>
      <c r="K124" s="125" t="s">
        <v>4241</v>
      </c>
      <c r="L124" s="122"/>
      <c r="M124" s="18" t="s">
        <v>2240</v>
      </c>
      <c r="N124" s="18"/>
      <c r="P124" s="126" t="str">
        <f t="shared" si="16"/>
        <v/>
      </c>
      <c r="Q124" s="126" t="str">
        <f>IF(ISNA(VLOOKUP(AC124,#REF!,1)),"//","")</f>
        <v/>
      </c>
      <c r="S124" s="43">
        <f t="shared" si="19"/>
        <v>100</v>
      </c>
      <c r="T124" s="121" t="s">
        <v>2888</v>
      </c>
      <c r="U124" s="124" t="s">
        <v>2431</v>
      </c>
      <c r="V124" s="124" t="s">
        <v>2431</v>
      </c>
      <c r="W124" s="44" t="str">
        <f t="shared" si="20"/>
        <v>STD_RIGHT_ARROW "RAD"</v>
      </c>
      <c r="X124" s="25" t="str">
        <f t="shared" si="21"/>
        <v>&gt;RAD</v>
      </c>
      <c r="Y124" s="1">
        <f t="shared" si="22"/>
        <v>119</v>
      </c>
      <c r="Z124" t="str">
        <f t="shared" si="23"/>
        <v>ITM_toRAD</v>
      </c>
      <c r="AA124" s="158" t="str">
        <f>IF(ISNA(VLOOKUP(X124,Sheet2!J:J,1,0)),"//","")</f>
        <v/>
      </c>
      <c r="AC124" s="108" t="str">
        <f t="shared" si="24"/>
        <v>&gt;RAD</v>
      </c>
      <c r="AD124" t="b">
        <f t="shared" si="25"/>
        <v>1</v>
      </c>
    </row>
    <row r="125" spans="1:30" s="126" customFormat="1">
      <c r="A125" s="121">
        <f t="shared" si="26"/>
        <v>125</v>
      </c>
      <c r="B125" s="55">
        <f t="shared" si="18"/>
        <v>120</v>
      </c>
      <c r="C125" s="122" t="s">
        <v>3872</v>
      </c>
      <c r="D125" s="122" t="s">
        <v>7</v>
      </c>
      <c r="E125" s="123" t="s">
        <v>1227</v>
      </c>
      <c r="F125" s="123" t="s">
        <v>1227</v>
      </c>
      <c r="G125" s="188">
        <v>0</v>
      </c>
      <c r="H125" s="188">
        <v>0</v>
      </c>
      <c r="I125" s="174" t="s">
        <v>3</v>
      </c>
      <c r="J125" s="123" t="s">
        <v>1549</v>
      </c>
      <c r="K125" s="125" t="s">
        <v>4241</v>
      </c>
      <c r="M125" s="18" t="s">
        <v>1682</v>
      </c>
      <c r="N125" s="18"/>
      <c r="P125" s="126" t="str">
        <f t="shared" si="16"/>
        <v/>
      </c>
      <c r="Q125" s="126" t="str">
        <f>IF(ISNA(VLOOKUP(AC125,#REF!,1)),"//","")</f>
        <v/>
      </c>
      <c r="S125" s="43">
        <f t="shared" si="19"/>
        <v>101</v>
      </c>
      <c r="T125" s="121" t="s">
        <v>2888</v>
      </c>
      <c r="U125" s="124" t="s">
        <v>2431</v>
      </c>
      <c r="V125" s="124" t="s">
        <v>2431</v>
      </c>
      <c r="W125" s="44" t="str">
        <f t="shared" si="20"/>
        <v>"D" STD_RIGHT_ARROW "R"</v>
      </c>
      <c r="X125" s="25" t="str">
        <f t="shared" si="21"/>
        <v>D&gt;R</v>
      </c>
      <c r="Y125" s="1">
        <f t="shared" si="22"/>
        <v>120</v>
      </c>
      <c r="Z125" t="str">
        <f t="shared" si="23"/>
        <v>ITM_DtoR</v>
      </c>
      <c r="AA125" s="158" t="str">
        <f>IF(ISNA(VLOOKUP(X125,Sheet2!J:J,1,0)),"//","")</f>
        <v/>
      </c>
      <c r="AC125" s="108" t="str">
        <f t="shared" si="24"/>
        <v>D&gt;R</v>
      </c>
      <c r="AD125" t="b">
        <f t="shared" si="25"/>
        <v>1</v>
      </c>
    </row>
    <row r="126" spans="1:30" s="126" customFormat="1">
      <c r="A126" s="121">
        <f t="shared" si="26"/>
        <v>126</v>
      </c>
      <c r="B126" s="55">
        <f t="shared" si="18"/>
        <v>121</v>
      </c>
      <c r="C126" s="122" t="s">
        <v>3907</v>
      </c>
      <c r="D126" s="122" t="s">
        <v>7</v>
      </c>
      <c r="E126" s="123" t="s">
        <v>1392</v>
      </c>
      <c r="F126" s="123" t="s">
        <v>1392</v>
      </c>
      <c r="G126" s="188">
        <v>0</v>
      </c>
      <c r="H126" s="188">
        <v>0</v>
      </c>
      <c r="I126" s="174" t="s">
        <v>3</v>
      </c>
      <c r="J126" s="123" t="s">
        <v>1549</v>
      </c>
      <c r="K126" s="125" t="s">
        <v>4241</v>
      </c>
      <c r="M126" s="18" t="s">
        <v>2016</v>
      </c>
      <c r="N126" s="18"/>
      <c r="P126" s="126" t="str">
        <f t="shared" si="16"/>
        <v/>
      </c>
      <c r="Q126" s="126" t="str">
        <f>IF(ISNA(VLOOKUP(AC126,#REF!,1)),"//","")</f>
        <v/>
      </c>
      <c r="S126" s="43">
        <f t="shared" si="19"/>
        <v>102</v>
      </c>
      <c r="T126" s="121" t="s">
        <v>2888</v>
      </c>
      <c r="U126" s="124" t="s">
        <v>2431</v>
      </c>
      <c r="V126" s="124" t="s">
        <v>2431</v>
      </c>
      <c r="W126" s="44" t="str">
        <f t="shared" si="20"/>
        <v>"R" STD_RIGHT_ARROW "D"</v>
      </c>
      <c r="X126" s="25" t="str">
        <f t="shared" si="21"/>
        <v>R&gt;D</v>
      </c>
      <c r="Y126" s="1">
        <f t="shared" si="22"/>
        <v>121</v>
      </c>
      <c r="Z126" t="str">
        <f t="shared" si="23"/>
        <v>ITM_RtoD</v>
      </c>
      <c r="AA126" s="158" t="str">
        <f>IF(ISNA(VLOOKUP(X126,Sheet2!J:J,1,0)),"//","")</f>
        <v/>
      </c>
      <c r="AC126" s="108" t="str">
        <f t="shared" si="24"/>
        <v>R&gt;D</v>
      </c>
      <c r="AD126" t="b">
        <f t="shared" si="25"/>
        <v>1</v>
      </c>
    </row>
    <row r="127" spans="1:30" s="126" customFormat="1">
      <c r="A127" s="121">
        <f t="shared" si="26"/>
        <v>127</v>
      </c>
      <c r="B127" s="55">
        <f t="shared" si="18"/>
        <v>122</v>
      </c>
      <c r="C127" s="122" t="s">
        <v>3904</v>
      </c>
      <c r="D127" s="134" t="s">
        <v>7</v>
      </c>
      <c r="E127" s="128" t="s">
        <v>1384</v>
      </c>
      <c r="F127" s="128" t="s">
        <v>1384</v>
      </c>
      <c r="G127" s="188">
        <v>0</v>
      </c>
      <c r="H127" s="188">
        <v>0</v>
      </c>
      <c r="I127" s="174" t="s">
        <v>3</v>
      </c>
      <c r="J127" s="123" t="s">
        <v>1549</v>
      </c>
      <c r="K127" s="125" t="s">
        <v>4241</v>
      </c>
      <c r="M127" s="18" t="s">
        <v>2002</v>
      </c>
      <c r="N127" s="18"/>
      <c r="P127" s="126" t="str">
        <f t="shared" si="16"/>
        <v/>
      </c>
      <c r="Q127" s="126" t="str">
        <f>IF(ISNA(VLOOKUP(AC127,#REF!,1)),"//","")</f>
        <v/>
      </c>
      <c r="S127" s="43">
        <f t="shared" si="19"/>
        <v>103</v>
      </c>
      <c r="T127" s="121" t="s">
        <v>2889</v>
      </c>
      <c r="U127" s="124" t="s">
        <v>2431</v>
      </c>
      <c r="V127" s="124" t="s">
        <v>2431</v>
      </c>
      <c r="W127" s="44" t="str">
        <f t="shared" si="20"/>
        <v>"RMD"</v>
      </c>
      <c r="X127" s="25" t="str">
        <f t="shared" si="21"/>
        <v>RMD</v>
      </c>
      <c r="Y127" s="1">
        <f t="shared" si="22"/>
        <v>122</v>
      </c>
      <c r="Z127" t="str">
        <f t="shared" si="23"/>
        <v>ITM_RMD</v>
      </c>
      <c r="AA127" s="158" t="str">
        <f>IF(ISNA(VLOOKUP(X127,Sheet2!J:J,1,0)),"//","")</f>
        <v>//</v>
      </c>
      <c r="AC127" s="108" t="str">
        <f t="shared" si="24"/>
        <v>RMD</v>
      </c>
      <c r="AD127" t="b">
        <f t="shared" si="25"/>
        <v>1</v>
      </c>
    </row>
    <row r="128" spans="1:30" s="126" customFormat="1">
      <c r="A128" s="121">
        <f t="shared" si="26"/>
        <v>128</v>
      </c>
      <c r="B128" s="55">
        <f t="shared" si="18"/>
        <v>123</v>
      </c>
      <c r="C128" s="122" t="s">
        <v>3816</v>
      </c>
      <c r="D128" s="122" t="s">
        <v>7</v>
      </c>
      <c r="E128" s="123" t="s">
        <v>1346</v>
      </c>
      <c r="F128" s="123" t="s">
        <v>1346</v>
      </c>
      <c r="G128" s="189">
        <v>0</v>
      </c>
      <c r="H128" s="189">
        <v>0</v>
      </c>
      <c r="I128" s="174" t="s">
        <v>3</v>
      </c>
      <c r="J128" s="123" t="s">
        <v>1549</v>
      </c>
      <c r="K128" s="125" t="s">
        <v>4241</v>
      </c>
      <c r="M128" s="18" t="s">
        <v>3467</v>
      </c>
      <c r="N128" s="18"/>
      <c r="P128" s="126" t="str">
        <f t="shared" si="16"/>
        <v/>
      </c>
      <c r="Q128" s="126" t="str">
        <f>IF(ISNA(VLOOKUP(AC128,#REF!,1)),"//","")</f>
        <v/>
      </c>
      <c r="S128" s="43">
        <f t="shared" si="19"/>
        <v>104</v>
      </c>
      <c r="T128" s="121" t="s">
        <v>2890</v>
      </c>
      <c r="U128" s="124" t="s">
        <v>2431</v>
      </c>
      <c r="V128" s="124" t="s">
        <v>2431</v>
      </c>
      <c r="W128" s="44" t="str">
        <f t="shared" si="20"/>
        <v>"NOT"</v>
      </c>
      <c r="X128" s="25" t="str">
        <f t="shared" si="21"/>
        <v>NOT</v>
      </c>
      <c r="Y128" s="1">
        <f t="shared" si="22"/>
        <v>123</v>
      </c>
      <c r="Z128" t="str">
        <f t="shared" si="23"/>
        <v>ITM_LOGICALNOT</v>
      </c>
      <c r="AA128" s="158" t="str">
        <f>IF(ISNA(VLOOKUP(X128,Sheet2!J:J,1,0)),"//","")</f>
        <v>//</v>
      </c>
      <c r="AC128" s="108" t="str">
        <f t="shared" si="24"/>
        <v>NOT</v>
      </c>
      <c r="AD128" t="b">
        <f t="shared" si="25"/>
        <v>1</v>
      </c>
    </row>
    <row r="129" spans="1:30" s="126" customFormat="1">
      <c r="A129" s="121">
        <f t="shared" si="26"/>
        <v>129</v>
      </c>
      <c r="B129" s="55">
        <f t="shared" si="18"/>
        <v>124</v>
      </c>
      <c r="C129" s="122" t="s">
        <v>3817</v>
      </c>
      <c r="D129" s="122" t="s">
        <v>7</v>
      </c>
      <c r="E129" s="123" t="s">
        <v>1171</v>
      </c>
      <c r="F129" s="123" t="s">
        <v>1171</v>
      </c>
      <c r="G129" s="189">
        <v>0</v>
      </c>
      <c r="H129" s="189">
        <v>0</v>
      </c>
      <c r="I129" s="174" t="s">
        <v>3</v>
      </c>
      <c r="J129" s="123" t="s">
        <v>1549</v>
      </c>
      <c r="K129" s="125" t="s">
        <v>4241</v>
      </c>
      <c r="M129" s="18" t="s">
        <v>3468</v>
      </c>
      <c r="N129" s="18"/>
      <c r="P129" s="126" t="str">
        <f t="shared" si="16"/>
        <v/>
      </c>
      <c r="Q129" s="126" t="str">
        <f>IF(ISNA(VLOOKUP(AC129,#REF!,1)),"//","")</f>
        <v/>
      </c>
      <c r="S129" s="43">
        <f t="shared" si="19"/>
        <v>105</v>
      </c>
      <c r="T129" s="121" t="s">
        <v>2890</v>
      </c>
      <c r="U129" s="124" t="s">
        <v>2431</v>
      </c>
      <c r="V129" s="124" t="s">
        <v>2431</v>
      </c>
      <c r="W129" s="44" t="str">
        <f t="shared" si="20"/>
        <v>"AND"</v>
      </c>
      <c r="X129" s="25" t="str">
        <f t="shared" si="21"/>
        <v>AND</v>
      </c>
      <c r="Y129" s="1">
        <f t="shared" si="22"/>
        <v>124</v>
      </c>
      <c r="Z129" t="str">
        <f t="shared" si="23"/>
        <v>ITM_LOGICALAND</v>
      </c>
      <c r="AA129" s="158" t="str">
        <f>IF(ISNA(VLOOKUP(X129,Sheet2!J:J,1,0)),"//","")</f>
        <v>//</v>
      </c>
      <c r="AC129" s="108" t="str">
        <f t="shared" si="24"/>
        <v>AND</v>
      </c>
      <c r="AD129" t="b">
        <f t="shared" si="25"/>
        <v>1</v>
      </c>
    </row>
    <row r="130" spans="1:30" s="126" customFormat="1">
      <c r="A130" s="121">
        <f t="shared" si="26"/>
        <v>130</v>
      </c>
      <c r="B130" s="55">
        <f t="shared" si="18"/>
        <v>125</v>
      </c>
      <c r="C130" s="122" t="s">
        <v>3818</v>
      </c>
      <c r="D130" s="122" t="s">
        <v>7</v>
      </c>
      <c r="E130" s="123" t="s">
        <v>244</v>
      </c>
      <c r="F130" s="123" t="s">
        <v>244</v>
      </c>
      <c r="G130" s="189">
        <v>0</v>
      </c>
      <c r="H130" s="189">
        <v>0</v>
      </c>
      <c r="I130" s="174" t="s">
        <v>3</v>
      </c>
      <c r="J130" s="123" t="s">
        <v>1549</v>
      </c>
      <c r="K130" s="125" t="s">
        <v>4241</v>
      </c>
      <c r="M130" s="18" t="s">
        <v>3469</v>
      </c>
      <c r="N130" s="18"/>
      <c r="P130" s="126" t="str">
        <f t="shared" si="16"/>
        <v/>
      </c>
      <c r="Q130" s="126" t="str">
        <f>IF(ISNA(VLOOKUP(AC130,#REF!,1)),"//","")</f>
        <v/>
      </c>
      <c r="S130" s="43">
        <f t="shared" si="19"/>
        <v>106</v>
      </c>
      <c r="T130" s="121" t="s">
        <v>2890</v>
      </c>
      <c r="U130" s="124" t="s">
        <v>2431</v>
      </c>
      <c r="V130" s="124" t="s">
        <v>2431</v>
      </c>
      <c r="W130" s="44" t="str">
        <f t="shared" si="20"/>
        <v>"OR"</v>
      </c>
      <c r="X130" s="25" t="str">
        <f t="shared" si="21"/>
        <v>OR</v>
      </c>
      <c r="Y130" s="1">
        <f t="shared" si="22"/>
        <v>125</v>
      </c>
      <c r="Z130" t="str">
        <f t="shared" si="23"/>
        <v>ITM_LOGICALOR</v>
      </c>
      <c r="AA130" s="158" t="str">
        <f>IF(ISNA(VLOOKUP(X130,Sheet2!J:J,1,0)),"//","")</f>
        <v>//</v>
      </c>
      <c r="AC130" s="108" t="str">
        <f t="shared" si="24"/>
        <v>OR</v>
      </c>
      <c r="AD130" t="b">
        <f t="shared" si="25"/>
        <v>1</v>
      </c>
    </row>
    <row r="131" spans="1:30" s="126" customFormat="1">
      <c r="A131" s="121">
        <f t="shared" si="26"/>
        <v>131</v>
      </c>
      <c r="B131" s="55">
        <f t="shared" si="18"/>
        <v>126</v>
      </c>
      <c r="C131" s="122" t="s">
        <v>3819</v>
      </c>
      <c r="D131" s="122" t="s">
        <v>7</v>
      </c>
      <c r="E131" s="123" t="s">
        <v>1447</v>
      </c>
      <c r="F131" s="123" t="s">
        <v>1447</v>
      </c>
      <c r="G131" s="189">
        <v>0</v>
      </c>
      <c r="H131" s="189">
        <v>0</v>
      </c>
      <c r="I131" s="174" t="s">
        <v>3</v>
      </c>
      <c r="J131" s="123" t="s">
        <v>1549</v>
      </c>
      <c r="K131" s="125" t="s">
        <v>4241</v>
      </c>
      <c r="M131" s="18" t="s">
        <v>3470</v>
      </c>
      <c r="N131" s="18"/>
      <c r="P131" s="126" t="str">
        <f t="shared" si="16"/>
        <v/>
      </c>
      <c r="Q131" s="126" t="str">
        <f>IF(ISNA(VLOOKUP(AC131,#REF!,1)),"//","")</f>
        <v/>
      </c>
      <c r="S131" s="43">
        <f t="shared" si="19"/>
        <v>107</v>
      </c>
      <c r="T131" s="121" t="s">
        <v>2890</v>
      </c>
      <c r="U131" s="124" t="s">
        <v>2431</v>
      </c>
      <c r="V131" s="124" t="s">
        <v>2431</v>
      </c>
      <c r="W131" s="44" t="str">
        <f t="shared" si="20"/>
        <v>"XOR"</v>
      </c>
      <c r="X131" s="25" t="str">
        <f t="shared" si="21"/>
        <v>XOR</v>
      </c>
      <c r="Y131" s="1">
        <f t="shared" si="22"/>
        <v>126</v>
      </c>
      <c r="Z131" t="str">
        <f t="shared" si="23"/>
        <v>ITM_LOGICALXOR</v>
      </c>
      <c r="AA131" s="158" t="str">
        <f>IF(ISNA(VLOOKUP(X131,Sheet2!J:J,1,0)),"//","")</f>
        <v>//</v>
      </c>
      <c r="AC131" s="108" t="str">
        <f t="shared" si="24"/>
        <v>XOR</v>
      </c>
      <c r="AD131" t="b">
        <f t="shared" si="25"/>
        <v>1</v>
      </c>
    </row>
    <row r="132" spans="1:30" s="126" customFormat="1">
      <c r="A132" s="121">
        <f t="shared" si="26"/>
        <v>132</v>
      </c>
      <c r="B132" s="55">
        <f t="shared" si="18"/>
        <v>127</v>
      </c>
      <c r="C132" s="127" t="s">
        <v>3943</v>
      </c>
      <c r="D132" s="122" t="s">
        <v>2473</v>
      </c>
      <c r="E132" s="123" t="s">
        <v>1451</v>
      </c>
      <c r="F132" s="123" t="s">
        <v>1451</v>
      </c>
      <c r="G132" s="188">
        <v>0</v>
      </c>
      <c r="H132" s="188">
        <v>99</v>
      </c>
      <c r="I132" s="174" t="s">
        <v>3</v>
      </c>
      <c r="J132" s="123" t="s">
        <v>1549</v>
      </c>
      <c r="K132" s="125" t="s">
        <v>5013</v>
      </c>
      <c r="M132" s="18" t="s">
        <v>2144</v>
      </c>
      <c r="N132" s="18"/>
      <c r="P132" s="126" t="str">
        <f t="shared" si="16"/>
        <v/>
      </c>
      <c r="Q132" s="126" t="str">
        <f>IF(ISNA(VLOOKUP(AC132,#REF!,1)),"//","")</f>
        <v/>
      </c>
      <c r="S132" s="43">
        <f t="shared" si="19"/>
        <v>108</v>
      </c>
      <c r="T132" s="121" t="s">
        <v>2912</v>
      </c>
      <c r="U132" s="124" t="s">
        <v>2431</v>
      </c>
      <c r="V132" s="124" t="s">
        <v>2431</v>
      </c>
      <c r="W132" s="44" t="str">
        <f t="shared" si="20"/>
        <v>"X" STD_LEFT_RIGHT_ARROWS</v>
      </c>
      <c r="X132" s="25" t="str">
        <f t="shared" si="21"/>
        <v>X&lt;&gt;</v>
      </c>
      <c r="Y132" s="1">
        <f t="shared" si="22"/>
        <v>127</v>
      </c>
      <c r="Z132" t="str">
        <f t="shared" si="23"/>
        <v>ITM_Xex</v>
      </c>
      <c r="AA132" s="158" t="str">
        <f>IF(ISNA(VLOOKUP(X132,Sheet2!J:J,1,0)),"//","")</f>
        <v>//</v>
      </c>
      <c r="AC132" s="108" t="str">
        <f t="shared" si="24"/>
        <v>X&lt;&gt;</v>
      </c>
      <c r="AD132" t="b">
        <f t="shared" si="25"/>
        <v>1</v>
      </c>
    </row>
    <row r="133" spans="1:30" s="47" customFormat="1">
      <c r="A133" s="56" t="str">
        <f t="shared" si="26"/>
        <v/>
      </c>
      <c r="B133" s="55">
        <f t="shared" si="18"/>
        <v>127.01</v>
      </c>
      <c r="C133" s="58" t="s">
        <v>2431</v>
      </c>
      <c r="D133" s="59"/>
      <c r="E133" s="63"/>
      <c r="F133" s="63"/>
      <c r="G133" s="91"/>
      <c r="H133" s="91"/>
      <c r="I133" s="65"/>
      <c r="J133" s="65"/>
      <c r="K133" s="66"/>
      <c r="L133" s="58"/>
      <c r="M133" s="63" t="s">
        <v>2431</v>
      </c>
      <c r="N133" s="48"/>
      <c r="O133" s="49"/>
      <c r="P133" s="49"/>
      <c r="Q133" s="49" t="str">
        <f>IF(ISNA(VLOOKUP(AC133,#REF!,1)),"//","")</f>
        <v/>
      </c>
      <c r="R133" s="49"/>
      <c r="S133" s="43">
        <f t="shared" si="19"/>
        <v>108</v>
      </c>
      <c r="T133" s="92" t="s">
        <v>2431</v>
      </c>
      <c r="U133" s="90" t="s">
        <v>2431</v>
      </c>
      <c r="V133" s="90" t="s">
        <v>2431</v>
      </c>
      <c r="W133" s="44" t="str">
        <f t="shared" si="20"/>
        <v/>
      </c>
      <c r="X133" s="25" t="str">
        <f t="shared" si="21"/>
        <v/>
      </c>
      <c r="Y133" s="1">
        <f t="shared" si="22"/>
        <v>127.01</v>
      </c>
      <c r="Z133" t="str">
        <f t="shared" si="23"/>
        <v/>
      </c>
      <c r="AA133" s="158" t="str">
        <f>IF(ISNA(VLOOKUP(X133,Sheet2!J:J,1,0)),"//","")</f>
        <v/>
      </c>
      <c r="AC133" s="108" t="str">
        <f t="shared" si="24"/>
        <v/>
      </c>
      <c r="AD133" t="b">
        <f t="shared" si="25"/>
        <v>1</v>
      </c>
    </row>
    <row r="134" spans="1:30" s="47" customFormat="1">
      <c r="A134" s="56" t="str">
        <f t="shared" si="26"/>
        <v/>
      </c>
      <c r="B134" s="55">
        <f t="shared" si="18"/>
        <v>127.02000000000001</v>
      </c>
      <c r="C134" s="58" t="s">
        <v>2431</v>
      </c>
      <c r="D134" s="59"/>
      <c r="E134" s="63"/>
      <c r="F134" s="63"/>
      <c r="G134" s="91"/>
      <c r="H134" s="91"/>
      <c r="I134" s="65"/>
      <c r="J134" s="65"/>
      <c r="K134" s="66"/>
      <c r="L134" s="58"/>
      <c r="M134" s="63" t="s">
        <v>2431</v>
      </c>
      <c r="N134" s="48"/>
      <c r="O134" s="49"/>
      <c r="P134" s="49"/>
      <c r="Q134" s="49" t="str">
        <f>IF(ISNA(VLOOKUP(AC134,#REF!,1)),"//","")</f>
        <v/>
      </c>
      <c r="R134" s="49"/>
      <c r="S134" s="43">
        <f t="shared" si="19"/>
        <v>108</v>
      </c>
      <c r="T134" s="92" t="s">
        <v>2431</v>
      </c>
      <c r="U134" s="90" t="s">
        <v>2431</v>
      </c>
      <c r="V134" s="90" t="s">
        <v>2431</v>
      </c>
      <c r="W134" s="44" t="str">
        <f t="shared" si="20"/>
        <v/>
      </c>
      <c r="X134" s="25" t="str">
        <f t="shared" si="21"/>
        <v/>
      </c>
      <c r="Y134" s="1">
        <f t="shared" si="22"/>
        <v>127.02000000000001</v>
      </c>
      <c r="Z134" t="str">
        <f t="shared" si="23"/>
        <v/>
      </c>
      <c r="AA134" s="158" t="str">
        <f>IF(ISNA(VLOOKUP(X134,Sheet2!J:J,1,0)),"//","")</f>
        <v/>
      </c>
      <c r="AC134" s="108" t="str">
        <f t="shared" si="24"/>
        <v/>
      </c>
      <c r="AD134" t="b">
        <f t="shared" si="25"/>
        <v>1</v>
      </c>
    </row>
    <row r="135" spans="1:30" s="47" customFormat="1">
      <c r="A135" s="56" t="str">
        <f t="shared" ref="A135:A198" si="27">IF(B135=INT(B135),ROW(),"")</f>
        <v/>
      </c>
      <c r="B135" s="55">
        <f t="shared" ref="B135:B198" si="28">IF(AND(MID(C135,2,1)&lt;&gt;"/",MID(C135,1,1)="/"),INT(B134)+1,B134+0.01)</f>
        <v>127.03000000000002</v>
      </c>
      <c r="C135" s="58" t="s">
        <v>2925</v>
      </c>
      <c r="D135" s="59"/>
      <c r="E135" s="63"/>
      <c r="F135" s="63"/>
      <c r="G135" s="91"/>
      <c r="H135" s="91"/>
      <c r="I135" s="65"/>
      <c r="J135" s="65"/>
      <c r="K135" s="66"/>
      <c r="L135" s="58"/>
      <c r="M135" s="63" t="str">
        <f>C135</f>
        <v>// Items from 128 to ... are 2 byte OP codes</v>
      </c>
      <c r="N135" s="48"/>
      <c r="O135" s="49"/>
      <c r="P135" s="49"/>
      <c r="Q135" s="49" t="str">
        <f>IF(ISNA(VLOOKUP(AC135,#REF!,1)),"//","")</f>
        <v/>
      </c>
      <c r="R135" s="49"/>
      <c r="S135" s="43">
        <f t="shared" ref="S135:S198" si="29">IF(X135&lt;&gt;"",S134+1,S134)</f>
        <v>108</v>
      </c>
      <c r="T135" s="92" t="s">
        <v>2431</v>
      </c>
      <c r="U135" s="90" t="s">
        <v>2431</v>
      </c>
      <c r="V135" s="90" t="s">
        <v>2431</v>
      </c>
      <c r="W135" s="44" t="str">
        <f t="shared" ref="W135:W198" si="30">IF( OR(U135="CNST", I135="CAT_REGS"),IF(E135=CHAR(34)&amp;CHAR(34),F135,E135),
IF(U135="YES",UPPER(IF(E135=CHAR(34)&amp;CHAR(34),F135,E135)),
IF(   AND(U135&lt;&gt;"NO",I135="CAT_FNCT",D135&lt;&gt;"multiply", D135&lt;&gt;"divide"),IF(J135="SLS_ENABLED",   UPPER(IF(E135=CHAR(34)&amp;CHAR(34),F135,E135)),""),"")))</f>
        <v/>
      </c>
      <c r="X135" s="25" t="str">
        <f t="shared" ref="X135:X198" si="31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2">B135</f>
        <v>127.03000000000002</v>
      </c>
      <c r="Z135" t="str">
        <f t="shared" ref="Z135:Z198" si="33">M135</f>
        <v>// Items from 128 to ... are 2 byte OP codes</v>
      </c>
      <c r="AA135" s="158" t="str">
        <f>IF(ISNA(VLOOKUP(X135,Sheet2!J:J,1,0)),"//","")</f>
        <v/>
      </c>
      <c r="AC135" s="108" t="str">
        <f t="shared" ref="AC135:AC198" si="34">IF(LEN(X135)=0,"",SUBSTITUTE(SUBSTITUTE(SUBSTITUTE(SUBSTITUTE(SUBSTITUTE(SUBSTITUTE(SUBSTITUTE(SUBSTITUTE(SUBSTITUTE(SUBSTITUTE(SUBSTITUTE(SUBSTITUTE(SUBSTITUTE(SUBSTITUTE(SUBSTITUTE(SUBSTITUTE(SUBSTITUTE(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5" t="b">
        <f t="shared" ref="AD135:AD198" si="35">X135=AC135</f>
        <v>1</v>
      </c>
    </row>
    <row r="136" spans="1:30" s="47" customFormat="1">
      <c r="A136" s="56" t="str">
        <f t="shared" si="27"/>
        <v/>
      </c>
      <c r="B136" s="55">
        <f t="shared" si="28"/>
        <v>127.04000000000002</v>
      </c>
      <c r="C136" s="58" t="s">
        <v>2926</v>
      </c>
      <c r="D136" s="59"/>
      <c r="E136" s="63"/>
      <c r="F136" s="63"/>
      <c r="G136" s="91"/>
      <c r="H136" s="91"/>
      <c r="I136" s="65"/>
      <c r="J136" s="65"/>
      <c r="K136" s="66"/>
      <c r="L136" s="58"/>
      <c r="M136" s="63" t="str">
        <f>C136</f>
        <v>// Constants</v>
      </c>
      <c r="N136" s="48"/>
      <c r="O136" s="49"/>
      <c r="P136" s="49"/>
      <c r="Q136" s="49" t="str">
        <f>IF(ISNA(VLOOKUP(AC136,#REF!,1)),"//","")</f>
        <v/>
      </c>
      <c r="R136" s="49"/>
      <c r="S136" s="43">
        <f t="shared" si="29"/>
        <v>108</v>
      </c>
      <c r="T136" s="92" t="s">
        <v>2431</v>
      </c>
      <c r="U136" s="90" t="s">
        <v>2431</v>
      </c>
      <c r="V136" s="90" t="s">
        <v>2431</v>
      </c>
      <c r="W136" s="44" t="str">
        <f t="shared" si="30"/>
        <v/>
      </c>
      <c r="X136" s="25" t="str">
        <f t="shared" si="31"/>
        <v/>
      </c>
      <c r="Y136" s="1">
        <f t="shared" si="32"/>
        <v>127.04000000000002</v>
      </c>
      <c r="Z136" t="str">
        <f t="shared" si="33"/>
        <v>// Constants</v>
      </c>
      <c r="AA136" s="158" t="str">
        <f>IF(ISNA(VLOOKUP(X136,Sheet2!J:J,1,0)),"//","")</f>
        <v/>
      </c>
      <c r="AC136" s="108" t="str">
        <f t="shared" si="34"/>
        <v/>
      </c>
      <c r="AD136" t="b">
        <f t="shared" si="35"/>
        <v>1</v>
      </c>
    </row>
    <row r="137" spans="1:30">
      <c r="A137" s="56">
        <f t="shared" si="27"/>
        <v>137</v>
      </c>
      <c r="B137" s="55">
        <f t="shared" si="28"/>
        <v>128</v>
      </c>
      <c r="C137" s="59" t="s">
        <v>3775</v>
      </c>
      <c r="D137" s="59">
        <v>0</v>
      </c>
      <c r="E137" s="65" t="s">
        <v>508</v>
      </c>
      <c r="F137" s="65" t="s">
        <v>508</v>
      </c>
      <c r="G137" s="91">
        <v>0</v>
      </c>
      <c r="H137" s="91">
        <v>0</v>
      </c>
      <c r="I137" s="172" t="s">
        <v>6</v>
      </c>
      <c r="J137" s="65" t="s">
        <v>1549</v>
      </c>
      <c r="K137" s="66" t="s">
        <v>4241</v>
      </c>
      <c r="L137" s="67"/>
      <c r="M137" s="63" t="s">
        <v>1577</v>
      </c>
      <c r="N137" s="13"/>
      <c r="O137"/>
      <c r="P137" t="str">
        <f t="shared" si="16"/>
        <v/>
      </c>
      <c r="Q137" t="str">
        <f>IF(ISNA(VLOOKUP(AC137,#REF!,1)),"//","")</f>
        <v/>
      </c>
      <c r="R137"/>
      <c r="S137" s="43">
        <f t="shared" si="29"/>
        <v>108</v>
      </c>
      <c r="T137" s="92" t="s">
        <v>2431</v>
      </c>
      <c r="U137" s="70" t="s">
        <v>2431</v>
      </c>
      <c r="V137" s="70" t="s">
        <v>2431</v>
      </c>
      <c r="W137" s="44" t="str">
        <f t="shared" si="30"/>
        <v/>
      </c>
      <c r="X137" s="25" t="str">
        <f t="shared" si="31"/>
        <v/>
      </c>
      <c r="Y137" s="1">
        <f t="shared" si="32"/>
        <v>128</v>
      </c>
      <c r="Z137" t="str">
        <f t="shared" si="33"/>
        <v>CST_01</v>
      </c>
      <c r="AA137" s="158" t="str">
        <f>IF(ISNA(VLOOKUP(X137,Sheet2!J:J,1,0)),"//","")</f>
        <v/>
      </c>
      <c r="AC137" s="108" t="str">
        <f t="shared" si="34"/>
        <v/>
      </c>
      <c r="AD137" t="b">
        <f t="shared" si="35"/>
        <v>1</v>
      </c>
    </row>
    <row r="138" spans="1:30">
      <c r="A138" s="56">
        <f t="shared" si="27"/>
        <v>138</v>
      </c>
      <c r="B138" s="55">
        <f t="shared" si="28"/>
        <v>129</v>
      </c>
      <c r="C138" s="59" t="s">
        <v>3775</v>
      </c>
      <c r="D138" s="59">
        <v>1</v>
      </c>
      <c r="E138" s="65" t="s">
        <v>1164</v>
      </c>
      <c r="F138" s="65" t="s">
        <v>1164</v>
      </c>
      <c r="G138" s="91">
        <v>0</v>
      </c>
      <c r="H138" s="91">
        <v>0</v>
      </c>
      <c r="I138" s="172" t="s">
        <v>6</v>
      </c>
      <c r="J138" s="65" t="s">
        <v>1549</v>
      </c>
      <c r="K138" s="66" t="s">
        <v>4241</v>
      </c>
      <c r="L138" s="67"/>
      <c r="M138" s="63" t="s">
        <v>1578</v>
      </c>
      <c r="N138" s="13"/>
      <c r="O138"/>
      <c r="P138" t="str">
        <f t="shared" ref="P138:P201" si="36">IF(E138=F138,"","NOT EQUAL")</f>
        <v/>
      </c>
      <c r="Q138" t="str">
        <f>IF(ISNA(VLOOKUP(AC138,#REF!,1)),"//","")</f>
        <v/>
      </c>
      <c r="R138"/>
      <c r="S138" s="43">
        <f t="shared" si="29"/>
        <v>108</v>
      </c>
      <c r="T138" s="92" t="s">
        <v>2431</v>
      </c>
      <c r="U138" s="70" t="s">
        <v>2431</v>
      </c>
      <c r="V138" s="70" t="s">
        <v>2431</v>
      </c>
      <c r="W138" s="44" t="str">
        <f t="shared" si="30"/>
        <v/>
      </c>
      <c r="X138" s="25" t="str">
        <f t="shared" si="31"/>
        <v/>
      </c>
      <c r="Y138" s="1">
        <f t="shared" si="32"/>
        <v>129</v>
      </c>
      <c r="Z138" t="str">
        <f t="shared" si="33"/>
        <v>CST_02</v>
      </c>
      <c r="AA138" s="158" t="str">
        <f>IF(ISNA(VLOOKUP(X138,Sheet2!J:J,1,0)),"//","")</f>
        <v/>
      </c>
      <c r="AC138" s="108" t="str">
        <f t="shared" si="34"/>
        <v/>
      </c>
      <c r="AD138" t="b">
        <f t="shared" si="35"/>
        <v>1</v>
      </c>
    </row>
    <row r="139" spans="1:30">
      <c r="A139" s="56">
        <f t="shared" si="27"/>
        <v>139</v>
      </c>
      <c r="B139" s="55">
        <f t="shared" si="28"/>
        <v>130</v>
      </c>
      <c r="C139" s="59" t="s">
        <v>3775</v>
      </c>
      <c r="D139" s="59">
        <v>2</v>
      </c>
      <c r="E139" s="65" t="s">
        <v>1170</v>
      </c>
      <c r="F139" s="65" t="s">
        <v>1170</v>
      </c>
      <c r="G139" s="91">
        <v>0</v>
      </c>
      <c r="H139" s="91">
        <v>0</v>
      </c>
      <c r="I139" s="172" t="s">
        <v>6</v>
      </c>
      <c r="J139" s="65" t="s">
        <v>1549</v>
      </c>
      <c r="K139" s="66" t="s">
        <v>4241</v>
      </c>
      <c r="L139" s="67"/>
      <c r="M139" s="63" t="s">
        <v>1584</v>
      </c>
      <c r="N139" s="13"/>
      <c r="O139"/>
      <c r="P139" t="str">
        <f t="shared" si="36"/>
        <v/>
      </c>
      <c r="Q139" t="str">
        <f>IF(ISNA(VLOOKUP(AC139,#REF!,1)),"//","")</f>
        <v/>
      </c>
      <c r="R139"/>
      <c r="S139" s="43">
        <f t="shared" si="29"/>
        <v>108</v>
      </c>
      <c r="T139" s="92" t="s">
        <v>2431</v>
      </c>
      <c r="U139" s="70" t="s">
        <v>2431</v>
      </c>
      <c r="V139" s="70" t="s">
        <v>2431</v>
      </c>
      <c r="W139" s="44" t="str">
        <f t="shared" si="30"/>
        <v/>
      </c>
      <c r="X139" s="25" t="str">
        <f t="shared" si="31"/>
        <v/>
      </c>
      <c r="Y139" s="1">
        <f t="shared" si="32"/>
        <v>130</v>
      </c>
      <c r="Z139" t="str">
        <f t="shared" si="33"/>
        <v>CST_03</v>
      </c>
      <c r="AA139" s="158" t="str">
        <f>IF(ISNA(VLOOKUP(X139,Sheet2!J:J,1,0)),"//","")</f>
        <v/>
      </c>
      <c r="AC139" s="108" t="str">
        <f t="shared" si="34"/>
        <v/>
      </c>
      <c r="AD139" t="b">
        <f t="shared" si="35"/>
        <v>1</v>
      </c>
    </row>
    <row r="140" spans="1:30">
      <c r="A140" s="56">
        <f t="shared" si="27"/>
        <v>140</v>
      </c>
      <c r="B140" s="55">
        <f t="shared" si="28"/>
        <v>131</v>
      </c>
      <c r="C140" s="59" t="s">
        <v>3775</v>
      </c>
      <c r="D140" s="59">
        <v>3</v>
      </c>
      <c r="E140" s="65" t="s">
        <v>1176</v>
      </c>
      <c r="F140" s="65" t="s">
        <v>1176</v>
      </c>
      <c r="G140" s="91">
        <v>0</v>
      </c>
      <c r="H140" s="91">
        <v>0</v>
      </c>
      <c r="I140" s="172" t="s">
        <v>6</v>
      </c>
      <c r="J140" s="65" t="s">
        <v>1549</v>
      </c>
      <c r="K140" s="66" t="s">
        <v>4241</v>
      </c>
      <c r="L140" s="67"/>
      <c r="M140" s="63" t="s">
        <v>1598</v>
      </c>
      <c r="N140" s="13"/>
      <c r="O140"/>
      <c r="P140" t="str">
        <f t="shared" si="36"/>
        <v/>
      </c>
      <c r="Q140" t="str">
        <f>IF(ISNA(VLOOKUP(AC140,#REF!,1)),"//","")</f>
        <v/>
      </c>
      <c r="R140"/>
      <c r="S140" s="43">
        <f t="shared" si="29"/>
        <v>108</v>
      </c>
      <c r="T140" s="92" t="s">
        <v>2431</v>
      </c>
      <c r="U140" s="70" t="s">
        <v>2431</v>
      </c>
      <c r="V140" s="70" t="s">
        <v>2431</v>
      </c>
      <c r="W140" s="44" t="str">
        <f t="shared" si="30"/>
        <v/>
      </c>
      <c r="X140" s="25" t="str">
        <f t="shared" si="31"/>
        <v/>
      </c>
      <c r="Y140" s="1">
        <f t="shared" si="32"/>
        <v>131</v>
      </c>
      <c r="Z140" t="str">
        <f t="shared" si="33"/>
        <v>CST_04</v>
      </c>
      <c r="AA140" s="158" t="str">
        <f>IF(ISNA(VLOOKUP(X140,Sheet2!J:J,1,0)),"//","")</f>
        <v/>
      </c>
      <c r="AC140" s="108" t="str">
        <f t="shared" si="34"/>
        <v/>
      </c>
      <c r="AD140" t="b">
        <f t="shared" si="35"/>
        <v>1</v>
      </c>
    </row>
    <row r="141" spans="1:30">
      <c r="A141" s="56">
        <f t="shared" si="27"/>
        <v>141</v>
      </c>
      <c r="B141" s="55">
        <f t="shared" si="28"/>
        <v>132</v>
      </c>
      <c r="C141" s="59" t="s">
        <v>3775</v>
      </c>
      <c r="D141" s="59">
        <v>4</v>
      </c>
      <c r="E141" s="65" t="s">
        <v>510</v>
      </c>
      <c r="F141" s="65" t="s">
        <v>510</v>
      </c>
      <c r="G141" s="91">
        <v>0</v>
      </c>
      <c r="H141" s="91">
        <v>0</v>
      </c>
      <c r="I141" s="172" t="s">
        <v>6</v>
      </c>
      <c r="J141" s="65" t="s">
        <v>1549</v>
      </c>
      <c r="K141" s="66" t="s">
        <v>4241</v>
      </c>
      <c r="L141" s="67"/>
      <c r="M141" s="63" t="s">
        <v>1616</v>
      </c>
      <c r="N141" s="13"/>
      <c r="O141"/>
      <c r="P141" t="str">
        <f t="shared" si="36"/>
        <v/>
      </c>
      <c r="Q141" t="str">
        <f>IF(ISNA(VLOOKUP(AC141,#REF!,1)),"//","")</f>
        <v/>
      </c>
      <c r="R141"/>
      <c r="S141" s="43">
        <f t="shared" si="29"/>
        <v>109</v>
      </c>
      <c r="T141" s="92" t="s">
        <v>2891</v>
      </c>
      <c r="U141" s="70" t="s">
        <v>2829</v>
      </c>
      <c r="V141" s="94" t="s">
        <v>2431</v>
      </c>
      <c r="W141" s="44" t="str">
        <f t="shared" si="30"/>
        <v>"c"</v>
      </c>
      <c r="X141" s="25" t="str">
        <f t="shared" si="31"/>
        <v>c</v>
      </c>
      <c r="Y141" s="1">
        <f t="shared" si="32"/>
        <v>132</v>
      </c>
      <c r="Z141" t="str">
        <f t="shared" si="33"/>
        <v>CST_05</v>
      </c>
      <c r="AA141" s="158" t="str">
        <f>IF(ISNA(VLOOKUP(X141,Sheet2!J:J,1,0)),"//","")</f>
        <v/>
      </c>
      <c r="AC141" s="108" t="str">
        <f t="shared" si="34"/>
        <v>c</v>
      </c>
      <c r="AD141" t="b">
        <f t="shared" si="35"/>
        <v>1</v>
      </c>
    </row>
    <row r="142" spans="1:30">
      <c r="A142" s="56">
        <f t="shared" si="27"/>
        <v>142</v>
      </c>
      <c r="B142" s="55">
        <f t="shared" si="28"/>
        <v>133</v>
      </c>
      <c r="C142" s="59" t="s">
        <v>3775</v>
      </c>
      <c r="D142" s="59">
        <v>5</v>
      </c>
      <c r="E142" s="65" t="s">
        <v>1185</v>
      </c>
      <c r="F142" s="65" t="s">
        <v>1185</v>
      </c>
      <c r="G142" s="91">
        <v>0</v>
      </c>
      <c r="H142" s="91">
        <v>0</v>
      </c>
      <c r="I142" s="172" t="s">
        <v>6</v>
      </c>
      <c r="J142" s="65" t="s">
        <v>1549</v>
      </c>
      <c r="K142" s="66" t="s">
        <v>4241</v>
      </c>
      <c r="L142" s="67"/>
      <c r="M142" s="63" t="s">
        <v>1617</v>
      </c>
      <c r="N142" s="13"/>
      <c r="O142"/>
      <c r="P142" t="str">
        <f t="shared" si="36"/>
        <v/>
      </c>
      <c r="Q142" t="str">
        <f>IF(ISNA(VLOOKUP(AC142,#REF!,1)),"//","")</f>
        <v/>
      </c>
      <c r="R142"/>
      <c r="S142" s="43">
        <f t="shared" si="29"/>
        <v>109</v>
      </c>
      <c r="T142" s="92" t="s">
        <v>2431</v>
      </c>
      <c r="U142" s="70" t="s">
        <v>2431</v>
      </c>
      <c r="V142" s="70" t="s">
        <v>2431</v>
      </c>
      <c r="W142" s="44" t="str">
        <f t="shared" si="30"/>
        <v/>
      </c>
      <c r="X142" s="25" t="str">
        <f t="shared" si="31"/>
        <v/>
      </c>
      <c r="Y142" s="1">
        <f t="shared" si="32"/>
        <v>133</v>
      </c>
      <c r="Z142" t="str">
        <f t="shared" si="33"/>
        <v>CST_06</v>
      </c>
      <c r="AA142" s="158" t="str">
        <f>IF(ISNA(VLOOKUP(X142,Sheet2!J:J,1,0)),"//","")</f>
        <v/>
      </c>
      <c r="AC142" s="108" t="str">
        <f t="shared" si="34"/>
        <v/>
      </c>
      <c r="AD142" t="b">
        <f t="shared" si="35"/>
        <v>1</v>
      </c>
    </row>
    <row r="143" spans="1:30">
      <c r="A143" s="56">
        <f t="shared" si="27"/>
        <v>143</v>
      </c>
      <c r="B143" s="55">
        <f t="shared" si="28"/>
        <v>134</v>
      </c>
      <c r="C143" s="59" t="s">
        <v>3775</v>
      </c>
      <c r="D143" s="59">
        <v>6</v>
      </c>
      <c r="E143" s="65" t="s">
        <v>1186</v>
      </c>
      <c r="F143" s="65" t="s">
        <v>1186</v>
      </c>
      <c r="G143" s="91">
        <v>0</v>
      </c>
      <c r="H143" s="91">
        <v>0</v>
      </c>
      <c r="I143" s="172" t="s">
        <v>6</v>
      </c>
      <c r="J143" s="65" t="s">
        <v>1549</v>
      </c>
      <c r="K143" s="66" t="s">
        <v>4241</v>
      </c>
      <c r="L143" s="67"/>
      <c r="M143" s="63" t="s">
        <v>1618</v>
      </c>
      <c r="N143" s="13"/>
      <c r="O143"/>
      <c r="P143" t="str">
        <f t="shared" si="36"/>
        <v/>
      </c>
      <c r="Q143" t="str">
        <f>IF(ISNA(VLOOKUP(AC143,#REF!,1)),"//","")</f>
        <v/>
      </c>
      <c r="R143"/>
      <c r="S143" s="43">
        <f t="shared" si="29"/>
        <v>109</v>
      </c>
      <c r="T143" s="92" t="s">
        <v>2431</v>
      </c>
      <c r="U143" s="70" t="s">
        <v>2431</v>
      </c>
      <c r="V143" s="70" t="s">
        <v>2431</v>
      </c>
      <c r="W143" s="44" t="str">
        <f t="shared" si="30"/>
        <v/>
      </c>
      <c r="X143" s="25" t="str">
        <f t="shared" si="31"/>
        <v/>
      </c>
      <c r="Y143" s="1">
        <f t="shared" si="32"/>
        <v>134</v>
      </c>
      <c r="Z143" t="str">
        <f t="shared" si="33"/>
        <v>CST_07</v>
      </c>
      <c r="AA143" s="158" t="str">
        <f>IF(ISNA(VLOOKUP(X143,Sheet2!J:J,1,0)),"//","")</f>
        <v/>
      </c>
      <c r="AC143" s="108" t="str">
        <f t="shared" si="34"/>
        <v/>
      </c>
      <c r="AD143" t="b">
        <f t="shared" si="35"/>
        <v>1</v>
      </c>
    </row>
    <row r="144" spans="1:30">
      <c r="A144" s="56">
        <f t="shared" si="27"/>
        <v>144</v>
      </c>
      <c r="B144" s="55">
        <f t="shared" si="28"/>
        <v>135</v>
      </c>
      <c r="C144" s="59" t="s">
        <v>3775</v>
      </c>
      <c r="D144" s="59">
        <v>7</v>
      </c>
      <c r="E144" s="65" t="s">
        <v>512</v>
      </c>
      <c r="F144" s="65" t="s">
        <v>512</v>
      </c>
      <c r="G144" s="91">
        <v>0</v>
      </c>
      <c r="H144" s="91">
        <v>0</v>
      </c>
      <c r="I144" s="172" t="s">
        <v>6</v>
      </c>
      <c r="J144" s="65" t="s">
        <v>1549</v>
      </c>
      <c r="K144" s="66" t="s">
        <v>4241</v>
      </c>
      <c r="L144" s="67"/>
      <c r="M144" s="63" t="s">
        <v>1683</v>
      </c>
      <c r="N144" s="13"/>
      <c r="O144"/>
      <c r="P144" t="str">
        <f t="shared" si="36"/>
        <v/>
      </c>
      <c r="Q144" t="str">
        <f>IF(ISNA(VLOOKUP(AC144,#REF!,1)),"//","")</f>
        <v/>
      </c>
      <c r="R144"/>
      <c r="S144" s="43">
        <f t="shared" si="29"/>
        <v>110</v>
      </c>
      <c r="T144" s="92" t="s">
        <v>2891</v>
      </c>
      <c r="U144" s="70" t="s">
        <v>2829</v>
      </c>
      <c r="V144" s="94" t="s">
        <v>2431</v>
      </c>
      <c r="W144" s="44" t="str">
        <f t="shared" si="30"/>
        <v>"e"</v>
      </c>
      <c r="X144" s="25" t="str">
        <f t="shared" si="31"/>
        <v>e</v>
      </c>
      <c r="Y144" s="1">
        <f t="shared" si="32"/>
        <v>135</v>
      </c>
      <c r="Z144" t="str">
        <f t="shared" si="33"/>
        <v>CST_08</v>
      </c>
      <c r="AA144" s="158" t="str">
        <f>IF(ISNA(VLOOKUP(X144,Sheet2!J:J,1,0)),"//","")</f>
        <v>//</v>
      </c>
      <c r="AC144" s="108" t="str">
        <f t="shared" si="34"/>
        <v>e</v>
      </c>
      <c r="AD144" t="b">
        <f t="shared" si="35"/>
        <v>1</v>
      </c>
    </row>
    <row r="145" spans="1:30">
      <c r="A145" s="56">
        <f t="shared" si="27"/>
        <v>145</v>
      </c>
      <c r="B145" s="55">
        <f t="shared" si="28"/>
        <v>136</v>
      </c>
      <c r="C145" s="59" t="s">
        <v>3775</v>
      </c>
      <c r="D145" s="59">
        <v>8</v>
      </c>
      <c r="E145" s="65" t="s">
        <v>1228</v>
      </c>
      <c r="F145" s="65" t="s">
        <v>1228</v>
      </c>
      <c r="G145" s="91">
        <v>0</v>
      </c>
      <c r="H145" s="91">
        <v>0</v>
      </c>
      <c r="I145" s="172" t="s">
        <v>6</v>
      </c>
      <c r="J145" s="65" t="s">
        <v>1549</v>
      </c>
      <c r="K145" s="66" t="s">
        <v>4241</v>
      </c>
      <c r="L145" s="67"/>
      <c r="M145" s="63" t="s">
        <v>1684</v>
      </c>
      <c r="N145" s="13"/>
      <c r="O145"/>
      <c r="P145" t="str">
        <f t="shared" si="36"/>
        <v/>
      </c>
      <c r="Q145" t="str">
        <f>IF(ISNA(VLOOKUP(AC145,#REF!,1)),"//","")</f>
        <v/>
      </c>
      <c r="R145"/>
      <c r="S145" s="43">
        <f t="shared" si="29"/>
        <v>110</v>
      </c>
      <c r="T145" s="92" t="s">
        <v>2431</v>
      </c>
      <c r="U145" s="70" t="s">
        <v>2431</v>
      </c>
      <c r="V145" s="70" t="s">
        <v>2431</v>
      </c>
      <c r="W145" s="44" t="str">
        <f t="shared" si="30"/>
        <v/>
      </c>
      <c r="X145" s="25" t="str">
        <f t="shared" si="31"/>
        <v/>
      </c>
      <c r="Y145" s="1">
        <f t="shared" si="32"/>
        <v>136</v>
      </c>
      <c r="Z145" t="str">
        <f t="shared" si="33"/>
        <v>CST_09</v>
      </c>
      <c r="AA145" s="158" t="str">
        <f>IF(ISNA(VLOOKUP(X145,Sheet2!J:J,1,0)),"//","")</f>
        <v/>
      </c>
      <c r="AC145" s="108" t="str">
        <f t="shared" si="34"/>
        <v/>
      </c>
      <c r="AD145" t="b">
        <f t="shared" si="35"/>
        <v>1</v>
      </c>
    </row>
    <row r="146" spans="1:30">
      <c r="A146" s="56">
        <f t="shared" si="27"/>
        <v>146</v>
      </c>
      <c r="B146" s="55">
        <f t="shared" si="28"/>
        <v>137</v>
      </c>
      <c r="C146" s="59" t="s">
        <v>3775</v>
      </c>
      <c r="D146" s="59">
        <v>9</v>
      </c>
      <c r="E146" s="65" t="s">
        <v>97</v>
      </c>
      <c r="F146" s="65" t="s">
        <v>97</v>
      </c>
      <c r="G146" s="91">
        <v>0</v>
      </c>
      <c r="H146" s="91">
        <v>0</v>
      </c>
      <c r="I146" s="172" t="s">
        <v>6</v>
      </c>
      <c r="J146" s="65" t="s">
        <v>1549</v>
      </c>
      <c r="K146" s="66" t="s">
        <v>4241</v>
      </c>
      <c r="L146" s="67"/>
      <c r="M146" s="63" t="s">
        <v>1711</v>
      </c>
      <c r="N146" s="13"/>
      <c r="O146"/>
      <c r="P146" t="str">
        <f t="shared" si="36"/>
        <v/>
      </c>
      <c r="Q146" t="str">
        <f>IF(ISNA(VLOOKUP(AC146,#REF!,1)),"//","")</f>
        <v/>
      </c>
      <c r="R146"/>
      <c r="S146" s="43">
        <f t="shared" si="29"/>
        <v>110</v>
      </c>
      <c r="T146" s="92" t="s">
        <v>2431</v>
      </c>
      <c r="U146" s="70" t="s">
        <v>2431</v>
      </c>
      <c r="V146" s="70" t="s">
        <v>2431</v>
      </c>
      <c r="W146" s="44" t="str">
        <f t="shared" si="30"/>
        <v/>
      </c>
      <c r="X146" s="25" t="str">
        <f t="shared" si="31"/>
        <v/>
      </c>
      <c r="Y146" s="1">
        <f t="shared" si="32"/>
        <v>137</v>
      </c>
      <c r="Z146" t="str">
        <f t="shared" si="33"/>
        <v>CST_10</v>
      </c>
      <c r="AA146" s="158" t="str">
        <f>IF(ISNA(VLOOKUP(X146,Sheet2!J:J,1,0)),"//","")</f>
        <v/>
      </c>
      <c r="AC146" s="108" t="str">
        <f t="shared" si="34"/>
        <v/>
      </c>
      <c r="AD146" t="b">
        <f t="shared" si="35"/>
        <v>1</v>
      </c>
    </row>
    <row r="147" spans="1:30">
      <c r="A147" s="56">
        <f t="shared" si="27"/>
        <v>147</v>
      </c>
      <c r="B147" s="55">
        <f t="shared" si="28"/>
        <v>138</v>
      </c>
      <c r="C147" s="59" t="s">
        <v>3775</v>
      </c>
      <c r="D147" s="59">
        <v>10</v>
      </c>
      <c r="E147" s="65" t="s">
        <v>117</v>
      </c>
      <c r="F147" s="65" t="s">
        <v>117</v>
      </c>
      <c r="G147" s="91">
        <v>0</v>
      </c>
      <c r="H147" s="91">
        <v>0</v>
      </c>
      <c r="I147" s="172" t="s">
        <v>6</v>
      </c>
      <c r="J147" s="65" t="s">
        <v>1549</v>
      </c>
      <c r="K147" s="66" t="s">
        <v>4241</v>
      </c>
      <c r="L147" s="67"/>
      <c r="M147" s="63" t="s">
        <v>1713</v>
      </c>
      <c r="N147" s="13"/>
      <c r="O147"/>
      <c r="P147" t="str">
        <f t="shared" si="36"/>
        <v/>
      </c>
      <c r="Q147" t="str">
        <f>IF(ISNA(VLOOKUP(AC147,#REF!,1)),"//","")</f>
        <v/>
      </c>
      <c r="R147"/>
      <c r="S147" s="43">
        <f t="shared" si="29"/>
        <v>110</v>
      </c>
      <c r="T147" s="92" t="s">
        <v>2431</v>
      </c>
      <c r="U147" s="70" t="s">
        <v>2431</v>
      </c>
      <c r="V147" s="70" t="s">
        <v>2431</v>
      </c>
      <c r="W147" s="44" t="str">
        <f t="shared" si="30"/>
        <v/>
      </c>
      <c r="X147" s="25" t="str">
        <f t="shared" si="31"/>
        <v/>
      </c>
      <c r="Y147" s="1">
        <f t="shared" si="32"/>
        <v>138</v>
      </c>
      <c r="Z147" t="str">
        <f t="shared" si="33"/>
        <v>CST_11</v>
      </c>
      <c r="AA147" s="158" t="str">
        <f>IF(ISNA(VLOOKUP(X147,Sheet2!J:J,1,0)),"//","")</f>
        <v/>
      </c>
      <c r="AC147" s="108" t="str">
        <f t="shared" si="34"/>
        <v/>
      </c>
      <c r="AD147" t="b">
        <f t="shared" si="35"/>
        <v>1</v>
      </c>
    </row>
    <row r="148" spans="1:30">
      <c r="A148" s="56">
        <f t="shared" si="27"/>
        <v>148</v>
      </c>
      <c r="B148" s="55">
        <f t="shared" si="28"/>
        <v>139</v>
      </c>
      <c r="C148" s="59" t="s">
        <v>3775</v>
      </c>
      <c r="D148" s="59">
        <v>11</v>
      </c>
      <c r="E148" s="65" t="s">
        <v>118</v>
      </c>
      <c r="F148" s="65" t="s">
        <v>118</v>
      </c>
      <c r="G148" s="91">
        <v>0</v>
      </c>
      <c r="H148" s="91">
        <v>0</v>
      </c>
      <c r="I148" s="172" t="s">
        <v>6</v>
      </c>
      <c r="J148" s="65" t="s">
        <v>1549</v>
      </c>
      <c r="K148" s="66" t="s">
        <v>4241</v>
      </c>
      <c r="L148" s="67"/>
      <c r="M148" s="63" t="s">
        <v>1742</v>
      </c>
      <c r="N148" s="13"/>
      <c r="O148"/>
      <c r="P148" t="str">
        <f t="shared" si="36"/>
        <v/>
      </c>
      <c r="Q148" t="str">
        <f>IF(ISNA(VLOOKUP(AC148,#REF!,1)),"//","")</f>
        <v/>
      </c>
      <c r="R148"/>
      <c r="S148" s="43">
        <f t="shared" si="29"/>
        <v>110</v>
      </c>
      <c r="T148" s="92" t="s">
        <v>2431</v>
      </c>
      <c r="U148" s="70" t="s">
        <v>2431</v>
      </c>
      <c r="V148" s="70" t="s">
        <v>2431</v>
      </c>
      <c r="W148" s="44" t="str">
        <f t="shared" si="30"/>
        <v/>
      </c>
      <c r="X148" s="25" t="str">
        <f t="shared" si="31"/>
        <v/>
      </c>
      <c r="Y148" s="1">
        <f t="shared" si="32"/>
        <v>139</v>
      </c>
      <c r="Z148" t="str">
        <f t="shared" si="33"/>
        <v>CST_12</v>
      </c>
      <c r="AA148" s="158" t="str">
        <f>IF(ISNA(VLOOKUP(X148,Sheet2!J:J,1,0)),"//","")</f>
        <v/>
      </c>
      <c r="AC148" s="108" t="str">
        <f t="shared" si="34"/>
        <v/>
      </c>
      <c r="AD148" t="b">
        <f t="shared" si="35"/>
        <v>1</v>
      </c>
    </row>
    <row r="149" spans="1:30">
      <c r="A149" s="56">
        <f t="shared" si="27"/>
        <v>149</v>
      </c>
      <c r="B149" s="55">
        <f t="shared" si="28"/>
        <v>140</v>
      </c>
      <c r="C149" s="59" t="s">
        <v>3775</v>
      </c>
      <c r="D149" s="59">
        <v>12</v>
      </c>
      <c r="E149" s="65" t="s">
        <v>123</v>
      </c>
      <c r="F149" s="65" t="s">
        <v>123</v>
      </c>
      <c r="G149" s="91">
        <v>0</v>
      </c>
      <c r="H149" s="91">
        <v>0</v>
      </c>
      <c r="I149" s="172" t="s">
        <v>6</v>
      </c>
      <c r="J149" s="65" t="s">
        <v>1549</v>
      </c>
      <c r="K149" s="66" t="s">
        <v>4241</v>
      </c>
      <c r="L149" s="67"/>
      <c r="M149" s="63" t="s">
        <v>1743</v>
      </c>
      <c r="N149" s="13"/>
      <c r="O149"/>
      <c r="P149" t="str">
        <f t="shared" si="36"/>
        <v/>
      </c>
      <c r="Q149" t="str">
        <f>IF(ISNA(VLOOKUP(AC149,#REF!,1)),"//","")</f>
        <v/>
      </c>
      <c r="R149"/>
      <c r="S149" s="43">
        <f t="shared" si="29"/>
        <v>110</v>
      </c>
      <c r="T149" s="92" t="s">
        <v>2431</v>
      </c>
      <c r="U149" s="70" t="s">
        <v>2431</v>
      </c>
      <c r="V149" s="70" t="s">
        <v>2431</v>
      </c>
      <c r="W149" s="44" t="str">
        <f t="shared" si="30"/>
        <v/>
      </c>
      <c r="X149" s="25" t="str">
        <f t="shared" si="31"/>
        <v/>
      </c>
      <c r="Y149" s="1">
        <f t="shared" si="32"/>
        <v>140</v>
      </c>
      <c r="Z149" t="str">
        <f t="shared" si="33"/>
        <v>CST_13</v>
      </c>
      <c r="AA149" s="158" t="str">
        <f>IF(ISNA(VLOOKUP(X149,Sheet2!J:J,1,0)),"//","")</f>
        <v/>
      </c>
      <c r="AC149" s="108" t="str">
        <f t="shared" si="34"/>
        <v/>
      </c>
      <c r="AD149" t="b">
        <f t="shared" si="35"/>
        <v>1</v>
      </c>
    </row>
    <row r="150" spans="1:30">
      <c r="A150" s="56">
        <f t="shared" si="27"/>
        <v>150</v>
      </c>
      <c r="B150" s="55">
        <f t="shared" si="28"/>
        <v>141</v>
      </c>
      <c r="C150" s="59" t="s">
        <v>3775</v>
      </c>
      <c r="D150" s="59">
        <v>13</v>
      </c>
      <c r="E150" s="65" t="s">
        <v>124</v>
      </c>
      <c r="F150" s="65" t="s">
        <v>124</v>
      </c>
      <c r="G150" s="91">
        <v>0</v>
      </c>
      <c r="H150" s="91">
        <v>0</v>
      </c>
      <c r="I150" s="172" t="s">
        <v>6</v>
      </c>
      <c r="J150" s="65" t="s">
        <v>1549</v>
      </c>
      <c r="K150" s="66" t="s">
        <v>4241</v>
      </c>
      <c r="L150" s="67"/>
      <c r="M150" s="63" t="s">
        <v>1750</v>
      </c>
      <c r="N150" s="13"/>
      <c r="O150"/>
      <c r="P150" t="str">
        <f t="shared" si="36"/>
        <v/>
      </c>
      <c r="Q150" t="str">
        <f>IF(ISNA(VLOOKUP(AC150,#REF!,1)),"//","")</f>
        <v/>
      </c>
      <c r="R150"/>
      <c r="S150" s="43">
        <f t="shared" si="29"/>
        <v>110</v>
      </c>
      <c r="T150" s="92" t="s">
        <v>2431</v>
      </c>
      <c r="U150" s="70" t="s">
        <v>2431</v>
      </c>
      <c r="V150" s="70" t="s">
        <v>2431</v>
      </c>
      <c r="W150" s="44" t="str">
        <f t="shared" si="30"/>
        <v/>
      </c>
      <c r="X150" s="25" t="str">
        <f t="shared" si="31"/>
        <v/>
      </c>
      <c r="Y150" s="1">
        <f t="shared" si="32"/>
        <v>141</v>
      </c>
      <c r="Z150" t="str">
        <f t="shared" si="33"/>
        <v>CST_14</v>
      </c>
      <c r="AA150" s="158" t="str">
        <f>IF(ISNA(VLOOKUP(X150,Sheet2!J:J,1,0)),"//","")</f>
        <v/>
      </c>
      <c r="AC150" s="108" t="str">
        <f t="shared" si="34"/>
        <v/>
      </c>
      <c r="AD150" t="b">
        <f t="shared" si="35"/>
        <v>1</v>
      </c>
    </row>
    <row r="151" spans="1:30">
      <c r="A151" s="56">
        <f t="shared" si="27"/>
        <v>151</v>
      </c>
      <c r="B151" s="55">
        <f t="shared" si="28"/>
        <v>142</v>
      </c>
      <c r="C151" s="59" t="s">
        <v>3775</v>
      </c>
      <c r="D151" s="59">
        <v>14</v>
      </c>
      <c r="E151" s="65" t="s">
        <v>126</v>
      </c>
      <c r="F151" s="65" t="s">
        <v>126</v>
      </c>
      <c r="G151" s="91">
        <v>0</v>
      </c>
      <c r="H151" s="91">
        <v>0</v>
      </c>
      <c r="I151" s="172" t="s">
        <v>6</v>
      </c>
      <c r="J151" s="65" t="s">
        <v>1549</v>
      </c>
      <c r="K151" s="66" t="s">
        <v>4241</v>
      </c>
      <c r="L151" s="67"/>
      <c r="M151" s="63" t="s">
        <v>1751</v>
      </c>
      <c r="N151" s="13"/>
      <c r="O151"/>
      <c r="P151" t="str">
        <f t="shared" si="36"/>
        <v/>
      </c>
      <c r="Q151" t="str">
        <f>IF(ISNA(VLOOKUP(AC151,#REF!,1)),"//","")</f>
        <v/>
      </c>
      <c r="R151"/>
      <c r="S151" s="43">
        <f t="shared" si="29"/>
        <v>110</v>
      </c>
      <c r="T151" s="92" t="s">
        <v>2431</v>
      </c>
      <c r="U151" s="70" t="s">
        <v>2431</v>
      </c>
      <c r="V151" s="70" t="s">
        <v>2431</v>
      </c>
      <c r="W151" s="44" t="str">
        <f t="shared" si="30"/>
        <v/>
      </c>
      <c r="X151" s="25" t="str">
        <f t="shared" si="31"/>
        <v/>
      </c>
      <c r="Y151" s="1">
        <f t="shared" si="32"/>
        <v>142</v>
      </c>
      <c r="Z151" t="str">
        <f t="shared" si="33"/>
        <v>CST_15</v>
      </c>
      <c r="AA151" s="158" t="str">
        <f>IF(ISNA(VLOOKUP(X151,Sheet2!J:J,1,0)),"//","")</f>
        <v/>
      </c>
      <c r="AC151" s="108" t="str">
        <f t="shared" si="34"/>
        <v/>
      </c>
      <c r="AD151" t="b">
        <f t="shared" si="35"/>
        <v>1</v>
      </c>
    </row>
    <row r="152" spans="1:30">
      <c r="A152" s="56">
        <f t="shared" si="27"/>
        <v>152</v>
      </c>
      <c r="B152" s="55">
        <f t="shared" si="28"/>
        <v>143</v>
      </c>
      <c r="C152" s="59" t="s">
        <v>3775</v>
      </c>
      <c r="D152" s="59">
        <v>15</v>
      </c>
      <c r="E152" s="65" t="s">
        <v>127</v>
      </c>
      <c r="F152" s="65" t="s">
        <v>127</v>
      </c>
      <c r="G152" s="91">
        <v>0</v>
      </c>
      <c r="H152" s="91">
        <v>0</v>
      </c>
      <c r="I152" s="172" t="s">
        <v>6</v>
      </c>
      <c r="J152" s="65" t="s">
        <v>1549</v>
      </c>
      <c r="K152" s="66" t="s">
        <v>4241</v>
      </c>
      <c r="L152" s="67"/>
      <c r="M152" s="63" t="s">
        <v>1753</v>
      </c>
      <c r="N152" s="13"/>
      <c r="O152"/>
      <c r="P152" t="str">
        <f t="shared" si="36"/>
        <v/>
      </c>
      <c r="Q152" t="str">
        <f>IF(ISNA(VLOOKUP(AC152,#REF!,1)),"//","")</f>
        <v/>
      </c>
      <c r="R152"/>
      <c r="S152" s="43">
        <f t="shared" si="29"/>
        <v>111</v>
      </c>
      <c r="T152" s="92" t="s">
        <v>2891</v>
      </c>
      <c r="U152" s="70" t="s">
        <v>2829</v>
      </c>
      <c r="V152" s="94" t="s">
        <v>2431</v>
      </c>
      <c r="W152" s="44" t="str">
        <f t="shared" si="30"/>
        <v>"g" STD_SUB_e</v>
      </c>
      <c r="X152" s="25" t="str">
        <f t="shared" si="31"/>
        <v>ge</v>
      </c>
      <c r="Y152" s="1">
        <f t="shared" si="32"/>
        <v>143</v>
      </c>
      <c r="Z152" t="str">
        <f t="shared" si="33"/>
        <v>CST_16</v>
      </c>
      <c r="AA152" s="158" t="str">
        <f>IF(ISNA(VLOOKUP(X152,Sheet2!J:J,1,0)),"//","")</f>
        <v>//</v>
      </c>
      <c r="AC152" s="108" t="str">
        <f t="shared" si="34"/>
        <v>ge</v>
      </c>
      <c r="AD152" t="b">
        <f t="shared" si="35"/>
        <v>1</v>
      </c>
    </row>
    <row r="153" spans="1:30">
      <c r="A153" s="56">
        <f t="shared" si="27"/>
        <v>153</v>
      </c>
      <c r="B153" s="55">
        <f t="shared" si="28"/>
        <v>144</v>
      </c>
      <c r="C153" s="59" t="s">
        <v>3775</v>
      </c>
      <c r="D153" s="59">
        <v>16</v>
      </c>
      <c r="E153" s="65" t="s">
        <v>130</v>
      </c>
      <c r="F153" s="65" t="s">
        <v>130</v>
      </c>
      <c r="G153" s="91">
        <v>0</v>
      </c>
      <c r="H153" s="91">
        <v>0</v>
      </c>
      <c r="I153" s="172" t="s">
        <v>6</v>
      </c>
      <c r="J153" s="65" t="s">
        <v>1549</v>
      </c>
      <c r="K153" s="66" t="s">
        <v>4241</v>
      </c>
      <c r="L153" s="67"/>
      <c r="M153" s="63" t="s">
        <v>1757</v>
      </c>
      <c r="N153" s="13"/>
      <c r="O153"/>
      <c r="P153" t="str">
        <f t="shared" si="36"/>
        <v/>
      </c>
      <c r="Q153" t="str">
        <f>IF(ISNA(VLOOKUP(AC153,#REF!,1)),"//","")</f>
        <v/>
      </c>
      <c r="R153"/>
      <c r="S153" s="43">
        <f t="shared" si="29"/>
        <v>111</v>
      </c>
      <c r="T153" s="92" t="s">
        <v>2431</v>
      </c>
      <c r="U153" s="70" t="s">
        <v>2431</v>
      </c>
      <c r="V153" s="70" t="s">
        <v>2431</v>
      </c>
      <c r="W153" s="44" t="str">
        <f t="shared" si="30"/>
        <v/>
      </c>
      <c r="X153" s="25" t="str">
        <f t="shared" si="31"/>
        <v/>
      </c>
      <c r="Y153" s="1">
        <f t="shared" si="32"/>
        <v>144</v>
      </c>
      <c r="Z153" t="str">
        <f t="shared" si="33"/>
        <v>CST_17</v>
      </c>
      <c r="AA153" s="158" t="str">
        <f>IF(ISNA(VLOOKUP(X153,Sheet2!J:J,1,0)),"//","")</f>
        <v/>
      </c>
      <c r="AC153" s="108" t="str">
        <f t="shared" si="34"/>
        <v/>
      </c>
      <c r="AD153" t="b">
        <f t="shared" si="35"/>
        <v>1</v>
      </c>
    </row>
    <row r="154" spans="1:30">
      <c r="A154" s="56">
        <f t="shared" si="27"/>
        <v>154</v>
      </c>
      <c r="B154" s="55">
        <f t="shared" si="28"/>
        <v>145</v>
      </c>
      <c r="C154" s="59" t="s">
        <v>3775</v>
      </c>
      <c r="D154" s="59">
        <v>17</v>
      </c>
      <c r="E154" s="65" t="s">
        <v>134</v>
      </c>
      <c r="F154" s="65" t="s">
        <v>134</v>
      </c>
      <c r="G154" s="91">
        <v>0</v>
      </c>
      <c r="H154" s="91">
        <v>0</v>
      </c>
      <c r="I154" s="172" t="s">
        <v>6</v>
      </c>
      <c r="J154" s="65" t="s">
        <v>1549</v>
      </c>
      <c r="K154" s="66" t="s">
        <v>4241</v>
      </c>
      <c r="L154" s="67"/>
      <c r="M154" s="63" t="s">
        <v>1763</v>
      </c>
      <c r="N154" s="13"/>
      <c r="O154"/>
      <c r="P154" t="str">
        <f t="shared" si="36"/>
        <v/>
      </c>
      <c r="Q154" t="str">
        <f>IF(ISNA(VLOOKUP(AC154,#REF!,1)),"//","")</f>
        <v/>
      </c>
      <c r="R154"/>
      <c r="S154" s="43">
        <f t="shared" si="29"/>
        <v>112</v>
      </c>
      <c r="T154" s="92" t="s">
        <v>2891</v>
      </c>
      <c r="U154" s="93" t="s">
        <v>2829</v>
      </c>
      <c r="V154" s="94" t="s">
        <v>2431</v>
      </c>
      <c r="W154" s="44" t="str">
        <f t="shared" si="30"/>
        <v>"g" STD_SUB_EARTH</v>
      </c>
      <c r="X154" s="25" t="str">
        <f t="shared" si="31"/>
        <v>gEARTH</v>
      </c>
      <c r="Y154" s="1">
        <f t="shared" si="32"/>
        <v>145</v>
      </c>
      <c r="Z154" t="str">
        <f t="shared" si="33"/>
        <v>CST_18</v>
      </c>
      <c r="AA154" s="158" t="str">
        <f>IF(ISNA(VLOOKUP(X154,Sheet2!J:J,1,0)),"//","")</f>
        <v>//</v>
      </c>
      <c r="AC154" s="108" t="str">
        <f t="shared" si="34"/>
        <v>gEARTH</v>
      </c>
      <c r="AD154" t="b">
        <f t="shared" si="35"/>
        <v>1</v>
      </c>
    </row>
    <row r="155" spans="1:30">
      <c r="A155" s="56">
        <f t="shared" si="27"/>
        <v>155</v>
      </c>
      <c r="B155" s="55">
        <f t="shared" si="28"/>
        <v>146</v>
      </c>
      <c r="C155" s="59" t="s">
        <v>3775</v>
      </c>
      <c r="D155" s="59">
        <v>18</v>
      </c>
      <c r="E155" s="65" t="s">
        <v>135</v>
      </c>
      <c r="F155" s="65" t="s">
        <v>135</v>
      </c>
      <c r="G155" s="190">
        <v>0</v>
      </c>
      <c r="H155" s="190">
        <v>0</v>
      </c>
      <c r="I155" s="172" t="s">
        <v>6</v>
      </c>
      <c r="J155" s="65" t="s">
        <v>1549</v>
      </c>
      <c r="K155" s="66" t="s">
        <v>4241</v>
      </c>
      <c r="L155" s="67"/>
      <c r="M155" s="63" t="s">
        <v>1768</v>
      </c>
      <c r="N155" s="13"/>
      <c r="O155"/>
      <c r="P155" t="str">
        <f t="shared" si="36"/>
        <v/>
      </c>
      <c r="Q155" t="str">
        <f>IF(ISNA(VLOOKUP(AC155,#REF!,1)),"//","")</f>
        <v/>
      </c>
      <c r="R155"/>
      <c r="S155" s="43">
        <f t="shared" si="29"/>
        <v>112</v>
      </c>
      <c r="T155" s="92" t="s">
        <v>2431</v>
      </c>
      <c r="U155" s="70" t="s">
        <v>2431</v>
      </c>
      <c r="V155" s="70" t="s">
        <v>2431</v>
      </c>
      <c r="W155" s="44" t="str">
        <f t="shared" si="30"/>
        <v/>
      </c>
      <c r="X155" s="25" t="str">
        <f t="shared" si="31"/>
        <v/>
      </c>
      <c r="Y155" s="1">
        <f t="shared" si="32"/>
        <v>146</v>
      </c>
      <c r="Z155" t="str">
        <f t="shared" si="33"/>
        <v>CST_19</v>
      </c>
      <c r="AA155" s="158" t="str">
        <f>IF(ISNA(VLOOKUP(X155,Sheet2!J:J,1,0)),"//","")</f>
        <v/>
      </c>
      <c r="AC155" s="108" t="str">
        <f t="shared" si="34"/>
        <v/>
      </c>
      <c r="AD155" t="b">
        <f t="shared" si="35"/>
        <v>1</v>
      </c>
    </row>
    <row r="156" spans="1:30">
      <c r="A156" s="56">
        <f t="shared" si="27"/>
        <v>156</v>
      </c>
      <c r="B156" s="55">
        <f t="shared" si="28"/>
        <v>147</v>
      </c>
      <c r="C156" s="59" t="s">
        <v>3775</v>
      </c>
      <c r="D156" s="59">
        <v>19</v>
      </c>
      <c r="E156" s="65" t="s">
        <v>140</v>
      </c>
      <c r="F156" s="65" t="s">
        <v>140</v>
      </c>
      <c r="G156" s="91">
        <v>0</v>
      </c>
      <c r="H156" s="91">
        <v>0</v>
      </c>
      <c r="I156" s="172" t="s">
        <v>6</v>
      </c>
      <c r="J156" s="65" t="s">
        <v>1549</v>
      </c>
      <c r="K156" s="66" t="s">
        <v>4241</v>
      </c>
      <c r="L156" s="67"/>
      <c r="M156" s="63" t="s">
        <v>1769</v>
      </c>
      <c r="N156" s="13"/>
      <c r="O156"/>
      <c r="P156" t="str">
        <f t="shared" si="36"/>
        <v/>
      </c>
      <c r="Q156" t="str">
        <f>IF(ISNA(VLOOKUP(AC156,#REF!,1)),"//","")</f>
        <v/>
      </c>
      <c r="R156"/>
      <c r="S156" s="43">
        <f t="shared" si="29"/>
        <v>112</v>
      </c>
      <c r="T156" s="92" t="s">
        <v>2431</v>
      </c>
      <c r="U156" s="70" t="s">
        <v>2431</v>
      </c>
      <c r="V156" s="70" t="s">
        <v>2431</v>
      </c>
      <c r="W156" s="44" t="str">
        <f t="shared" si="30"/>
        <v/>
      </c>
      <c r="X156" s="25" t="str">
        <f t="shared" si="31"/>
        <v/>
      </c>
      <c r="Y156" s="1">
        <f t="shared" si="32"/>
        <v>147</v>
      </c>
      <c r="Z156" t="str">
        <f t="shared" si="33"/>
        <v>CST_20</v>
      </c>
      <c r="AA156" s="158" t="str">
        <f>IF(ISNA(VLOOKUP(X156,Sheet2!J:J,1,0)),"//","")</f>
        <v/>
      </c>
      <c r="AC156" s="108" t="str">
        <f t="shared" si="34"/>
        <v/>
      </c>
      <c r="AD156" t="b">
        <f t="shared" si="35"/>
        <v>1</v>
      </c>
    </row>
    <row r="157" spans="1:30">
      <c r="A157" s="56">
        <f t="shared" si="27"/>
        <v>157</v>
      </c>
      <c r="B157" s="55">
        <f t="shared" si="28"/>
        <v>148</v>
      </c>
      <c r="C157" s="59" t="s">
        <v>3775</v>
      </c>
      <c r="D157" s="59">
        <v>20</v>
      </c>
      <c r="E157" s="65" t="s">
        <v>162</v>
      </c>
      <c r="F157" s="65" t="s">
        <v>162</v>
      </c>
      <c r="G157" s="91">
        <v>0</v>
      </c>
      <c r="H157" s="91">
        <v>0</v>
      </c>
      <c r="I157" s="172" t="s">
        <v>6</v>
      </c>
      <c r="J157" s="65" t="s">
        <v>1549</v>
      </c>
      <c r="K157" s="66" t="s">
        <v>4241</v>
      </c>
      <c r="L157" s="67"/>
      <c r="M157" s="63" t="s">
        <v>1780</v>
      </c>
      <c r="N157" s="13"/>
      <c r="O157"/>
      <c r="P157" t="str">
        <f t="shared" si="36"/>
        <v/>
      </c>
      <c r="Q157" t="str">
        <f>IF(ISNA(VLOOKUP(AC157,#REF!,1)),"//","")</f>
        <v/>
      </c>
      <c r="R157"/>
      <c r="S157" s="43">
        <f t="shared" si="29"/>
        <v>112</v>
      </c>
      <c r="T157" s="92" t="s">
        <v>2431</v>
      </c>
      <c r="U157" s="70" t="s">
        <v>2431</v>
      </c>
      <c r="V157" s="70" t="s">
        <v>2431</v>
      </c>
      <c r="W157" s="44" t="str">
        <f t="shared" si="30"/>
        <v/>
      </c>
      <c r="X157" s="25" t="str">
        <f t="shared" si="31"/>
        <v/>
      </c>
      <c r="Y157" s="1">
        <f t="shared" si="32"/>
        <v>148</v>
      </c>
      <c r="Z157" t="str">
        <f t="shared" si="33"/>
        <v>CST_21</v>
      </c>
      <c r="AA157" s="158" t="str">
        <f>IF(ISNA(VLOOKUP(X157,Sheet2!J:J,1,0)),"//","")</f>
        <v/>
      </c>
      <c r="AC157" s="108" t="str">
        <f t="shared" si="34"/>
        <v/>
      </c>
      <c r="AD157" t="b">
        <f t="shared" si="35"/>
        <v>1</v>
      </c>
    </row>
    <row r="158" spans="1:30">
      <c r="A158" s="56">
        <f t="shared" si="27"/>
        <v>158</v>
      </c>
      <c r="B158" s="55">
        <f t="shared" si="28"/>
        <v>149</v>
      </c>
      <c r="C158" s="59" t="s">
        <v>3775</v>
      </c>
      <c r="D158" s="59">
        <v>21</v>
      </c>
      <c r="E158" s="65" t="s">
        <v>172</v>
      </c>
      <c r="F158" s="65" t="s">
        <v>172</v>
      </c>
      <c r="G158" s="91">
        <v>0</v>
      </c>
      <c r="H158" s="91">
        <v>0</v>
      </c>
      <c r="I158" s="172" t="s">
        <v>6</v>
      </c>
      <c r="J158" s="65" t="s">
        <v>1549</v>
      </c>
      <c r="K158" s="66" t="s">
        <v>4241</v>
      </c>
      <c r="L158" s="67"/>
      <c r="M158" s="63" t="s">
        <v>1806</v>
      </c>
      <c r="N158" s="13"/>
      <c r="O158"/>
      <c r="P158" t="str">
        <f t="shared" si="36"/>
        <v/>
      </c>
      <c r="Q158" t="str">
        <f>IF(ISNA(VLOOKUP(AC158,#REF!,1)),"//","")</f>
        <v/>
      </c>
      <c r="R158"/>
      <c r="S158" s="43">
        <f t="shared" si="29"/>
        <v>112</v>
      </c>
      <c r="T158" s="92" t="s">
        <v>2431</v>
      </c>
      <c r="U158" s="70" t="s">
        <v>2431</v>
      </c>
      <c r="V158" s="70" t="s">
        <v>2431</v>
      </c>
      <c r="W158" s="44" t="str">
        <f t="shared" si="30"/>
        <v/>
      </c>
      <c r="X158" s="25" t="str">
        <f t="shared" si="31"/>
        <v/>
      </c>
      <c r="Y158" s="1">
        <f t="shared" si="32"/>
        <v>149</v>
      </c>
      <c r="Z158" t="str">
        <f t="shared" si="33"/>
        <v>CST_22</v>
      </c>
      <c r="AA158" s="158" t="str">
        <f>IF(ISNA(VLOOKUP(X158,Sheet2!J:J,1,0)),"//","")</f>
        <v/>
      </c>
      <c r="AC158" s="108" t="str">
        <f t="shared" si="34"/>
        <v/>
      </c>
      <c r="AD158" t="b">
        <f t="shared" si="35"/>
        <v>1</v>
      </c>
    </row>
    <row r="159" spans="1:30">
      <c r="A159" s="56">
        <f t="shared" si="27"/>
        <v>159</v>
      </c>
      <c r="B159" s="55">
        <f t="shared" si="28"/>
        <v>150</v>
      </c>
      <c r="C159" s="59" t="s">
        <v>3775</v>
      </c>
      <c r="D159" s="59">
        <v>22</v>
      </c>
      <c r="E159" s="65" t="s">
        <v>193</v>
      </c>
      <c r="F159" s="65" t="s">
        <v>193</v>
      </c>
      <c r="G159" s="91">
        <v>0</v>
      </c>
      <c r="H159" s="91">
        <v>0</v>
      </c>
      <c r="I159" s="172" t="s">
        <v>6</v>
      </c>
      <c r="J159" s="65" t="s">
        <v>1549</v>
      </c>
      <c r="K159" s="66" t="s">
        <v>4241</v>
      </c>
      <c r="L159" s="67"/>
      <c r="M159" s="63" t="s">
        <v>1816</v>
      </c>
      <c r="N159" s="13"/>
      <c r="O159"/>
      <c r="P159" t="str">
        <f t="shared" si="36"/>
        <v/>
      </c>
      <c r="Q159" t="str">
        <f>IF(ISNA(VLOOKUP(AC159,#REF!,1)),"//","")</f>
        <v/>
      </c>
      <c r="R159"/>
      <c r="S159" s="43">
        <f t="shared" si="29"/>
        <v>112</v>
      </c>
      <c r="T159" s="92" t="s">
        <v>2431</v>
      </c>
      <c r="U159" s="70" t="s">
        <v>2431</v>
      </c>
      <c r="V159" s="70" t="s">
        <v>2431</v>
      </c>
      <c r="W159" s="44" t="str">
        <f t="shared" si="30"/>
        <v/>
      </c>
      <c r="X159" s="25" t="str">
        <f t="shared" si="31"/>
        <v/>
      </c>
      <c r="Y159" s="1">
        <f t="shared" si="32"/>
        <v>150</v>
      </c>
      <c r="Z159" t="str">
        <f t="shared" si="33"/>
        <v>CST_23</v>
      </c>
      <c r="AA159" s="158" t="str">
        <f>IF(ISNA(VLOOKUP(X159,Sheet2!J:J,1,0)),"//","")</f>
        <v/>
      </c>
      <c r="AC159" s="108" t="str">
        <f t="shared" si="34"/>
        <v/>
      </c>
      <c r="AD159" t="b">
        <f t="shared" si="35"/>
        <v>1</v>
      </c>
    </row>
    <row r="160" spans="1:30">
      <c r="A160" s="56">
        <f t="shared" si="27"/>
        <v>160</v>
      </c>
      <c r="B160" s="55">
        <f t="shared" si="28"/>
        <v>151</v>
      </c>
      <c r="C160" s="59" t="s">
        <v>3775</v>
      </c>
      <c r="D160" s="59">
        <v>23</v>
      </c>
      <c r="E160" s="65" t="s">
        <v>197</v>
      </c>
      <c r="F160" s="65" t="s">
        <v>197</v>
      </c>
      <c r="G160" s="91">
        <v>0</v>
      </c>
      <c r="H160" s="91">
        <v>0</v>
      </c>
      <c r="I160" s="172" t="s">
        <v>6</v>
      </c>
      <c r="J160" s="65" t="s">
        <v>1549</v>
      </c>
      <c r="K160" s="66" t="s">
        <v>4241</v>
      </c>
      <c r="L160" s="67"/>
      <c r="M160" s="63" t="s">
        <v>1853</v>
      </c>
      <c r="N160" s="13"/>
      <c r="O160"/>
      <c r="P160" t="str">
        <f t="shared" si="36"/>
        <v/>
      </c>
      <c r="Q160" t="str">
        <f>IF(ISNA(VLOOKUP(AC160,#REF!,1)),"//","")</f>
        <v/>
      </c>
      <c r="R160"/>
      <c r="S160" s="43">
        <f t="shared" si="29"/>
        <v>112</v>
      </c>
      <c r="T160" s="92" t="s">
        <v>2431</v>
      </c>
      <c r="U160" s="70" t="s">
        <v>2431</v>
      </c>
      <c r="V160" s="70" t="s">
        <v>2431</v>
      </c>
      <c r="W160" s="44" t="str">
        <f t="shared" si="30"/>
        <v/>
      </c>
      <c r="X160" s="25" t="str">
        <f t="shared" si="31"/>
        <v/>
      </c>
      <c r="Y160" s="1">
        <f t="shared" si="32"/>
        <v>151</v>
      </c>
      <c r="Z160" t="str">
        <f t="shared" si="33"/>
        <v>CST_24</v>
      </c>
      <c r="AA160" s="158" t="str">
        <f>IF(ISNA(VLOOKUP(X160,Sheet2!J:J,1,0)),"//","")</f>
        <v/>
      </c>
      <c r="AC160" s="108" t="str">
        <f t="shared" si="34"/>
        <v/>
      </c>
      <c r="AD160" t="b">
        <f t="shared" si="35"/>
        <v>1</v>
      </c>
    </row>
    <row r="161" spans="1:30">
      <c r="A161" s="56">
        <f t="shared" si="27"/>
        <v>161</v>
      </c>
      <c r="B161" s="55">
        <f t="shared" si="28"/>
        <v>152</v>
      </c>
      <c r="C161" s="59" t="s">
        <v>3775</v>
      </c>
      <c r="D161" s="59">
        <v>24</v>
      </c>
      <c r="E161" s="65" t="s">
        <v>201</v>
      </c>
      <c r="F161" s="65" t="s">
        <v>201</v>
      </c>
      <c r="G161" s="91">
        <v>0</v>
      </c>
      <c r="H161" s="91">
        <v>0</v>
      </c>
      <c r="I161" s="172" t="s">
        <v>6</v>
      </c>
      <c r="J161" s="65" t="s">
        <v>1549</v>
      </c>
      <c r="K161" s="66" t="s">
        <v>4241</v>
      </c>
      <c r="L161" s="67"/>
      <c r="M161" s="63" t="s">
        <v>1863</v>
      </c>
      <c r="N161" s="13"/>
      <c r="O161"/>
      <c r="P161" t="str">
        <f t="shared" si="36"/>
        <v/>
      </c>
      <c r="Q161" t="str">
        <f>IF(ISNA(VLOOKUP(AC161,#REF!,1)),"//","")</f>
        <v/>
      </c>
      <c r="R161"/>
      <c r="S161" s="43">
        <f t="shared" si="29"/>
        <v>112</v>
      </c>
      <c r="T161" s="92" t="s">
        <v>2431</v>
      </c>
      <c r="U161" s="70" t="s">
        <v>2431</v>
      </c>
      <c r="V161" s="70" t="s">
        <v>2431</v>
      </c>
      <c r="W161" s="44" t="str">
        <f t="shared" si="30"/>
        <v/>
      </c>
      <c r="X161" s="25" t="str">
        <f t="shared" si="31"/>
        <v/>
      </c>
      <c r="Y161" s="1">
        <f t="shared" si="32"/>
        <v>152</v>
      </c>
      <c r="Z161" t="str">
        <f t="shared" si="33"/>
        <v>CST_25</v>
      </c>
      <c r="AA161" s="158" t="str">
        <f>IF(ISNA(VLOOKUP(X161,Sheet2!J:J,1,0)),"//","")</f>
        <v/>
      </c>
      <c r="AC161" s="108" t="str">
        <f t="shared" si="34"/>
        <v/>
      </c>
      <c r="AD161" t="b">
        <f t="shared" si="35"/>
        <v>1</v>
      </c>
    </row>
    <row r="162" spans="1:30">
      <c r="A162" s="56">
        <f t="shared" si="27"/>
        <v>162</v>
      </c>
      <c r="B162" s="55">
        <f t="shared" si="28"/>
        <v>153</v>
      </c>
      <c r="C162" s="59" t="s">
        <v>3775</v>
      </c>
      <c r="D162" s="59">
        <v>25</v>
      </c>
      <c r="E162" s="65" t="s">
        <v>202</v>
      </c>
      <c r="F162" s="65" t="s">
        <v>202</v>
      </c>
      <c r="G162" s="91">
        <v>0</v>
      </c>
      <c r="H162" s="91">
        <v>0</v>
      </c>
      <c r="I162" s="172" t="s">
        <v>6</v>
      </c>
      <c r="J162" s="65" t="s">
        <v>1549</v>
      </c>
      <c r="K162" s="66" t="s">
        <v>4241</v>
      </c>
      <c r="L162" s="67"/>
      <c r="M162" s="63" t="s">
        <v>1869</v>
      </c>
      <c r="N162" s="13"/>
      <c r="O162"/>
      <c r="P162" t="str">
        <f t="shared" si="36"/>
        <v/>
      </c>
      <c r="Q162" t="str">
        <f>IF(ISNA(VLOOKUP(AC162,#REF!,1)),"//","")</f>
        <v/>
      </c>
      <c r="R162"/>
      <c r="S162" s="43">
        <f t="shared" si="29"/>
        <v>112</v>
      </c>
      <c r="T162" s="92" t="s">
        <v>2431</v>
      </c>
      <c r="U162" s="70" t="s">
        <v>2431</v>
      </c>
      <c r="V162" s="70" t="s">
        <v>2431</v>
      </c>
      <c r="W162" s="44" t="str">
        <f t="shared" si="30"/>
        <v/>
      </c>
      <c r="X162" s="25" t="str">
        <f t="shared" si="31"/>
        <v/>
      </c>
      <c r="Y162" s="1">
        <f t="shared" si="32"/>
        <v>153</v>
      </c>
      <c r="Z162" t="str">
        <f t="shared" si="33"/>
        <v>CST_26</v>
      </c>
      <c r="AA162" s="158" t="str">
        <f>IF(ISNA(VLOOKUP(X162,Sheet2!J:J,1,0)),"//","")</f>
        <v/>
      </c>
      <c r="AC162" s="108" t="str">
        <f t="shared" si="34"/>
        <v/>
      </c>
      <c r="AD162" t="b">
        <f t="shared" si="35"/>
        <v>1</v>
      </c>
    </row>
    <row r="163" spans="1:30">
      <c r="A163" s="56">
        <f t="shared" si="27"/>
        <v>163</v>
      </c>
      <c r="B163" s="55">
        <f t="shared" si="28"/>
        <v>154</v>
      </c>
      <c r="C163" s="59" t="s">
        <v>3775</v>
      </c>
      <c r="D163" s="59">
        <v>26</v>
      </c>
      <c r="E163" s="65" t="s">
        <v>203</v>
      </c>
      <c r="F163" s="65" t="s">
        <v>203</v>
      </c>
      <c r="G163" s="91">
        <v>0</v>
      </c>
      <c r="H163" s="91">
        <v>0</v>
      </c>
      <c r="I163" s="172" t="s">
        <v>6</v>
      </c>
      <c r="J163" s="65" t="s">
        <v>1549</v>
      </c>
      <c r="K163" s="66" t="s">
        <v>4241</v>
      </c>
      <c r="L163" s="67"/>
      <c r="M163" s="63" t="s">
        <v>1870</v>
      </c>
      <c r="N163" s="13"/>
      <c r="O163"/>
      <c r="P163" t="str">
        <f t="shared" si="36"/>
        <v/>
      </c>
      <c r="Q163" t="str">
        <f>IF(ISNA(VLOOKUP(AC163,#REF!,1)),"//","")</f>
        <v/>
      </c>
      <c r="R163"/>
      <c r="S163" s="43">
        <f t="shared" si="29"/>
        <v>112</v>
      </c>
      <c r="T163" s="92" t="s">
        <v>2431</v>
      </c>
      <c r="U163" s="70" t="s">
        <v>2431</v>
      </c>
      <c r="V163" s="70" t="s">
        <v>2431</v>
      </c>
      <c r="W163" s="44" t="str">
        <f t="shared" si="30"/>
        <v/>
      </c>
      <c r="X163" s="25" t="str">
        <f t="shared" si="31"/>
        <v/>
      </c>
      <c r="Y163" s="1">
        <f t="shared" si="32"/>
        <v>154</v>
      </c>
      <c r="Z163" t="str">
        <f t="shared" si="33"/>
        <v>CST_27</v>
      </c>
      <c r="AA163" s="158" t="str">
        <f>IF(ISNA(VLOOKUP(X163,Sheet2!J:J,1,0)),"//","")</f>
        <v/>
      </c>
      <c r="AC163" s="108" t="str">
        <f t="shared" si="34"/>
        <v/>
      </c>
      <c r="AD163" t="b">
        <f t="shared" si="35"/>
        <v>1</v>
      </c>
    </row>
    <row r="164" spans="1:30">
      <c r="A164" s="56">
        <f t="shared" si="27"/>
        <v>164</v>
      </c>
      <c r="B164" s="55">
        <f t="shared" si="28"/>
        <v>155</v>
      </c>
      <c r="C164" s="59" t="s">
        <v>3775</v>
      </c>
      <c r="D164" s="59">
        <v>27</v>
      </c>
      <c r="E164" s="65" t="s">
        <v>205</v>
      </c>
      <c r="F164" s="65" t="s">
        <v>205</v>
      </c>
      <c r="G164" s="91">
        <v>0</v>
      </c>
      <c r="H164" s="91">
        <v>0</v>
      </c>
      <c r="I164" s="172" t="s">
        <v>6</v>
      </c>
      <c r="J164" s="65" t="s">
        <v>1549</v>
      </c>
      <c r="K164" s="66" t="s">
        <v>4241</v>
      </c>
      <c r="L164" s="67"/>
      <c r="M164" s="63" t="s">
        <v>1871</v>
      </c>
      <c r="N164" s="13"/>
      <c r="O164"/>
      <c r="P164" t="str">
        <f t="shared" si="36"/>
        <v/>
      </c>
      <c r="Q164" t="str">
        <f>IF(ISNA(VLOOKUP(AC164,#REF!,1)),"//","")</f>
        <v/>
      </c>
      <c r="R164"/>
      <c r="S164" s="43">
        <f t="shared" si="29"/>
        <v>112</v>
      </c>
      <c r="T164" s="92" t="s">
        <v>2431</v>
      </c>
      <c r="U164" s="70" t="s">
        <v>2431</v>
      </c>
      <c r="V164" s="70" t="s">
        <v>2431</v>
      </c>
      <c r="W164" s="44" t="str">
        <f t="shared" si="30"/>
        <v/>
      </c>
      <c r="X164" s="25" t="str">
        <f t="shared" si="31"/>
        <v/>
      </c>
      <c r="Y164" s="1">
        <f t="shared" si="32"/>
        <v>155</v>
      </c>
      <c r="Z164" t="str">
        <f t="shared" si="33"/>
        <v>CST_28</v>
      </c>
      <c r="AA164" s="158" t="str">
        <f>IF(ISNA(VLOOKUP(X164,Sheet2!J:J,1,0)),"//","")</f>
        <v/>
      </c>
      <c r="AC164" s="108" t="str">
        <f t="shared" si="34"/>
        <v/>
      </c>
      <c r="AD164" t="b">
        <f t="shared" si="35"/>
        <v>1</v>
      </c>
    </row>
    <row r="165" spans="1:30">
      <c r="A165" s="56">
        <f t="shared" si="27"/>
        <v>165</v>
      </c>
      <c r="B165" s="55">
        <f t="shared" si="28"/>
        <v>156</v>
      </c>
      <c r="C165" s="59" t="s">
        <v>3775</v>
      </c>
      <c r="D165" s="59">
        <v>28</v>
      </c>
      <c r="E165" s="65" t="s">
        <v>206</v>
      </c>
      <c r="F165" s="65" t="s">
        <v>206</v>
      </c>
      <c r="G165" s="91">
        <v>0</v>
      </c>
      <c r="H165" s="91">
        <v>0</v>
      </c>
      <c r="I165" s="172" t="s">
        <v>6</v>
      </c>
      <c r="J165" s="65" t="s">
        <v>1549</v>
      </c>
      <c r="K165" s="66" t="s">
        <v>4241</v>
      </c>
      <c r="L165" s="67"/>
      <c r="M165" s="63" t="s">
        <v>1875</v>
      </c>
      <c r="N165" s="13"/>
      <c r="O165"/>
      <c r="P165" t="str">
        <f t="shared" si="36"/>
        <v/>
      </c>
      <c r="Q165" t="str">
        <f>IF(ISNA(VLOOKUP(AC165,#REF!,1)),"//","")</f>
        <v/>
      </c>
      <c r="R165"/>
      <c r="S165" s="43">
        <f t="shared" si="29"/>
        <v>112</v>
      </c>
      <c r="T165" s="92" t="s">
        <v>2431</v>
      </c>
      <c r="U165" s="70" t="s">
        <v>2431</v>
      </c>
      <c r="V165" s="70" t="s">
        <v>2431</v>
      </c>
      <c r="W165" s="44" t="str">
        <f t="shared" si="30"/>
        <v/>
      </c>
      <c r="X165" s="25" t="str">
        <f t="shared" si="31"/>
        <v/>
      </c>
      <c r="Y165" s="1">
        <f t="shared" si="32"/>
        <v>156</v>
      </c>
      <c r="Z165" t="str">
        <f t="shared" si="33"/>
        <v>CST_29</v>
      </c>
      <c r="AA165" s="158" t="str">
        <f>IF(ISNA(VLOOKUP(X165,Sheet2!J:J,1,0)),"//","")</f>
        <v/>
      </c>
      <c r="AC165" s="108" t="str">
        <f t="shared" si="34"/>
        <v/>
      </c>
      <c r="AD165" t="b">
        <f t="shared" si="35"/>
        <v>1</v>
      </c>
    </row>
    <row r="166" spans="1:30">
      <c r="A166" s="56">
        <f t="shared" si="27"/>
        <v>166</v>
      </c>
      <c r="B166" s="55">
        <f t="shared" si="28"/>
        <v>157</v>
      </c>
      <c r="C166" s="59" t="s">
        <v>3775</v>
      </c>
      <c r="D166" s="59">
        <v>29</v>
      </c>
      <c r="E166" s="65" t="s">
        <v>207</v>
      </c>
      <c r="F166" s="65" t="s">
        <v>207</v>
      </c>
      <c r="G166" s="91">
        <v>0</v>
      </c>
      <c r="H166" s="91">
        <v>0</v>
      </c>
      <c r="I166" s="172" t="s">
        <v>6</v>
      </c>
      <c r="J166" s="65" t="s">
        <v>1549</v>
      </c>
      <c r="K166" s="66" t="s">
        <v>4241</v>
      </c>
      <c r="L166" s="67"/>
      <c r="M166" s="63" t="s">
        <v>1876</v>
      </c>
      <c r="N166" s="13"/>
      <c r="O166"/>
      <c r="P166" t="str">
        <f t="shared" si="36"/>
        <v/>
      </c>
      <c r="Q166" t="str">
        <f>IF(ISNA(VLOOKUP(AC166,#REF!,1)),"//","")</f>
        <v/>
      </c>
      <c r="R166"/>
      <c r="S166" s="43">
        <f t="shared" si="29"/>
        <v>112</v>
      </c>
      <c r="T166" s="92" t="s">
        <v>2431</v>
      </c>
      <c r="U166" s="70" t="s">
        <v>2431</v>
      </c>
      <c r="V166" s="70" t="s">
        <v>2431</v>
      </c>
      <c r="W166" s="44" t="str">
        <f t="shared" si="30"/>
        <v/>
      </c>
      <c r="X166" s="25" t="str">
        <f t="shared" si="31"/>
        <v/>
      </c>
      <c r="Y166" s="1">
        <f t="shared" si="32"/>
        <v>157</v>
      </c>
      <c r="Z166" t="str">
        <f t="shared" si="33"/>
        <v>CST_30</v>
      </c>
      <c r="AA166" s="158" t="str">
        <f>IF(ISNA(VLOOKUP(X166,Sheet2!J:J,1,0)),"//","")</f>
        <v/>
      </c>
      <c r="AC166" s="108" t="str">
        <f t="shared" si="34"/>
        <v/>
      </c>
      <c r="AD166" t="b">
        <f t="shared" si="35"/>
        <v>1</v>
      </c>
    </row>
    <row r="167" spans="1:30">
      <c r="A167" s="56">
        <f t="shared" si="27"/>
        <v>167</v>
      </c>
      <c r="B167" s="55">
        <f t="shared" si="28"/>
        <v>158</v>
      </c>
      <c r="C167" s="59" t="s">
        <v>3775</v>
      </c>
      <c r="D167" s="59">
        <v>30</v>
      </c>
      <c r="E167" s="65" t="s">
        <v>208</v>
      </c>
      <c r="F167" s="65" t="s">
        <v>208</v>
      </c>
      <c r="G167" s="91">
        <v>0</v>
      </c>
      <c r="H167" s="91">
        <v>0</v>
      </c>
      <c r="I167" s="172" t="s">
        <v>6</v>
      </c>
      <c r="J167" s="65" t="s">
        <v>1549</v>
      </c>
      <c r="K167" s="66" t="s">
        <v>4241</v>
      </c>
      <c r="L167" s="67"/>
      <c r="M167" s="63" t="s">
        <v>1877</v>
      </c>
      <c r="N167" s="13"/>
      <c r="O167"/>
      <c r="P167" t="str">
        <f t="shared" si="36"/>
        <v/>
      </c>
      <c r="Q167" t="str">
        <f>IF(ISNA(VLOOKUP(AC167,#REF!,1)),"//","")</f>
        <v/>
      </c>
      <c r="R167"/>
      <c r="S167" s="43">
        <f t="shared" si="29"/>
        <v>112</v>
      </c>
      <c r="T167" s="92" t="s">
        <v>2431</v>
      </c>
      <c r="U167" s="70" t="s">
        <v>2431</v>
      </c>
      <c r="V167" s="70" t="s">
        <v>2431</v>
      </c>
      <c r="W167" s="44" t="str">
        <f t="shared" si="30"/>
        <v/>
      </c>
      <c r="X167" s="25" t="str">
        <f t="shared" si="31"/>
        <v/>
      </c>
      <c r="Y167" s="1">
        <f t="shared" si="32"/>
        <v>158</v>
      </c>
      <c r="Z167" t="str">
        <f t="shared" si="33"/>
        <v>CST_31</v>
      </c>
      <c r="AA167" s="158" t="str">
        <f>IF(ISNA(VLOOKUP(X167,Sheet2!J:J,1,0)),"//","")</f>
        <v/>
      </c>
      <c r="AC167" s="108" t="str">
        <f t="shared" si="34"/>
        <v/>
      </c>
      <c r="AD167" t="b">
        <f t="shared" si="35"/>
        <v>1</v>
      </c>
    </row>
    <row r="168" spans="1:30">
      <c r="A168" s="56">
        <f t="shared" si="27"/>
        <v>168</v>
      </c>
      <c r="B168" s="55">
        <f t="shared" si="28"/>
        <v>159</v>
      </c>
      <c r="C168" s="59" t="s">
        <v>3775</v>
      </c>
      <c r="D168" s="59">
        <v>31</v>
      </c>
      <c r="E168" s="65" t="s">
        <v>209</v>
      </c>
      <c r="F168" s="65" t="s">
        <v>209</v>
      </c>
      <c r="G168" s="91">
        <v>0</v>
      </c>
      <c r="H168" s="91">
        <v>0</v>
      </c>
      <c r="I168" s="172" t="s">
        <v>6</v>
      </c>
      <c r="J168" s="65" t="s">
        <v>1549</v>
      </c>
      <c r="K168" s="66" t="s">
        <v>4241</v>
      </c>
      <c r="L168" s="67"/>
      <c r="M168" s="63" t="s">
        <v>1879</v>
      </c>
      <c r="N168" s="13"/>
      <c r="O168"/>
      <c r="P168" t="str">
        <f t="shared" si="36"/>
        <v/>
      </c>
      <c r="Q168" t="str">
        <f>IF(ISNA(VLOOKUP(AC168,#REF!,1)),"//","")</f>
        <v/>
      </c>
      <c r="R168"/>
      <c r="S168" s="43">
        <f t="shared" si="29"/>
        <v>112</v>
      </c>
      <c r="T168" s="92" t="s">
        <v>2431</v>
      </c>
      <c r="U168" s="70" t="s">
        <v>2431</v>
      </c>
      <c r="V168" s="70" t="s">
        <v>2431</v>
      </c>
      <c r="W168" s="44" t="str">
        <f t="shared" si="30"/>
        <v/>
      </c>
      <c r="X168" s="25" t="str">
        <f t="shared" si="31"/>
        <v/>
      </c>
      <c r="Y168" s="1">
        <f t="shared" si="32"/>
        <v>159</v>
      </c>
      <c r="Z168" t="str">
        <f t="shared" si="33"/>
        <v>CST_32</v>
      </c>
      <c r="AA168" s="158" t="str">
        <f>IF(ISNA(VLOOKUP(X168,Sheet2!J:J,1,0)),"//","")</f>
        <v/>
      </c>
      <c r="AC168" s="108" t="str">
        <f t="shared" si="34"/>
        <v/>
      </c>
      <c r="AD168" t="b">
        <f t="shared" si="35"/>
        <v>1</v>
      </c>
    </row>
    <row r="169" spans="1:30">
      <c r="A169" s="56">
        <f t="shared" si="27"/>
        <v>169</v>
      </c>
      <c r="B169" s="55">
        <f t="shared" si="28"/>
        <v>160</v>
      </c>
      <c r="C169" s="59" t="s">
        <v>3775</v>
      </c>
      <c r="D169" s="59">
        <v>32</v>
      </c>
      <c r="E169" s="65" t="s">
        <v>215</v>
      </c>
      <c r="F169" s="65" t="s">
        <v>215</v>
      </c>
      <c r="G169" s="91">
        <v>0</v>
      </c>
      <c r="H169" s="91">
        <v>0</v>
      </c>
      <c r="I169" s="172" t="s">
        <v>6</v>
      </c>
      <c r="J169" s="65" t="s">
        <v>1549</v>
      </c>
      <c r="K169" s="66" t="s">
        <v>4241</v>
      </c>
      <c r="L169" s="67"/>
      <c r="M169" s="63" t="s">
        <v>1880</v>
      </c>
      <c r="N169" s="13"/>
      <c r="O169"/>
      <c r="P169" t="str">
        <f t="shared" si="36"/>
        <v/>
      </c>
      <c r="Q169" t="str">
        <f>IF(ISNA(VLOOKUP(AC169,#REF!,1)),"//","")</f>
        <v/>
      </c>
      <c r="R169"/>
      <c r="S169" s="43">
        <f t="shared" si="29"/>
        <v>112</v>
      </c>
      <c r="T169" s="92" t="s">
        <v>2431</v>
      </c>
      <c r="U169" s="70" t="s">
        <v>2431</v>
      </c>
      <c r="V169" s="70" t="s">
        <v>2431</v>
      </c>
      <c r="W169" s="44" t="str">
        <f t="shared" si="30"/>
        <v/>
      </c>
      <c r="X169" s="25" t="str">
        <f t="shared" si="31"/>
        <v/>
      </c>
      <c r="Y169" s="1">
        <f t="shared" si="32"/>
        <v>160</v>
      </c>
      <c r="Z169" t="str">
        <f t="shared" si="33"/>
        <v>CST_33</v>
      </c>
      <c r="AA169" s="158" t="str">
        <f>IF(ISNA(VLOOKUP(X169,Sheet2!J:J,1,0)),"//","")</f>
        <v/>
      </c>
      <c r="AC169" s="108" t="str">
        <f t="shared" si="34"/>
        <v/>
      </c>
      <c r="AD169" t="b">
        <f t="shared" si="35"/>
        <v>1</v>
      </c>
    </row>
    <row r="170" spans="1:30">
      <c r="A170" s="56">
        <f t="shared" si="27"/>
        <v>170</v>
      </c>
      <c r="B170" s="55">
        <f t="shared" si="28"/>
        <v>161</v>
      </c>
      <c r="C170" s="59" t="s">
        <v>3775</v>
      </c>
      <c r="D170" s="59">
        <v>33</v>
      </c>
      <c r="E170" s="65" t="s">
        <v>232</v>
      </c>
      <c r="F170" s="65" t="s">
        <v>232</v>
      </c>
      <c r="G170" s="91">
        <v>0</v>
      </c>
      <c r="H170" s="91">
        <v>0</v>
      </c>
      <c r="I170" s="172" t="s">
        <v>6</v>
      </c>
      <c r="J170" s="65" t="s">
        <v>1549</v>
      </c>
      <c r="K170" s="66" t="s">
        <v>4241</v>
      </c>
      <c r="L170" s="67"/>
      <c r="M170" s="63" t="s">
        <v>1885</v>
      </c>
      <c r="N170" s="13"/>
      <c r="O170"/>
      <c r="P170" t="str">
        <f t="shared" si="36"/>
        <v/>
      </c>
      <c r="Q170" t="str">
        <f>IF(ISNA(VLOOKUP(AC170,#REF!,1)),"//","")</f>
        <v/>
      </c>
      <c r="R170"/>
      <c r="S170" s="43">
        <f t="shared" si="29"/>
        <v>112</v>
      </c>
      <c r="T170" s="92" t="s">
        <v>2431</v>
      </c>
      <c r="U170" s="70" t="s">
        <v>2431</v>
      </c>
      <c r="V170" s="70" t="s">
        <v>2431</v>
      </c>
      <c r="W170" s="44" t="str">
        <f t="shared" si="30"/>
        <v/>
      </c>
      <c r="X170" s="25" t="str">
        <f t="shared" si="31"/>
        <v/>
      </c>
      <c r="Y170" s="1">
        <f t="shared" si="32"/>
        <v>161</v>
      </c>
      <c r="Z170" t="str">
        <f t="shared" si="33"/>
        <v>CST_34</v>
      </c>
      <c r="AA170" s="158" t="str">
        <f>IF(ISNA(VLOOKUP(X170,Sheet2!J:J,1,0)),"//","")</f>
        <v/>
      </c>
      <c r="AC170" s="108" t="str">
        <f t="shared" si="34"/>
        <v/>
      </c>
      <c r="AD170" t="b">
        <f t="shared" si="35"/>
        <v>1</v>
      </c>
    </row>
    <row r="171" spans="1:30">
      <c r="A171" s="56">
        <f t="shared" si="27"/>
        <v>171</v>
      </c>
      <c r="B171" s="55">
        <f t="shared" si="28"/>
        <v>162</v>
      </c>
      <c r="C171" s="59" t="s">
        <v>3775</v>
      </c>
      <c r="D171" s="59">
        <v>34</v>
      </c>
      <c r="E171" s="65" t="s">
        <v>233</v>
      </c>
      <c r="F171" s="65" t="s">
        <v>233</v>
      </c>
      <c r="G171" s="91">
        <v>0</v>
      </c>
      <c r="H171" s="91">
        <v>0</v>
      </c>
      <c r="I171" s="172" t="s">
        <v>6</v>
      </c>
      <c r="J171" s="65" t="s">
        <v>1549</v>
      </c>
      <c r="K171" s="66" t="s">
        <v>4241</v>
      </c>
      <c r="L171" s="67"/>
      <c r="M171" s="63" t="s">
        <v>1908</v>
      </c>
      <c r="N171" s="13"/>
      <c r="O171"/>
      <c r="P171" t="str">
        <f t="shared" si="36"/>
        <v/>
      </c>
      <c r="Q171" t="str">
        <f>IF(ISNA(VLOOKUP(AC171,#REF!,1)),"//","")</f>
        <v/>
      </c>
      <c r="R171"/>
      <c r="S171" s="43">
        <f t="shared" si="29"/>
        <v>112</v>
      </c>
      <c r="T171" s="92" t="s">
        <v>2431</v>
      </c>
      <c r="U171" s="70" t="s">
        <v>2431</v>
      </c>
      <c r="V171" s="70" t="s">
        <v>2431</v>
      </c>
      <c r="W171" s="44" t="str">
        <f t="shared" si="30"/>
        <v/>
      </c>
      <c r="X171" s="25" t="str">
        <f t="shared" si="31"/>
        <v/>
      </c>
      <c r="Y171" s="1">
        <f t="shared" si="32"/>
        <v>162</v>
      </c>
      <c r="Z171" t="str">
        <f t="shared" si="33"/>
        <v>CST_35</v>
      </c>
      <c r="AA171" s="158" t="str">
        <f>IF(ISNA(VLOOKUP(X171,Sheet2!J:J,1,0)),"//","")</f>
        <v/>
      </c>
      <c r="AC171" s="108" t="str">
        <f t="shared" si="34"/>
        <v/>
      </c>
      <c r="AD171" t="b">
        <f t="shared" si="35"/>
        <v>1</v>
      </c>
    </row>
    <row r="172" spans="1:30">
      <c r="A172" s="56">
        <f t="shared" si="27"/>
        <v>172</v>
      </c>
      <c r="B172" s="55">
        <f t="shared" si="28"/>
        <v>163</v>
      </c>
      <c r="C172" s="59" t="s">
        <v>3775</v>
      </c>
      <c r="D172" s="59">
        <v>35</v>
      </c>
      <c r="E172" s="65" t="s">
        <v>234</v>
      </c>
      <c r="F172" s="65" t="s">
        <v>234</v>
      </c>
      <c r="G172" s="91">
        <v>0</v>
      </c>
      <c r="H172" s="91">
        <v>0</v>
      </c>
      <c r="I172" s="172" t="s">
        <v>6</v>
      </c>
      <c r="J172" s="65" t="s">
        <v>1549</v>
      </c>
      <c r="K172" s="66" t="s">
        <v>4241</v>
      </c>
      <c r="L172" s="67"/>
      <c r="M172" s="63" t="s">
        <v>1909</v>
      </c>
      <c r="N172" s="13"/>
      <c r="O172"/>
      <c r="P172" t="str">
        <f t="shared" si="36"/>
        <v/>
      </c>
      <c r="Q172" t="str">
        <f>IF(ISNA(VLOOKUP(AC172,#REF!,1)),"//","")</f>
        <v/>
      </c>
      <c r="R172"/>
      <c r="S172" s="43">
        <f t="shared" si="29"/>
        <v>112</v>
      </c>
      <c r="T172" s="92" t="s">
        <v>2431</v>
      </c>
      <c r="U172" s="70" t="s">
        <v>2431</v>
      </c>
      <c r="V172" s="70" t="s">
        <v>2431</v>
      </c>
      <c r="W172" s="44" t="str">
        <f t="shared" si="30"/>
        <v/>
      </c>
      <c r="X172" s="25" t="str">
        <f t="shared" si="31"/>
        <v/>
      </c>
      <c r="Y172" s="1">
        <f t="shared" si="32"/>
        <v>163</v>
      </c>
      <c r="Z172" t="str">
        <f t="shared" si="33"/>
        <v>CST_36</v>
      </c>
      <c r="AA172" s="158" t="str">
        <f>IF(ISNA(VLOOKUP(X172,Sheet2!J:J,1,0)),"//","")</f>
        <v/>
      </c>
      <c r="AC172" s="108" t="str">
        <f t="shared" si="34"/>
        <v/>
      </c>
      <c r="AD172" t="b">
        <f t="shared" si="35"/>
        <v>1</v>
      </c>
    </row>
    <row r="173" spans="1:30">
      <c r="A173" s="56">
        <f t="shared" si="27"/>
        <v>173</v>
      </c>
      <c r="B173" s="55">
        <f t="shared" si="28"/>
        <v>164</v>
      </c>
      <c r="C173" s="59" t="s">
        <v>3775</v>
      </c>
      <c r="D173" s="59">
        <v>36</v>
      </c>
      <c r="E173" s="65" t="s">
        <v>235</v>
      </c>
      <c r="F173" s="65" t="s">
        <v>235</v>
      </c>
      <c r="G173" s="91">
        <v>0</v>
      </c>
      <c r="H173" s="91">
        <v>0</v>
      </c>
      <c r="I173" s="172" t="s">
        <v>6</v>
      </c>
      <c r="J173" s="65" t="s">
        <v>1549</v>
      </c>
      <c r="K173" s="66" t="s">
        <v>4241</v>
      </c>
      <c r="L173" s="67"/>
      <c r="M173" s="63" t="s">
        <v>1910</v>
      </c>
      <c r="N173" s="13"/>
      <c r="O173"/>
      <c r="P173" t="str">
        <f t="shared" si="36"/>
        <v/>
      </c>
      <c r="Q173" t="str">
        <f>IF(ISNA(VLOOKUP(AC173,#REF!,1)),"//","")</f>
        <v/>
      </c>
      <c r="R173"/>
      <c r="S173" s="43">
        <f t="shared" si="29"/>
        <v>112</v>
      </c>
      <c r="T173" s="92" t="s">
        <v>2431</v>
      </c>
      <c r="U173" s="70" t="s">
        <v>2431</v>
      </c>
      <c r="V173" s="70" t="s">
        <v>2431</v>
      </c>
      <c r="W173" s="44" t="str">
        <f t="shared" si="30"/>
        <v/>
      </c>
      <c r="X173" s="25" t="str">
        <f t="shared" si="31"/>
        <v/>
      </c>
      <c r="Y173" s="1">
        <f t="shared" si="32"/>
        <v>164</v>
      </c>
      <c r="Z173" t="str">
        <f t="shared" si="33"/>
        <v>CST_37</v>
      </c>
      <c r="AA173" s="158" t="str">
        <f>IF(ISNA(VLOOKUP(X173,Sheet2!J:J,1,0)),"//","")</f>
        <v/>
      </c>
      <c r="AC173" s="108" t="str">
        <f t="shared" si="34"/>
        <v/>
      </c>
      <c r="AD173" t="b">
        <f t="shared" si="35"/>
        <v>1</v>
      </c>
    </row>
    <row r="174" spans="1:30">
      <c r="A174" s="56">
        <f t="shared" si="27"/>
        <v>174</v>
      </c>
      <c r="B174" s="55">
        <f t="shared" si="28"/>
        <v>165</v>
      </c>
      <c r="C174" s="59" t="s">
        <v>3775</v>
      </c>
      <c r="D174" s="59">
        <v>37</v>
      </c>
      <c r="E174" s="65" t="s">
        <v>247</v>
      </c>
      <c r="F174" s="65" t="s">
        <v>247</v>
      </c>
      <c r="G174" s="91">
        <v>0</v>
      </c>
      <c r="H174" s="91">
        <v>0</v>
      </c>
      <c r="I174" s="172" t="s">
        <v>6</v>
      </c>
      <c r="J174" s="65" t="s">
        <v>1549</v>
      </c>
      <c r="K174" s="66" t="s">
        <v>4241</v>
      </c>
      <c r="L174" s="67"/>
      <c r="M174" s="63" t="s">
        <v>1911</v>
      </c>
      <c r="N174" s="13"/>
      <c r="O174"/>
      <c r="P174" t="str">
        <f t="shared" si="36"/>
        <v/>
      </c>
      <c r="Q174" t="str">
        <f>IF(ISNA(VLOOKUP(AC174,#REF!,1)),"//","")</f>
        <v/>
      </c>
      <c r="R174"/>
      <c r="S174" s="43">
        <f t="shared" si="29"/>
        <v>112</v>
      </c>
      <c r="T174" s="92" t="s">
        <v>2431</v>
      </c>
      <c r="U174" s="70" t="s">
        <v>2431</v>
      </c>
      <c r="V174" s="70" t="s">
        <v>2431</v>
      </c>
      <c r="W174" s="44" t="str">
        <f t="shared" si="30"/>
        <v/>
      </c>
      <c r="X174" s="25" t="str">
        <f t="shared" si="31"/>
        <v/>
      </c>
      <c r="Y174" s="1">
        <f t="shared" si="32"/>
        <v>165</v>
      </c>
      <c r="Z174" t="str">
        <f t="shared" si="33"/>
        <v>CST_38</v>
      </c>
      <c r="AA174" s="158" t="str">
        <f>IF(ISNA(VLOOKUP(X174,Sheet2!J:J,1,0)),"//","")</f>
        <v/>
      </c>
      <c r="AC174" s="108" t="str">
        <f t="shared" si="34"/>
        <v/>
      </c>
      <c r="AD174" t="b">
        <f t="shared" si="35"/>
        <v>1</v>
      </c>
    </row>
    <row r="175" spans="1:30">
      <c r="A175" s="56">
        <f t="shared" si="27"/>
        <v>175</v>
      </c>
      <c r="B175" s="55">
        <f t="shared" si="28"/>
        <v>166</v>
      </c>
      <c r="C175" s="59" t="s">
        <v>3775</v>
      </c>
      <c r="D175" s="59">
        <v>38</v>
      </c>
      <c r="E175" s="65" t="s">
        <v>271</v>
      </c>
      <c r="F175" s="65" t="s">
        <v>271</v>
      </c>
      <c r="G175" s="91">
        <v>0</v>
      </c>
      <c r="H175" s="91">
        <v>0</v>
      </c>
      <c r="I175" s="172" t="s">
        <v>6</v>
      </c>
      <c r="J175" s="65" t="s">
        <v>1549</v>
      </c>
      <c r="K175" s="66" t="s">
        <v>4241</v>
      </c>
      <c r="L175" s="67"/>
      <c r="M175" s="63" t="s">
        <v>1936</v>
      </c>
      <c r="N175" s="13"/>
      <c r="O175"/>
      <c r="P175" t="str">
        <f t="shared" si="36"/>
        <v/>
      </c>
      <c r="Q175" t="str">
        <f>IF(ISNA(VLOOKUP(AC175,#REF!,1)),"//","")</f>
        <v/>
      </c>
      <c r="R175"/>
      <c r="S175" s="43">
        <f t="shared" si="29"/>
        <v>112</v>
      </c>
      <c r="T175" s="92" t="s">
        <v>2431</v>
      </c>
      <c r="U175" s="70" t="s">
        <v>2431</v>
      </c>
      <c r="V175" s="70" t="s">
        <v>2431</v>
      </c>
      <c r="W175" s="44" t="str">
        <f t="shared" si="30"/>
        <v/>
      </c>
      <c r="X175" s="25" t="str">
        <f t="shared" si="31"/>
        <v/>
      </c>
      <c r="Y175" s="1">
        <f t="shared" si="32"/>
        <v>166</v>
      </c>
      <c r="Z175" t="str">
        <f t="shared" si="33"/>
        <v>CST_39</v>
      </c>
      <c r="AA175" s="158" t="str">
        <f>IF(ISNA(VLOOKUP(X175,Sheet2!J:J,1,0)),"//","")</f>
        <v/>
      </c>
      <c r="AC175" s="108" t="str">
        <f t="shared" si="34"/>
        <v/>
      </c>
      <c r="AD175" t="b">
        <f t="shared" si="35"/>
        <v>1</v>
      </c>
    </row>
    <row r="176" spans="1:30">
      <c r="A176" s="56">
        <f t="shared" si="27"/>
        <v>176</v>
      </c>
      <c r="B176" s="55">
        <f t="shared" si="28"/>
        <v>167</v>
      </c>
      <c r="C176" s="59" t="s">
        <v>3775</v>
      </c>
      <c r="D176" s="59">
        <v>39</v>
      </c>
      <c r="E176" s="65" t="s">
        <v>284</v>
      </c>
      <c r="F176" s="65" t="s">
        <v>284</v>
      </c>
      <c r="G176" s="91">
        <v>0</v>
      </c>
      <c r="H176" s="91">
        <v>0</v>
      </c>
      <c r="I176" s="172" t="s">
        <v>6</v>
      </c>
      <c r="J176" s="65" t="s">
        <v>1549</v>
      </c>
      <c r="K176" s="66" t="s">
        <v>4241</v>
      </c>
      <c r="L176" s="67"/>
      <c r="M176" s="63" t="s">
        <v>1969</v>
      </c>
      <c r="N176" s="13"/>
      <c r="O176"/>
      <c r="P176" t="str">
        <f t="shared" si="36"/>
        <v/>
      </c>
      <c r="Q176" t="str">
        <f>IF(ISNA(VLOOKUP(AC176,#REF!,1)),"//","")</f>
        <v/>
      </c>
      <c r="R176"/>
      <c r="S176" s="43">
        <f t="shared" si="29"/>
        <v>112</v>
      </c>
      <c r="T176" s="92" t="s">
        <v>2431</v>
      </c>
      <c r="U176" s="70" t="s">
        <v>2431</v>
      </c>
      <c r="V176" s="70" t="s">
        <v>2431</v>
      </c>
      <c r="W176" s="44" t="str">
        <f t="shared" si="30"/>
        <v/>
      </c>
      <c r="X176" s="25" t="str">
        <f t="shared" si="31"/>
        <v/>
      </c>
      <c r="Y176" s="1">
        <f t="shared" si="32"/>
        <v>167</v>
      </c>
      <c r="Z176" t="str">
        <f t="shared" si="33"/>
        <v>CST_40</v>
      </c>
      <c r="AA176" s="158" t="str">
        <f>IF(ISNA(VLOOKUP(X176,Sheet2!J:J,1,0)),"//","")</f>
        <v/>
      </c>
      <c r="AC176" s="108" t="str">
        <f t="shared" si="34"/>
        <v/>
      </c>
      <c r="AD176" t="b">
        <f t="shared" si="35"/>
        <v>1</v>
      </c>
    </row>
    <row r="177" spans="1:30">
      <c r="A177" s="56">
        <f t="shared" si="27"/>
        <v>177</v>
      </c>
      <c r="B177" s="55">
        <f t="shared" si="28"/>
        <v>168</v>
      </c>
      <c r="C177" s="59" t="s">
        <v>3775</v>
      </c>
      <c r="D177" s="59">
        <v>40</v>
      </c>
      <c r="E177" s="65" t="s">
        <v>290</v>
      </c>
      <c r="F177" s="65" t="s">
        <v>290</v>
      </c>
      <c r="G177" s="91">
        <v>0</v>
      </c>
      <c r="H177" s="91">
        <v>0</v>
      </c>
      <c r="I177" s="172" t="s">
        <v>6</v>
      </c>
      <c r="J177" s="65" t="s">
        <v>1549</v>
      </c>
      <c r="K177" s="66" t="s">
        <v>4241</v>
      </c>
      <c r="L177" s="67"/>
      <c r="M177" s="63" t="s">
        <v>1986</v>
      </c>
      <c r="N177" s="13"/>
      <c r="O177"/>
      <c r="P177" t="str">
        <f t="shared" si="36"/>
        <v/>
      </c>
      <c r="Q177" t="str">
        <f>IF(ISNA(VLOOKUP(AC177,#REF!,1)),"//","")</f>
        <v/>
      </c>
      <c r="R177"/>
      <c r="S177" s="43">
        <f t="shared" si="29"/>
        <v>112</v>
      </c>
      <c r="T177" s="92" t="s">
        <v>2431</v>
      </c>
      <c r="U177" s="70" t="s">
        <v>2431</v>
      </c>
      <c r="V177" s="70" t="s">
        <v>2431</v>
      </c>
      <c r="W177" s="44" t="str">
        <f t="shared" si="30"/>
        <v/>
      </c>
      <c r="X177" s="25" t="str">
        <f t="shared" si="31"/>
        <v/>
      </c>
      <c r="Y177" s="1">
        <f t="shared" si="32"/>
        <v>168</v>
      </c>
      <c r="Z177" t="str">
        <f t="shared" si="33"/>
        <v>CST_41</v>
      </c>
      <c r="AA177" s="158" t="str">
        <f>IF(ISNA(VLOOKUP(X177,Sheet2!J:J,1,0)),"//","")</f>
        <v/>
      </c>
      <c r="AC177" s="108" t="str">
        <f t="shared" si="34"/>
        <v/>
      </c>
      <c r="AD177" t="b">
        <f t="shared" si="35"/>
        <v>1</v>
      </c>
    </row>
    <row r="178" spans="1:30">
      <c r="A178" s="56">
        <f t="shared" si="27"/>
        <v>178</v>
      </c>
      <c r="B178" s="55">
        <f t="shared" si="28"/>
        <v>169</v>
      </c>
      <c r="C178" s="59" t="s">
        <v>3775</v>
      </c>
      <c r="D178" s="59">
        <v>41</v>
      </c>
      <c r="E178" s="65" t="s">
        <v>292</v>
      </c>
      <c r="F178" s="65" t="s">
        <v>292</v>
      </c>
      <c r="G178" s="91">
        <v>0</v>
      </c>
      <c r="H178" s="91">
        <v>0</v>
      </c>
      <c r="I178" s="172" t="s">
        <v>6</v>
      </c>
      <c r="J178" s="65" t="s">
        <v>1549</v>
      </c>
      <c r="K178" s="66" t="s">
        <v>4241</v>
      </c>
      <c r="L178" s="67"/>
      <c r="M178" s="63" t="s">
        <v>1996</v>
      </c>
      <c r="N178" s="13"/>
      <c r="O178"/>
      <c r="P178" t="str">
        <f t="shared" si="36"/>
        <v/>
      </c>
      <c r="Q178" t="str">
        <f>IF(ISNA(VLOOKUP(AC178,#REF!,1)),"//","")</f>
        <v/>
      </c>
      <c r="R178"/>
      <c r="S178" s="43">
        <f t="shared" si="29"/>
        <v>112</v>
      </c>
      <c r="T178" s="92" t="s">
        <v>2431</v>
      </c>
      <c r="U178" s="70" t="s">
        <v>2431</v>
      </c>
      <c r="V178" s="70" t="s">
        <v>2431</v>
      </c>
      <c r="W178" s="44" t="str">
        <f t="shared" si="30"/>
        <v/>
      </c>
      <c r="X178" s="25" t="str">
        <f t="shared" si="31"/>
        <v/>
      </c>
      <c r="Y178" s="1">
        <f t="shared" si="32"/>
        <v>169</v>
      </c>
      <c r="Z178" t="str">
        <f t="shared" si="33"/>
        <v>CST_42</v>
      </c>
      <c r="AA178" s="158" t="str">
        <f>IF(ISNA(VLOOKUP(X178,Sheet2!J:J,1,0)),"//","")</f>
        <v/>
      </c>
      <c r="AC178" s="108" t="str">
        <f t="shared" si="34"/>
        <v/>
      </c>
      <c r="AD178" t="b">
        <f t="shared" si="35"/>
        <v>1</v>
      </c>
    </row>
    <row r="179" spans="1:30">
      <c r="A179" s="56">
        <f t="shared" si="27"/>
        <v>179</v>
      </c>
      <c r="B179" s="55">
        <f t="shared" si="28"/>
        <v>170</v>
      </c>
      <c r="C179" s="59" t="s">
        <v>3775</v>
      </c>
      <c r="D179" s="59">
        <v>42</v>
      </c>
      <c r="E179" s="65" t="s">
        <v>301</v>
      </c>
      <c r="F179" s="65" t="s">
        <v>301</v>
      </c>
      <c r="G179" s="91">
        <v>0</v>
      </c>
      <c r="H179" s="91">
        <v>0</v>
      </c>
      <c r="I179" s="172" t="s">
        <v>6</v>
      </c>
      <c r="J179" s="65" t="s">
        <v>1549</v>
      </c>
      <c r="K179" s="66" t="s">
        <v>4241</v>
      </c>
      <c r="L179" s="67"/>
      <c r="M179" s="63" t="s">
        <v>1999</v>
      </c>
      <c r="N179" s="13"/>
      <c r="O179"/>
      <c r="P179" t="str">
        <f t="shared" si="36"/>
        <v/>
      </c>
      <c r="Q179" t="str">
        <f>IF(ISNA(VLOOKUP(AC179,#REF!,1)),"//","")</f>
        <v/>
      </c>
      <c r="R179"/>
      <c r="S179" s="43">
        <f t="shared" si="29"/>
        <v>112</v>
      </c>
      <c r="T179" s="92" t="s">
        <v>2431</v>
      </c>
      <c r="U179" s="70" t="s">
        <v>2431</v>
      </c>
      <c r="V179" s="70" t="s">
        <v>2431</v>
      </c>
      <c r="W179" s="44" t="str">
        <f t="shared" si="30"/>
        <v/>
      </c>
      <c r="X179" s="25" t="str">
        <f t="shared" si="31"/>
        <v/>
      </c>
      <c r="Y179" s="1">
        <f t="shared" si="32"/>
        <v>170</v>
      </c>
      <c r="Z179" t="str">
        <f t="shared" si="33"/>
        <v>CST_43</v>
      </c>
      <c r="AA179" s="158" t="str">
        <f>IF(ISNA(VLOOKUP(X179,Sheet2!J:J,1,0)),"//","")</f>
        <v/>
      </c>
      <c r="AC179" s="108" t="str">
        <f t="shared" si="34"/>
        <v/>
      </c>
      <c r="AD179" t="b">
        <f t="shared" si="35"/>
        <v>1</v>
      </c>
    </row>
    <row r="180" spans="1:30">
      <c r="A180" s="56">
        <f t="shared" si="27"/>
        <v>180</v>
      </c>
      <c r="B180" s="55">
        <f t="shared" si="28"/>
        <v>171</v>
      </c>
      <c r="C180" s="59" t="s">
        <v>3775</v>
      </c>
      <c r="D180" s="59">
        <v>43</v>
      </c>
      <c r="E180" s="65" t="s">
        <v>302</v>
      </c>
      <c r="F180" s="65" t="s">
        <v>302</v>
      </c>
      <c r="G180" s="91">
        <v>0</v>
      </c>
      <c r="H180" s="91">
        <v>0</v>
      </c>
      <c r="I180" s="172" t="s">
        <v>6</v>
      </c>
      <c r="J180" s="65" t="s">
        <v>1549</v>
      </c>
      <c r="K180" s="66" t="s">
        <v>4241</v>
      </c>
      <c r="L180" s="67"/>
      <c r="M180" s="63" t="s">
        <v>2019</v>
      </c>
      <c r="N180" s="13"/>
      <c r="O180"/>
      <c r="P180" t="str">
        <f t="shared" si="36"/>
        <v/>
      </c>
      <c r="Q180" t="str">
        <f>IF(ISNA(VLOOKUP(AC180,#REF!,1)),"//","")</f>
        <v/>
      </c>
      <c r="R180"/>
      <c r="S180" s="43">
        <f t="shared" si="29"/>
        <v>112</v>
      </c>
      <c r="T180" s="92" t="s">
        <v>2431</v>
      </c>
      <c r="U180" s="70" t="s">
        <v>2431</v>
      </c>
      <c r="V180" s="70" t="s">
        <v>2431</v>
      </c>
      <c r="W180" s="44" t="str">
        <f t="shared" si="30"/>
        <v/>
      </c>
      <c r="X180" s="25" t="str">
        <f t="shared" si="31"/>
        <v/>
      </c>
      <c r="Y180" s="1">
        <f t="shared" si="32"/>
        <v>171</v>
      </c>
      <c r="Z180" t="str">
        <f t="shared" si="33"/>
        <v>CST_44</v>
      </c>
      <c r="AA180" s="158" t="str">
        <f>IF(ISNA(VLOOKUP(X180,Sheet2!J:J,1,0)),"//","")</f>
        <v/>
      </c>
      <c r="AC180" s="108" t="str">
        <f t="shared" si="34"/>
        <v/>
      </c>
      <c r="AD180" t="b">
        <f t="shared" si="35"/>
        <v>1</v>
      </c>
    </row>
    <row r="181" spans="1:30">
      <c r="A181" s="56">
        <f t="shared" si="27"/>
        <v>181</v>
      </c>
      <c r="B181" s="55">
        <f t="shared" si="28"/>
        <v>172</v>
      </c>
      <c r="C181" s="59" t="s">
        <v>3775</v>
      </c>
      <c r="D181" s="59">
        <v>44</v>
      </c>
      <c r="E181" s="65" t="s">
        <v>303</v>
      </c>
      <c r="F181" s="65" t="s">
        <v>303</v>
      </c>
      <c r="G181" s="190">
        <v>0</v>
      </c>
      <c r="H181" s="190">
        <v>0</v>
      </c>
      <c r="I181" s="172" t="s">
        <v>6</v>
      </c>
      <c r="J181" s="65" t="s">
        <v>1549</v>
      </c>
      <c r="K181" s="66" t="s">
        <v>4241</v>
      </c>
      <c r="L181" s="67"/>
      <c r="M181" s="63" t="s">
        <v>2020</v>
      </c>
      <c r="N181" s="13"/>
      <c r="O181"/>
      <c r="P181" t="str">
        <f t="shared" si="36"/>
        <v/>
      </c>
      <c r="Q181" t="str">
        <f>IF(ISNA(VLOOKUP(AC181,#REF!,1)),"//","")</f>
        <v/>
      </c>
      <c r="R181"/>
      <c r="S181" s="43">
        <f t="shared" si="29"/>
        <v>112</v>
      </c>
      <c r="T181" s="92" t="s">
        <v>2431</v>
      </c>
      <c r="U181" s="70" t="s">
        <v>2431</v>
      </c>
      <c r="V181" s="70" t="s">
        <v>2431</v>
      </c>
      <c r="W181" s="44" t="str">
        <f t="shared" si="30"/>
        <v/>
      </c>
      <c r="X181" s="25" t="str">
        <f t="shared" si="31"/>
        <v/>
      </c>
      <c r="Y181" s="1">
        <f t="shared" si="32"/>
        <v>172</v>
      </c>
      <c r="Z181" t="str">
        <f t="shared" si="33"/>
        <v>CST_45</v>
      </c>
      <c r="AA181" s="158" t="str">
        <f>IF(ISNA(VLOOKUP(X181,Sheet2!J:J,1,0)),"//","")</f>
        <v/>
      </c>
      <c r="AC181" s="108" t="str">
        <f t="shared" si="34"/>
        <v/>
      </c>
      <c r="AD181" t="b">
        <f t="shared" si="35"/>
        <v>1</v>
      </c>
    </row>
    <row r="182" spans="1:30">
      <c r="A182" s="56">
        <f t="shared" si="27"/>
        <v>182</v>
      </c>
      <c r="B182" s="55">
        <f t="shared" si="28"/>
        <v>173</v>
      </c>
      <c r="C182" s="59" t="s">
        <v>3775</v>
      </c>
      <c r="D182" s="59">
        <v>45</v>
      </c>
      <c r="E182" s="65" t="s">
        <v>304</v>
      </c>
      <c r="F182" s="65" t="s">
        <v>304</v>
      </c>
      <c r="G182" s="91">
        <v>0</v>
      </c>
      <c r="H182" s="91">
        <v>0</v>
      </c>
      <c r="I182" s="172" t="s">
        <v>6</v>
      </c>
      <c r="J182" s="65" t="s">
        <v>1549</v>
      </c>
      <c r="K182" s="66" t="s">
        <v>4241</v>
      </c>
      <c r="L182" s="67"/>
      <c r="M182" s="63" t="s">
        <v>2021</v>
      </c>
      <c r="N182" s="13"/>
      <c r="O182"/>
      <c r="P182" t="str">
        <f t="shared" si="36"/>
        <v/>
      </c>
      <c r="Q182" t="str">
        <f>IF(ISNA(VLOOKUP(AC182,#REF!,1)),"//","")</f>
        <v/>
      </c>
      <c r="R182"/>
      <c r="S182" s="43">
        <f t="shared" si="29"/>
        <v>112</v>
      </c>
      <c r="T182" s="92" t="s">
        <v>2431</v>
      </c>
      <c r="U182" s="70" t="s">
        <v>2431</v>
      </c>
      <c r="V182" s="70" t="s">
        <v>2431</v>
      </c>
      <c r="W182" s="44" t="str">
        <f t="shared" si="30"/>
        <v/>
      </c>
      <c r="X182" s="25" t="str">
        <f t="shared" si="31"/>
        <v/>
      </c>
      <c r="Y182" s="1">
        <f t="shared" si="32"/>
        <v>173</v>
      </c>
      <c r="Z182" t="str">
        <f t="shared" si="33"/>
        <v>CST_46</v>
      </c>
      <c r="AA182" s="158" t="str">
        <f>IF(ISNA(VLOOKUP(X182,Sheet2!J:J,1,0)),"//","")</f>
        <v/>
      </c>
      <c r="AC182" s="108" t="str">
        <f t="shared" si="34"/>
        <v/>
      </c>
      <c r="AD182" t="b">
        <f t="shared" si="35"/>
        <v>1</v>
      </c>
    </row>
    <row r="183" spans="1:30">
      <c r="A183" s="56">
        <f t="shared" si="27"/>
        <v>183</v>
      </c>
      <c r="B183" s="55">
        <f t="shared" si="28"/>
        <v>174</v>
      </c>
      <c r="C183" s="59" t="s">
        <v>3775</v>
      </c>
      <c r="D183" s="59">
        <v>46</v>
      </c>
      <c r="E183" s="65" t="s">
        <v>307</v>
      </c>
      <c r="F183" s="65" t="s">
        <v>307</v>
      </c>
      <c r="G183" s="91">
        <v>0</v>
      </c>
      <c r="H183" s="91">
        <v>0</v>
      </c>
      <c r="I183" s="172" t="s">
        <v>6</v>
      </c>
      <c r="J183" s="65" t="s">
        <v>1549</v>
      </c>
      <c r="K183" s="66" t="s">
        <v>4241</v>
      </c>
      <c r="L183" s="67"/>
      <c r="M183" s="63" t="s">
        <v>2023</v>
      </c>
      <c r="N183" s="13"/>
      <c r="O183"/>
      <c r="P183" t="str">
        <f t="shared" si="36"/>
        <v/>
      </c>
      <c r="Q183" t="str">
        <f>IF(ISNA(VLOOKUP(AC183,#REF!,1)),"//","")</f>
        <v/>
      </c>
      <c r="R183"/>
      <c r="S183" s="43">
        <f t="shared" si="29"/>
        <v>112</v>
      </c>
      <c r="T183" s="92" t="s">
        <v>2431</v>
      </c>
      <c r="U183" s="70" t="s">
        <v>2431</v>
      </c>
      <c r="V183" s="70" t="s">
        <v>2431</v>
      </c>
      <c r="W183" s="44" t="str">
        <f t="shared" si="30"/>
        <v/>
      </c>
      <c r="X183" s="25" t="str">
        <f t="shared" si="31"/>
        <v/>
      </c>
      <c r="Y183" s="1">
        <f t="shared" si="32"/>
        <v>174</v>
      </c>
      <c r="Z183" t="str">
        <f t="shared" si="33"/>
        <v>CST_47</v>
      </c>
      <c r="AA183" s="158" t="str">
        <f>IF(ISNA(VLOOKUP(X183,Sheet2!J:J,1,0)),"//","")</f>
        <v/>
      </c>
      <c r="AC183" s="108" t="str">
        <f t="shared" si="34"/>
        <v/>
      </c>
      <c r="AD183" t="b">
        <f t="shared" si="35"/>
        <v>1</v>
      </c>
    </row>
    <row r="184" spans="1:30">
      <c r="A184" s="56">
        <f t="shared" si="27"/>
        <v>184</v>
      </c>
      <c r="B184" s="55">
        <f t="shared" si="28"/>
        <v>175</v>
      </c>
      <c r="C184" s="59" t="s">
        <v>3775</v>
      </c>
      <c r="D184" s="59">
        <v>47</v>
      </c>
      <c r="E184" s="65" t="s">
        <v>312</v>
      </c>
      <c r="F184" s="65" t="s">
        <v>312</v>
      </c>
      <c r="G184" s="91">
        <v>0</v>
      </c>
      <c r="H184" s="91">
        <v>0</v>
      </c>
      <c r="I184" s="172" t="s">
        <v>6</v>
      </c>
      <c r="J184" s="65" t="s">
        <v>1549</v>
      </c>
      <c r="K184" s="66" t="s">
        <v>4241</v>
      </c>
      <c r="L184" s="67"/>
      <c r="M184" s="63" t="s">
        <v>2026</v>
      </c>
      <c r="N184" s="13"/>
      <c r="O184"/>
      <c r="P184" t="str">
        <f t="shared" si="36"/>
        <v/>
      </c>
      <c r="Q184" t="str">
        <f>IF(ISNA(VLOOKUP(AC184,#REF!,1)),"//","")</f>
        <v/>
      </c>
      <c r="R184"/>
      <c r="S184" s="43">
        <f t="shared" si="29"/>
        <v>112</v>
      </c>
      <c r="T184" s="92" t="s">
        <v>2891</v>
      </c>
      <c r="U184" s="70" t="s">
        <v>2431</v>
      </c>
      <c r="V184" s="70" t="s">
        <v>2431</v>
      </c>
      <c r="W184" s="44" t="str">
        <f t="shared" si="30"/>
        <v/>
      </c>
      <c r="X184" s="25" t="str">
        <f t="shared" si="31"/>
        <v/>
      </c>
      <c r="Y184" s="1">
        <f t="shared" si="32"/>
        <v>175</v>
      </c>
      <c r="Z184" t="str">
        <f t="shared" si="33"/>
        <v>CST_48</v>
      </c>
      <c r="AA184" s="158" t="str">
        <f>IF(ISNA(VLOOKUP(X184,Sheet2!J:J,1,0)),"//","")</f>
        <v/>
      </c>
      <c r="AC184" s="108" t="str">
        <f t="shared" si="34"/>
        <v/>
      </c>
      <c r="AD184" t="b">
        <f t="shared" si="35"/>
        <v>1</v>
      </c>
    </row>
    <row r="185" spans="1:30">
      <c r="A185" s="56">
        <f t="shared" si="27"/>
        <v>185</v>
      </c>
      <c r="B185" s="55">
        <f t="shared" si="28"/>
        <v>176</v>
      </c>
      <c r="C185" s="59" t="s">
        <v>3775</v>
      </c>
      <c r="D185" s="59">
        <v>48</v>
      </c>
      <c r="E185" s="65" t="s">
        <v>323</v>
      </c>
      <c r="F185" s="65" t="s">
        <v>323</v>
      </c>
      <c r="G185" s="91">
        <v>0</v>
      </c>
      <c r="H185" s="91">
        <v>0</v>
      </c>
      <c r="I185" s="172" t="s">
        <v>6</v>
      </c>
      <c r="J185" s="65" t="s">
        <v>1549</v>
      </c>
      <c r="K185" s="66" t="s">
        <v>4241</v>
      </c>
      <c r="L185" s="67"/>
      <c r="M185" s="63" t="s">
        <v>2032</v>
      </c>
      <c r="N185" s="13"/>
      <c r="O185"/>
      <c r="P185" t="str">
        <f t="shared" si="36"/>
        <v/>
      </c>
      <c r="Q185" t="str">
        <f>IF(ISNA(VLOOKUP(AC185,#REF!,1)),"//","")</f>
        <v/>
      </c>
      <c r="R185"/>
      <c r="S185" s="43">
        <f t="shared" si="29"/>
        <v>112</v>
      </c>
      <c r="T185" s="92" t="s">
        <v>2431</v>
      </c>
      <c r="U185" s="70" t="s">
        <v>2431</v>
      </c>
      <c r="V185" s="70" t="s">
        <v>2431</v>
      </c>
      <c r="W185" s="44" t="str">
        <f t="shared" si="30"/>
        <v/>
      </c>
      <c r="X185" s="25" t="str">
        <f t="shared" si="31"/>
        <v/>
      </c>
      <c r="Y185" s="1">
        <f t="shared" si="32"/>
        <v>176</v>
      </c>
      <c r="Z185" t="str">
        <f t="shared" si="33"/>
        <v>CST_49</v>
      </c>
      <c r="AA185" s="158" t="str">
        <f>IF(ISNA(VLOOKUP(X185,Sheet2!J:J,1,0)),"//","")</f>
        <v/>
      </c>
      <c r="AC185" s="108" t="str">
        <f t="shared" si="34"/>
        <v/>
      </c>
      <c r="AD185" t="b">
        <f t="shared" si="35"/>
        <v>1</v>
      </c>
    </row>
    <row r="186" spans="1:30">
      <c r="A186" s="56">
        <f t="shared" si="27"/>
        <v>186</v>
      </c>
      <c r="B186" s="55">
        <f t="shared" si="28"/>
        <v>177</v>
      </c>
      <c r="C186" s="59" t="s">
        <v>3775</v>
      </c>
      <c r="D186" s="59">
        <v>49</v>
      </c>
      <c r="E186" s="65" t="s">
        <v>325</v>
      </c>
      <c r="F186" s="65" t="s">
        <v>325</v>
      </c>
      <c r="G186" s="91">
        <v>0</v>
      </c>
      <c r="H186" s="91">
        <v>0</v>
      </c>
      <c r="I186" s="172" t="s">
        <v>6</v>
      </c>
      <c r="J186" s="65" t="s">
        <v>1549</v>
      </c>
      <c r="K186" s="66" t="s">
        <v>4241</v>
      </c>
      <c r="L186" s="67"/>
      <c r="M186" s="63" t="s">
        <v>2044</v>
      </c>
      <c r="N186" s="13"/>
      <c r="O186"/>
      <c r="P186" t="str">
        <f t="shared" si="36"/>
        <v/>
      </c>
      <c r="Q186" t="str">
        <f>IF(ISNA(VLOOKUP(AC186,#REF!,1)),"//","")</f>
        <v/>
      </c>
      <c r="R186"/>
      <c r="S186" s="43">
        <f t="shared" si="29"/>
        <v>112</v>
      </c>
      <c r="T186" s="92" t="s">
        <v>2431</v>
      </c>
      <c r="U186" s="70" t="s">
        <v>2431</v>
      </c>
      <c r="V186" s="70" t="s">
        <v>2431</v>
      </c>
      <c r="W186" s="44" t="str">
        <f t="shared" si="30"/>
        <v/>
      </c>
      <c r="X186" s="25" t="str">
        <f t="shared" si="31"/>
        <v/>
      </c>
      <c r="Y186" s="1">
        <f t="shared" si="32"/>
        <v>177</v>
      </c>
      <c r="Z186" t="str">
        <f t="shared" si="33"/>
        <v>CST_50</v>
      </c>
      <c r="AA186" s="158" t="str">
        <f>IF(ISNA(VLOOKUP(X186,Sheet2!J:J,1,0)),"//","")</f>
        <v/>
      </c>
      <c r="AC186" s="108" t="str">
        <f t="shared" si="34"/>
        <v/>
      </c>
      <c r="AD186" t="b">
        <f t="shared" si="35"/>
        <v>1</v>
      </c>
    </row>
    <row r="187" spans="1:30">
      <c r="A187" s="56">
        <f t="shared" si="27"/>
        <v>187</v>
      </c>
      <c r="B187" s="55">
        <f t="shared" si="28"/>
        <v>178</v>
      </c>
      <c r="C187" s="59" t="s">
        <v>3775</v>
      </c>
      <c r="D187" s="59">
        <v>50</v>
      </c>
      <c r="E187" s="65" t="s">
        <v>355</v>
      </c>
      <c r="F187" s="65" t="s">
        <v>355</v>
      </c>
      <c r="G187" s="91">
        <v>0</v>
      </c>
      <c r="H187" s="91">
        <v>0</v>
      </c>
      <c r="I187" s="172" t="s">
        <v>6</v>
      </c>
      <c r="J187" s="65" t="s">
        <v>1549</v>
      </c>
      <c r="K187" s="66" t="s">
        <v>4241</v>
      </c>
      <c r="L187" s="67"/>
      <c r="M187" s="63" t="s">
        <v>2046</v>
      </c>
      <c r="N187" s="13"/>
      <c r="O187"/>
      <c r="P187" t="str">
        <f t="shared" si="36"/>
        <v/>
      </c>
      <c r="Q187" t="str">
        <f>IF(ISNA(VLOOKUP(AC187,#REF!,1)),"//","")</f>
        <v/>
      </c>
      <c r="R187"/>
      <c r="S187" s="43">
        <f t="shared" si="29"/>
        <v>112</v>
      </c>
      <c r="T187" s="92" t="s">
        <v>2431</v>
      </c>
      <c r="U187" s="70" t="s">
        <v>2431</v>
      </c>
      <c r="V187" s="70" t="s">
        <v>2431</v>
      </c>
      <c r="W187" s="44" t="str">
        <f t="shared" si="30"/>
        <v/>
      </c>
      <c r="X187" s="25" t="str">
        <f t="shared" si="31"/>
        <v/>
      </c>
      <c r="Y187" s="1">
        <f t="shared" si="32"/>
        <v>178</v>
      </c>
      <c r="Z187" t="str">
        <f t="shared" si="33"/>
        <v>CST_51</v>
      </c>
      <c r="AA187" s="158" t="str">
        <f>IF(ISNA(VLOOKUP(X187,Sheet2!J:J,1,0)),"//","")</f>
        <v/>
      </c>
      <c r="AC187" s="108" t="str">
        <f t="shared" si="34"/>
        <v/>
      </c>
      <c r="AD187" t="b">
        <f t="shared" si="35"/>
        <v>1</v>
      </c>
    </row>
    <row r="188" spans="1:30">
      <c r="A188" s="56">
        <f t="shared" si="27"/>
        <v>188</v>
      </c>
      <c r="B188" s="55">
        <f t="shared" si="28"/>
        <v>179</v>
      </c>
      <c r="C188" s="59" t="s">
        <v>3775</v>
      </c>
      <c r="D188" s="59">
        <v>51</v>
      </c>
      <c r="E188" s="65" t="s">
        <v>364</v>
      </c>
      <c r="F188" s="65" t="s">
        <v>1429</v>
      </c>
      <c r="G188" s="91">
        <v>0</v>
      </c>
      <c r="H188" s="91">
        <v>0</v>
      </c>
      <c r="I188" s="172" t="s">
        <v>6</v>
      </c>
      <c r="J188" s="65" t="s">
        <v>1549</v>
      </c>
      <c r="K188" s="66" t="s">
        <v>4241</v>
      </c>
      <c r="L188" s="67"/>
      <c r="M188" s="63" t="s">
        <v>2082</v>
      </c>
      <c r="N188" s="13"/>
      <c r="O188"/>
      <c r="P188" t="str">
        <f t="shared" si="36"/>
        <v/>
      </c>
      <c r="Q188" t="str">
        <f>IF(ISNA(VLOOKUP(AC188,#REF!,1)),"//","")</f>
        <v/>
      </c>
      <c r="R188"/>
      <c r="S188" s="43">
        <f t="shared" si="29"/>
        <v>112</v>
      </c>
      <c r="T188" s="92" t="s">
        <v>2431</v>
      </c>
      <c r="U188" s="70" t="s">
        <v>2431</v>
      </c>
      <c r="V188" s="70" t="s">
        <v>2431</v>
      </c>
      <c r="W188" s="44" t="str">
        <f t="shared" si="30"/>
        <v/>
      </c>
      <c r="X188" s="25" t="str">
        <f t="shared" si="31"/>
        <v/>
      </c>
      <c r="Y188" s="1">
        <f t="shared" si="32"/>
        <v>179</v>
      </c>
      <c r="Z188" t="str">
        <f t="shared" si="33"/>
        <v>CST_52</v>
      </c>
      <c r="AA188" s="158" t="str">
        <f>IF(ISNA(VLOOKUP(X188,Sheet2!J:J,1,0)),"//","")</f>
        <v/>
      </c>
      <c r="AC188" s="108" t="str">
        <f t="shared" si="34"/>
        <v/>
      </c>
      <c r="AD188" t="b">
        <f t="shared" si="35"/>
        <v>1</v>
      </c>
    </row>
    <row r="189" spans="1:30">
      <c r="A189" s="56">
        <f t="shared" si="27"/>
        <v>189</v>
      </c>
      <c r="B189" s="55">
        <f t="shared" si="28"/>
        <v>180</v>
      </c>
      <c r="C189" s="59" t="s">
        <v>3775</v>
      </c>
      <c r="D189" s="59">
        <v>52</v>
      </c>
      <c r="E189" s="65" t="s">
        <v>365</v>
      </c>
      <c r="F189" s="65" t="s">
        <v>365</v>
      </c>
      <c r="G189" s="91">
        <v>0</v>
      </c>
      <c r="H189" s="91">
        <v>0</v>
      </c>
      <c r="I189" s="172" t="s">
        <v>6</v>
      </c>
      <c r="J189" s="65" t="s">
        <v>1549</v>
      </c>
      <c r="K189" s="66" t="s">
        <v>4241</v>
      </c>
      <c r="L189" s="67"/>
      <c r="M189" s="63" t="s">
        <v>2095</v>
      </c>
      <c r="N189" s="13"/>
      <c r="O189"/>
      <c r="P189" t="str">
        <f t="shared" si="36"/>
        <v/>
      </c>
      <c r="Q189" t="str">
        <f>IF(ISNA(VLOOKUP(AC189,#REF!,1)),"//","")</f>
        <v/>
      </c>
      <c r="R189"/>
      <c r="S189" s="43">
        <f t="shared" si="29"/>
        <v>112</v>
      </c>
      <c r="T189" s="92" t="s">
        <v>2431</v>
      </c>
      <c r="U189" s="70" t="s">
        <v>2431</v>
      </c>
      <c r="V189" s="70" t="s">
        <v>2431</v>
      </c>
      <c r="W189" s="44" t="str">
        <f t="shared" si="30"/>
        <v/>
      </c>
      <c r="X189" s="25" t="str">
        <f t="shared" si="31"/>
        <v/>
      </c>
      <c r="Y189" s="1">
        <f t="shared" si="32"/>
        <v>180</v>
      </c>
      <c r="Z189" t="str">
        <f t="shared" si="33"/>
        <v>CST_53</v>
      </c>
      <c r="AA189" s="158" t="str">
        <f>IF(ISNA(VLOOKUP(X189,Sheet2!J:J,1,0)),"//","")</f>
        <v/>
      </c>
      <c r="AC189" s="108" t="str">
        <f t="shared" si="34"/>
        <v/>
      </c>
      <c r="AD189" t="b">
        <f t="shared" si="35"/>
        <v>1</v>
      </c>
    </row>
    <row r="190" spans="1:30">
      <c r="A190" s="56">
        <f t="shared" si="27"/>
        <v>190</v>
      </c>
      <c r="B190" s="55">
        <f t="shared" si="28"/>
        <v>181</v>
      </c>
      <c r="C190" s="59" t="s">
        <v>3775</v>
      </c>
      <c r="D190" s="59">
        <v>53</v>
      </c>
      <c r="E190" s="65" t="s">
        <v>375</v>
      </c>
      <c r="F190" s="65" t="s">
        <v>375</v>
      </c>
      <c r="G190" s="91">
        <v>0</v>
      </c>
      <c r="H190" s="91">
        <v>0</v>
      </c>
      <c r="I190" s="172" t="s">
        <v>6</v>
      </c>
      <c r="J190" s="65" t="s">
        <v>1549</v>
      </c>
      <c r="K190" s="66" t="s">
        <v>4241</v>
      </c>
      <c r="L190" s="67"/>
      <c r="M190" s="63" t="s">
        <v>2096</v>
      </c>
      <c r="N190" s="13"/>
      <c r="O190"/>
      <c r="P190" t="str">
        <f t="shared" si="36"/>
        <v/>
      </c>
      <c r="Q190" t="str">
        <f>IF(ISNA(VLOOKUP(AC190,#REF!,1)),"//","")</f>
        <v/>
      </c>
      <c r="R190"/>
      <c r="S190" s="43">
        <f t="shared" si="29"/>
        <v>112</v>
      </c>
      <c r="T190" s="92" t="s">
        <v>2431</v>
      </c>
      <c r="U190" s="70" t="s">
        <v>2431</v>
      </c>
      <c r="V190" s="70" t="s">
        <v>2431</v>
      </c>
      <c r="W190" s="44" t="str">
        <f t="shared" si="30"/>
        <v/>
      </c>
      <c r="X190" s="25" t="str">
        <f t="shared" si="31"/>
        <v/>
      </c>
      <c r="Y190" s="1">
        <f t="shared" si="32"/>
        <v>181</v>
      </c>
      <c r="Z190" t="str">
        <f t="shared" si="33"/>
        <v>CST_54</v>
      </c>
      <c r="AA190" s="158" t="str">
        <f>IF(ISNA(VLOOKUP(X190,Sheet2!J:J,1,0)),"//","")</f>
        <v/>
      </c>
      <c r="AC190" s="108" t="str">
        <f t="shared" si="34"/>
        <v/>
      </c>
      <c r="AD190" t="b">
        <f t="shared" si="35"/>
        <v>1</v>
      </c>
    </row>
    <row r="191" spans="1:30">
      <c r="A191" s="56">
        <f t="shared" si="27"/>
        <v>191</v>
      </c>
      <c r="B191" s="55">
        <f t="shared" si="28"/>
        <v>182</v>
      </c>
      <c r="C191" s="59" t="s">
        <v>3775</v>
      </c>
      <c r="D191" s="59">
        <v>54</v>
      </c>
      <c r="E191" s="65" t="s">
        <v>400</v>
      </c>
      <c r="F191" s="65" t="s">
        <v>400</v>
      </c>
      <c r="G191" s="91">
        <v>0</v>
      </c>
      <c r="H191" s="91">
        <v>0</v>
      </c>
      <c r="I191" s="172" t="s">
        <v>6</v>
      </c>
      <c r="J191" s="65" t="s">
        <v>1549</v>
      </c>
      <c r="K191" s="66" t="s">
        <v>4241</v>
      </c>
      <c r="L191" s="67"/>
      <c r="M191" s="63" t="s">
        <v>2113</v>
      </c>
      <c r="N191" s="13"/>
      <c r="O191"/>
      <c r="P191" t="str">
        <f t="shared" si="36"/>
        <v/>
      </c>
      <c r="Q191" t="str">
        <f>IF(ISNA(VLOOKUP(AC191,#REF!,1)),"//","")</f>
        <v/>
      </c>
      <c r="R191"/>
      <c r="S191" s="43">
        <f t="shared" si="29"/>
        <v>112</v>
      </c>
      <c r="T191" s="92" t="s">
        <v>2431</v>
      </c>
      <c r="U191" s="70" t="s">
        <v>2431</v>
      </c>
      <c r="V191" s="70" t="s">
        <v>2431</v>
      </c>
      <c r="W191" s="44" t="str">
        <f t="shared" si="30"/>
        <v/>
      </c>
      <c r="X191" s="25" t="str">
        <f t="shared" si="31"/>
        <v/>
      </c>
      <c r="Y191" s="1">
        <f t="shared" si="32"/>
        <v>182</v>
      </c>
      <c r="Z191" t="str">
        <f t="shared" si="33"/>
        <v>CST_55</v>
      </c>
      <c r="AA191" s="158" t="str">
        <f>IF(ISNA(VLOOKUP(X191,Sheet2!J:J,1,0)),"//","")</f>
        <v/>
      </c>
      <c r="AC191" s="108" t="str">
        <f t="shared" si="34"/>
        <v/>
      </c>
      <c r="AD191" t="b">
        <f t="shared" si="35"/>
        <v>1</v>
      </c>
    </row>
    <row r="192" spans="1:30">
      <c r="A192" s="56">
        <f t="shared" si="27"/>
        <v>192</v>
      </c>
      <c r="B192" s="55">
        <f t="shared" si="28"/>
        <v>183</v>
      </c>
      <c r="C192" s="59" t="s">
        <v>3775</v>
      </c>
      <c r="D192" s="59">
        <v>55</v>
      </c>
      <c r="E192" s="65" t="s">
        <v>0</v>
      </c>
      <c r="F192" s="65" t="s">
        <v>0</v>
      </c>
      <c r="G192" s="91">
        <v>0</v>
      </c>
      <c r="H192" s="91">
        <v>0</v>
      </c>
      <c r="I192" s="172" t="s">
        <v>6</v>
      </c>
      <c r="J192" s="65" t="s">
        <v>1549</v>
      </c>
      <c r="K192" s="66" t="s">
        <v>4241</v>
      </c>
      <c r="L192" s="67"/>
      <c r="M192" s="63" t="s">
        <v>2163</v>
      </c>
      <c r="N192" s="13"/>
      <c r="O192"/>
      <c r="P192" t="str">
        <f t="shared" si="36"/>
        <v/>
      </c>
      <c r="Q192" t="str">
        <f>IF(ISNA(VLOOKUP(AC192,#REF!,1)),"//","")</f>
        <v/>
      </c>
      <c r="R192"/>
      <c r="S192" s="43">
        <f t="shared" si="29"/>
        <v>112</v>
      </c>
      <c r="T192" s="92" t="s">
        <v>2431</v>
      </c>
      <c r="U192" s="70" t="s">
        <v>2431</v>
      </c>
      <c r="V192" s="70" t="s">
        <v>2431</v>
      </c>
      <c r="W192" s="44" t="str">
        <f t="shared" si="30"/>
        <v/>
      </c>
      <c r="X192" s="25" t="str">
        <f t="shared" si="31"/>
        <v/>
      </c>
      <c r="Y192" s="1">
        <f t="shared" si="32"/>
        <v>183</v>
      </c>
      <c r="Z192" t="str">
        <f t="shared" si="33"/>
        <v>CST_56</v>
      </c>
      <c r="AA192" s="158" t="str">
        <f>IF(ISNA(VLOOKUP(X192,Sheet2!J:J,1,0)),"//","")</f>
        <v/>
      </c>
      <c r="AC192" s="108" t="str">
        <f t="shared" si="34"/>
        <v/>
      </c>
      <c r="AD192" t="b">
        <f t="shared" si="35"/>
        <v>1</v>
      </c>
    </row>
    <row r="193" spans="1:30">
      <c r="A193" s="56">
        <f t="shared" si="27"/>
        <v>193</v>
      </c>
      <c r="B193" s="55">
        <f t="shared" si="28"/>
        <v>184</v>
      </c>
      <c r="C193" s="59" t="s">
        <v>3775</v>
      </c>
      <c r="D193" s="59">
        <v>56</v>
      </c>
      <c r="E193" s="65" t="s">
        <v>409</v>
      </c>
      <c r="F193" s="65" t="s">
        <v>409</v>
      </c>
      <c r="G193" s="91">
        <v>0</v>
      </c>
      <c r="H193" s="91">
        <v>0</v>
      </c>
      <c r="I193" s="172" t="s">
        <v>6</v>
      </c>
      <c r="J193" s="65" t="s">
        <v>1549</v>
      </c>
      <c r="K193" s="66" t="s">
        <v>4241</v>
      </c>
      <c r="L193" s="67"/>
      <c r="M193" s="63" t="s">
        <v>2165</v>
      </c>
      <c r="N193" s="13"/>
      <c r="O193"/>
      <c r="P193" t="str">
        <f t="shared" si="36"/>
        <v/>
      </c>
      <c r="Q193" t="str">
        <f>IF(ISNA(VLOOKUP(AC193,#REF!,1)),"//","")</f>
        <v/>
      </c>
      <c r="R193"/>
      <c r="S193" s="43">
        <f t="shared" si="29"/>
        <v>112</v>
      </c>
      <c r="T193" s="92" t="s">
        <v>2431</v>
      </c>
      <c r="U193" s="70" t="s">
        <v>2431</v>
      </c>
      <c r="V193" s="70" t="s">
        <v>2431</v>
      </c>
      <c r="W193" s="44" t="str">
        <f t="shared" si="30"/>
        <v/>
      </c>
      <c r="X193" s="25" t="str">
        <f t="shared" si="31"/>
        <v/>
      </c>
      <c r="Y193" s="1">
        <f t="shared" si="32"/>
        <v>184</v>
      </c>
      <c r="Z193" t="str">
        <f t="shared" si="33"/>
        <v>CST_57</v>
      </c>
      <c r="AA193" s="158" t="str">
        <f>IF(ISNA(VLOOKUP(X193,Sheet2!J:J,1,0)),"//","")</f>
        <v/>
      </c>
      <c r="AC193" s="108" t="str">
        <f t="shared" si="34"/>
        <v/>
      </c>
      <c r="AD193" t="b">
        <f t="shared" si="35"/>
        <v>1</v>
      </c>
    </row>
    <row r="194" spans="1:30">
      <c r="A194" s="56">
        <f t="shared" si="27"/>
        <v>194</v>
      </c>
      <c r="B194" s="55">
        <f t="shared" si="28"/>
        <v>185</v>
      </c>
      <c r="C194" s="59" t="s">
        <v>3775</v>
      </c>
      <c r="D194" s="59">
        <v>57</v>
      </c>
      <c r="E194" s="65" t="s">
        <v>410</v>
      </c>
      <c r="F194" s="65" t="s">
        <v>410</v>
      </c>
      <c r="G194" s="91">
        <v>0</v>
      </c>
      <c r="H194" s="91">
        <v>0</v>
      </c>
      <c r="I194" s="172" t="s">
        <v>6</v>
      </c>
      <c r="J194" s="65" t="s">
        <v>1549</v>
      </c>
      <c r="K194" s="66" t="s">
        <v>4241</v>
      </c>
      <c r="L194" s="67"/>
      <c r="M194" s="63" t="s">
        <v>2178</v>
      </c>
      <c r="N194" s="13"/>
      <c r="O194"/>
      <c r="P194" t="str">
        <f t="shared" si="36"/>
        <v/>
      </c>
      <c r="Q194" t="str">
        <f>IF(ISNA(VLOOKUP(AC194,#REF!,1)),"//","")</f>
        <v/>
      </c>
      <c r="R194"/>
      <c r="S194" s="43">
        <f t="shared" si="29"/>
        <v>112</v>
      </c>
      <c r="T194" s="92" t="s">
        <v>2431</v>
      </c>
      <c r="U194" s="70" t="s">
        <v>2431</v>
      </c>
      <c r="V194" s="70" t="s">
        <v>2431</v>
      </c>
      <c r="W194" s="44" t="str">
        <f t="shared" si="30"/>
        <v/>
      </c>
      <c r="X194" s="25" t="str">
        <f t="shared" si="31"/>
        <v/>
      </c>
      <c r="Y194" s="1">
        <f t="shared" si="32"/>
        <v>185</v>
      </c>
      <c r="Z194" t="str">
        <f t="shared" si="33"/>
        <v>CST_58</v>
      </c>
      <c r="AA194" s="158" t="str">
        <f>IF(ISNA(VLOOKUP(X194,Sheet2!J:J,1,0)),"//","")</f>
        <v/>
      </c>
      <c r="AC194" s="108" t="str">
        <f t="shared" si="34"/>
        <v/>
      </c>
      <c r="AD194" t="b">
        <f t="shared" si="35"/>
        <v>1</v>
      </c>
    </row>
    <row r="195" spans="1:30">
      <c r="A195" s="56">
        <f t="shared" si="27"/>
        <v>195</v>
      </c>
      <c r="B195" s="55">
        <f t="shared" si="28"/>
        <v>186</v>
      </c>
      <c r="C195" s="59" t="s">
        <v>3775</v>
      </c>
      <c r="D195" s="59">
        <v>58</v>
      </c>
      <c r="E195" s="65" t="s">
        <v>411</v>
      </c>
      <c r="F195" s="65" t="s">
        <v>411</v>
      </c>
      <c r="G195" s="91">
        <v>0</v>
      </c>
      <c r="H195" s="91">
        <v>0</v>
      </c>
      <c r="I195" s="172" t="s">
        <v>6</v>
      </c>
      <c r="J195" s="65" t="s">
        <v>1549</v>
      </c>
      <c r="K195" s="66" t="s">
        <v>4241</v>
      </c>
      <c r="L195" s="67"/>
      <c r="M195" s="63" t="s">
        <v>2179</v>
      </c>
      <c r="N195" s="13"/>
      <c r="O195"/>
      <c r="P195" t="str">
        <f t="shared" si="36"/>
        <v/>
      </c>
      <c r="Q195" t="str">
        <f>IF(ISNA(VLOOKUP(AC195,#REF!,1)),"//","")</f>
        <v/>
      </c>
      <c r="R195"/>
      <c r="S195" s="43">
        <f t="shared" si="29"/>
        <v>112</v>
      </c>
      <c r="T195" s="92" t="s">
        <v>2431</v>
      </c>
      <c r="U195" s="70" t="s">
        <v>2431</v>
      </c>
      <c r="V195" s="70" t="s">
        <v>2431</v>
      </c>
      <c r="W195" s="44" t="str">
        <f t="shared" si="30"/>
        <v/>
      </c>
      <c r="X195" s="25" t="str">
        <f t="shared" si="31"/>
        <v/>
      </c>
      <c r="Y195" s="1">
        <f t="shared" si="32"/>
        <v>186</v>
      </c>
      <c r="Z195" t="str">
        <f t="shared" si="33"/>
        <v>CST_59</v>
      </c>
      <c r="AA195" s="158" t="str">
        <f>IF(ISNA(VLOOKUP(X195,Sheet2!J:J,1,0)),"//","")</f>
        <v/>
      </c>
      <c r="AC195" s="108" t="str">
        <f t="shared" si="34"/>
        <v/>
      </c>
      <c r="AD195" t="b">
        <f t="shared" si="35"/>
        <v>1</v>
      </c>
    </row>
    <row r="196" spans="1:30">
      <c r="A196" s="56">
        <f t="shared" si="27"/>
        <v>196</v>
      </c>
      <c r="B196" s="55">
        <f t="shared" si="28"/>
        <v>187</v>
      </c>
      <c r="C196" s="59" t="s">
        <v>3775</v>
      </c>
      <c r="D196" s="59">
        <v>59</v>
      </c>
      <c r="E196" s="65" t="s">
        <v>78</v>
      </c>
      <c r="F196" s="65" t="s">
        <v>78</v>
      </c>
      <c r="G196" s="91">
        <v>0</v>
      </c>
      <c r="H196" s="91">
        <v>0</v>
      </c>
      <c r="I196" s="172" t="s">
        <v>6</v>
      </c>
      <c r="J196" s="65" t="s">
        <v>1549</v>
      </c>
      <c r="K196" s="66" t="s">
        <v>4241</v>
      </c>
      <c r="L196" s="67"/>
      <c r="M196" s="63" t="s">
        <v>2180</v>
      </c>
      <c r="N196" s="13"/>
      <c r="O196"/>
      <c r="P196" t="str">
        <f t="shared" si="36"/>
        <v/>
      </c>
      <c r="Q196" t="str">
        <f>IF(ISNA(VLOOKUP(AC196,#REF!,1)),"//","")</f>
        <v/>
      </c>
      <c r="R196"/>
      <c r="S196" s="43">
        <f t="shared" si="29"/>
        <v>112</v>
      </c>
      <c r="T196" s="92" t="s">
        <v>2431</v>
      </c>
      <c r="U196" s="70" t="s">
        <v>2431</v>
      </c>
      <c r="V196" s="70" t="s">
        <v>2431</v>
      </c>
      <c r="W196" s="44" t="str">
        <f t="shared" si="30"/>
        <v/>
      </c>
      <c r="X196" s="25" t="str">
        <f t="shared" si="31"/>
        <v/>
      </c>
      <c r="Y196" s="1">
        <f t="shared" si="32"/>
        <v>187</v>
      </c>
      <c r="Z196" t="str">
        <f t="shared" si="33"/>
        <v>CST_60</v>
      </c>
      <c r="AA196" s="158" t="str">
        <f>IF(ISNA(VLOOKUP(X196,Sheet2!J:J,1,0)),"//","")</f>
        <v/>
      </c>
      <c r="AC196" s="108" t="str">
        <f t="shared" si="34"/>
        <v/>
      </c>
      <c r="AD196" t="b">
        <f t="shared" si="35"/>
        <v>1</v>
      </c>
    </row>
    <row r="197" spans="1:30">
      <c r="A197" s="56">
        <f t="shared" si="27"/>
        <v>197</v>
      </c>
      <c r="B197" s="55">
        <f t="shared" si="28"/>
        <v>188</v>
      </c>
      <c r="C197" s="59" t="s">
        <v>3775</v>
      </c>
      <c r="D197" s="59">
        <v>60</v>
      </c>
      <c r="E197" s="65" t="s">
        <v>412</v>
      </c>
      <c r="F197" s="65" t="s">
        <v>412</v>
      </c>
      <c r="G197" s="91">
        <v>0</v>
      </c>
      <c r="H197" s="91">
        <v>0</v>
      </c>
      <c r="I197" s="172" t="s">
        <v>6</v>
      </c>
      <c r="J197" s="65" t="s">
        <v>1549</v>
      </c>
      <c r="K197" s="66" t="s">
        <v>4241</v>
      </c>
      <c r="L197" s="67"/>
      <c r="M197" s="63" t="s">
        <v>2186</v>
      </c>
      <c r="N197" s="13"/>
      <c r="O197"/>
      <c r="P197" t="str">
        <f t="shared" si="36"/>
        <v/>
      </c>
      <c r="Q197" t="str">
        <f>IF(ISNA(VLOOKUP(AC197,#REF!,1)),"//","")</f>
        <v/>
      </c>
      <c r="R197"/>
      <c r="S197" s="43">
        <f t="shared" si="29"/>
        <v>112</v>
      </c>
      <c r="T197" s="92" t="s">
        <v>2431</v>
      </c>
      <c r="U197" s="70" t="s">
        <v>2431</v>
      </c>
      <c r="V197" s="70" t="s">
        <v>2431</v>
      </c>
      <c r="W197" s="44" t="str">
        <f t="shared" si="30"/>
        <v/>
      </c>
      <c r="X197" s="25" t="str">
        <f t="shared" si="31"/>
        <v/>
      </c>
      <c r="Y197" s="1">
        <f t="shared" si="32"/>
        <v>188</v>
      </c>
      <c r="Z197" t="str">
        <f t="shared" si="33"/>
        <v>CST_61</v>
      </c>
      <c r="AA197" s="158" t="str">
        <f>IF(ISNA(VLOOKUP(X197,Sheet2!J:J,1,0)),"//","")</f>
        <v/>
      </c>
      <c r="AC197" s="108" t="str">
        <f t="shared" si="34"/>
        <v/>
      </c>
      <c r="AD197" t="b">
        <f t="shared" si="35"/>
        <v>1</v>
      </c>
    </row>
    <row r="198" spans="1:30">
      <c r="A198" s="56">
        <f t="shared" si="27"/>
        <v>198</v>
      </c>
      <c r="B198" s="55">
        <f t="shared" si="28"/>
        <v>189</v>
      </c>
      <c r="C198" s="59" t="s">
        <v>3775</v>
      </c>
      <c r="D198" s="59">
        <v>61</v>
      </c>
      <c r="E198" s="65" t="s">
        <v>414</v>
      </c>
      <c r="F198" s="65" t="s">
        <v>414</v>
      </c>
      <c r="G198" s="91">
        <v>0</v>
      </c>
      <c r="H198" s="91">
        <v>0</v>
      </c>
      <c r="I198" s="172" t="s">
        <v>6</v>
      </c>
      <c r="J198" s="65" t="s">
        <v>1549</v>
      </c>
      <c r="K198" s="66" t="s">
        <v>4241</v>
      </c>
      <c r="L198" s="67"/>
      <c r="M198" s="63" t="s">
        <v>2188</v>
      </c>
      <c r="N198" s="13"/>
      <c r="O198"/>
      <c r="P198" t="str">
        <f t="shared" si="36"/>
        <v/>
      </c>
      <c r="Q198" t="str">
        <f>IF(ISNA(VLOOKUP(AC198,#REF!,1)),"//","")</f>
        <v/>
      </c>
      <c r="R198"/>
      <c r="S198" s="43">
        <f t="shared" si="29"/>
        <v>112</v>
      </c>
      <c r="T198" s="92" t="s">
        <v>2431</v>
      </c>
      <c r="U198" s="70" t="s">
        <v>2431</v>
      </c>
      <c r="V198" s="70" t="s">
        <v>2431</v>
      </c>
      <c r="W198" s="44" t="str">
        <f t="shared" si="30"/>
        <v/>
      </c>
      <c r="X198" s="25" t="str">
        <f t="shared" si="31"/>
        <v/>
      </c>
      <c r="Y198" s="1">
        <f t="shared" si="32"/>
        <v>189</v>
      </c>
      <c r="Z198" t="str">
        <f t="shared" si="33"/>
        <v>CST_62</v>
      </c>
      <c r="AA198" s="158" t="str">
        <f>IF(ISNA(VLOOKUP(X198,Sheet2!J:J,1,0)),"//","")</f>
        <v/>
      </c>
      <c r="AC198" s="108" t="str">
        <f t="shared" si="34"/>
        <v/>
      </c>
      <c r="AD198" t="b">
        <f t="shared" si="35"/>
        <v>1</v>
      </c>
    </row>
    <row r="199" spans="1:30">
      <c r="A199" s="56">
        <f t="shared" ref="A199:A262" si="37">IF(B199=INT(B199),ROW(),"")</f>
        <v>199</v>
      </c>
      <c r="B199" s="55">
        <f t="shared" ref="B199:B262" si="38">IF(AND(MID(C199,2,1)&lt;&gt;"/",MID(C199,1,1)="/"),INT(B198)+1,B198+0.01)</f>
        <v>190</v>
      </c>
      <c r="C199" s="59" t="s">
        <v>3775</v>
      </c>
      <c r="D199" s="59">
        <v>62</v>
      </c>
      <c r="E199" s="65" t="s">
        <v>415</v>
      </c>
      <c r="F199" s="65" t="s">
        <v>415</v>
      </c>
      <c r="G199" s="91">
        <v>0</v>
      </c>
      <c r="H199" s="91">
        <v>0</v>
      </c>
      <c r="I199" s="172" t="s">
        <v>6</v>
      </c>
      <c r="J199" s="65" t="s">
        <v>1549</v>
      </c>
      <c r="K199" s="66" t="s">
        <v>4241</v>
      </c>
      <c r="L199" s="67"/>
      <c r="M199" s="63" t="s">
        <v>2189</v>
      </c>
      <c r="N199" s="13"/>
      <c r="O199"/>
      <c r="P199" t="str">
        <f t="shared" si="36"/>
        <v/>
      </c>
      <c r="Q199" t="str">
        <f>IF(ISNA(VLOOKUP(AC199,#REF!,1)),"//","")</f>
        <v/>
      </c>
      <c r="R199"/>
      <c r="S199" s="43">
        <f t="shared" ref="S199:S262" si="39">IF(X199&lt;&gt;"",S198+1,S198)</f>
        <v>112</v>
      </c>
      <c r="T199" s="92" t="s">
        <v>2431</v>
      </c>
      <c r="U199" s="70" t="s">
        <v>2431</v>
      </c>
      <c r="V199" s="70" t="s">
        <v>2431</v>
      </c>
      <c r="W199" s="44" t="str">
        <f t="shared" ref="W199:W262" si="40">IF( OR(U199="CNST", I199="CAT_REGS"),IF(E199=CHAR(34)&amp;CHAR(34),F199,E199),
IF(U199="YES",UPPER(IF(E199=CHAR(34)&amp;CHAR(34),F199,E199)),
IF(   AND(U199&lt;&gt;"NO",I199="CAT_FNCT",D199&lt;&gt;"multiply", D199&lt;&gt;"divide"),IF(J199="SLS_ENABLED",   UPPER(IF(E199=CHAR(34)&amp;CHAR(34),F199,E199)),""),"")))</f>
        <v/>
      </c>
      <c r="X199" s="25" t="str">
        <f t="shared" ref="X199:X262" si="41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2">B199</f>
        <v>190</v>
      </c>
      <c r="Z199" t="str">
        <f t="shared" ref="Z199:Z262" si="43">M199</f>
        <v>CST_63</v>
      </c>
      <c r="AA199" s="158" t="str">
        <f>IF(ISNA(VLOOKUP(X199,Sheet2!J:J,1,0)),"//","")</f>
        <v/>
      </c>
      <c r="AC199" s="108" t="str">
        <f t="shared" ref="AC199:AC262" si="44">IF(LEN(X199)=0,"",SUBSTITUTE(SUBSTITUTE(SUBSTITUTE(SUBSTITUTE(SUBSTITUTE(SUBSTITUTE(SUBSTITUTE(SUBSTITUTE(SUBSTITUTE(SUBSTITUTE(SUBSTITUTE(SUBSTITUTE(SUBSTITUTE(SUBSTITUTE(SUBSTITUTE(SUBSTITUTE(SUBSTITUTE(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9" t="b">
        <f t="shared" ref="AD199:AD262" si="45">X199=AC199</f>
        <v>1</v>
      </c>
    </row>
    <row r="200" spans="1:30">
      <c r="A200" s="56">
        <f t="shared" si="37"/>
        <v>200</v>
      </c>
      <c r="B200" s="55">
        <f t="shared" si="38"/>
        <v>191</v>
      </c>
      <c r="C200" s="59" t="s">
        <v>3775</v>
      </c>
      <c r="D200" s="59">
        <v>63</v>
      </c>
      <c r="E200" s="65" t="s">
        <v>416</v>
      </c>
      <c r="F200" s="65" t="s">
        <v>416</v>
      </c>
      <c r="G200" s="91">
        <v>0</v>
      </c>
      <c r="H200" s="91">
        <v>0</v>
      </c>
      <c r="I200" s="172" t="s">
        <v>6</v>
      </c>
      <c r="J200" s="65" t="s">
        <v>1549</v>
      </c>
      <c r="K200" s="66" t="s">
        <v>4241</v>
      </c>
      <c r="L200" s="67"/>
      <c r="M200" s="63" t="s">
        <v>2190</v>
      </c>
      <c r="N200" s="13"/>
      <c r="O200"/>
      <c r="P200" t="str">
        <f t="shared" si="36"/>
        <v/>
      </c>
      <c r="Q200" t="str">
        <f>IF(ISNA(VLOOKUP(AC200,#REF!,1)),"//","")</f>
        <v/>
      </c>
      <c r="R200"/>
      <c r="S200" s="43">
        <f t="shared" si="39"/>
        <v>112</v>
      </c>
      <c r="T200" s="92" t="s">
        <v>2431</v>
      </c>
      <c r="U200" s="70" t="s">
        <v>2431</v>
      </c>
      <c r="V200" s="70" t="s">
        <v>2431</v>
      </c>
      <c r="W200" s="44" t="str">
        <f t="shared" si="40"/>
        <v/>
      </c>
      <c r="X200" s="25" t="str">
        <f t="shared" si="41"/>
        <v/>
      </c>
      <c r="Y200" s="1">
        <f t="shared" si="42"/>
        <v>191</v>
      </c>
      <c r="Z200" t="str">
        <f t="shared" si="43"/>
        <v>CST_64</v>
      </c>
      <c r="AA200" s="158" t="str">
        <f>IF(ISNA(VLOOKUP(X200,Sheet2!J:J,1,0)),"//","")</f>
        <v/>
      </c>
      <c r="AC200" s="108" t="str">
        <f t="shared" si="44"/>
        <v/>
      </c>
      <c r="AD200" t="b">
        <f t="shared" si="45"/>
        <v>1</v>
      </c>
    </row>
    <row r="201" spans="1:30">
      <c r="A201" s="56">
        <f t="shared" si="37"/>
        <v>201</v>
      </c>
      <c r="B201" s="55">
        <f t="shared" si="38"/>
        <v>192</v>
      </c>
      <c r="C201" s="59" t="s">
        <v>3775</v>
      </c>
      <c r="D201" s="59">
        <v>64</v>
      </c>
      <c r="E201" s="65" t="s">
        <v>417</v>
      </c>
      <c r="F201" s="65" t="s">
        <v>417</v>
      </c>
      <c r="G201" s="91">
        <v>0</v>
      </c>
      <c r="H201" s="91">
        <v>0</v>
      </c>
      <c r="I201" s="172" t="s">
        <v>6</v>
      </c>
      <c r="J201" s="65" t="s">
        <v>1549</v>
      </c>
      <c r="K201" s="66" t="s">
        <v>4241</v>
      </c>
      <c r="L201" s="67"/>
      <c r="M201" s="63" t="s">
        <v>2191</v>
      </c>
      <c r="N201" s="13"/>
      <c r="O201"/>
      <c r="P201" t="str">
        <f t="shared" si="36"/>
        <v/>
      </c>
      <c r="Q201" t="str">
        <f>IF(ISNA(VLOOKUP(AC201,#REF!,1)),"//","")</f>
        <v/>
      </c>
      <c r="R201"/>
      <c r="S201" s="43">
        <f t="shared" si="39"/>
        <v>113</v>
      </c>
      <c r="T201" s="92" t="s">
        <v>2891</v>
      </c>
      <c r="U201" s="93" t="s">
        <v>2829</v>
      </c>
      <c r="V201" s="94" t="s">
        <v>2431</v>
      </c>
      <c r="W201" s="44" t="str">
        <f t="shared" si="40"/>
        <v>STD_mu STD_SUB_0</v>
      </c>
      <c r="X201" s="25" t="str">
        <f t="shared" si="41"/>
        <v>mu0</v>
      </c>
      <c r="Y201" s="1">
        <f t="shared" si="42"/>
        <v>192</v>
      </c>
      <c r="Z201" t="str">
        <f t="shared" si="43"/>
        <v>CST_65</v>
      </c>
      <c r="AA201" s="158" t="str">
        <f>IF(ISNA(VLOOKUP(X201,Sheet2!J:J,1,0)),"//","")</f>
        <v>//</v>
      </c>
      <c r="AC201" s="108" t="str">
        <f t="shared" si="44"/>
        <v>mu0</v>
      </c>
      <c r="AD201" t="b">
        <f t="shared" si="45"/>
        <v>1</v>
      </c>
    </row>
    <row r="202" spans="1:30">
      <c r="A202" s="56">
        <f t="shared" si="37"/>
        <v>202</v>
      </c>
      <c r="B202" s="55">
        <f t="shared" si="38"/>
        <v>193</v>
      </c>
      <c r="C202" s="59" t="s">
        <v>3775</v>
      </c>
      <c r="D202" s="59">
        <v>65</v>
      </c>
      <c r="E202" s="65" t="s">
        <v>418</v>
      </c>
      <c r="F202" s="65" t="s">
        <v>418</v>
      </c>
      <c r="G202" s="91">
        <v>0</v>
      </c>
      <c r="H202" s="91">
        <v>0</v>
      </c>
      <c r="I202" s="172" t="s">
        <v>6</v>
      </c>
      <c r="J202" s="65" t="s">
        <v>1549</v>
      </c>
      <c r="K202" s="66" t="s">
        <v>4241</v>
      </c>
      <c r="L202" s="67"/>
      <c r="M202" s="63" t="s">
        <v>2192</v>
      </c>
      <c r="N202" s="13"/>
      <c r="O202"/>
      <c r="P202" t="str">
        <f t="shared" ref="P202:P268" si="46">IF(E202=F202,"","NOT EQUAL")</f>
        <v/>
      </c>
      <c r="Q202" t="str">
        <f>IF(ISNA(VLOOKUP(AC202,#REF!,1)),"//","")</f>
        <v/>
      </c>
      <c r="R202"/>
      <c r="S202" s="43">
        <f t="shared" si="39"/>
        <v>113</v>
      </c>
      <c r="T202" s="92" t="s">
        <v>2431</v>
      </c>
      <c r="U202" s="70" t="s">
        <v>2431</v>
      </c>
      <c r="V202" s="70" t="s">
        <v>2431</v>
      </c>
      <c r="W202" s="44" t="str">
        <f t="shared" si="40"/>
        <v/>
      </c>
      <c r="X202" s="25" t="str">
        <f t="shared" si="41"/>
        <v/>
      </c>
      <c r="Y202" s="1">
        <f t="shared" si="42"/>
        <v>193</v>
      </c>
      <c r="Z202" t="str">
        <f t="shared" si="43"/>
        <v>CST_66</v>
      </c>
      <c r="AA202" s="158" t="str">
        <f>IF(ISNA(VLOOKUP(X202,Sheet2!J:J,1,0)),"//","")</f>
        <v/>
      </c>
      <c r="AC202" s="108" t="str">
        <f t="shared" si="44"/>
        <v/>
      </c>
      <c r="AD202" t="b">
        <f t="shared" si="45"/>
        <v>1</v>
      </c>
    </row>
    <row r="203" spans="1:30">
      <c r="A203" s="56">
        <f t="shared" si="37"/>
        <v>203</v>
      </c>
      <c r="B203" s="55">
        <f t="shared" si="38"/>
        <v>194</v>
      </c>
      <c r="C203" s="59" t="s">
        <v>3775</v>
      </c>
      <c r="D203" s="59">
        <v>66</v>
      </c>
      <c r="E203" s="65" t="s">
        <v>419</v>
      </c>
      <c r="F203" s="65" t="s">
        <v>419</v>
      </c>
      <c r="G203" s="91">
        <v>0</v>
      </c>
      <c r="H203" s="91">
        <v>0</v>
      </c>
      <c r="I203" s="172" t="s">
        <v>6</v>
      </c>
      <c r="J203" s="65" t="s">
        <v>1549</v>
      </c>
      <c r="K203" s="66" t="s">
        <v>4241</v>
      </c>
      <c r="L203" s="67"/>
      <c r="M203" s="63" t="s">
        <v>2193</v>
      </c>
      <c r="N203" s="13"/>
      <c r="O203"/>
      <c r="P203" t="str">
        <f t="shared" si="46"/>
        <v/>
      </c>
      <c r="Q203" t="str">
        <f>IF(ISNA(VLOOKUP(AC203,#REF!,1)),"//","")</f>
        <v/>
      </c>
      <c r="R203"/>
      <c r="S203" s="43">
        <f t="shared" si="39"/>
        <v>113</v>
      </c>
      <c r="T203" s="92" t="s">
        <v>2431</v>
      </c>
      <c r="U203" s="70" t="s">
        <v>2431</v>
      </c>
      <c r="V203" s="70" t="s">
        <v>2431</v>
      </c>
      <c r="W203" s="44" t="str">
        <f t="shared" si="40"/>
        <v/>
      </c>
      <c r="X203" s="25" t="str">
        <f t="shared" si="41"/>
        <v/>
      </c>
      <c r="Y203" s="1">
        <f t="shared" si="42"/>
        <v>194</v>
      </c>
      <c r="Z203" t="str">
        <f t="shared" si="43"/>
        <v>CST_67</v>
      </c>
      <c r="AA203" s="158" t="str">
        <f>IF(ISNA(VLOOKUP(X203,Sheet2!J:J,1,0)),"//","")</f>
        <v/>
      </c>
      <c r="AC203" s="108" t="str">
        <f t="shared" si="44"/>
        <v/>
      </c>
      <c r="AD203" t="b">
        <f t="shared" si="45"/>
        <v>1</v>
      </c>
    </row>
    <row r="204" spans="1:30">
      <c r="A204" s="56">
        <f t="shared" si="37"/>
        <v>204</v>
      </c>
      <c r="B204" s="55">
        <f t="shared" si="38"/>
        <v>195</v>
      </c>
      <c r="C204" s="59" t="s">
        <v>3775</v>
      </c>
      <c r="D204" s="59">
        <v>67</v>
      </c>
      <c r="E204" s="65" t="s">
        <v>420</v>
      </c>
      <c r="F204" s="65" t="s">
        <v>420</v>
      </c>
      <c r="G204" s="91">
        <v>0</v>
      </c>
      <c r="H204" s="91">
        <v>0</v>
      </c>
      <c r="I204" s="172" t="s">
        <v>6</v>
      </c>
      <c r="J204" s="65" t="s">
        <v>1549</v>
      </c>
      <c r="K204" s="66" t="s">
        <v>4241</v>
      </c>
      <c r="L204" s="67"/>
      <c r="M204" s="63" t="s">
        <v>2194</v>
      </c>
      <c r="N204" s="13"/>
      <c r="O204"/>
      <c r="P204" t="str">
        <f t="shared" si="46"/>
        <v/>
      </c>
      <c r="Q204" t="str">
        <f>IF(ISNA(VLOOKUP(AC204,#REF!,1)),"//","")</f>
        <v/>
      </c>
      <c r="R204"/>
      <c r="S204" s="43">
        <f t="shared" si="39"/>
        <v>113</v>
      </c>
      <c r="T204" s="92" t="s">
        <v>2431</v>
      </c>
      <c r="U204" s="70" t="s">
        <v>2431</v>
      </c>
      <c r="V204" s="70" t="s">
        <v>2431</v>
      </c>
      <c r="W204" s="44" t="str">
        <f t="shared" si="40"/>
        <v/>
      </c>
      <c r="X204" s="25" t="str">
        <f t="shared" si="41"/>
        <v/>
      </c>
      <c r="Y204" s="1">
        <f t="shared" si="42"/>
        <v>195</v>
      </c>
      <c r="Z204" t="str">
        <f t="shared" si="43"/>
        <v>CST_68</v>
      </c>
      <c r="AA204" s="158" t="str">
        <f>IF(ISNA(VLOOKUP(X204,Sheet2!J:J,1,0)),"//","")</f>
        <v/>
      </c>
      <c r="AC204" s="108" t="str">
        <f t="shared" si="44"/>
        <v/>
      </c>
      <c r="AD204" t="b">
        <f t="shared" si="45"/>
        <v>1</v>
      </c>
    </row>
    <row r="205" spans="1:30">
      <c r="A205" s="56">
        <f t="shared" si="37"/>
        <v>205</v>
      </c>
      <c r="B205" s="55">
        <f t="shared" si="38"/>
        <v>196</v>
      </c>
      <c r="C205" s="59" t="s">
        <v>3775</v>
      </c>
      <c r="D205" s="59">
        <v>68</v>
      </c>
      <c r="E205" s="65" t="s">
        <v>421</v>
      </c>
      <c r="F205" s="65" t="s">
        <v>421</v>
      </c>
      <c r="G205" s="91">
        <v>0</v>
      </c>
      <c r="H205" s="91">
        <v>0</v>
      </c>
      <c r="I205" s="172" t="s">
        <v>6</v>
      </c>
      <c r="J205" s="65" t="s">
        <v>1549</v>
      </c>
      <c r="K205" s="66" t="s">
        <v>4241</v>
      </c>
      <c r="L205" s="67"/>
      <c r="M205" s="63" t="s">
        <v>2195</v>
      </c>
      <c r="N205" s="13"/>
      <c r="O205"/>
      <c r="P205" t="str">
        <f t="shared" si="46"/>
        <v/>
      </c>
      <c r="Q205" t="str">
        <f>IF(ISNA(VLOOKUP(AC205,#REF!,1)),"//","")</f>
        <v/>
      </c>
      <c r="R205"/>
      <c r="S205" s="43">
        <f t="shared" si="39"/>
        <v>113</v>
      </c>
      <c r="T205" s="92" t="s">
        <v>2431</v>
      </c>
      <c r="U205" s="70" t="s">
        <v>2431</v>
      </c>
      <c r="V205" s="70" t="s">
        <v>2431</v>
      </c>
      <c r="W205" s="44" t="str">
        <f t="shared" si="40"/>
        <v/>
      </c>
      <c r="X205" s="25" t="str">
        <f t="shared" si="41"/>
        <v/>
      </c>
      <c r="Y205" s="1">
        <f t="shared" si="42"/>
        <v>196</v>
      </c>
      <c r="Z205" t="str">
        <f t="shared" si="43"/>
        <v>CST_69</v>
      </c>
      <c r="AA205" s="158" t="str">
        <f>IF(ISNA(VLOOKUP(X205,Sheet2!J:J,1,0)),"//","")</f>
        <v/>
      </c>
      <c r="AC205" s="108" t="str">
        <f t="shared" si="44"/>
        <v/>
      </c>
      <c r="AD205" t="b">
        <f t="shared" si="45"/>
        <v>1</v>
      </c>
    </row>
    <row r="206" spans="1:30">
      <c r="A206" s="56">
        <f t="shared" si="37"/>
        <v>206</v>
      </c>
      <c r="B206" s="55">
        <f t="shared" si="38"/>
        <v>197</v>
      </c>
      <c r="C206" s="59" t="s">
        <v>3775</v>
      </c>
      <c r="D206" s="59">
        <v>69</v>
      </c>
      <c r="E206" s="65" t="s">
        <v>422</v>
      </c>
      <c r="F206" s="65" t="s">
        <v>422</v>
      </c>
      <c r="G206" s="91">
        <v>0</v>
      </c>
      <c r="H206" s="91">
        <v>0</v>
      </c>
      <c r="I206" s="172" t="s">
        <v>6</v>
      </c>
      <c r="J206" s="65" t="s">
        <v>1549</v>
      </c>
      <c r="K206" s="66" t="s">
        <v>4241</v>
      </c>
      <c r="L206" s="67"/>
      <c r="M206" s="63" t="s">
        <v>2196</v>
      </c>
      <c r="N206" s="13"/>
      <c r="O206"/>
      <c r="P206" t="str">
        <f t="shared" si="46"/>
        <v/>
      </c>
      <c r="Q206" t="str">
        <f>IF(ISNA(VLOOKUP(AC206,#REF!,1)),"//","")</f>
        <v/>
      </c>
      <c r="R206"/>
      <c r="S206" s="43">
        <f t="shared" si="39"/>
        <v>113</v>
      </c>
      <c r="T206" s="92" t="s">
        <v>2431</v>
      </c>
      <c r="U206" s="70" t="s">
        <v>2431</v>
      </c>
      <c r="V206" s="70" t="s">
        <v>2431</v>
      </c>
      <c r="W206" s="44" t="str">
        <f t="shared" si="40"/>
        <v/>
      </c>
      <c r="X206" s="25" t="str">
        <f t="shared" si="41"/>
        <v/>
      </c>
      <c r="Y206" s="1">
        <f t="shared" si="42"/>
        <v>197</v>
      </c>
      <c r="Z206" t="str">
        <f t="shared" si="43"/>
        <v>CST_70</v>
      </c>
      <c r="AA206" s="158" t="str">
        <f>IF(ISNA(VLOOKUP(X206,Sheet2!J:J,1,0)),"//","")</f>
        <v/>
      </c>
      <c r="AC206" s="108" t="str">
        <f t="shared" si="44"/>
        <v/>
      </c>
      <c r="AD206" t="b">
        <f t="shared" si="45"/>
        <v>1</v>
      </c>
    </row>
    <row r="207" spans="1:30">
      <c r="A207" s="56">
        <f t="shared" si="37"/>
        <v>207</v>
      </c>
      <c r="B207" s="55">
        <f t="shared" si="38"/>
        <v>198</v>
      </c>
      <c r="C207" s="59" t="s">
        <v>3775</v>
      </c>
      <c r="D207" s="59">
        <v>70</v>
      </c>
      <c r="E207" s="65" t="s">
        <v>423</v>
      </c>
      <c r="F207" s="65" t="s">
        <v>423</v>
      </c>
      <c r="G207" s="91">
        <v>0</v>
      </c>
      <c r="H207" s="91">
        <v>0</v>
      </c>
      <c r="I207" s="172" t="s">
        <v>6</v>
      </c>
      <c r="J207" s="65" t="s">
        <v>1549</v>
      </c>
      <c r="K207" s="66" t="s">
        <v>4241</v>
      </c>
      <c r="L207" s="67"/>
      <c r="M207" s="63" t="s">
        <v>2197</v>
      </c>
      <c r="N207" s="13"/>
      <c r="O207"/>
      <c r="P207" t="str">
        <f t="shared" si="46"/>
        <v/>
      </c>
      <c r="Q207" t="str">
        <f>IF(ISNA(VLOOKUP(AC207,#REF!,1)),"//","")</f>
        <v/>
      </c>
      <c r="R207"/>
      <c r="S207" s="43">
        <f t="shared" si="39"/>
        <v>113</v>
      </c>
      <c r="T207" s="92" t="s">
        <v>2431</v>
      </c>
      <c r="U207" s="70" t="s">
        <v>2431</v>
      </c>
      <c r="V207" s="70" t="s">
        <v>2431</v>
      </c>
      <c r="W207" s="44" t="str">
        <f t="shared" si="40"/>
        <v/>
      </c>
      <c r="X207" s="25" t="str">
        <f t="shared" si="41"/>
        <v/>
      </c>
      <c r="Y207" s="1">
        <f t="shared" si="42"/>
        <v>198</v>
      </c>
      <c r="Z207" t="str">
        <f t="shared" si="43"/>
        <v>CST_71</v>
      </c>
      <c r="AA207" s="158" t="str">
        <f>IF(ISNA(VLOOKUP(X207,Sheet2!J:J,1,0)),"//","")</f>
        <v/>
      </c>
      <c r="AC207" s="108" t="str">
        <f t="shared" si="44"/>
        <v/>
      </c>
      <c r="AD207" t="b">
        <f t="shared" si="45"/>
        <v>1</v>
      </c>
    </row>
    <row r="208" spans="1:30">
      <c r="A208" s="56">
        <f t="shared" si="37"/>
        <v>208</v>
      </c>
      <c r="B208" s="55">
        <f t="shared" si="38"/>
        <v>199</v>
      </c>
      <c r="C208" s="59" t="s">
        <v>3775</v>
      </c>
      <c r="D208" s="59">
        <v>71</v>
      </c>
      <c r="E208" s="65" t="s">
        <v>424</v>
      </c>
      <c r="F208" s="65" t="s">
        <v>424</v>
      </c>
      <c r="G208" s="91">
        <v>0</v>
      </c>
      <c r="H208" s="91">
        <v>0</v>
      </c>
      <c r="I208" s="172" t="s">
        <v>6</v>
      </c>
      <c r="J208" s="65" t="s">
        <v>1549</v>
      </c>
      <c r="K208" s="66" t="s">
        <v>4241</v>
      </c>
      <c r="L208" s="67"/>
      <c r="M208" s="63" t="s">
        <v>2198</v>
      </c>
      <c r="N208" s="13"/>
      <c r="O208"/>
      <c r="P208" t="str">
        <f t="shared" si="46"/>
        <v/>
      </c>
      <c r="Q208" t="str">
        <f>IF(ISNA(VLOOKUP(AC208,#REF!,1)),"//","")</f>
        <v/>
      </c>
      <c r="R208"/>
      <c r="S208" s="43">
        <f t="shared" si="39"/>
        <v>113</v>
      </c>
      <c r="T208" s="92" t="s">
        <v>2431</v>
      </c>
      <c r="U208" s="70" t="s">
        <v>2431</v>
      </c>
      <c r="V208" s="70" t="s">
        <v>2431</v>
      </c>
      <c r="W208" s="44" t="str">
        <f t="shared" si="40"/>
        <v/>
      </c>
      <c r="X208" s="25" t="str">
        <f t="shared" si="41"/>
        <v/>
      </c>
      <c r="Y208" s="1">
        <f t="shared" si="42"/>
        <v>199</v>
      </c>
      <c r="Z208" t="str">
        <f t="shared" si="43"/>
        <v>CST_72</v>
      </c>
      <c r="AA208" s="158" t="str">
        <f>IF(ISNA(VLOOKUP(X208,Sheet2!J:J,1,0)),"//","")</f>
        <v/>
      </c>
      <c r="AC208" s="108" t="str">
        <f t="shared" si="44"/>
        <v/>
      </c>
      <c r="AD208" t="b">
        <f t="shared" si="45"/>
        <v>1</v>
      </c>
    </row>
    <row r="209" spans="1:30">
      <c r="A209" s="56">
        <f t="shared" si="37"/>
        <v>209</v>
      </c>
      <c r="B209" s="55">
        <f t="shared" si="38"/>
        <v>200</v>
      </c>
      <c r="C209" s="59" t="s">
        <v>3775</v>
      </c>
      <c r="D209" s="59">
        <v>72</v>
      </c>
      <c r="E209" s="65" t="s">
        <v>427</v>
      </c>
      <c r="F209" s="65" t="s">
        <v>427</v>
      </c>
      <c r="G209" s="91">
        <v>0</v>
      </c>
      <c r="H209" s="91">
        <v>0</v>
      </c>
      <c r="I209" s="172" t="s">
        <v>6</v>
      </c>
      <c r="J209" s="65" t="s">
        <v>1549</v>
      </c>
      <c r="K209" s="66" t="s">
        <v>4241</v>
      </c>
      <c r="L209" s="67"/>
      <c r="M209" s="63" t="s">
        <v>2203</v>
      </c>
      <c r="N209" s="13"/>
      <c r="O209"/>
      <c r="P209" t="str">
        <f t="shared" si="46"/>
        <v/>
      </c>
      <c r="Q209" t="str">
        <f>IF(ISNA(VLOOKUP(AC209,#REF!,1)),"//","")</f>
        <v/>
      </c>
      <c r="R209"/>
      <c r="S209" s="43">
        <f t="shared" si="39"/>
        <v>113</v>
      </c>
      <c r="T209" s="92" t="s">
        <v>2431</v>
      </c>
      <c r="U209" s="70" t="s">
        <v>2431</v>
      </c>
      <c r="V209" s="70" t="s">
        <v>2431</v>
      </c>
      <c r="W209" s="44" t="str">
        <f t="shared" si="40"/>
        <v/>
      </c>
      <c r="X209" s="25" t="str">
        <f t="shared" si="41"/>
        <v/>
      </c>
      <c r="Y209" s="1">
        <f t="shared" si="42"/>
        <v>200</v>
      </c>
      <c r="Z209" t="str">
        <f t="shared" si="43"/>
        <v>CST_73</v>
      </c>
      <c r="AA209" s="158" t="str">
        <f>IF(ISNA(VLOOKUP(X209,Sheet2!J:J,1,0)),"//","")</f>
        <v/>
      </c>
      <c r="AC209" s="108" t="str">
        <f t="shared" si="44"/>
        <v/>
      </c>
      <c r="AD209" t="b">
        <f t="shared" si="45"/>
        <v>1</v>
      </c>
    </row>
    <row r="210" spans="1:30">
      <c r="A210" s="56">
        <f t="shared" si="37"/>
        <v>210</v>
      </c>
      <c r="B210" s="55">
        <f t="shared" si="38"/>
        <v>201</v>
      </c>
      <c r="C210" s="59" t="s">
        <v>3775</v>
      </c>
      <c r="D210" s="59">
        <v>73</v>
      </c>
      <c r="E210" s="65" t="s">
        <v>435</v>
      </c>
      <c r="F210" s="65" t="s">
        <v>435</v>
      </c>
      <c r="G210" s="91">
        <v>0</v>
      </c>
      <c r="H210" s="91">
        <v>0</v>
      </c>
      <c r="I210" s="172" t="s">
        <v>6</v>
      </c>
      <c r="J210" s="65" t="s">
        <v>1549</v>
      </c>
      <c r="K210" s="66" t="s">
        <v>4241</v>
      </c>
      <c r="L210" s="67"/>
      <c r="M210" s="63" t="s">
        <v>2218</v>
      </c>
      <c r="N210" s="13"/>
      <c r="O210"/>
      <c r="P210" t="str">
        <f t="shared" si="46"/>
        <v/>
      </c>
      <c r="Q210" t="str">
        <f>IF(ISNA(VLOOKUP(AC210,#REF!,1)),"//","")</f>
        <v/>
      </c>
      <c r="R210"/>
      <c r="S210" s="43">
        <f t="shared" si="39"/>
        <v>114</v>
      </c>
      <c r="T210" s="92" t="s">
        <v>2891</v>
      </c>
      <c r="U210" s="93" t="s">
        <v>2829</v>
      </c>
      <c r="V210" s="94" t="s">
        <v>2431</v>
      </c>
      <c r="W210" s="44" t="str">
        <f t="shared" si="40"/>
        <v>STD_PHI</v>
      </c>
      <c r="X210" s="25" t="str">
        <f t="shared" si="41"/>
        <v>PHI</v>
      </c>
      <c r="Y210" s="1">
        <f t="shared" si="42"/>
        <v>201</v>
      </c>
      <c r="Z210" t="str">
        <f t="shared" si="43"/>
        <v>CST_74</v>
      </c>
      <c r="AA210" s="158" t="str">
        <f>IF(ISNA(VLOOKUP(X210,Sheet2!J:J,1,0)),"//","")</f>
        <v/>
      </c>
      <c r="AC210" s="108" t="str">
        <f t="shared" si="44"/>
        <v>PHI</v>
      </c>
      <c r="AD210" t="b">
        <f t="shared" si="45"/>
        <v>1</v>
      </c>
    </row>
    <row r="211" spans="1:30">
      <c r="A211" s="56">
        <f t="shared" si="37"/>
        <v>211</v>
      </c>
      <c r="B211" s="55">
        <f t="shared" si="38"/>
        <v>202</v>
      </c>
      <c r="C211" s="59" t="s">
        <v>3775</v>
      </c>
      <c r="D211" s="59">
        <v>74</v>
      </c>
      <c r="E211" s="65" t="s">
        <v>436</v>
      </c>
      <c r="F211" s="65" t="s">
        <v>436</v>
      </c>
      <c r="G211" s="91">
        <v>0</v>
      </c>
      <c r="H211" s="91">
        <v>0</v>
      </c>
      <c r="I211" s="172" t="s">
        <v>6</v>
      </c>
      <c r="J211" s="65" t="s">
        <v>1549</v>
      </c>
      <c r="K211" s="66" t="s">
        <v>4241</v>
      </c>
      <c r="L211" s="67"/>
      <c r="M211" s="63" t="s">
        <v>2219</v>
      </c>
      <c r="N211" s="13"/>
      <c r="O211"/>
      <c r="P211" t="str">
        <f t="shared" si="46"/>
        <v/>
      </c>
      <c r="Q211" t="str">
        <f>IF(ISNA(VLOOKUP(AC211,#REF!,1)),"//","")</f>
        <v/>
      </c>
      <c r="R211"/>
      <c r="S211" s="43">
        <f t="shared" si="39"/>
        <v>114</v>
      </c>
      <c r="T211" s="92" t="s">
        <v>2431</v>
      </c>
      <c r="U211" s="70" t="s">
        <v>2431</v>
      </c>
      <c r="V211" s="70" t="s">
        <v>2431</v>
      </c>
      <c r="W211" s="44" t="str">
        <f t="shared" si="40"/>
        <v/>
      </c>
      <c r="X211" s="25" t="str">
        <f t="shared" si="41"/>
        <v/>
      </c>
      <c r="Y211" s="1">
        <f t="shared" si="42"/>
        <v>202</v>
      </c>
      <c r="Z211" t="str">
        <f t="shared" si="43"/>
        <v>CST_75</v>
      </c>
      <c r="AA211" s="158" t="str">
        <f>IF(ISNA(VLOOKUP(X211,Sheet2!J:J,1,0)),"//","")</f>
        <v/>
      </c>
      <c r="AC211" s="108" t="str">
        <f t="shared" si="44"/>
        <v/>
      </c>
      <c r="AD211" t="b">
        <f t="shared" si="45"/>
        <v>1</v>
      </c>
    </row>
    <row r="212" spans="1:30">
      <c r="A212" s="56">
        <f t="shared" si="37"/>
        <v>212</v>
      </c>
      <c r="B212" s="55">
        <f t="shared" si="38"/>
        <v>203</v>
      </c>
      <c r="C212" s="59" t="s">
        <v>3775</v>
      </c>
      <c r="D212" s="59">
        <v>75</v>
      </c>
      <c r="E212" s="65" t="s">
        <v>437</v>
      </c>
      <c r="F212" s="65" t="s">
        <v>437</v>
      </c>
      <c r="G212" s="68">
        <v>0</v>
      </c>
      <c r="H212" s="68">
        <v>0</v>
      </c>
      <c r="I212" s="172" t="s">
        <v>6</v>
      </c>
      <c r="J212" s="65" t="s">
        <v>1549</v>
      </c>
      <c r="K212" s="66" t="s">
        <v>4241</v>
      </c>
      <c r="L212" s="67"/>
      <c r="M212" s="63" t="s">
        <v>2226</v>
      </c>
      <c r="N212" s="13"/>
      <c r="O212"/>
      <c r="P212" t="str">
        <f t="shared" si="46"/>
        <v/>
      </c>
      <c r="Q212" t="str">
        <f>IF(ISNA(VLOOKUP(AC212,#REF!,1)),"//","")</f>
        <v/>
      </c>
      <c r="R212"/>
      <c r="S212" s="43">
        <f t="shared" si="39"/>
        <v>114</v>
      </c>
      <c r="T212" s="92" t="s">
        <v>2431</v>
      </c>
      <c r="U212" s="70" t="s">
        <v>2431</v>
      </c>
      <c r="V212" s="70" t="s">
        <v>2431</v>
      </c>
      <c r="W212" s="44" t="str">
        <f t="shared" si="40"/>
        <v/>
      </c>
      <c r="X212" s="25" t="str">
        <f t="shared" si="41"/>
        <v/>
      </c>
      <c r="Y212" s="1">
        <f t="shared" si="42"/>
        <v>203</v>
      </c>
      <c r="Z212" t="str">
        <f t="shared" si="43"/>
        <v>CST_76</v>
      </c>
      <c r="AA212" s="158" t="str">
        <f>IF(ISNA(VLOOKUP(X212,Sheet2!J:J,1,0)),"//","")</f>
        <v/>
      </c>
      <c r="AC212" s="108" t="str">
        <f t="shared" si="44"/>
        <v/>
      </c>
      <c r="AD212" t="b">
        <f t="shared" si="45"/>
        <v>1</v>
      </c>
    </row>
    <row r="213" spans="1:30">
      <c r="A213" s="56">
        <f t="shared" si="37"/>
        <v>213</v>
      </c>
      <c r="B213" s="55">
        <f t="shared" si="38"/>
        <v>204</v>
      </c>
      <c r="C213" s="59" t="s">
        <v>3775</v>
      </c>
      <c r="D213" s="59">
        <v>76</v>
      </c>
      <c r="E213" s="65" t="s">
        <v>442</v>
      </c>
      <c r="F213" s="65" t="s">
        <v>442</v>
      </c>
      <c r="G213" s="68">
        <v>0</v>
      </c>
      <c r="H213" s="68">
        <v>0</v>
      </c>
      <c r="I213" s="172" t="s">
        <v>6</v>
      </c>
      <c r="J213" s="65" t="s">
        <v>1549</v>
      </c>
      <c r="K213" s="66" t="s">
        <v>4241</v>
      </c>
      <c r="L213" s="67"/>
      <c r="M213" s="63" t="s">
        <v>2228</v>
      </c>
      <c r="N213" s="13"/>
      <c r="O213"/>
      <c r="P213" t="str">
        <f t="shared" si="46"/>
        <v/>
      </c>
      <c r="Q213" t="str">
        <f>IF(ISNA(VLOOKUP(AC213,#REF!,1)),"//","")</f>
        <v/>
      </c>
      <c r="R213"/>
      <c r="S213" s="43">
        <f t="shared" si="39"/>
        <v>115</v>
      </c>
      <c r="T213" s="92" t="s">
        <v>2889</v>
      </c>
      <c r="U213" s="93" t="s">
        <v>2829</v>
      </c>
      <c r="V213" s="145" t="s">
        <v>4247</v>
      </c>
      <c r="W213" s="44" t="str">
        <f t="shared" si="40"/>
        <v>"-" STD_INFINITY</v>
      </c>
      <c r="X213" s="25" t="str">
        <f t="shared" si="41"/>
        <v>-INF</v>
      </c>
      <c r="Y213" s="1">
        <f t="shared" si="42"/>
        <v>204</v>
      </c>
      <c r="Z213" t="str">
        <f t="shared" si="43"/>
        <v>CST_77</v>
      </c>
      <c r="AA213" s="158" t="str">
        <f>IF(ISNA(VLOOKUP(X213,Sheet2!J:J,1,0)),"//","")</f>
        <v>//</v>
      </c>
      <c r="AC213" s="108" t="str">
        <f t="shared" si="44"/>
        <v>-INFINITY</v>
      </c>
      <c r="AD213" t="b">
        <f t="shared" si="45"/>
        <v>0</v>
      </c>
    </row>
    <row r="214" spans="1:30">
      <c r="A214" s="56">
        <f t="shared" si="37"/>
        <v>214</v>
      </c>
      <c r="B214" s="55">
        <f t="shared" si="38"/>
        <v>205</v>
      </c>
      <c r="C214" s="59" t="s">
        <v>3775</v>
      </c>
      <c r="D214" s="59">
        <v>77</v>
      </c>
      <c r="E214" s="65" t="s">
        <v>462</v>
      </c>
      <c r="F214" s="65" t="s">
        <v>462</v>
      </c>
      <c r="G214" s="91">
        <v>0</v>
      </c>
      <c r="H214" s="91">
        <v>0</v>
      </c>
      <c r="I214" s="172" t="s">
        <v>6</v>
      </c>
      <c r="J214" s="65" t="s">
        <v>1549</v>
      </c>
      <c r="K214" s="66" t="s">
        <v>4241</v>
      </c>
      <c r="L214" s="67"/>
      <c r="M214" s="63" t="s">
        <v>2254</v>
      </c>
      <c r="N214" s="13"/>
      <c r="O214"/>
      <c r="P214" t="str">
        <f t="shared" si="46"/>
        <v/>
      </c>
      <c r="Q214" t="str">
        <f>IF(ISNA(VLOOKUP(AC214,#REF!,1)),"//","")</f>
        <v/>
      </c>
      <c r="R214"/>
      <c r="S214" s="43">
        <f t="shared" si="39"/>
        <v>116</v>
      </c>
      <c r="T214" s="95" t="s">
        <v>2891</v>
      </c>
      <c r="U214" s="93" t="s">
        <v>2829</v>
      </c>
      <c r="V214" s="94" t="s">
        <v>4248</v>
      </c>
      <c r="W214" s="44" t="str">
        <f t="shared" si="40"/>
        <v>STD_INFINITY</v>
      </c>
      <c r="X214" s="25" t="str">
        <f t="shared" si="41"/>
        <v>INF</v>
      </c>
      <c r="Y214" s="1">
        <f t="shared" si="42"/>
        <v>205</v>
      </c>
      <c r="Z214" t="str">
        <f t="shared" si="43"/>
        <v>CST_78</v>
      </c>
      <c r="AA214" s="158" t="str">
        <f>IF(ISNA(VLOOKUP(X214,Sheet2!J:J,1,0)),"//","")</f>
        <v>//</v>
      </c>
      <c r="AC214" s="108" t="str">
        <f t="shared" si="44"/>
        <v>INFINITY</v>
      </c>
      <c r="AD214" t="b">
        <f t="shared" si="45"/>
        <v>0</v>
      </c>
    </row>
    <row r="215" spans="1:30">
      <c r="A215" s="56">
        <f t="shared" si="37"/>
        <v>215</v>
      </c>
      <c r="B215" s="55">
        <f t="shared" si="38"/>
        <v>206</v>
      </c>
      <c r="C215" s="59" t="s">
        <v>4057</v>
      </c>
      <c r="D215" s="59">
        <v>78</v>
      </c>
      <c r="E215" s="65" t="s">
        <v>1490</v>
      </c>
      <c r="F215" s="65" t="s">
        <v>1490</v>
      </c>
      <c r="G215" s="91">
        <v>0</v>
      </c>
      <c r="H215" s="91">
        <v>0</v>
      </c>
      <c r="I215" s="65" t="s">
        <v>1</v>
      </c>
      <c r="J215" s="65" t="s">
        <v>1549</v>
      </c>
      <c r="K215" s="66" t="s">
        <v>4077</v>
      </c>
      <c r="L215" s="67"/>
      <c r="M215" s="63" t="s">
        <v>2278</v>
      </c>
      <c r="N215" s="13"/>
      <c r="O215"/>
      <c r="P215" t="str">
        <f t="shared" si="46"/>
        <v/>
      </c>
      <c r="Q215" t="str">
        <f>IF(ISNA(VLOOKUP(AC215,#REF!,1)),"//","")</f>
        <v/>
      </c>
      <c r="R215"/>
      <c r="S215" s="43">
        <f t="shared" si="39"/>
        <v>116</v>
      </c>
      <c r="T215" s="92" t="s">
        <v>2431</v>
      </c>
      <c r="U215" s="70" t="s">
        <v>2431</v>
      </c>
      <c r="V215" s="70" t="s">
        <v>2431</v>
      </c>
      <c r="W215" s="44" t="str">
        <f t="shared" si="40"/>
        <v/>
      </c>
      <c r="X215" s="25" t="str">
        <f t="shared" si="41"/>
        <v/>
      </c>
      <c r="Y215" s="1">
        <f t="shared" si="42"/>
        <v>206</v>
      </c>
      <c r="Z215" t="str">
        <f t="shared" si="43"/>
        <v>CST_79</v>
      </c>
      <c r="AA215" s="158" t="str">
        <f>IF(ISNA(VLOOKUP(X215,Sheet2!J:J,1,0)),"//","")</f>
        <v/>
      </c>
      <c r="AC215" s="108" t="str">
        <f t="shared" si="44"/>
        <v/>
      </c>
      <c r="AD215" t="b">
        <f t="shared" si="45"/>
        <v>1</v>
      </c>
    </row>
    <row r="216" spans="1:30">
      <c r="A216" s="56">
        <f t="shared" si="37"/>
        <v>216</v>
      </c>
      <c r="B216" s="55">
        <f t="shared" si="38"/>
        <v>207</v>
      </c>
      <c r="C216" s="59" t="s">
        <v>3775</v>
      </c>
      <c r="D216" s="59" t="s">
        <v>12</v>
      </c>
      <c r="E216" s="65" t="s">
        <v>54</v>
      </c>
      <c r="F216" s="65" t="s">
        <v>54</v>
      </c>
      <c r="G216" s="91">
        <v>0</v>
      </c>
      <c r="H216" s="91">
        <v>215</v>
      </c>
      <c r="I216" s="174" t="s">
        <v>3</v>
      </c>
      <c r="J216" s="65" t="s">
        <v>1549</v>
      </c>
      <c r="K216" s="66" t="s">
        <v>4241</v>
      </c>
      <c r="L216" s="71" t="s">
        <v>3046</v>
      </c>
      <c r="M216" s="63" t="s">
        <v>2483</v>
      </c>
      <c r="N216" s="13"/>
      <c r="O216"/>
      <c r="P216" t="str">
        <f t="shared" si="46"/>
        <v/>
      </c>
      <c r="Q216" t="str">
        <f>IF(ISNA(VLOOKUP(AC216,#REF!,1)),"//","")</f>
        <v/>
      </c>
      <c r="R216"/>
      <c r="S216" s="43">
        <f t="shared" si="39"/>
        <v>116</v>
      </c>
      <c r="T216" s="92" t="s">
        <v>2891</v>
      </c>
      <c r="U216" s="70" t="s">
        <v>2817</v>
      </c>
      <c r="V216" s="70" t="s">
        <v>2431</v>
      </c>
      <c r="W216" s="44" t="str">
        <f t="shared" si="40"/>
        <v/>
      </c>
      <c r="X216" s="25" t="str">
        <f t="shared" si="41"/>
        <v/>
      </c>
      <c r="Y216" s="1">
        <f t="shared" si="42"/>
        <v>207</v>
      </c>
      <c r="Z216" t="str">
        <f t="shared" si="43"/>
        <v>ITM_CNST</v>
      </c>
      <c r="AA216" s="158" t="str">
        <f>IF(ISNA(VLOOKUP(X216,Sheet2!J:J,1,0)),"//","")</f>
        <v/>
      </c>
      <c r="AC216" s="108" t="str">
        <f t="shared" si="44"/>
        <v/>
      </c>
      <c r="AD216" t="b">
        <f t="shared" si="45"/>
        <v>1</v>
      </c>
    </row>
    <row r="217" spans="1:30">
      <c r="A217" s="56">
        <f t="shared" si="37"/>
        <v>217</v>
      </c>
      <c r="B217" s="55">
        <f t="shared" si="38"/>
        <v>208</v>
      </c>
      <c r="C217" s="59" t="s">
        <v>4057</v>
      </c>
      <c r="D217" s="59" t="s">
        <v>7</v>
      </c>
      <c r="E217" s="74" t="s">
        <v>3047</v>
      </c>
      <c r="F217" s="74" t="s">
        <v>3047</v>
      </c>
      <c r="G217" s="75">
        <v>0</v>
      </c>
      <c r="H217" s="75">
        <v>0</v>
      </c>
      <c r="I217" s="178" t="s">
        <v>28</v>
      </c>
      <c r="J217" s="65" t="s">
        <v>1549</v>
      </c>
      <c r="K217" s="66" t="s">
        <v>4077</v>
      </c>
      <c r="L217" s="67"/>
      <c r="M217" s="63" t="s">
        <v>3455</v>
      </c>
      <c r="N217" s="20"/>
      <c r="O217"/>
      <c r="P217" t="str">
        <f t="shared" si="46"/>
        <v/>
      </c>
      <c r="Q217" t="str">
        <f>IF(ISNA(VLOOKUP(AC217,#REF!,1)),"//","")</f>
        <v/>
      </c>
      <c r="R217"/>
      <c r="S217" s="43">
        <f t="shared" si="39"/>
        <v>116</v>
      </c>
      <c r="T217" s="92" t="s">
        <v>2431</v>
      </c>
      <c r="U217" s="70" t="s">
        <v>2431</v>
      </c>
      <c r="V217" s="70" t="s">
        <v>2431</v>
      </c>
      <c r="W217" s="44" t="str">
        <f t="shared" si="40"/>
        <v/>
      </c>
      <c r="X217" s="25" t="str">
        <f t="shared" si="41"/>
        <v/>
      </c>
      <c r="Y217" s="1">
        <f t="shared" si="42"/>
        <v>208</v>
      </c>
      <c r="Z217" t="str">
        <f t="shared" si="43"/>
        <v>ITM_0208</v>
      </c>
      <c r="AA217" s="158" t="str">
        <f>IF(ISNA(VLOOKUP(X217,Sheet2!J:J,1,0)),"//","")</f>
        <v/>
      </c>
      <c r="AC217" s="108" t="str">
        <f t="shared" si="44"/>
        <v/>
      </c>
      <c r="AD217" t="b">
        <f t="shared" si="45"/>
        <v>1</v>
      </c>
    </row>
    <row r="218" spans="1:30">
      <c r="A218" s="56">
        <f t="shared" si="37"/>
        <v>218</v>
      </c>
      <c r="B218" s="55">
        <f t="shared" si="38"/>
        <v>209</v>
      </c>
      <c r="C218" s="59" t="s">
        <v>4057</v>
      </c>
      <c r="D218" s="59" t="s">
        <v>7</v>
      </c>
      <c r="E218" s="74" t="s">
        <v>3048</v>
      </c>
      <c r="F218" s="74" t="s">
        <v>3048</v>
      </c>
      <c r="G218" s="75">
        <v>0</v>
      </c>
      <c r="H218" s="75">
        <v>0</v>
      </c>
      <c r="I218" s="178" t="s">
        <v>28</v>
      </c>
      <c r="J218" s="65" t="s">
        <v>1549</v>
      </c>
      <c r="K218" s="66" t="s">
        <v>4077</v>
      </c>
      <c r="L218" s="67"/>
      <c r="M218" s="63" t="s">
        <v>3456</v>
      </c>
      <c r="N218" s="13"/>
      <c r="O218"/>
      <c r="P218" t="str">
        <f t="shared" si="46"/>
        <v/>
      </c>
      <c r="Q218" t="str">
        <f>IF(ISNA(VLOOKUP(AC218,#REF!,1)),"//","")</f>
        <v/>
      </c>
      <c r="R218"/>
      <c r="S218" s="43">
        <f t="shared" si="39"/>
        <v>116</v>
      </c>
      <c r="T218" s="92" t="s">
        <v>2431</v>
      </c>
      <c r="U218" s="70" t="s">
        <v>2431</v>
      </c>
      <c r="V218" s="70" t="s">
        <v>2431</v>
      </c>
      <c r="W218" s="44" t="str">
        <f t="shared" si="40"/>
        <v/>
      </c>
      <c r="X218" s="25" t="str">
        <f t="shared" si="41"/>
        <v/>
      </c>
      <c r="Y218" s="1">
        <f t="shared" si="42"/>
        <v>209</v>
      </c>
      <c r="Z218" t="str">
        <f t="shared" si="43"/>
        <v>ITM_0209</v>
      </c>
      <c r="AA218" s="158" t="str">
        <f>IF(ISNA(VLOOKUP(X218,Sheet2!J:J,1,0)),"//","")</f>
        <v/>
      </c>
      <c r="AC218" s="108" t="str">
        <f t="shared" si="44"/>
        <v/>
      </c>
      <c r="AD218" t="b">
        <f t="shared" si="45"/>
        <v>1</v>
      </c>
    </row>
    <row r="219" spans="1:30">
      <c r="A219" s="56">
        <f t="shared" si="37"/>
        <v>219</v>
      </c>
      <c r="B219" s="55">
        <f t="shared" si="38"/>
        <v>210</v>
      </c>
      <c r="C219" s="59" t="s">
        <v>4057</v>
      </c>
      <c r="D219" s="59" t="s">
        <v>7</v>
      </c>
      <c r="E219" s="74" t="s">
        <v>3049</v>
      </c>
      <c r="F219" s="74" t="s">
        <v>3049</v>
      </c>
      <c r="G219" s="75">
        <v>0</v>
      </c>
      <c r="H219" s="75">
        <v>0</v>
      </c>
      <c r="I219" s="178" t="s">
        <v>28</v>
      </c>
      <c r="J219" s="65" t="s">
        <v>1549</v>
      </c>
      <c r="K219" s="66" t="s">
        <v>4077</v>
      </c>
      <c r="L219" s="67"/>
      <c r="M219" s="63" t="s">
        <v>3457</v>
      </c>
      <c r="N219" s="13"/>
      <c r="O219"/>
      <c r="P219" t="str">
        <f t="shared" si="46"/>
        <v/>
      </c>
      <c r="Q219" t="str">
        <f>IF(ISNA(VLOOKUP(AC219,#REF!,1)),"//","")</f>
        <v/>
      </c>
      <c r="R219"/>
      <c r="S219" s="43">
        <f t="shared" si="39"/>
        <v>116</v>
      </c>
      <c r="T219" s="92" t="s">
        <v>2431</v>
      </c>
      <c r="U219" s="70" t="s">
        <v>2431</v>
      </c>
      <c r="V219" s="70" t="s">
        <v>2431</v>
      </c>
      <c r="W219" s="44" t="str">
        <f t="shared" si="40"/>
        <v/>
      </c>
      <c r="X219" s="25" t="str">
        <f t="shared" si="41"/>
        <v/>
      </c>
      <c r="Y219" s="1">
        <f t="shared" si="42"/>
        <v>210</v>
      </c>
      <c r="Z219" t="str">
        <f t="shared" si="43"/>
        <v>ITM_0210</v>
      </c>
      <c r="AA219" s="158" t="str">
        <f>IF(ISNA(VLOOKUP(X219,Sheet2!J:J,1,0)),"//","")</f>
        <v/>
      </c>
      <c r="AC219" s="108" t="str">
        <f t="shared" si="44"/>
        <v/>
      </c>
      <c r="AD219" t="b">
        <f t="shared" si="45"/>
        <v>1</v>
      </c>
    </row>
    <row r="220" spans="1:30">
      <c r="A220" s="56">
        <f t="shared" si="37"/>
        <v>220</v>
      </c>
      <c r="B220" s="55">
        <f t="shared" si="38"/>
        <v>211</v>
      </c>
      <c r="C220" s="59" t="s">
        <v>4057</v>
      </c>
      <c r="D220" s="59" t="s">
        <v>7</v>
      </c>
      <c r="E220" s="74" t="s">
        <v>3050</v>
      </c>
      <c r="F220" s="74" t="s">
        <v>3050</v>
      </c>
      <c r="G220" s="75">
        <v>0</v>
      </c>
      <c r="H220" s="75">
        <v>0</v>
      </c>
      <c r="I220" s="178" t="s">
        <v>28</v>
      </c>
      <c r="J220" s="65" t="s">
        <v>1549</v>
      </c>
      <c r="K220" s="66" t="s">
        <v>4077</v>
      </c>
      <c r="L220" s="67"/>
      <c r="M220" s="63" t="s">
        <v>3458</v>
      </c>
      <c r="N220" s="13"/>
      <c r="O220"/>
      <c r="P220" t="str">
        <f t="shared" si="46"/>
        <v/>
      </c>
      <c r="Q220" t="str">
        <f>IF(ISNA(VLOOKUP(AC220,#REF!,1)),"//","")</f>
        <v/>
      </c>
      <c r="R220"/>
      <c r="S220" s="43">
        <f t="shared" si="39"/>
        <v>116</v>
      </c>
      <c r="T220" s="92" t="s">
        <v>2431</v>
      </c>
      <c r="U220" s="70" t="s">
        <v>2431</v>
      </c>
      <c r="V220" s="70" t="s">
        <v>2431</v>
      </c>
      <c r="W220" s="44" t="str">
        <f t="shared" si="40"/>
        <v/>
      </c>
      <c r="X220" s="25" t="str">
        <f t="shared" si="41"/>
        <v/>
      </c>
      <c r="Y220" s="1">
        <f t="shared" si="42"/>
        <v>211</v>
      </c>
      <c r="Z220" t="str">
        <f t="shared" si="43"/>
        <v>ITM_0211</v>
      </c>
      <c r="AA220" s="158" t="str">
        <f>IF(ISNA(VLOOKUP(X220,Sheet2!J:J,1,0)),"//","")</f>
        <v/>
      </c>
      <c r="AC220" s="108" t="str">
        <f t="shared" si="44"/>
        <v/>
      </c>
      <c r="AD220" t="b">
        <f t="shared" si="45"/>
        <v>1</v>
      </c>
    </row>
    <row r="221" spans="1:30">
      <c r="A221" s="56">
        <f t="shared" si="37"/>
        <v>221</v>
      </c>
      <c r="B221" s="55">
        <f t="shared" si="38"/>
        <v>212</v>
      </c>
      <c r="C221" s="59" t="s">
        <v>4057</v>
      </c>
      <c r="D221" s="59" t="s">
        <v>7</v>
      </c>
      <c r="E221" s="74" t="s">
        <v>3051</v>
      </c>
      <c r="F221" s="74" t="s">
        <v>3051</v>
      </c>
      <c r="G221" s="75">
        <v>0</v>
      </c>
      <c r="H221" s="75">
        <v>0</v>
      </c>
      <c r="I221" s="178" t="s">
        <v>28</v>
      </c>
      <c r="J221" s="65" t="s">
        <v>1549</v>
      </c>
      <c r="K221" s="66" t="s">
        <v>4077</v>
      </c>
      <c r="L221" s="67"/>
      <c r="M221" s="63" t="s">
        <v>3459</v>
      </c>
      <c r="N221" s="13"/>
      <c r="O221"/>
      <c r="P221" t="str">
        <f t="shared" si="46"/>
        <v/>
      </c>
      <c r="Q221" t="str">
        <f>IF(ISNA(VLOOKUP(AC221,#REF!,1)),"//","")</f>
        <v/>
      </c>
      <c r="R221"/>
      <c r="S221" s="43">
        <f t="shared" si="39"/>
        <v>116</v>
      </c>
      <c r="T221" s="92" t="s">
        <v>2431</v>
      </c>
      <c r="U221" s="70" t="s">
        <v>2431</v>
      </c>
      <c r="V221" s="70" t="s">
        <v>2431</v>
      </c>
      <c r="W221" s="44" t="str">
        <f t="shared" si="40"/>
        <v/>
      </c>
      <c r="X221" s="25" t="str">
        <f t="shared" si="41"/>
        <v/>
      </c>
      <c r="Y221" s="1">
        <f t="shared" si="42"/>
        <v>212</v>
      </c>
      <c r="Z221" t="str">
        <f t="shared" si="43"/>
        <v>ITM_0212</v>
      </c>
      <c r="AA221" s="158" t="str">
        <f>IF(ISNA(VLOOKUP(X221,Sheet2!J:J,1,0)),"//","")</f>
        <v/>
      </c>
      <c r="AC221" s="108" t="str">
        <f t="shared" si="44"/>
        <v/>
      </c>
      <c r="AD221" t="b">
        <f t="shared" si="45"/>
        <v>1</v>
      </c>
    </row>
    <row r="222" spans="1:30">
      <c r="A222" s="56">
        <f t="shared" si="37"/>
        <v>222</v>
      </c>
      <c r="B222" s="55">
        <f t="shared" si="38"/>
        <v>213</v>
      </c>
      <c r="C222" s="59" t="s">
        <v>4057</v>
      </c>
      <c r="D222" s="59" t="s">
        <v>7</v>
      </c>
      <c r="E222" s="74" t="s">
        <v>3052</v>
      </c>
      <c r="F222" s="74" t="s">
        <v>3052</v>
      </c>
      <c r="G222" s="75">
        <v>0</v>
      </c>
      <c r="H222" s="75">
        <v>0</v>
      </c>
      <c r="I222" s="178" t="s">
        <v>28</v>
      </c>
      <c r="J222" s="65" t="s">
        <v>1549</v>
      </c>
      <c r="K222" s="66" t="s">
        <v>4077</v>
      </c>
      <c r="L222" s="67"/>
      <c r="M222" s="63" t="s">
        <v>3460</v>
      </c>
      <c r="N222" s="13"/>
      <c r="O222"/>
      <c r="P222" t="str">
        <f t="shared" si="46"/>
        <v/>
      </c>
      <c r="Q222" t="str">
        <f>IF(ISNA(VLOOKUP(AC222,#REF!,1)),"//","")</f>
        <v/>
      </c>
      <c r="R222"/>
      <c r="S222" s="43">
        <f t="shared" si="39"/>
        <v>116</v>
      </c>
      <c r="T222" s="92" t="s">
        <v>2431</v>
      </c>
      <c r="U222" s="70" t="s">
        <v>2431</v>
      </c>
      <c r="V222" s="70" t="s">
        <v>2431</v>
      </c>
      <c r="W222" s="44" t="str">
        <f t="shared" si="40"/>
        <v/>
      </c>
      <c r="X222" s="25" t="str">
        <f t="shared" si="41"/>
        <v/>
      </c>
      <c r="Y222" s="1">
        <f t="shared" si="42"/>
        <v>213</v>
      </c>
      <c r="Z222" t="str">
        <f t="shared" si="43"/>
        <v>ITM_0213</v>
      </c>
      <c r="AA222" s="158" t="str">
        <f>IF(ISNA(VLOOKUP(X222,Sheet2!J:J,1,0)),"//","")</f>
        <v/>
      </c>
      <c r="AC222" s="108" t="str">
        <f t="shared" si="44"/>
        <v/>
      </c>
      <c r="AD222" t="b">
        <f t="shared" si="45"/>
        <v>1</v>
      </c>
    </row>
    <row r="223" spans="1:30">
      <c r="A223" s="56">
        <f t="shared" si="37"/>
        <v>223</v>
      </c>
      <c r="B223" s="55">
        <f t="shared" si="38"/>
        <v>214</v>
      </c>
      <c r="C223" s="59" t="s">
        <v>4057</v>
      </c>
      <c r="D223" s="59" t="s">
        <v>7</v>
      </c>
      <c r="E223" s="74" t="s">
        <v>3053</v>
      </c>
      <c r="F223" s="74" t="s">
        <v>3053</v>
      </c>
      <c r="G223" s="75">
        <v>0</v>
      </c>
      <c r="H223" s="75">
        <v>0</v>
      </c>
      <c r="I223" s="178" t="s">
        <v>28</v>
      </c>
      <c r="J223" s="65" t="s">
        <v>1549</v>
      </c>
      <c r="K223" s="66" t="s">
        <v>4077</v>
      </c>
      <c r="L223" s="67"/>
      <c r="M223" s="63" t="s">
        <v>3461</v>
      </c>
      <c r="N223" s="13"/>
      <c r="O223"/>
      <c r="P223" t="str">
        <f t="shared" si="46"/>
        <v/>
      </c>
      <c r="Q223" t="str">
        <f>IF(ISNA(VLOOKUP(AC223,#REF!,1)),"//","")</f>
        <v/>
      </c>
      <c r="R223"/>
      <c r="S223" s="43">
        <f t="shared" si="39"/>
        <v>116</v>
      </c>
      <c r="T223" s="92" t="s">
        <v>2431</v>
      </c>
      <c r="U223" s="70" t="s">
        <v>2431</v>
      </c>
      <c r="V223" s="70" t="s">
        <v>2431</v>
      </c>
      <c r="W223" s="44" t="str">
        <f t="shared" si="40"/>
        <v/>
      </c>
      <c r="X223" s="25" t="str">
        <f t="shared" si="41"/>
        <v/>
      </c>
      <c r="Y223" s="1">
        <f t="shared" si="42"/>
        <v>214</v>
      </c>
      <c r="Z223" t="str">
        <f t="shared" si="43"/>
        <v>ITM_0214</v>
      </c>
      <c r="AA223" s="158" t="str">
        <f>IF(ISNA(VLOOKUP(X223,Sheet2!J:J,1,0)),"//","")</f>
        <v/>
      </c>
      <c r="AC223" s="108" t="str">
        <f t="shared" si="44"/>
        <v/>
      </c>
      <c r="AD223" t="b">
        <f t="shared" si="45"/>
        <v>1</v>
      </c>
    </row>
    <row r="224" spans="1:30">
      <c r="A224" s="56">
        <f t="shared" si="37"/>
        <v>224</v>
      </c>
      <c r="B224" s="55">
        <f t="shared" si="38"/>
        <v>215</v>
      </c>
      <c r="C224" s="59" t="s">
        <v>4057</v>
      </c>
      <c r="D224" s="59" t="s">
        <v>7</v>
      </c>
      <c r="E224" s="74" t="s">
        <v>3054</v>
      </c>
      <c r="F224" s="74" t="s">
        <v>3054</v>
      </c>
      <c r="G224" s="75">
        <v>0</v>
      </c>
      <c r="H224" s="75">
        <v>0</v>
      </c>
      <c r="I224" s="178" t="s">
        <v>28</v>
      </c>
      <c r="J224" s="65" t="s">
        <v>1549</v>
      </c>
      <c r="K224" s="66" t="s">
        <v>4077</v>
      </c>
      <c r="L224" s="67"/>
      <c r="M224" s="63" t="s">
        <v>3462</v>
      </c>
      <c r="N224" s="13"/>
      <c r="O224"/>
      <c r="P224" t="str">
        <f t="shared" si="46"/>
        <v/>
      </c>
      <c r="Q224" t="str">
        <f>IF(ISNA(VLOOKUP(AC224,#REF!,1)),"//","")</f>
        <v/>
      </c>
      <c r="R224"/>
      <c r="S224" s="43">
        <f t="shared" si="39"/>
        <v>116</v>
      </c>
      <c r="T224" s="92" t="s">
        <v>2431</v>
      </c>
      <c r="U224" s="70" t="s">
        <v>2431</v>
      </c>
      <c r="V224" s="70" t="s">
        <v>2431</v>
      </c>
      <c r="W224" s="44" t="str">
        <f t="shared" si="40"/>
        <v/>
      </c>
      <c r="X224" s="25" t="str">
        <f t="shared" si="41"/>
        <v/>
      </c>
      <c r="Y224" s="1">
        <f t="shared" si="42"/>
        <v>215</v>
      </c>
      <c r="Z224" t="str">
        <f t="shared" si="43"/>
        <v>ITM_0215</v>
      </c>
      <c r="AA224" s="158" t="str">
        <f>IF(ISNA(VLOOKUP(X224,Sheet2!J:J,1,0)),"//","")</f>
        <v/>
      </c>
      <c r="AC224" s="108" t="str">
        <f t="shared" si="44"/>
        <v/>
      </c>
      <c r="AD224" t="b">
        <f t="shared" si="45"/>
        <v>1</v>
      </c>
    </row>
    <row r="225" spans="1:30">
      <c r="A225" s="56">
        <f t="shared" si="37"/>
        <v>225</v>
      </c>
      <c r="B225" s="55">
        <f t="shared" si="38"/>
        <v>216</v>
      </c>
      <c r="C225" s="59" t="s">
        <v>4057</v>
      </c>
      <c r="D225" s="59" t="s">
        <v>7</v>
      </c>
      <c r="E225" s="74" t="s">
        <v>3055</v>
      </c>
      <c r="F225" s="74" t="s">
        <v>3055</v>
      </c>
      <c r="G225" s="75">
        <v>0</v>
      </c>
      <c r="H225" s="75">
        <v>0</v>
      </c>
      <c r="I225" s="178" t="s">
        <v>28</v>
      </c>
      <c r="J225" s="65" t="s">
        <v>1549</v>
      </c>
      <c r="K225" s="66" t="s">
        <v>4077</v>
      </c>
      <c r="L225" s="67"/>
      <c r="M225" s="63" t="s">
        <v>3463</v>
      </c>
      <c r="N225" s="13"/>
      <c r="O225"/>
      <c r="P225" t="str">
        <f t="shared" si="46"/>
        <v/>
      </c>
      <c r="Q225" t="str">
        <f>IF(ISNA(VLOOKUP(AC225,#REF!,1)),"//","")</f>
        <v/>
      </c>
      <c r="R225"/>
      <c r="S225" s="43">
        <f t="shared" si="39"/>
        <v>116</v>
      </c>
      <c r="T225" s="92" t="s">
        <v>2431</v>
      </c>
      <c r="U225" s="70" t="s">
        <v>2431</v>
      </c>
      <c r="V225" s="70" t="s">
        <v>2431</v>
      </c>
      <c r="W225" s="44" t="str">
        <f t="shared" si="40"/>
        <v/>
      </c>
      <c r="X225" s="25" t="str">
        <f t="shared" si="41"/>
        <v/>
      </c>
      <c r="Y225" s="1">
        <f t="shared" si="42"/>
        <v>216</v>
      </c>
      <c r="Z225" t="str">
        <f t="shared" si="43"/>
        <v>ITM_0216</v>
      </c>
      <c r="AA225" s="158" t="str">
        <f>IF(ISNA(VLOOKUP(X225,Sheet2!J:J,1,0)),"//","")</f>
        <v/>
      </c>
      <c r="AC225" s="108" t="str">
        <f t="shared" si="44"/>
        <v/>
      </c>
      <c r="AD225" t="b">
        <f t="shared" si="45"/>
        <v>1</v>
      </c>
    </row>
    <row r="226" spans="1:30">
      <c r="A226" s="56">
        <f t="shared" si="37"/>
        <v>226</v>
      </c>
      <c r="B226" s="55">
        <f t="shared" si="38"/>
        <v>217</v>
      </c>
      <c r="C226" s="59" t="s">
        <v>4057</v>
      </c>
      <c r="D226" s="59" t="s">
        <v>7</v>
      </c>
      <c r="E226" s="74" t="s">
        <v>3056</v>
      </c>
      <c r="F226" s="74" t="s">
        <v>3056</v>
      </c>
      <c r="G226" s="75">
        <v>0</v>
      </c>
      <c r="H226" s="75">
        <v>0</v>
      </c>
      <c r="I226" s="178" t="s">
        <v>28</v>
      </c>
      <c r="J226" s="65" t="s">
        <v>1549</v>
      </c>
      <c r="K226" s="66" t="s">
        <v>4077</v>
      </c>
      <c r="L226" s="67"/>
      <c r="M226" s="63" t="s">
        <v>3464</v>
      </c>
      <c r="N226" s="13"/>
      <c r="O226"/>
      <c r="P226" t="str">
        <f t="shared" si="46"/>
        <v/>
      </c>
      <c r="Q226" t="str">
        <f>IF(ISNA(VLOOKUP(AC226,#REF!,1)),"//","")</f>
        <v/>
      </c>
      <c r="R226"/>
      <c r="S226" s="43">
        <f t="shared" si="39"/>
        <v>116</v>
      </c>
      <c r="T226" s="92" t="s">
        <v>2431</v>
      </c>
      <c r="U226" s="70" t="s">
        <v>2431</v>
      </c>
      <c r="V226" s="70" t="s">
        <v>2431</v>
      </c>
      <c r="W226" s="44" t="str">
        <f t="shared" si="40"/>
        <v/>
      </c>
      <c r="X226" s="25" t="str">
        <f t="shared" si="41"/>
        <v/>
      </c>
      <c r="Y226" s="1">
        <f t="shared" si="42"/>
        <v>217</v>
      </c>
      <c r="Z226" t="str">
        <f t="shared" si="43"/>
        <v>ITM_0217</v>
      </c>
      <c r="AA226" s="158" t="str">
        <f>IF(ISNA(VLOOKUP(X226,Sheet2!J:J,1,0)),"//","")</f>
        <v/>
      </c>
      <c r="AC226" s="108" t="str">
        <f t="shared" si="44"/>
        <v/>
      </c>
      <c r="AD226" t="b">
        <f t="shared" si="45"/>
        <v>1</v>
      </c>
    </row>
    <row r="227" spans="1:30">
      <c r="A227" s="56">
        <f t="shared" si="37"/>
        <v>227</v>
      </c>
      <c r="B227" s="55">
        <f t="shared" si="38"/>
        <v>218</v>
      </c>
      <c r="C227" s="59" t="s">
        <v>4057</v>
      </c>
      <c r="D227" s="59" t="s">
        <v>7</v>
      </c>
      <c r="E227" s="74" t="s">
        <v>3057</v>
      </c>
      <c r="F227" s="74" t="s">
        <v>3057</v>
      </c>
      <c r="G227" s="75">
        <v>0</v>
      </c>
      <c r="H227" s="75">
        <v>0</v>
      </c>
      <c r="I227" s="178" t="s">
        <v>28</v>
      </c>
      <c r="J227" s="65" t="s">
        <v>1549</v>
      </c>
      <c r="K227" s="66" t="s">
        <v>4077</v>
      </c>
      <c r="L227" s="67"/>
      <c r="M227" s="63" t="s">
        <v>3465</v>
      </c>
      <c r="N227" s="13"/>
      <c r="O227"/>
      <c r="P227" t="str">
        <f t="shared" si="46"/>
        <v/>
      </c>
      <c r="Q227" t="str">
        <f>IF(ISNA(VLOOKUP(AC227,#REF!,1)),"//","")</f>
        <v/>
      </c>
      <c r="R227"/>
      <c r="S227" s="43">
        <f t="shared" si="39"/>
        <v>116</v>
      </c>
      <c r="T227" s="92" t="s">
        <v>2431</v>
      </c>
      <c r="U227" s="70" t="s">
        <v>2431</v>
      </c>
      <c r="V227" s="70" t="s">
        <v>2431</v>
      </c>
      <c r="W227" s="44" t="str">
        <f t="shared" si="40"/>
        <v/>
      </c>
      <c r="X227" s="25" t="str">
        <f t="shared" si="41"/>
        <v/>
      </c>
      <c r="Y227" s="1">
        <f t="shared" si="42"/>
        <v>218</v>
      </c>
      <c r="Z227" t="str">
        <f t="shared" si="43"/>
        <v>ITM_0218</v>
      </c>
      <c r="AA227" s="158" t="str">
        <f>IF(ISNA(VLOOKUP(X227,Sheet2!J:J,1,0)),"//","")</f>
        <v/>
      </c>
      <c r="AC227" s="108" t="str">
        <f t="shared" si="44"/>
        <v/>
      </c>
      <c r="AD227" t="b">
        <f t="shared" si="45"/>
        <v>1</v>
      </c>
    </row>
    <row r="228" spans="1:30">
      <c r="A228" s="56">
        <f t="shared" si="37"/>
        <v>228</v>
      </c>
      <c r="B228" s="55">
        <f t="shared" si="38"/>
        <v>219</v>
      </c>
      <c r="C228" s="59" t="s">
        <v>4057</v>
      </c>
      <c r="D228" s="59" t="s">
        <v>7</v>
      </c>
      <c r="E228" s="74" t="s">
        <v>3058</v>
      </c>
      <c r="F228" s="74" t="s">
        <v>3058</v>
      </c>
      <c r="G228" s="75">
        <v>0</v>
      </c>
      <c r="H228" s="75">
        <v>0</v>
      </c>
      <c r="I228" s="178" t="s">
        <v>28</v>
      </c>
      <c r="J228" s="65" t="s">
        <v>1549</v>
      </c>
      <c r="K228" s="66" t="s">
        <v>4077</v>
      </c>
      <c r="L228" s="67"/>
      <c r="M228" s="63" t="s">
        <v>3466</v>
      </c>
      <c r="N228" s="13"/>
      <c r="O228"/>
      <c r="P228" t="str">
        <f t="shared" si="46"/>
        <v/>
      </c>
      <c r="Q228" t="str">
        <f>IF(ISNA(VLOOKUP(AC228,#REF!,1)),"//","")</f>
        <v/>
      </c>
      <c r="R228"/>
      <c r="S228" s="43">
        <f t="shared" si="39"/>
        <v>116</v>
      </c>
      <c r="T228" s="92"/>
      <c r="U228" s="70"/>
      <c r="V228" s="70"/>
      <c r="W228" s="44" t="str">
        <f t="shared" si="40"/>
        <v/>
      </c>
      <c r="X228" s="25" t="str">
        <f t="shared" si="41"/>
        <v/>
      </c>
      <c r="Y228" s="1">
        <f t="shared" si="42"/>
        <v>219</v>
      </c>
      <c r="Z228" t="str">
        <f t="shared" si="43"/>
        <v>ITM_0219</v>
      </c>
      <c r="AA228" s="158" t="str">
        <f>IF(ISNA(VLOOKUP(X228,Sheet2!J:J,1,0)),"//","")</f>
        <v/>
      </c>
      <c r="AC228" s="108" t="str">
        <f t="shared" si="44"/>
        <v/>
      </c>
      <c r="AD228" t="b">
        <f t="shared" si="45"/>
        <v>1</v>
      </c>
    </row>
    <row r="229" spans="1:30" s="47" customFormat="1">
      <c r="A229" s="56" t="str">
        <f t="shared" si="37"/>
        <v/>
      </c>
      <c r="B229" s="55">
        <f t="shared" si="38"/>
        <v>219.01</v>
      </c>
      <c r="C229" s="58" t="s">
        <v>2431</v>
      </c>
      <c r="D229" s="59"/>
      <c r="E229" s="63"/>
      <c r="F229" s="63"/>
      <c r="G229" s="91"/>
      <c r="H229" s="91"/>
      <c r="I229" s="65"/>
      <c r="J229" s="65"/>
      <c r="K229" s="66"/>
      <c r="L229" s="58"/>
      <c r="M229" s="63" t="s">
        <v>2431</v>
      </c>
      <c r="N229" s="48"/>
      <c r="O229" s="49"/>
      <c r="P229" s="49"/>
      <c r="Q229" s="49" t="str">
        <f>IF(ISNA(VLOOKUP(AC229,#REF!,1)),"//","")</f>
        <v/>
      </c>
      <c r="R229" s="49"/>
      <c r="S229" s="43">
        <f t="shared" si="39"/>
        <v>116</v>
      </c>
      <c r="T229" s="92" t="s">
        <v>2431</v>
      </c>
      <c r="U229" s="90" t="s">
        <v>2431</v>
      </c>
      <c r="V229" s="90" t="s">
        <v>2431</v>
      </c>
      <c r="W229" s="44" t="str">
        <f t="shared" si="40"/>
        <v/>
      </c>
      <c r="X229" s="25" t="str">
        <f t="shared" si="41"/>
        <v/>
      </c>
      <c r="Y229" s="1">
        <f t="shared" si="42"/>
        <v>219.01</v>
      </c>
      <c r="Z229" t="str">
        <f t="shared" si="43"/>
        <v/>
      </c>
      <c r="AA229" s="158" t="str">
        <f>IF(ISNA(VLOOKUP(X229,Sheet2!J:J,1,0)),"//","")</f>
        <v/>
      </c>
      <c r="AC229" s="108" t="str">
        <f t="shared" si="44"/>
        <v/>
      </c>
      <c r="AD229" t="b">
        <f t="shared" si="45"/>
        <v>1</v>
      </c>
    </row>
    <row r="230" spans="1:30" s="47" customFormat="1">
      <c r="A230" s="56" t="str">
        <f t="shared" si="37"/>
        <v/>
      </c>
      <c r="B230" s="55">
        <f t="shared" si="38"/>
        <v>219.01999999999998</v>
      </c>
      <c r="C230" s="58" t="s">
        <v>2431</v>
      </c>
      <c r="D230" s="59"/>
      <c r="E230" s="63"/>
      <c r="F230" s="63"/>
      <c r="G230" s="91"/>
      <c r="H230" s="91"/>
      <c r="I230" s="65"/>
      <c r="J230" s="65"/>
      <c r="K230" s="66"/>
      <c r="L230" s="58"/>
      <c r="M230" s="63" t="s">
        <v>2431</v>
      </c>
      <c r="N230" s="48"/>
      <c r="O230" s="49"/>
      <c r="P230" s="49"/>
      <c r="Q230" s="49" t="str">
        <f>IF(ISNA(VLOOKUP(AC230,#REF!,1)),"//","")</f>
        <v/>
      </c>
      <c r="R230" s="49"/>
      <c r="S230" s="43">
        <f t="shared" si="39"/>
        <v>116</v>
      </c>
      <c r="T230" s="92" t="s">
        <v>2431</v>
      </c>
      <c r="U230" s="90" t="s">
        <v>2431</v>
      </c>
      <c r="V230" s="90" t="s">
        <v>2431</v>
      </c>
      <c r="W230" s="44" t="str">
        <f t="shared" si="40"/>
        <v/>
      </c>
      <c r="X230" s="25" t="str">
        <f t="shared" si="41"/>
        <v/>
      </c>
      <c r="Y230" s="1">
        <f t="shared" si="42"/>
        <v>219.01999999999998</v>
      </c>
      <c r="Z230" t="str">
        <f t="shared" si="43"/>
        <v/>
      </c>
      <c r="AA230" s="158" t="str">
        <f>IF(ISNA(VLOOKUP(X230,Sheet2!J:J,1,0)),"//","")</f>
        <v/>
      </c>
      <c r="AC230" s="108" t="str">
        <f t="shared" si="44"/>
        <v/>
      </c>
      <c r="AD230" t="b">
        <f t="shared" si="45"/>
        <v>1</v>
      </c>
    </row>
    <row r="231" spans="1:30" s="47" customFormat="1">
      <c r="A231" s="56" t="str">
        <f t="shared" si="37"/>
        <v/>
      </c>
      <c r="B231" s="55">
        <f t="shared" si="38"/>
        <v>219.02999999999997</v>
      </c>
      <c r="C231" s="58" t="s">
        <v>2927</v>
      </c>
      <c r="D231" s="59"/>
      <c r="E231" s="63"/>
      <c r="F231" s="63"/>
      <c r="G231" s="91"/>
      <c r="H231" s="91"/>
      <c r="I231" s="65"/>
      <c r="J231" s="65"/>
      <c r="K231" s="66"/>
      <c r="L231" s="58"/>
      <c r="M231" s="63" t="str">
        <f>C231</f>
        <v>// Conversions</v>
      </c>
      <c r="N231" s="48"/>
      <c r="O231" s="49"/>
      <c r="P231" s="49"/>
      <c r="Q231" s="49" t="str">
        <f>IF(ISNA(VLOOKUP(AC231,#REF!,1)),"//","")</f>
        <v/>
      </c>
      <c r="R231" s="49"/>
      <c r="S231" s="43">
        <f t="shared" si="39"/>
        <v>116</v>
      </c>
      <c r="T231" s="92" t="s">
        <v>2431</v>
      </c>
      <c r="U231" s="90" t="s">
        <v>2431</v>
      </c>
      <c r="V231" s="90" t="s">
        <v>2431</v>
      </c>
      <c r="W231" s="44" t="str">
        <f t="shared" si="40"/>
        <v/>
      </c>
      <c r="X231" s="25" t="str">
        <f t="shared" si="41"/>
        <v/>
      </c>
      <c r="Y231" s="1">
        <f t="shared" si="42"/>
        <v>219.02999999999997</v>
      </c>
      <c r="Z231" t="str">
        <f t="shared" si="43"/>
        <v>// Conversions</v>
      </c>
      <c r="AA231" s="158" t="str">
        <f>IF(ISNA(VLOOKUP(X231,Sheet2!J:J,1,0)),"//","")</f>
        <v/>
      </c>
      <c r="AC231" s="108" t="str">
        <f t="shared" si="44"/>
        <v/>
      </c>
      <c r="AD231" t="b">
        <f t="shared" si="45"/>
        <v>1</v>
      </c>
    </row>
    <row r="232" spans="1:30">
      <c r="A232" s="56">
        <f t="shared" si="37"/>
        <v>232</v>
      </c>
      <c r="B232" s="55">
        <f t="shared" si="38"/>
        <v>220</v>
      </c>
      <c r="C232" s="59" t="s">
        <v>3776</v>
      </c>
      <c r="D232" s="59" t="s">
        <v>7</v>
      </c>
      <c r="E232" s="65" t="s">
        <v>1160</v>
      </c>
      <c r="F232" s="65" t="s">
        <v>1160</v>
      </c>
      <c r="G232" s="91">
        <v>0</v>
      </c>
      <c r="H232" s="91">
        <v>0</v>
      </c>
      <c r="I232" s="174" t="s">
        <v>3</v>
      </c>
      <c r="J232" s="65" t="s">
        <v>1549</v>
      </c>
      <c r="K232" s="66" t="s">
        <v>4241</v>
      </c>
      <c r="L232" s="67"/>
      <c r="M232" s="63" t="s">
        <v>1569</v>
      </c>
      <c r="N232" s="13"/>
      <c r="O232"/>
      <c r="P232" t="str">
        <f t="shared" si="46"/>
        <v/>
      </c>
      <c r="Q232" t="str">
        <f>IF(ISNA(VLOOKUP(AC232,#REF!,1)),"//","")</f>
        <v/>
      </c>
      <c r="R232"/>
      <c r="S232" s="43">
        <f t="shared" si="39"/>
        <v>116</v>
      </c>
      <c r="T232" s="92" t="s">
        <v>2431</v>
      </c>
      <c r="U232" s="70" t="s">
        <v>2817</v>
      </c>
      <c r="V232" s="70" t="s">
        <v>2431</v>
      </c>
      <c r="W232" s="44" t="str">
        <f t="shared" si="40"/>
        <v/>
      </c>
      <c r="X232" s="25" t="str">
        <f t="shared" si="41"/>
        <v/>
      </c>
      <c r="Y232" s="1">
        <f t="shared" si="42"/>
        <v>220</v>
      </c>
      <c r="Z232" t="str">
        <f t="shared" si="43"/>
        <v>ITM_CtoF</v>
      </c>
      <c r="AA232" s="158" t="str">
        <f>IF(ISNA(VLOOKUP(X232,Sheet2!J:J,1,0)),"//","")</f>
        <v/>
      </c>
      <c r="AC232" s="108" t="str">
        <f t="shared" si="44"/>
        <v/>
      </c>
      <c r="AD232" t="b">
        <f t="shared" si="45"/>
        <v>1</v>
      </c>
    </row>
    <row r="233" spans="1:30">
      <c r="A233" s="56">
        <f t="shared" si="37"/>
        <v>233</v>
      </c>
      <c r="B233" s="55">
        <f t="shared" si="38"/>
        <v>221</v>
      </c>
      <c r="C233" s="59" t="s">
        <v>3777</v>
      </c>
      <c r="D233" s="59" t="s">
        <v>7</v>
      </c>
      <c r="E233" s="65" t="s">
        <v>1161</v>
      </c>
      <c r="F233" s="65" t="s">
        <v>1161</v>
      </c>
      <c r="G233" s="91">
        <v>0</v>
      </c>
      <c r="H233" s="91">
        <v>0</v>
      </c>
      <c r="I233" s="174" t="s">
        <v>3</v>
      </c>
      <c r="J233" s="65" t="s">
        <v>1549</v>
      </c>
      <c r="K233" s="66" t="s">
        <v>4241</v>
      </c>
      <c r="L233" s="67"/>
      <c r="M233" s="63" t="s">
        <v>1570</v>
      </c>
      <c r="N233" s="13"/>
      <c r="O233"/>
      <c r="P233" t="str">
        <f t="shared" si="46"/>
        <v/>
      </c>
      <c r="Q233" t="str">
        <f>IF(ISNA(VLOOKUP(AC233,#REF!,1)),"//","")</f>
        <v/>
      </c>
      <c r="R233"/>
      <c r="S233" s="43">
        <f t="shared" si="39"/>
        <v>116</v>
      </c>
      <c r="T233" s="92" t="s">
        <v>2431</v>
      </c>
      <c r="U233" s="70" t="s">
        <v>2817</v>
      </c>
      <c r="V233" s="70" t="s">
        <v>2431</v>
      </c>
      <c r="W233" s="44" t="str">
        <f t="shared" si="40"/>
        <v/>
      </c>
      <c r="X233" s="25" t="str">
        <f t="shared" si="41"/>
        <v/>
      </c>
      <c r="Y233" s="1">
        <f t="shared" si="42"/>
        <v>221</v>
      </c>
      <c r="Z233" t="str">
        <f t="shared" si="43"/>
        <v>ITM_FtoC</v>
      </c>
      <c r="AA233" s="158" t="str">
        <f>IF(ISNA(VLOOKUP(X233,Sheet2!J:J,1,0)),"//","")</f>
        <v/>
      </c>
      <c r="AC233" s="108" t="str">
        <f t="shared" si="44"/>
        <v/>
      </c>
      <c r="AD233" t="b">
        <f t="shared" si="45"/>
        <v>1</v>
      </c>
    </row>
    <row r="234" spans="1:30">
      <c r="A234" s="56">
        <f t="shared" si="37"/>
        <v>234</v>
      </c>
      <c r="B234" s="55">
        <f t="shared" si="38"/>
        <v>222</v>
      </c>
      <c r="C234" s="59" t="s">
        <v>3778</v>
      </c>
      <c r="D234" s="59">
        <v>10</v>
      </c>
      <c r="E234" s="65" t="s">
        <v>71</v>
      </c>
      <c r="F234" s="65" t="s">
        <v>1215</v>
      </c>
      <c r="G234" s="91">
        <v>0</v>
      </c>
      <c r="H234" s="91">
        <v>0</v>
      </c>
      <c r="I234" s="174" t="s">
        <v>3</v>
      </c>
      <c r="J234" s="65" t="s">
        <v>1549</v>
      </c>
      <c r="K234" s="66" t="s">
        <v>4241</v>
      </c>
      <c r="L234" s="67"/>
      <c r="M234" s="63" t="s">
        <v>1665</v>
      </c>
      <c r="N234" s="13"/>
      <c r="O234"/>
      <c r="P234" t="str">
        <f t="shared" si="46"/>
        <v>NOT EQUAL</v>
      </c>
      <c r="Q234" t="str">
        <f>IF(ISNA(VLOOKUP(AC234,#REF!,1)),"//","")</f>
        <v/>
      </c>
      <c r="R234"/>
      <c r="S234" s="43">
        <f t="shared" si="39"/>
        <v>116</v>
      </c>
      <c r="T234" s="92" t="s">
        <v>2431</v>
      </c>
      <c r="U234" s="70" t="s">
        <v>2817</v>
      </c>
      <c r="V234" s="70" t="s">
        <v>2431</v>
      </c>
      <c r="W234" s="44" t="str">
        <f t="shared" si="40"/>
        <v/>
      </c>
      <c r="X234" s="25" t="str">
        <f t="shared" si="41"/>
        <v/>
      </c>
      <c r="Y234" s="1">
        <f t="shared" si="42"/>
        <v>222</v>
      </c>
      <c r="Z234" t="str">
        <f t="shared" si="43"/>
        <v>ITM_DBtoPR</v>
      </c>
      <c r="AA234" s="158" t="str">
        <f>IF(ISNA(VLOOKUP(X234,Sheet2!J:J,1,0)),"//","")</f>
        <v/>
      </c>
      <c r="AC234" s="108" t="str">
        <f t="shared" si="44"/>
        <v/>
      </c>
      <c r="AD234" t="b">
        <f t="shared" si="45"/>
        <v>1</v>
      </c>
    </row>
    <row r="235" spans="1:30">
      <c r="A235" s="56">
        <f t="shared" si="37"/>
        <v>235</v>
      </c>
      <c r="B235" s="55">
        <f t="shared" si="38"/>
        <v>223</v>
      </c>
      <c r="C235" s="59" t="s">
        <v>3778</v>
      </c>
      <c r="D235" s="59">
        <v>10</v>
      </c>
      <c r="E235" s="65" t="s">
        <v>71</v>
      </c>
      <c r="F235" s="65" t="s">
        <v>1363</v>
      </c>
      <c r="G235" s="91">
        <v>0</v>
      </c>
      <c r="H235" s="91">
        <v>0</v>
      </c>
      <c r="I235" s="173" t="s">
        <v>476</v>
      </c>
      <c r="J235" s="65" t="s">
        <v>1549</v>
      </c>
      <c r="K235" s="66" t="s">
        <v>4241</v>
      </c>
      <c r="L235" s="67"/>
      <c r="M235" s="63" t="s">
        <v>2282</v>
      </c>
      <c r="N235" s="13"/>
      <c r="O235"/>
      <c r="P235" t="str">
        <f t="shared" si="46"/>
        <v>NOT EQUAL</v>
      </c>
      <c r="Q235" t="str">
        <f>IF(ISNA(VLOOKUP(AC235,#REF!,1)),"//","")</f>
        <v/>
      </c>
      <c r="R235"/>
      <c r="S235" s="43">
        <f t="shared" si="39"/>
        <v>116</v>
      </c>
      <c r="T235" s="92" t="s">
        <v>2431</v>
      </c>
      <c r="U235" s="70" t="s">
        <v>2431</v>
      </c>
      <c r="V235" s="70" t="s">
        <v>2431</v>
      </c>
      <c r="W235" s="44" t="str">
        <f t="shared" si="40"/>
        <v/>
      </c>
      <c r="X235" s="25" t="str">
        <f t="shared" si="41"/>
        <v/>
      </c>
      <c r="Y235" s="1">
        <f t="shared" si="42"/>
        <v>223</v>
      </c>
      <c r="Z235" t="str">
        <f t="shared" si="43"/>
        <v>ITM_DBtoPRb</v>
      </c>
      <c r="AA235" s="158" t="str">
        <f>IF(ISNA(VLOOKUP(X235,Sheet2!J:J,1,0)),"//","")</f>
        <v/>
      </c>
      <c r="AC235" s="108" t="str">
        <f t="shared" si="44"/>
        <v/>
      </c>
      <c r="AD235" t="b">
        <f t="shared" si="45"/>
        <v>1</v>
      </c>
    </row>
    <row r="236" spans="1:30">
      <c r="A236" s="56">
        <f t="shared" si="37"/>
        <v>236</v>
      </c>
      <c r="B236" s="55">
        <f t="shared" si="38"/>
        <v>224</v>
      </c>
      <c r="C236" s="59" t="s">
        <v>3778</v>
      </c>
      <c r="D236" s="59">
        <v>10</v>
      </c>
      <c r="E236" s="65" t="s">
        <v>71</v>
      </c>
      <c r="F236" s="65" t="s">
        <v>1510</v>
      </c>
      <c r="G236" s="91">
        <v>0</v>
      </c>
      <c r="H236" s="91">
        <v>0</v>
      </c>
      <c r="I236" s="173" t="s">
        <v>476</v>
      </c>
      <c r="J236" s="65" t="s">
        <v>1549</v>
      </c>
      <c r="K236" s="66" t="s">
        <v>4241</v>
      </c>
      <c r="L236" s="67"/>
      <c r="M236" s="63" t="s">
        <v>2283</v>
      </c>
      <c r="N236" s="13"/>
      <c r="O236"/>
      <c r="P236" t="str">
        <f t="shared" si="46"/>
        <v>NOT EQUAL</v>
      </c>
      <c r="Q236" t="str">
        <f>IF(ISNA(VLOOKUP(AC236,#REF!,1)),"//","")</f>
        <v/>
      </c>
      <c r="R236"/>
      <c r="S236" s="43">
        <f t="shared" si="39"/>
        <v>116</v>
      </c>
      <c r="T236" s="92" t="s">
        <v>2431</v>
      </c>
      <c r="U236" s="70" t="s">
        <v>2431</v>
      </c>
      <c r="V236" s="70" t="s">
        <v>2431</v>
      </c>
      <c r="W236" s="44" t="str">
        <f t="shared" si="40"/>
        <v/>
      </c>
      <c r="X236" s="25" t="str">
        <f t="shared" si="41"/>
        <v/>
      </c>
      <c r="Y236" s="1">
        <f t="shared" si="42"/>
        <v>224</v>
      </c>
      <c r="Z236" t="str">
        <f t="shared" si="43"/>
        <v>ITM_DBtoPRc</v>
      </c>
      <c r="AA236" s="158" t="str">
        <f>IF(ISNA(VLOOKUP(X236,Sheet2!J:J,1,0)),"//","")</f>
        <v/>
      </c>
      <c r="AC236" s="108" t="str">
        <f t="shared" si="44"/>
        <v/>
      </c>
      <c r="AD236" t="b">
        <f t="shared" si="45"/>
        <v>1</v>
      </c>
    </row>
    <row r="237" spans="1:30">
      <c r="A237" s="56">
        <f t="shared" si="37"/>
        <v>237</v>
      </c>
      <c r="B237" s="55">
        <f t="shared" si="38"/>
        <v>225</v>
      </c>
      <c r="C237" s="59" t="s">
        <v>3778</v>
      </c>
      <c r="D237" s="59">
        <v>20</v>
      </c>
      <c r="E237" s="65" t="s">
        <v>70</v>
      </c>
      <c r="F237" s="65" t="s">
        <v>1215</v>
      </c>
      <c r="G237" s="91">
        <v>0</v>
      </c>
      <c r="H237" s="91">
        <v>0</v>
      </c>
      <c r="I237" s="174" t="s">
        <v>3</v>
      </c>
      <c r="J237" s="65" t="s">
        <v>1549</v>
      </c>
      <c r="K237" s="66" t="s">
        <v>4241</v>
      </c>
      <c r="L237" s="67"/>
      <c r="M237" s="63" t="s">
        <v>1664</v>
      </c>
      <c r="N237" s="13"/>
      <c r="O237"/>
      <c r="P237" t="str">
        <f t="shared" si="46"/>
        <v>NOT EQUAL</v>
      </c>
      <c r="Q237" t="str">
        <f>IF(ISNA(VLOOKUP(AC237,#REF!,1)),"//","")</f>
        <v/>
      </c>
      <c r="R237"/>
      <c r="S237" s="43">
        <f t="shared" si="39"/>
        <v>116</v>
      </c>
      <c r="T237" s="92" t="s">
        <v>2431</v>
      </c>
      <c r="U237" s="70" t="s">
        <v>2817</v>
      </c>
      <c r="V237" s="70" t="s">
        <v>2431</v>
      </c>
      <c r="W237" s="44" t="str">
        <f t="shared" si="40"/>
        <v/>
      </c>
      <c r="X237" s="25" t="str">
        <f t="shared" si="41"/>
        <v/>
      </c>
      <c r="Y237" s="1">
        <f t="shared" si="42"/>
        <v>225</v>
      </c>
      <c r="Z237" t="str">
        <f t="shared" si="43"/>
        <v>ITM_DBtoFR</v>
      </c>
      <c r="AA237" s="158" t="str">
        <f>IF(ISNA(VLOOKUP(X237,Sheet2!J:J,1,0)),"//","")</f>
        <v/>
      </c>
      <c r="AC237" s="108" t="str">
        <f t="shared" si="44"/>
        <v/>
      </c>
      <c r="AD237" t="b">
        <f t="shared" si="45"/>
        <v>1</v>
      </c>
    </row>
    <row r="238" spans="1:30">
      <c r="A238" s="56">
        <f t="shared" si="37"/>
        <v>238</v>
      </c>
      <c r="B238" s="55">
        <f t="shared" si="38"/>
        <v>226</v>
      </c>
      <c r="C238" s="59" t="s">
        <v>3778</v>
      </c>
      <c r="D238" s="59">
        <v>20</v>
      </c>
      <c r="E238" s="65" t="s">
        <v>70</v>
      </c>
      <c r="F238" s="65" t="s">
        <v>1254</v>
      </c>
      <c r="G238" s="91">
        <v>0</v>
      </c>
      <c r="H238" s="91">
        <v>0</v>
      </c>
      <c r="I238" s="173" t="s">
        <v>476</v>
      </c>
      <c r="J238" s="65" t="s">
        <v>1549</v>
      </c>
      <c r="K238" s="66" t="s">
        <v>4241</v>
      </c>
      <c r="L238" s="67"/>
      <c r="M238" s="63" t="s">
        <v>2280</v>
      </c>
      <c r="N238" s="13"/>
      <c r="O238"/>
      <c r="P238" t="str">
        <f t="shared" si="46"/>
        <v>NOT EQUAL</v>
      </c>
      <c r="Q238" t="str">
        <f>IF(ISNA(VLOOKUP(AC238,#REF!,1)),"//","")</f>
        <v/>
      </c>
      <c r="R238"/>
      <c r="S238" s="43">
        <f t="shared" si="39"/>
        <v>116</v>
      </c>
      <c r="T238" s="92" t="s">
        <v>2431</v>
      </c>
      <c r="U238" s="70" t="s">
        <v>2431</v>
      </c>
      <c r="V238" s="70" t="s">
        <v>2431</v>
      </c>
      <c r="W238" s="44" t="str">
        <f t="shared" si="40"/>
        <v/>
      </c>
      <c r="X238" s="25" t="str">
        <f t="shared" si="41"/>
        <v/>
      </c>
      <c r="Y238" s="1">
        <f t="shared" si="42"/>
        <v>226</v>
      </c>
      <c r="Z238" t="str">
        <f t="shared" si="43"/>
        <v>ITM_DBtoFRb</v>
      </c>
      <c r="AA238" s="158" t="str">
        <f>IF(ISNA(VLOOKUP(X238,Sheet2!J:J,1,0)),"//","")</f>
        <v/>
      </c>
      <c r="AC238" s="108" t="str">
        <f t="shared" si="44"/>
        <v/>
      </c>
      <c r="AD238" t="b">
        <f t="shared" si="45"/>
        <v>1</v>
      </c>
    </row>
    <row r="239" spans="1:30">
      <c r="A239" s="56">
        <f t="shared" si="37"/>
        <v>239</v>
      </c>
      <c r="B239" s="55">
        <f t="shared" si="38"/>
        <v>227</v>
      </c>
      <c r="C239" s="59" t="s">
        <v>3778</v>
      </c>
      <c r="D239" s="59">
        <v>20</v>
      </c>
      <c r="E239" s="65" t="s">
        <v>70</v>
      </c>
      <c r="F239" s="65" t="s">
        <v>1510</v>
      </c>
      <c r="G239" s="91">
        <v>0</v>
      </c>
      <c r="H239" s="91">
        <v>0</v>
      </c>
      <c r="I239" s="173" t="s">
        <v>476</v>
      </c>
      <c r="J239" s="65" t="s">
        <v>1549</v>
      </c>
      <c r="K239" s="66" t="s">
        <v>4241</v>
      </c>
      <c r="L239" s="67"/>
      <c r="M239" s="63" t="s">
        <v>2281</v>
      </c>
      <c r="N239" s="13"/>
      <c r="O239"/>
      <c r="P239" t="str">
        <f t="shared" si="46"/>
        <v>NOT EQUAL</v>
      </c>
      <c r="Q239" t="str">
        <f>IF(ISNA(VLOOKUP(AC239,#REF!,1)),"//","")</f>
        <v/>
      </c>
      <c r="R239"/>
      <c r="S239" s="43">
        <f t="shared" si="39"/>
        <v>116</v>
      </c>
      <c r="T239" s="92" t="s">
        <v>2431</v>
      </c>
      <c r="U239" s="70" t="s">
        <v>2431</v>
      </c>
      <c r="V239" s="70" t="s">
        <v>2431</v>
      </c>
      <c r="W239" s="44" t="str">
        <f t="shared" si="40"/>
        <v/>
      </c>
      <c r="X239" s="25" t="str">
        <f t="shared" si="41"/>
        <v/>
      </c>
      <c r="Y239" s="1">
        <f t="shared" si="42"/>
        <v>227</v>
      </c>
      <c r="Z239" t="str">
        <f t="shared" si="43"/>
        <v>ITM_DBtoFRc</v>
      </c>
      <c r="AA239" s="158" t="str">
        <f>IF(ISNA(VLOOKUP(X239,Sheet2!J:J,1,0)),"//","")</f>
        <v/>
      </c>
      <c r="AC239" s="108" t="str">
        <f t="shared" si="44"/>
        <v/>
      </c>
      <c r="AD239" t="b">
        <f t="shared" si="45"/>
        <v>1</v>
      </c>
    </row>
    <row r="240" spans="1:30">
      <c r="A240" s="56">
        <f t="shared" si="37"/>
        <v>240</v>
      </c>
      <c r="B240" s="55">
        <f t="shared" si="38"/>
        <v>228</v>
      </c>
      <c r="C240" s="59" t="s">
        <v>3779</v>
      </c>
      <c r="D240" s="59">
        <v>10</v>
      </c>
      <c r="E240" s="65" t="s">
        <v>262</v>
      </c>
      <c r="F240" s="65" t="s">
        <v>1363</v>
      </c>
      <c r="G240" s="91">
        <v>0</v>
      </c>
      <c r="H240" s="91">
        <v>0</v>
      </c>
      <c r="I240" s="174" t="s">
        <v>3</v>
      </c>
      <c r="J240" s="65" t="s">
        <v>1549</v>
      </c>
      <c r="K240" s="66" t="s">
        <v>4241</v>
      </c>
      <c r="L240" s="67"/>
      <c r="M240" s="63" t="s">
        <v>1958</v>
      </c>
      <c r="N240" s="13"/>
      <c r="O240"/>
      <c r="P240" t="str">
        <f t="shared" si="46"/>
        <v>NOT EQUAL</v>
      </c>
      <c r="Q240" t="str">
        <f>IF(ISNA(VLOOKUP(AC240,#REF!,1)),"//","")</f>
        <v/>
      </c>
      <c r="R240"/>
      <c r="S240" s="43">
        <f t="shared" si="39"/>
        <v>116</v>
      </c>
      <c r="T240" s="92" t="s">
        <v>2431</v>
      </c>
      <c r="U240" s="70" t="s">
        <v>2817</v>
      </c>
      <c r="V240" s="70" t="s">
        <v>2431</v>
      </c>
      <c r="W240" s="44" t="str">
        <f t="shared" si="40"/>
        <v/>
      </c>
      <c r="X240" s="25" t="str">
        <f t="shared" si="41"/>
        <v/>
      </c>
      <c r="Y240" s="1">
        <f t="shared" si="42"/>
        <v>228</v>
      </c>
      <c r="Z240" t="str">
        <f t="shared" si="43"/>
        <v>ITM_PRtoDB</v>
      </c>
      <c r="AA240" s="158" t="str">
        <f>IF(ISNA(VLOOKUP(X240,Sheet2!J:J,1,0)),"//","")</f>
        <v/>
      </c>
      <c r="AC240" s="108" t="str">
        <f t="shared" si="44"/>
        <v/>
      </c>
      <c r="AD240" t="b">
        <f t="shared" si="45"/>
        <v>1</v>
      </c>
    </row>
    <row r="241" spans="1:30">
      <c r="A241" s="56">
        <f t="shared" si="37"/>
        <v>241</v>
      </c>
      <c r="B241" s="55">
        <f t="shared" si="38"/>
        <v>229</v>
      </c>
      <c r="C241" s="59" t="s">
        <v>3779</v>
      </c>
      <c r="D241" s="59">
        <v>10</v>
      </c>
      <c r="E241" s="65" t="s">
        <v>262</v>
      </c>
      <c r="F241" s="65" t="s">
        <v>1510</v>
      </c>
      <c r="G241" s="91">
        <v>0</v>
      </c>
      <c r="H241" s="91">
        <v>0</v>
      </c>
      <c r="I241" s="173" t="s">
        <v>476</v>
      </c>
      <c r="J241" s="65" t="s">
        <v>1549</v>
      </c>
      <c r="K241" s="66" t="s">
        <v>4241</v>
      </c>
      <c r="L241" s="67"/>
      <c r="M241" s="63" t="s">
        <v>2293</v>
      </c>
      <c r="N241" s="13"/>
      <c r="O241"/>
      <c r="P241" t="str">
        <f t="shared" si="46"/>
        <v>NOT EQUAL</v>
      </c>
      <c r="Q241" t="str">
        <f>IF(ISNA(VLOOKUP(AC241,#REF!,1)),"//","")</f>
        <v/>
      </c>
      <c r="R241"/>
      <c r="S241" s="43">
        <f t="shared" si="39"/>
        <v>116</v>
      </c>
      <c r="T241" s="92" t="s">
        <v>2431</v>
      </c>
      <c r="U241" s="70" t="s">
        <v>2431</v>
      </c>
      <c r="V241" s="70" t="s">
        <v>2431</v>
      </c>
      <c r="W241" s="44" t="str">
        <f t="shared" si="40"/>
        <v/>
      </c>
      <c r="X241" s="25" t="str">
        <f t="shared" si="41"/>
        <v/>
      </c>
      <c r="Y241" s="1">
        <f t="shared" si="42"/>
        <v>229</v>
      </c>
      <c r="Z241" t="str">
        <f t="shared" si="43"/>
        <v>ITM_PRtoDBb</v>
      </c>
      <c r="AA241" s="158" t="str">
        <f>IF(ISNA(VLOOKUP(X241,Sheet2!J:J,1,0)),"//","")</f>
        <v/>
      </c>
      <c r="AC241" s="108" t="str">
        <f t="shared" si="44"/>
        <v/>
      </c>
      <c r="AD241" t="b">
        <f t="shared" si="45"/>
        <v>1</v>
      </c>
    </row>
    <row r="242" spans="1:30">
      <c r="A242" s="56">
        <f t="shared" si="37"/>
        <v>242</v>
      </c>
      <c r="B242" s="55">
        <f t="shared" si="38"/>
        <v>230</v>
      </c>
      <c r="C242" s="59" t="s">
        <v>3779</v>
      </c>
      <c r="D242" s="59">
        <v>10</v>
      </c>
      <c r="E242" s="65" t="s">
        <v>262</v>
      </c>
      <c r="F242" s="65" t="s">
        <v>1511</v>
      </c>
      <c r="G242" s="91">
        <v>0</v>
      </c>
      <c r="H242" s="91">
        <v>0</v>
      </c>
      <c r="I242" s="173" t="s">
        <v>476</v>
      </c>
      <c r="J242" s="65" t="s">
        <v>1549</v>
      </c>
      <c r="K242" s="66" t="s">
        <v>4241</v>
      </c>
      <c r="L242" s="67"/>
      <c r="M242" s="63" t="s">
        <v>2294</v>
      </c>
      <c r="N242" s="13"/>
      <c r="O242"/>
      <c r="P242" t="str">
        <f t="shared" si="46"/>
        <v>NOT EQUAL</v>
      </c>
      <c r="Q242" t="str">
        <f>IF(ISNA(VLOOKUP(AC242,#REF!,1)),"//","")</f>
        <v/>
      </c>
      <c r="R242"/>
      <c r="S242" s="43">
        <f t="shared" si="39"/>
        <v>116</v>
      </c>
      <c r="T242" s="92" t="s">
        <v>2431</v>
      </c>
      <c r="U242" s="70" t="s">
        <v>2431</v>
      </c>
      <c r="V242" s="70" t="s">
        <v>2431</v>
      </c>
      <c r="W242" s="44" t="str">
        <f t="shared" si="40"/>
        <v/>
      </c>
      <c r="X242" s="25" t="str">
        <f t="shared" si="41"/>
        <v/>
      </c>
      <c r="Y242" s="1">
        <f t="shared" si="42"/>
        <v>230</v>
      </c>
      <c r="Z242" t="str">
        <f t="shared" si="43"/>
        <v>ITM_PRtoDBc</v>
      </c>
      <c r="AA242" s="158" t="str">
        <f>IF(ISNA(VLOOKUP(X242,Sheet2!J:J,1,0)),"//","")</f>
        <v/>
      </c>
      <c r="AC242" s="108" t="str">
        <f t="shared" si="44"/>
        <v/>
      </c>
      <c r="AD242" t="b">
        <f t="shared" si="45"/>
        <v>1</v>
      </c>
    </row>
    <row r="243" spans="1:30">
      <c r="A243" s="56">
        <f t="shared" si="37"/>
        <v>243</v>
      </c>
      <c r="B243" s="55">
        <f t="shared" si="38"/>
        <v>231</v>
      </c>
      <c r="C243" s="59" t="s">
        <v>3779</v>
      </c>
      <c r="D243" s="59">
        <v>20</v>
      </c>
      <c r="E243" s="65" t="s">
        <v>110</v>
      </c>
      <c r="F243" s="65" t="s">
        <v>1254</v>
      </c>
      <c r="G243" s="91">
        <v>0</v>
      </c>
      <c r="H243" s="91">
        <v>0</v>
      </c>
      <c r="I243" s="174" t="s">
        <v>3</v>
      </c>
      <c r="J243" s="65" t="s">
        <v>1549</v>
      </c>
      <c r="K243" s="66" t="s">
        <v>4241</v>
      </c>
      <c r="L243" s="67"/>
      <c r="M243" s="63" t="s">
        <v>1736</v>
      </c>
      <c r="N243" s="13"/>
      <c r="O243"/>
      <c r="P243" t="str">
        <f t="shared" si="46"/>
        <v>NOT EQUAL</v>
      </c>
      <c r="Q243" t="str">
        <f>IF(ISNA(VLOOKUP(AC243,#REF!,1)),"//","")</f>
        <v/>
      </c>
      <c r="R243"/>
      <c r="S243" s="43">
        <f t="shared" si="39"/>
        <v>116</v>
      </c>
      <c r="T243" s="92" t="s">
        <v>2431</v>
      </c>
      <c r="U243" s="70" t="s">
        <v>2817</v>
      </c>
      <c r="V243" s="70" t="s">
        <v>2431</v>
      </c>
      <c r="W243" s="44" t="str">
        <f t="shared" si="40"/>
        <v/>
      </c>
      <c r="X243" s="25" t="str">
        <f t="shared" si="41"/>
        <v/>
      </c>
      <c r="Y243" s="1">
        <f t="shared" si="42"/>
        <v>231</v>
      </c>
      <c r="Z243" t="str">
        <f t="shared" si="43"/>
        <v>ITM_FRtoDB</v>
      </c>
      <c r="AA243" s="158" t="str">
        <f>IF(ISNA(VLOOKUP(X243,Sheet2!J:J,1,0)),"//","")</f>
        <v/>
      </c>
      <c r="AC243" s="108" t="str">
        <f t="shared" si="44"/>
        <v/>
      </c>
      <c r="AD243" t="b">
        <f t="shared" si="45"/>
        <v>1</v>
      </c>
    </row>
    <row r="244" spans="1:30">
      <c r="A244" s="56">
        <f t="shared" si="37"/>
        <v>244</v>
      </c>
      <c r="B244" s="55">
        <f t="shared" si="38"/>
        <v>232</v>
      </c>
      <c r="C244" s="59" t="s">
        <v>3779</v>
      </c>
      <c r="D244" s="59">
        <v>20</v>
      </c>
      <c r="E244" s="65" t="s">
        <v>110</v>
      </c>
      <c r="F244" s="65" t="s">
        <v>1510</v>
      </c>
      <c r="G244" s="91">
        <v>0</v>
      </c>
      <c r="H244" s="91">
        <v>0</v>
      </c>
      <c r="I244" s="173" t="s">
        <v>476</v>
      </c>
      <c r="J244" s="65" t="s">
        <v>1549</v>
      </c>
      <c r="K244" s="66" t="s">
        <v>4241</v>
      </c>
      <c r="L244" s="67"/>
      <c r="M244" s="63" t="s">
        <v>2284</v>
      </c>
      <c r="N244" s="13"/>
      <c r="O244"/>
      <c r="P244" t="str">
        <f t="shared" si="46"/>
        <v>NOT EQUAL</v>
      </c>
      <c r="Q244" t="str">
        <f>IF(ISNA(VLOOKUP(AC244,#REF!,1)),"//","")</f>
        <v/>
      </c>
      <c r="R244"/>
      <c r="S244" s="43">
        <f t="shared" si="39"/>
        <v>116</v>
      </c>
      <c r="T244" s="92" t="s">
        <v>2431</v>
      </c>
      <c r="U244" s="70" t="s">
        <v>2431</v>
      </c>
      <c r="V244" s="70" t="s">
        <v>2431</v>
      </c>
      <c r="W244" s="44" t="str">
        <f t="shared" si="40"/>
        <v/>
      </c>
      <c r="X244" s="25" t="str">
        <f t="shared" si="41"/>
        <v/>
      </c>
      <c r="Y244" s="1">
        <f t="shared" si="42"/>
        <v>232</v>
      </c>
      <c r="Z244" t="str">
        <f t="shared" si="43"/>
        <v>ITM_FRtoDBb</v>
      </c>
      <c r="AA244" s="158" t="str">
        <f>IF(ISNA(VLOOKUP(X244,Sheet2!J:J,1,0)),"//","")</f>
        <v/>
      </c>
      <c r="AC244" s="108" t="str">
        <f t="shared" si="44"/>
        <v/>
      </c>
      <c r="AD244" t="b">
        <f t="shared" si="45"/>
        <v>1</v>
      </c>
    </row>
    <row r="245" spans="1:30">
      <c r="A245" s="56">
        <f t="shared" si="37"/>
        <v>245</v>
      </c>
      <c r="B245" s="55">
        <f t="shared" si="38"/>
        <v>233</v>
      </c>
      <c r="C245" s="59" t="s">
        <v>3779</v>
      </c>
      <c r="D245" s="59">
        <v>20</v>
      </c>
      <c r="E245" s="65" t="s">
        <v>110</v>
      </c>
      <c r="F245" s="65" t="s">
        <v>1511</v>
      </c>
      <c r="G245" s="91">
        <v>0</v>
      </c>
      <c r="H245" s="91">
        <v>0</v>
      </c>
      <c r="I245" s="173" t="s">
        <v>476</v>
      </c>
      <c r="J245" s="65" t="s">
        <v>1549</v>
      </c>
      <c r="K245" s="66" t="s">
        <v>4241</v>
      </c>
      <c r="L245" s="67"/>
      <c r="M245" s="63" t="s">
        <v>2285</v>
      </c>
      <c r="N245" s="13"/>
      <c r="O245"/>
      <c r="P245" t="str">
        <f t="shared" si="46"/>
        <v>NOT EQUAL</v>
      </c>
      <c r="Q245" t="str">
        <f>IF(ISNA(VLOOKUP(AC245,#REF!,1)),"//","")</f>
        <v/>
      </c>
      <c r="R245"/>
      <c r="S245" s="43">
        <f t="shared" si="39"/>
        <v>116</v>
      </c>
      <c r="T245" s="92" t="s">
        <v>2431</v>
      </c>
      <c r="U245" s="70" t="s">
        <v>2431</v>
      </c>
      <c r="V245" s="70" t="s">
        <v>2431</v>
      </c>
      <c r="W245" s="44" t="str">
        <f t="shared" si="40"/>
        <v/>
      </c>
      <c r="X245" s="25" t="str">
        <f t="shared" si="41"/>
        <v/>
      </c>
      <c r="Y245" s="1">
        <f t="shared" si="42"/>
        <v>233</v>
      </c>
      <c r="Z245" t="str">
        <f t="shared" si="43"/>
        <v>ITM_FRtoDBc</v>
      </c>
      <c r="AA245" s="158" t="str">
        <f>IF(ISNA(VLOOKUP(X245,Sheet2!J:J,1,0)),"//","")</f>
        <v/>
      </c>
      <c r="AC245" s="108" t="str">
        <f t="shared" si="44"/>
        <v/>
      </c>
      <c r="AD245" t="b">
        <f t="shared" si="45"/>
        <v>1</v>
      </c>
    </row>
    <row r="246" spans="1:30">
      <c r="A246" s="56">
        <f t="shared" si="37"/>
        <v>246</v>
      </c>
      <c r="B246" s="55">
        <f t="shared" si="38"/>
        <v>234</v>
      </c>
      <c r="C246" s="139" t="s">
        <v>4652</v>
      </c>
      <c r="D246" t="s">
        <v>25</v>
      </c>
      <c r="E246" s="84" t="s">
        <v>4738</v>
      </c>
      <c r="F246" s="84" t="s">
        <v>10</v>
      </c>
      <c r="G246" s="91">
        <v>0</v>
      </c>
      <c r="H246" s="91">
        <v>0</v>
      </c>
      <c r="I246" s="174" t="s">
        <v>3</v>
      </c>
      <c r="J246" s="65" t="s">
        <v>1549</v>
      </c>
      <c r="K246" s="66" t="s">
        <v>4241</v>
      </c>
      <c r="L246" s="67"/>
      <c r="M246" t="s">
        <v>4694</v>
      </c>
      <c r="N246" s="13"/>
      <c r="O246"/>
      <c r="P246" t="str">
        <f t="shared" si="46"/>
        <v>NOT EQUAL</v>
      </c>
      <c r="Q246" t="str">
        <f>IF(ISNA(VLOOKUP(AC246,#REF!,1)),"//","")</f>
        <v/>
      </c>
      <c r="R246"/>
      <c r="S246" s="43">
        <f t="shared" si="39"/>
        <v>116</v>
      </c>
      <c r="T246" s="92" t="s">
        <v>2431</v>
      </c>
      <c r="U246" s="70" t="s">
        <v>2431</v>
      </c>
      <c r="V246" s="70" t="s">
        <v>2431</v>
      </c>
      <c r="W246" s="44" t="str">
        <f t="shared" si="40"/>
        <v/>
      </c>
      <c r="X246" s="25" t="str">
        <f t="shared" si="41"/>
        <v/>
      </c>
      <c r="Y246" s="1">
        <f t="shared" si="42"/>
        <v>234</v>
      </c>
      <c r="Z246" t="str">
        <f t="shared" si="43"/>
        <v>ITM_ACtoHA</v>
      </c>
      <c r="AA246" s="158" t="str">
        <f>IF(ISNA(VLOOKUP(X246,Sheet2!J:J,1,0)),"//","")</f>
        <v/>
      </c>
      <c r="AC246" s="108" t="str">
        <f t="shared" si="44"/>
        <v/>
      </c>
      <c r="AD246" t="b">
        <f t="shared" si="45"/>
        <v>1</v>
      </c>
    </row>
    <row r="247" spans="1:30">
      <c r="A247" s="56">
        <f t="shared" si="37"/>
        <v>247</v>
      </c>
      <c r="B247" s="55">
        <f t="shared" si="38"/>
        <v>235</v>
      </c>
      <c r="C247" s="139" t="s">
        <v>4652</v>
      </c>
      <c r="D247" t="s">
        <v>25</v>
      </c>
      <c r="E247" s="84" t="s">
        <v>4738</v>
      </c>
      <c r="F247" s="84" t="s">
        <v>4741</v>
      </c>
      <c r="G247" s="91">
        <v>0</v>
      </c>
      <c r="H247" s="91">
        <v>0</v>
      </c>
      <c r="I247" s="173" t="s">
        <v>476</v>
      </c>
      <c r="J247" s="65" t="s">
        <v>1549</v>
      </c>
      <c r="K247" s="66" t="s">
        <v>4241</v>
      </c>
      <c r="L247" s="67"/>
      <c r="M247" t="s">
        <v>4695</v>
      </c>
      <c r="N247" s="13"/>
      <c r="O247"/>
      <c r="P247" t="str">
        <f t="shared" si="46"/>
        <v>NOT EQUAL</v>
      </c>
      <c r="Q247" t="str">
        <f>IF(ISNA(VLOOKUP(AC247,#REF!,1)),"//","")</f>
        <v/>
      </c>
      <c r="R247"/>
      <c r="S247" s="43">
        <f t="shared" si="39"/>
        <v>116</v>
      </c>
      <c r="T247" s="92" t="s">
        <v>2431</v>
      </c>
      <c r="U247" s="70" t="s">
        <v>2431</v>
      </c>
      <c r="V247" s="70" t="s">
        <v>2431</v>
      </c>
      <c r="W247" s="44" t="str">
        <f t="shared" si="40"/>
        <v/>
      </c>
      <c r="X247" s="25" t="str">
        <f t="shared" si="41"/>
        <v/>
      </c>
      <c r="Y247" s="1">
        <f t="shared" si="42"/>
        <v>235</v>
      </c>
      <c r="Z247" t="str">
        <f t="shared" si="43"/>
        <v>ITM_ACtoHAb</v>
      </c>
      <c r="AA247" s="158" t="str">
        <f>IF(ISNA(VLOOKUP(X247,Sheet2!J:J,1,0)),"//","")</f>
        <v/>
      </c>
      <c r="AC247" s="108" t="str">
        <f t="shared" si="44"/>
        <v/>
      </c>
      <c r="AD247" t="b">
        <f t="shared" si="45"/>
        <v>1</v>
      </c>
    </row>
    <row r="248" spans="1:30">
      <c r="A248" s="56">
        <f t="shared" si="37"/>
        <v>248</v>
      </c>
      <c r="B248" s="55">
        <f t="shared" si="38"/>
        <v>236</v>
      </c>
      <c r="C248" s="139" t="s">
        <v>4652</v>
      </c>
      <c r="D248" t="s">
        <v>159</v>
      </c>
      <c r="E248" s="84" t="s">
        <v>4739</v>
      </c>
      <c r="F248" s="84" t="s">
        <v>4743</v>
      </c>
      <c r="G248" s="91">
        <v>0</v>
      </c>
      <c r="H248" s="91">
        <v>0</v>
      </c>
      <c r="I248" s="174" t="s">
        <v>3</v>
      </c>
      <c r="J248" s="65" t="s">
        <v>1549</v>
      </c>
      <c r="K248" s="66" t="s">
        <v>4241</v>
      </c>
      <c r="L248" s="67"/>
      <c r="M248" t="s">
        <v>4696</v>
      </c>
      <c r="N248" s="13"/>
      <c r="O248"/>
      <c r="P248" t="str">
        <f t="shared" si="46"/>
        <v>NOT EQUAL</v>
      </c>
      <c r="Q248" t="str">
        <f>IF(ISNA(VLOOKUP(AC248,#REF!,1)),"//","")</f>
        <v/>
      </c>
      <c r="R248"/>
      <c r="S248" s="43">
        <f t="shared" si="39"/>
        <v>116</v>
      </c>
      <c r="T248" s="92" t="s">
        <v>2431</v>
      </c>
      <c r="U248" s="70" t="s">
        <v>2431</v>
      </c>
      <c r="V248" s="70" t="s">
        <v>2431</v>
      </c>
      <c r="W248" s="44" t="str">
        <f t="shared" si="40"/>
        <v/>
      </c>
      <c r="X248" s="25" t="str">
        <f t="shared" si="41"/>
        <v/>
      </c>
      <c r="Y248" s="1">
        <f t="shared" si="42"/>
        <v>236</v>
      </c>
      <c r="Z248" t="str">
        <f t="shared" si="43"/>
        <v>ITM_HAtoAC</v>
      </c>
      <c r="AA248" s="158" t="str">
        <f>IF(ISNA(VLOOKUP(X248,Sheet2!J:J,1,0)),"//","")</f>
        <v/>
      </c>
      <c r="AC248" s="108" t="str">
        <f t="shared" si="44"/>
        <v/>
      </c>
      <c r="AD248" t="b">
        <f t="shared" si="45"/>
        <v>1</v>
      </c>
    </row>
    <row r="249" spans="1:30">
      <c r="A249" s="56">
        <f t="shared" si="37"/>
        <v>249</v>
      </c>
      <c r="B249" s="55">
        <f t="shared" si="38"/>
        <v>237</v>
      </c>
      <c r="C249" s="139" t="s">
        <v>4652</v>
      </c>
      <c r="D249" t="s">
        <v>159</v>
      </c>
      <c r="E249" s="84" t="s">
        <v>4739</v>
      </c>
      <c r="F249" s="84" t="s">
        <v>10</v>
      </c>
      <c r="G249" s="91">
        <v>0</v>
      </c>
      <c r="H249" s="91">
        <v>0</v>
      </c>
      <c r="I249" s="173" t="s">
        <v>476</v>
      </c>
      <c r="J249" s="65" t="s">
        <v>1549</v>
      </c>
      <c r="K249" s="66" t="s">
        <v>4241</v>
      </c>
      <c r="L249" s="67"/>
      <c r="M249" t="s">
        <v>4697</v>
      </c>
      <c r="N249" s="13"/>
      <c r="O249"/>
      <c r="P249" t="str">
        <f t="shared" si="46"/>
        <v>NOT EQUAL</v>
      </c>
      <c r="Q249" t="str">
        <f>IF(ISNA(VLOOKUP(AC249,#REF!,1)),"//","")</f>
        <v/>
      </c>
      <c r="R249"/>
      <c r="S249" s="43">
        <f t="shared" si="39"/>
        <v>116</v>
      </c>
      <c r="T249" s="92" t="s">
        <v>2431</v>
      </c>
      <c r="U249" s="70" t="s">
        <v>2431</v>
      </c>
      <c r="V249" s="70" t="s">
        <v>2431</v>
      </c>
      <c r="W249" s="44" t="str">
        <f t="shared" si="40"/>
        <v/>
      </c>
      <c r="X249" s="25" t="str">
        <f t="shared" si="41"/>
        <v/>
      </c>
      <c r="Y249" s="1">
        <f t="shared" si="42"/>
        <v>237</v>
      </c>
      <c r="Z249" t="str">
        <f t="shared" si="43"/>
        <v>ITM_HAtoACb</v>
      </c>
      <c r="AA249" s="158" t="str">
        <f>IF(ISNA(VLOOKUP(X249,Sheet2!J:J,1,0)),"//","")</f>
        <v/>
      </c>
      <c r="AC249" s="108" t="str">
        <f t="shared" si="44"/>
        <v/>
      </c>
      <c r="AD249" t="b">
        <f t="shared" si="45"/>
        <v>1</v>
      </c>
    </row>
    <row r="250" spans="1:30">
      <c r="A250" s="56">
        <f t="shared" si="37"/>
        <v>250</v>
      </c>
      <c r="B250" s="55">
        <f t="shared" si="38"/>
        <v>238</v>
      </c>
      <c r="C250" s="139" t="s">
        <v>4653</v>
      </c>
      <c r="D250" t="s">
        <v>25</v>
      </c>
      <c r="E250" s="84" t="s">
        <v>4740</v>
      </c>
      <c r="F250" s="84" t="s">
        <v>1167</v>
      </c>
      <c r="G250" s="91">
        <v>0</v>
      </c>
      <c r="H250" s="91">
        <v>0</v>
      </c>
      <c r="I250" s="174" t="s">
        <v>3</v>
      </c>
      <c r="J250" s="65" t="s">
        <v>1549</v>
      </c>
      <c r="K250" s="66" t="s">
        <v>4241</v>
      </c>
      <c r="L250" s="67"/>
      <c r="M250" t="s">
        <v>4698</v>
      </c>
      <c r="N250" s="13"/>
      <c r="O250"/>
      <c r="P250" t="str">
        <f t="shared" si="46"/>
        <v>NOT EQUAL</v>
      </c>
      <c r="Q250" t="str">
        <f>IF(ISNA(VLOOKUP(AC250,#REF!,1)),"//","")</f>
        <v/>
      </c>
      <c r="R250"/>
      <c r="S250" s="43">
        <f t="shared" si="39"/>
        <v>116</v>
      </c>
      <c r="T250" s="92" t="s">
        <v>2431</v>
      </c>
      <c r="U250" s="70" t="s">
        <v>2431</v>
      </c>
      <c r="V250" s="70" t="s">
        <v>2431</v>
      </c>
      <c r="W250" s="44" t="str">
        <f t="shared" si="40"/>
        <v/>
      </c>
      <c r="X250" s="25" t="str">
        <f t="shared" si="41"/>
        <v/>
      </c>
      <c r="Y250" s="1">
        <f t="shared" si="42"/>
        <v>238</v>
      </c>
      <c r="Z250" t="str">
        <f t="shared" si="43"/>
        <v>ITM_ACUStoHA</v>
      </c>
      <c r="AA250" s="158" t="str">
        <f>IF(ISNA(VLOOKUP(X250,Sheet2!J:J,1,0)),"//","")</f>
        <v/>
      </c>
      <c r="AC250" s="108" t="str">
        <f t="shared" si="44"/>
        <v/>
      </c>
      <c r="AD250" t="b">
        <f t="shared" si="45"/>
        <v>1</v>
      </c>
    </row>
    <row r="251" spans="1:30">
      <c r="A251" s="56">
        <f t="shared" si="37"/>
        <v>251</v>
      </c>
      <c r="B251" s="55">
        <f t="shared" si="38"/>
        <v>239</v>
      </c>
      <c r="C251" s="139" t="s">
        <v>4653</v>
      </c>
      <c r="D251" t="s">
        <v>25</v>
      </c>
      <c r="E251" s="84" t="s">
        <v>4740</v>
      </c>
      <c r="F251" s="84" t="s">
        <v>4741</v>
      </c>
      <c r="G251" s="91">
        <v>0</v>
      </c>
      <c r="H251" s="91">
        <v>0</v>
      </c>
      <c r="I251" s="173" t="s">
        <v>476</v>
      </c>
      <c r="J251" s="65" t="s">
        <v>1549</v>
      </c>
      <c r="K251" s="66" t="s">
        <v>4241</v>
      </c>
      <c r="L251" s="67"/>
      <c r="M251" t="s">
        <v>4699</v>
      </c>
      <c r="N251" s="13"/>
      <c r="O251"/>
      <c r="P251" t="str">
        <f t="shared" si="46"/>
        <v>NOT EQUAL</v>
      </c>
      <c r="Q251" t="str">
        <f>IF(ISNA(VLOOKUP(AC251,#REF!,1)),"//","")</f>
        <v/>
      </c>
      <c r="R251"/>
      <c r="S251" s="43">
        <f t="shared" si="39"/>
        <v>116</v>
      </c>
      <c r="T251" s="92" t="s">
        <v>2431</v>
      </c>
      <c r="U251" s="70" t="s">
        <v>2431</v>
      </c>
      <c r="V251" s="70" t="s">
        <v>2431</v>
      </c>
      <c r="W251" s="44" t="str">
        <f t="shared" si="40"/>
        <v/>
      </c>
      <c r="X251" s="25" t="str">
        <f t="shared" si="41"/>
        <v/>
      </c>
      <c r="Y251" s="1">
        <f t="shared" si="42"/>
        <v>239</v>
      </c>
      <c r="Z251" t="str">
        <f t="shared" si="43"/>
        <v>ITM_ACUStoHAb</v>
      </c>
      <c r="AA251" s="158" t="str">
        <f>IF(ISNA(VLOOKUP(X251,Sheet2!J:J,1,0)),"//","")</f>
        <v/>
      </c>
      <c r="AC251" s="108" t="str">
        <f t="shared" si="44"/>
        <v/>
      </c>
      <c r="AD251" t="b">
        <f t="shared" si="45"/>
        <v>1</v>
      </c>
    </row>
    <row r="252" spans="1:30">
      <c r="A252" s="56">
        <f t="shared" si="37"/>
        <v>252</v>
      </c>
      <c r="B252" s="55">
        <f t="shared" si="38"/>
        <v>240</v>
      </c>
      <c r="C252" s="139" t="s">
        <v>4653</v>
      </c>
      <c r="D252" t="s">
        <v>159</v>
      </c>
      <c r="E252" s="84" t="s">
        <v>4742</v>
      </c>
      <c r="F252" s="164" t="s">
        <v>4743</v>
      </c>
      <c r="G252" s="91">
        <v>0</v>
      </c>
      <c r="H252" s="91">
        <v>0</v>
      </c>
      <c r="I252" s="174" t="s">
        <v>3</v>
      </c>
      <c r="J252" s="65" t="s">
        <v>1549</v>
      </c>
      <c r="K252" s="66" t="s">
        <v>4241</v>
      </c>
      <c r="L252" s="67"/>
      <c r="M252" t="s">
        <v>4700</v>
      </c>
      <c r="N252" s="13"/>
      <c r="O252"/>
      <c r="P252" t="str">
        <f t="shared" si="46"/>
        <v>NOT EQUAL</v>
      </c>
      <c r="Q252" t="str">
        <f>IF(ISNA(VLOOKUP(AC252,#REF!,1)),"//","")</f>
        <v/>
      </c>
      <c r="R252"/>
      <c r="S252" s="43">
        <f t="shared" si="39"/>
        <v>116</v>
      </c>
      <c r="T252" s="92" t="s">
        <v>2431</v>
      </c>
      <c r="U252" s="70" t="s">
        <v>2431</v>
      </c>
      <c r="V252" s="70" t="s">
        <v>2431</v>
      </c>
      <c r="W252" s="44" t="str">
        <f t="shared" si="40"/>
        <v/>
      </c>
      <c r="X252" s="25" t="str">
        <f t="shared" si="41"/>
        <v/>
      </c>
      <c r="Y252" s="1">
        <f t="shared" si="42"/>
        <v>240</v>
      </c>
      <c r="Z252" t="str">
        <f t="shared" si="43"/>
        <v>ITM_HAtoACUS</v>
      </c>
      <c r="AA252" s="158" t="str">
        <f>IF(ISNA(VLOOKUP(X252,Sheet2!J:J,1,0)),"//","")</f>
        <v/>
      </c>
      <c r="AC252" s="108" t="str">
        <f t="shared" si="44"/>
        <v/>
      </c>
      <c r="AD252" t="b">
        <f t="shared" si="45"/>
        <v>1</v>
      </c>
    </row>
    <row r="253" spans="1:30">
      <c r="A253" s="56">
        <f t="shared" si="37"/>
        <v>253</v>
      </c>
      <c r="B253" s="55">
        <f t="shared" si="38"/>
        <v>241</v>
      </c>
      <c r="C253" s="139" t="s">
        <v>4653</v>
      </c>
      <c r="D253" t="s">
        <v>159</v>
      </c>
      <c r="E253" s="165" t="s">
        <v>4742</v>
      </c>
      <c r="F253" s="166" t="s">
        <v>1167</v>
      </c>
      <c r="G253" s="91">
        <v>0</v>
      </c>
      <c r="H253" s="91">
        <v>0</v>
      </c>
      <c r="I253" s="173" t="s">
        <v>476</v>
      </c>
      <c r="J253" s="65" t="s">
        <v>1549</v>
      </c>
      <c r="K253" s="66" t="s">
        <v>4241</v>
      </c>
      <c r="L253" s="67"/>
      <c r="M253" t="s">
        <v>4701</v>
      </c>
      <c r="N253" s="13"/>
      <c r="O253"/>
      <c r="P253" t="str">
        <f t="shared" si="46"/>
        <v>NOT EQUAL</v>
      </c>
      <c r="Q253" t="str">
        <f>IF(ISNA(VLOOKUP(AC253,#REF!,1)),"//","")</f>
        <v/>
      </c>
      <c r="R253"/>
      <c r="S253" s="43">
        <f t="shared" si="39"/>
        <v>116</v>
      </c>
      <c r="T253" s="92" t="s">
        <v>2431</v>
      </c>
      <c r="U253" s="70" t="s">
        <v>2431</v>
      </c>
      <c r="V253" s="70" t="s">
        <v>2431</v>
      </c>
      <c r="W253" s="44" t="str">
        <f t="shared" si="40"/>
        <v/>
      </c>
      <c r="X253" s="25" t="str">
        <f t="shared" si="41"/>
        <v/>
      </c>
      <c r="Y253" s="1">
        <f t="shared" si="42"/>
        <v>241</v>
      </c>
      <c r="Z253" t="str">
        <f t="shared" si="43"/>
        <v>ITM_HAtoACUSb</v>
      </c>
      <c r="AA253" s="158" t="str">
        <f>IF(ISNA(VLOOKUP(X253,Sheet2!J:J,1,0)),"//","")</f>
        <v/>
      </c>
      <c r="AC253" s="108" t="str">
        <f t="shared" si="44"/>
        <v/>
      </c>
      <c r="AD253" t="b">
        <f t="shared" si="45"/>
        <v>1</v>
      </c>
    </row>
    <row r="254" spans="1:30">
      <c r="A254" s="56">
        <f t="shared" si="37"/>
        <v>254</v>
      </c>
      <c r="B254" s="55">
        <f t="shared" si="38"/>
        <v>242</v>
      </c>
      <c r="C254" s="59" t="s">
        <v>3780</v>
      </c>
      <c r="D254" s="59" t="s">
        <v>159</v>
      </c>
      <c r="E254" s="78" t="s">
        <v>248</v>
      </c>
      <c r="F254" s="79" t="s">
        <v>248</v>
      </c>
      <c r="G254" s="91">
        <v>0</v>
      </c>
      <c r="H254" s="91">
        <v>0</v>
      </c>
      <c r="I254" s="174" t="s">
        <v>3</v>
      </c>
      <c r="J254" s="65" t="s">
        <v>1549</v>
      </c>
      <c r="K254" s="66" t="s">
        <v>4241</v>
      </c>
      <c r="L254" s="67"/>
      <c r="M254" s="63" t="s">
        <v>1938</v>
      </c>
      <c r="N254" s="13"/>
      <c r="O254"/>
      <c r="P254" t="str">
        <f t="shared" si="46"/>
        <v/>
      </c>
      <c r="Q254" t="str">
        <f>IF(ISNA(VLOOKUP(AC254,#REF!,1)),"//","")</f>
        <v/>
      </c>
      <c r="R254"/>
      <c r="S254" s="43">
        <f t="shared" si="39"/>
        <v>116</v>
      </c>
      <c r="T254" s="92" t="s">
        <v>2431</v>
      </c>
      <c r="U254" s="70" t="s">
        <v>2431</v>
      </c>
      <c r="V254" s="70" t="s">
        <v>2431</v>
      </c>
      <c r="W254" s="44" t="str">
        <f t="shared" si="40"/>
        <v/>
      </c>
      <c r="X254" s="25" t="str">
        <f t="shared" si="41"/>
        <v/>
      </c>
      <c r="Y254" s="1">
        <f t="shared" si="42"/>
        <v>242</v>
      </c>
      <c r="Z254" t="str">
        <f t="shared" si="43"/>
        <v>ITM_PAtoATM</v>
      </c>
      <c r="AA254" s="158" t="str">
        <f>IF(ISNA(VLOOKUP(X254,Sheet2!J:J,1,0)),"//","")</f>
        <v/>
      </c>
      <c r="AC254" s="108" t="str">
        <f t="shared" si="44"/>
        <v/>
      </c>
      <c r="AD254" t="b">
        <f t="shared" si="45"/>
        <v>1</v>
      </c>
    </row>
    <row r="255" spans="1:30">
      <c r="A255" s="56">
        <f t="shared" si="37"/>
        <v>255</v>
      </c>
      <c r="B255" s="55">
        <f t="shared" si="38"/>
        <v>243</v>
      </c>
      <c r="C255" s="59" t="s">
        <v>3780</v>
      </c>
      <c r="D255" s="59" t="s">
        <v>25</v>
      </c>
      <c r="E255" s="65" t="s">
        <v>26</v>
      </c>
      <c r="F255" s="65" t="s">
        <v>26</v>
      </c>
      <c r="G255" s="91">
        <v>0</v>
      </c>
      <c r="H255" s="91">
        <v>0</v>
      </c>
      <c r="I255" s="174" t="s">
        <v>3</v>
      </c>
      <c r="J255" s="65" t="s">
        <v>1549</v>
      </c>
      <c r="K255" s="66" t="s">
        <v>4241</v>
      </c>
      <c r="L255" s="67"/>
      <c r="M255" s="63" t="s">
        <v>1595</v>
      </c>
      <c r="N255" s="13"/>
      <c r="O255"/>
      <c r="P255" t="str">
        <f t="shared" si="46"/>
        <v/>
      </c>
      <c r="Q255" t="str">
        <f>IF(ISNA(VLOOKUP(AC255,#REF!,1)),"//","")</f>
        <v/>
      </c>
      <c r="R255"/>
      <c r="S255" s="43">
        <f t="shared" si="39"/>
        <v>116</v>
      </c>
      <c r="T255" s="92" t="s">
        <v>2431</v>
      </c>
      <c r="U255" s="70" t="s">
        <v>2431</v>
      </c>
      <c r="V255" s="70" t="s">
        <v>2431</v>
      </c>
      <c r="W255" s="44" t="str">
        <f t="shared" si="40"/>
        <v/>
      </c>
      <c r="X255" s="25" t="str">
        <f t="shared" si="41"/>
        <v/>
      </c>
      <c r="Y255" s="1">
        <f t="shared" si="42"/>
        <v>243</v>
      </c>
      <c r="Z255" t="str">
        <f t="shared" si="43"/>
        <v>ITM_ATMtoPA</v>
      </c>
      <c r="AA255" s="158" t="str">
        <f>IF(ISNA(VLOOKUP(X255,Sheet2!J:J,1,0)),"//","")</f>
        <v/>
      </c>
      <c r="AC255" s="108" t="str">
        <f t="shared" si="44"/>
        <v/>
      </c>
      <c r="AD255" t="b">
        <f t="shared" si="45"/>
        <v>1</v>
      </c>
    </row>
    <row r="256" spans="1:30">
      <c r="A256" s="56">
        <f t="shared" si="37"/>
        <v>256</v>
      </c>
      <c r="B256" s="55">
        <f t="shared" si="38"/>
        <v>244</v>
      </c>
      <c r="C256" s="59" t="s">
        <v>3781</v>
      </c>
      <c r="D256" s="59" t="s">
        <v>25</v>
      </c>
      <c r="E256" s="65" t="s">
        <v>27</v>
      </c>
      <c r="F256" s="65" t="s">
        <v>27</v>
      </c>
      <c r="G256" s="91">
        <v>0</v>
      </c>
      <c r="H256" s="91">
        <v>0</v>
      </c>
      <c r="I256" s="174" t="s">
        <v>3</v>
      </c>
      <c r="J256" s="65" t="s">
        <v>1549</v>
      </c>
      <c r="K256" s="66" t="s">
        <v>4241</v>
      </c>
      <c r="L256" s="67"/>
      <c r="M256" s="63" t="s">
        <v>1596</v>
      </c>
      <c r="N256" s="13"/>
      <c r="O256"/>
      <c r="P256" t="str">
        <f t="shared" si="46"/>
        <v/>
      </c>
      <c r="Q256" t="str">
        <f>IF(ISNA(VLOOKUP(AC256,#REF!,1)),"//","")</f>
        <v/>
      </c>
      <c r="R256"/>
      <c r="S256" s="43">
        <f t="shared" si="39"/>
        <v>116</v>
      </c>
      <c r="T256" s="92" t="s">
        <v>2431</v>
      </c>
      <c r="U256" s="70" t="s">
        <v>2431</v>
      </c>
      <c r="V256" s="70" t="s">
        <v>2431</v>
      </c>
      <c r="W256" s="44" t="str">
        <f t="shared" si="40"/>
        <v/>
      </c>
      <c r="X256" s="25" t="str">
        <f t="shared" si="41"/>
        <v/>
      </c>
      <c r="Y256" s="1">
        <f t="shared" si="42"/>
        <v>244</v>
      </c>
      <c r="Z256" t="str">
        <f t="shared" si="43"/>
        <v>ITM_AUtoM</v>
      </c>
      <c r="AA256" s="158" t="str">
        <f>IF(ISNA(VLOOKUP(X256,Sheet2!J:J,1,0)),"//","")</f>
        <v/>
      </c>
      <c r="AC256" s="108" t="str">
        <f t="shared" si="44"/>
        <v/>
      </c>
      <c r="AD256" t="b">
        <f t="shared" si="45"/>
        <v>1</v>
      </c>
    </row>
    <row r="257" spans="1:30">
      <c r="A257" s="56">
        <f t="shared" si="37"/>
        <v>257</v>
      </c>
      <c r="B257" s="55">
        <f t="shared" si="38"/>
        <v>245</v>
      </c>
      <c r="C257" s="59" t="s">
        <v>3781</v>
      </c>
      <c r="D257" s="59" t="s">
        <v>159</v>
      </c>
      <c r="E257" s="65" t="s">
        <v>227</v>
      </c>
      <c r="F257" s="65" t="s">
        <v>227</v>
      </c>
      <c r="G257" s="91">
        <v>0</v>
      </c>
      <c r="H257" s="91">
        <v>0</v>
      </c>
      <c r="I257" s="174" t="s">
        <v>3</v>
      </c>
      <c r="J257" s="65" t="s">
        <v>1549</v>
      </c>
      <c r="K257" s="66" t="s">
        <v>4241</v>
      </c>
      <c r="L257" s="67"/>
      <c r="M257" s="63" t="s">
        <v>1902</v>
      </c>
      <c r="N257" s="13"/>
      <c r="O257"/>
      <c r="P257" t="str">
        <f t="shared" si="46"/>
        <v/>
      </c>
      <c r="Q257" t="str">
        <f>IF(ISNA(VLOOKUP(AC257,#REF!,1)),"//","")</f>
        <v/>
      </c>
      <c r="R257"/>
      <c r="S257" s="43">
        <f t="shared" si="39"/>
        <v>116</v>
      </c>
      <c r="T257" s="92" t="s">
        <v>2431</v>
      </c>
      <c r="U257" s="70" t="s">
        <v>2431</v>
      </c>
      <c r="V257" s="70" t="s">
        <v>2431</v>
      </c>
      <c r="W257" s="44" t="str">
        <f t="shared" si="40"/>
        <v/>
      </c>
      <c r="X257" s="25" t="str">
        <f t="shared" si="41"/>
        <v/>
      </c>
      <c r="Y257" s="1">
        <f t="shared" si="42"/>
        <v>245</v>
      </c>
      <c r="Z257" t="str">
        <f t="shared" si="43"/>
        <v>ITM_MtoAU</v>
      </c>
      <c r="AA257" s="158" t="str">
        <f>IF(ISNA(VLOOKUP(X257,Sheet2!J:J,1,0)),"//","")</f>
        <v/>
      </c>
      <c r="AC257" s="108" t="str">
        <f t="shared" si="44"/>
        <v/>
      </c>
      <c r="AD257" t="b">
        <f t="shared" si="45"/>
        <v>1</v>
      </c>
    </row>
    <row r="258" spans="1:30">
      <c r="A258" s="56">
        <f t="shared" si="37"/>
        <v>258</v>
      </c>
      <c r="B258" s="55">
        <f t="shared" si="38"/>
        <v>246</v>
      </c>
      <c r="C258" s="59" t="s">
        <v>3782</v>
      </c>
      <c r="D258" s="59" t="s">
        <v>159</v>
      </c>
      <c r="E258" s="65" t="s">
        <v>249</v>
      </c>
      <c r="F258" s="65" t="s">
        <v>249</v>
      </c>
      <c r="G258" s="91">
        <v>0</v>
      </c>
      <c r="H258" s="91">
        <v>0</v>
      </c>
      <c r="I258" s="174" t="s">
        <v>3</v>
      </c>
      <c r="J258" s="65" t="s">
        <v>1549</v>
      </c>
      <c r="K258" s="66" t="s">
        <v>4241</v>
      </c>
      <c r="L258" s="67"/>
      <c r="M258" s="63" t="s">
        <v>1600</v>
      </c>
      <c r="N258" s="13"/>
      <c r="O258"/>
      <c r="P258" t="str">
        <f t="shared" si="46"/>
        <v/>
      </c>
      <c r="Q258" t="str">
        <f>IF(ISNA(VLOOKUP(AC258,#REF!,1)),"//","")</f>
        <v/>
      </c>
      <c r="R258"/>
      <c r="S258" s="43">
        <f t="shared" si="39"/>
        <v>116</v>
      </c>
      <c r="T258" s="92" t="s">
        <v>2431</v>
      </c>
      <c r="U258" s="70" t="s">
        <v>2431</v>
      </c>
      <c r="V258" s="70" t="s">
        <v>2431</v>
      </c>
      <c r="W258" s="44" t="str">
        <f t="shared" si="40"/>
        <v/>
      </c>
      <c r="X258" s="25" t="str">
        <f t="shared" si="41"/>
        <v/>
      </c>
      <c r="Y258" s="1">
        <f t="shared" si="42"/>
        <v>246</v>
      </c>
      <c r="Z258" t="str">
        <f t="shared" si="43"/>
        <v>ITM_BARtoPA</v>
      </c>
      <c r="AA258" s="158" t="str">
        <f>IF(ISNA(VLOOKUP(X258,Sheet2!J:J,1,0)),"//","")</f>
        <v/>
      </c>
      <c r="AC258" s="108" t="str">
        <f t="shared" si="44"/>
        <v/>
      </c>
      <c r="AD258" t="b">
        <f t="shared" si="45"/>
        <v>1</v>
      </c>
    </row>
    <row r="259" spans="1:30">
      <c r="A259" s="56">
        <f t="shared" si="37"/>
        <v>259</v>
      </c>
      <c r="B259" s="55">
        <f t="shared" si="38"/>
        <v>247</v>
      </c>
      <c r="C259" s="59" t="s">
        <v>3782</v>
      </c>
      <c r="D259" s="59" t="s">
        <v>25</v>
      </c>
      <c r="E259" s="65" t="s">
        <v>30</v>
      </c>
      <c r="F259" s="65" t="s">
        <v>30</v>
      </c>
      <c r="G259" s="91">
        <v>0</v>
      </c>
      <c r="H259" s="91">
        <v>0</v>
      </c>
      <c r="I259" s="174" t="s">
        <v>3</v>
      </c>
      <c r="J259" s="65" t="s">
        <v>1549</v>
      </c>
      <c r="K259" s="66" t="s">
        <v>4241</v>
      </c>
      <c r="L259" s="67"/>
      <c r="M259" s="63" t="s">
        <v>1939</v>
      </c>
      <c r="N259" s="13"/>
      <c r="O259"/>
      <c r="P259" t="str">
        <f t="shared" si="46"/>
        <v/>
      </c>
      <c r="Q259" t="str">
        <f>IF(ISNA(VLOOKUP(AC259,#REF!,1)),"//","")</f>
        <v/>
      </c>
      <c r="R259"/>
      <c r="S259" s="43">
        <f t="shared" si="39"/>
        <v>116</v>
      </c>
      <c r="T259" s="92" t="s">
        <v>2431</v>
      </c>
      <c r="U259" s="70" t="s">
        <v>2431</v>
      </c>
      <c r="V259" s="70" t="s">
        <v>2431</v>
      </c>
      <c r="W259" s="44" t="str">
        <f t="shared" si="40"/>
        <v/>
      </c>
      <c r="X259" s="25" t="str">
        <f t="shared" si="41"/>
        <v/>
      </c>
      <c r="Y259" s="1">
        <f t="shared" si="42"/>
        <v>247</v>
      </c>
      <c r="Z259" t="str">
        <f t="shared" si="43"/>
        <v>ITM_PAtoBAR</v>
      </c>
      <c r="AA259" s="158" t="str">
        <f>IF(ISNA(VLOOKUP(X259,Sheet2!J:J,1,0)),"//","")</f>
        <v/>
      </c>
      <c r="AC259" s="108" t="str">
        <f t="shared" si="44"/>
        <v/>
      </c>
      <c r="AD259" t="b">
        <f t="shared" si="45"/>
        <v>1</v>
      </c>
    </row>
    <row r="260" spans="1:30">
      <c r="A260" s="56">
        <f t="shared" si="37"/>
        <v>260</v>
      </c>
      <c r="B260" s="55">
        <f t="shared" si="38"/>
        <v>248</v>
      </c>
      <c r="C260" s="59" t="s">
        <v>3783</v>
      </c>
      <c r="D260" s="59" t="s">
        <v>25</v>
      </c>
      <c r="E260" s="65" t="s">
        <v>36</v>
      </c>
      <c r="F260" s="65" t="s">
        <v>36</v>
      </c>
      <c r="G260" s="91">
        <v>0</v>
      </c>
      <c r="H260" s="91">
        <v>0</v>
      </c>
      <c r="I260" s="174" t="s">
        <v>3</v>
      </c>
      <c r="J260" s="65" t="s">
        <v>1549</v>
      </c>
      <c r="K260" s="66" t="s">
        <v>4241</v>
      </c>
      <c r="L260" s="67"/>
      <c r="M260" s="63" t="s">
        <v>1615</v>
      </c>
      <c r="N260" s="13"/>
      <c r="O260"/>
      <c r="P260" t="str">
        <f t="shared" si="46"/>
        <v/>
      </c>
      <c r="Q260" t="str">
        <f>IF(ISNA(VLOOKUP(AC260,#REF!,1)),"//","")</f>
        <v/>
      </c>
      <c r="R260"/>
      <c r="S260" s="43">
        <f t="shared" si="39"/>
        <v>116</v>
      </c>
      <c r="T260" s="92" t="s">
        <v>2431</v>
      </c>
      <c r="U260" s="70" t="s">
        <v>2431</v>
      </c>
      <c r="V260" s="70" t="s">
        <v>2431</v>
      </c>
      <c r="W260" s="44" t="str">
        <f t="shared" si="40"/>
        <v/>
      </c>
      <c r="X260" s="25" t="str">
        <f t="shared" si="41"/>
        <v/>
      </c>
      <c r="Y260" s="1">
        <f t="shared" si="42"/>
        <v>248</v>
      </c>
      <c r="Z260" t="str">
        <f t="shared" si="43"/>
        <v>ITM_BTUtoJ</v>
      </c>
      <c r="AA260" s="158" t="str">
        <f>IF(ISNA(VLOOKUP(X260,Sheet2!J:J,1,0)),"//","")</f>
        <v/>
      </c>
      <c r="AC260" s="108" t="str">
        <f t="shared" si="44"/>
        <v/>
      </c>
      <c r="AD260" t="b">
        <f t="shared" si="45"/>
        <v>1</v>
      </c>
    </row>
    <row r="261" spans="1:30">
      <c r="A261" s="56">
        <f t="shared" si="37"/>
        <v>261</v>
      </c>
      <c r="B261" s="55">
        <f t="shared" si="38"/>
        <v>249</v>
      </c>
      <c r="C261" s="59" t="s">
        <v>3783</v>
      </c>
      <c r="D261" s="59" t="s">
        <v>159</v>
      </c>
      <c r="E261" s="65" t="s">
        <v>157</v>
      </c>
      <c r="F261" s="65" t="s">
        <v>157</v>
      </c>
      <c r="G261" s="91">
        <v>0</v>
      </c>
      <c r="H261" s="91">
        <v>0</v>
      </c>
      <c r="I261" s="174" t="s">
        <v>3</v>
      </c>
      <c r="J261" s="65" t="s">
        <v>1549</v>
      </c>
      <c r="K261" s="66" t="s">
        <v>4241</v>
      </c>
      <c r="L261" s="67"/>
      <c r="M261" s="63" t="s">
        <v>1802</v>
      </c>
      <c r="N261" s="13"/>
      <c r="O261"/>
      <c r="P261" t="str">
        <f t="shared" si="46"/>
        <v/>
      </c>
      <c r="Q261" t="str">
        <f>IF(ISNA(VLOOKUP(AC261,#REF!,1)),"//","")</f>
        <v/>
      </c>
      <c r="R261"/>
      <c r="S261" s="43">
        <f t="shared" si="39"/>
        <v>116</v>
      </c>
      <c r="T261" s="92" t="s">
        <v>2431</v>
      </c>
      <c r="U261" s="70" t="s">
        <v>2431</v>
      </c>
      <c r="V261" s="70" t="s">
        <v>2431</v>
      </c>
      <c r="W261" s="44" t="str">
        <f t="shared" si="40"/>
        <v/>
      </c>
      <c r="X261" s="25" t="str">
        <f t="shared" si="41"/>
        <v/>
      </c>
      <c r="Y261" s="1">
        <f t="shared" si="42"/>
        <v>249</v>
      </c>
      <c r="Z261" t="str">
        <f t="shared" si="43"/>
        <v>ITM_JtoBTU</v>
      </c>
      <c r="AA261" s="158" t="str">
        <f>IF(ISNA(VLOOKUP(X261,Sheet2!J:J,1,0)),"//","")</f>
        <v/>
      </c>
      <c r="AC261" s="108" t="str">
        <f t="shared" si="44"/>
        <v/>
      </c>
      <c r="AD261" t="b">
        <f t="shared" si="45"/>
        <v>1</v>
      </c>
    </row>
    <row r="262" spans="1:30">
      <c r="A262" s="56">
        <f t="shared" si="37"/>
        <v>262</v>
      </c>
      <c r="B262" s="55">
        <f t="shared" si="38"/>
        <v>250</v>
      </c>
      <c r="C262" s="59" t="s">
        <v>3784</v>
      </c>
      <c r="D262" s="59" t="s">
        <v>25</v>
      </c>
      <c r="E262" s="65" t="s">
        <v>37</v>
      </c>
      <c r="F262" s="65" t="s">
        <v>37</v>
      </c>
      <c r="G262" s="91">
        <v>0</v>
      </c>
      <c r="H262" s="91">
        <v>0</v>
      </c>
      <c r="I262" s="174" t="s">
        <v>3</v>
      </c>
      <c r="J262" s="65" t="s">
        <v>1549</v>
      </c>
      <c r="K262" s="66" t="s">
        <v>4241</v>
      </c>
      <c r="L262" s="67"/>
      <c r="M262" s="63" t="s">
        <v>1619</v>
      </c>
      <c r="N262" s="13"/>
      <c r="O262"/>
      <c r="P262" t="str">
        <f t="shared" si="46"/>
        <v/>
      </c>
      <c r="Q262" t="str">
        <f>IF(ISNA(VLOOKUP(AC262,#REF!,1)),"//","")</f>
        <v/>
      </c>
      <c r="R262"/>
      <c r="S262" s="43">
        <f t="shared" si="39"/>
        <v>116</v>
      </c>
      <c r="T262" s="92" t="s">
        <v>2431</v>
      </c>
      <c r="U262" s="70" t="s">
        <v>2431</v>
      </c>
      <c r="V262" s="70" t="s">
        <v>2431</v>
      </c>
      <c r="W262" s="44" t="str">
        <f t="shared" si="40"/>
        <v/>
      </c>
      <c r="X262" s="25" t="str">
        <f t="shared" si="41"/>
        <v/>
      </c>
      <c r="Y262" s="1">
        <f t="shared" si="42"/>
        <v>250</v>
      </c>
      <c r="Z262" t="str">
        <f t="shared" si="43"/>
        <v>ITM_CALtoJ</v>
      </c>
      <c r="AA262" s="158" t="str">
        <f>IF(ISNA(VLOOKUP(X262,Sheet2!J:J,1,0)),"//","")</f>
        <v/>
      </c>
      <c r="AC262" s="108" t="str">
        <f t="shared" si="44"/>
        <v/>
      </c>
      <c r="AD262" t="b">
        <f t="shared" si="45"/>
        <v>1</v>
      </c>
    </row>
    <row r="263" spans="1:30">
      <c r="A263" s="56">
        <f t="shared" ref="A263:A326" si="47">IF(B263=INT(B263),ROW(),"")</f>
        <v>263</v>
      </c>
      <c r="B263" s="55">
        <f t="shared" ref="B263:B326" si="48">IF(AND(MID(C263,2,1)&lt;&gt;"/",MID(C263,1,1)="/"),INT(B262)+1,B262+0.01)</f>
        <v>251</v>
      </c>
      <c r="C263" s="59" t="s">
        <v>3784</v>
      </c>
      <c r="D263" s="59" t="s">
        <v>159</v>
      </c>
      <c r="E263" s="65" t="s">
        <v>158</v>
      </c>
      <c r="F263" s="65" t="s">
        <v>158</v>
      </c>
      <c r="G263" s="190">
        <v>0</v>
      </c>
      <c r="H263" s="190">
        <v>0</v>
      </c>
      <c r="I263" s="174" t="s">
        <v>3</v>
      </c>
      <c r="J263" s="65" t="s">
        <v>1549</v>
      </c>
      <c r="K263" s="66" t="s">
        <v>4241</v>
      </c>
      <c r="L263" s="67"/>
      <c r="M263" s="63" t="s">
        <v>1803</v>
      </c>
      <c r="N263" s="13"/>
      <c r="O263"/>
      <c r="P263" t="str">
        <f t="shared" si="46"/>
        <v/>
      </c>
      <c r="Q263" t="str">
        <f>IF(ISNA(VLOOKUP(AC263,#REF!,1)),"//","")</f>
        <v/>
      </c>
      <c r="R263"/>
      <c r="S263" s="43">
        <f t="shared" ref="S263:S326" si="49">IF(X263&lt;&gt;"",S262+1,S262)</f>
        <v>116</v>
      </c>
      <c r="T263" s="92" t="s">
        <v>2431</v>
      </c>
      <c r="U263" s="70" t="s">
        <v>2431</v>
      </c>
      <c r="V263" s="70" t="s">
        <v>2431</v>
      </c>
      <c r="W263" s="44" t="str">
        <f t="shared" ref="W263:W326" si="50">IF( OR(U263="CNST", I263="CAT_REGS"),IF(E263=CHAR(34)&amp;CHAR(34),F263,E263),
IF(U263="YES",UPPER(IF(E263=CHAR(34)&amp;CHAR(34),F263,E263)),
IF(   AND(U263&lt;&gt;"NO",I263="CAT_FNCT",D263&lt;&gt;"multiply", D263&lt;&gt;"divide"),IF(J263="SLS_ENABLED",   UPPER(IF(E263=CHAR(34)&amp;CHAR(34),F263,E263)),""),"")))</f>
        <v/>
      </c>
      <c r="X263" s="25" t="str">
        <f t="shared" ref="X263:X326" si="51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2">B263</f>
        <v>251</v>
      </c>
      <c r="Z263" t="str">
        <f t="shared" ref="Z263:Z326" si="53">M263</f>
        <v>ITM_JtoCAL</v>
      </c>
      <c r="AA263" s="158" t="str">
        <f>IF(ISNA(VLOOKUP(X263,Sheet2!J:J,1,0)),"//","")</f>
        <v/>
      </c>
      <c r="AC263" s="108" t="str">
        <f t="shared" ref="AC263:AC326" si="54">IF(LEN(X263)=0,"",SUBSTITUTE(SUBSTITUTE(SUBSTITUTE(SUBSTITUTE(SUBSTITUTE(SUBSTITUTE(SUBSTITUTE(SUBSTITUTE(SUBSTITUTE(SUBSTITUTE(SUBSTITUTE(SUBSTITUTE(SUBSTITUTE(SUBSTITUTE(SUBSTITUTE(SUBSTITUTE(SUBSTITUTE(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63" t="b">
        <f t="shared" ref="AD263:AD326" si="55">X263=AC263</f>
        <v>1</v>
      </c>
    </row>
    <row r="264" spans="1:30">
      <c r="A264" s="56">
        <f t="shared" si="47"/>
        <v>264</v>
      </c>
      <c r="B264" s="55">
        <f t="shared" si="48"/>
        <v>252</v>
      </c>
      <c r="C264" s="59" t="s">
        <v>3785</v>
      </c>
      <c r="D264" s="59" t="s">
        <v>25</v>
      </c>
      <c r="E264" s="65" t="s">
        <v>2753</v>
      </c>
      <c r="F264" s="65" t="s">
        <v>3025</v>
      </c>
      <c r="G264" s="91">
        <v>0</v>
      </c>
      <c r="H264" s="91">
        <v>0</v>
      </c>
      <c r="I264" s="174" t="s">
        <v>3</v>
      </c>
      <c r="J264" s="65" t="s">
        <v>1549</v>
      </c>
      <c r="K264" s="66" t="s">
        <v>4241</v>
      </c>
      <c r="L264" s="67"/>
      <c r="M264" s="63" t="s">
        <v>2733</v>
      </c>
      <c r="N264" s="13"/>
      <c r="O264"/>
      <c r="P264" t="str">
        <f t="shared" si="46"/>
        <v>NOT EQUAL</v>
      </c>
      <c r="Q264" t="str">
        <f>IF(ISNA(VLOOKUP(AC264,#REF!,1)),"//","")</f>
        <v/>
      </c>
      <c r="R264"/>
      <c r="S264" s="43">
        <f t="shared" si="49"/>
        <v>116</v>
      </c>
      <c r="T264" s="92" t="s">
        <v>2431</v>
      </c>
      <c r="U264" s="70" t="s">
        <v>2431</v>
      </c>
      <c r="V264" s="70" t="s">
        <v>2431</v>
      </c>
      <c r="W264" s="44" t="str">
        <f t="shared" si="50"/>
        <v/>
      </c>
      <c r="X264" s="25" t="str">
        <f t="shared" si="51"/>
        <v/>
      </c>
      <c r="Y264" s="1">
        <f t="shared" si="52"/>
        <v>252</v>
      </c>
      <c r="Z264" t="str">
        <f t="shared" si="53"/>
        <v>ITM_LBFFTtoNM</v>
      </c>
      <c r="AA264" s="158" t="str">
        <f>IF(ISNA(VLOOKUP(X264,Sheet2!J:J,1,0)),"//","")</f>
        <v/>
      </c>
      <c r="AC264" s="108" t="str">
        <f t="shared" si="54"/>
        <v/>
      </c>
      <c r="AD264" t="b">
        <f t="shared" si="55"/>
        <v>1</v>
      </c>
    </row>
    <row r="265" spans="1:30">
      <c r="A265" s="56">
        <f t="shared" si="47"/>
        <v>265</v>
      </c>
      <c r="B265" s="55">
        <f t="shared" si="48"/>
        <v>253</v>
      </c>
      <c r="C265" s="59" t="s">
        <v>3785</v>
      </c>
      <c r="D265" s="59" t="s">
        <v>25</v>
      </c>
      <c r="E265" s="65" t="s">
        <v>2753</v>
      </c>
      <c r="F265" s="65" t="s">
        <v>2737</v>
      </c>
      <c r="G265" s="91">
        <v>0</v>
      </c>
      <c r="H265" s="91">
        <v>0</v>
      </c>
      <c r="I265" s="173" t="s">
        <v>476</v>
      </c>
      <c r="J265" s="65" t="s">
        <v>1549</v>
      </c>
      <c r="K265" s="66" t="s">
        <v>4241</v>
      </c>
      <c r="L265" s="67"/>
      <c r="M265" s="63" t="s">
        <v>2734</v>
      </c>
      <c r="N265" s="13"/>
      <c r="O265"/>
      <c r="P265" t="str">
        <f t="shared" si="46"/>
        <v>NOT EQUAL</v>
      </c>
      <c r="Q265" t="str">
        <f>IF(ISNA(VLOOKUP(AC265,#REF!,1)),"//","")</f>
        <v/>
      </c>
      <c r="R265"/>
      <c r="S265" s="43">
        <f t="shared" si="49"/>
        <v>116</v>
      </c>
      <c r="T265" s="92" t="s">
        <v>2431</v>
      </c>
      <c r="U265" s="70" t="s">
        <v>2431</v>
      </c>
      <c r="V265" s="70" t="s">
        <v>2431</v>
      </c>
      <c r="W265" s="44" t="str">
        <f t="shared" si="50"/>
        <v/>
      </c>
      <c r="X265" s="25" t="str">
        <f t="shared" si="51"/>
        <v/>
      </c>
      <c r="Y265" s="1">
        <f t="shared" si="52"/>
        <v>253</v>
      </c>
      <c r="Z265" t="str">
        <f t="shared" si="53"/>
        <v>ITM_LBFFTtoNMb</v>
      </c>
      <c r="AA265" s="158" t="str">
        <f>IF(ISNA(VLOOKUP(X265,Sheet2!J:J,1,0)),"//","")</f>
        <v/>
      </c>
      <c r="AC265" s="108" t="str">
        <f t="shared" si="54"/>
        <v/>
      </c>
      <c r="AD265" t="b">
        <f t="shared" si="55"/>
        <v>1</v>
      </c>
    </row>
    <row r="266" spans="1:30">
      <c r="A266" s="56">
        <f t="shared" si="47"/>
        <v>266</v>
      </c>
      <c r="B266" s="55">
        <f t="shared" si="48"/>
        <v>254</v>
      </c>
      <c r="C266" s="59" t="s">
        <v>3785</v>
      </c>
      <c r="D266" s="59" t="s">
        <v>159</v>
      </c>
      <c r="E266" s="65" t="s">
        <v>2754</v>
      </c>
      <c r="F266" s="65" t="s">
        <v>2738</v>
      </c>
      <c r="G266" s="91">
        <v>0</v>
      </c>
      <c r="H266" s="91">
        <v>0</v>
      </c>
      <c r="I266" s="174" t="s">
        <v>3</v>
      </c>
      <c r="J266" s="65" t="s">
        <v>1549</v>
      </c>
      <c r="K266" s="66" t="s">
        <v>4241</v>
      </c>
      <c r="L266" s="67"/>
      <c r="M266" s="63" t="s">
        <v>2735</v>
      </c>
      <c r="N266" s="13"/>
      <c r="O266"/>
      <c r="P266" t="str">
        <f t="shared" si="46"/>
        <v>NOT EQUAL</v>
      </c>
      <c r="Q266" t="str">
        <f>IF(ISNA(VLOOKUP(AC266,#REF!,1)),"//","")</f>
        <v/>
      </c>
      <c r="R266"/>
      <c r="S266" s="43">
        <f t="shared" si="49"/>
        <v>116</v>
      </c>
      <c r="T266" s="92" t="s">
        <v>2431</v>
      </c>
      <c r="U266" s="70" t="s">
        <v>2431</v>
      </c>
      <c r="V266" s="70" t="s">
        <v>2431</v>
      </c>
      <c r="W266" s="44" t="str">
        <f t="shared" si="50"/>
        <v/>
      </c>
      <c r="X266" s="25" t="str">
        <f t="shared" si="51"/>
        <v/>
      </c>
      <c r="Y266" s="1">
        <f t="shared" si="52"/>
        <v>254</v>
      </c>
      <c r="Z266" t="str">
        <f t="shared" si="53"/>
        <v>ITM_NMtoLBFFT</v>
      </c>
      <c r="AA266" s="158" t="str">
        <f>IF(ISNA(VLOOKUP(X266,Sheet2!J:J,1,0)),"//","")</f>
        <v/>
      </c>
      <c r="AC266" s="108" t="str">
        <f t="shared" si="54"/>
        <v/>
      </c>
      <c r="AD266" t="b">
        <f t="shared" si="55"/>
        <v>1</v>
      </c>
    </row>
    <row r="267" spans="1:30">
      <c r="A267" s="56">
        <f t="shared" si="47"/>
        <v>267</v>
      </c>
      <c r="B267" s="55">
        <f t="shared" si="48"/>
        <v>255</v>
      </c>
      <c r="C267" s="59" t="s">
        <v>3785</v>
      </c>
      <c r="D267" s="59" t="s">
        <v>159</v>
      </c>
      <c r="E267" s="65" t="s">
        <v>2754</v>
      </c>
      <c r="F267" s="65" t="s">
        <v>3025</v>
      </c>
      <c r="G267" s="91">
        <v>0</v>
      </c>
      <c r="H267" s="91">
        <v>0</v>
      </c>
      <c r="I267" s="173" t="s">
        <v>476</v>
      </c>
      <c r="J267" s="65" t="s">
        <v>1549</v>
      </c>
      <c r="K267" s="66" t="s">
        <v>4241</v>
      </c>
      <c r="L267" s="67"/>
      <c r="M267" s="63" t="s">
        <v>2736</v>
      </c>
      <c r="N267" s="13"/>
      <c r="O267"/>
      <c r="P267" t="str">
        <f t="shared" si="46"/>
        <v>NOT EQUAL</v>
      </c>
      <c r="Q267" t="str">
        <f>IF(ISNA(VLOOKUP(AC267,#REF!,1)),"//","")</f>
        <v/>
      </c>
      <c r="R267"/>
      <c r="S267" s="43">
        <f t="shared" si="49"/>
        <v>116</v>
      </c>
      <c r="T267" s="92" t="s">
        <v>2431</v>
      </c>
      <c r="U267" s="70" t="s">
        <v>2431</v>
      </c>
      <c r="V267" s="70" t="s">
        <v>2431</v>
      </c>
      <c r="W267" s="44" t="str">
        <f t="shared" si="50"/>
        <v/>
      </c>
      <c r="X267" s="25" t="str">
        <f t="shared" si="51"/>
        <v/>
      </c>
      <c r="Y267" s="1">
        <f t="shared" si="52"/>
        <v>255</v>
      </c>
      <c r="Z267" t="str">
        <f t="shared" si="53"/>
        <v>ITM_NMtoLBFFTb</v>
      </c>
      <c r="AA267" s="158" t="str">
        <f>IF(ISNA(VLOOKUP(X267,Sheet2!J:J,1,0)),"//","")</f>
        <v/>
      </c>
      <c r="AC267" s="108" t="str">
        <f t="shared" si="54"/>
        <v/>
      </c>
      <c r="AD267" t="b">
        <f t="shared" si="55"/>
        <v>1</v>
      </c>
    </row>
    <row r="268" spans="1:30">
      <c r="A268" s="56">
        <f t="shared" si="47"/>
        <v>268</v>
      </c>
      <c r="B268" s="55">
        <f t="shared" si="48"/>
        <v>256</v>
      </c>
      <c r="C268" s="59" t="s">
        <v>3786</v>
      </c>
      <c r="D268" s="59" t="s">
        <v>25</v>
      </c>
      <c r="E268" s="65" t="s">
        <v>65</v>
      </c>
      <c r="F268" s="65" t="s">
        <v>65</v>
      </c>
      <c r="G268" s="91">
        <v>0</v>
      </c>
      <c r="H268" s="91">
        <v>0</v>
      </c>
      <c r="I268" s="174" t="s">
        <v>3</v>
      </c>
      <c r="J268" s="65" t="s">
        <v>1549</v>
      </c>
      <c r="K268" s="66" t="s">
        <v>4241</v>
      </c>
      <c r="L268" s="67"/>
      <c r="M268" s="63" t="s">
        <v>1657</v>
      </c>
      <c r="N268" s="13"/>
      <c r="O268"/>
      <c r="P268" t="str">
        <f t="shared" si="46"/>
        <v/>
      </c>
      <c r="Q268" t="str">
        <f>IF(ISNA(VLOOKUP(AC268,#REF!,1)),"//","")</f>
        <v/>
      </c>
      <c r="R268"/>
      <c r="S268" s="43">
        <f t="shared" si="49"/>
        <v>116</v>
      </c>
      <c r="T268" s="92" t="s">
        <v>2431</v>
      </c>
      <c r="U268" s="70" t="s">
        <v>2431</v>
      </c>
      <c r="V268" s="70" t="s">
        <v>2431</v>
      </c>
      <c r="W268" s="44" t="str">
        <f t="shared" si="50"/>
        <v/>
      </c>
      <c r="X268" s="25" t="str">
        <f t="shared" si="51"/>
        <v/>
      </c>
      <c r="Y268" s="1">
        <f t="shared" si="52"/>
        <v>256</v>
      </c>
      <c r="Z268" t="str">
        <f t="shared" si="53"/>
        <v>ITM_CWTtoKG</v>
      </c>
      <c r="AA268" s="158" t="str">
        <f>IF(ISNA(VLOOKUP(X268,Sheet2!J:J,1,0)),"//","")</f>
        <v/>
      </c>
      <c r="AC268" s="108" t="str">
        <f t="shared" si="54"/>
        <v/>
      </c>
      <c r="AD268" t="b">
        <f t="shared" si="55"/>
        <v>1</v>
      </c>
    </row>
    <row r="269" spans="1:30">
      <c r="A269" s="56">
        <f t="shared" si="47"/>
        <v>269</v>
      </c>
      <c r="B269" s="55">
        <f t="shared" si="48"/>
        <v>257</v>
      </c>
      <c r="C269" s="59" t="s">
        <v>3786</v>
      </c>
      <c r="D269" s="59" t="s">
        <v>159</v>
      </c>
      <c r="E269" s="65" t="s">
        <v>165</v>
      </c>
      <c r="F269" s="65" t="s">
        <v>165</v>
      </c>
      <c r="G269" s="91">
        <v>0</v>
      </c>
      <c r="H269" s="91">
        <v>0</v>
      </c>
      <c r="I269" s="174" t="s">
        <v>3</v>
      </c>
      <c r="J269" s="65" t="s">
        <v>1549</v>
      </c>
      <c r="K269" s="66" t="s">
        <v>4241</v>
      </c>
      <c r="L269" s="67"/>
      <c r="M269" s="63" t="s">
        <v>1810</v>
      </c>
      <c r="N269" s="13"/>
      <c r="O269"/>
      <c r="P269" t="str">
        <f t="shared" ref="P269:P332" si="56">IF(E269=F269,"","NOT EQUAL")</f>
        <v/>
      </c>
      <c r="Q269" t="str">
        <f>IF(ISNA(VLOOKUP(AC269,#REF!,1)),"//","")</f>
        <v/>
      </c>
      <c r="R269"/>
      <c r="S269" s="43">
        <f t="shared" si="49"/>
        <v>116</v>
      </c>
      <c r="T269" s="92" t="s">
        <v>2431</v>
      </c>
      <c r="U269" s="70" t="s">
        <v>2431</v>
      </c>
      <c r="V269" s="70" t="s">
        <v>2431</v>
      </c>
      <c r="W269" s="44" t="str">
        <f t="shared" si="50"/>
        <v/>
      </c>
      <c r="X269" s="25" t="str">
        <f t="shared" si="51"/>
        <v/>
      </c>
      <c r="Y269" s="1">
        <f t="shared" si="52"/>
        <v>257</v>
      </c>
      <c r="Z269" t="str">
        <f t="shared" si="53"/>
        <v>ITM_KGtoCWT</v>
      </c>
      <c r="AA269" s="158" t="str">
        <f>IF(ISNA(VLOOKUP(X269,Sheet2!J:J,1,0)),"//","")</f>
        <v/>
      </c>
      <c r="AC269" s="108" t="str">
        <f t="shared" si="54"/>
        <v/>
      </c>
      <c r="AD269" t="b">
        <f t="shared" si="55"/>
        <v>1</v>
      </c>
    </row>
    <row r="270" spans="1:30">
      <c r="A270" s="56">
        <f t="shared" si="47"/>
        <v>270</v>
      </c>
      <c r="B270" s="55">
        <f t="shared" si="48"/>
        <v>258</v>
      </c>
      <c r="C270" s="59" t="s">
        <v>3787</v>
      </c>
      <c r="D270" s="59" t="s">
        <v>25</v>
      </c>
      <c r="E270" s="65" t="s">
        <v>103</v>
      </c>
      <c r="F270" s="65" t="s">
        <v>103</v>
      </c>
      <c r="G270" s="91">
        <v>0</v>
      </c>
      <c r="H270" s="91">
        <v>0</v>
      </c>
      <c r="I270" s="174" t="s">
        <v>3</v>
      </c>
      <c r="J270" s="65" t="s">
        <v>1549</v>
      </c>
      <c r="K270" s="66" t="s">
        <v>4241</v>
      </c>
      <c r="L270" s="67"/>
      <c r="M270" s="63" t="s">
        <v>1720</v>
      </c>
      <c r="N270" s="13"/>
      <c r="O270"/>
      <c r="P270" t="str">
        <f t="shared" si="56"/>
        <v/>
      </c>
      <c r="Q270" t="str">
        <f>IF(ISNA(VLOOKUP(AC270,#REF!,1)),"//","")</f>
        <v/>
      </c>
      <c r="R270"/>
      <c r="S270" s="43">
        <f t="shared" si="49"/>
        <v>116</v>
      </c>
      <c r="T270" s="92" t="s">
        <v>2431</v>
      </c>
      <c r="U270" s="70" t="s">
        <v>2431</v>
      </c>
      <c r="V270" s="70" t="s">
        <v>2431</v>
      </c>
      <c r="W270" s="44" t="str">
        <f t="shared" si="50"/>
        <v/>
      </c>
      <c r="X270" s="25" t="str">
        <f t="shared" si="51"/>
        <v/>
      </c>
      <c r="Y270" s="1">
        <f t="shared" si="52"/>
        <v>258</v>
      </c>
      <c r="Z270" t="str">
        <f t="shared" si="53"/>
        <v>ITM_FTtoM</v>
      </c>
      <c r="AA270" s="158" t="str">
        <f>IF(ISNA(VLOOKUP(X270,Sheet2!J:J,1,0)),"//","")</f>
        <v/>
      </c>
      <c r="AC270" s="108" t="str">
        <f t="shared" si="54"/>
        <v/>
      </c>
      <c r="AD270" t="b">
        <f t="shared" si="55"/>
        <v>1</v>
      </c>
    </row>
    <row r="271" spans="1:30">
      <c r="A271" s="56">
        <f t="shared" si="47"/>
        <v>271</v>
      </c>
      <c r="B271" s="55">
        <f t="shared" si="48"/>
        <v>259</v>
      </c>
      <c r="C271" s="59" t="s">
        <v>3787</v>
      </c>
      <c r="D271" s="59" t="s">
        <v>159</v>
      </c>
      <c r="E271" s="65" t="s">
        <v>228</v>
      </c>
      <c r="F271" s="65" t="s">
        <v>228</v>
      </c>
      <c r="G271" s="91">
        <v>0</v>
      </c>
      <c r="H271" s="91">
        <v>0</v>
      </c>
      <c r="I271" s="174" t="s">
        <v>3</v>
      </c>
      <c r="J271" s="65" t="s">
        <v>1549</v>
      </c>
      <c r="K271" s="66" t="s">
        <v>4241</v>
      </c>
      <c r="L271" s="67"/>
      <c r="M271" s="63" t="s">
        <v>1903</v>
      </c>
      <c r="N271" s="13"/>
      <c r="O271"/>
      <c r="P271" t="str">
        <f t="shared" si="56"/>
        <v/>
      </c>
      <c r="Q271" t="str">
        <f>IF(ISNA(VLOOKUP(AC271,#REF!,1)),"//","")</f>
        <v/>
      </c>
      <c r="R271"/>
      <c r="S271" s="43">
        <f t="shared" si="49"/>
        <v>116</v>
      </c>
      <c r="T271" s="92" t="s">
        <v>2431</v>
      </c>
      <c r="U271" s="70" t="s">
        <v>2431</v>
      </c>
      <c r="V271" s="70" t="s">
        <v>2431</v>
      </c>
      <c r="W271" s="44" t="str">
        <f t="shared" si="50"/>
        <v/>
      </c>
      <c r="X271" s="25" t="str">
        <f t="shared" si="51"/>
        <v/>
      </c>
      <c r="Y271" s="1">
        <f t="shared" si="52"/>
        <v>259</v>
      </c>
      <c r="Z271" t="str">
        <f t="shared" si="53"/>
        <v>ITM_MtoFT</v>
      </c>
      <c r="AA271" s="158" t="str">
        <f>IF(ISNA(VLOOKUP(X271,Sheet2!J:J,1,0)),"//","")</f>
        <v/>
      </c>
      <c r="AC271" s="108" t="str">
        <f t="shared" si="54"/>
        <v/>
      </c>
      <c r="AD271" t="b">
        <f t="shared" si="55"/>
        <v>1</v>
      </c>
    </row>
    <row r="272" spans="1:30">
      <c r="A272" s="56">
        <f t="shared" si="47"/>
        <v>272</v>
      </c>
      <c r="B272" s="55">
        <f t="shared" si="48"/>
        <v>260</v>
      </c>
      <c r="C272" s="59" t="s">
        <v>3788</v>
      </c>
      <c r="D272" s="59" t="s">
        <v>25</v>
      </c>
      <c r="E272" s="65" t="s">
        <v>114</v>
      </c>
      <c r="F272" s="65" t="s">
        <v>1256</v>
      </c>
      <c r="G272" s="91">
        <v>0</v>
      </c>
      <c r="H272" s="91">
        <v>0</v>
      </c>
      <c r="I272" s="174" t="s">
        <v>3</v>
      </c>
      <c r="J272" s="65" t="s">
        <v>1549</v>
      </c>
      <c r="K272" s="66" t="s">
        <v>4241</v>
      </c>
      <c r="L272" s="67"/>
      <c r="M272" s="63" t="s">
        <v>1741</v>
      </c>
      <c r="N272" s="13"/>
      <c r="O272"/>
      <c r="P272" t="str">
        <f t="shared" si="56"/>
        <v>NOT EQUAL</v>
      </c>
      <c r="Q272" t="str">
        <f>IF(ISNA(VLOOKUP(AC272,#REF!,1)),"//","")</f>
        <v/>
      </c>
      <c r="R272"/>
      <c r="S272" s="43">
        <f t="shared" si="49"/>
        <v>116</v>
      </c>
      <c r="T272" s="92" t="s">
        <v>2431</v>
      </c>
      <c r="U272" s="70" t="s">
        <v>2431</v>
      </c>
      <c r="V272" s="70" t="s">
        <v>2431</v>
      </c>
      <c r="W272" s="44" t="str">
        <f t="shared" si="50"/>
        <v/>
      </c>
      <c r="X272" s="25" t="str">
        <f t="shared" si="51"/>
        <v/>
      </c>
      <c r="Y272" s="1">
        <f t="shared" si="52"/>
        <v>260</v>
      </c>
      <c r="Z272" t="str">
        <f t="shared" si="53"/>
        <v>ITM_FTUStoM</v>
      </c>
      <c r="AA272" s="158" t="str">
        <f>IF(ISNA(VLOOKUP(X272,Sheet2!J:J,1,0)),"//","")</f>
        <v/>
      </c>
      <c r="AC272" s="108" t="str">
        <f t="shared" si="54"/>
        <v/>
      </c>
      <c r="AD272" t="b">
        <f t="shared" si="55"/>
        <v>1</v>
      </c>
    </row>
    <row r="273" spans="1:30">
      <c r="A273" s="56">
        <f t="shared" si="47"/>
        <v>273</v>
      </c>
      <c r="B273" s="55">
        <f t="shared" si="48"/>
        <v>261</v>
      </c>
      <c r="C273" s="59" t="s">
        <v>3788</v>
      </c>
      <c r="D273" s="59" t="s">
        <v>25</v>
      </c>
      <c r="E273" s="65" t="s">
        <v>114</v>
      </c>
      <c r="F273" s="65" t="s">
        <v>1512</v>
      </c>
      <c r="G273" s="91">
        <v>0</v>
      </c>
      <c r="H273" s="91">
        <v>0</v>
      </c>
      <c r="I273" s="173" t="s">
        <v>476</v>
      </c>
      <c r="J273" s="65" t="s">
        <v>1549</v>
      </c>
      <c r="K273" s="66" t="s">
        <v>4241</v>
      </c>
      <c r="L273" s="67"/>
      <c r="M273" s="63" t="s">
        <v>2286</v>
      </c>
      <c r="N273" s="13"/>
      <c r="O273"/>
      <c r="P273" t="str">
        <f t="shared" si="56"/>
        <v>NOT EQUAL</v>
      </c>
      <c r="Q273" t="str">
        <f>IF(ISNA(VLOOKUP(AC273,#REF!,1)),"//","")</f>
        <v/>
      </c>
      <c r="R273"/>
      <c r="S273" s="43">
        <f t="shared" si="49"/>
        <v>116</v>
      </c>
      <c r="T273" s="92" t="s">
        <v>2431</v>
      </c>
      <c r="U273" s="70" t="s">
        <v>2431</v>
      </c>
      <c r="V273" s="70" t="s">
        <v>2431</v>
      </c>
      <c r="W273" s="44" t="str">
        <f t="shared" si="50"/>
        <v/>
      </c>
      <c r="X273" s="25" t="str">
        <f t="shared" si="51"/>
        <v/>
      </c>
      <c r="Y273" s="1">
        <f t="shared" si="52"/>
        <v>261</v>
      </c>
      <c r="Z273" t="str">
        <f t="shared" si="53"/>
        <v>ITM_FTUStoMb</v>
      </c>
      <c r="AA273" s="158" t="str">
        <f>IF(ISNA(VLOOKUP(X273,Sheet2!J:J,1,0)),"//","")</f>
        <v/>
      </c>
      <c r="AC273" s="108" t="str">
        <f t="shared" si="54"/>
        <v/>
      </c>
      <c r="AD273" t="b">
        <f t="shared" si="55"/>
        <v>1</v>
      </c>
    </row>
    <row r="274" spans="1:30">
      <c r="A274" s="56">
        <f t="shared" si="47"/>
        <v>274</v>
      </c>
      <c r="B274" s="55">
        <f t="shared" si="48"/>
        <v>262</v>
      </c>
      <c r="C274" s="59" t="s">
        <v>3788</v>
      </c>
      <c r="D274" s="59" t="s">
        <v>25</v>
      </c>
      <c r="E274" s="65" t="s">
        <v>114</v>
      </c>
      <c r="F274" s="65" t="s">
        <v>1518</v>
      </c>
      <c r="G274" s="68">
        <v>0</v>
      </c>
      <c r="H274" s="68">
        <v>0</v>
      </c>
      <c r="I274" s="173" t="s">
        <v>476</v>
      </c>
      <c r="J274" s="65" t="s">
        <v>1549</v>
      </c>
      <c r="K274" s="66" t="s">
        <v>4241</v>
      </c>
      <c r="L274" s="67"/>
      <c r="M274" s="63" t="s">
        <v>2329</v>
      </c>
      <c r="N274" s="13"/>
      <c r="O274"/>
      <c r="P274" t="str">
        <f t="shared" si="56"/>
        <v>NOT EQUAL</v>
      </c>
      <c r="Q274" t="str">
        <f>IF(ISNA(VLOOKUP(AC274,#REF!,1)),"//","")</f>
        <v/>
      </c>
      <c r="R274"/>
      <c r="S274" s="43">
        <f t="shared" si="49"/>
        <v>116</v>
      </c>
      <c r="T274" s="92" t="s">
        <v>2431</v>
      </c>
      <c r="U274" s="70" t="s">
        <v>2431</v>
      </c>
      <c r="V274" s="70" t="s">
        <v>2431</v>
      </c>
      <c r="W274" s="44" t="str">
        <f t="shared" si="50"/>
        <v/>
      </c>
      <c r="X274" s="25" t="str">
        <f t="shared" si="51"/>
        <v/>
      </c>
      <c r="Y274" s="1">
        <f t="shared" si="52"/>
        <v>262</v>
      </c>
      <c r="Z274" t="str">
        <f t="shared" si="53"/>
        <v>ITM_FTUStoMc</v>
      </c>
      <c r="AA274" s="158" t="str">
        <f>IF(ISNA(VLOOKUP(X274,Sheet2!J:J,1,0)),"//","")</f>
        <v/>
      </c>
      <c r="AC274" s="108" t="str">
        <f t="shared" si="54"/>
        <v/>
      </c>
      <c r="AD274" t="b">
        <f t="shared" si="55"/>
        <v>1</v>
      </c>
    </row>
    <row r="275" spans="1:30">
      <c r="A275" s="56">
        <f t="shared" si="47"/>
        <v>275</v>
      </c>
      <c r="B275" s="55">
        <f t="shared" si="48"/>
        <v>263</v>
      </c>
      <c r="C275" s="59" t="s">
        <v>3788</v>
      </c>
      <c r="D275" s="59" t="s">
        <v>159</v>
      </c>
      <c r="E275" s="65" t="s">
        <v>229</v>
      </c>
      <c r="F275" s="65" t="s">
        <v>1338</v>
      </c>
      <c r="G275" s="91">
        <v>0</v>
      </c>
      <c r="H275" s="91">
        <v>0</v>
      </c>
      <c r="I275" s="174" t="s">
        <v>3</v>
      </c>
      <c r="J275" s="65" t="s">
        <v>1549</v>
      </c>
      <c r="K275" s="66" t="s">
        <v>4241</v>
      </c>
      <c r="L275" s="67"/>
      <c r="M275" s="63" t="s">
        <v>1904</v>
      </c>
      <c r="N275" s="13"/>
      <c r="O275"/>
      <c r="P275" t="str">
        <f t="shared" si="56"/>
        <v>NOT EQUAL</v>
      </c>
      <c r="Q275" t="str">
        <f>IF(ISNA(VLOOKUP(AC275,#REF!,1)),"//","")</f>
        <v/>
      </c>
      <c r="R275"/>
      <c r="S275" s="43">
        <f t="shared" si="49"/>
        <v>116</v>
      </c>
      <c r="T275" s="92" t="s">
        <v>2431</v>
      </c>
      <c r="U275" s="70" t="s">
        <v>2431</v>
      </c>
      <c r="V275" s="70" t="s">
        <v>2431</v>
      </c>
      <c r="W275" s="44" t="str">
        <f t="shared" si="50"/>
        <v/>
      </c>
      <c r="X275" s="25" t="str">
        <f t="shared" si="51"/>
        <v/>
      </c>
      <c r="Y275" s="1">
        <f t="shared" si="52"/>
        <v>263</v>
      </c>
      <c r="Z275" t="str">
        <f t="shared" si="53"/>
        <v>ITM_MtoFTUS</v>
      </c>
      <c r="AA275" s="158" t="str">
        <f>IF(ISNA(VLOOKUP(X275,Sheet2!J:J,1,0)),"//","")</f>
        <v/>
      </c>
      <c r="AC275" s="108" t="str">
        <f t="shared" si="54"/>
        <v/>
      </c>
      <c r="AD275" t="b">
        <f t="shared" si="55"/>
        <v>1</v>
      </c>
    </row>
    <row r="276" spans="1:30">
      <c r="A276" s="56">
        <f t="shared" si="47"/>
        <v>276</v>
      </c>
      <c r="B276" s="55">
        <f t="shared" si="48"/>
        <v>264</v>
      </c>
      <c r="C276" s="59" t="s">
        <v>3788</v>
      </c>
      <c r="D276" s="59" t="s">
        <v>159</v>
      </c>
      <c r="E276" s="65" t="s">
        <v>229</v>
      </c>
      <c r="F276" s="65" t="s">
        <v>1256</v>
      </c>
      <c r="G276" s="91">
        <v>0</v>
      </c>
      <c r="H276" s="91">
        <v>0</v>
      </c>
      <c r="I276" s="173" t="s">
        <v>476</v>
      </c>
      <c r="J276" s="65" t="s">
        <v>1549</v>
      </c>
      <c r="K276" s="66" t="s">
        <v>4241</v>
      </c>
      <c r="L276" s="67"/>
      <c r="M276" s="63" t="s">
        <v>2291</v>
      </c>
      <c r="N276" s="13"/>
      <c r="O276"/>
      <c r="P276" t="str">
        <f t="shared" si="56"/>
        <v>NOT EQUAL</v>
      </c>
      <c r="Q276" t="str">
        <f>IF(ISNA(VLOOKUP(AC276,#REF!,1)),"//","")</f>
        <v/>
      </c>
      <c r="R276"/>
      <c r="S276" s="43">
        <f t="shared" si="49"/>
        <v>116</v>
      </c>
      <c r="T276" s="92" t="s">
        <v>2431</v>
      </c>
      <c r="U276" s="70" t="s">
        <v>2431</v>
      </c>
      <c r="V276" s="70" t="s">
        <v>2431</v>
      </c>
      <c r="W276" s="44" t="str">
        <f t="shared" si="50"/>
        <v/>
      </c>
      <c r="X276" s="25" t="str">
        <f t="shared" si="51"/>
        <v/>
      </c>
      <c r="Y276" s="1">
        <f t="shared" si="52"/>
        <v>264</v>
      </c>
      <c r="Z276" t="str">
        <f t="shared" si="53"/>
        <v>ITM_MtoFTUSb</v>
      </c>
      <c r="AA276" s="158" t="str">
        <f>IF(ISNA(VLOOKUP(X276,Sheet2!J:J,1,0)),"//","")</f>
        <v/>
      </c>
      <c r="AC276" s="108" t="str">
        <f t="shared" si="54"/>
        <v/>
      </c>
      <c r="AD276" t="b">
        <f t="shared" si="55"/>
        <v>1</v>
      </c>
    </row>
    <row r="277" spans="1:30">
      <c r="A277" s="56">
        <f t="shared" si="47"/>
        <v>277</v>
      </c>
      <c r="B277" s="55">
        <f t="shared" si="48"/>
        <v>265</v>
      </c>
      <c r="C277" s="59" t="s">
        <v>3788</v>
      </c>
      <c r="D277" s="59" t="s">
        <v>159</v>
      </c>
      <c r="E277" s="65" t="s">
        <v>229</v>
      </c>
      <c r="F277" s="65" t="s">
        <v>1512</v>
      </c>
      <c r="G277" s="68">
        <v>0</v>
      </c>
      <c r="H277" s="68">
        <v>0</v>
      </c>
      <c r="I277" s="173" t="s">
        <v>476</v>
      </c>
      <c r="J277" s="65" t="s">
        <v>1549</v>
      </c>
      <c r="K277" s="66" t="s">
        <v>4241</v>
      </c>
      <c r="L277" s="67"/>
      <c r="M277" s="63" t="s">
        <v>2330</v>
      </c>
      <c r="N277" s="13"/>
      <c r="O277"/>
      <c r="P277" t="str">
        <f t="shared" si="56"/>
        <v>NOT EQUAL</v>
      </c>
      <c r="Q277" t="str">
        <f>IF(ISNA(VLOOKUP(AC277,#REF!,1)),"//","")</f>
        <v/>
      </c>
      <c r="R277"/>
      <c r="S277" s="43">
        <f t="shared" si="49"/>
        <v>116</v>
      </c>
      <c r="T277" s="92" t="s">
        <v>2431</v>
      </c>
      <c r="U277" s="70" t="s">
        <v>2431</v>
      </c>
      <c r="V277" s="70" t="s">
        <v>2431</v>
      </c>
      <c r="W277" s="44" t="str">
        <f t="shared" si="50"/>
        <v/>
      </c>
      <c r="X277" s="25" t="str">
        <f t="shared" si="51"/>
        <v/>
      </c>
      <c r="Y277" s="1">
        <f t="shared" si="52"/>
        <v>265</v>
      </c>
      <c r="Z277" t="str">
        <f t="shared" si="53"/>
        <v>ITM_MtoFTUSc</v>
      </c>
      <c r="AA277" s="158" t="str">
        <f>IF(ISNA(VLOOKUP(X277,Sheet2!J:J,1,0)),"//","")</f>
        <v/>
      </c>
      <c r="AC277" s="108" t="str">
        <f t="shared" si="54"/>
        <v/>
      </c>
      <c r="AD277" t="b">
        <f t="shared" si="55"/>
        <v>1</v>
      </c>
    </row>
    <row r="278" spans="1:30">
      <c r="A278" s="56">
        <f t="shared" si="47"/>
        <v>278</v>
      </c>
      <c r="B278" s="55">
        <f t="shared" si="48"/>
        <v>266</v>
      </c>
      <c r="C278" t="s">
        <v>4654</v>
      </c>
      <c r="D278" t="s">
        <v>25</v>
      </c>
      <c r="E278" t="s">
        <v>4655</v>
      </c>
      <c r="F278" t="s">
        <v>1257</v>
      </c>
      <c r="G278" s="91">
        <v>0</v>
      </c>
      <c r="H278" s="91">
        <v>0</v>
      </c>
      <c r="I278" s="174" t="s">
        <v>3</v>
      </c>
      <c r="J278" s="65" t="s">
        <v>1549</v>
      </c>
      <c r="K278" s="66" t="s">
        <v>4241</v>
      </c>
      <c r="L278" s="67"/>
      <c r="M278" t="s">
        <v>4702</v>
      </c>
      <c r="N278" s="13"/>
      <c r="O278"/>
      <c r="P278" t="str">
        <f t="shared" si="56"/>
        <v>NOT EQUAL</v>
      </c>
      <c r="Q278" t="str">
        <f>IF(ISNA(VLOOKUP(AC278,#REF!,1)),"//","")</f>
        <v/>
      </c>
      <c r="R278"/>
      <c r="S278" s="43">
        <f t="shared" si="49"/>
        <v>116</v>
      </c>
      <c r="T278" s="92" t="s">
        <v>2431</v>
      </c>
      <c r="U278" s="70" t="s">
        <v>2431</v>
      </c>
      <c r="V278" s="70" t="s">
        <v>2431</v>
      </c>
      <c r="W278" s="44" t="str">
        <f t="shared" si="50"/>
        <v/>
      </c>
      <c r="X278" s="25" t="str">
        <f t="shared" si="51"/>
        <v/>
      </c>
      <c r="Y278" s="1">
        <f t="shared" si="52"/>
        <v>266</v>
      </c>
      <c r="Z278" t="str">
        <f t="shared" si="53"/>
        <v>ITM_FZUKtoML</v>
      </c>
      <c r="AA278" s="158" t="str">
        <f>IF(ISNA(VLOOKUP(X278,Sheet2!J:J,1,0)),"//","")</f>
        <v/>
      </c>
      <c r="AC278" s="108" t="str">
        <f t="shared" si="54"/>
        <v/>
      </c>
      <c r="AD278" t="b">
        <f t="shared" si="55"/>
        <v>1</v>
      </c>
    </row>
    <row r="279" spans="1:30">
      <c r="A279" s="56">
        <f t="shared" si="47"/>
        <v>279</v>
      </c>
      <c r="B279" s="55">
        <f t="shared" si="48"/>
        <v>267</v>
      </c>
      <c r="C279" t="s">
        <v>4654</v>
      </c>
      <c r="D279" t="s">
        <v>25</v>
      </c>
      <c r="E279" t="s">
        <v>4655</v>
      </c>
      <c r="F279" t="s">
        <v>4656</v>
      </c>
      <c r="G279" s="91">
        <v>0</v>
      </c>
      <c r="H279" s="91">
        <v>0</v>
      </c>
      <c r="I279" s="173" t="s">
        <v>476</v>
      </c>
      <c r="J279" s="65" t="s">
        <v>1549</v>
      </c>
      <c r="K279" s="66" t="s">
        <v>4241</v>
      </c>
      <c r="L279" s="67"/>
      <c r="M279" t="s">
        <v>4703</v>
      </c>
      <c r="N279" s="13"/>
      <c r="O279"/>
      <c r="P279" t="str">
        <f t="shared" si="56"/>
        <v>NOT EQUAL</v>
      </c>
      <c r="Q279" t="str">
        <f>IF(ISNA(VLOOKUP(AC279,#REF!,1)),"//","")</f>
        <v/>
      </c>
      <c r="R279"/>
      <c r="S279" s="43">
        <f t="shared" si="49"/>
        <v>116</v>
      </c>
      <c r="T279" s="92" t="s">
        <v>2431</v>
      </c>
      <c r="U279" s="70" t="s">
        <v>2431</v>
      </c>
      <c r="V279" s="70" t="s">
        <v>2431</v>
      </c>
      <c r="W279" s="44" t="str">
        <f t="shared" si="50"/>
        <v/>
      </c>
      <c r="X279" s="25" t="str">
        <f t="shared" si="51"/>
        <v/>
      </c>
      <c r="Y279" s="1">
        <f t="shared" si="52"/>
        <v>267</v>
      </c>
      <c r="Z279" t="str">
        <f t="shared" si="53"/>
        <v>ITM_FZUKtoMLb</v>
      </c>
      <c r="AA279" s="158" t="str">
        <f>IF(ISNA(VLOOKUP(X279,Sheet2!J:J,1,0)),"//","")</f>
        <v/>
      </c>
      <c r="AC279" s="108" t="str">
        <f t="shared" si="54"/>
        <v/>
      </c>
      <c r="AD279" t="b">
        <f t="shared" si="55"/>
        <v>1</v>
      </c>
    </row>
    <row r="280" spans="1:30">
      <c r="A280" s="56">
        <f t="shared" si="47"/>
        <v>280</v>
      </c>
      <c r="B280" s="55">
        <f t="shared" si="48"/>
        <v>268</v>
      </c>
      <c r="C280" t="s">
        <v>4654</v>
      </c>
      <c r="D280" t="s">
        <v>159</v>
      </c>
      <c r="E280" t="s">
        <v>4657</v>
      </c>
      <c r="F280" t="s">
        <v>4658</v>
      </c>
      <c r="G280" s="91">
        <v>0</v>
      </c>
      <c r="H280" s="91">
        <v>0</v>
      </c>
      <c r="I280" s="174" t="s">
        <v>3</v>
      </c>
      <c r="J280" s="65" t="s">
        <v>1549</v>
      </c>
      <c r="K280" s="66" t="s">
        <v>4241</v>
      </c>
      <c r="L280" s="67"/>
      <c r="M280" t="s">
        <v>4704</v>
      </c>
      <c r="N280" s="13"/>
      <c r="O280"/>
      <c r="P280" t="str">
        <f t="shared" si="56"/>
        <v>NOT EQUAL</v>
      </c>
      <c r="Q280" t="str">
        <f>IF(ISNA(VLOOKUP(AC280,#REF!,1)),"//","")</f>
        <v/>
      </c>
      <c r="R280"/>
      <c r="S280" s="43">
        <f t="shared" si="49"/>
        <v>116</v>
      </c>
      <c r="T280" s="92" t="s">
        <v>2431</v>
      </c>
      <c r="U280" s="70" t="s">
        <v>2431</v>
      </c>
      <c r="V280" s="70" t="s">
        <v>2431</v>
      </c>
      <c r="W280" s="44" t="str">
        <f t="shared" si="50"/>
        <v/>
      </c>
      <c r="X280" s="25" t="str">
        <f t="shared" si="51"/>
        <v/>
      </c>
      <c r="Y280" s="1">
        <f t="shared" si="52"/>
        <v>268</v>
      </c>
      <c r="Z280" t="str">
        <f t="shared" si="53"/>
        <v>ITM_MLtoFZUK</v>
      </c>
      <c r="AA280" s="158" t="str">
        <f>IF(ISNA(VLOOKUP(X280,Sheet2!J:J,1,0)),"//","")</f>
        <v/>
      </c>
      <c r="AC280" s="108" t="str">
        <f t="shared" si="54"/>
        <v/>
      </c>
      <c r="AD280" t="b">
        <f t="shared" si="55"/>
        <v>1</v>
      </c>
    </row>
    <row r="281" spans="1:30">
      <c r="A281" s="56">
        <f t="shared" si="47"/>
        <v>281</v>
      </c>
      <c r="B281" s="55">
        <f t="shared" si="48"/>
        <v>269</v>
      </c>
      <c r="C281" t="s">
        <v>4654</v>
      </c>
      <c r="D281" t="s">
        <v>159</v>
      </c>
      <c r="E281" t="s">
        <v>4657</v>
      </c>
      <c r="F281" t="s">
        <v>1257</v>
      </c>
      <c r="G281" s="91">
        <v>0</v>
      </c>
      <c r="H281" s="91">
        <v>0</v>
      </c>
      <c r="I281" s="173" t="s">
        <v>476</v>
      </c>
      <c r="J281" s="65" t="s">
        <v>1549</v>
      </c>
      <c r="K281" s="66" t="s">
        <v>4241</v>
      </c>
      <c r="L281" s="67"/>
      <c r="M281" t="s">
        <v>4705</v>
      </c>
      <c r="N281" s="13"/>
      <c r="O281"/>
      <c r="P281" t="str">
        <f t="shared" si="56"/>
        <v>NOT EQUAL</v>
      </c>
      <c r="Q281" t="str">
        <f>IF(ISNA(VLOOKUP(AC281,#REF!,1)),"//","")</f>
        <v/>
      </c>
      <c r="R281"/>
      <c r="S281" s="43">
        <f t="shared" si="49"/>
        <v>116</v>
      </c>
      <c r="T281" s="92" t="s">
        <v>2431</v>
      </c>
      <c r="U281" s="70" t="s">
        <v>2431</v>
      </c>
      <c r="V281" s="70" t="s">
        <v>2431</v>
      </c>
      <c r="W281" s="44" t="str">
        <f t="shared" si="50"/>
        <v/>
      </c>
      <c r="X281" s="25" t="str">
        <f t="shared" si="51"/>
        <v/>
      </c>
      <c r="Y281" s="1">
        <f t="shared" si="52"/>
        <v>269</v>
      </c>
      <c r="Z281" t="str">
        <f t="shared" si="53"/>
        <v>ITM_MLtoFZUKb</v>
      </c>
      <c r="AA281" s="158" t="str">
        <f>IF(ISNA(VLOOKUP(X281,Sheet2!J:J,1,0)),"//","")</f>
        <v/>
      </c>
      <c r="AC281" s="108" t="str">
        <f t="shared" si="54"/>
        <v/>
      </c>
      <c r="AD281" t="b">
        <f t="shared" si="55"/>
        <v>1</v>
      </c>
    </row>
    <row r="282" spans="1:30">
      <c r="A282" s="56">
        <f t="shared" si="47"/>
        <v>282</v>
      </c>
      <c r="B282" s="55">
        <f t="shared" si="48"/>
        <v>270</v>
      </c>
      <c r="C282" t="s">
        <v>4659</v>
      </c>
      <c r="D282" t="s">
        <v>25</v>
      </c>
      <c r="E282" t="s">
        <v>4660</v>
      </c>
      <c r="F282" t="s">
        <v>1258</v>
      </c>
      <c r="G282" s="91">
        <v>0</v>
      </c>
      <c r="H282" s="91">
        <v>0</v>
      </c>
      <c r="I282" s="174" t="s">
        <v>3</v>
      </c>
      <c r="J282" s="65" t="s">
        <v>1549</v>
      </c>
      <c r="K282" s="66" t="s">
        <v>4241</v>
      </c>
      <c r="L282" s="67"/>
      <c r="M282" t="s">
        <v>4706</v>
      </c>
      <c r="N282" s="13"/>
      <c r="O282"/>
      <c r="P282" t="str">
        <f t="shared" si="56"/>
        <v>NOT EQUAL</v>
      </c>
      <c r="Q282" t="str">
        <f>IF(ISNA(VLOOKUP(AC282,#REF!,1)),"//","")</f>
        <v/>
      </c>
      <c r="R282"/>
      <c r="S282" s="43">
        <f t="shared" si="49"/>
        <v>116</v>
      </c>
      <c r="T282" s="92" t="s">
        <v>2431</v>
      </c>
      <c r="U282" s="70" t="s">
        <v>2431</v>
      </c>
      <c r="V282" s="70" t="s">
        <v>2431</v>
      </c>
      <c r="W282" s="44" t="str">
        <f t="shared" si="50"/>
        <v/>
      </c>
      <c r="X282" s="25" t="str">
        <f t="shared" si="51"/>
        <v/>
      </c>
      <c r="Y282" s="1">
        <f t="shared" si="52"/>
        <v>270</v>
      </c>
      <c r="Z282" t="str">
        <f t="shared" si="53"/>
        <v>ITM_FZUStoML</v>
      </c>
      <c r="AA282" s="158" t="str">
        <f>IF(ISNA(VLOOKUP(X282,Sheet2!J:J,1,0)),"//","")</f>
        <v/>
      </c>
      <c r="AC282" s="108" t="str">
        <f t="shared" si="54"/>
        <v/>
      </c>
      <c r="AD282" t="b">
        <f t="shared" si="55"/>
        <v>1</v>
      </c>
    </row>
    <row r="283" spans="1:30">
      <c r="A283" s="56">
        <f t="shared" si="47"/>
        <v>283</v>
      </c>
      <c r="B283" s="55">
        <f t="shared" si="48"/>
        <v>271</v>
      </c>
      <c r="C283" t="s">
        <v>4659</v>
      </c>
      <c r="D283" t="s">
        <v>25</v>
      </c>
      <c r="E283" t="s">
        <v>4660</v>
      </c>
      <c r="F283" t="s">
        <v>4656</v>
      </c>
      <c r="G283" s="91">
        <v>0</v>
      </c>
      <c r="H283" s="91">
        <v>0</v>
      </c>
      <c r="I283" s="173" t="s">
        <v>476</v>
      </c>
      <c r="J283" s="65" t="s">
        <v>1549</v>
      </c>
      <c r="K283" s="66" t="s">
        <v>4241</v>
      </c>
      <c r="L283" s="67"/>
      <c r="M283" t="s">
        <v>4707</v>
      </c>
      <c r="N283" s="13"/>
      <c r="O283"/>
      <c r="P283" t="str">
        <f t="shared" si="56"/>
        <v>NOT EQUAL</v>
      </c>
      <c r="Q283" t="str">
        <f>IF(ISNA(VLOOKUP(AC283,#REF!,1)),"//","")</f>
        <v/>
      </c>
      <c r="R283"/>
      <c r="S283" s="43">
        <f t="shared" si="49"/>
        <v>116</v>
      </c>
      <c r="T283" s="92" t="s">
        <v>2431</v>
      </c>
      <c r="U283" s="70" t="s">
        <v>2431</v>
      </c>
      <c r="V283" s="70" t="s">
        <v>2431</v>
      </c>
      <c r="W283" s="44" t="str">
        <f t="shared" si="50"/>
        <v/>
      </c>
      <c r="X283" s="25" t="str">
        <f t="shared" si="51"/>
        <v/>
      </c>
      <c r="Y283" s="1">
        <f t="shared" si="52"/>
        <v>271</v>
      </c>
      <c r="Z283" t="str">
        <f t="shared" si="53"/>
        <v>ITM_FZUStoMLb</v>
      </c>
      <c r="AA283" s="158" t="str">
        <f>IF(ISNA(VLOOKUP(X283,Sheet2!J:J,1,0)),"//","")</f>
        <v/>
      </c>
      <c r="AC283" s="108" t="str">
        <f t="shared" si="54"/>
        <v/>
      </c>
      <c r="AD283" t="b">
        <f t="shared" si="55"/>
        <v>1</v>
      </c>
    </row>
    <row r="284" spans="1:30">
      <c r="A284" s="56">
        <f t="shared" si="47"/>
        <v>284</v>
      </c>
      <c r="B284" s="55">
        <f t="shared" si="48"/>
        <v>272</v>
      </c>
      <c r="C284" t="s">
        <v>4659</v>
      </c>
      <c r="D284" t="s">
        <v>159</v>
      </c>
      <c r="E284" t="s">
        <v>4661</v>
      </c>
      <c r="F284" t="s">
        <v>4658</v>
      </c>
      <c r="G284" s="91">
        <v>0</v>
      </c>
      <c r="H284" s="91">
        <v>0</v>
      </c>
      <c r="I284" s="174" t="s">
        <v>3</v>
      </c>
      <c r="J284" s="65" t="s">
        <v>1549</v>
      </c>
      <c r="K284" s="66" t="s">
        <v>4241</v>
      </c>
      <c r="L284" s="67"/>
      <c r="M284" t="s">
        <v>4708</v>
      </c>
      <c r="N284" s="13"/>
      <c r="O284"/>
      <c r="P284" t="str">
        <f t="shared" si="56"/>
        <v>NOT EQUAL</v>
      </c>
      <c r="Q284" t="str">
        <f>IF(ISNA(VLOOKUP(AC284,#REF!,1)),"//","")</f>
        <v/>
      </c>
      <c r="R284"/>
      <c r="S284" s="43">
        <f t="shared" si="49"/>
        <v>116</v>
      </c>
      <c r="T284" s="92" t="s">
        <v>2431</v>
      </c>
      <c r="U284" s="70" t="s">
        <v>2431</v>
      </c>
      <c r="V284" s="70" t="s">
        <v>2431</v>
      </c>
      <c r="W284" s="44" t="str">
        <f t="shared" si="50"/>
        <v/>
      </c>
      <c r="X284" s="25" t="str">
        <f t="shared" si="51"/>
        <v/>
      </c>
      <c r="Y284" s="1">
        <f t="shared" si="52"/>
        <v>272</v>
      </c>
      <c r="Z284" t="str">
        <f t="shared" si="53"/>
        <v>ITM_MLtoFZUS</v>
      </c>
      <c r="AA284" s="158" t="str">
        <f>IF(ISNA(VLOOKUP(X284,Sheet2!J:J,1,0)),"//","")</f>
        <v/>
      </c>
      <c r="AC284" s="108" t="str">
        <f t="shared" si="54"/>
        <v/>
      </c>
      <c r="AD284" t="b">
        <f t="shared" si="55"/>
        <v>1</v>
      </c>
    </row>
    <row r="285" spans="1:30">
      <c r="A285" s="56">
        <f t="shared" si="47"/>
        <v>285</v>
      </c>
      <c r="B285" s="55">
        <f t="shared" si="48"/>
        <v>273</v>
      </c>
      <c r="C285" t="s">
        <v>4659</v>
      </c>
      <c r="D285" t="s">
        <v>159</v>
      </c>
      <c r="E285" t="s">
        <v>4661</v>
      </c>
      <c r="F285" t="s">
        <v>1258</v>
      </c>
      <c r="G285" s="91">
        <v>0</v>
      </c>
      <c r="H285" s="91">
        <v>0</v>
      </c>
      <c r="I285" s="173" t="s">
        <v>476</v>
      </c>
      <c r="J285" s="65" t="s">
        <v>1549</v>
      </c>
      <c r="K285" s="66" t="s">
        <v>4241</v>
      </c>
      <c r="L285" s="67"/>
      <c r="M285" t="s">
        <v>4709</v>
      </c>
      <c r="N285" s="13"/>
      <c r="O285"/>
      <c r="P285" t="str">
        <f t="shared" si="56"/>
        <v>NOT EQUAL</v>
      </c>
      <c r="Q285" t="str">
        <f>IF(ISNA(VLOOKUP(AC285,#REF!,1)),"//","")</f>
        <v/>
      </c>
      <c r="R285"/>
      <c r="S285" s="43">
        <f t="shared" si="49"/>
        <v>116</v>
      </c>
      <c r="T285" s="92" t="s">
        <v>2431</v>
      </c>
      <c r="U285" s="70" t="s">
        <v>2431</v>
      </c>
      <c r="V285" s="70" t="s">
        <v>2431</v>
      </c>
      <c r="W285" s="44" t="str">
        <f t="shared" si="50"/>
        <v/>
      </c>
      <c r="X285" s="25" t="str">
        <f t="shared" si="51"/>
        <v/>
      </c>
      <c r="Y285" s="1">
        <f t="shared" si="52"/>
        <v>273</v>
      </c>
      <c r="Z285" t="str">
        <f t="shared" si="53"/>
        <v>ITM_MLtoFZUSb</v>
      </c>
      <c r="AA285" s="158" t="str">
        <f>IF(ISNA(VLOOKUP(X285,Sheet2!J:J,1,0)),"//","")</f>
        <v/>
      </c>
      <c r="AC285" s="108" t="str">
        <f t="shared" si="54"/>
        <v/>
      </c>
      <c r="AD285" t="b">
        <f t="shared" si="55"/>
        <v>1</v>
      </c>
    </row>
    <row r="286" spans="1:30">
      <c r="A286" s="56">
        <f t="shared" si="47"/>
        <v>286</v>
      </c>
      <c r="B286" s="55">
        <f t="shared" si="48"/>
        <v>274</v>
      </c>
      <c r="C286" t="s">
        <v>4662</v>
      </c>
      <c r="D286" t="s">
        <v>25</v>
      </c>
      <c r="E286" t="s">
        <v>4663</v>
      </c>
      <c r="F286" t="s">
        <v>4663</v>
      </c>
      <c r="G286" s="91">
        <v>0</v>
      </c>
      <c r="H286" s="91">
        <v>0</v>
      </c>
      <c r="I286" s="174" t="s">
        <v>3</v>
      </c>
      <c r="J286" s="65" t="s">
        <v>1549</v>
      </c>
      <c r="K286" s="66" t="s">
        <v>4241</v>
      </c>
      <c r="L286" s="67"/>
      <c r="M286" t="s">
        <v>4710</v>
      </c>
      <c r="N286" s="13"/>
      <c r="O286"/>
      <c r="P286" t="str">
        <f t="shared" si="56"/>
        <v/>
      </c>
      <c r="Q286" t="str">
        <f>IF(ISNA(VLOOKUP(AC286,#REF!,1)),"//","")</f>
        <v/>
      </c>
      <c r="R286"/>
      <c r="S286" s="43">
        <f t="shared" si="49"/>
        <v>116</v>
      </c>
      <c r="T286" s="92" t="s">
        <v>2431</v>
      </c>
      <c r="U286" s="70" t="s">
        <v>2431</v>
      </c>
      <c r="V286" s="70" t="s">
        <v>2431</v>
      </c>
      <c r="W286" s="44" t="str">
        <f t="shared" si="50"/>
        <v/>
      </c>
      <c r="X286" s="25" t="str">
        <f t="shared" si="51"/>
        <v/>
      </c>
      <c r="Y286" s="1">
        <f t="shared" si="52"/>
        <v>274</v>
      </c>
      <c r="Z286" t="str">
        <f t="shared" si="53"/>
        <v>ITM_GLUKtoL</v>
      </c>
      <c r="AA286" s="158" t="str">
        <f>IF(ISNA(VLOOKUP(X286,Sheet2!J:J,1,0)),"//","")</f>
        <v/>
      </c>
      <c r="AC286" s="108" t="str">
        <f t="shared" si="54"/>
        <v/>
      </c>
      <c r="AD286" t="b">
        <f t="shared" si="55"/>
        <v>1</v>
      </c>
    </row>
    <row r="287" spans="1:30">
      <c r="A287" s="56">
        <f t="shared" si="47"/>
        <v>287</v>
      </c>
      <c r="B287" s="55">
        <f t="shared" si="48"/>
        <v>275</v>
      </c>
      <c r="C287" t="s">
        <v>4662</v>
      </c>
      <c r="D287" t="s">
        <v>159</v>
      </c>
      <c r="E287" t="s">
        <v>4664</v>
      </c>
      <c r="F287" t="s">
        <v>4664</v>
      </c>
      <c r="G287" s="91">
        <v>0</v>
      </c>
      <c r="H287" s="91">
        <v>0</v>
      </c>
      <c r="I287" s="174" t="s">
        <v>3</v>
      </c>
      <c r="J287" s="65" t="s">
        <v>1549</v>
      </c>
      <c r="K287" s="66" t="s">
        <v>4241</v>
      </c>
      <c r="L287" s="67"/>
      <c r="M287" t="s">
        <v>4711</v>
      </c>
      <c r="N287" s="13"/>
      <c r="O287"/>
      <c r="P287" t="str">
        <f t="shared" si="56"/>
        <v/>
      </c>
      <c r="Q287" t="str">
        <f>IF(ISNA(VLOOKUP(AC287,#REF!,1)),"//","")</f>
        <v/>
      </c>
      <c r="R287"/>
      <c r="S287" s="43">
        <f t="shared" si="49"/>
        <v>116</v>
      </c>
      <c r="T287" s="92" t="s">
        <v>2431</v>
      </c>
      <c r="U287" s="70" t="s">
        <v>2431</v>
      </c>
      <c r="V287" s="70" t="s">
        <v>2431</v>
      </c>
      <c r="W287" s="44" t="str">
        <f t="shared" si="50"/>
        <v/>
      </c>
      <c r="X287" s="25" t="str">
        <f t="shared" si="51"/>
        <v/>
      </c>
      <c r="Y287" s="1">
        <f t="shared" si="52"/>
        <v>275</v>
      </c>
      <c r="Z287" t="str">
        <f t="shared" si="53"/>
        <v>ITM_LtoGLUK</v>
      </c>
      <c r="AA287" s="158" t="str">
        <f>IF(ISNA(VLOOKUP(X287,Sheet2!J:J,1,0)),"//","")</f>
        <v/>
      </c>
      <c r="AC287" s="108" t="str">
        <f t="shared" si="54"/>
        <v/>
      </c>
      <c r="AD287" t="b">
        <f t="shared" si="55"/>
        <v>1</v>
      </c>
    </row>
    <row r="288" spans="1:30">
      <c r="A288" s="56">
        <f t="shared" si="47"/>
        <v>288</v>
      </c>
      <c r="B288" s="55">
        <f t="shared" si="48"/>
        <v>276</v>
      </c>
      <c r="C288" t="s">
        <v>4665</v>
      </c>
      <c r="D288" t="s">
        <v>25</v>
      </c>
      <c r="E288" t="s">
        <v>4666</v>
      </c>
      <c r="F288" t="s">
        <v>4666</v>
      </c>
      <c r="G288" s="91">
        <v>0</v>
      </c>
      <c r="H288" s="91">
        <v>0</v>
      </c>
      <c r="I288" s="174" t="s">
        <v>3</v>
      </c>
      <c r="J288" s="65" t="s">
        <v>1549</v>
      </c>
      <c r="K288" s="66" t="s">
        <v>4241</v>
      </c>
      <c r="L288" s="67"/>
      <c r="M288" t="s">
        <v>4712</v>
      </c>
      <c r="N288" s="13"/>
      <c r="O288"/>
      <c r="P288" t="str">
        <f t="shared" si="56"/>
        <v/>
      </c>
      <c r="Q288" t="str">
        <f>IF(ISNA(VLOOKUP(AC288,#REF!,1)),"//","")</f>
        <v/>
      </c>
      <c r="R288"/>
      <c r="S288" s="43">
        <f t="shared" si="49"/>
        <v>116</v>
      </c>
      <c r="T288" s="92" t="s">
        <v>2431</v>
      </c>
      <c r="U288" s="70" t="s">
        <v>2431</v>
      </c>
      <c r="V288" s="70" t="s">
        <v>2431</v>
      </c>
      <c r="W288" s="44" t="str">
        <f t="shared" si="50"/>
        <v/>
      </c>
      <c r="X288" s="25" t="str">
        <f t="shared" si="51"/>
        <v/>
      </c>
      <c r="Y288" s="1">
        <f t="shared" si="52"/>
        <v>276</v>
      </c>
      <c r="Z288" t="str">
        <f t="shared" si="53"/>
        <v>ITM_GLUStoL</v>
      </c>
      <c r="AA288" s="158" t="str">
        <f>IF(ISNA(VLOOKUP(X288,Sheet2!J:J,1,0)),"//","")</f>
        <v/>
      </c>
      <c r="AC288" s="108" t="str">
        <f t="shared" si="54"/>
        <v/>
      </c>
      <c r="AD288" t="b">
        <f t="shared" si="55"/>
        <v>1</v>
      </c>
    </row>
    <row r="289" spans="1:30">
      <c r="A289" s="56">
        <f t="shared" si="47"/>
        <v>289</v>
      </c>
      <c r="B289" s="55">
        <f t="shared" si="48"/>
        <v>277</v>
      </c>
      <c r="C289" t="s">
        <v>4665</v>
      </c>
      <c r="D289" t="s">
        <v>159</v>
      </c>
      <c r="E289" t="s">
        <v>4667</v>
      </c>
      <c r="F289" t="s">
        <v>4667</v>
      </c>
      <c r="G289" s="91">
        <v>0</v>
      </c>
      <c r="H289" s="91">
        <v>0</v>
      </c>
      <c r="I289" s="174" t="s">
        <v>3</v>
      </c>
      <c r="J289" s="65" t="s">
        <v>1549</v>
      </c>
      <c r="K289" s="66" t="s">
        <v>4241</v>
      </c>
      <c r="L289" s="67"/>
      <c r="M289" t="s">
        <v>4713</v>
      </c>
      <c r="N289" s="13"/>
      <c r="O289"/>
      <c r="P289" t="str">
        <f t="shared" si="56"/>
        <v/>
      </c>
      <c r="Q289" t="str">
        <f>IF(ISNA(VLOOKUP(AC289,#REF!,1)),"//","")</f>
        <v/>
      </c>
      <c r="R289"/>
      <c r="S289" s="43">
        <f t="shared" si="49"/>
        <v>116</v>
      </c>
      <c r="T289" s="92" t="s">
        <v>2431</v>
      </c>
      <c r="U289" s="70" t="s">
        <v>2431</v>
      </c>
      <c r="V289" s="70" t="s">
        <v>2431</v>
      </c>
      <c r="W289" s="44" t="str">
        <f t="shared" si="50"/>
        <v/>
      </c>
      <c r="X289" s="25" t="str">
        <f t="shared" si="51"/>
        <v/>
      </c>
      <c r="Y289" s="1">
        <f t="shared" si="52"/>
        <v>277</v>
      </c>
      <c r="Z289" t="str">
        <f t="shared" si="53"/>
        <v>ITM_LtoGLUS</v>
      </c>
      <c r="AA289" s="158" t="str">
        <f>IF(ISNA(VLOOKUP(X289,Sheet2!J:J,1,0)),"//","")</f>
        <v/>
      </c>
      <c r="AC289" s="108" t="str">
        <f t="shared" si="54"/>
        <v/>
      </c>
      <c r="AD289" t="b">
        <f t="shared" si="55"/>
        <v>1</v>
      </c>
    </row>
    <row r="290" spans="1:30">
      <c r="A290" s="56">
        <f t="shared" si="47"/>
        <v>290</v>
      </c>
      <c r="B290" s="55">
        <f t="shared" si="48"/>
        <v>278</v>
      </c>
      <c r="C290" s="59" t="s">
        <v>3789</v>
      </c>
      <c r="D290" s="59" t="s">
        <v>25</v>
      </c>
      <c r="E290" s="65" t="s">
        <v>136</v>
      </c>
      <c r="F290" s="65" t="s">
        <v>136</v>
      </c>
      <c r="G290" s="91">
        <v>0</v>
      </c>
      <c r="H290" s="91">
        <v>0</v>
      </c>
      <c r="I290" s="174" t="s">
        <v>3</v>
      </c>
      <c r="J290" s="65" t="s">
        <v>1549</v>
      </c>
      <c r="K290" s="66" t="s">
        <v>4241</v>
      </c>
      <c r="L290" s="67"/>
      <c r="M290" s="63" t="s">
        <v>1772</v>
      </c>
      <c r="N290" s="13"/>
      <c r="O290"/>
      <c r="P290" t="str">
        <f t="shared" si="56"/>
        <v/>
      </c>
      <c r="Q290" t="str">
        <f>IF(ISNA(VLOOKUP(AC290,#REF!,1)),"//","")</f>
        <v/>
      </c>
      <c r="R290"/>
      <c r="S290" s="43">
        <f t="shared" si="49"/>
        <v>116</v>
      </c>
      <c r="T290" s="92" t="s">
        <v>2431</v>
      </c>
      <c r="U290" s="70" t="s">
        <v>2431</v>
      </c>
      <c r="V290" s="70" t="s">
        <v>2431</v>
      </c>
      <c r="W290" s="44" t="str">
        <f t="shared" si="50"/>
        <v/>
      </c>
      <c r="X290" s="25" t="str">
        <f t="shared" si="51"/>
        <v/>
      </c>
      <c r="Y290" s="1">
        <f t="shared" si="52"/>
        <v>278</v>
      </c>
      <c r="Z290" t="str">
        <f t="shared" si="53"/>
        <v>ITM_HPEtoW</v>
      </c>
      <c r="AA290" s="158" t="str">
        <f>IF(ISNA(VLOOKUP(X290,Sheet2!J:J,1,0)),"//","")</f>
        <v/>
      </c>
      <c r="AC290" s="108" t="str">
        <f t="shared" si="54"/>
        <v/>
      </c>
      <c r="AD290" t="b">
        <f t="shared" si="55"/>
        <v>1</v>
      </c>
    </row>
    <row r="291" spans="1:30">
      <c r="A291" s="56">
        <f t="shared" si="47"/>
        <v>291</v>
      </c>
      <c r="B291" s="55">
        <f t="shared" si="48"/>
        <v>279</v>
      </c>
      <c r="C291" s="59" t="s">
        <v>3789</v>
      </c>
      <c r="D291" s="59" t="s">
        <v>159</v>
      </c>
      <c r="E291" s="65" t="s">
        <v>382</v>
      </c>
      <c r="F291" s="65" t="s">
        <v>382</v>
      </c>
      <c r="G291" s="91">
        <v>0</v>
      </c>
      <c r="H291" s="91">
        <v>0</v>
      </c>
      <c r="I291" s="174" t="s">
        <v>3</v>
      </c>
      <c r="J291" s="65" t="s">
        <v>1549</v>
      </c>
      <c r="K291" s="66" t="s">
        <v>4241</v>
      </c>
      <c r="L291" s="67"/>
      <c r="M291" s="63" t="s">
        <v>2128</v>
      </c>
      <c r="N291" s="13"/>
      <c r="O291"/>
      <c r="P291" t="str">
        <f t="shared" si="56"/>
        <v/>
      </c>
      <c r="Q291" t="str">
        <f>IF(ISNA(VLOOKUP(AC291,#REF!,1)),"//","")</f>
        <v/>
      </c>
      <c r="R291"/>
      <c r="S291" s="43">
        <f t="shared" si="49"/>
        <v>116</v>
      </c>
      <c r="T291" s="92" t="s">
        <v>2431</v>
      </c>
      <c r="U291" s="70" t="s">
        <v>2431</v>
      </c>
      <c r="V291" s="70" t="s">
        <v>2431</v>
      </c>
      <c r="W291" s="44" t="str">
        <f t="shared" si="50"/>
        <v/>
      </c>
      <c r="X291" s="25" t="str">
        <f t="shared" si="51"/>
        <v/>
      </c>
      <c r="Y291" s="1">
        <f t="shared" si="52"/>
        <v>279</v>
      </c>
      <c r="Z291" t="str">
        <f t="shared" si="53"/>
        <v>ITM_WtoHPE</v>
      </c>
      <c r="AA291" s="158" t="str">
        <f>IF(ISNA(VLOOKUP(X291,Sheet2!J:J,1,0)),"//","")</f>
        <v/>
      </c>
      <c r="AC291" s="108" t="str">
        <f t="shared" si="54"/>
        <v/>
      </c>
      <c r="AD291" t="b">
        <f t="shared" si="55"/>
        <v>1</v>
      </c>
    </row>
    <row r="292" spans="1:30">
      <c r="A292" s="56">
        <f t="shared" si="47"/>
        <v>292</v>
      </c>
      <c r="B292" s="55">
        <f t="shared" si="48"/>
        <v>280</v>
      </c>
      <c r="C292" s="59" t="s">
        <v>3790</v>
      </c>
      <c r="D292" s="59" t="s">
        <v>25</v>
      </c>
      <c r="E292" s="65" t="s">
        <v>137</v>
      </c>
      <c r="F292" s="65" t="s">
        <v>137</v>
      </c>
      <c r="G292" s="91">
        <v>0</v>
      </c>
      <c r="H292" s="91">
        <v>0</v>
      </c>
      <c r="I292" s="174" t="s">
        <v>3</v>
      </c>
      <c r="J292" s="65" t="s">
        <v>1549</v>
      </c>
      <c r="K292" s="66" t="s">
        <v>4241</v>
      </c>
      <c r="L292" s="67"/>
      <c r="M292" s="63" t="s">
        <v>1773</v>
      </c>
      <c r="N292" s="13"/>
      <c r="O292"/>
      <c r="P292" t="str">
        <f t="shared" si="56"/>
        <v/>
      </c>
      <c r="Q292" t="str">
        <f>IF(ISNA(VLOOKUP(AC292,#REF!,1)),"//","")</f>
        <v/>
      </c>
      <c r="R292"/>
      <c r="S292" s="43">
        <f t="shared" si="49"/>
        <v>116</v>
      </c>
      <c r="T292" s="92" t="s">
        <v>2431</v>
      </c>
      <c r="U292" s="70" t="s">
        <v>2431</v>
      </c>
      <c r="V292" s="70" t="s">
        <v>2431</v>
      </c>
      <c r="W292" s="44" t="str">
        <f t="shared" si="50"/>
        <v/>
      </c>
      <c r="X292" s="25" t="str">
        <f t="shared" si="51"/>
        <v/>
      </c>
      <c r="Y292" s="1">
        <f t="shared" si="52"/>
        <v>280</v>
      </c>
      <c r="Z292" t="str">
        <f t="shared" si="53"/>
        <v>ITM_HPMtoW</v>
      </c>
      <c r="AA292" s="158" t="str">
        <f>IF(ISNA(VLOOKUP(X292,Sheet2!J:J,1,0)),"//","")</f>
        <v/>
      </c>
      <c r="AC292" s="108" t="str">
        <f t="shared" si="54"/>
        <v/>
      </c>
      <c r="AD292" t="b">
        <f t="shared" si="55"/>
        <v>1</v>
      </c>
    </row>
    <row r="293" spans="1:30">
      <c r="A293" s="56">
        <f t="shared" si="47"/>
        <v>293</v>
      </c>
      <c r="B293" s="55">
        <f t="shared" si="48"/>
        <v>281</v>
      </c>
      <c r="C293" s="59" t="s">
        <v>3790</v>
      </c>
      <c r="D293" s="59" t="s">
        <v>159</v>
      </c>
      <c r="E293" s="65" t="s">
        <v>383</v>
      </c>
      <c r="F293" s="65" t="s">
        <v>383</v>
      </c>
      <c r="G293" s="91">
        <v>0</v>
      </c>
      <c r="H293" s="91">
        <v>0</v>
      </c>
      <c r="I293" s="174" t="s">
        <v>3</v>
      </c>
      <c r="J293" s="65" t="s">
        <v>1549</v>
      </c>
      <c r="K293" s="66" t="s">
        <v>4241</v>
      </c>
      <c r="L293" s="67"/>
      <c r="M293" s="63" t="s">
        <v>2129</v>
      </c>
      <c r="N293" s="13"/>
      <c r="O293"/>
      <c r="P293" t="str">
        <f t="shared" si="56"/>
        <v/>
      </c>
      <c r="Q293" t="str">
        <f>IF(ISNA(VLOOKUP(AC293,#REF!,1)),"//","")</f>
        <v/>
      </c>
      <c r="R293"/>
      <c r="S293" s="43">
        <f t="shared" si="49"/>
        <v>116</v>
      </c>
      <c r="T293" s="92" t="s">
        <v>2431</v>
      </c>
      <c r="U293" s="70" t="s">
        <v>2431</v>
      </c>
      <c r="V293" s="70" t="s">
        <v>2431</v>
      </c>
      <c r="W293" s="44" t="str">
        <f t="shared" si="50"/>
        <v/>
      </c>
      <c r="X293" s="25" t="str">
        <f t="shared" si="51"/>
        <v/>
      </c>
      <c r="Y293" s="1">
        <f t="shared" si="52"/>
        <v>281</v>
      </c>
      <c r="Z293" t="str">
        <f t="shared" si="53"/>
        <v>ITM_WtoHPM</v>
      </c>
      <c r="AA293" s="158" t="str">
        <f>IF(ISNA(VLOOKUP(X293,Sheet2!J:J,1,0)),"//","")</f>
        <v/>
      </c>
      <c r="AC293" s="108" t="str">
        <f t="shared" si="54"/>
        <v/>
      </c>
      <c r="AD293" t="b">
        <f t="shared" si="55"/>
        <v>1</v>
      </c>
    </row>
    <row r="294" spans="1:30">
      <c r="A294" s="56">
        <f t="shared" si="47"/>
        <v>294</v>
      </c>
      <c r="B294" s="55">
        <f t="shared" si="48"/>
        <v>282</v>
      </c>
      <c r="C294" s="59" t="s">
        <v>3791</v>
      </c>
      <c r="D294" s="59" t="s">
        <v>25</v>
      </c>
      <c r="E294" s="65" t="s">
        <v>138</v>
      </c>
      <c r="F294" s="65" t="s">
        <v>138</v>
      </c>
      <c r="G294" s="91">
        <v>0</v>
      </c>
      <c r="H294" s="91">
        <v>0</v>
      </c>
      <c r="I294" s="174" t="s">
        <v>3</v>
      </c>
      <c r="J294" s="65" t="s">
        <v>1549</v>
      </c>
      <c r="K294" s="66" t="s">
        <v>4241</v>
      </c>
      <c r="L294" s="67"/>
      <c r="M294" s="63" t="s">
        <v>1774</v>
      </c>
      <c r="N294" s="13"/>
      <c r="O294"/>
      <c r="P294" t="str">
        <f t="shared" si="56"/>
        <v/>
      </c>
      <c r="Q294" t="str">
        <f>IF(ISNA(VLOOKUP(AC294,#REF!,1)),"//","")</f>
        <v/>
      </c>
      <c r="R294"/>
      <c r="S294" s="43">
        <f t="shared" si="49"/>
        <v>116</v>
      </c>
      <c r="T294" s="92" t="s">
        <v>2431</v>
      </c>
      <c r="U294" s="70" t="s">
        <v>2431</v>
      </c>
      <c r="V294" s="70" t="s">
        <v>2431</v>
      </c>
      <c r="W294" s="44" t="str">
        <f t="shared" si="50"/>
        <v/>
      </c>
      <c r="X294" s="25" t="str">
        <f t="shared" si="51"/>
        <v/>
      </c>
      <c r="Y294" s="1">
        <f t="shared" si="52"/>
        <v>282</v>
      </c>
      <c r="Z294" t="str">
        <f t="shared" si="53"/>
        <v>ITM_HPUKtoW</v>
      </c>
      <c r="AA294" s="158" t="str">
        <f>IF(ISNA(VLOOKUP(X294,Sheet2!J:J,1,0)),"//","")</f>
        <v/>
      </c>
      <c r="AC294" s="108" t="str">
        <f t="shared" si="54"/>
        <v/>
      </c>
      <c r="AD294" t="b">
        <f t="shared" si="55"/>
        <v>1</v>
      </c>
    </row>
    <row r="295" spans="1:30">
      <c r="A295" s="56">
        <f t="shared" si="47"/>
        <v>295</v>
      </c>
      <c r="B295" s="55">
        <f t="shared" si="48"/>
        <v>283</v>
      </c>
      <c r="C295" s="59" t="s">
        <v>3791</v>
      </c>
      <c r="D295" s="59" t="s">
        <v>159</v>
      </c>
      <c r="E295" s="65" t="s">
        <v>384</v>
      </c>
      <c r="F295" s="65" t="s">
        <v>384</v>
      </c>
      <c r="G295" s="91">
        <v>0</v>
      </c>
      <c r="H295" s="91">
        <v>0</v>
      </c>
      <c r="I295" s="174" t="s">
        <v>3</v>
      </c>
      <c r="J295" s="65" t="s">
        <v>1549</v>
      </c>
      <c r="K295" s="66" t="s">
        <v>4241</v>
      </c>
      <c r="L295" s="67"/>
      <c r="M295" s="63" t="s">
        <v>2130</v>
      </c>
      <c r="N295" s="13"/>
      <c r="O295"/>
      <c r="P295" t="str">
        <f t="shared" si="56"/>
        <v/>
      </c>
      <c r="Q295" t="str">
        <f>IF(ISNA(VLOOKUP(AC295,#REF!,1)),"//","")</f>
        <v/>
      </c>
      <c r="R295"/>
      <c r="S295" s="43">
        <f t="shared" si="49"/>
        <v>116</v>
      </c>
      <c r="T295" s="92" t="s">
        <v>2431</v>
      </c>
      <c r="U295" s="70" t="s">
        <v>2431</v>
      </c>
      <c r="V295" s="70" t="s">
        <v>2431</v>
      </c>
      <c r="W295" s="44" t="str">
        <f t="shared" si="50"/>
        <v/>
      </c>
      <c r="X295" s="25" t="str">
        <f t="shared" si="51"/>
        <v/>
      </c>
      <c r="Y295" s="1">
        <f t="shared" si="52"/>
        <v>283</v>
      </c>
      <c r="Z295" t="str">
        <f t="shared" si="53"/>
        <v>ITM_WtoHPUK</v>
      </c>
      <c r="AA295" s="158" t="str">
        <f>IF(ISNA(VLOOKUP(X295,Sheet2!J:J,1,0)),"//","")</f>
        <v/>
      </c>
      <c r="AC295" s="108" t="str">
        <f t="shared" si="54"/>
        <v/>
      </c>
      <c r="AD295" t="b">
        <f t="shared" si="55"/>
        <v>1</v>
      </c>
    </row>
    <row r="296" spans="1:30">
      <c r="A296" s="56">
        <f t="shared" si="47"/>
        <v>296</v>
      </c>
      <c r="B296" s="55">
        <f t="shared" si="48"/>
        <v>284</v>
      </c>
      <c r="C296" s="59" t="s">
        <v>3792</v>
      </c>
      <c r="D296" s="59" t="s">
        <v>25</v>
      </c>
      <c r="E296" s="65" t="s">
        <v>143</v>
      </c>
      <c r="F296" s="65" t="s">
        <v>144</v>
      </c>
      <c r="G296" s="91">
        <v>0</v>
      </c>
      <c r="H296" s="91">
        <v>0</v>
      </c>
      <c r="I296" s="174" t="s">
        <v>3</v>
      </c>
      <c r="J296" s="65" t="s">
        <v>1549</v>
      </c>
      <c r="K296" s="66" t="s">
        <v>4241</v>
      </c>
      <c r="L296" s="67"/>
      <c r="M296" s="63" t="s">
        <v>4370</v>
      </c>
      <c r="N296" s="13"/>
      <c r="O296"/>
      <c r="P296" t="str">
        <f t="shared" si="56"/>
        <v>NOT EQUAL</v>
      </c>
      <c r="Q296" t="str">
        <f>IF(ISNA(VLOOKUP(AC296,#REF!,1)),"//","")</f>
        <v/>
      </c>
      <c r="R296"/>
      <c r="S296" s="43">
        <f t="shared" si="49"/>
        <v>116</v>
      </c>
      <c r="T296" s="92" t="s">
        <v>2431</v>
      </c>
      <c r="U296" s="70" t="s">
        <v>2431</v>
      </c>
      <c r="V296" s="70" t="s">
        <v>2431</v>
      </c>
      <c r="W296" s="44" t="str">
        <f t="shared" si="50"/>
        <v/>
      </c>
      <c r="X296" s="25" t="str">
        <f t="shared" si="51"/>
        <v/>
      </c>
      <c r="Y296" s="1">
        <f t="shared" si="52"/>
        <v>284</v>
      </c>
      <c r="Z296" t="str">
        <f t="shared" si="53"/>
        <v xml:space="preserve">ITM_INCHHGtoPA </v>
      </c>
      <c r="AA296" s="158" t="str">
        <f>IF(ISNA(VLOOKUP(X296,Sheet2!J:J,1,0)),"//","")</f>
        <v/>
      </c>
      <c r="AC296" s="108" t="str">
        <f t="shared" si="54"/>
        <v/>
      </c>
      <c r="AD296" t="b">
        <f t="shared" si="55"/>
        <v>1</v>
      </c>
    </row>
    <row r="297" spans="1:30">
      <c r="A297" s="56">
        <f t="shared" si="47"/>
        <v>297</v>
      </c>
      <c r="B297" s="55">
        <f t="shared" si="48"/>
        <v>285</v>
      </c>
      <c r="C297" s="59" t="s">
        <v>3792</v>
      </c>
      <c r="D297" s="59" t="s">
        <v>25</v>
      </c>
      <c r="E297" s="65" t="s">
        <v>143</v>
      </c>
      <c r="F297" s="65" t="s">
        <v>477</v>
      </c>
      <c r="G297" s="91">
        <v>0</v>
      </c>
      <c r="H297" s="91">
        <v>0</v>
      </c>
      <c r="I297" s="173" t="s">
        <v>476</v>
      </c>
      <c r="J297" s="65" t="s">
        <v>1549</v>
      </c>
      <c r="K297" s="66" t="s">
        <v>4241</v>
      </c>
      <c r="L297" s="67"/>
      <c r="M297" s="63" t="s">
        <v>4371</v>
      </c>
      <c r="N297" s="13"/>
      <c r="O297"/>
      <c r="P297" t="str">
        <f t="shared" si="56"/>
        <v>NOT EQUAL</v>
      </c>
      <c r="Q297" t="str">
        <f>IF(ISNA(VLOOKUP(AC297,#REF!,1)),"//","")</f>
        <v/>
      </c>
      <c r="R297"/>
      <c r="S297" s="43">
        <f t="shared" si="49"/>
        <v>116</v>
      </c>
      <c r="T297" s="92" t="s">
        <v>2431</v>
      </c>
      <c r="U297" s="70" t="s">
        <v>2431</v>
      </c>
      <c r="V297" s="70" t="s">
        <v>2431</v>
      </c>
      <c r="W297" s="44" t="str">
        <f t="shared" si="50"/>
        <v/>
      </c>
      <c r="X297" s="25" t="str">
        <f t="shared" si="51"/>
        <v/>
      </c>
      <c r="Y297" s="1">
        <f t="shared" si="52"/>
        <v>285</v>
      </c>
      <c r="Z297" t="str">
        <f t="shared" si="53"/>
        <v>ITM_INCHHGtoPAb</v>
      </c>
      <c r="AA297" s="158" t="str">
        <f>IF(ISNA(VLOOKUP(X297,Sheet2!J:J,1,0)),"//","")</f>
        <v/>
      </c>
      <c r="AC297" s="108" t="str">
        <f t="shared" si="54"/>
        <v/>
      </c>
      <c r="AD297" t="b">
        <f t="shared" si="55"/>
        <v>1</v>
      </c>
    </row>
    <row r="298" spans="1:30">
      <c r="A298" s="56">
        <f t="shared" si="47"/>
        <v>298</v>
      </c>
      <c r="B298" s="55">
        <f t="shared" si="48"/>
        <v>286</v>
      </c>
      <c r="C298" s="59" t="s">
        <v>3792</v>
      </c>
      <c r="D298" s="59" t="s">
        <v>159</v>
      </c>
      <c r="E298" s="65" t="s">
        <v>250</v>
      </c>
      <c r="F298" s="65" t="s">
        <v>253</v>
      </c>
      <c r="G298" s="91">
        <v>0</v>
      </c>
      <c r="H298" s="91">
        <v>0</v>
      </c>
      <c r="I298" s="174" t="s">
        <v>3</v>
      </c>
      <c r="J298" s="65" t="s">
        <v>1549</v>
      </c>
      <c r="K298" s="66" t="s">
        <v>4241</v>
      </c>
      <c r="L298" s="67"/>
      <c r="M298" s="63" t="s">
        <v>4372</v>
      </c>
      <c r="N298" s="13"/>
      <c r="O298"/>
      <c r="P298" t="str">
        <f t="shared" si="56"/>
        <v>NOT EQUAL</v>
      </c>
      <c r="Q298" t="str">
        <f>IF(ISNA(VLOOKUP(AC298,#REF!,1)),"//","")</f>
        <v/>
      </c>
      <c r="R298"/>
      <c r="S298" s="43">
        <f t="shared" si="49"/>
        <v>116</v>
      </c>
      <c r="T298" s="92" t="s">
        <v>2431</v>
      </c>
      <c r="U298" s="70" t="s">
        <v>2431</v>
      </c>
      <c r="V298" s="70" t="s">
        <v>2431</v>
      </c>
      <c r="W298" s="44" t="str">
        <f t="shared" si="50"/>
        <v/>
      </c>
      <c r="X298" s="25" t="str">
        <f t="shared" si="51"/>
        <v/>
      </c>
      <c r="Y298" s="1">
        <f t="shared" si="52"/>
        <v>286</v>
      </c>
      <c r="Z298" t="str">
        <f t="shared" si="53"/>
        <v xml:space="preserve">ITM_PAtoINCHHG </v>
      </c>
      <c r="AA298" s="158" t="str">
        <f>IF(ISNA(VLOOKUP(X298,Sheet2!J:J,1,0)),"//","")</f>
        <v/>
      </c>
      <c r="AC298" s="108" t="str">
        <f t="shared" si="54"/>
        <v/>
      </c>
      <c r="AD298" t="b">
        <f t="shared" si="55"/>
        <v>1</v>
      </c>
    </row>
    <row r="299" spans="1:30">
      <c r="A299" s="56">
        <f t="shared" si="47"/>
        <v>299</v>
      </c>
      <c r="B299" s="55">
        <f t="shared" si="48"/>
        <v>287</v>
      </c>
      <c r="C299" s="59" t="s">
        <v>3792</v>
      </c>
      <c r="D299" s="59" t="s">
        <v>159</v>
      </c>
      <c r="E299" s="65" t="s">
        <v>250</v>
      </c>
      <c r="F299" s="65" t="s">
        <v>144</v>
      </c>
      <c r="G299" s="91">
        <v>0</v>
      </c>
      <c r="H299" s="91">
        <v>0</v>
      </c>
      <c r="I299" s="173" t="s">
        <v>476</v>
      </c>
      <c r="J299" s="65" t="s">
        <v>1549</v>
      </c>
      <c r="K299" s="66" t="s">
        <v>4241</v>
      </c>
      <c r="L299" s="67"/>
      <c r="M299" s="63" t="s">
        <v>4373</v>
      </c>
      <c r="N299" s="13"/>
      <c r="O299"/>
      <c r="P299" t="str">
        <f t="shared" si="56"/>
        <v>NOT EQUAL</v>
      </c>
      <c r="Q299" t="str">
        <f>IF(ISNA(VLOOKUP(AC299,#REF!,1)),"//","")</f>
        <v/>
      </c>
      <c r="R299"/>
      <c r="S299" s="43">
        <f t="shared" si="49"/>
        <v>116</v>
      </c>
      <c r="T299" s="92" t="s">
        <v>2431</v>
      </c>
      <c r="U299" s="70" t="s">
        <v>2431</v>
      </c>
      <c r="V299" s="70" t="s">
        <v>2431</v>
      </c>
      <c r="W299" s="44" t="str">
        <f t="shared" si="50"/>
        <v/>
      </c>
      <c r="X299" s="25" t="str">
        <f t="shared" si="51"/>
        <v/>
      </c>
      <c r="Y299" s="1">
        <f t="shared" si="52"/>
        <v>287</v>
      </c>
      <c r="Z299" t="str">
        <f t="shared" si="53"/>
        <v>ITM_PAtoINCHHGb</v>
      </c>
      <c r="AA299" s="158" t="str">
        <f>IF(ISNA(VLOOKUP(X299,Sheet2!J:J,1,0)),"//","")</f>
        <v/>
      </c>
      <c r="AC299" s="108" t="str">
        <f t="shared" si="54"/>
        <v/>
      </c>
      <c r="AD299" t="b">
        <f t="shared" si="55"/>
        <v>1</v>
      </c>
    </row>
    <row r="300" spans="1:30">
      <c r="A300" s="56">
        <f t="shared" si="47"/>
        <v>300</v>
      </c>
      <c r="B300" s="55">
        <f t="shared" si="48"/>
        <v>288</v>
      </c>
      <c r="C300" t="s">
        <v>4668</v>
      </c>
      <c r="D300" t="s">
        <v>25</v>
      </c>
      <c r="E300" t="s">
        <v>4669</v>
      </c>
      <c r="F300" t="s">
        <v>4669</v>
      </c>
      <c r="G300" s="91">
        <v>0</v>
      </c>
      <c r="H300" s="91">
        <v>0</v>
      </c>
      <c r="I300" s="174" t="s">
        <v>3</v>
      </c>
      <c r="J300" s="65" t="s">
        <v>1549</v>
      </c>
      <c r="K300" s="66" t="s">
        <v>4241</v>
      </c>
      <c r="L300" s="67"/>
      <c r="M300" t="s">
        <v>4714</v>
      </c>
      <c r="N300" s="13"/>
      <c r="O300"/>
      <c r="P300" t="str">
        <f t="shared" si="56"/>
        <v/>
      </c>
      <c r="Q300" t="str">
        <f>IF(ISNA(VLOOKUP(AC300,#REF!,1)),"//","")</f>
        <v/>
      </c>
      <c r="R300"/>
      <c r="S300" s="43">
        <f t="shared" si="49"/>
        <v>116</v>
      </c>
      <c r="T300" s="92" t="s">
        <v>2431</v>
      </c>
      <c r="U300" s="70" t="s">
        <v>2431</v>
      </c>
      <c r="V300" s="70" t="s">
        <v>2431</v>
      </c>
      <c r="W300" s="44" t="str">
        <f t="shared" si="50"/>
        <v/>
      </c>
      <c r="X300" s="25" t="str">
        <f t="shared" si="51"/>
        <v/>
      </c>
      <c r="Y300" s="1">
        <f t="shared" si="52"/>
        <v>288</v>
      </c>
      <c r="Z300" t="str">
        <f t="shared" si="53"/>
        <v>ITM_INCHtoMM</v>
      </c>
      <c r="AA300" s="158" t="str">
        <f>IF(ISNA(VLOOKUP(X300,Sheet2!J:J,1,0)),"//","")</f>
        <v/>
      </c>
      <c r="AC300" s="108" t="str">
        <f t="shared" si="54"/>
        <v/>
      </c>
      <c r="AD300" t="b">
        <f t="shared" si="55"/>
        <v>1</v>
      </c>
    </row>
    <row r="301" spans="1:30">
      <c r="A301" s="56">
        <f t="shared" si="47"/>
        <v>301</v>
      </c>
      <c r="B301" s="55">
        <f t="shared" si="48"/>
        <v>289</v>
      </c>
      <c r="C301" t="s">
        <v>4668</v>
      </c>
      <c r="D301" t="s">
        <v>159</v>
      </c>
      <c r="E301" t="s">
        <v>4670</v>
      </c>
      <c r="F301" t="s">
        <v>4670</v>
      </c>
      <c r="G301" s="91">
        <v>0</v>
      </c>
      <c r="H301" s="91">
        <v>0</v>
      </c>
      <c r="I301" s="174" t="s">
        <v>3</v>
      </c>
      <c r="J301" s="65" t="s">
        <v>1549</v>
      </c>
      <c r="K301" s="66" t="s">
        <v>4241</v>
      </c>
      <c r="L301" s="67"/>
      <c r="M301" t="s">
        <v>4715</v>
      </c>
      <c r="N301" s="13"/>
      <c r="O301"/>
      <c r="P301" t="str">
        <f t="shared" si="56"/>
        <v/>
      </c>
      <c r="Q301" t="str">
        <f>IF(ISNA(VLOOKUP(AC301,#REF!,1)),"//","")</f>
        <v/>
      </c>
      <c r="R301"/>
      <c r="S301" s="43">
        <f t="shared" si="49"/>
        <v>116</v>
      </c>
      <c r="T301" s="92" t="s">
        <v>2431</v>
      </c>
      <c r="U301" s="70" t="s">
        <v>2431</v>
      </c>
      <c r="V301" s="70" t="s">
        <v>2431</v>
      </c>
      <c r="W301" s="44" t="str">
        <f t="shared" si="50"/>
        <v/>
      </c>
      <c r="X301" s="25" t="str">
        <f t="shared" si="51"/>
        <v/>
      </c>
      <c r="Y301" s="1">
        <f t="shared" si="52"/>
        <v>289</v>
      </c>
      <c r="Z301" t="str">
        <f t="shared" si="53"/>
        <v>ITM_MMtoINCH</v>
      </c>
      <c r="AA301" s="158" t="str">
        <f>IF(ISNA(VLOOKUP(X301,Sheet2!J:J,1,0)),"//","")</f>
        <v/>
      </c>
      <c r="AC301" s="108" t="str">
        <f t="shared" si="54"/>
        <v/>
      </c>
      <c r="AD301" t="b">
        <f t="shared" si="55"/>
        <v>1</v>
      </c>
    </row>
    <row r="302" spans="1:30">
      <c r="A302" s="56">
        <f t="shared" si="47"/>
        <v>302</v>
      </c>
      <c r="B302" s="55">
        <f t="shared" si="48"/>
        <v>290</v>
      </c>
      <c r="C302" t="s">
        <v>3793</v>
      </c>
      <c r="D302" t="s">
        <v>25</v>
      </c>
      <c r="E302" t="s">
        <v>379</v>
      </c>
      <c r="F302" t="s">
        <v>379</v>
      </c>
      <c r="G302" s="91">
        <v>0</v>
      </c>
      <c r="H302" s="91">
        <v>0</v>
      </c>
      <c r="I302" s="174" t="s">
        <v>3</v>
      </c>
      <c r="J302" s="65" t="s">
        <v>1549</v>
      </c>
      <c r="K302" s="66" t="s">
        <v>4241</v>
      </c>
      <c r="L302" s="67"/>
      <c r="M302" s="63" t="s">
        <v>2122</v>
      </c>
      <c r="N302" s="13"/>
      <c r="O302"/>
      <c r="P302" t="str">
        <f t="shared" si="56"/>
        <v/>
      </c>
      <c r="Q302" t="str">
        <f>IF(ISNA(VLOOKUP(AC302,#REF!,1)),"//","")</f>
        <v/>
      </c>
      <c r="R302"/>
      <c r="S302" s="43">
        <f t="shared" si="49"/>
        <v>116</v>
      </c>
      <c r="T302" s="92" t="s">
        <v>2431</v>
      </c>
      <c r="U302" s="70" t="s">
        <v>2431</v>
      </c>
      <c r="V302" s="70" t="s">
        <v>2431</v>
      </c>
      <c r="W302" s="44" t="str">
        <f t="shared" si="50"/>
        <v/>
      </c>
      <c r="X302" s="25" t="str">
        <f t="shared" si="51"/>
        <v/>
      </c>
      <c r="Y302" s="1">
        <f t="shared" si="52"/>
        <v>290</v>
      </c>
      <c r="Z302" t="str">
        <f t="shared" si="53"/>
        <v>ITM_WHtoJ</v>
      </c>
      <c r="AA302" s="158" t="str">
        <f>IF(ISNA(VLOOKUP(X302,Sheet2!J:J,1,0)),"//","")</f>
        <v/>
      </c>
      <c r="AC302" s="108" t="str">
        <f t="shared" si="54"/>
        <v/>
      </c>
      <c r="AD302" t="b">
        <f t="shared" si="55"/>
        <v>1</v>
      </c>
    </row>
    <row r="303" spans="1:30">
      <c r="A303" s="56">
        <f t="shared" si="47"/>
        <v>303</v>
      </c>
      <c r="B303" s="55">
        <f t="shared" si="48"/>
        <v>291</v>
      </c>
      <c r="C303" s="59" t="s">
        <v>3793</v>
      </c>
      <c r="D303" s="59" t="s">
        <v>159</v>
      </c>
      <c r="E303" s="65" t="s">
        <v>160</v>
      </c>
      <c r="F303" s="65" t="s">
        <v>160</v>
      </c>
      <c r="G303" s="91">
        <v>0</v>
      </c>
      <c r="H303" s="91">
        <v>0</v>
      </c>
      <c r="I303" s="174" t="s">
        <v>3</v>
      </c>
      <c r="J303" s="65" t="s">
        <v>1549</v>
      </c>
      <c r="K303" s="66" t="s">
        <v>4241</v>
      </c>
      <c r="L303" s="67"/>
      <c r="M303" s="63" t="s">
        <v>1805</v>
      </c>
      <c r="N303" s="13"/>
      <c r="O303"/>
      <c r="P303" t="str">
        <f t="shared" si="56"/>
        <v/>
      </c>
      <c r="Q303" t="str">
        <f>IF(ISNA(VLOOKUP(AC303,#REF!,1)),"//","")</f>
        <v/>
      </c>
      <c r="R303"/>
      <c r="S303" s="43">
        <f t="shared" si="49"/>
        <v>116</v>
      </c>
      <c r="T303" s="92" t="s">
        <v>2431</v>
      </c>
      <c r="U303" s="70" t="s">
        <v>2431</v>
      </c>
      <c r="V303" s="70" t="s">
        <v>2431</v>
      </c>
      <c r="W303" s="44" t="str">
        <f t="shared" si="50"/>
        <v/>
      </c>
      <c r="X303" s="25" t="str">
        <f t="shared" si="51"/>
        <v/>
      </c>
      <c r="Y303" s="1">
        <f t="shared" si="52"/>
        <v>291</v>
      </c>
      <c r="Z303" t="str">
        <f t="shared" si="53"/>
        <v>ITM_JtoWH</v>
      </c>
      <c r="AA303" s="158" t="str">
        <f>IF(ISNA(VLOOKUP(X303,Sheet2!J:J,1,0)),"//","")</f>
        <v/>
      </c>
      <c r="AC303" s="108" t="str">
        <f t="shared" si="54"/>
        <v/>
      </c>
      <c r="AD303" t="b">
        <f t="shared" si="55"/>
        <v>1</v>
      </c>
    </row>
    <row r="304" spans="1:30">
      <c r="A304" s="56">
        <f t="shared" si="47"/>
        <v>304</v>
      </c>
      <c r="B304" s="55">
        <f t="shared" si="48"/>
        <v>292</v>
      </c>
      <c r="C304" s="59" t="s">
        <v>3794</v>
      </c>
      <c r="D304" s="59" t="s">
        <v>159</v>
      </c>
      <c r="E304" s="65" t="s">
        <v>166</v>
      </c>
      <c r="F304" s="65" t="s">
        <v>166</v>
      </c>
      <c r="G304" s="91">
        <v>0</v>
      </c>
      <c r="H304" s="91">
        <v>0</v>
      </c>
      <c r="I304" s="174" t="s">
        <v>3</v>
      </c>
      <c r="J304" s="65" t="s">
        <v>1549</v>
      </c>
      <c r="K304" s="66" t="s">
        <v>4241</v>
      </c>
      <c r="L304" s="67"/>
      <c r="M304" s="63" t="s">
        <v>1811</v>
      </c>
      <c r="N304" s="13"/>
      <c r="O304"/>
      <c r="P304" t="str">
        <f t="shared" si="56"/>
        <v/>
      </c>
      <c r="Q304" t="str">
        <f>IF(ISNA(VLOOKUP(AC304,#REF!,1)),"//","")</f>
        <v/>
      </c>
      <c r="R304"/>
      <c r="S304" s="43">
        <f t="shared" si="49"/>
        <v>116</v>
      </c>
      <c r="T304" s="92" t="s">
        <v>2431</v>
      </c>
      <c r="U304" s="70" t="s">
        <v>2431</v>
      </c>
      <c r="V304" s="70" t="s">
        <v>2431</v>
      </c>
      <c r="W304" s="44" t="str">
        <f t="shared" si="50"/>
        <v/>
      </c>
      <c r="X304" s="25" t="str">
        <f t="shared" si="51"/>
        <v/>
      </c>
      <c r="Y304" s="1">
        <f t="shared" si="52"/>
        <v>292</v>
      </c>
      <c r="Z304" t="str">
        <f t="shared" si="53"/>
        <v>ITM_KGtoLBS</v>
      </c>
      <c r="AA304" s="158" t="str">
        <f>IF(ISNA(VLOOKUP(X304,Sheet2!J:J,1,0)),"//","")</f>
        <v/>
      </c>
      <c r="AC304" s="108" t="str">
        <f t="shared" si="54"/>
        <v/>
      </c>
      <c r="AD304" t="b">
        <f t="shared" si="55"/>
        <v>1</v>
      </c>
    </row>
    <row r="305" spans="1:30">
      <c r="A305" s="56">
        <f t="shared" si="47"/>
        <v>305</v>
      </c>
      <c r="B305" s="55">
        <f t="shared" si="48"/>
        <v>293</v>
      </c>
      <c r="C305" s="59" t="s">
        <v>3794</v>
      </c>
      <c r="D305" s="59" t="s">
        <v>25</v>
      </c>
      <c r="E305" s="65" t="s">
        <v>176</v>
      </c>
      <c r="F305" s="65" t="s">
        <v>176</v>
      </c>
      <c r="G305" s="91">
        <v>0</v>
      </c>
      <c r="H305" s="91">
        <v>0</v>
      </c>
      <c r="I305" s="174" t="s">
        <v>3</v>
      </c>
      <c r="J305" s="65" t="s">
        <v>1549</v>
      </c>
      <c r="K305" s="66" t="s">
        <v>4241</v>
      </c>
      <c r="L305" s="67"/>
      <c r="M305" s="63" t="s">
        <v>1822</v>
      </c>
      <c r="N305" s="13"/>
      <c r="O305"/>
      <c r="P305" t="str">
        <f t="shared" si="56"/>
        <v/>
      </c>
      <c r="Q305" t="str">
        <f>IF(ISNA(VLOOKUP(AC305,#REF!,1)),"//","")</f>
        <v/>
      </c>
      <c r="R305"/>
      <c r="S305" s="43">
        <f t="shared" si="49"/>
        <v>116</v>
      </c>
      <c r="T305" s="92" t="s">
        <v>2431</v>
      </c>
      <c r="U305" s="70" t="s">
        <v>2431</v>
      </c>
      <c r="V305" s="70" t="s">
        <v>2431</v>
      </c>
      <c r="W305" s="44" t="str">
        <f t="shared" si="50"/>
        <v/>
      </c>
      <c r="X305" s="25" t="str">
        <f t="shared" si="51"/>
        <v/>
      </c>
      <c r="Y305" s="1">
        <f t="shared" si="52"/>
        <v>293</v>
      </c>
      <c r="Z305" t="str">
        <f t="shared" si="53"/>
        <v>ITM_LBStoKG</v>
      </c>
      <c r="AA305" s="158" t="str">
        <f>IF(ISNA(VLOOKUP(X305,Sheet2!J:J,1,0)),"//","")</f>
        <v/>
      </c>
      <c r="AC305" s="108" t="str">
        <f t="shared" si="54"/>
        <v/>
      </c>
      <c r="AD305" t="b">
        <f t="shared" si="55"/>
        <v>1</v>
      </c>
    </row>
    <row r="306" spans="1:30">
      <c r="A306" s="56">
        <f t="shared" si="47"/>
        <v>306</v>
      </c>
      <c r="B306" s="55">
        <f t="shared" si="48"/>
        <v>294</v>
      </c>
      <c r="C306" t="s">
        <v>4671</v>
      </c>
      <c r="D306" t="s">
        <v>159</v>
      </c>
      <c r="E306" t="s">
        <v>4672</v>
      </c>
      <c r="F306" t="s">
        <v>4672</v>
      </c>
      <c r="G306" s="91">
        <v>0</v>
      </c>
      <c r="H306" s="91">
        <v>0</v>
      </c>
      <c r="I306" s="174" t="s">
        <v>3</v>
      </c>
      <c r="J306" s="65" t="s">
        <v>1549</v>
      </c>
      <c r="K306" s="66" t="s">
        <v>4241</v>
      </c>
      <c r="L306" s="67"/>
      <c r="M306" t="s">
        <v>4716</v>
      </c>
      <c r="N306" s="13"/>
      <c r="O306"/>
      <c r="P306" t="str">
        <f t="shared" si="56"/>
        <v/>
      </c>
      <c r="Q306" t="str">
        <f>IF(ISNA(VLOOKUP(AC306,#REF!,1)),"//","")</f>
        <v/>
      </c>
      <c r="R306"/>
      <c r="S306" s="43">
        <f t="shared" si="49"/>
        <v>116</v>
      </c>
      <c r="T306" s="92" t="s">
        <v>2431</v>
      </c>
      <c r="U306" s="70" t="s">
        <v>2431</v>
      </c>
      <c r="V306" s="70" t="s">
        <v>2431</v>
      </c>
      <c r="W306" s="44" t="str">
        <f t="shared" si="50"/>
        <v/>
      </c>
      <c r="X306" s="25" t="str">
        <f t="shared" si="51"/>
        <v/>
      </c>
      <c r="Y306" s="1">
        <f t="shared" si="52"/>
        <v>294</v>
      </c>
      <c r="Z306" t="str">
        <f t="shared" si="53"/>
        <v>ITM_GtoOZ</v>
      </c>
      <c r="AA306" s="158" t="str">
        <f>IF(ISNA(VLOOKUP(X306,Sheet2!J:J,1,0)),"//","")</f>
        <v/>
      </c>
      <c r="AC306" s="108" t="str">
        <f t="shared" si="54"/>
        <v/>
      </c>
      <c r="AD306" t="b">
        <f t="shared" si="55"/>
        <v>1</v>
      </c>
    </row>
    <row r="307" spans="1:30">
      <c r="A307" s="56">
        <f t="shared" si="47"/>
        <v>307</v>
      </c>
      <c r="B307" s="55">
        <f t="shared" si="48"/>
        <v>295</v>
      </c>
      <c r="C307" t="s">
        <v>4671</v>
      </c>
      <c r="D307" t="s">
        <v>25</v>
      </c>
      <c r="E307" t="s">
        <v>4673</v>
      </c>
      <c r="F307" t="s">
        <v>4673</v>
      </c>
      <c r="G307" s="91">
        <v>0</v>
      </c>
      <c r="H307" s="91">
        <v>0</v>
      </c>
      <c r="I307" s="174" t="s">
        <v>3</v>
      </c>
      <c r="J307" s="65" t="s">
        <v>1549</v>
      </c>
      <c r="K307" s="66" t="s">
        <v>4241</v>
      </c>
      <c r="L307" s="67"/>
      <c r="M307" t="s">
        <v>4717</v>
      </c>
      <c r="N307" s="13"/>
      <c r="O307"/>
      <c r="P307" t="str">
        <f t="shared" si="56"/>
        <v/>
      </c>
      <c r="Q307" t="str">
        <f>IF(ISNA(VLOOKUP(AC307,#REF!,1)),"//","")</f>
        <v/>
      </c>
      <c r="R307"/>
      <c r="S307" s="43">
        <f t="shared" si="49"/>
        <v>116</v>
      </c>
      <c r="T307" s="92" t="s">
        <v>2431</v>
      </c>
      <c r="U307" s="70" t="s">
        <v>2431</v>
      </c>
      <c r="V307" s="70" t="s">
        <v>2431</v>
      </c>
      <c r="W307" s="44" t="str">
        <f t="shared" si="50"/>
        <v/>
      </c>
      <c r="X307" s="25" t="str">
        <f t="shared" si="51"/>
        <v/>
      </c>
      <c r="Y307" s="1">
        <f t="shared" si="52"/>
        <v>295</v>
      </c>
      <c r="Z307" t="str">
        <f t="shared" si="53"/>
        <v>ITM_OZtoG</v>
      </c>
      <c r="AA307" s="158" t="str">
        <f>IF(ISNA(VLOOKUP(X307,Sheet2!J:J,1,0)),"//","")</f>
        <v/>
      </c>
      <c r="AC307" s="108" t="str">
        <f t="shared" si="54"/>
        <v/>
      </c>
      <c r="AD307" t="b">
        <f t="shared" si="55"/>
        <v>1</v>
      </c>
    </row>
    <row r="308" spans="1:30">
      <c r="A308" s="56">
        <f t="shared" si="47"/>
        <v>308</v>
      </c>
      <c r="B308" s="55">
        <f t="shared" si="48"/>
        <v>296</v>
      </c>
      <c r="C308" s="59" t="s">
        <v>3795</v>
      </c>
      <c r="D308" s="59" t="s">
        <v>159</v>
      </c>
      <c r="E308" s="65" t="s">
        <v>167</v>
      </c>
      <c r="F308" s="65" t="s">
        <v>168</v>
      </c>
      <c r="G308" s="91">
        <v>0</v>
      </c>
      <c r="H308" s="91">
        <v>0</v>
      </c>
      <c r="I308" s="174" t="s">
        <v>3</v>
      </c>
      <c r="J308" s="65" t="s">
        <v>1549</v>
      </c>
      <c r="K308" s="66" t="s">
        <v>4241</v>
      </c>
      <c r="L308" s="67"/>
      <c r="M308" s="63" t="s">
        <v>1812</v>
      </c>
      <c r="N308" s="13"/>
      <c r="O308"/>
      <c r="P308" t="str">
        <f t="shared" si="56"/>
        <v>NOT EQUAL</v>
      </c>
      <c r="Q308" t="str">
        <f>IF(ISNA(VLOOKUP(AC308,#REF!,1)),"//","")</f>
        <v/>
      </c>
      <c r="R308"/>
      <c r="S308" s="43">
        <f t="shared" si="49"/>
        <v>116</v>
      </c>
      <c r="T308" s="92" t="s">
        <v>2431</v>
      </c>
      <c r="U308" s="70" t="s">
        <v>2431</v>
      </c>
      <c r="V308" s="70" t="s">
        <v>2431</v>
      </c>
      <c r="W308" s="44" t="str">
        <f t="shared" si="50"/>
        <v/>
      </c>
      <c r="X308" s="25" t="str">
        <f t="shared" si="51"/>
        <v/>
      </c>
      <c r="Y308" s="1">
        <f t="shared" si="52"/>
        <v>296</v>
      </c>
      <c r="Z308" t="str">
        <f t="shared" si="53"/>
        <v>ITM_KGtoSCW</v>
      </c>
      <c r="AA308" s="158" t="str">
        <f>IF(ISNA(VLOOKUP(X308,Sheet2!J:J,1,0)),"//","")</f>
        <v/>
      </c>
      <c r="AC308" s="108" t="str">
        <f t="shared" si="54"/>
        <v/>
      </c>
      <c r="AD308" t="b">
        <f t="shared" si="55"/>
        <v>1</v>
      </c>
    </row>
    <row r="309" spans="1:30">
      <c r="A309" s="56">
        <f t="shared" si="47"/>
        <v>309</v>
      </c>
      <c r="B309" s="55">
        <f t="shared" si="48"/>
        <v>297</v>
      </c>
      <c r="C309" s="59" t="s">
        <v>3795</v>
      </c>
      <c r="D309" s="59" t="s">
        <v>159</v>
      </c>
      <c r="E309" s="65" t="s">
        <v>167</v>
      </c>
      <c r="F309" s="65" t="s">
        <v>478</v>
      </c>
      <c r="G309" s="91">
        <v>0</v>
      </c>
      <c r="H309" s="91">
        <v>0</v>
      </c>
      <c r="I309" s="173" t="s">
        <v>476</v>
      </c>
      <c r="J309" s="65" t="s">
        <v>1549</v>
      </c>
      <c r="K309" s="66" t="s">
        <v>4241</v>
      </c>
      <c r="L309" s="67"/>
      <c r="M309" s="63" t="s">
        <v>2287</v>
      </c>
      <c r="N309" s="13"/>
      <c r="O309"/>
      <c r="P309" t="str">
        <f t="shared" si="56"/>
        <v>NOT EQUAL</v>
      </c>
      <c r="Q309" t="str">
        <f>IF(ISNA(VLOOKUP(AC309,#REF!,1)),"//","")</f>
        <v/>
      </c>
      <c r="R309"/>
      <c r="S309" s="43">
        <f t="shared" si="49"/>
        <v>116</v>
      </c>
      <c r="T309" s="92" t="s">
        <v>2431</v>
      </c>
      <c r="U309" s="70" t="s">
        <v>2431</v>
      </c>
      <c r="V309" s="70" t="s">
        <v>2431</v>
      </c>
      <c r="W309" s="44" t="str">
        <f t="shared" si="50"/>
        <v/>
      </c>
      <c r="X309" s="25" t="str">
        <f t="shared" si="51"/>
        <v/>
      </c>
      <c r="Y309" s="1">
        <f t="shared" si="52"/>
        <v>297</v>
      </c>
      <c r="Z309" t="str">
        <f t="shared" si="53"/>
        <v>ITM_KGtoSCWb</v>
      </c>
      <c r="AA309" s="158" t="str">
        <f>IF(ISNA(VLOOKUP(X309,Sheet2!J:J,1,0)),"//","")</f>
        <v/>
      </c>
      <c r="AC309" s="108" t="str">
        <f t="shared" si="54"/>
        <v/>
      </c>
      <c r="AD309" t="b">
        <f t="shared" si="55"/>
        <v>1</v>
      </c>
    </row>
    <row r="310" spans="1:30">
      <c r="A310" s="56">
        <f t="shared" si="47"/>
        <v>310</v>
      </c>
      <c r="B310" s="55">
        <f t="shared" si="48"/>
        <v>298</v>
      </c>
      <c r="C310" s="59" t="s">
        <v>3795</v>
      </c>
      <c r="D310" s="59" t="s">
        <v>25</v>
      </c>
      <c r="E310" s="65" t="s">
        <v>309</v>
      </c>
      <c r="F310" s="65" t="s">
        <v>310</v>
      </c>
      <c r="G310" s="91">
        <v>0</v>
      </c>
      <c r="H310" s="91">
        <v>0</v>
      </c>
      <c r="I310" s="174" t="s">
        <v>3</v>
      </c>
      <c r="J310" s="65" t="s">
        <v>1549</v>
      </c>
      <c r="K310" s="66" t="s">
        <v>4241</v>
      </c>
      <c r="L310" s="67"/>
      <c r="M310" s="63" t="s">
        <v>2028</v>
      </c>
      <c r="N310" s="13"/>
      <c r="O310"/>
      <c r="P310" t="str">
        <f t="shared" si="56"/>
        <v>NOT EQUAL</v>
      </c>
      <c r="Q310" t="str">
        <f>IF(ISNA(VLOOKUP(AC310,#REF!,1)),"//","")</f>
        <v/>
      </c>
      <c r="R310"/>
      <c r="S310" s="43">
        <f t="shared" si="49"/>
        <v>116</v>
      </c>
      <c r="T310" s="92" t="s">
        <v>2431</v>
      </c>
      <c r="U310" s="70" t="s">
        <v>2431</v>
      </c>
      <c r="V310" s="70" t="s">
        <v>2431</v>
      </c>
      <c r="W310" s="44" t="str">
        <f t="shared" si="50"/>
        <v/>
      </c>
      <c r="X310" s="25" t="str">
        <f t="shared" si="51"/>
        <v/>
      </c>
      <c r="Y310" s="1">
        <f t="shared" si="52"/>
        <v>298</v>
      </c>
      <c r="Z310" t="str">
        <f t="shared" si="53"/>
        <v>ITM_SCWtoKG</v>
      </c>
      <c r="AA310" s="158" t="str">
        <f>IF(ISNA(VLOOKUP(X310,Sheet2!J:J,1,0)),"//","")</f>
        <v/>
      </c>
      <c r="AC310" s="108" t="str">
        <f t="shared" si="54"/>
        <v/>
      </c>
      <c r="AD310" t="b">
        <f t="shared" si="55"/>
        <v>1</v>
      </c>
    </row>
    <row r="311" spans="1:30">
      <c r="A311" s="56">
        <f t="shared" si="47"/>
        <v>311</v>
      </c>
      <c r="B311" s="55">
        <f t="shared" si="48"/>
        <v>299</v>
      </c>
      <c r="C311" s="59" t="s">
        <v>3795</v>
      </c>
      <c r="D311" s="59" t="s">
        <v>25</v>
      </c>
      <c r="E311" s="65" t="s">
        <v>309</v>
      </c>
      <c r="F311" s="65" t="s">
        <v>65</v>
      </c>
      <c r="G311" s="91">
        <v>0</v>
      </c>
      <c r="H311" s="91">
        <v>0</v>
      </c>
      <c r="I311" s="173" t="s">
        <v>476</v>
      </c>
      <c r="J311" s="65" t="s">
        <v>1549</v>
      </c>
      <c r="K311" s="66" t="s">
        <v>4241</v>
      </c>
      <c r="L311" s="67"/>
      <c r="M311" s="63" t="s">
        <v>2295</v>
      </c>
      <c r="N311" s="13"/>
      <c r="O311"/>
      <c r="P311" t="str">
        <f t="shared" si="56"/>
        <v>NOT EQUAL</v>
      </c>
      <c r="Q311" t="str">
        <f>IF(ISNA(VLOOKUP(AC311,#REF!,1)),"//","")</f>
        <v/>
      </c>
      <c r="R311"/>
      <c r="S311" s="43">
        <f t="shared" si="49"/>
        <v>116</v>
      </c>
      <c r="T311" s="92" t="s">
        <v>2431</v>
      </c>
      <c r="U311" s="70" t="s">
        <v>2431</v>
      </c>
      <c r="V311" s="70" t="s">
        <v>2431</v>
      </c>
      <c r="W311" s="44" t="str">
        <f t="shared" si="50"/>
        <v/>
      </c>
      <c r="X311" s="25" t="str">
        <f t="shared" si="51"/>
        <v/>
      </c>
      <c r="Y311" s="1">
        <f t="shared" si="52"/>
        <v>299</v>
      </c>
      <c r="Z311" t="str">
        <f t="shared" si="53"/>
        <v>ITM_SCWtoKGb</v>
      </c>
      <c r="AA311" s="158" t="str">
        <f>IF(ISNA(VLOOKUP(X311,Sheet2!J:J,1,0)),"//","")</f>
        <v/>
      </c>
      <c r="AC311" s="108" t="str">
        <f t="shared" si="54"/>
        <v/>
      </c>
      <c r="AD311" t="b">
        <f t="shared" si="55"/>
        <v>1</v>
      </c>
    </row>
    <row r="312" spans="1:30">
      <c r="A312" s="56">
        <f t="shared" si="47"/>
        <v>312</v>
      </c>
      <c r="B312" s="55">
        <f t="shared" si="48"/>
        <v>300</v>
      </c>
      <c r="C312" s="59" t="s">
        <v>3796</v>
      </c>
      <c r="D312" s="59" t="s">
        <v>159</v>
      </c>
      <c r="E312" s="65" t="s">
        <v>169</v>
      </c>
      <c r="F312" s="65" t="s">
        <v>168</v>
      </c>
      <c r="G312" s="91">
        <v>0</v>
      </c>
      <c r="H312" s="91">
        <v>0</v>
      </c>
      <c r="I312" s="174" t="s">
        <v>3</v>
      </c>
      <c r="J312" s="65" t="s">
        <v>1549</v>
      </c>
      <c r="K312" s="66" t="s">
        <v>4241</v>
      </c>
      <c r="L312" s="67"/>
      <c r="M312" s="63" t="s">
        <v>1813</v>
      </c>
      <c r="N312" s="13"/>
      <c r="O312"/>
      <c r="P312" t="str">
        <f t="shared" si="56"/>
        <v>NOT EQUAL</v>
      </c>
      <c r="Q312" t="str">
        <f>IF(ISNA(VLOOKUP(AC312,#REF!,1)),"//","")</f>
        <v/>
      </c>
      <c r="R312"/>
      <c r="S312" s="43">
        <f t="shared" si="49"/>
        <v>116</v>
      </c>
      <c r="T312" s="92" t="s">
        <v>2431</v>
      </c>
      <c r="U312" s="70" t="s">
        <v>2431</v>
      </c>
      <c r="V312" s="70" t="s">
        <v>2431</v>
      </c>
      <c r="W312" s="44" t="str">
        <f t="shared" si="50"/>
        <v/>
      </c>
      <c r="X312" s="25" t="str">
        <f t="shared" si="51"/>
        <v/>
      </c>
      <c r="Y312" s="1">
        <f t="shared" si="52"/>
        <v>300</v>
      </c>
      <c r="Z312" t="str">
        <f t="shared" si="53"/>
        <v>ITM_KGtoSTO</v>
      </c>
      <c r="AA312" s="158" t="str">
        <f>IF(ISNA(VLOOKUP(X312,Sheet2!J:J,1,0)),"//","")</f>
        <v/>
      </c>
      <c r="AC312" s="108" t="str">
        <f t="shared" si="54"/>
        <v/>
      </c>
      <c r="AD312" t="b">
        <f t="shared" si="55"/>
        <v>1</v>
      </c>
    </row>
    <row r="313" spans="1:30">
      <c r="A313" s="56">
        <f t="shared" si="47"/>
        <v>313</v>
      </c>
      <c r="B313" s="55">
        <f t="shared" si="48"/>
        <v>301</v>
      </c>
      <c r="C313" s="59" t="s">
        <v>3796</v>
      </c>
      <c r="D313" s="59" t="s">
        <v>159</v>
      </c>
      <c r="E313" s="65" t="s">
        <v>169</v>
      </c>
      <c r="F313" s="65" t="s">
        <v>347</v>
      </c>
      <c r="G313" s="91">
        <v>0</v>
      </c>
      <c r="H313" s="91">
        <v>0</v>
      </c>
      <c r="I313" s="173" t="s">
        <v>476</v>
      </c>
      <c r="J313" s="65" t="s">
        <v>1549</v>
      </c>
      <c r="K313" s="66" t="s">
        <v>4241</v>
      </c>
      <c r="L313" s="67"/>
      <c r="M313" s="63" t="s">
        <v>2288</v>
      </c>
      <c r="N313" s="13"/>
      <c r="O313"/>
      <c r="P313" t="str">
        <f t="shared" si="56"/>
        <v>NOT EQUAL</v>
      </c>
      <c r="Q313" t="str">
        <f>IF(ISNA(VLOOKUP(AC313,#REF!,1)),"//","")</f>
        <v/>
      </c>
      <c r="R313"/>
      <c r="S313" s="43">
        <f t="shared" si="49"/>
        <v>116</v>
      </c>
      <c r="T313" s="92" t="s">
        <v>2431</v>
      </c>
      <c r="U313" s="70" t="s">
        <v>2431</v>
      </c>
      <c r="V313" s="70" t="s">
        <v>2431</v>
      </c>
      <c r="W313" s="44" t="str">
        <f t="shared" si="50"/>
        <v/>
      </c>
      <c r="X313" s="25" t="str">
        <f t="shared" si="51"/>
        <v/>
      </c>
      <c r="Y313" s="1">
        <f t="shared" si="52"/>
        <v>301</v>
      </c>
      <c r="Z313" t="str">
        <f t="shared" si="53"/>
        <v>ITM_KGtoSTOb</v>
      </c>
      <c r="AA313" s="158" t="str">
        <f>IF(ISNA(VLOOKUP(X313,Sheet2!J:J,1,0)),"//","")</f>
        <v/>
      </c>
      <c r="AC313" s="108" t="str">
        <f t="shared" si="54"/>
        <v/>
      </c>
      <c r="AD313" t="b">
        <f t="shared" si="55"/>
        <v>1</v>
      </c>
    </row>
    <row r="314" spans="1:30">
      <c r="A314" s="56">
        <f t="shared" si="47"/>
        <v>314</v>
      </c>
      <c r="B314" s="55">
        <f t="shared" si="48"/>
        <v>302</v>
      </c>
      <c r="C314" s="59" t="s">
        <v>3796</v>
      </c>
      <c r="D314" s="59" t="s">
        <v>25</v>
      </c>
      <c r="E314" s="65" t="s">
        <v>346</v>
      </c>
      <c r="F314" s="65" t="s">
        <v>347</v>
      </c>
      <c r="G314" s="91">
        <v>0</v>
      </c>
      <c r="H314" s="91">
        <v>0</v>
      </c>
      <c r="I314" s="174" t="s">
        <v>3</v>
      </c>
      <c r="J314" s="65" t="s">
        <v>1549</v>
      </c>
      <c r="K314" s="66" t="s">
        <v>4241</v>
      </c>
      <c r="L314" s="67"/>
      <c r="M314" s="63" t="s">
        <v>2075</v>
      </c>
      <c r="N314" s="13"/>
      <c r="O314"/>
      <c r="P314" t="str">
        <f t="shared" si="56"/>
        <v>NOT EQUAL</v>
      </c>
      <c r="Q314" t="str">
        <f>IF(ISNA(VLOOKUP(AC314,#REF!,1)),"//","")</f>
        <v/>
      </c>
      <c r="R314"/>
      <c r="S314" s="43">
        <f t="shared" si="49"/>
        <v>116</v>
      </c>
      <c r="T314" s="92" t="s">
        <v>2431</v>
      </c>
      <c r="U314" s="70" t="s">
        <v>2431</v>
      </c>
      <c r="V314" s="70" t="s">
        <v>2431</v>
      </c>
      <c r="W314" s="44" t="str">
        <f t="shared" si="50"/>
        <v/>
      </c>
      <c r="X314" s="25" t="str">
        <f t="shared" si="51"/>
        <v/>
      </c>
      <c r="Y314" s="1">
        <f t="shared" si="52"/>
        <v>302</v>
      </c>
      <c r="Z314" t="str">
        <f t="shared" si="53"/>
        <v>ITM_STOtoKG</v>
      </c>
      <c r="AA314" s="158" t="str">
        <f>IF(ISNA(VLOOKUP(X314,Sheet2!J:J,1,0)),"//","")</f>
        <v/>
      </c>
      <c r="AC314" s="108" t="str">
        <f t="shared" si="54"/>
        <v/>
      </c>
      <c r="AD314" t="b">
        <f t="shared" si="55"/>
        <v>1</v>
      </c>
    </row>
    <row r="315" spans="1:30">
      <c r="A315" s="56">
        <f t="shared" si="47"/>
        <v>315</v>
      </c>
      <c r="B315" s="55">
        <f t="shared" si="48"/>
        <v>303</v>
      </c>
      <c r="C315" s="59" t="s">
        <v>3796</v>
      </c>
      <c r="D315" s="59" t="s">
        <v>25</v>
      </c>
      <c r="E315" s="65" t="s">
        <v>346</v>
      </c>
      <c r="F315" s="65" t="s">
        <v>480</v>
      </c>
      <c r="G315" s="91">
        <v>0</v>
      </c>
      <c r="H315" s="91">
        <v>0</v>
      </c>
      <c r="I315" s="173" t="s">
        <v>476</v>
      </c>
      <c r="J315" s="65" t="s">
        <v>1549</v>
      </c>
      <c r="K315" s="66" t="s">
        <v>4241</v>
      </c>
      <c r="L315" s="67"/>
      <c r="M315" s="63" t="s">
        <v>2296</v>
      </c>
      <c r="N315" s="13"/>
      <c r="O315"/>
      <c r="P315" t="str">
        <f t="shared" si="56"/>
        <v>NOT EQUAL</v>
      </c>
      <c r="Q315" t="str">
        <f>IF(ISNA(VLOOKUP(AC315,#REF!,1)),"//","")</f>
        <v/>
      </c>
      <c r="R315"/>
      <c r="S315" s="43">
        <f t="shared" si="49"/>
        <v>116</v>
      </c>
      <c r="T315" s="92" t="s">
        <v>2431</v>
      </c>
      <c r="U315" s="70" t="s">
        <v>2431</v>
      </c>
      <c r="V315" s="70" t="s">
        <v>2431</v>
      </c>
      <c r="W315" s="44" t="str">
        <f t="shared" si="50"/>
        <v/>
      </c>
      <c r="X315" s="25" t="str">
        <f t="shared" si="51"/>
        <v/>
      </c>
      <c r="Y315" s="1">
        <f t="shared" si="52"/>
        <v>303</v>
      </c>
      <c r="Z315" t="str">
        <f t="shared" si="53"/>
        <v>ITM_STOtoKGb</v>
      </c>
      <c r="AA315" s="158" t="str">
        <f>IF(ISNA(VLOOKUP(X315,Sheet2!J:J,1,0)),"//","")</f>
        <v/>
      </c>
      <c r="AC315" s="108" t="str">
        <f t="shared" si="54"/>
        <v/>
      </c>
      <c r="AD315" t="b">
        <f t="shared" si="55"/>
        <v>1</v>
      </c>
    </row>
    <row r="316" spans="1:30">
      <c r="A316" s="56">
        <f t="shared" si="47"/>
        <v>316</v>
      </c>
      <c r="B316" s="55">
        <f t="shared" si="48"/>
        <v>304</v>
      </c>
      <c r="C316" s="59" t="s">
        <v>3797</v>
      </c>
      <c r="D316" s="59" t="s">
        <v>159</v>
      </c>
      <c r="E316" s="65" t="s">
        <v>170</v>
      </c>
      <c r="F316" s="65" t="s">
        <v>168</v>
      </c>
      <c r="G316" s="91">
        <v>0</v>
      </c>
      <c r="H316" s="91">
        <v>0</v>
      </c>
      <c r="I316" s="174" t="s">
        <v>3</v>
      </c>
      <c r="J316" s="65" t="s">
        <v>1549</v>
      </c>
      <c r="K316" s="66" t="s">
        <v>4241</v>
      </c>
      <c r="L316" s="67"/>
      <c r="M316" s="63" t="s">
        <v>1814</v>
      </c>
      <c r="N316" s="13"/>
      <c r="O316"/>
      <c r="P316" t="str">
        <f t="shared" si="56"/>
        <v>NOT EQUAL</v>
      </c>
      <c r="Q316" t="str">
        <f>IF(ISNA(VLOOKUP(AC316,#REF!,1)),"//","")</f>
        <v/>
      </c>
      <c r="R316"/>
      <c r="S316" s="43">
        <f t="shared" si="49"/>
        <v>116</v>
      </c>
      <c r="T316" s="92" t="s">
        <v>2431</v>
      </c>
      <c r="U316" s="70" t="s">
        <v>2431</v>
      </c>
      <c r="V316" s="70" t="s">
        <v>2431</v>
      </c>
      <c r="W316" s="44" t="str">
        <f t="shared" si="50"/>
        <v/>
      </c>
      <c r="X316" s="25" t="str">
        <f t="shared" si="51"/>
        <v/>
      </c>
      <c r="Y316" s="1">
        <f t="shared" si="52"/>
        <v>304</v>
      </c>
      <c r="Z316" t="str">
        <f t="shared" si="53"/>
        <v>ITM_KGtoST</v>
      </c>
      <c r="AA316" s="158" t="str">
        <f>IF(ISNA(VLOOKUP(X316,Sheet2!J:J,1,0)),"//","")</f>
        <v/>
      </c>
      <c r="AC316" s="108" t="str">
        <f t="shared" si="54"/>
        <v/>
      </c>
      <c r="AD316" t="b">
        <f t="shared" si="55"/>
        <v>1</v>
      </c>
    </row>
    <row r="317" spans="1:30">
      <c r="A317" s="56">
        <f t="shared" si="47"/>
        <v>317</v>
      </c>
      <c r="B317" s="55">
        <f t="shared" si="48"/>
        <v>305</v>
      </c>
      <c r="C317" s="59" t="s">
        <v>3797</v>
      </c>
      <c r="D317" s="59" t="s">
        <v>159</v>
      </c>
      <c r="E317" s="65" t="s">
        <v>170</v>
      </c>
      <c r="F317" s="65" t="s">
        <v>310</v>
      </c>
      <c r="G317" s="91">
        <v>0</v>
      </c>
      <c r="H317" s="91">
        <v>0</v>
      </c>
      <c r="I317" s="173" t="s">
        <v>476</v>
      </c>
      <c r="J317" s="65" t="s">
        <v>1549</v>
      </c>
      <c r="K317" s="66" t="s">
        <v>4241</v>
      </c>
      <c r="L317" s="67"/>
      <c r="M317" s="63" t="s">
        <v>2289</v>
      </c>
      <c r="N317" s="13"/>
      <c r="O317"/>
      <c r="P317" t="str">
        <f t="shared" si="56"/>
        <v>NOT EQUAL</v>
      </c>
      <c r="Q317" t="str">
        <f>IF(ISNA(VLOOKUP(AC317,#REF!,1)),"//","")</f>
        <v/>
      </c>
      <c r="R317"/>
      <c r="S317" s="43">
        <f t="shared" si="49"/>
        <v>116</v>
      </c>
      <c r="T317" s="92" t="s">
        <v>2431</v>
      </c>
      <c r="U317" s="70" t="s">
        <v>2431</v>
      </c>
      <c r="V317" s="70" t="s">
        <v>2431</v>
      </c>
      <c r="W317" s="44" t="str">
        <f t="shared" si="50"/>
        <v/>
      </c>
      <c r="X317" s="25" t="str">
        <f t="shared" si="51"/>
        <v/>
      </c>
      <c r="Y317" s="1">
        <f t="shared" si="52"/>
        <v>305</v>
      </c>
      <c r="Z317" t="str">
        <f t="shared" si="53"/>
        <v>ITM_KGtoSTb</v>
      </c>
      <c r="AA317" s="158" t="str">
        <f>IF(ISNA(VLOOKUP(X317,Sheet2!J:J,1,0)),"//","")</f>
        <v/>
      </c>
      <c r="AC317" s="108" t="str">
        <f t="shared" si="54"/>
        <v/>
      </c>
      <c r="AD317" t="b">
        <f t="shared" si="55"/>
        <v>1</v>
      </c>
    </row>
    <row r="318" spans="1:30">
      <c r="A318" s="56">
        <f t="shared" si="47"/>
        <v>318</v>
      </c>
      <c r="B318" s="55">
        <f t="shared" si="48"/>
        <v>306</v>
      </c>
      <c r="C318" s="59" t="s">
        <v>3797</v>
      </c>
      <c r="D318" s="59" t="s">
        <v>159</v>
      </c>
      <c r="E318" s="65" t="s">
        <v>170</v>
      </c>
      <c r="F318" s="65" t="s">
        <v>479</v>
      </c>
      <c r="G318" s="91">
        <v>0</v>
      </c>
      <c r="H318" s="91">
        <v>0</v>
      </c>
      <c r="I318" s="173" t="s">
        <v>476</v>
      </c>
      <c r="J318" s="65" t="s">
        <v>1549</v>
      </c>
      <c r="K318" s="66" t="s">
        <v>4241</v>
      </c>
      <c r="L318" s="67"/>
      <c r="M318" s="63" t="s">
        <v>2290</v>
      </c>
      <c r="N318" s="13"/>
      <c r="O318"/>
      <c r="P318" t="str">
        <f t="shared" si="56"/>
        <v>NOT EQUAL</v>
      </c>
      <c r="Q318" t="str">
        <f>IF(ISNA(VLOOKUP(AC318,#REF!,1)),"//","")</f>
        <v/>
      </c>
      <c r="R318"/>
      <c r="S318" s="43">
        <f t="shared" si="49"/>
        <v>116</v>
      </c>
      <c r="T318" s="92" t="s">
        <v>2431</v>
      </c>
      <c r="U318" s="70" t="s">
        <v>2431</v>
      </c>
      <c r="V318" s="70" t="s">
        <v>2431</v>
      </c>
      <c r="W318" s="44" t="str">
        <f t="shared" si="50"/>
        <v/>
      </c>
      <c r="X318" s="25" t="str">
        <f t="shared" si="51"/>
        <v/>
      </c>
      <c r="Y318" s="1">
        <f t="shared" si="52"/>
        <v>306</v>
      </c>
      <c r="Z318" t="str">
        <f t="shared" si="53"/>
        <v>ITM_KGtoSTc</v>
      </c>
      <c r="AA318" s="158" t="str">
        <f>IF(ISNA(VLOOKUP(X318,Sheet2!J:J,1,0)),"//","")</f>
        <v/>
      </c>
      <c r="AC318" s="108" t="str">
        <f t="shared" si="54"/>
        <v/>
      </c>
      <c r="AD318" t="b">
        <f t="shared" si="55"/>
        <v>1</v>
      </c>
    </row>
    <row r="319" spans="1:30">
      <c r="A319" s="56">
        <f t="shared" si="47"/>
        <v>319</v>
      </c>
      <c r="B319" s="55">
        <f t="shared" si="48"/>
        <v>307</v>
      </c>
      <c r="C319" s="59" t="s">
        <v>3797</v>
      </c>
      <c r="D319" s="59" t="s">
        <v>25</v>
      </c>
      <c r="E319" s="65" t="s">
        <v>353</v>
      </c>
      <c r="F319" s="65" t="s">
        <v>310</v>
      </c>
      <c r="G319" s="91">
        <v>0</v>
      </c>
      <c r="H319" s="91">
        <v>0</v>
      </c>
      <c r="I319" s="174" t="s">
        <v>3</v>
      </c>
      <c r="J319" s="65" t="s">
        <v>1549</v>
      </c>
      <c r="K319" s="66" t="s">
        <v>4241</v>
      </c>
      <c r="L319" s="67"/>
      <c r="M319" s="63" t="s">
        <v>2080</v>
      </c>
      <c r="N319" s="13"/>
      <c r="O319"/>
      <c r="P319" t="str">
        <f t="shared" si="56"/>
        <v>NOT EQUAL</v>
      </c>
      <c r="Q319" t="str">
        <f>IF(ISNA(VLOOKUP(AC319,#REF!,1)),"//","")</f>
        <v/>
      </c>
      <c r="R319"/>
      <c r="S319" s="43">
        <f t="shared" si="49"/>
        <v>116</v>
      </c>
      <c r="T319" s="92" t="s">
        <v>2431</v>
      </c>
      <c r="U319" s="70" t="s">
        <v>2431</v>
      </c>
      <c r="V319" s="70" t="s">
        <v>2431</v>
      </c>
      <c r="W319" s="44" t="str">
        <f t="shared" si="50"/>
        <v/>
      </c>
      <c r="X319" s="25" t="str">
        <f t="shared" si="51"/>
        <v/>
      </c>
      <c r="Y319" s="1">
        <f t="shared" si="52"/>
        <v>307</v>
      </c>
      <c r="Z319" t="str">
        <f t="shared" si="53"/>
        <v>ITM_STtoKG</v>
      </c>
      <c r="AA319" s="158" t="str">
        <f>IF(ISNA(VLOOKUP(X319,Sheet2!J:J,1,0)),"//","")</f>
        <v/>
      </c>
      <c r="AC319" s="108" t="str">
        <f t="shared" si="54"/>
        <v/>
      </c>
      <c r="AD319" t="b">
        <f t="shared" si="55"/>
        <v>1</v>
      </c>
    </row>
    <row r="320" spans="1:30">
      <c r="A320" s="56">
        <f t="shared" si="47"/>
        <v>320</v>
      </c>
      <c r="B320" s="55">
        <f t="shared" si="48"/>
        <v>308</v>
      </c>
      <c r="C320" s="59" t="s">
        <v>3797</v>
      </c>
      <c r="D320" s="59" t="s">
        <v>25</v>
      </c>
      <c r="E320" s="65" t="s">
        <v>353</v>
      </c>
      <c r="F320" s="65" t="s">
        <v>479</v>
      </c>
      <c r="G320" s="91">
        <v>0</v>
      </c>
      <c r="H320" s="91">
        <v>0</v>
      </c>
      <c r="I320" s="173" t="s">
        <v>476</v>
      </c>
      <c r="J320" s="65" t="s">
        <v>1549</v>
      </c>
      <c r="K320" s="66" t="s">
        <v>4241</v>
      </c>
      <c r="L320" s="67"/>
      <c r="M320" s="63" t="s">
        <v>2297</v>
      </c>
      <c r="N320" s="13"/>
      <c r="O320"/>
      <c r="P320" t="str">
        <f t="shared" si="56"/>
        <v>NOT EQUAL</v>
      </c>
      <c r="Q320" t="str">
        <f>IF(ISNA(VLOOKUP(AC320,#REF!,1)),"//","")</f>
        <v/>
      </c>
      <c r="R320"/>
      <c r="S320" s="43">
        <f t="shared" si="49"/>
        <v>116</v>
      </c>
      <c r="T320" s="92" t="s">
        <v>2431</v>
      </c>
      <c r="U320" s="70" t="s">
        <v>2431</v>
      </c>
      <c r="V320" s="70" t="s">
        <v>2431</v>
      </c>
      <c r="W320" s="44" t="str">
        <f t="shared" si="50"/>
        <v/>
      </c>
      <c r="X320" s="25" t="str">
        <f t="shared" si="51"/>
        <v/>
      </c>
      <c r="Y320" s="1">
        <f t="shared" si="52"/>
        <v>308</v>
      </c>
      <c r="Z320" t="str">
        <f t="shared" si="53"/>
        <v>ITM_STtoKGb</v>
      </c>
      <c r="AA320" s="158" t="str">
        <f>IF(ISNA(VLOOKUP(X320,Sheet2!J:J,1,0)),"//","")</f>
        <v/>
      </c>
      <c r="AC320" s="108" t="str">
        <f t="shared" si="54"/>
        <v/>
      </c>
      <c r="AD320" t="b">
        <f t="shared" si="55"/>
        <v>1</v>
      </c>
    </row>
    <row r="321" spans="1:30">
      <c r="A321" s="56">
        <f t="shared" si="47"/>
        <v>321</v>
      </c>
      <c r="B321" s="55">
        <f t="shared" si="48"/>
        <v>309</v>
      </c>
      <c r="C321" s="59" t="s">
        <v>3797</v>
      </c>
      <c r="D321" s="59" t="s">
        <v>25</v>
      </c>
      <c r="E321" s="65" t="s">
        <v>353</v>
      </c>
      <c r="F321" s="65" t="s">
        <v>480</v>
      </c>
      <c r="G321" s="91">
        <v>0</v>
      </c>
      <c r="H321" s="91">
        <v>0</v>
      </c>
      <c r="I321" s="173" t="s">
        <v>476</v>
      </c>
      <c r="J321" s="65" t="s">
        <v>1549</v>
      </c>
      <c r="K321" s="66" t="s">
        <v>4241</v>
      </c>
      <c r="L321" s="67"/>
      <c r="M321" s="63" t="s">
        <v>2298</v>
      </c>
      <c r="N321" s="13"/>
      <c r="O321"/>
      <c r="P321" t="str">
        <f t="shared" si="56"/>
        <v>NOT EQUAL</v>
      </c>
      <c r="Q321" t="str">
        <f>IF(ISNA(VLOOKUP(AC321,#REF!,1)),"//","")</f>
        <v/>
      </c>
      <c r="R321"/>
      <c r="S321" s="43">
        <f t="shared" si="49"/>
        <v>116</v>
      </c>
      <c r="T321" s="92" t="s">
        <v>2431</v>
      </c>
      <c r="U321" s="70" t="s">
        <v>2431</v>
      </c>
      <c r="V321" s="70" t="s">
        <v>2431</v>
      </c>
      <c r="W321" s="44" t="str">
        <f t="shared" si="50"/>
        <v/>
      </c>
      <c r="X321" s="25" t="str">
        <f t="shared" si="51"/>
        <v/>
      </c>
      <c r="Y321" s="1">
        <f t="shared" si="52"/>
        <v>309</v>
      </c>
      <c r="Z321" t="str">
        <f t="shared" si="53"/>
        <v>ITM_STtoKGc</v>
      </c>
      <c r="AA321" s="158" t="str">
        <f>IF(ISNA(VLOOKUP(X321,Sheet2!J:J,1,0)),"//","")</f>
        <v/>
      </c>
      <c r="AC321" s="108" t="str">
        <f t="shared" si="54"/>
        <v/>
      </c>
      <c r="AD321" t="b">
        <f t="shared" si="55"/>
        <v>1</v>
      </c>
    </row>
    <row r="322" spans="1:30">
      <c r="A322" s="56">
        <f t="shared" si="47"/>
        <v>322</v>
      </c>
      <c r="B322" s="55">
        <f t="shared" si="48"/>
        <v>310</v>
      </c>
      <c r="C322" s="59" t="s">
        <v>3798</v>
      </c>
      <c r="D322" s="59" t="s">
        <v>159</v>
      </c>
      <c r="E322" s="65" t="s">
        <v>171</v>
      </c>
      <c r="F322" s="65" t="s">
        <v>171</v>
      </c>
      <c r="G322" s="91">
        <v>0</v>
      </c>
      <c r="H322" s="91">
        <v>0</v>
      </c>
      <c r="I322" s="174" t="s">
        <v>3</v>
      </c>
      <c r="J322" s="65" t="s">
        <v>1549</v>
      </c>
      <c r="K322" s="66" t="s">
        <v>4241</v>
      </c>
      <c r="L322" s="67"/>
      <c r="M322" s="63" t="s">
        <v>1815</v>
      </c>
      <c r="N322" s="13"/>
      <c r="O322"/>
      <c r="P322" t="str">
        <f t="shared" si="56"/>
        <v/>
      </c>
      <c r="Q322" t="str">
        <f>IF(ISNA(VLOOKUP(AC322,#REF!,1)),"//","")</f>
        <v/>
      </c>
      <c r="R322"/>
      <c r="S322" s="43">
        <f t="shared" si="49"/>
        <v>116</v>
      </c>
      <c r="T322" s="92" t="s">
        <v>2431</v>
      </c>
      <c r="U322" s="70" t="s">
        <v>2431</v>
      </c>
      <c r="V322" s="70" t="s">
        <v>2431</v>
      </c>
      <c r="W322" s="44" t="str">
        <f t="shared" si="50"/>
        <v/>
      </c>
      <c r="X322" s="25" t="str">
        <f t="shared" si="51"/>
        <v/>
      </c>
      <c r="Y322" s="1">
        <f t="shared" si="52"/>
        <v>310</v>
      </c>
      <c r="Z322" t="str">
        <f t="shared" si="53"/>
        <v>ITM_KGtoTON</v>
      </c>
      <c r="AA322" s="158" t="str">
        <f>IF(ISNA(VLOOKUP(X322,Sheet2!J:J,1,0)),"//","")</f>
        <v/>
      </c>
      <c r="AC322" s="108" t="str">
        <f t="shared" si="54"/>
        <v/>
      </c>
      <c r="AD322" t="b">
        <f t="shared" si="55"/>
        <v>1</v>
      </c>
    </row>
    <row r="323" spans="1:30">
      <c r="A323" s="56">
        <f t="shared" si="47"/>
        <v>323</v>
      </c>
      <c r="B323" s="55">
        <f t="shared" si="48"/>
        <v>311</v>
      </c>
      <c r="C323" s="62" t="s">
        <v>4645</v>
      </c>
      <c r="D323" s="59" t="s">
        <v>25</v>
      </c>
      <c r="E323" s="84" t="s">
        <v>4646</v>
      </c>
      <c r="F323" s="65" t="s">
        <v>168</v>
      </c>
      <c r="G323" s="68">
        <v>0</v>
      </c>
      <c r="H323" s="68">
        <v>0</v>
      </c>
      <c r="I323" s="175" t="s">
        <v>3</v>
      </c>
      <c r="J323" s="65" t="s">
        <v>1549</v>
      </c>
      <c r="K323" s="66" t="s">
        <v>4241</v>
      </c>
      <c r="L323" s="67"/>
      <c r="M323" s="63" t="s">
        <v>4639</v>
      </c>
      <c r="N323" s="13"/>
      <c r="O323"/>
      <c r="P323" t="str">
        <f t="shared" si="56"/>
        <v>NOT EQUAL</v>
      </c>
      <c r="Q323" t="str">
        <f>IF(ISNA(VLOOKUP(AC323,#REF!,1)),"//","")</f>
        <v/>
      </c>
      <c r="R323"/>
      <c r="S323" s="43">
        <f t="shared" si="49"/>
        <v>116</v>
      </c>
      <c r="T323" s="92" t="s">
        <v>2431</v>
      </c>
      <c r="U323" s="70" t="s">
        <v>2431</v>
      </c>
      <c r="V323" s="70" t="s">
        <v>2431</v>
      </c>
      <c r="W323" s="44" t="str">
        <f t="shared" si="50"/>
        <v/>
      </c>
      <c r="X323" s="25" t="str">
        <f t="shared" si="51"/>
        <v/>
      </c>
      <c r="Y323" s="1">
        <f t="shared" si="52"/>
        <v>311</v>
      </c>
      <c r="Z323" t="str">
        <f t="shared" si="53"/>
        <v>ITM_KGtoLIANG</v>
      </c>
      <c r="AA323" s="158" t="str">
        <f>IF(ISNA(VLOOKUP(X323,Sheet2!J:J,1,0)),"//","")</f>
        <v/>
      </c>
      <c r="AC323" s="108" t="str">
        <f t="shared" si="54"/>
        <v/>
      </c>
      <c r="AD323" t="b">
        <f t="shared" si="55"/>
        <v>1</v>
      </c>
    </row>
    <row r="324" spans="1:30">
      <c r="A324" s="56">
        <f t="shared" si="47"/>
        <v>324</v>
      </c>
      <c r="B324" s="55">
        <f t="shared" si="48"/>
        <v>312</v>
      </c>
      <c r="C324" s="62" t="s">
        <v>4645</v>
      </c>
      <c r="D324" s="59" t="s">
        <v>25</v>
      </c>
      <c r="E324" s="84" t="s">
        <v>4646</v>
      </c>
      <c r="F324" s="65" t="s">
        <v>4647</v>
      </c>
      <c r="G324" s="68">
        <v>0</v>
      </c>
      <c r="H324" s="68">
        <v>0</v>
      </c>
      <c r="I324" s="173" t="s">
        <v>476</v>
      </c>
      <c r="J324" s="65" t="s">
        <v>1549</v>
      </c>
      <c r="K324" s="66" t="s">
        <v>4241</v>
      </c>
      <c r="L324" s="67"/>
      <c r="M324" s="63" t="s">
        <v>4640</v>
      </c>
      <c r="N324" s="13"/>
      <c r="O324"/>
      <c r="P324" t="str">
        <f t="shared" si="56"/>
        <v>NOT EQUAL</v>
      </c>
      <c r="Q324" t="str">
        <f>IF(ISNA(VLOOKUP(AC324,#REF!,1)),"//","")</f>
        <v/>
      </c>
      <c r="R324"/>
      <c r="S324" s="43">
        <f t="shared" si="49"/>
        <v>116</v>
      </c>
      <c r="T324" s="92" t="s">
        <v>2431</v>
      </c>
      <c r="U324" s="70" t="s">
        <v>2431</v>
      </c>
      <c r="V324" s="70" t="s">
        <v>2431</v>
      </c>
      <c r="W324" s="44" t="str">
        <f t="shared" si="50"/>
        <v/>
      </c>
      <c r="X324" s="25" t="str">
        <f t="shared" si="51"/>
        <v/>
      </c>
      <c r="Y324" s="1">
        <f t="shared" si="52"/>
        <v>312</v>
      </c>
      <c r="Z324" t="str">
        <f t="shared" si="53"/>
        <v>ITM_KGtoLIANGb</v>
      </c>
      <c r="AA324" s="158" t="str">
        <f>IF(ISNA(VLOOKUP(X324,Sheet2!J:J,1,0)),"//","")</f>
        <v/>
      </c>
      <c r="AC324" s="108" t="str">
        <f t="shared" si="54"/>
        <v/>
      </c>
      <c r="AD324" t="b">
        <f t="shared" si="55"/>
        <v>1</v>
      </c>
    </row>
    <row r="325" spans="1:30">
      <c r="A325" s="56">
        <f t="shared" si="47"/>
        <v>325</v>
      </c>
      <c r="B325" s="55">
        <f t="shared" si="48"/>
        <v>313</v>
      </c>
      <c r="C325" s="59" t="s">
        <v>3798</v>
      </c>
      <c r="D325" s="59" t="s">
        <v>25</v>
      </c>
      <c r="E325" s="65" t="s">
        <v>360</v>
      </c>
      <c r="F325" s="65" t="s">
        <v>360</v>
      </c>
      <c r="G325" s="91">
        <v>0</v>
      </c>
      <c r="H325" s="91">
        <v>0</v>
      </c>
      <c r="I325" s="174" t="s">
        <v>3</v>
      </c>
      <c r="J325" s="65" t="s">
        <v>1549</v>
      </c>
      <c r="K325" s="66" t="s">
        <v>4241</v>
      </c>
      <c r="L325" s="67"/>
      <c r="M325" s="63" t="s">
        <v>2092</v>
      </c>
      <c r="N325" s="13"/>
      <c r="O325"/>
      <c r="P325" t="str">
        <f t="shared" si="56"/>
        <v/>
      </c>
      <c r="Q325" t="str">
        <f>IF(ISNA(VLOOKUP(AC325,#REF!,1)),"//","")</f>
        <v/>
      </c>
      <c r="R325"/>
      <c r="S325" s="43">
        <f t="shared" si="49"/>
        <v>116</v>
      </c>
      <c r="T325" s="92" t="s">
        <v>2431</v>
      </c>
      <c r="U325" s="70" t="s">
        <v>2431</v>
      </c>
      <c r="V325" s="70" t="s">
        <v>2431</v>
      </c>
      <c r="W325" s="44" t="str">
        <f t="shared" si="50"/>
        <v/>
      </c>
      <c r="X325" s="25" t="str">
        <f t="shared" si="51"/>
        <v/>
      </c>
      <c r="Y325" s="1">
        <f t="shared" si="52"/>
        <v>313</v>
      </c>
      <c r="Z325" t="str">
        <f t="shared" si="53"/>
        <v>ITM_TONtoKG</v>
      </c>
      <c r="AA325" s="158" t="str">
        <f>IF(ISNA(VLOOKUP(X325,Sheet2!J:J,1,0)),"//","")</f>
        <v/>
      </c>
      <c r="AC325" s="108" t="str">
        <f t="shared" si="54"/>
        <v/>
      </c>
      <c r="AD325" t="b">
        <f t="shared" si="55"/>
        <v>1</v>
      </c>
    </row>
    <row r="326" spans="1:30">
      <c r="A326" s="56">
        <f t="shared" si="47"/>
        <v>326</v>
      </c>
      <c r="B326" s="55">
        <f t="shared" si="48"/>
        <v>314</v>
      </c>
      <c r="C326" s="62" t="s">
        <v>4645</v>
      </c>
      <c r="D326" s="59" t="s">
        <v>159</v>
      </c>
      <c r="E326" s="84" t="s">
        <v>4648</v>
      </c>
      <c r="F326" s="65" t="s">
        <v>4647</v>
      </c>
      <c r="G326" s="68">
        <v>0</v>
      </c>
      <c r="H326" s="68">
        <v>0</v>
      </c>
      <c r="I326" s="175" t="s">
        <v>3</v>
      </c>
      <c r="J326" s="65" t="s">
        <v>1549</v>
      </c>
      <c r="K326" s="66" t="s">
        <v>4241</v>
      </c>
      <c r="L326" s="67"/>
      <c r="M326" s="63" t="s">
        <v>4641</v>
      </c>
      <c r="N326" s="13"/>
      <c r="O326"/>
      <c r="P326" t="str">
        <f t="shared" si="56"/>
        <v>NOT EQUAL</v>
      </c>
      <c r="Q326" t="str">
        <f>IF(ISNA(VLOOKUP(AC326,#REF!,1)),"//","")</f>
        <v/>
      </c>
      <c r="R326"/>
      <c r="S326" s="43">
        <f t="shared" si="49"/>
        <v>116</v>
      </c>
      <c r="T326" s="92" t="s">
        <v>2431</v>
      </c>
      <c r="U326" s="70" t="s">
        <v>2431</v>
      </c>
      <c r="V326" s="70" t="s">
        <v>2431</v>
      </c>
      <c r="W326" s="44" t="str">
        <f t="shared" si="50"/>
        <v/>
      </c>
      <c r="X326" s="25" t="str">
        <f t="shared" si="51"/>
        <v/>
      </c>
      <c r="Y326" s="1">
        <f t="shared" si="52"/>
        <v>314</v>
      </c>
      <c r="Z326" t="str">
        <f t="shared" si="53"/>
        <v>ITM_LIANGtoKG</v>
      </c>
      <c r="AA326" s="158" t="str">
        <f>IF(ISNA(VLOOKUP(X326,Sheet2!J:J,1,0)),"//","")</f>
        <v/>
      </c>
      <c r="AC326" s="108" t="str">
        <f t="shared" si="54"/>
        <v/>
      </c>
      <c r="AD326" t="b">
        <f t="shared" si="55"/>
        <v>1</v>
      </c>
    </row>
    <row r="327" spans="1:30">
      <c r="A327" s="56">
        <f t="shared" ref="A327:A390" si="57">IF(B327=INT(B327),ROW(),"")</f>
        <v>327</v>
      </c>
      <c r="B327" s="55">
        <f t="shared" ref="B327:B390" si="58">IF(AND(MID(C327,2,1)&lt;&gt;"/",MID(C327,1,1)="/"),INT(B326)+1,B326+0.01)</f>
        <v>315</v>
      </c>
      <c r="C327" s="62" t="s">
        <v>4645</v>
      </c>
      <c r="D327" s="59" t="s">
        <v>159</v>
      </c>
      <c r="E327" s="84" t="s">
        <v>4648</v>
      </c>
      <c r="F327" s="65" t="s">
        <v>480</v>
      </c>
      <c r="G327" s="68">
        <v>0</v>
      </c>
      <c r="H327" s="68">
        <v>0</v>
      </c>
      <c r="I327" s="173" t="s">
        <v>476</v>
      </c>
      <c r="J327" s="65" t="s">
        <v>1549</v>
      </c>
      <c r="K327" s="66" t="s">
        <v>4241</v>
      </c>
      <c r="L327" s="67"/>
      <c r="M327" s="63" t="s">
        <v>4642</v>
      </c>
      <c r="N327" s="13"/>
      <c r="O327"/>
      <c r="P327" t="str">
        <f t="shared" si="56"/>
        <v>NOT EQUAL</v>
      </c>
      <c r="Q327" t="str">
        <f>IF(ISNA(VLOOKUP(AC327,#REF!,1)),"//","")</f>
        <v/>
      </c>
      <c r="R327"/>
      <c r="S327" s="43">
        <f t="shared" ref="S327:S390" si="59">IF(X327&lt;&gt;"",S326+1,S326)</f>
        <v>116</v>
      </c>
      <c r="T327" s="92" t="s">
        <v>2431</v>
      </c>
      <c r="U327" s="70" t="s">
        <v>2431</v>
      </c>
      <c r="V327" s="70" t="s">
        <v>2431</v>
      </c>
      <c r="W327" s="44" t="str">
        <f t="shared" ref="W327:W390" si="60">IF( OR(U327="CNST", I327="CAT_REGS"),IF(E327=CHAR(34)&amp;CHAR(34),F327,E327),
IF(U327="YES",UPPER(IF(E327=CHAR(34)&amp;CHAR(34),F327,E327)),
IF(   AND(U327&lt;&gt;"NO",I327="CAT_FNCT",D327&lt;&gt;"multiply", D327&lt;&gt;"divide"),IF(J327="SLS_ENABLED",   UPPER(IF(E327=CHAR(34)&amp;CHAR(34),F327,E327)),""),"")))</f>
        <v/>
      </c>
      <c r="X327" s="25" t="str">
        <f t="shared" ref="X327:X390" si="61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2">B327</f>
        <v>315</v>
      </c>
      <c r="Z327" t="str">
        <f t="shared" ref="Z327:Z390" si="63">M327</f>
        <v>ITM_LIANGtoKGb</v>
      </c>
      <c r="AA327" s="158" t="str">
        <f>IF(ISNA(VLOOKUP(X327,Sheet2!J:J,1,0)),"//","")</f>
        <v/>
      </c>
      <c r="AC327" s="108" t="str">
        <f t="shared" ref="AC327:AC390" si="64">IF(LEN(X327)=0,"",SUBSTITUTE(SUBSTITUTE(SUBSTITUTE(SUBSTITUTE(SUBSTITUTE(SUBSTITUTE(SUBSTITUTE(SUBSTITUTE(SUBSTITUTE(SUBSTITUTE(SUBSTITUTE(SUBSTITUTE(SUBSTITUTE(SUBSTITUTE(SUBSTITUTE(SUBSTITUTE(SUBSTITUTE(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27" t="b">
        <f t="shared" ref="AD327:AD390" si="65">X327=AC327</f>
        <v>1</v>
      </c>
    </row>
    <row r="328" spans="1:30">
      <c r="A328" s="56">
        <f t="shared" si="57"/>
        <v>328</v>
      </c>
      <c r="B328" s="55">
        <f t="shared" si="58"/>
        <v>316</v>
      </c>
      <c r="C328" t="s">
        <v>4674</v>
      </c>
      <c r="D328" t="s">
        <v>159</v>
      </c>
      <c r="E328" t="s">
        <v>4675</v>
      </c>
      <c r="F328" t="s">
        <v>4676</v>
      </c>
      <c r="G328" s="91">
        <v>0</v>
      </c>
      <c r="H328" s="91">
        <v>0</v>
      </c>
      <c r="I328" s="174" t="s">
        <v>3</v>
      </c>
      <c r="J328" s="65" t="s">
        <v>1549</v>
      </c>
      <c r="K328" s="66" t="s">
        <v>4241</v>
      </c>
      <c r="L328" s="67"/>
      <c r="M328" t="s">
        <v>4718</v>
      </c>
      <c r="N328" s="13"/>
      <c r="O328"/>
      <c r="P328" t="str">
        <f t="shared" si="56"/>
        <v>NOT EQUAL</v>
      </c>
      <c r="Q328" t="str">
        <f>IF(ISNA(VLOOKUP(AC328,#REF!,1)),"//","")</f>
        <v/>
      </c>
      <c r="R328"/>
      <c r="S328" s="43">
        <f t="shared" si="59"/>
        <v>116</v>
      </c>
      <c r="T328" s="92" t="s">
        <v>2431</v>
      </c>
      <c r="U328" s="70" t="s">
        <v>2431</v>
      </c>
      <c r="V328" s="70" t="s">
        <v>2431</v>
      </c>
      <c r="W328" s="44" t="str">
        <f t="shared" si="60"/>
        <v/>
      </c>
      <c r="X328" s="25" t="str">
        <f t="shared" si="61"/>
        <v/>
      </c>
      <c r="Y328" s="1">
        <f t="shared" si="62"/>
        <v>316</v>
      </c>
      <c r="Z328" t="str">
        <f t="shared" si="63"/>
        <v>ITM_GtoTRZ</v>
      </c>
      <c r="AA328" s="158" t="str">
        <f>IF(ISNA(VLOOKUP(X328,Sheet2!J:J,1,0)),"//","")</f>
        <v/>
      </c>
      <c r="AC328" s="108" t="str">
        <f t="shared" si="64"/>
        <v/>
      </c>
      <c r="AD328" t="b">
        <f t="shared" si="65"/>
        <v>1</v>
      </c>
    </row>
    <row r="329" spans="1:30">
      <c r="A329" s="56">
        <f t="shared" si="57"/>
        <v>329</v>
      </c>
      <c r="B329" s="55">
        <f t="shared" si="58"/>
        <v>317</v>
      </c>
      <c r="C329" t="s">
        <v>4674</v>
      </c>
      <c r="D329" t="s">
        <v>159</v>
      </c>
      <c r="E329" t="s">
        <v>4675</v>
      </c>
      <c r="F329" t="s">
        <v>366</v>
      </c>
      <c r="G329" s="91">
        <v>0</v>
      </c>
      <c r="H329" s="91">
        <v>0</v>
      </c>
      <c r="I329" s="173" t="s">
        <v>476</v>
      </c>
      <c r="J329" s="65" t="s">
        <v>1549</v>
      </c>
      <c r="K329" s="66" t="s">
        <v>4241</v>
      </c>
      <c r="L329" s="67"/>
      <c r="M329" t="s">
        <v>4719</v>
      </c>
      <c r="N329" s="13"/>
      <c r="O329"/>
      <c r="P329" t="str">
        <f t="shared" si="56"/>
        <v>NOT EQUAL</v>
      </c>
      <c r="Q329" t="str">
        <f>IF(ISNA(VLOOKUP(AC329,#REF!,1)),"//","")</f>
        <v/>
      </c>
      <c r="R329"/>
      <c r="S329" s="43">
        <f t="shared" si="59"/>
        <v>116</v>
      </c>
      <c r="T329" s="92" t="s">
        <v>2431</v>
      </c>
      <c r="U329" s="70" t="s">
        <v>2431</v>
      </c>
      <c r="V329" s="70" t="s">
        <v>2431</v>
      </c>
      <c r="W329" s="44" t="str">
        <f t="shared" si="60"/>
        <v/>
      </c>
      <c r="X329" s="25" t="str">
        <f t="shared" si="61"/>
        <v/>
      </c>
      <c r="Y329" s="1">
        <f t="shared" si="62"/>
        <v>317</v>
      </c>
      <c r="Z329" t="str">
        <f t="shared" si="63"/>
        <v>ITM_GtoTRZb</v>
      </c>
      <c r="AA329" s="158" t="str">
        <f>IF(ISNA(VLOOKUP(X329,Sheet2!J:J,1,0)),"//","")</f>
        <v/>
      </c>
      <c r="AC329" s="108" t="str">
        <f t="shared" si="64"/>
        <v/>
      </c>
      <c r="AD329" t="b">
        <f t="shared" si="65"/>
        <v>1</v>
      </c>
    </row>
    <row r="330" spans="1:30">
      <c r="A330" s="56">
        <f t="shared" si="57"/>
        <v>330</v>
      </c>
      <c r="B330" s="55">
        <f t="shared" si="58"/>
        <v>318</v>
      </c>
      <c r="C330" t="s">
        <v>4674</v>
      </c>
      <c r="D330" t="s">
        <v>25</v>
      </c>
      <c r="E330" t="s">
        <v>4677</v>
      </c>
      <c r="F330" t="s">
        <v>366</v>
      </c>
      <c r="G330" s="91">
        <v>0</v>
      </c>
      <c r="H330" s="91">
        <v>0</v>
      </c>
      <c r="I330" s="174" t="s">
        <v>3</v>
      </c>
      <c r="J330" s="65" t="s">
        <v>1549</v>
      </c>
      <c r="K330" s="66" t="s">
        <v>4241</v>
      </c>
      <c r="L330" s="67"/>
      <c r="M330" t="s">
        <v>4720</v>
      </c>
      <c r="N330" s="13"/>
      <c r="O330"/>
      <c r="P330" t="str">
        <f t="shared" si="56"/>
        <v>NOT EQUAL</v>
      </c>
      <c r="Q330" t="str">
        <f>IF(ISNA(VLOOKUP(AC330,#REF!,1)),"//","")</f>
        <v/>
      </c>
      <c r="R330"/>
      <c r="S330" s="43">
        <f t="shared" si="59"/>
        <v>116</v>
      </c>
      <c r="T330" s="92" t="s">
        <v>2431</v>
      </c>
      <c r="U330" s="70" t="s">
        <v>2431</v>
      </c>
      <c r="V330" s="70" t="s">
        <v>2431</v>
      </c>
      <c r="W330" s="44" t="str">
        <f t="shared" si="60"/>
        <v/>
      </c>
      <c r="X330" s="25" t="str">
        <f t="shared" si="61"/>
        <v/>
      </c>
      <c r="Y330" s="1">
        <f t="shared" si="62"/>
        <v>318</v>
      </c>
      <c r="Z330" t="str">
        <f t="shared" si="63"/>
        <v>ITM_TRZtoG</v>
      </c>
      <c r="AA330" s="158" t="str">
        <f>IF(ISNA(VLOOKUP(X330,Sheet2!J:J,1,0)),"//","")</f>
        <v/>
      </c>
      <c r="AC330" s="108" t="str">
        <f t="shared" si="64"/>
        <v/>
      </c>
      <c r="AD330" t="b">
        <f t="shared" si="65"/>
        <v>1</v>
      </c>
    </row>
    <row r="331" spans="1:30">
      <c r="A331" s="56">
        <f t="shared" si="57"/>
        <v>331</v>
      </c>
      <c r="B331" s="55">
        <f t="shared" si="58"/>
        <v>319</v>
      </c>
      <c r="C331" t="s">
        <v>4674</v>
      </c>
      <c r="D331" t="s">
        <v>25</v>
      </c>
      <c r="E331" t="s">
        <v>4677</v>
      </c>
      <c r="F331" t="s">
        <v>4678</v>
      </c>
      <c r="G331" s="91">
        <v>0</v>
      </c>
      <c r="H331" s="91">
        <v>0</v>
      </c>
      <c r="I331" s="173" t="s">
        <v>476</v>
      </c>
      <c r="J331" s="65" t="s">
        <v>1549</v>
      </c>
      <c r="K331" s="66" t="s">
        <v>4241</v>
      </c>
      <c r="L331" s="67"/>
      <c r="M331" t="s">
        <v>4721</v>
      </c>
      <c r="N331" s="13"/>
      <c r="O331"/>
      <c r="P331" t="str">
        <f t="shared" si="56"/>
        <v>NOT EQUAL</v>
      </c>
      <c r="Q331" t="str">
        <f>IF(ISNA(VLOOKUP(AC331,#REF!,1)),"//","")</f>
        <v/>
      </c>
      <c r="R331"/>
      <c r="S331" s="43">
        <f t="shared" si="59"/>
        <v>116</v>
      </c>
      <c r="T331" s="92" t="s">
        <v>2431</v>
      </c>
      <c r="U331" s="70" t="s">
        <v>2431</v>
      </c>
      <c r="V331" s="70" t="s">
        <v>2431</v>
      </c>
      <c r="W331" s="44" t="str">
        <f t="shared" si="60"/>
        <v/>
      </c>
      <c r="X331" s="25" t="str">
        <f t="shared" si="61"/>
        <v/>
      </c>
      <c r="Y331" s="1">
        <f t="shared" si="62"/>
        <v>319</v>
      </c>
      <c r="Z331" t="str">
        <f t="shared" si="63"/>
        <v>ITM_TRZtoGb</v>
      </c>
      <c r="AA331" s="158" t="str">
        <f>IF(ISNA(VLOOKUP(X331,Sheet2!J:J,1,0)),"//","")</f>
        <v/>
      </c>
      <c r="AC331" s="108" t="str">
        <f t="shared" si="64"/>
        <v/>
      </c>
      <c r="AD331" t="b">
        <f t="shared" si="65"/>
        <v>1</v>
      </c>
    </row>
    <row r="332" spans="1:30">
      <c r="A332" s="56">
        <f t="shared" si="57"/>
        <v>332</v>
      </c>
      <c r="B332" s="55">
        <f t="shared" si="58"/>
        <v>320</v>
      </c>
      <c r="C332" s="59" t="s">
        <v>3799</v>
      </c>
      <c r="D332" s="59" t="s">
        <v>25</v>
      </c>
      <c r="E332" s="65" t="s">
        <v>174</v>
      </c>
      <c r="F332" s="65" t="s">
        <v>174</v>
      </c>
      <c r="G332" s="91">
        <v>0</v>
      </c>
      <c r="H332" s="91">
        <v>0</v>
      </c>
      <c r="I332" s="174" t="s">
        <v>3</v>
      </c>
      <c r="J332" s="65" t="s">
        <v>1549</v>
      </c>
      <c r="K332" s="66" t="s">
        <v>4241</v>
      </c>
      <c r="L332" s="67"/>
      <c r="M332" s="63" t="s">
        <v>1819</v>
      </c>
      <c r="N332" s="13"/>
      <c r="O332"/>
      <c r="P332" t="str">
        <f t="shared" si="56"/>
        <v/>
      </c>
      <c r="Q332" t="str">
        <f>IF(ISNA(VLOOKUP(AC332,#REF!,1)),"//","")</f>
        <v/>
      </c>
      <c r="R332"/>
      <c r="S332" s="43">
        <f t="shared" si="59"/>
        <v>116</v>
      </c>
      <c r="T332" s="92" t="s">
        <v>2431</v>
      </c>
      <c r="U332" s="70" t="s">
        <v>2431</v>
      </c>
      <c r="V332" s="70" t="s">
        <v>2431</v>
      </c>
      <c r="W332" s="44" t="str">
        <f t="shared" si="60"/>
        <v/>
      </c>
      <c r="X332" s="25" t="str">
        <f t="shared" si="61"/>
        <v/>
      </c>
      <c r="Y332" s="1">
        <f t="shared" si="62"/>
        <v>320</v>
      </c>
      <c r="Z332" t="str">
        <f t="shared" si="63"/>
        <v>ITM_LBFtoN</v>
      </c>
      <c r="AA332" s="158" t="str">
        <f>IF(ISNA(VLOOKUP(X332,Sheet2!J:J,1,0)),"//","")</f>
        <v/>
      </c>
      <c r="AC332" s="108" t="str">
        <f t="shared" si="64"/>
        <v/>
      </c>
      <c r="AD332" t="b">
        <f t="shared" si="65"/>
        <v>1</v>
      </c>
    </row>
    <row r="333" spans="1:30">
      <c r="A333" s="56">
        <f t="shared" si="57"/>
        <v>333</v>
      </c>
      <c r="B333" s="55">
        <f t="shared" si="58"/>
        <v>321</v>
      </c>
      <c r="C333" s="59" t="s">
        <v>3799</v>
      </c>
      <c r="D333" s="59" t="s">
        <v>159</v>
      </c>
      <c r="E333" s="65" t="s">
        <v>242</v>
      </c>
      <c r="F333" s="65" t="s">
        <v>242</v>
      </c>
      <c r="G333" s="91">
        <v>0</v>
      </c>
      <c r="H333" s="91">
        <v>0</v>
      </c>
      <c r="I333" s="174" t="s">
        <v>3</v>
      </c>
      <c r="J333" s="65" t="s">
        <v>1549</v>
      </c>
      <c r="K333" s="66" t="s">
        <v>4241</v>
      </c>
      <c r="L333" s="67"/>
      <c r="M333" s="63" t="s">
        <v>1930</v>
      </c>
      <c r="N333" s="13"/>
      <c r="O333"/>
      <c r="P333" t="str">
        <f t="shared" ref="P333:P395" si="66">IF(E333=F333,"","NOT EQUAL")</f>
        <v/>
      </c>
      <c r="Q333" t="str">
        <f>IF(ISNA(VLOOKUP(AC333,#REF!,1)),"//","")</f>
        <v/>
      </c>
      <c r="R333"/>
      <c r="S333" s="43">
        <f t="shared" si="59"/>
        <v>116</v>
      </c>
      <c r="T333" s="92" t="s">
        <v>2431</v>
      </c>
      <c r="U333" s="70" t="s">
        <v>2431</v>
      </c>
      <c r="V333" s="70" t="s">
        <v>2431</v>
      </c>
      <c r="W333" s="44" t="str">
        <f t="shared" si="60"/>
        <v/>
      </c>
      <c r="X333" s="25" t="str">
        <f t="shared" si="61"/>
        <v/>
      </c>
      <c r="Y333" s="1">
        <f t="shared" si="62"/>
        <v>321</v>
      </c>
      <c r="Z333" t="str">
        <f t="shared" si="63"/>
        <v>ITM_NtoLBF</v>
      </c>
      <c r="AA333" s="158" t="str">
        <f>IF(ISNA(VLOOKUP(X333,Sheet2!J:J,1,0)),"//","")</f>
        <v/>
      </c>
      <c r="AC333" s="108" t="str">
        <f t="shared" si="64"/>
        <v/>
      </c>
      <c r="AD333" t="b">
        <f t="shared" si="65"/>
        <v>1</v>
      </c>
    </row>
    <row r="334" spans="1:30">
      <c r="A334" s="56">
        <f t="shared" si="57"/>
        <v>334</v>
      </c>
      <c r="B334" s="55">
        <f t="shared" si="58"/>
        <v>322</v>
      </c>
      <c r="C334" s="59" t="s">
        <v>3800</v>
      </c>
      <c r="D334" s="59" t="s">
        <v>25</v>
      </c>
      <c r="E334" s="65" t="s">
        <v>3691</v>
      </c>
      <c r="F334" s="65" t="s">
        <v>3691</v>
      </c>
      <c r="G334" s="91">
        <v>0</v>
      </c>
      <c r="H334" s="91">
        <v>0</v>
      </c>
      <c r="I334" s="174" t="s">
        <v>3</v>
      </c>
      <c r="J334" s="65" t="s">
        <v>1549</v>
      </c>
      <c r="K334" s="66" t="s">
        <v>4241</v>
      </c>
      <c r="L334" s="67"/>
      <c r="M334" s="63" t="s">
        <v>1854</v>
      </c>
      <c r="N334" s="13"/>
      <c r="O334"/>
      <c r="P334" t="str">
        <f t="shared" si="66"/>
        <v/>
      </c>
      <c r="Q334" t="str">
        <f>IF(ISNA(VLOOKUP(AC334,#REF!,1)),"//","")</f>
        <v/>
      </c>
      <c r="R334"/>
      <c r="S334" s="43">
        <f t="shared" si="59"/>
        <v>116</v>
      </c>
      <c r="T334" s="92" t="s">
        <v>2431</v>
      </c>
      <c r="U334" s="70" t="s">
        <v>2431</v>
      </c>
      <c r="V334" s="70" t="s">
        <v>2431</v>
      </c>
      <c r="W334" s="44" t="str">
        <f t="shared" si="60"/>
        <v/>
      </c>
      <c r="X334" s="25" t="str">
        <f t="shared" si="61"/>
        <v/>
      </c>
      <c r="Y334" s="1">
        <f t="shared" si="62"/>
        <v>322</v>
      </c>
      <c r="Z334" t="str">
        <f t="shared" si="63"/>
        <v>ITM_LYtoM</v>
      </c>
      <c r="AA334" s="158" t="str">
        <f>IF(ISNA(VLOOKUP(X334,Sheet2!J:J,1,0)),"//","")</f>
        <v/>
      </c>
      <c r="AC334" s="108" t="str">
        <f t="shared" si="64"/>
        <v/>
      </c>
      <c r="AD334" t="b">
        <f t="shared" si="65"/>
        <v>1</v>
      </c>
    </row>
    <row r="335" spans="1:30">
      <c r="A335" s="56">
        <f t="shared" si="57"/>
        <v>335</v>
      </c>
      <c r="B335" s="55">
        <f t="shared" si="58"/>
        <v>323</v>
      </c>
      <c r="C335" s="59" t="s">
        <v>3800</v>
      </c>
      <c r="D335" s="59" t="s">
        <v>159</v>
      </c>
      <c r="E335" s="65" t="s">
        <v>3692</v>
      </c>
      <c r="F335" s="65" t="s">
        <v>3692</v>
      </c>
      <c r="G335" s="91">
        <v>0</v>
      </c>
      <c r="H335" s="91">
        <v>0</v>
      </c>
      <c r="I335" s="174" t="s">
        <v>3</v>
      </c>
      <c r="J335" s="65" t="s">
        <v>1549</v>
      </c>
      <c r="K335" s="66" t="s">
        <v>4241</v>
      </c>
      <c r="L335" s="67"/>
      <c r="M335" s="63" t="s">
        <v>1905</v>
      </c>
      <c r="N335" s="13"/>
      <c r="O335"/>
      <c r="P335" t="str">
        <f t="shared" si="66"/>
        <v/>
      </c>
      <c r="Q335" t="str">
        <f>IF(ISNA(VLOOKUP(AC335,#REF!,1)),"//","")</f>
        <v/>
      </c>
      <c r="R335"/>
      <c r="S335" s="43">
        <f t="shared" si="59"/>
        <v>116</v>
      </c>
      <c r="T335" s="92" t="s">
        <v>2431</v>
      </c>
      <c r="U335" s="70" t="s">
        <v>2431</v>
      </c>
      <c r="V335" s="70" t="s">
        <v>2431</v>
      </c>
      <c r="W335" s="44" t="str">
        <f t="shared" si="60"/>
        <v/>
      </c>
      <c r="X335" s="25" t="str">
        <f t="shared" si="61"/>
        <v/>
      </c>
      <c r="Y335" s="1">
        <f t="shared" si="62"/>
        <v>323</v>
      </c>
      <c r="Z335" t="str">
        <f t="shared" si="63"/>
        <v>ITM_MtoLY</v>
      </c>
      <c r="AA335" s="158" t="str">
        <f>IF(ISNA(VLOOKUP(X335,Sheet2!J:J,1,0)),"//","")</f>
        <v/>
      </c>
      <c r="AC335" s="108" t="str">
        <f t="shared" si="64"/>
        <v/>
      </c>
      <c r="AD335" t="b">
        <f t="shared" si="65"/>
        <v>1</v>
      </c>
    </row>
    <row r="336" spans="1:30">
      <c r="A336" s="56">
        <f t="shared" si="57"/>
        <v>336</v>
      </c>
      <c r="B336" s="55">
        <f t="shared" si="58"/>
        <v>324</v>
      </c>
      <c r="C336" s="59" t="s">
        <v>3801</v>
      </c>
      <c r="D336" s="59" t="s">
        <v>25</v>
      </c>
      <c r="E336" s="74" t="s">
        <v>2756</v>
      </c>
      <c r="F336" s="74" t="s">
        <v>1529</v>
      </c>
      <c r="G336" s="75">
        <v>0</v>
      </c>
      <c r="H336" s="75">
        <v>0</v>
      </c>
      <c r="I336" s="174" t="s">
        <v>3</v>
      </c>
      <c r="J336" s="65" t="s">
        <v>1549</v>
      </c>
      <c r="K336" s="66" t="s">
        <v>4241</v>
      </c>
      <c r="L336" s="67"/>
      <c r="M336" s="63" t="s">
        <v>2759</v>
      </c>
      <c r="N336" s="20"/>
      <c r="O336"/>
      <c r="P336" t="str">
        <f t="shared" si="66"/>
        <v>NOT EQUAL</v>
      </c>
      <c r="Q336" t="str">
        <f>IF(ISNA(VLOOKUP(AC336,#REF!,1)),"//","")</f>
        <v/>
      </c>
      <c r="R336"/>
      <c r="S336" s="43">
        <f t="shared" si="59"/>
        <v>116</v>
      </c>
      <c r="T336" s="92" t="s">
        <v>2431</v>
      </c>
      <c r="U336" s="70" t="s">
        <v>2431</v>
      </c>
      <c r="V336" s="70" t="s">
        <v>2431</v>
      </c>
      <c r="W336" s="44" t="str">
        <f t="shared" si="60"/>
        <v/>
      </c>
      <c r="X336" s="25" t="str">
        <f t="shared" si="61"/>
        <v/>
      </c>
      <c r="Y336" s="1">
        <f t="shared" si="62"/>
        <v>324</v>
      </c>
      <c r="Z336" t="str">
        <f t="shared" si="63"/>
        <v>ITM_MMHGtoPA</v>
      </c>
      <c r="AA336" s="158" t="str">
        <f>IF(ISNA(VLOOKUP(X336,Sheet2!J:J,1,0)),"//","")</f>
        <v/>
      </c>
      <c r="AC336" s="108" t="str">
        <f t="shared" si="64"/>
        <v/>
      </c>
      <c r="AD336" t="b">
        <f t="shared" si="65"/>
        <v>1</v>
      </c>
    </row>
    <row r="337" spans="1:30">
      <c r="A337" s="56">
        <f t="shared" si="57"/>
        <v>337</v>
      </c>
      <c r="B337" s="55">
        <f t="shared" si="58"/>
        <v>325</v>
      </c>
      <c r="C337" s="59" t="s">
        <v>3801</v>
      </c>
      <c r="D337" s="59" t="s">
        <v>25</v>
      </c>
      <c r="E337" s="74" t="s">
        <v>2756</v>
      </c>
      <c r="F337" s="74" t="s">
        <v>477</v>
      </c>
      <c r="G337" s="75">
        <v>0</v>
      </c>
      <c r="H337" s="75">
        <v>0</v>
      </c>
      <c r="I337" s="173" t="s">
        <v>476</v>
      </c>
      <c r="J337" s="65" t="s">
        <v>1549</v>
      </c>
      <c r="K337" s="66" t="s">
        <v>4241</v>
      </c>
      <c r="L337" s="67"/>
      <c r="M337" s="63" t="s">
        <v>2760</v>
      </c>
      <c r="N337" s="20"/>
      <c r="O337"/>
      <c r="P337" t="str">
        <f t="shared" si="66"/>
        <v>NOT EQUAL</v>
      </c>
      <c r="Q337" t="str">
        <f>IF(ISNA(VLOOKUP(AC337,#REF!,1)),"//","")</f>
        <v/>
      </c>
      <c r="R337"/>
      <c r="S337" s="43">
        <f t="shared" si="59"/>
        <v>116</v>
      </c>
      <c r="T337" s="92" t="s">
        <v>2431</v>
      </c>
      <c r="U337" s="70" t="s">
        <v>2431</v>
      </c>
      <c r="V337" s="70" t="s">
        <v>2431</v>
      </c>
      <c r="W337" s="44" t="str">
        <f t="shared" si="60"/>
        <v/>
      </c>
      <c r="X337" s="25" t="str">
        <f t="shared" si="61"/>
        <v/>
      </c>
      <c r="Y337" s="1">
        <f t="shared" si="62"/>
        <v>325</v>
      </c>
      <c r="Z337" t="str">
        <f t="shared" si="63"/>
        <v>ITM_MMHGtoPAb</v>
      </c>
      <c r="AA337" s="158" t="str">
        <f>IF(ISNA(VLOOKUP(X337,Sheet2!J:J,1,0)),"//","")</f>
        <v/>
      </c>
      <c r="AC337" s="108" t="str">
        <f t="shared" si="64"/>
        <v/>
      </c>
      <c r="AD337" t="b">
        <f t="shared" si="65"/>
        <v>1</v>
      </c>
    </row>
    <row r="338" spans="1:30">
      <c r="A338" s="56">
        <f t="shared" si="57"/>
        <v>338</v>
      </c>
      <c r="B338" s="55">
        <f t="shared" si="58"/>
        <v>326</v>
      </c>
      <c r="C338" s="59" t="s">
        <v>3801</v>
      </c>
      <c r="D338" s="59" t="s">
        <v>159</v>
      </c>
      <c r="E338" s="65" t="s">
        <v>2757</v>
      </c>
      <c r="F338" s="77" t="s">
        <v>253</v>
      </c>
      <c r="G338" s="91">
        <v>0</v>
      </c>
      <c r="H338" s="91">
        <v>0</v>
      </c>
      <c r="I338" s="174" t="s">
        <v>3</v>
      </c>
      <c r="J338" s="65" t="s">
        <v>1549</v>
      </c>
      <c r="K338" s="66" t="s">
        <v>4241</v>
      </c>
      <c r="L338" s="67"/>
      <c r="M338" s="63" t="s">
        <v>2764</v>
      </c>
      <c r="N338" s="13"/>
      <c r="O338"/>
      <c r="P338" t="str">
        <f t="shared" si="66"/>
        <v>NOT EQUAL</v>
      </c>
      <c r="Q338" t="str">
        <f>IF(ISNA(VLOOKUP(AC338,#REF!,1)),"//","")</f>
        <v/>
      </c>
      <c r="R338"/>
      <c r="S338" s="43">
        <f t="shared" si="59"/>
        <v>116</v>
      </c>
      <c r="T338" s="92" t="s">
        <v>2431</v>
      </c>
      <c r="U338" s="70" t="s">
        <v>2431</v>
      </c>
      <c r="V338" s="70" t="s">
        <v>2431</v>
      </c>
      <c r="W338" s="44" t="str">
        <f t="shared" si="60"/>
        <v/>
      </c>
      <c r="X338" s="25" t="str">
        <f t="shared" si="61"/>
        <v/>
      </c>
      <c r="Y338" s="1">
        <f t="shared" si="62"/>
        <v>326</v>
      </c>
      <c r="Z338" t="str">
        <f t="shared" si="63"/>
        <v>ITM_PAtoMMHG</v>
      </c>
      <c r="AA338" s="158" t="str">
        <f>IF(ISNA(VLOOKUP(X338,Sheet2!J:J,1,0)),"//","")</f>
        <v/>
      </c>
      <c r="AC338" s="108" t="str">
        <f t="shared" si="64"/>
        <v/>
      </c>
      <c r="AD338" t="b">
        <f t="shared" si="65"/>
        <v>1</v>
      </c>
    </row>
    <row r="339" spans="1:30">
      <c r="A339" s="56">
        <f t="shared" si="57"/>
        <v>339</v>
      </c>
      <c r="B339" s="55">
        <f t="shared" si="58"/>
        <v>327</v>
      </c>
      <c r="C339" s="59" t="s">
        <v>3801</v>
      </c>
      <c r="D339" s="59" t="s">
        <v>159</v>
      </c>
      <c r="E339" s="80" t="s">
        <v>2757</v>
      </c>
      <c r="F339" s="81" t="s">
        <v>1529</v>
      </c>
      <c r="G339" s="75">
        <v>0</v>
      </c>
      <c r="H339" s="75">
        <v>0</v>
      </c>
      <c r="I339" s="173" t="s">
        <v>476</v>
      </c>
      <c r="J339" s="65" t="s">
        <v>1549</v>
      </c>
      <c r="K339" s="66" t="s">
        <v>4241</v>
      </c>
      <c r="L339" s="67"/>
      <c r="M339" s="63" t="s">
        <v>2766</v>
      </c>
      <c r="N339" s="20"/>
      <c r="O339"/>
      <c r="P339" t="str">
        <f t="shared" si="66"/>
        <v>NOT EQUAL</v>
      </c>
      <c r="Q339" t="str">
        <f>IF(ISNA(VLOOKUP(AC339,#REF!,1)),"//","")</f>
        <v/>
      </c>
      <c r="R339"/>
      <c r="S339" s="43">
        <f t="shared" si="59"/>
        <v>116</v>
      </c>
      <c r="T339" s="92" t="s">
        <v>2431</v>
      </c>
      <c r="U339" s="70" t="s">
        <v>2431</v>
      </c>
      <c r="V339" s="70" t="s">
        <v>2431</v>
      </c>
      <c r="W339" s="44" t="str">
        <f t="shared" si="60"/>
        <v/>
      </c>
      <c r="X339" s="25" t="str">
        <f t="shared" si="61"/>
        <v/>
      </c>
      <c r="Y339" s="1">
        <f t="shared" si="62"/>
        <v>327</v>
      </c>
      <c r="Z339" t="str">
        <f t="shared" si="63"/>
        <v>ITM_PAtoMMHGb</v>
      </c>
      <c r="AA339" s="158" t="str">
        <f>IF(ISNA(VLOOKUP(X339,Sheet2!J:J,1,0)),"//","")</f>
        <v/>
      </c>
      <c r="AC339" s="108" t="str">
        <f t="shared" si="64"/>
        <v/>
      </c>
      <c r="AD339" t="b">
        <f t="shared" si="65"/>
        <v>1</v>
      </c>
    </row>
    <row r="340" spans="1:30">
      <c r="A340" s="56">
        <f t="shared" si="57"/>
        <v>340</v>
      </c>
      <c r="B340" s="55">
        <f t="shared" si="58"/>
        <v>328</v>
      </c>
      <c r="C340" t="s">
        <v>4679</v>
      </c>
      <c r="D340" t="s">
        <v>25</v>
      </c>
      <c r="E340" t="s">
        <v>4680</v>
      </c>
      <c r="F340" t="s">
        <v>4680</v>
      </c>
      <c r="G340" s="91">
        <v>0</v>
      </c>
      <c r="H340" s="91">
        <v>0</v>
      </c>
      <c r="I340" s="174" t="s">
        <v>3</v>
      </c>
      <c r="J340" s="65" t="s">
        <v>1549</v>
      </c>
      <c r="K340" s="66" t="s">
        <v>4241</v>
      </c>
      <c r="L340" s="67"/>
      <c r="M340" t="s">
        <v>4722</v>
      </c>
      <c r="N340" s="13"/>
      <c r="O340"/>
      <c r="P340" t="str">
        <f t="shared" si="66"/>
        <v/>
      </c>
      <c r="Q340" t="str">
        <f>IF(ISNA(VLOOKUP(AC340,#REF!,1)),"//","")</f>
        <v/>
      </c>
      <c r="R340"/>
      <c r="S340" s="43">
        <f t="shared" si="59"/>
        <v>116</v>
      </c>
      <c r="T340" s="92" t="s">
        <v>2431</v>
      </c>
      <c r="U340" s="70" t="s">
        <v>2431</v>
      </c>
      <c r="V340" s="70" t="s">
        <v>2431</v>
      </c>
      <c r="W340" s="44" t="str">
        <f t="shared" si="60"/>
        <v/>
      </c>
      <c r="X340" s="25" t="str">
        <f t="shared" si="61"/>
        <v/>
      </c>
      <c r="Y340" s="1">
        <f t="shared" si="62"/>
        <v>328</v>
      </c>
      <c r="Z340" t="str">
        <f t="shared" si="63"/>
        <v>ITM_MItoKM</v>
      </c>
      <c r="AA340" s="158" t="str">
        <f>IF(ISNA(VLOOKUP(X340,Sheet2!J:J,1,0)),"//","")</f>
        <v/>
      </c>
      <c r="AC340" s="108" t="str">
        <f t="shared" si="64"/>
        <v/>
      </c>
      <c r="AD340" t="b">
        <f t="shared" si="65"/>
        <v>1</v>
      </c>
    </row>
    <row r="341" spans="1:30">
      <c r="A341" s="56">
        <f t="shared" si="57"/>
        <v>341</v>
      </c>
      <c r="B341" s="55">
        <f t="shared" si="58"/>
        <v>329</v>
      </c>
      <c r="C341" t="s">
        <v>4679</v>
      </c>
      <c r="D341" t="s">
        <v>159</v>
      </c>
      <c r="E341" t="s">
        <v>4681</v>
      </c>
      <c r="F341" t="s">
        <v>4681</v>
      </c>
      <c r="G341" s="91">
        <v>0</v>
      </c>
      <c r="H341" s="91">
        <v>0</v>
      </c>
      <c r="I341" s="174" t="s">
        <v>3</v>
      </c>
      <c r="J341" s="65" t="s">
        <v>1549</v>
      </c>
      <c r="K341" s="66" t="s">
        <v>4241</v>
      </c>
      <c r="L341" s="67"/>
      <c r="M341" t="s">
        <v>4723</v>
      </c>
      <c r="N341" s="13"/>
      <c r="O341"/>
      <c r="P341" t="str">
        <f t="shared" si="66"/>
        <v/>
      </c>
      <c r="Q341" t="str">
        <f>IF(ISNA(VLOOKUP(AC341,#REF!,1)),"//","")</f>
        <v/>
      </c>
      <c r="R341"/>
      <c r="S341" s="43">
        <f t="shared" si="59"/>
        <v>116</v>
      </c>
      <c r="T341" s="92" t="s">
        <v>2431</v>
      </c>
      <c r="U341" s="70" t="s">
        <v>2431</v>
      </c>
      <c r="V341" s="70" t="s">
        <v>2431</v>
      </c>
      <c r="W341" s="44" t="str">
        <f t="shared" si="60"/>
        <v/>
      </c>
      <c r="X341" s="25" t="str">
        <f t="shared" si="61"/>
        <v/>
      </c>
      <c r="Y341" s="1">
        <f t="shared" si="62"/>
        <v>329</v>
      </c>
      <c r="Z341" t="str">
        <f t="shared" si="63"/>
        <v>ITM_KMtoMI</v>
      </c>
      <c r="AA341" s="158" t="str">
        <f>IF(ISNA(VLOOKUP(X341,Sheet2!J:J,1,0)),"//","")</f>
        <v/>
      </c>
      <c r="AC341" s="108" t="str">
        <f t="shared" si="64"/>
        <v/>
      </c>
      <c r="AD341" t="b">
        <f t="shared" si="65"/>
        <v>1</v>
      </c>
    </row>
    <row r="342" spans="1:30">
      <c r="A342" s="56">
        <f t="shared" si="57"/>
        <v>342</v>
      </c>
      <c r="B342" s="55">
        <f t="shared" si="58"/>
        <v>330</v>
      </c>
      <c r="C342" t="s">
        <v>4682</v>
      </c>
      <c r="D342" t="s">
        <v>159</v>
      </c>
      <c r="E342" s="17" t="s">
        <v>4744</v>
      </c>
      <c r="F342" s="17" t="s">
        <v>4744</v>
      </c>
      <c r="G342" s="91">
        <v>0</v>
      </c>
      <c r="H342" s="91">
        <v>0</v>
      </c>
      <c r="I342" s="174" t="s">
        <v>3</v>
      </c>
      <c r="J342" s="65" t="s">
        <v>1549</v>
      </c>
      <c r="K342" s="66" t="s">
        <v>4241</v>
      </c>
      <c r="L342" s="67"/>
      <c r="M342" t="s">
        <v>4724</v>
      </c>
      <c r="N342" s="13"/>
      <c r="O342"/>
      <c r="P342" t="str">
        <f t="shared" si="66"/>
        <v/>
      </c>
      <c r="Q342" t="str">
        <f>IF(ISNA(VLOOKUP(AC342,#REF!,1)),"//","")</f>
        <v/>
      </c>
      <c r="R342"/>
      <c r="S342" s="43">
        <f t="shared" si="59"/>
        <v>116</v>
      </c>
      <c r="T342" s="92" t="s">
        <v>2431</v>
      </c>
      <c r="U342" s="70" t="s">
        <v>2431</v>
      </c>
      <c r="V342" s="70" t="s">
        <v>2431</v>
      </c>
      <c r="W342" s="44" t="str">
        <f t="shared" si="60"/>
        <v/>
      </c>
      <c r="X342" s="25" t="str">
        <f t="shared" si="61"/>
        <v/>
      </c>
      <c r="Y342" s="1">
        <f t="shared" si="62"/>
        <v>330</v>
      </c>
      <c r="Z342" t="str">
        <f t="shared" si="63"/>
        <v>ITM_KMtoNMI</v>
      </c>
      <c r="AA342" s="158" t="str">
        <f>IF(ISNA(VLOOKUP(X342,Sheet2!J:J,1,0)),"//","")</f>
        <v/>
      </c>
      <c r="AC342" s="108" t="str">
        <f t="shared" si="64"/>
        <v/>
      </c>
      <c r="AD342" t="b">
        <f t="shared" si="65"/>
        <v>1</v>
      </c>
    </row>
    <row r="343" spans="1:30">
      <c r="A343" s="56">
        <f t="shared" si="57"/>
        <v>343</v>
      </c>
      <c r="B343" s="55">
        <f t="shared" si="58"/>
        <v>331</v>
      </c>
      <c r="C343" t="s">
        <v>4682</v>
      </c>
      <c r="D343" t="s">
        <v>25</v>
      </c>
      <c r="E343" s="17" t="s">
        <v>4745</v>
      </c>
      <c r="F343" s="17" t="s">
        <v>4745</v>
      </c>
      <c r="G343" s="91">
        <v>0</v>
      </c>
      <c r="H343" s="91">
        <v>0</v>
      </c>
      <c r="I343" s="174" t="s">
        <v>3</v>
      </c>
      <c r="J343" s="65" t="s">
        <v>1549</v>
      </c>
      <c r="K343" s="66" t="s">
        <v>4241</v>
      </c>
      <c r="L343" s="67"/>
      <c r="M343" t="s">
        <v>4725</v>
      </c>
      <c r="N343" s="13"/>
      <c r="O343"/>
      <c r="P343" t="str">
        <f t="shared" si="66"/>
        <v/>
      </c>
      <c r="Q343" t="str">
        <f>IF(ISNA(VLOOKUP(AC343,#REF!,1)),"//","")</f>
        <v/>
      </c>
      <c r="R343"/>
      <c r="S343" s="43">
        <f t="shared" si="59"/>
        <v>116</v>
      </c>
      <c r="T343" s="92" t="s">
        <v>2431</v>
      </c>
      <c r="U343" s="70" t="s">
        <v>2431</v>
      </c>
      <c r="V343" s="70" t="s">
        <v>2431</v>
      </c>
      <c r="W343" s="44" t="str">
        <f t="shared" si="60"/>
        <v/>
      </c>
      <c r="X343" s="25" t="str">
        <f t="shared" si="61"/>
        <v/>
      </c>
      <c r="Y343" s="1">
        <f t="shared" si="62"/>
        <v>331</v>
      </c>
      <c r="Z343" t="str">
        <f t="shared" si="63"/>
        <v>ITM_NMItoKM</v>
      </c>
      <c r="AA343" s="158" t="str">
        <f>IF(ISNA(VLOOKUP(X343,Sheet2!J:J,1,0)),"//","")</f>
        <v/>
      </c>
      <c r="AC343" s="108" t="str">
        <f t="shared" si="64"/>
        <v/>
      </c>
      <c r="AD343" t="b">
        <f t="shared" si="65"/>
        <v>1</v>
      </c>
    </row>
    <row r="344" spans="1:30">
      <c r="A344" s="56">
        <f t="shared" si="57"/>
        <v>344</v>
      </c>
      <c r="B344" s="55">
        <f t="shared" si="58"/>
        <v>332</v>
      </c>
      <c r="C344" t="s">
        <v>3802</v>
      </c>
      <c r="D344" t="s">
        <v>159</v>
      </c>
      <c r="E344" t="s">
        <v>230</v>
      </c>
      <c r="F344" t="s">
        <v>230</v>
      </c>
      <c r="G344" s="91">
        <v>0</v>
      </c>
      <c r="H344" s="91">
        <v>0</v>
      </c>
      <c r="I344" s="174" t="s">
        <v>3</v>
      </c>
      <c r="J344" s="65" t="s">
        <v>1549</v>
      </c>
      <c r="K344" s="66" t="s">
        <v>4241</v>
      </c>
      <c r="L344" s="67"/>
      <c r="M344" s="63" t="s">
        <v>1906</v>
      </c>
      <c r="N344" s="13"/>
      <c r="O344"/>
      <c r="P344" t="str">
        <f t="shared" si="66"/>
        <v/>
      </c>
      <c r="Q344" t="str">
        <f>IF(ISNA(VLOOKUP(AC344,#REF!,1)),"//","")</f>
        <v/>
      </c>
      <c r="R344"/>
      <c r="S344" s="43">
        <f t="shared" si="59"/>
        <v>116</v>
      </c>
      <c r="T344" s="92" t="s">
        <v>2431</v>
      </c>
      <c r="U344" s="70" t="s">
        <v>2431</v>
      </c>
      <c r="V344" s="70" t="s">
        <v>2431</v>
      </c>
      <c r="W344" s="44" t="str">
        <f t="shared" si="60"/>
        <v/>
      </c>
      <c r="X344" s="25" t="str">
        <f t="shared" si="61"/>
        <v/>
      </c>
      <c r="Y344" s="1">
        <f t="shared" si="62"/>
        <v>332</v>
      </c>
      <c r="Z344" t="str">
        <f t="shared" si="63"/>
        <v>ITM_MtoPC</v>
      </c>
      <c r="AA344" s="158" t="str">
        <f>IF(ISNA(VLOOKUP(X344,Sheet2!J:J,1,0)),"//","")</f>
        <v/>
      </c>
      <c r="AC344" s="108" t="str">
        <f t="shared" si="64"/>
        <v/>
      </c>
      <c r="AD344" t="b">
        <f t="shared" si="65"/>
        <v>1</v>
      </c>
    </row>
    <row r="345" spans="1:30">
      <c r="A345" s="56">
        <f t="shared" si="57"/>
        <v>345</v>
      </c>
      <c r="B345" s="55">
        <f t="shared" si="58"/>
        <v>333</v>
      </c>
      <c r="C345" t="s">
        <v>3802</v>
      </c>
      <c r="D345" t="s">
        <v>25</v>
      </c>
      <c r="E345" t="s">
        <v>254</v>
      </c>
      <c r="F345" t="s">
        <v>254</v>
      </c>
      <c r="G345" s="91">
        <v>0</v>
      </c>
      <c r="H345" s="91">
        <v>0</v>
      </c>
      <c r="I345" s="174" t="s">
        <v>3</v>
      </c>
      <c r="J345" s="65" t="s">
        <v>1549</v>
      </c>
      <c r="K345" s="66" t="s">
        <v>4241</v>
      </c>
      <c r="L345" s="67"/>
      <c r="M345" s="63" t="s">
        <v>1943</v>
      </c>
      <c r="N345" s="13"/>
      <c r="O345"/>
      <c r="P345" t="str">
        <f t="shared" si="66"/>
        <v/>
      </c>
      <c r="Q345" t="str">
        <f>IF(ISNA(VLOOKUP(AC345,#REF!,1)),"//","")</f>
        <v/>
      </c>
      <c r="R345"/>
      <c r="S345" s="43">
        <f t="shared" si="59"/>
        <v>116</v>
      </c>
      <c r="T345" s="92" t="s">
        <v>2431</v>
      </c>
      <c r="U345" s="70" t="s">
        <v>2431</v>
      </c>
      <c r="V345" s="70" t="s">
        <v>2431</v>
      </c>
      <c r="W345" s="44" t="str">
        <f t="shared" si="60"/>
        <v/>
      </c>
      <c r="X345" s="25" t="str">
        <f t="shared" si="61"/>
        <v/>
      </c>
      <c r="Y345" s="1">
        <f t="shared" si="62"/>
        <v>333</v>
      </c>
      <c r="Z345" t="str">
        <f t="shared" si="63"/>
        <v>ITM_PCtoM</v>
      </c>
      <c r="AA345" s="158" t="str">
        <f>IF(ISNA(VLOOKUP(X345,Sheet2!J:J,1,0)),"//","")</f>
        <v/>
      </c>
      <c r="AC345" s="108" t="str">
        <f t="shared" si="64"/>
        <v/>
      </c>
      <c r="AD345" t="b">
        <f t="shared" si="65"/>
        <v>1</v>
      </c>
    </row>
    <row r="346" spans="1:30">
      <c r="A346" s="56">
        <f t="shared" si="57"/>
        <v>346</v>
      </c>
      <c r="B346" s="55">
        <f t="shared" si="58"/>
        <v>334</v>
      </c>
      <c r="C346" t="s">
        <v>4683</v>
      </c>
      <c r="D346" t="s">
        <v>159</v>
      </c>
      <c r="E346" t="s">
        <v>4684</v>
      </c>
      <c r="F346" t="s">
        <v>4685</v>
      </c>
      <c r="G346" s="68">
        <v>0</v>
      </c>
      <c r="H346" s="68">
        <v>0</v>
      </c>
      <c r="I346" s="173" t="s">
        <v>476</v>
      </c>
      <c r="J346" s="65" t="s">
        <v>1549</v>
      </c>
      <c r="K346" s="66" t="s">
        <v>4241</v>
      </c>
      <c r="L346" s="67"/>
      <c r="M346" t="s">
        <v>4726</v>
      </c>
      <c r="N346" s="13"/>
      <c r="O346"/>
      <c r="P346" t="str">
        <f t="shared" si="66"/>
        <v>NOT EQUAL</v>
      </c>
      <c r="Q346" t="str">
        <f>IF(ISNA(VLOOKUP(AC346,#REF!,1)),"//","")</f>
        <v/>
      </c>
      <c r="R346"/>
      <c r="S346" s="43">
        <f t="shared" si="59"/>
        <v>116</v>
      </c>
      <c r="T346" s="92" t="s">
        <v>2431</v>
      </c>
      <c r="U346" s="70" t="s">
        <v>2431</v>
      </c>
      <c r="V346" s="70" t="s">
        <v>2431</v>
      </c>
      <c r="W346" s="44" t="str">
        <f t="shared" si="60"/>
        <v/>
      </c>
      <c r="X346" s="25" t="str">
        <f t="shared" si="61"/>
        <v/>
      </c>
      <c r="Y346" s="1">
        <f t="shared" si="62"/>
        <v>334</v>
      </c>
      <c r="Z346" t="str">
        <f t="shared" si="63"/>
        <v>ITM_MMtoPOINT</v>
      </c>
      <c r="AA346" s="158" t="str">
        <f>IF(ISNA(VLOOKUP(X346,Sheet2!J:J,1,0)),"//","")</f>
        <v/>
      </c>
      <c r="AC346" s="108" t="str">
        <f t="shared" si="64"/>
        <v/>
      </c>
      <c r="AD346" t="b">
        <f t="shared" si="65"/>
        <v>1</v>
      </c>
    </row>
    <row r="347" spans="1:30">
      <c r="A347" s="56">
        <f t="shared" si="57"/>
        <v>347</v>
      </c>
      <c r="B347" s="55">
        <f t="shared" si="58"/>
        <v>335</v>
      </c>
      <c r="C347" t="s">
        <v>4683</v>
      </c>
      <c r="D347" t="s">
        <v>159</v>
      </c>
      <c r="E347" t="s">
        <v>4684</v>
      </c>
      <c r="F347" t="s">
        <v>1339</v>
      </c>
      <c r="G347" s="190">
        <v>0</v>
      </c>
      <c r="H347" s="190">
        <v>0</v>
      </c>
      <c r="I347" s="174" t="s">
        <v>3</v>
      </c>
      <c r="J347" s="65" t="s">
        <v>1549</v>
      </c>
      <c r="K347" s="66" t="s">
        <v>4241</v>
      </c>
      <c r="L347" s="67"/>
      <c r="M347" t="s">
        <v>4727</v>
      </c>
      <c r="N347" s="13"/>
      <c r="O347"/>
      <c r="P347" t="str">
        <f t="shared" si="66"/>
        <v>NOT EQUAL</v>
      </c>
      <c r="Q347" t="str">
        <f>IF(ISNA(VLOOKUP(AC347,#REF!,1)),"//","")</f>
        <v/>
      </c>
      <c r="R347"/>
      <c r="S347" s="43">
        <f t="shared" si="59"/>
        <v>116</v>
      </c>
      <c r="T347" s="92" t="s">
        <v>2431</v>
      </c>
      <c r="U347" s="70" t="s">
        <v>2431</v>
      </c>
      <c r="V347" s="70" t="s">
        <v>2431</v>
      </c>
      <c r="W347" s="44" t="str">
        <f t="shared" si="60"/>
        <v/>
      </c>
      <c r="X347" s="25" t="str">
        <f t="shared" si="61"/>
        <v/>
      </c>
      <c r="Y347" s="1">
        <f t="shared" si="62"/>
        <v>335</v>
      </c>
      <c r="Z347" t="str">
        <f t="shared" si="63"/>
        <v>ITM_MMtoPOINTb</v>
      </c>
      <c r="AA347" s="158" t="str">
        <f>IF(ISNA(VLOOKUP(X347,Sheet2!J:J,1,0)),"//","")</f>
        <v/>
      </c>
      <c r="AC347" s="108" t="str">
        <f t="shared" si="64"/>
        <v/>
      </c>
      <c r="AD347" t="b">
        <f t="shared" si="65"/>
        <v>1</v>
      </c>
    </row>
    <row r="348" spans="1:30">
      <c r="A348" s="56">
        <f t="shared" si="57"/>
        <v>348</v>
      </c>
      <c r="B348" s="55">
        <f t="shared" si="58"/>
        <v>336</v>
      </c>
      <c r="C348" t="s">
        <v>4683</v>
      </c>
      <c r="D348" t="s">
        <v>159</v>
      </c>
      <c r="E348" t="s">
        <v>4684</v>
      </c>
      <c r="F348" t="s">
        <v>898</v>
      </c>
      <c r="G348" s="73">
        <v>0</v>
      </c>
      <c r="H348" s="73">
        <v>0</v>
      </c>
      <c r="I348" s="173" t="s">
        <v>476</v>
      </c>
      <c r="J348" s="65" t="s">
        <v>1549</v>
      </c>
      <c r="K348" s="66" t="s">
        <v>4241</v>
      </c>
      <c r="L348" s="67"/>
      <c r="M348" t="s">
        <v>4728</v>
      </c>
      <c r="N348" s="13"/>
      <c r="O348"/>
      <c r="P348" t="str">
        <f t="shared" si="66"/>
        <v>NOT EQUAL</v>
      </c>
      <c r="Q348" t="str">
        <f>IF(ISNA(VLOOKUP(AC348,#REF!,1)),"//","")</f>
        <v/>
      </c>
      <c r="R348"/>
      <c r="S348" s="43">
        <f t="shared" si="59"/>
        <v>116</v>
      </c>
      <c r="T348" s="92" t="s">
        <v>2431</v>
      </c>
      <c r="U348" s="70" t="s">
        <v>2431</v>
      </c>
      <c r="V348" s="70" t="s">
        <v>2431</v>
      </c>
      <c r="W348" s="44" t="str">
        <f t="shared" si="60"/>
        <v/>
      </c>
      <c r="X348" s="25" t="str">
        <f t="shared" si="61"/>
        <v/>
      </c>
      <c r="Y348" s="1">
        <f t="shared" si="62"/>
        <v>336</v>
      </c>
      <c r="Z348" t="str">
        <f t="shared" si="63"/>
        <v>ITM_MMtoPOINTc</v>
      </c>
      <c r="AA348" s="158" t="str">
        <f>IF(ISNA(VLOOKUP(X348,Sheet2!J:J,1,0)),"//","")</f>
        <v/>
      </c>
      <c r="AC348" s="108" t="str">
        <f t="shared" si="64"/>
        <v/>
      </c>
      <c r="AD348" t="b">
        <f t="shared" si="65"/>
        <v>1</v>
      </c>
    </row>
    <row r="349" spans="1:30">
      <c r="A349" s="56">
        <f t="shared" si="57"/>
        <v>349</v>
      </c>
      <c r="B349" s="55">
        <f t="shared" si="58"/>
        <v>337</v>
      </c>
      <c r="C349" t="s">
        <v>4683</v>
      </c>
      <c r="D349" t="s">
        <v>25</v>
      </c>
      <c r="E349" t="s">
        <v>4686</v>
      </c>
      <c r="F349" t="s">
        <v>1339</v>
      </c>
      <c r="G349" s="91">
        <v>0</v>
      </c>
      <c r="H349" s="91">
        <v>0</v>
      </c>
      <c r="I349" s="174" t="s">
        <v>3</v>
      </c>
      <c r="J349" s="65" t="s">
        <v>1549</v>
      </c>
      <c r="K349" s="66" t="s">
        <v>4241</v>
      </c>
      <c r="L349" s="67"/>
      <c r="M349" t="s">
        <v>4729</v>
      </c>
      <c r="N349" s="13"/>
      <c r="O349"/>
      <c r="P349" t="str">
        <f t="shared" si="66"/>
        <v>NOT EQUAL</v>
      </c>
      <c r="Q349" t="str">
        <f>IF(ISNA(VLOOKUP(AC349,#REF!,1)),"//","")</f>
        <v/>
      </c>
      <c r="R349"/>
      <c r="S349" s="43">
        <f t="shared" si="59"/>
        <v>116</v>
      </c>
      <c r="T349" s="92" t="s">
        <v>2431</v>
      </c>
      <c r="U349" s="70" t="s">
        <v>2431</v>
      </c>
      <c r="V349" s="70" t="s">
        <v>2431</v>
      </c>
      <c r="W349" s="44" t="str">
        <f t="shared" si="60"/>
        <v/>
      </c>
      <c r="X349" s="25" t="str">
        <f t="shared" si="61"/>
        <v/>
      </c>
      <c r="Y349" s="1">
        <f t="shared" si="62"/>
        <v>337</v>
      </c>
      <c r="Z349" t="str">
        <f t="shared" si="63"/>
        <v>ITM_POINTtoMM</v>
      </c>
      <c r="AA349" s="158" t="str">
        <f>IF(ISNA(VLOOKUP(X349,Sheet2!J:J,1,0)),"//","")</f>
        <v/>
      </c>
      <c r="AC349" s="108" t="str">
        <f t="shared" si="64"/>
        <v/>
      </c>
      <c r="AD349" t="b">
        <f t="shared" si="65"/>
        <v>1</v>
      </c>
    </row>
    <row r="350" spans="1:30">
      <c r="A350" s="56">
        <f t="shared" si="57"/>
        <v>350</v>
      </c>
      <c r="B350" s="55">
        <f t="shared" si="58"/>
        <v>338</v>
      </c>
      <c r="C350" t="s">
        <v>4683</v>
      </c>
      <c r="D350" t="s">
        <v>25</v>
      </c>
      <c r="E350" t="s">
        <v>4686</v>
      </c>
      <c r="F350" t="s">
        <v>4687</v>
      </c>
      <c r="G350" s="68">
        <v>0</v>
      </c>
      <c r="H350" s="68">
        <v>0</v>
      </c>
      <c r="I350" s="173" t="s">
        <v>476</v>
      </c>
      <c r="J350" s="65" t="s">
        <v>1549</v>
      </c>
      <c r="K350" s="66" t="s">
        <v>4241</v>
      </c>
      <c r="L350" s="67"/>
      <c r="M350" t="s">
        <v>4730</v>
      </c>
      <c r="N350" s="13"/>
      <c r="O350"/>
      <c r="P350" t="str">
        <f t="shared" si="66"/>
        <v>NOT EQUAL</v>
      </c>
      <c r="Q350" t="str">
        <f>IF(ISNA(VLOOKUP(AC350,#REF!,1)),"//","")</f>
        <v/>
      </c>
      <c r="R350"/>
      <c r="S350" s="43">
        <f t="shared" si="59"/>
        <v>116</v>
      </c>
      <c r="T350" s="92" t="s">
        <v>2431</v>
      </c>
      <c r="U350" s="70" t="s">
        <v>2431</v>
      </c>
      <c r="V350" s="70" t="s">
        <v>2431</v>
      </c>
      <c r="W350" s="44" t="str">
        <f t="shared" si="60"/>
        <v/>
      </c>
      <c r="X350" s="25" t="str">
        <f t="shared" si="61"/>
        <v/>
      </c>
      <c r="Y350" s="1">
        <f t="shared" si="62"/>
        <v>338</v>
      </c>
      <c r="Z350" t="str">
        <f t="shared" si="63"/>
        <v>ITM_POINTtoMMb</v>
      </c>
      <c r="AA350" s="158" t="str">
        <f>IF(ISNA(VLOOKUP(X350,Sheet2!J:J,1,0)),"//","")</f>
        <v/>
      </c>
      <c r="AC350" s="108" t="str">
        <f t="shared" si="64"/>
        <v/>
      </c>
      <c r="AD350" t="b">
        <f t="shared" si="65"/>
        <v>1</v>
      </c>
    </row>
    <row r="351" spans="1:30">
      <c r="A351" s="56">
        <f t="shared" si="57"/>
        <v>351</v>
      </c>
      <c r="B351" s="55">
        <f t="shared" si="58"/>
        <v>339</v>
      </c>
      <c r="C351" t="s">
        <v>4683</v>
      </c>
      <c r="D351" t="s">
        <v>25</v>
      </c>
      <c r="E351" t="s">
        <v>4686</v>
      </c>
      <c r="F351" t="s">
        <v>898</v>
      </c>
      <c r="G351" s="68">
        <v>0</v>
      </c>
      <c r="H351" s="68">
        <v>0</v>
      </c>
      <c r="I351" s="173" t="s">
        <v>476</v>
      </c>
      <c r="J351" s="65" t="s">
        <v>1549</v>
      </c>
      <c r="K351" s="66" t="s">
        <v>4241</v>
      </c>
      <c r="L351" s="67"/>
      <c r="M351" t="s">
        <v>4731</v>
      </c>
      <c r="N351" s="13"/>
      <c r="O351"/>
      <c r="P351" t="str">
        <f t="shared" si="66"/>
        <v>NOT EQUAL</v>
      </c>
      <c r="Q351" t="str">
        <f>IF(ISNA(VLOOKUP(AC351,#REF!,1)),"//","")</f>
        <v/>
      </c>
      <c r="R351"/>
      <c r="S351" s="43">
        <f t="shared" si="59"/>
        <v>116</v>
      </c>
      <c r="T351" s="92" t="s">
        <v>2431</v>
      </c>
      <c r="U351" s="70" t="s">
        <v>2431</v>
      </c>
      <c r="V351" s="70" t="s">
        <v>2431</v>
      </c>
      <c r="W351" s="44" t="str">
        <f t="shared" si="60"/>
        <v/>
      </c>
      <c r="X351" s="25" t="str">
        <f t="shared" si="61"/>
        <v/>
      </c>
      <c r="Y351" s="1">
        <f t="shared" si="62"/>
        <v>339</v>
      </c>
      <c r="Z351" t="str">
        <f t="shared" si="63"/>
        <v>ITM_POINTtoMMc</v>
      </c>
      <c r="AA351" s="158" t="str">
        <f>IF(ISNA(VLOOKUP(X351,Sheet2!J:J,1,0)),"//","")</f>
        <v/>
      </c>
      <c r="AC351" s="108" t="str">
        <f t="shared" si="64"/>
        <v/>
      </c>
      <c r="AD351" t="b">
        <f t="shared" si="65"/>
        <v>1</v>
      </c>
    </row>
    <row r="352" spans="1:30">
      <c r="A352" s="56">
        <f t="shared" si="57"/>
        <v>352</v>
      </c>
      <c r="B352" s="55">
        <f t="shared" si="58"/>
        <v>340</v>
      </c>
      <c r="C352" s="59" t="s">
        <v>3803</v>
      </c>
      <c r="D352" s="59" t="s">
        <v>159</v>
      </c>
      <c r="E352" s="65" t="s">
        <v>231</v>
      </c>
      <c r="F352" s="65" t="s">
        <v>231</v>
      </c>
      <c r="G352" s="91">
        <v>0</v>
      </c>
      <c r="H352" s="91">
        <v>0</v>
      </c>
      <c r="I352" s="174" t="s">
        <v>3</v>
      </c>
      <c r="J352" s="65" t="s">
        <v>1549</v>
      </c>
      <c r="K352" s="66" t="s">
        <v>4241</v>
      </c>
      <c r="L352" s="67"/>
      <c r="M352" s="63" t="s">
        <v>1907</v>
      </c>
      <c r="N352" s="13"/>
      <c r="O352"/>
      <c r="P352" t="str">
        <f t="shared" si="66"/>
        <v/>
      </c>
      <c r="Q352" t="str">
        <f>IF(ISNA(VLOOKUP(AC352,#REF!,1)),"//","")</f>
        <v/>
      </c>
      <c r="R352"/>
      <c r="S352" s="43">
        <f t="shared" si="59"/>
        <v>116</v>
      </c>
      <c r="T352" s="92" t="s">
        <v>2431</v>
      </c>
      <c r="U352" s="70" t="s">
        <v>2431</v>
      </c>
      <c r="V352" s="70" t="s">
        <v>2431</v>
      </c>
      <c r="W352" s="44" t="str">
        <f t="shared" si="60"/>
        <v/>
      </c>
      <c r="X352" s="25" t="str">
        <f t="shared" si="61"/>
        <v/>
      </c>
      <c r="Y352" s="1">
        <f t="shared" si="62"/>
        <v>340</v>
      </c>
      <c r="Z352" t="str">
        <f t="shared" si="63"/>
        <v>ITM_MtoYD</v>
      </c>
      <c r="AA352" s="158" t="str">
        <f>IF(ISNA(VLOOKUP(X352,Sheet2!J:J,1,0)),"//","")</f>
        <v/>
      </c>
      <c r="AC352" s="108" t="str">
        <f t="shared" si="64"/>
        <v/>
      </c>
      <c r="AD352" t="b">
        <f t="shared" si="65"/>
        <v>1</v>
      </c>
    </row>
    <row r="353" spans="1:30">
      <c r="A353" s="56">
        <f t="shared" si="57"/>
        <v>353</v>
      </c>
      <c r="B353" s="55">
        <f t="shared" si="58"/>
        <v>341</v>
      </c>
      <c r="C353" s="59" t="s">
        <v>3803</v>
      </c>
      <c r="D353" s="59" t="s">
        <v>25</v>
      </c>
      <c r="E353" s="65" t="s">
        <v>395</v>
      </c>
      <c r="F353" s="65" t="s">
        <v>395</v>
      </c>
      <c r="G353" s="91">
        <v>0</v>
      </c>
      <c r="H353" s="91">
        <v>0</v>
      </c>
      <c r="I353" s="174" t="s">
        <v>3</v>
      </c>
      <c r="J353" s="65" t="s">
        <v>1549</v>
      </c>
      <c r="K353" s="66" t="s">
        <v>4241</v>
      </c>
      <c r="L353" s="67"/>
      <c r="M353" s="63" t="s">
        <v>2156</v>
      </c>
      <c r="N353" s="13"/>
      <c r="O353"/>
      <c r="P353" t="str">
        <f t="shared" si="66"/>
        <v/>
      </c>
      <c r="Q353" t="str">
        <f>IF(ISNA(VLOOKUP(AC353,#REF!,1)),"//","")</f>
        <v/>
      </c>
      <c r="R353"/>
      <c r="S353" s="43">
        <f t="shared" si="59"/>
        <v>116</v>
      </c>
      <c r="T353" s="92" t="s">
        <v>2431</v>
      </c>
      <c r="U353" s="70" t="s">
        <v>2431</v>
      </c>
      <c r="V353" s="70" t="s">
        <v>2431</v>
      </c>
      <c r="W353" s="44" t="str">
        <f t="shared" si="60"/>
        <v/>
      </c>
      <c r="X353" s="25" t="str">
        <f t="shared" si="61"/>
        <v/>
      </c>
      <c r="Y353" s="1">
        <f t="shared" si="62"/>
        <v>341</v>
      </c>
      <c r="Z353" t="str">
        <f t="shared" si="63"/>
        <v>ITM_YDtoM</v>
      </c>
      <c r="AA353" s="158" t="str">
        <f>IF(ISNA(VLOOKUP(X353,Sheet2!J:J,1,0)),"//","")</f>
        <v/>
      </c>
      <c r="AC353" s="108" t="str">
        <f t="shared" si="64"/>
        <v/>
      </c>
      <c r="AD353" t="b">
        <f t="shared" si="65"/>
        <v>1</v>
      </c>
    </row>
    <row r="354" spans="1:30">
      <c r="A354" s="56">
        <f t="shared" si="57"/>
        <v>354</v>
      </c>
      <c r="B354" s="55">
        <f t="shared" si="58"/>
        <v>342</v>
      </c>
      <c r="C354" s="59" t="s">
        <v>3804</v>
      </c>
      <c r="D354" s="59" t="s">
        <v>25</v>
      </c>
      <c r="E354" s="65" t="s">
        <v>266</v>
      </c>
      <c r="F354" s="65" t="s">
        <v>266</v>
      </c>
      <c r="G354" s="91">
        <v>0</v>
      </c>
      <c r="H354" s="91">
        <v>0</v>
      </c>
      <c r="I354" s="174" t="s">
        <v>3</v>
      </c>
      <c r="J354" s="65" t="s">
        <v>1549</v>
      </c>
      <c r="K354" s="66" t="s">
        <v>4241</v>
      </c>
      <c r="L354" s="67"/>
      <c r="M354" s="63" t="s">
        <v>1963</v>
      </c>
      <c r="N354" s="13"/>
      <c r="O354"/>
      <c r="P354" t="str">
        <f t="shared" si="66"/>
        <v/>
      </c>
      <c r="Q354" t="str">
        <f>IF(ISNA(VLOOKUP(AC354,#REF!,1)),"//","")</f>
        <v/>
      </c>
      <c r="R354"/>
      <c r="S354" s="43">
        <f t="shared" si="59"/>
        <v>116</v>
      </c>
      <c r="T354" s="92" t="s">
        <v>2431</v>
      </c>
      <c r="U354" s="70" t="s">
        <v>2431</v>
      </c>
      <c r="V354" s="70" t="s">
        <v>2431</v>
      </c>
      <c r="W354" s="44" t="str">
        <f t="shared" si="60"/>
        <v/>
      </c>
      <c r="X354" s="25" t="str">
        <f t="shared" si="61"/>
        <v/>
      </c>
      <c r="Y354" s="1">
        <f t="shared" si="62"/>
        <v>342</v>
      </c>
      <c r="Z354" t="str">
        <f t="shared" si="63"/>
        <v>ITM_PSItoPA</v>
      </c>
      <c r="AA354" s="158" t="str">
        <f>IF(ISNA(VLOOKUP(X354,Sheet2!J:J,1,0)),"//","")</f>
        <v/>
      </c>
      <c r="AC354" s="108" t="str">
        <f t="shared" si="64"/>
        <v/>
      </c>
      <c r="AD354" t="b">
        <f t="shared" si="65"/>
        <v>1</v>
      </c>
    </row>
    <row r="355" spans="1:30">
      <c r="A355" s="56">
        <f t="shared" si="57"/>
        <v>355</v>
      </c>
      <c r="B355" s="55">
        <f t="shared" si="58"/>
        <v>343</v>
      </c>
      <c r="C355" s="59" t="s">
        <v>3804</v>
      </c>
      <c r="D355" s="59" t="s">
        <v>159</v>
      </c>
      <c r="E355" s="65" t="s">
        <v>251</v>
      </c>
      <c r="F355" s="65" t="s">
        <v>251</v>
      </c>
      <c r="G355" s="91">
        <v>0</v>
      </c>
      <c r="H355" s="91">
        <v>0</v>
      </c>
      <c r="I355" s="174" t="s">
        <v>3</v>
      </c>
      <c r="J355" s="65" t="s">
        <v>1549</v>
      </c>
      <c r="K355" s="66" t="s">
        <v>4241</v>
      </c>
      <c r="L355" s="67"/>
      <c r="M355" s="63" t="s">
        <v>1940</v>
      </c>
      <c r="N355" s="13"/>
      <c r="O355"/>
      <c r="P355" t="str">
        <f t="shared" si="66"/>
        <v/>
      </c>
      <c r="Q355" t="str">
        <f>IF(ISNA(VLOOKUP(AC355,#REF!,1)),"//","")</f>
        <v/>
      </c>
      <c r="R355"/>
      <c r="S355" s="43">
        <f t="shared" si="59"/>
        <v>116</v>
      </c>
      <c r="T355" s="92" t="s">
        <v>2431</v>
      </c>
      <c r="U355" s="70" t="s">
        <v>2431</v>
      </c>
      <c r="V355" s="70" t="s">
        <v>2431</v>
      </c>
      <c r="W355" s="44" t="str">
        <f t="shared" si="60"/>
        <v/>
      </c>
      <c r="X355" s="25" t="str">
        <f t="shared" si="61"/>
        <v/>
      </c>
      <c r="Y355" s="1">
        <f t="shared" si="62"/>
        <v>343</v>
      </c>
      <c r="Z355" t="str">
        <f t="shared" si="63"/>
        <v>ITM_PAtoPSI</v>
      </c>
      <c r="AA355" s="158" t="str">
        <f>IF(ISNA(VLOOKUP(X355,Sheet2!J:J,1,0)),"//","")</f>
        <v/>
      </c>
      <c r="AC355" s="108" t="str">
        <f t="shared" si="64"/>
        <v/>
      </c>
      <c r="AD355" t="b">
        <f t="shared" si="65"/>
        <v>1</v>
      </c>
    </row>
    <row r="356" spans="1:30">
      <c r="A356" s="56">
        <f t="shared" si="57"/>
        <v>356</v>
      </c>
      <c r="B356" s="55">
        <f t="shared" si="58"/>
        <v>344</v>
      </c>
      <c r="C356" s="59" t="s">
        <v>3805</v>
      </c>
      <c r="D356" s="59" t="s">
        <v>159</v>
      </c>
      <c r="E356" s="65" t="s">
        <v>252</v>
      </c>
      <c r="F356" s="65" t="s">
        <v>253</v>
      </c>
      <c r="G356" s="91">
        <v>0</v>
      </c>
      <c r="H356" s="91">
        <v>0</v>
      </c>
      <c r="I356" s="174" t="s">
        <v>3</v>
      </c>
      <c r="J356" s="65" t="s">
        <v>1549</v>
      </c>
      <c r="K356" s="66" t="s">
        <v>4241</v>
      </c>
      <c r="L356" s="67"/>
      <c r="M356" s="63" t="s">
        <v>1941</v>
      </c>
      <c r="N356" s="13"/>
      <c r="O356"/>
      <c r="P356" t="str">
        <f t="shared" si="66"/>
        <v>NOT EQUAL</v>
      </c>
      <c r="Q356" t="str">
        <f>IF(ISNA(VLOOKUP(AC356,#REF!,1)),"//","")</f>
        <v/>
      </c>
      <c r="R356"/>
      <c r="S356" s="43">
        <f t="shared" si="59"/>
        <v>116</v>
      </c>
      <c r="T356" s="92" t="s">
        <v>2431</v>
      </c>
      <c r="U356" s="70" t="s">
        <v>2431</v>
      </c>
      <c r="V356" s="70" t="s">
        <v>2431</v>
      </c>
      <c r="W356" s="44" t="str">
        <f t="shared" si="60"/>
        <v/>
      </c>
      <c r="X356" s="25" t="str">
        <f t="shared" si="61"/>
        <v/>
      </c>
      <c r="Y356" s="1">
        <f t="shared" si="62"/>
        <v>344</v>
      </c>
      <c r="Z356" t="str">
        <f t="shared" si="63"/>
        <v>ITM_PAtoTOR</v>
      </c>
      <c r="AA356" s="158" t="str">
        <f>IF(ISNA(VLOOKUP(X356,Sheet2!J:J,1,0)),"//","")</f>
        <v/>
      </c>
      <c r="AC356" s="108" t="str">
        <f t="shared" si="64"/>
        <v/>
      </c>
      <c r="AD356" t="b">
        <f t="shared" si="65"/>
        <v>1</v>
      </c>
    </row>
    <row r="357" spans="1:30">
      <c r="A357" s="56">
        <f t="shared" si="57"/>
        <v>357</v>
      </c>
      <c r="B357" s="55">
        <f t="shared" si="58"/>
        <v>345</v>
      </c>
      <c r="C357" s="59" t="s">
        <v>3805</v>
      </c>
      <c r="D357" s="59" t="s">
        <v>159</v>
      </c>
      <c r="E357" s="65" t="s">
        <v>252</v>
      </c>
      <c r="F357" s="65" t="s">
        <v>363</v>
      </c>
      <c r="G357" s="91">
        <v>0</v>
      </c>
      <c r="H357" s="91">
        <v>0</v>
      </c>
      <c r="I357" s="173" t="s">
        <v>476</v>
      </c>
      <c r="J357" s="65" t="s">
        <v>1549</v>
      </c>
      <c r="K357" s="66" t="s">
        <v>4241</v>
      </c>
      <c r="L357" s="67"/>
      <c r="M357" s="63" t="s">
        <v>2292</v>
      </c>
      <c r="N357" s="13"/>
      <c r="O357"/>
      <c r="P357" t="str">
        <f t="shared" si="66"/>
        <v>NOT EQUAL</v>
      </c>
      <c r="Q357" t="str">
        <f>IF(ISNA(VLOOKUP(AC357,#REF!,1)),"//","")</f>
        <v/>
      </c>
      <c r="R357"/>
      <c r="S357" s="43">
        <f t="shared" si="59"/>
        <v>116</v>
      </c>
      <c r="T357" s="92" t="s">
        <v>2431</v>
      </c>
      <c r="U357" s="70" t="s">
        <v>2431</v>
      </c>
      <c r="V357" s="70" t="s">
        <v>2431</v>
      </c>
      <c r="W357" s="44" t="str">
        <f t="shared" si="60"/>
        <v/>
      </c>
      <c r="X357" s="25" t="str">
        <f t="shared" si="61"/>
        <v/>
      </c>
      <c r="Y357" s="1">
        <f t="shared" si="62"/>
        <v>345</v>
      </c>
      <c r="Z357" t="str">
        <f t="shared" si="63"/>
        <v>ITM_PAtoTORb</v>
      </c>
      <c r="AA357" s="158" t="str">
        <f>IF(ISNA(VLOOKUP(X357,Sheet2!J:J,1,0)),"//","")</f>
        <v/>
      </c>
      <c r="AC357" s="108" t="str">
        <f t="shared" si="64"/>
        <v/>
      </c>
      <c r="AD357" t="b">
        <f t="shared" si="65"/>
        <v>1</v>
      </c>
    </row>
    <row r="358" spans="1:30">
      <c r="A358" s="56">
        <f t="shared" si="57"/>
        <v>358</v>
      </c>
      <c r="B358" s="55">
        <f t="shared" si="58"/>
        <v>346</v>
      </c>
      <c r="C358" s="59" t="s">
        <v>3805</v>
      </c>
      <c r="D358" s="59" t="s">
        <v>25</v>
      </c>
      <c r="E358" s="65" t="s">
        <v>362</v>
      </c>
      <c r="F358" s="65" t="s">
        <v>363</v>
      </c>
      <c r="G358" s="91">
        <v>0</v>
      </c>
      <c r="H358" s="91">
        <v>0</v>
      </c>
      <c r="I358" s="174" t="s">
        <v>3</v>
      </c>
      <c r="J358" s="65" t="s">
        <v>1549</v>
      </c>
      <c r="K358" s="66" t="s">
        <v>4241</v>
      </c>
      <c r="L358" s="67"/>
      <c r="M358" s="63" t="s">
        <v>2094</v>
      </c>
      <c r="N358" s="13"/>
      <c r="O358"/>
      <c r="P358" t="str">
        <f t="shared" si="66"/>
        <v>NOT EQUAL</v>
      </c>
      <c r="Q358" t="str">
        <f>IF(ISNA(VLOOKUP(AC358,#REF!,1)),"//","")</f>
        <v/>
      </c>
      <c r="R358"/>
      <c r="S358" s="43">
        <f t="shared" si="59"/>
        <v>116</v>
      </c>
      <c r="T358" s="92" t="s">
        <v>2431</v>
      </c>
      <c r="U358" s="70" t="s">
        <v>2431</v>
      </c>
      <c r="V358" s="70" t="s">
        <v>2431</v>
      </c>
      <c r="W358" s="44" t="str">
        <f t="shared" si="60"/>
        <v/>
      </c>
      <c r="X358" s="25" t="str">
        <f t="shared" si="61"/>
        <v/>
      </c>
      <c r="Y358" s="1">
        <f t="shared" si="62"/>
        <v>346</v>
      </c>
      <c r="Z358" t="str">
        <f t="shared" si="63"/>
        <v>ITM_TORtoPA</v>
      </c>
      <c r="AA358" s="158" t="str">
        <f>IF(ISNA(VLOOKUP(X358,Sheet2!J:J,1,0)),"//","")</f>
        <v/>
      </c>
      <c r="AC358" s="108" t="str">
        <f t="shared" si="64"/>
        <v/>
      </c>
      <c r="AD358" t="b">
        <f t="shared" si="65"/>
        <v>1</v>
      </c>
    </row>
    <row r="359" spans="1:30">
      <c r="A359" s="56">
        <f t="shared" si="57"/>
        <v>359</v>
      </c>
      <c r="B359" s="55">
        <f t="shared" si="58"/>
        <v>347</v>
      </c>
      <c r="C359" s="59" t="s">
        <v>3805</v>
      </c>
      <c r="D359" s="59" t="s">
        <v>25</v>
      </c>
      <c r="E359" s="65" t="s">
        <v>362</v>
      </c>
      <c r="F359" s="65" t="s">
        <v>477</v>
      </c>
      <c r="G359" s="91">
        <v>0</v>
      </c>
      <c r="H359" s="91">
        <v>0</v>
      </c>
      <c r="I359" s="173" t="s">
        <v>476</v>
      </c>
      <c r="J359" s="65" t="s">
        <v>1549</v>
      </c>
      <c r="K359" s="66" t="s">
        <v>4241</v>
      </c>
      <c r="L359" s="67"/>
      <c r="M359" s="63" t="s">
        <v>2299</v>
      </c>
      <c r="N359" s="13"/>
      <c r="O359"/>
      <c r="P359" t="str">
        <f t="shared" si="66"/>
        <v>NOT EQUAL</v>
      </c>
      <c r="Q359" t="str">
        <f>IF(ISNA(VLOOKUP(AC359,#REF!,1)),"//","")</f>
        <v/>
      </c>
      <c r="R359"/>
      <c r="S359" s="43">
        <f t="shared" si="59"/>
        <v>116</v>
      </c>
      <c r="T359" s="92" t="s">
        <v>2431</v>
      </c>
      <c r="U359" s="70" t="s">
        <v>2431</v>
      </c>
      <c r="V359" s="70" t="s">
        <v>2431</v>
      </c>
      <c r="W359" s="44" t="str">
        <f t="shared" si="60"/>
        <v/>
      </c>
      <c r="X359" s="25" t="str">
        <f t="shared" si="61"/>
        <v/>
      </c>
      <c r="Y359" s="1">
        <f t="shared" si="62"/>
        <v>347</v>
      </c>
      <c r="Z359" t="str">
        <f t="shared" si="63"/>
        <v>ITM_TORtoPAb</v>
      </c>
      <c r="AA359" s="158" t="str">
        <f>IF(ISNA(VLOOKUP(X359,Sheet2!J:J,1,0)),"//","")</f>
        <v/>
      </c>
      <c r="AC359" s="108" t="str">
        <f t="shared" si="64"/>
        <v/>
      </c>
      <c r="AD359" t="b">
        <f t="shared" si="65"/>
        <v>1</v>
      </c>
    </row>
    <row r="360" spans="1:30">
      <c r="A360" s="56">
        <f t="shared" si="57"/>
        <v>360</v>
      </c>
      <c r="B360" s="55">
        <f t="shared" si="58"/>
        <v>348</v>
      </c>
      <c r="C360" s="59" t="s">
        <v>3806</v>
      </c>
      <c r="D360" s="59" t="s">
        <v>159</v>
      </c>
      <c r="E360" s="65" t="s">
        <v>354</v>
      </c>
      <c r="F360" s="65" t="s">
        <v>354</v>
      </c>
      <c r="G360" s="91">
        <v>0</v>
      </c>
      <c r="H360" s="91">
        <v>0</v>
      </c>
      <c r="I360" s="174" t="s">
        <v>3</v>
      </c>
      <c r="J360" s="65" t="s">
        <v>1549</v>
      </c>
      <c r="K360" s="66" t="s">
        <v>4241</v>
      </c>
      <c r="L360" s="67"/>
      <c r="M360" s="63" t="s">
        <v>2081</v>
      </c>
      <c r="N360" s="13"/>
      <c r="O360"/>
      <c r="P360" t="str">
        <f t="shared" si="66"/>
        <v/>
      </c>
      <c r="Q360" t="str">
        <f>IF(ISNA(VLOOKUP(AC360,#REF!,1)),"//","")</f>
        <v/>
      </c>
      <c r="R360"/>
      <c r="S360" s="43">
        <f t="shared" si="59"/>
        <v>116</v>
      </c>
      <c r="T360" s="92" t="s">
        <v>2431</v>
      </c>
      <c r="U360" s="70" t="s">
        <v>2431</v>
      </c>
      <c r="V360" s="70" t="s">
        <v>2431</v>
      </c>
      <c r="W360" s="44" t="str">
        <f t="shared" si="60"/>
        <v/>
      </c>
      <c r="X360" s="25" t="str">
        <f t="shared" si="61"/>
        <v/>
      </c>
      <c r="Y360" s="1">
        <f t="shared" si="62"/>
        <v>348</v>
      </c>
      <c r="Z360" t="str">
        <f t="shared" si="63"/>
        <v>ITM_StoYEAR</v>
      </c>
      <c r="AA360" s="158" t="str">
        <f>IF(ISNA(VLOOKUP(X360,Sheet2!J:J,1,0)),"//","")</f>
        <v/>
      </c>
      <c r="AC360" s="108" t="str">
        <f t="shared" si="64"/>
        <v/>
      </c>
      <c r="AD360" t="b">
        <f t="shared" si="65"/>
        <v>1</v>
      </c>
    </row>
    <row r="361" spans="1:30">
      <c r="A361" s="56">
        <f t="shared" si="57"/>
        <v>361</v>
      </c>
      <c r="B361" s="55">
        <f t="shared" si="58"/>
        <v>349</v>
      </c>
      <c r="C361" s="59" t="s">
        <v>3806</v>
      </c>
      <c r="D361" s="59" t="s">
        <v>25</v>
      </c>
      <c r="E361" s="65" t="s">
        <v>397</v>
      </c>
      <c r="F361" s="65" t="s">
        <v>397</v>
      </c>
      <c r="G361" s="91">
        <v>0</v>
      </c>
      <c r="H361" s="91">
        <v>0</v>
      </c>
      <c r="I361" s="174" t="s">
        <v>3</v>
      </c>
      <c r="J361" s="65" t="s">
        <v>1549</v>
      </c>
      <c r="K361" s="66" t="s">
        <v>4241</v>
      </c>
      <c r="L361" s="67"/>
      <c r="M361" s="63" t="s">
        <v>2158</v>
      </c>
      <c r="N361" s="13"/>
      <c r="O361"/>
      <c r="P361" t="str">
        <f t="shared" si="66"/>
        <v/>
      </c>
      <c r="Q361" t="str">
        <f>IF(ISNA(VLOOKUP(AC361,#REF!,1)),"//","")</f>
        <v/>
      </c>
      <c r="R361"/>
      <c r="S361" s="43">
        <f t="shared" si="59"/>
        <v>116</v>
      </c>
      <c r="T361" s="92" t="s">
        <v>2431</v>
      </c>
      <c r="U361" s="70" t="s">
        <v>2431</v>
      </c>
      <c r="V361" s="70" t="s">
        <v>2431</v>
      </c>
      <c r="W361" s="44" t="str">
        <f t="shared" si="60"/>
        <v/>
      </c>
      <c r="X361" s="25" t="str">
        <f t="shared" si="61"/>
        <v/>
      </c>
      <c r="Y361" s="1">
        <f t="shared" si="62"/>
        <v>349</v>
      </c>
      <c r="Z361" t="str">
        <f t="shared" si="63"/>
        <v>ITM_YEARtoS</v>
      </c>
      <c r="AA361" s="158" t="str">
        <f>IF(ISNA(VLOOKUP(X361,Sheet2!J:J,1,0)),"//","")</f>
        <v/>
      </c>
      <c r="AC361" s="108" t="str">
        <f t="shared" si="64"/>
        <v/>
      </c>
      <c r="AD361" t="b">
        <f t="shared" si="65"/>
        <v>1</v>
      </c>
    </row>
    <row r="362" spans="1:30">
      <c r="A362" s="56">
        <f t="shared" si="57"/>
        <v>362</v>
      </c>
      <c r="B362" s="55">
        <f t="shared" si="58"/>
        <v>350</v>
      </c>
      <c r="C362" t="s">
        <v>4688</v>
      </c>
      <c r="D362" t="s">
        <v>25</v>
      </c>
      <c r="E362" t="s">
        <v>4689</v>
      </c>
      <c r="F362" t="s">
        <v>1509</v>
      </c>
      <c r="G362" s="91">
        <v>0</v>
      </c>
      <c r="H362" s="91">
        <v>0</v>
      </c>
      <c r="I362" s="174" t="s">
        <v>3</v>
      </c>
      <c r="J362" s="65" t="s">
        <v>1549</v>
      </c>
      <c r="K362" s="66" t="s">
        <v>4241</v>
      </c>
      <c r="L362" s="67"/>
      <c r="M362" t="s">
        <v>4732</v>
      </c>
      <c r="N362" s="13"/>
      <c r="O362"/>
      <c r="P362" t="str">
        <f t="shared" si="66"/>
        <v>NOT EQUAL</v>
      </c>
      <c r="Q362" t="str">
        <f>IF(ISNA(VLOOKUP(AC362,#REF!,1)),"//","")</f>
        <v/>
      </c>
      <c r="R362"/>
      <c r="S362" s="43">
        <f t="shared" si="59"/>
        <v>116</v>
      </c>
      <c r="T362" s="92" t="s">
        <v>2431</v>
      </c>
      <c r="U362" s="70" t="s">
        <v>2431</v>
      </c>
      <c r="V362" s="70" t="s">
        <v>2431</v>
      </c>
      <c r="W362" s="44" t="str">
        <f t="shared" si="60"/>
        <v/>
      </c>
      <c r="X362" s="25" t="str">
        <f t="shared" si="61"/>
        <v/>
      </c>
      <c r="Y362" s="1">
        <f t="shared" si="62"/>
        <v>350</v>
      </c>
      <c r="Z362" t="str">
        <f t="shared" si="63"/>
        <v>ITM_CARATtoG</v>
      </c>
      <c r="AA362" s="158" t="str">
        <f>IF(ISNA(VLOOKUP(X362,Sheet2!J:J,1,0)),"//","")</f>
        <v/>
      </c>
      <c r="AC362" s="108" t="str">
        <f t="shared" si="64"/>
        <v/>
      </c>
      <c r="AD362" t="b">
        <f t="shared" si="65"/>
        <v>1</v>
      </c>
    </row>
    <row r="363" spans="1:30">
      <c r="A363" s="56">
        <f t="shared" si="57"/>
        <v>363</v>
      </c>
      <c r="B363" s="55">
        <f t="shared" si="58"/>
        <v>351</v>
      </c>
      <c r="C363" t="s">
        <v>4688</v>
      </c>
      <c r="D363" t="s">
        <v>25</v>
      </c>
      <c r="E363" t="s">
        <v>4689</v>
      </c>
      <c r="F363" t="s">
        <v>4678</v>
      </c>
      <c r="G363" s="91">
        <v>0</v>
      </c>
      <c r="H363" s="91">
        <v>0</v>
      </c>
      <c r="I363" s="173" t="s">
        <v>476</v>
      </c>
      <c r="J363" s="65" t="s">
        <v>1549</v>
      </c>
      <c r="K363" s="66" t="s">
        <v>4241</v>
      </c>
      <c r="L363" s="67"/>
      <c r="M363" t="s">
        <v>4733</v>
      </c>
      <c r="N363" s="13"/>
      <c r="O363"/>
      <c r="P363" t="str">
        <f t="shared" si="66"/>
        <v>NOT EQUAL</v>
      </c>
      <c r="Q363" t="str">
        <f>IF(ISNA(VLOOKUP(AC363,#REF!,1)),"//","")</f>
        <v/>
      </c>
      <c r="R363"/>
      <c r="S363" s="43">
        <f t="shared" si="59"/>
        <v>116</v>
      </c>
      <c r="T363" s="92" t="s">
        <v>2431</v>
      </c>
      <c r="U363" s="70" t="s">
        <v>2431</v>
      </c>
      <c r="V363" s="70" t="s">
        <v>2431</v>
      </c>
      <c r="W363" s="44" t="str">
        <f t="shared" si="60"/>
        <v/>
      </c>
      <c r="X363" s="25" t="str">
        <f t="shared" si="61"/>
        <v/>
      </c>
      <c r="Y363" s="1">
        <f t="shared" si="62"/>
        <v>351</v>
      </c>
      <c r="Z363" t="str">
        <f t="shared" si="63"/>
        <v>ITM_CARATtoGb</v>
      </c>
      <c r="AA363" s="158" t="str">
        <f>IF(ISNA(VLOOKUP(X363,Sheet2!J:J,1,0)),"//","")</f>
        <v/>
      </c>
      <c r="AC363" s="108" t="str">
        <f t="shared" si="64"/>
        <v/>
      </c>
      <c r="AD363" t="b">
        <f t="shared" si="65"/>
        <v>1</v>
      </c>
    </row>
    <row r="364" spans="1:30">
      <c r="A364" s="56">
        <f t="shared" si="57"/>
        <v>364</v>
      </c>
      <c r="B364" s="55">
        <f t="shared" si="58"/>
        <v>352</v>
      </c>
      <c r="C364" t="s">
        <v>4649</v>
      </c>
      <c r="D364" t="s">
        <v>159</v>
      </c>
      <c r="E364" t="s">
        <v>4650</v>
      </c>
      <c r="F364" t="s">
        <v>4650</v>
      </c>
      <c r="G364" s="68">
        <v>0</v>
      </c>
      <c r="H364" s="68">
        <v>0</v>
      </c>
      <c r="I364" s="175" t="s">
        <v>3</v>
      </c>
      <c r="J364" s="65" t="s">
        <v>1549</v>
      </c>
      <c r="K364" s="66" t="s">
        <v>4241</v>
      </c>
      <c r="L364" s="67"/>
      <c r="M364" t="s">
        <v>4643</v>
      </c>
      <c r="N364" s="13"/>
      <c r="O364"/>
      <c r="P364" t="str">
        <f t="shared" si="66"/>
        <v/>
      </c>
      <c r="Q364" t="str">
        <f>IF(ISNA(VLOOKUP(AC364,#REF!,1)),"//","")</f>
        <v/>
      </c>
      <c r="R364"/>
      <c r="S364" s="43">
        <f t="shared" si="59"/>
        <v>116</v>
      </c>
      <c r="T364" s="92" t="s">
        <v>2431</v>
      </c>
      <c r="U364" s="70" t="s">
        <v>2431</v>
      </c>
      <c r="V364" s="70" t="s">
        <v>2431</v>
      </c>
      <c r="W364" s="44" t="str">
        <f t="shared" si="60"/>
        <v/>
      </c>
      <c r="X364" s="25" t="str">
        <f t="shared" si="61"/>
        <v/>
      </c>
      <c r="Y364" s="1">
        <f t="shared" si="62"/>
        <v>352</v>
      </c>
      <c r="Z364" t="str">
        <f t="shared" si="63"/>
        <v>ITM_JINtoKG</v>
      </c>
      <c r="AA364" s="158" t="str">
        <f>IF(ISNA(VLOOKUP(X364,Sheet2!J:J,1,0)),"//","")</f>
        <v/>
      </c>
      <c r="AC364" s="108" t="str">
        <f t="shared" si="64"/>
        <v/>
      </c>
      <c r="AD364" t="b">
        <f t="shared" si="65"/>
        <v>1</v>
      </c>
    </row>
    <row r="365" spans="1:30">
      <c r="A365" s="56">
        <f t="shared" si="57"/>
        <v>365</v>
      </c>
      <c r="B365" s="55">
        <f t="shared" si="58"/>
        <v>353</v>
      </c>
      <c r="C365" t="s">
        <v>4688</v>
      </c>
      <c r="D365" t="s">
        <v>159</v>
      </c>
      <c r="E365" t="s">
        <v>4690</v>
      </c>
      <c r="F365" t="s">
        <v>4676</v>
      </c>
      <c r="G365" s="91">
        <v>0</v>
      </c>
      <c r="H365" s="91">
        <v>0</v>
      </c>
      <c r="I365" s="174" t="s">
        <v>3</v>
      </c>
      <c r="J365" s="65" t="s">
        <v>1549</v>
      </c>
      <c r="K365" s="66" t="s">
        <v>4241</v>
      </c>
      <c r="L365" s="67"/>
      <c r="M365" t="s">
        <v>4734</v>
      </c>
      <c r="N365" s="13"/>
      <c r="O365"/>
      <c r="P365" t="str">
        <f t="shared" si="66"/>
        <v>NOT EQUAL</v>
      </c>
      <c r="Q365" t="str">
        <f>IF(ISNA(VLOOKUP(AC365,#REF!,1)),"//","")</f>
        <v/>
      </c>
      <c r="R365"/>
      <c r="S365" s="43">
        <f t="shared" si="59"/>
        <v>116</v>
      </c>
      <c r="T365" s="92" t="s">
        <v>2431</v>
      </c>
      <c r="U365" s="70" t="s">
        <v>2431</v>
      </c>
      <c r="V365" s="70" t="s">
        <v>2431</v>
      </c>
      <c r="W365" s="44" t="str">
        <f t="shared" si="60"/>
        <v/>
      </c>
      <c r="X365" s="25" t="str">
        <f t="shared" si="61"/>
        <v/>
      </c>
      <c r="Y365" s="1">
        <f t="shared" si="62"/>
        <v>353</v>
      </c>
      <c r="Z365" t="str">
        <f t="shared" si="63"/>
        <v>ITM_GtoCARAT</v>
      </c>
      <c r="AA365" s="158" t="str">
        <f>IF(ISNA(VLOOKUP(X365,Sheet2!J:J,1,0)),"//","")</f>
        <v/>
      </c>
      <c r="AC365" s="108" t="str">
        <f t="shared" si="64"/>
        <v/>
      </c>
      <c r="AD365" t="b">
        <f t="shared" si="65"/>
        <v>1</v>
      </c>
    </row>
    <row r="366" spans="1:30">
      <c r="A366" s="56">
        <f t="shared" si="57"/>
        <v>366</v>
      </c>
      <c r="B366" s="55">
        <f t="shared" si="58"/>
        <v>354</v>
      </c>
      <c r="C366" t="s">
        <v>4688</v>
      </c>
      <c r="D366" t="s">
        <v>159</v>
      </c>
      <c r="E366" t="s">
        <v>4690</v>
      </c>
      <c r="F366" t="s">
        <v>1509</v>
      </c>
      <c r="G366" s="91">
        <v>0</v>
      </c>
      <c r="H366" s="91">
        <v>0</v>
      </c>
      <c r="I366" s="173" t="s">
        <v>476</v>
      </c>
      <c r="J366" s="65" t="s">
        <v>1549</v>
      </c>
      <c r="K366" s="66" t="s">
        <v>4241</v>
      </c>
      <c r="L366" s="67"/>
      <c r="M366" t="s">
        <v>4735</v>
      </c>
      <c r="N366" s="13"/>
      <c r="O366"/>
      <c r="P366" t="str">
        <f t="shared" si="66"/>
        <v>NOT EQUAL</v>
      </c>
      <c r="Q366" t="str">
        <f>IF(ISNA(VLOOKUP(AC366,#REF!,1)),"//","")</f>
        <v/>
      </c>
      <c r="R366"/>
      <c r="S366" s="43">
        <f t="shared" si="59"/>
        <v>116</v>
      </c>
      <c r="T366" s="92" t="s">
        <v>2431</v>
      </c>
      <c r="U366" s="70" t="s">
        <v>2431</v>
      </c>
      <c r="V366" s="70" t="s">
        <v>2431</v>
      </c>
      <c r="W366" s="44" t="str">
        <f t="shared" si="60"/>
        <v/>
      </c>
      <c r="X366" s="25" t="str">
        <f t="shared" si="61"/>
        <v/>
      </c>
      <c r="Y366" s="1">
        <f t="shared" si="62"/>
        <v>354</v>
      </c>
      <c r="Z366" t="str">
        <f t="shared" si="63"/>
        <v>ITM_GtoCARATb</v>
      </c>
      <c r="AA366" s="158" t="str">
        <f>IF(ISNA(VLOOKUP(X366,Sheet2!J:J,1,0)),"//","")</f>
        <v/>
      </c>
      <c r="AC366" s="108" t="str">
        <f t="shared" si="64"/>
        <v/>
      </c>
      <c r="AD366" t="b">
        <f t="shared" si="65"/>
        <v>1</v>
      </c>
    </row>
    <row r="367" spans="1:30">
      <c r="A367" s="56">
        <f t="shared" si="57"/>
        <v>367</v>
      </c>
      <c r="B367" s="55">
        <f t="shared" si="58"/>
        <v>355</v>
      </c>
      <c r="C367" t="s">
        <v>4649</v>
      </c>
      <c r="D367" t="s">
        <v>25</v>
      </c>
      <c r="E367" t="s">
        <v>4651</v>
      </c>
      <c r="F367" t="s">
        <v>4651</v>
      </c>
      <c r="G367" s="68">
        <v>0</v>
      </c>
      <c r="H367" s="68">
        <v>0</v>
      </c>
      <c r="I367" s="175" t="s">
        <v>3</v>
      </c>
      <c r="J367" s="65" t="s">
        <v>1549</v>
      </c>
      <c r="K367" s="66" t="s">
        <v>4241</v>
      </c>
      <c r="L367" s="67"/>
      <c r="M367" t="s">
        <v>4644</v>
      </c>
      <c r="N367" s="13"/>
      <c r="O367"/>
      <c r="P367" t="str">
        <f t="shared" si="66"/>
        <v/>
      </c>
      <c r="Q367" t="str">
        <f>IF(ISNA(VLOOKUP(AC367,#REF!,1)),"//","")</f>
        <v/>
      </c>
      <c r="R367"/>
      <c r="S367" s="43">
        <f t="shared" si="59"/>
        <v>116</v>
      </c>
      <c r="T367" s="92" t="s">
        <v>2431</v>
      </c>
      <c r="U367" s="70" t="s">
        <v>2431</v>
      </c>
      <c r="V367" s="70" t="s">
        <v>2431</v>
      </c>
      <c r="W367" s="44" t="str">
        <f t="shared" si="60"/>
        <v/>
      </c>
      <c r="X367" s="25" t="str">
        <f t="shared" si="61"/>
        <v/>
      </c>
      <c r="Y367" s="1">
        <f t="shared" si="62"/>
        <v>355</v>
      </c>
      <c r="Z367" t="str">
        <f t="shared" si="63"/>
        <v>ITM_KGtoJIN</v>
      </c>
      <c r="AA367" s="158" t="str">
        <f>IF(ISNA(VLOOKUP(X367,Sheet2!J:J,1,0)),"//","")</f>
        <v/>
      </c>
      <c r="AC367" s="108" t="str">
        <f t="shared" si="64"/>
        <v/>
      </c>
      <c r="AD367" t="b">
        <f t="shared" si="65"/>
        <v>1</v>
      </c>
    </row>
    <row r="368" spans="1:30">
      <c r="A368" s="56">
        <f t="shared" si="57"/>
        <v>368</v>
      </c>
      <c r="B368" s="55">
        <f t="shared" si="58"/>
        <v>356</v>
      </c>
      <c r="C368" t="s">
        <v>4691</v>
      </c>
      <c r="D368" t="s">
        <v>25</v>
      </c>
      <c r="E368" t="s">
        <v>4692</v>
      </c>
      <c r="F368" t="s">
        <v>4692</v>
      </c>
      <c r="G368" s="68">
        <v>0</v>
      </c>
      <c r="H368" s="68">
        <v>0</v>
      </c>
      <c r="I368" s="174" t="s">
        <v>3</v>
      </c>
      <c r="J368" s="65" t="s">
        <v>1549</v>
      </c>
      <c r="K368" s="66" t="s">
        <v>4241</v>
      </c>
      <c r="L368" s="67"/>
      <c r="M368" t="s">
        <v>4736</v>
      </c>
      <c r="N368" s="13"/>
      <c r="O368"/>
      <c r="P368" t="str">
        <f t="shared" si="66"/>
        <v/>
      </c>
      <c r="Q368" t="str">
        <f>IF(ISNA(VLOOKUP(AC368,#REF!,1)),"//","")</f>
        <v/>
      </c>
      <c r="R368"/>
      <c r="S368" s="43">
        <f t="shared" si="59"/>
        <v>116</v>
      </c>
      <c r="T368" s="92" t="s">
        <v>2431</v>
      </c>
      <c r="U368" s="70" t="s">
        <v>2431</v>
      </c>
      <c r="V368" s="70" t="s">
        <v>2431</v>
      </c>
      <c r="W368" s="44" t="str">
        <f t="shared" si="60"/>
        <v/>
      </c>
      <c r="X368" s="25" t="str">
        <f t="shared" si="61"/>
        <v/>
      </c>
      <c r="Y368" s="1">
        <f t="shared" si="62"/>
        <v>356</v>
      </c>
      <c r="Z368" t="str">
        <f t="shared" si="63"/>
        <v>ITM_QTtoL</v>
      </c>
      <c r="AA368" s="158" t="str">
        <f>IF(ISNA(VLOOKUP(X368,Sheet2!J:J,1,0)),"//","")</f>
        <v/>
      </c>
      <c r="AC368" s="108" t="str">
        <f t="shared" si="64"/>
        <v/>
      </c>
      <c r="AD368" t="b">
        <f t="shared" si="65"/>
        <v>1</v>
      </c>
    </row>
    <row r="369" spans="1:30">
      <c r="A369" s="56">
        <f t="shared" si="57"/>
        <v>369</v>
      </c>
      <c r="B369" s="55">
        <f t="shared" si="58"/>
        <v>357</v>
      </c>
      <c r="C369" t="s">
        <v>4691</v>
      </c>
      <c r="D369" t="s">
        <v>159</v>
      </c>
      <c r="E369" t="s">
        <v>4693</v>
      </c>
      <c r="F369" t="s">
        <v>4693</v>
      </c>
      <c r="G369" s="68">
        <v>0</v>
      </c>
      <c r="H369" s="68">
        <v>0</v>
      </c>
      <c r="I369" s="174" t="s">
        <v>3</v>
      </c>
      <c r="J369" s="65" t="s">
        <v>1549</v>
      </c>
      <c r="K369" s="66" t="s">
        <v>4241</v>
      </c>
      <c r="L369" s="67"/>
      <c r="M369" t="s">
        <v>4737</v>
      </c>
      <c r="N369" s="13"/>
      <c r="O369"/>
      <c r="P369" t="str">
        <f t="shared" si="66"/>
        <v/>
      </c>
      <c r="Q369" t="str">
        <f>IF(ISNA(VLOOKUP(AC369,#REF!,1)),"//","")</f>
        <v/>
      </c>
      <c r="R369"/>
      <c r="S369" s="43">
        <f t="shared" si="59"/>
        <v>116</v>
      </c>
      <c r="T369" s="92" t="s">
        <v>2431</v>
      </c>
      <c r="U369" s="70" t="s">
        <v>2431</v>
      </c>
      <c r="V369" s="70" t="s">
        <v>2431</v>
      </c>
      <c r="W369" s="44" t="str">
        <f t="shared" si="60"/>
        <v/>
      </c>
      <c r="X369" s="25" t="str">
        <f t="shared" si="61"/>
        <v/>
      </c>
      <c r="Y369" s="1">
        <f t="shared" si="62"/>
        <v>357</v>
      </c>
      <c r="Z369" t="str">
        <f t="shared" si="63"/>
        <v>ITM_LtoQT</v>
      </c>
      <c r="AA369" s="158" t="str">
        <f>IF(ISNA(VLOOKUP(X369,Sheet2!J:J,1,0)),"//","")</f>
        <v/>
      </c>
      <c r="AC369" s="108" t="str">
        <f t="shared" si="64"/>
        <v/>
      </c>
      <c r="AD369" t="b">
        <f t="shared" si="65"/>
        <v>1</v>
      </c>
    </row>
    <row r="370" spans="1:30">
      <c r="A370" s="56">
        <f t="shared" si="57"/>
        <v>370</v>
      </c>
      <c r="B370" s="55">
        <f t="shared" si="58"/>
        <v>358</v>
      </c>
      <c r="C370" s="59" t="s">
        <v>3807</v>
      </c>
      <c r="D370" s="59" t="s">
        <v>25</v>
      </c>
      <c r="E370" s="65" t="s">
        <v>1023</v>
      </c>
      <c r="F370" s="65" t="s">
        <v>1517</v>
      </c>
      <c r="G370" s="68">
        <v>0</v>
      </c>
      <c r="H370" s="68">
        <v>0</v>
      </c>
      <c r="I370" s="174" t="s">
        <v>3</v>
      </c>
      <c r="J370" s="65" t="s">
        <v>1549</v>
      </c>
      <c r="K370" s="66" t="s">
        <v>4241</v>
      </c>
      <c r="L370" s="67"/>
      <c r="M370" s="63" t="s">
        <v>2325</v>
      </c>
      <c r="N370" s="13"/>
      <c r="O370"/>
      <c r="P370" t="str">
        <f t="shared" si="66"/>
        <v>NOT EQUAL</v>
      </c>
      <c r="Q370" t="str">
        <f>IF(ISNA(VLOOKUP(AC370,#REF!,1)),"//","")</f>
        <v/>
      </c>
      <c r="R370"/>
      <c r="S370" s="43">
        <f t="shared" si="59"/>
        <v>116</v>
      </c>
      <c r="T370" s="92" t="s">
        <v>2431</v>
      </c>
      <c r="U370" s="70" t="s">
        <v>2431</v>
      </c>
      <c r="V370" s="70" t="s">
        <v>2431</v>
      </c>
      <c r="W370" s="44" t="str">
        <f t="shared" si="60"/>
        <v/>
      </c>
      <c r="X370" s="25" t="str">
        <f t="shared" si="61"/>
        <v/>
      </c>
      <c r="Y370" s="1">
        <f t="shared" si="62"/>
        <v>358</v>
      </c>
      <c r="Z370" t="str">
        <f t="shared" si="63"/>
        <v>ITM_FATHOMtoM</v>
      </c>
      <c r="AA370" s="158" t="str">
        <f>IF(ISNA(VLOOKUP(X370,Sheet2!J:J,1,0)),"//","")</f>
        <v/>
      </c>
      <c r="AC370" s="108" t="str">
        <f t="shared" si="64"/>
        <v/>
      </c>
      <c r="AD370" t="b">
        <f t="shared" si="65"/>
        <v>1</v>
      </c>
    </row>
    <row r="371" spans="1:30">
      <c r="A371" s="56">
        <f t="shared" si="57"/>
        <v>371</v>
      </c>
      <c r="B371" s="55">
        <f t="shared" si="58"/>
        <v>359</v>
      </c>
      <c r="C371" s="59" t="s">
        <v>3807</v>
      </c>
      <c r="D371" s="59" t="s">
        <v>25</v>
      </c>
      <c r="E371" s="65" t="s">
        <v>1023</v>
      </c>
      <c r="F371" s="65" t="s">
        <v>1518</v>
      </c>
      <c r="G371" s="68">
        <v>0</v>
      </c>
      <c r="H371" s="68">
        <v>0</v>
      </c>
      <c r="I371" s="173" t="s">
        <v>476</v>
      </c>
      <c r="J371" s="65" t="s">
        <v>1549</v>
      </c>
      <c r="K371" s="66" t="s">
        <v>4241</v>
      </c>
      <c r="L371" s="67"/>
      <c r="M371" s="63" t="s">
        <v>2326</v>
      </c>
      <c r="N371" s="13"/>
      <c r="O371"/>
      <c r="P371" t="str">
        <f t="shared" si="66"/>
        <v>NOT EQUAL</v>
      </c>
      <c r="Q371" t="str">
        <f>IF(ISNA(VLOOKUP(AC371,#REF!,1)),"//","")</f>
        <v/>
      </c>
      <c r="R371"/>
      <c r="S371" s="43">
        <f t="shared" si="59"/>
        <v>116</v>
      </c>
      <c r="T371" s="92" t="s">
        <v>2431</v>
      </c>
      <c r="U371" s="70" t="s">
        <v>2431</v>
      </c>
      <c r="V371" s="70" t="s">
        <v>2431</v>
      </c>
      <c r="W371" s="44" t="str">
        <f t="shared" si="60"/>
        <v/>
      </c>
      <c r="X371" s="25" t="str">
        <f t="shared" si="61"/>
        <v/>
      </c>
      <c r="Y371" s="1">
        <f t="shared" si="62"/>
        <v>359</v>
      </c>
      <c r="Z371" t="str">
        <f t="shared" si="63"/>
        <v>ITM_FATHOMtoMb</v>
      </c>
      <c r="AA371" s="158" t="str">
        <f>IF(ISNA(VLOOKUP(X371,Sheet2!J:J,1,0)),"//","")</f>
        <v/>
      </c>
      <c r="AC371" s="108" t="str">
        <f t="shared" si="64"/>
        <v/>
      </c>
      <c r="AD371" t="b">
        <f t="shared" si="65"/>
        <v>1</v>
      </c>
    </row>
    <row r="372" spans="1:30">
      <c r="A372" s="56">
        <f t="shared" si="57"/>
        <v>372</v>
      </c>
      <c r="B372" s="55">
        <f t="shared" si="58"/>
        <v>360</v>
      </c>
      <c r="C372" s="59" t="s">
        <v>3807</v>
      </c>
      <c r="D372" s="59" t="s">
        <v>25</v>
      </c>
      <c r="E372" s="65" t="s">
        <v>1023</v>
      </c>
      <c r="F372" s="65" t="s">
        <v>898</v>
      </c>
      <c r="G372" s="68">
        <v>0</v>
      </c>
      <c r="H372" s="68">
        <v>0</v>
      </c>
      <c r="I372" s="173" t="s">
        <v>476</v>
      </c>
      <c r="J372" s="65" t="s">
        <v>1549</v>
      </c>
      <c r="K372" s="66" t="s">
        <v>4241</v>
      </c>
      <c r="L372" s="67"/>
      <c r="M372" s="63" t="s">
        <v>2337</v>
      </c>
      <c r="N372" s="13"/>
      <c r="O372"/>
      <c r="P372" t="str">
        <f t="shared" si="66"/>
        <v>NOT EQUAL</v>
      </c>
      <c r="Q372" t="str">
        <f>IF(ISNA(VLOOKUP(AC372,#REF!,1)),"//","")</f>
        <v/>
      </c>
      <c r="R372"/>
      <c r="S372" s="43">
        <f t="shared" si="59"/>
        <v>116</v>
      </c>
      <c r="T372" s="92" t="s">
        <v>2431</v>
      </c>
      <c r="U372" s="70" t="s">
        <v>2431</v>
      </c>
      <c r="V372" s="70" t="s">
        <v>2431</v>
      </c>
      <c r="W372" s="44" t="str">
        <f t="shared" si="60"/>
        <v/>
      </c>
      <c r="X372" s="25" t="str">
        <f t="shared" si="61"/>
        <v/>
      </c>
      <c r="Y372" s="1">
        <f t="shared" si="62"/>
        <v>360</v>
      </c>
      <c r="Z372" t="str">
        <f t="shared" si="63"/>
        <v>ITM_FATHOMtoMc</v>
      </c>
      <c r="AA372" s="158" t="str">
        <f>IF(ISNA(VLOOKUP(X372,Sheet2!J:J,1,0)),"//","")</f>
        <v/>
      </c>
      <c r="AC372" s="108" t="str">
        <f t="shared" si="64"/>
        <v/>
      </c>
      <c r="AD372" t="b">
        <f t="shared" si="65"/>
        <v>1</v>
      </c>
    </row>
    <row r="373" spans="1:30">
      <c r="A373" s="56">
        <f t="shared" si="57"/>
        <v>373</v>
      </c>
      <c r="B373" s="55">
        <f t="shared" si="58"/>
        <v>361</v>
      </c>
      <c r="C373" s="59" t="s">
        <v>3807</v>
      </c>
      <c r="D373" s="59" t="s">
        <v>159</v>
      </c>
      <c r="E373" s="65" t="s">
        <v>1024</v>
      </c>
      <c r="F373" s="65" t="s">
        <v>1338</v>
      </c>
      <c r="G373" s="68">
        <v>0</v>
      </c>
      <c r="H373" s="68">
        <v>0</v>
      </c>
      <c r="I373" s="174" t="s">
        <v>3</v>
      </c>
      <c r="J373" s="65" t="s">
        <v>1549</v>
      </c>
      <c r="K373" s="66" t="s">
        <v>4241</v>
      </c>
      <c r="L373" s="67"/>
      <c r="M373" s="63" t="s">
        <v>2327</v>
      </c>
      <c r="N373" s="13"/>
      <c r="O373"/>
      <c r="P373" t="str">
        <f t="shared" si="66"/>
        <v>NOT EQUAL</v>
      </c>
      <c r="Q373" t="str">
        <f>IF(ISNA(VLOOKUP(AC373,#REF!,1)),"//","")</f>
        <v/>
      </c>
      <c r="R373"/>
      <c r="S373" s="43">
        <f t="shared" si="59"/>
        <v>116</v>
      </c>
      <c r="T373" s="92" t="s">
        <v>2431</v>
      </c>
      <c r="U373" s="70" t="s">
        <v>2431</v>
      </c>
      <c r="V373" s="70" t="s">
        <v>2431</v>
      </c>
      <c r="W373" s="44" t="str">
        <f t="shared" si="60"/>
        <v/>
      </c>
      <c r="X373" s="25" t="str">
        <f t="shared" si="61"/>
        <v/>
      </c>
      <c r="Y373" s="1">
        <f t="shared" si="62"/>
        <v>361</v>
      </c>
      <c r="Z373" t="str">
        <f t="shared" si="63"/>
        <v>ITM_MtoFATHOM</v>
      </c>
      <c r="AA373" s="158" t="str">
        <f>IF(ISNA(VLOOKUP(X373,Sheet2!J:J,1,0)),"//","")</f>
        <v/>
      </c>
      <c r="AC373" s="108" t="str">
        <f t="shared" si="64"/>
        <v/>
      </c>
      <c r="AD373" t="b">
        <f t="shared" si="65"/>
        <v>1</v>
      </c>
    </row>
    <row r="374" spans="1:30">
      <c r="A374" s="56">
        <f t="shared" si="57"/>
        <v>374</v>
      </c>
      <c r="B374" s="55">
        <f t="shared" si="58"/>
        <v>362</v>
      </c>
      <c r="C374" s="59" t="s">
        <v>3807</v>
      </c>
      <c r="D374" s="59" t="s">
        <v>159</v>
      </c>
      <c r="E374" s="65" t="s">
        <v>1024</v>
      </c>
      <c r="F374" s="65" t="s">
        <v>1517</v>
      </c>
      <c r="G374" s="68">
        <v>0</v>
      </c>
      <c r="H374" s="68">
        <v>0</v>
      </c>
      <c r="I374" s="173" t="s">
        <v>476</v>
      </c>
      <c r="J374" s="65" t="s">
        <v>1549</v>
      </c>
      <c r="K374" s="66" t="s">
        <v>4241</v>
      </c>
      <c r="L374" s="67"/>
      <c r="M374" s="63" t="s">
        <v>2328</v>
      </c>
      <c r="N374" s="13"/>
      <c r="O374"/>
      <c r="P374" t="str">
        <f t="shared" si="66"/>
        <v>NOT EQUAL</v>
      </c>
      <c r="Q374" t="str">
        <f>IF(ISNA(VLOOKUP(AC374,#REF!,1)),"//","")</f>
        <v/>
      </c>
      <c r="R374"/>
      <c r="S374" s="43">
        <f t="shared" si="59"/>
        <v>116</v>
      </c>
      <c r="T374" s="92" t="s">
        <v>2431</v>
      </c>
      <c r="U374" s="70" t="s">
        <v>2431</v>
      </c>
      <c r="V374" s="70" t="s">
        <v>2431</v>
      </c>
      <c r="W374" s="44" t="str">
        <f t="shared" si="60"/>
        <v/>
      </c>
      <c r="X374" s="25" t="str">
        <f t="shared" si="61"/>
        <v/>
      </c>
      <c r="Y374" s="1">
        <f t="shared" si="62"/>
        <v>362</v>
      </c>
      <c r="Z374" t="str">
        <f t="shared" si="63"/>
        <v>ITM_MtoFATHOMb</v>
      </c>
      <c r="AA374" s="158" t="str">
        <f>IF(ISNA(VLOOKUP(X374,Sheet2!J:J,1,0)),"//","")</f>
        <v/>
      </c>
      <c r="AC374" s="108" t="str">
        <f t="shared" si="64"/>
        <v/>
      </c>
      <c r="AD374" t="b">
        <f t="shared" si="65"/>
        <v>1</v>
      </c>
    </row>
    <row r="375" spans="1:30">
      <c r="A375" s="56">
        <f t="shared" si="57"/>
        <v>375</v>
      </c>
      <c r="B375" s="55">
        <f t="shared" si="58"/>
        <v>363</v>
      </c>
      <c r="C375" s="59" t="s">
        <v>3807</v>
      </c>
      <c r="D375" s="59" t="s">
        <v>159</v>
      </c>
      <c r="E375" s="65" t="s">
        <v>1024</v>
      </c>
      <c r="F375" s="65" t="s">
        <v>898</v>
      </c>
      <c r="G375" s="68">
        <v>0</v>
      </c>
      <c r="H375" s="68">
        <v>0</v>
      </c>
      <c r="I375" s="173" t="s">
        <v>476</v>
      </c>
      <c r="J375" s="65" t="s">
        <v>1549</v>
      </c>
      <c r="K375" s="66" t="s">
        <v>4241</v>
      </c>
      <c r="L375" s="67"/>
      <c r="M375" s="63" t="s">
        <v>2338</v>
      </c>
      <c r="N375" s="13"/>
      <c r="O375"/>
      <c r="P375" t="str">
        <f t="shared" si="66"/>
        <v>NOT EQUAL</v>
      </c>
      <c r="Q375" t="str">
        <f>IF(ISNA(VLOOKUP(AC375,#REF!,1)),"//","")</f>
        <v/>
      </c>
      <c r="R375"/>
      <c r="S375" s="43">
        <f t="shared" si="59"/>
        <v>116</v>
      </c>
      <c r="T375" s="92" t="s">
        <v>2431</v>
      </c>
      <c r="U375" s="70" t="s">
        <v>2431</v>
      </c>
      <c r="V375" s="70" t="s">
        <v>2431</v>
      </c>
      <c r="W375" s="44" t="str">
        <f t="shared" si="60"/>
        <v/>
      </c>
      <c r="X375" s="25" t="str">
        <f t="shared" si="61"/>
        <v/>
      </c>
      <c r="Y375" s="1">
        <f t="shared" si="62"/>
        <v>363</v>
      </c>
      <c r="Z375" t="str">
        <f t="shared" si="63"/>
        <v>ITM_MtoFATHOMc</v>
      </c>
      <c r="AA375" s="158" t="str">
        <f>IF(ISNA(VLOOKUP(X375,Sheet2!J:J,1,0)),"//","")</f>
        <v/>
      </c>
      <c r="AC375" s="108" t="str">
        <f t="shared" si="64"/>
        <v/>
      </c>
      <c r="AD375" t="b">
        <f t="shared" si="65"/>
        <v>1</v>
      </c>
    </row>
    <row r="376" spans="1:30">
      <c r="A376" s="56">
        <f t="shared" si="57"/>
        <v>376</v>
      </c>
      <c r="B376" s="55">
        <f t="shared" si="58"/>
        <v>364</v>
      </c>
      <c r="C376" s="59" t="s">
        <v>3808</v>
      </c>
      <c r="D376" s="59" t="s">
        <v>25</v>
      </c>
      <c r="E376" s="65" t="s">
        <v>1025</v>
      </c>
      <c r="F376" s="65" t="s">
        <v>1519</v>
      </c>
      <c r="G376" s="68">
        <v>0</v>
      </c>
      <c r="H376" s="68">
        <v>0</v>
      </c>
      <c r="I376" s="174" t="s">
        <v>3</v>
      </c>
      <c r="J376" s="65" t="s">
        <v>1549</v>
      </c>
      <c r="K376" s="66" t="s">
        <v>4241</v>
      </c>
      <c r="L376" s="67"/>
      <c r="M376" s="63" t="s">
        <v>2331</v>
      </c>
      <c r="N376" s="13"/>
      <c r="O376"/>
      <c r="P376" t="str">
        <f t="shared" si="66"/>
        <v>NOT EQUAL</v>
      </c>
      <c r="Q376" t="str">
        <f>IF(ISNA(VLOOKUP(AC376,#REF!,1)),"//","")</f>
        <v/>
      </c>
      <c r="R376"/>
      <c r="S376" s="43">
        <f t="shared" si="59"/>
        <v>116</v>
      </c>
      <c r="T376" s="92" t="s">
        <v>2431</v>
      </c>
      <c r="U376" s="70" t="s">
        <v>2431</v>
      </c>
      <c r="V376" s="70" t="s">
        <v>2431</v>
      </c>
      <c r="W376" s="44" t="str">
        <f t="shared" si="60"/>
        <v/>
      </c>
      <c r="X376" s="25" t="str">
        <f t="shared" si="61"/>
        <v/>
      </c>
      <c r="Y376" s="1">
        <f t="shared" si="62"/>
        <v>364</v>
      </c>
      <c r="Z376" t="str">
        <f t="shared" si="63"/>
        <v>ITM_BARRELtoM3</v>
      </c>
      <c r="AA376" s="158" t="str">
        <f>IF(ISNA(VLOOKUP(X376,Sheet2!J:J,1,0)),"//","")</f>
        <v/>
      </c>
      <c r="AC376" s="108" t="str">
        <f t="shared" si="64"/>
        <v/>
      </c>
      <c r="AD376" t="b">
        <f t="shared" si="65"/>
        <v>1</v>
      </c>
    </row>
    <row r="377" spans="1:30">
      <c r="A377" s="56">
        <f t="shared" si="57"/>
        <v>377</v>
      </c>
      <c r="B377" s="55">
        <f t="shared" si="58"/>
        <v>365</v>
      </c>
      <c r="C377" s="59" t="s">
        <v>3808</v>
      </c>
      <c r="D377" s="59" t="s">
        <v>25</v>
      </c>
      <c r="E377" s="65" t="s">
        <v>1025</v>
      </c>
      <c r="F377" s="65" t="s">
        <v>1513</v>
      </c>
      <c r="G377" s="68">
        <v>0</v>
      </c>
      <c r="H377" s="68">
        <v>0</v>
      </c>
      <c r="I377" s="173" t="s">
        <v>476</v>
      </c>
      <c r="J377" s="65" t="s">
        <v>1549</v>
      </c>
      <c r="K377" s="66" t="s">
        <v>4241</v>
      </c>
      <c r="L377" s="67"/>
      <c r="M377" s="63" t="s">
        <v>2332</v>
      </c>
      <c r="N377" s="13"/>
      <c r="O377"/>
      <c r="P377" t="str">
        <f t="shared" si="66"/>
        <v>NOT EQUAL</v>
      </c>
      <c r="Q377" t="str">
        <f>IF(ISNA(VLOOKUP(AC377,#REF!,1)),"//","")</f>
        <v/>
      </c>
      <c r="R377"/>
      <c r="S377" s="43">
        <f t="shared" si="59"/>
        <v>116</v>
      </c>
      <c r="T377" s="92" t="s">
        <v>2431</v>
      </c>
      <c r="U377" s="70" t="s">
        <v>2431</v>
      </c>
      <c r="V377" s="70" t="s">
        <v>2431</v>
      </c>
      <c r="W377" s="44" t="str">
        <f t="shared" si="60"/>
        <v/>
      </c>
      <c r="X377" s="25" t="str">
        <f t="shared" si="61"/>
        <v/>
      </c>
      <c r="Y377" s="1">
        <f t="shared" si="62"/>
        <v>365</v>
      </c>
      <c r="Z377" t="str">
        <f t="shared" si="63"/>
        <v>ITM_BARRELtoM3b</v>
      </c>
      <c r="AA377" s="158" t="str">
        <f>IF(ISNA(VLOOKUP(X377,Sheet2!J:J,1,0)),"//","")</f>
        <v/>
      </c>
      <c r="AC377" s="108" t="str">
        <f t="shared" si="64"/>
        <v/>
      </c>
      <c r="AD377" t="b">
        <f t="shared" si="65"/>
        <v>1</v>
      </c>
    </row>
    <row r="378" spans="1:30">
      <c r="A378" s="56">
        <f t="shared" si="57"/>
        <v>378</v>
      </c>
      <c r="B378" s="55">
        <f t="shared" si="58"/>
        <v>366</v>
      </c>
      <c r="C378" s="59" t="s">
        <v>3808</v>
      </c>
      <c r="D378" s="59" t="s">
        <v>159</v>
      </c>
      <c r="E378" s="65" t="s">
        <v>1026</v>
      </c>
      <c r="F378" s="65" t="s">
        <v>1513</v>
      </c>
      <c r="G378" s="68">
        <v>0</v>
      </c>
      <c r="H378" s="68">
        <v>0</v>
      </c>
      <c r="I378" s="174" t="s">
        <v>3</v>
      </c>
      <c r="J378" s="65" t="s">
        <v>1549</v>
      </c>
      <c r="K378" s="66" t="s">
        <v>4241</v>
      </c>
      <c r="L378" s="67"/>
      <c r="M378" s="63" t="s">
        <v>2333</v>
      </c>
      <c r="N378" s="13"/>
      <c r="O378"/>
      <c r="P378" t="str">
        <f t="shared" si="66"/>
        <v>NOT EQUAL</v>
      </c>
      <c r="Q378" t="str">
        <f>IF(ISNA(VLOOKUP(AC378,#REF!,1)),"//","")</f>
        <v/>
      </c>
      <c r="R378"/>
      <c r="S378" s="43">
        <f t="shared" si="59"/>
        <v>116</v>
      </c>
      <c r="T378" s="92" t="s">
        <v>2431</v>
      </c>
      <c r="U378" s="70" t="s">
        <v>2431</v>
      </c>
      <c r="V378" s="70" t="s">
        <v>2431</v>
      </c>
      <c r="W378" s="44" t="str">
        <f t="shared" si="60"/>
        <v/>
      </c>
      <c r="X378" s="25" t="str">
        <f t="shared" si="61"/>
        <v/>
      </c>
      <c r="Y378" s="1">
        <f t="shared" si="62"/>
        <v>366</v>
      </c>
      <c r="Z378" t="str">
        <f t="shared" si="63"/>
        <v>ITM_M3toBARREL</v>
      </c>
      <c r="AA378" s="158" t="str">
        <f>IF(ISNA(VLOOKUP(X378,Sheet2!J:J,1,0)),"//","")</f>
        <v/>
      </c>
      <c r="AC378" s="108" t="str">
        <f t="shared" si="64"/>
        <v/>
      </c>
      <c r="AD378" t="b">
        <f t="shared" si="65"/>
        <v>1</v>
      </c>
    </row>
    <row r="379" spans="1:30">
      <c r="A379" s="56">
        <f t="shared" si="57"/>
        <v>379</v>
      </c>
      <c r="B379" s="55">
        <f t="shared" si="58"/>
        <v>367</v>
      </c>
      <c r="C379" s="59" t="s">
        <v>3808</v>
      </c>
      <c r="D379" s="59" t="s">
        <v>159</v>
      </c>
      <c r="E379" s="65" t="s">
        <v>1026</v>
      </c>
      <c r="F379" s="65" t="s">
        <v>1519</v>
      </c>
      <c r="G379" s="68">
        <v>0</v>
      </c>
      <c r="H379" s="68">
        <v>0</v>
      </c>
      <c r="I379" s="173" t="s">
        <v>476</v>
      </c>
      <c r="J379" s="65" t="s">
        <v>1549</v>
      </c>
      <c r="K379" s="66" t="s">
        <v>4241</v>
      </c>
      <c r="L379" s="67"/>
      <c r="M379" s="63" t="s">
        <v>2334</v>
      </c>
      <c r="N379" s="13"/>
      <c r="O379"/>
      <c r="P379" t="str">
        <f t="shared" si="66"/>
        <v>NOT EQUAL</v>
      </c>
      <c r="Q379" t="str">
        <f>IF(ISNA(VLOOKUP(AC379,#REF!,1)),"//","")</f>
        <v/>
      </c>
      <c r="R379"/>
      <c r="S379" s="43">
        <f t="shared" si="59"/>
        <v>116</v>
      </c>
      <c r="T379" s="92" t="s">
        <v>2431</v>
      </c>
      <c r="U379" s="70" t="s">
        <v>2431</v>
      </c>
      <c r="V379" s="70" t="s">
        <v>2431</v>
      </c>
      <c r="W379" s="44" t="str">
        <f t="shared" si="60"/>
        <v/>
      </c>
      <c r="X379" s="25" t="str">
        <f t="shared" si="61"/>
        <v/>
      </c>
      <c r="Y379" s="1">
        <f t="shared" si="62"/>
        <v>367</v>
      </c>
      <c r="Z379" t="str">
        <f t="shared" si="63"/>
        <v>ITM_M3toBARRELb</v>
      </c>
      <c r="AA379" s="158" t="str">
        <f>IF(ISNA(VLOOKUP(X379,Sheet2!J:J,1,0)),"//","")</f>
        <v/>
      </c>
      <c r="AC379" s="108" t="str">
        <f t="shared" si="64"/>
        <v/>
      </c>
      <c r="AD379" t="b">
        <f t="shared" si="65"/>
        <v>1</v>
      </c>
    </row>
    <row r="380" spans="1:30">
      <c r="A380" s="56">
        <f t="shared" si="57"/>
        <v>380</v>
      </c>
      <c r="B380" s="55">
        <f t="shared" si="58"/>
        <v>368</v>
      </c>
      <c r="C380" s="59" t="s">
        <v>3780</v>
      </c>
      <c r="D380" s="59" t="s">
        <v>25</v>
      </c>
      <c r="E380" s="65" t="s">
        <v>26</v>
      </c>
      <c r="F380" s="65" t="s">
        <v>898</v>
      </c>
      <c r="G380" s="68">
        <v>0</v>
      </c>
      <c r="H380" s="68">
        <v>0</v>
      </c>
      <c r="I380" s="173" t="s">
        <v>476</v>
      </c>
      <c r="J380" s="65" t="s">
        <v>1549</v>
      </c>
      <c r="K380" s="66" t="s">
        <v>4241</v>
      </c>
      <c r="L380" s="67"/>
      <c r="M380" s="63" t="s">
        <v>2335</v>
      </c>
      <c r="N380" s="13"/>
      <c r="O380"/>
      <c r="P380" t="str">
        <f t="shared" si="66"/>
        <v>NOT EQUAL</v>
      </c>
      <c r="Q380" t="str">
        <f>IF(ISNA(VLOOKUP(AC380,#REF!,1)),"//","")</f>
        <v/>
      </c>
      <c r="R380"/>
      <c r="S380" s="43">
        <f t="shared" si="59"/>
        <v>116</v>
      </c>
      <c r="T380" s="92" t="s">
        <v>2431</v>
      </c>
      <c r="U380" s="70" t="s">
        <v>2431</v>
      </c>
      <c r="V380" s="70" t="s">
        <v>2431</v>
      </c>
      <c r="W380" s="44" t="str">
        <f t="shared" si="60"/>
        <v/>
      </c>
      <c r="X380" s="25" t="str">
        <f t="shared" si="61"/>
        <v/>
      </c>
      <c r="Y380" s="1">
        <f t="shared" si="62"/>
        <v>368</v>
      </c>
      <c r="Z380" t="str">
        <f t="shared" si="63"/>
        <v>ITM_ATMtoPAb</v>
      </c>
      <c r="AA380" s="158" t="str">
        <f>IF(ISNA(VLOOKUP(X380,Sheet2!J:J,1,0)),"//","")</f>
        <v/>
      </c>
      <c r="AC380" s="108" t="str">
        <f t="shared" si="64"/>
        <v/>
      </c>
      <c r="AD380" t="b">
        <f t="shared" si="65"/>
        <v>1</v>
      </c>
    </row>
    <row r="381" spans="1:30">
      <c r="A381" s="56">
        <f t="shared" si="57"/>
        <v>381</v>
      </c>
      <c r="B381" s="55">
        <f t="shared" si="58"/>
        <v>369</v>
      </c>
      <c r="C381" s="59" t="s">
        <v>3780</v>
      </c>
      <c r="D381" s="59" t="s">
        <v>159</v>
      </c>
      <c r="E381" s="65" t="s">
        <v>248</v>
      </c>
      <c r="F381" s="65" t="s">
        <v>898</v>
      </c>
      <c r="G381" s="68">
        <v>0</v>
      </c>
      <c r="H381" s="68">
        <v>0</v>
      </c>
      <c r="I381" s="173" t="s">
        <v>476</v>
      </c>
      <c r="J381" s="65" t="s">
        <v>1549</v>
      </c>
      <c r="K381" s="66" t="s">
        <v>4241</v>
      </c>
      <c r="L381" s="67"/>
      <c r="M381" s="63" t="s">
        <v>2336</v>
      </c>
      <c r="N381" s="13"/>
      <c r="O381"/>
      <c r="P381" t="str">
        <f t="shared" si="66"/>
        <v>NOT EQUAL</v>
      </c>
      <c r="Q381" t="str">
        <f>IF(ISNA(VLOOKUP(AC381,#REF!,1)),"//","")</f>
        <v/>
      </c>
      <c r="R381"/>
      <c r="S381" s="43">
        <f t="shared" si="59"/>
        <v>116</v>
      </c>
      <c r="T381" s="92" t="s">
        <v>2431</v>
      </c>
      <c r="U381" s="70" t="s">
        <v>2431</v>
      </c>
      <c r="V381" s="70" t="s">
        <v>2431</v>
      </c>
      <c r="W381" s="44" t="str">
        <f t="shared" si="60"/>
        <v/>
      </c>
      <c r="X381" s="25" t="str">
        <f t="shared" si="61"/>
        <v/>
      </c>
      <c r="Y381" s="1">
        <f t="shared" si="62"/>
        <v>369</v>
      </c>
      <c r="Z381" t="str">
        <f t="shared" si="63"/>
        <v>ITM_PAtoATMb</v>
      </c>
      <c r="AA381" s="158" t="str">
        <f>IF(ISNA(VLOOKUP(X381,Sheet2!J:J,1,0)),"//","")</f>
        <v/>
      </c>
      <c r="AC381" s="108" t="str">
        <f t="shared" si="64"/>
        <v/>
      </c>
      <c r="AD381" t="b">
        <f t="shared" si="65"/>
        <v>1</v>
      </c>
    </row>
    <row r="382" spans="1:30">
      <c r="A382" s="56">
        <f t="shared" si="57"/>
        <v>382</v>
      </c>
      <c r="B382" s="55">
        <f t="shared" si="58"/>
        <v>370</v>
      </c>
      <c r="C382" s="59" t="s">
        <v>3809</v>
      </c>
      <c r="D382" s="59" t="s">
        <v>25</v>
      </c>
      <c r="E382" s="65" t="s">
        <v>1043</v>
      </c>
      <c r="F382" s="65" t="s">
        <v>1043</v>
      </c>
      <c r="G382" s="68">
        <v>0</v>
      </c>
      <c r="H382" s="68">
        <v>0</v>
      </c>
      <c r="I382" s="174" t="s">
        <v>3</v>
      </c>
      <c r="J382" s="65" t="s">
        <v>1549</v>
      </c>
      <c r="K382" s="66" t="s">
        <v>4241</v>
      </c>
      <c r="L382" s="67"/>
      <c r="M382" s="63" t="s">
        <v>2367</v>
      </c>
      <c r="N382" s="13"/>
      <c r="O382"/>
      <c r="P382" t="str">
        <f t="shared" si="66"/>
        <v/>
      </c>
      <c r="Q382" t="str">
        <f>IF(ISNA(VLOOKUP(AC382,#REF!,1)),"//","")</f>
        <v/>
      </c>
      <c r="R382"/>
      <c r="S382" s="43">
        <f t="shared" si="59"/>
        <v>116</v>
      </c>
      <c r="T382" s="92" t="s">
        <v>2431</v>
      </c>
      <c r="U382" s="70" t="s">
        <v>2431</v>
      </c>
      <c r="V382" s="70" t="s">
        <v>2431</v>
      </c>
      <c r="W382" s="44" t="str">
        <f t="shared" si="60"/>
        <v/>
      </c>
      <c r="X382" s="25" t="str">
        <f t="shared" si="61"/>
        <v/>
      </c>
      <c r="Y382" s="1">
        <f t="shared" si="62"/>
        <v>370</v>
      </c>
      <c r="Z382" t="str">
        <f t="shared" si="63"/>
        <v>ITM_HECTAREtoM2</v>
      </c>
      <c r="AA382" s="158" t="str">
        <f>IF(ISNA(VLOOKUP(X382,Sheet2!J:J,1,0)),"//","")</f>
        <v/>
      </c>
      <c r="AC382" s="108" t="str">
        <f t="shared" si="64"/>
        <v/>
      </c>
      <c r="AD382" t="b">
        <f t="shared" si="65"/>
        <v>1</v>
      </c>
    </row>
    <row r="383" spans="1:30">
      <c r="A383" s="56">
        <f t="shared" si="57"/>
        <v>383</v>
      </c>
      <c r="B383" s="55">
        <f t="shared" si="58"/>
        <v>371</v>
      </c>
      <c r="C383" s="59" t="s">
        <v>3809</v>
      </c>
      <c r="D383" s="59" t="s">
        <v>159</v>
      </c>
      <c r="E383" s="65" t="s">
        <v>1044</v>
      </c>
      <c r="F383" s="65" t="s">
        <v>1044</v>
      </c>
      <c r="G383" s="68">
        <v>0</v>
      </c>
      <c r="H383" s="68">
        <v>0</v>
      </c>
      <c r="I383" s="174" t="s">
        <v>3</v>
      </c>
      <c r="J383" s="65" t="s">
        <v>1549</v>
      </c>
      <c r="K383" s="66" t="s">
        <v>4241</v>
      </c>
      <c r="L383" s="67"/>
      <c r="M383" s="63" t="s">
        <v>2368</v>
      </c>
      <c r="N383" s="13"/>
      <c r="O383"/>
      <c r="P383" t="str">
        <f t="shared" si="66"/>
        <v/>
      </c>
      <c r="Q383" t="str">
        <f>IF(ISNA(VLOOKUP(AC383,#REF!,1)),"//","")</f>
        <v/>
      </c>
      <c r="R383"/>
      <c r="S383" s="43">
        <f t="shared" si="59"/>
        <v>116</v>
      </c>
      <c r="T383" s="92" t="s">
        <v>2431</v>
      </c>
      <c r="U383" s="70" t="s">
        <v>2431</v>
      </c>
      <c r="V383" s="70" t="s">
        <v>2431</v>
      </c>
      <c r="W383" s="44" t="str">
        <f t="shared" si="60"/>
        <v/>
      </c>
      <c r="X383" s="25" t="str">
        <f t="shared" si="61"/>
        <v/>
      </c>
      <c r="Y383" s="1">
        <f t="shared" si="62"/>
        <v>371</v>
      </c>
      <c r="Z383" t="str">
        <f t="shared" si="63"/>
        <v>ITM_M2toHECTARE</v>
      </c>
      <c r="AA383" s="158" t="str">
        <f>IF(ISNA(VLOOKUP(X383,Sheet2!J:J,1,0)),"//","")</f>
        <v/>
      </c>
      <c r="AC383" s="108" t="str">
        <f t="shared" si="64"/>
        <v/>
      </c>
      <c r="AD383" t="b">
        <f t="shared" si="65"/>
        <v>1</v>
      </c>
    </row>
    <row r="384" spans="1:30">
      <c r="A384" s="56">
        <f t="shared" si="57"/>
        <v>384</v>
      </c>
      <c r="B384" s="55">
        <f t="shared" si="58"/>
        <v>372</v>
      </c>
      <c r="C384" t="s">
        <v>4317</v>
      </c>
      <c r="D384" t="s">
        <v>159</v>
      </c>
      <c r="E384" t="s">
        <v>4341</v>
      </c>
      <c r="F384" t="s">
        <v>4341</v>
      </c>
      <c r="G384" s="68">
        <v>0</v>
      </c>
      <c r="H384" s="68">
        <v>0</v>
      </c>
      <c r="I384" s="174" t="s">
        <v>3</v>
      </c>
      <c r="J384" s="65" t="s">
        <v>1549</v>
      </c>
      <c r="K384" s="66" t="s">
        <v>4241</v>
      </c>
      <c r="L384" s="67"/>
      <c r="M384" t="s">
        <v>4324</v>
      </c>
      <c r="N384" s="13"/>
      <c r="O384"/>
      <c r="P384" t="str">
        <f t="shared" si="66"/>
        <v/>
      </c>
      <c r="Q384" t="str">
        <f>IF(ISNA(VLOOKUP(AC384,#REF!,1)),"//","")</f>
        <v/>
      </c>
      <c r="R384"/>
      <c r="S384" s="43">
        <f t="shared" si="59"/>
        <v>116</v>
      </c>
      <c r="T384" s="92" t="s">
        <v>2431</v>
      </c>
      <c r="U384" s="70" t="s">
        <v>2431</v>
      </c>
      <c r="V384" s="70" t="s">
        <v>2431</v>
      </c>
      <c r="W384" s="44" t="str">
        <f t="shared" si="60"/>
        <v/>
      </c>
      <c r="X384" s="25" t="str">
        <f t="shared" si="61"/>
        <v/>
      </c>
      <c r="Y384" s="1">
        <f t="shared" si="62"/>
        <v>372</v>
      </c>
      <c r="Z384" t="str">
        <f t="shared" si="63"/>
        <v>ITM_MUtoM2</v>
      </c>
      <c r="AA384" s="158" t="str">
        <f>IF(ISNA(VLOOKUP(X384,Sheet2!J:J,1,0)),"//","")</f>
        <v/>
      </c>
      <c r="AC384" s="108" t="str">
        <f t="shared" si="64"/>
        <v/>
      </c>
      <c r="AD384" t="b">
        <f t="shared" si="65"/>
        <v>1</v>
      </c>
    </row>
    <row r="385" spans="1:30">
      <c r="A385" s="56">
        <f t="shared" si="57"/>
        <v>385</v>
      </c>
      <c r="B385" s="55">
        <f t="shared" si="58"/>
        <v>373</v>
      </c>
      <c r="C385" t="s">
        <v>4317</v>
      </c>
      <c r="D385" t="s">
        <v>25</v>
      </c>
      <c r="E385" t="s">
        <v>4342</v>
      </c>
      <c r="F385" t="s">
        <v>4342</v>
      </c>
      <c r="G385" s="68">
        <v>0</v>
      </c>
      <c r="H385" s="68">
        <v>0</v>
      </c>
      <c r="I385" s="174" t="s">
        <v>3</v>
      </c>
      <c r="J385" s="65" t="s">
        <v>1549</v>
      </c>
      <c r="K385" s="66" t="s">
        <v>4241</v>
      </c>
      <c r="L385" s="67"/>
      <c r="M385" t="s">
        <v>4325</v>
      </c>
      <c r="N385" s="13"/>
      <c r="O385"/>
      <c r="P385" t="str">
        <f t="shared" si="66"/>
        <v/>
      </c>
      <c r="Q385" t="str">
        <f>IF(ISNA(VLOOKUP(AC385,#REF!,1)),"//","")</f>
        <v/>
      </c>
      <c r="R385"/>
      <c r="S385" s="43">
        <f t="shared" si="59"/>
        <v>116</v>
      </c>
      <c r="T385" s="92" t="s">
        <v>2431</v>
      </c>
      <c r="U385" s="70" t="s">
        <v>2431</v>
      </c>
      <c r="V385" s="70" t="s">
        <v>2431</v>
      </c>
      <c r="W385" s="44" t="str">
        <f t="shared" si="60"/>
        <v/>
      </c>
      <c r="X385" s="25" t="str">
        <f t="shared" si="61"/>
        <v/>
      </c>
      <c r="Y385" s="1">
        <f t="shared" si="62"/>
        <v>373</v>
      </c>
      <c r="Z385" t="str">
        <f t="shared" si="63"/>
        <v>ITM_M2toMU</v>
      </c>
      <c r="AA385" s="158" t="str">
        <f>IF(ISNA(VLOOKUP(X385,Sheet2!J:J,1,0)),"//","")</f>
        <v/>
      </c>
      <c r="AC385" s="108" t="str">
        <f t="shared" si="64"/>
        <v/>
      </c>
      <c r="AD385" t="b">
        <f t="shared" si="65"/>
        <v>1</v>
      </c>
    </row>
    <row r="386" spans="1:30">
      <c r="A386" s="56">
        <f t="shared" si="57"/>
        <v>386</v>
      </c>
      <c r="B386" s="55">
        <f t="shared" si="58"/>
        <v>374</v>
      </c>
      <c r="C386" t="s">
        <v>4318</v>
      </c>
      <c r="D386" t="s">
        <v>25</v>
      </c>
      <c r="E386" t="s">
        <v>4343</v>
      </c>
      <c r="F386" t="s">
        <v>4343</v>
      </c>
      <c r="G386" s="68">
        <v>0</v>
      </c>
      <c r="H386" s="68">
        <v>0</v>
      </c>
      <c r="I386" s="174" t="s">
        <v>3</v>
      </c>
      <c r="J386" s="65" t="s">
        <v>1549</v>
      </c>
      <c r="K386" s="66" t="s">
        <v>4241</v>
      </c>
      <c r="L386" s="67"/>
      <c r="M386" t="s">
        <v>4326</v>
      </c>
      <c r="N386" s="13"/>
      <c r="O386"/>
      <c r="P386" t="str">
        <f t="shared" si="66"/>
        <v/>
      </c>
      <c r="Q386" t="str">
        <f>IF(ISNA(VLOOKUP(AC386,#REF!,1)),"//","")</f>
        <v/>
      </c>
      <c r="R386"/>
      <c r="S386" s="43">
        <f t="shared" si="59"/>
        <v>116</v>
      </c>
      <c r="T386" s="92" t="s">
        <v>2431</v>
      </c>
      <c r="U386" s="70" t="s">
        <v>2431</v>
      </c>
      <c r="V386" s="70" t="s">
        <v>2431</v>
      </c>
      <c r="W386" s="44" t="str">
        <f t="shared" si="60"/>
        <v/>
      </c>
      <c r="X386" s="25" t="str">
        <f t="shared" si="61"/>
        <v/>
      </c>
      <c r="Y386" s="1">
        <f t="shared" si="62"/>
        <v>374</v>
      </c>
      <c r="Z386" t="str">
        <f t="shared" si="63"/>
        <v>ITM_LItoM</v>
      </c>
      <c r="AA386" s="158" t="str">
        <f>IF(ISNA(VLOOKUP(X386,Sheet2!J:J,1,0)),"//","")</f>
        <v/>
      </c>
      <c r="AC386" s="108" t="str">
        <f t="shared" si="64"/>
        <v/>
      </c>
      <c r="AD386" t="b">
        <f t="shared" si="65"/>
        <v>1</v>
      </c>
    </row>
    <row r="387" spans="1:30">
      <c r="A387" s="56">
        <f t="shared" si="57"/>
        <v>387</v>
      </c>
      <c r="B387" s="55">
        <f t="shared" si="58"/>
        <v>375</v>
      </c>
      <c r="C387" t="s">
        <v>4318</v>
      </c>
      <c r="D387" t="s">
        <v>159</v>
      </c>
      <c r="E387" t="s">
        <v>4344</v>
      </c>
      <c r="F387" t="s">
        <v>4344</v>
      </c>
      <c r="G387" s="68">
        <v>0</v>
      </c>
      <c r="H387" s="68">
        <v>0</v>
      </c>
      <c r="I387" s="174" t="s">
        <v>3</v>
      </c>
      <c r="J387" s="65" t="s">
        <v>1549</v>
      </c>
      <c r="K387" s="66" t="s">
        <v>4241</v>
      </c>
      <c r="L387" s="67"/>
      <c r="M387" t="s">
        <v>4327</v>
      </c>
      <c r="N387" s="13"/>
      <c r="O387"/>
      <c r="P387" t="str">
        <f t="shared" si="66"/>
        <v/>
      </c>
      <c r="Q387" t="str">
        <f>IF(ISNA(VLOOKUP(AC387,#REF!,1)),"//","")</f>
        <v/>
      </c>
      <c r="R387"/>
      <c r="S387" s="43">
        <f t="shared" si="59"/>
        <v>116</v>
      </c>
      <c r="T387" s="92" t="s">
        <v>2431</v>
      </c>
      <c r="U387" s="70" t="s">
        <v>2431</v>
      </c>
      <c r="V387" s="70" t="s">
        <v>2431</v>
      </c>
      <c r="W387" s="44" t="str">
        <f t="shared" si="60"/>
        <v/>
      </c>
      <c r="X387" s="25" t="str">
        <f t="shared" si="61"/>
        <v/>
      </c>
      <c r="Y387" s="1">
        <f t="shared" si="62"/>
        <v>375</v>
      </c>
      <c r="Z387" t="str">
        <f t="shared" si="63"/>
        <v>ITM_MtoLI</v>
      </c>
      <c r="AA387" s="158" t="str">
        <f>IF(ISNA(VLOOKUP(X387,Sheet2!J:J,1,0)),"//","")</f>
        <v/>
      </c>
      <c r="AC387" s="108" t="str">
        <f t="shared" si="64"/>
        <v/>
      </c>
      <c r="AD387" t="b">
        <f t="shared" si="65"/>
        <v>1</v>
      </c>
    </row>
    <row r="388" spans="1:30">
      <c r="A388" s="56">
        <f t="shared" si="57"/>
        <v>388</v>
      </c>
      <c r="B388" s="55">
        <f t="shared" si="58"/>
        <v>376</v>
      </c>
      <c r="C388" t="s">
        <v>4319</v>
      </c>
      <c r="D388" t="s">
        <v>159</v>
      </c>
      <c r="E388" t="s">
        <v>4345</v>
      </c>
      <c r="F388" t="s">
        <v>4345</v>
      </c>
      <c r="G388" s="68">
        <v>0</v>
      </c>
      <c r="H388" s="68">
        <v>0</v>
      </c>
      <c r="I388" s="174" t="s">
        <v>3</v>
      </c>
      <c r="J388" s="65" t="s">
        <v>1549</v>
      </c>
      <c r="K388" s="66" t="s">
        <v>4241</v>
      </c>
      <c r="L388" s="67"/>
      <c r="M388" t="s">
        <v>4328</v>
      </c>
      <c r="N388" s="13"/>
      <c r="O388"/>
      <c r="P388" t="str">
        <f t="shared" si="66"/>
        <v/>
      </c>
      <c r="Q388" t="str">
        <f>IF(ISNA(VLOOKUP(AC388,#REF!,1)),"//","")</f>
        <v/>
      </c>
      <c r="R388"/>
      <c r="S388" s="43">
        <f t="shared" si="59"/>
        <v>116</v>
      </c>
      <c r="T388" s="92" t="s">
        <v>2431</v>
      </c>
      <c r="U388" s="70" t="s">
        <v>2431</v>
      </c>
      <c r="V388" s="70" t="s">
        <v>2431</v>
      </c>
      <c r="W388" s="44" t="str">
        <f t="shared" si="60"/>
        <v/>
      </c>
      <c r="X388" s="25" t="str">
        <f t="shared" si="61"/>
        <v/>
      </c>
      <c r="Y388" s="1">
        <f t="shared" si="62"/>
        <v>376</v>
      </c>
      <c r="Z388" t="str">
        <f t="shared" si="63"/>
        <v>ITM_CHItoM</v>
      </c>
      <c r="AA388" s="158" t="str">
        <f>IF(ISNA(VLOOKUP(X388,Sheet2!J:J,1,0)),"//","")</f>
        <v/>
      </c>
      <c r="AC388" s="108" t="str">
        <f t="shared" si="64"/>
        <v/>
      </c>
      <c r="AD388" t="b">
        <f t="shared" si="65"/>
        <v>1</v>
      </c>
    </row>
    <row r="389" spans="1:30">
      <c r="A389" s="56">
        <f t="shared" si="57"/>
        <v>389</v>
      </c>
      <c r="B389" s="55">
        <f t="shared" si="58"/>
        <v>377</v>
      </c>
      <c r="C389" t="s">
        <v>4319</v>
      </c>
      <c r="D389" t="s">
        <v>25</v>
      </c>
      <c r="E389" t="s">
        <v>4346</v>
      </c>
      <c r="F389" t="s">
        <v>4346</v>
      </c>
      <c r="G389" s="68">
        <v>0</v>
      </c>
      <c r="H389" s="68">
        <v>0</v>
      </c>
      <c r="I389" s="174" t="s">
        <v>3</v>
      </c>
      <c r="J389" s="65" t="s">
        <v>1549</v>
      </c>
      <c r="K389" s="66" t="s">
        <v>4241</v>
      </c>
      <c r="L389" s="67"/>
      <c r="M389" t="s">
        <v>4329</v>
      </c>
      <c r="N389" s="13"/>
      <c r="O389"/>
      <c r="P389" t="str">
        <f t="shared" si="66"/>
        <v/>
      </c>
      <c r="Q389" t="str">
        <f>IF(ISNA(VLOOKUP(AC389,#REF!,1)),"//","")</f>
        <v/>
      </c>
      <c r="R389"/>
      <c r="S389" s="43">
        <f t="shared" si="59"/>
        <v>116</v>
      </c>
      <c r="T389" s="92" t="s">
        <v>2431</v>
      </c>
      <c r="U389" s="70" t="s">
        <v>2431</v>
      </c>
      <c r="V389" s="70" t="s">
        <v>2431</v>
      </c>
      <c r="W389" s="44" t="str">
        <f t="shared" si="60"/>
        <v/>
      </c>
      <c r="X389" s="25" t="str">
        <f t="shared" si="61"/>
        <v/>
      </c>
      <c r="Y389" s="1">
        <f t="shared" si="62"/>
        <v>377</v>
      </c>
      <c r="Z389" t="str">
        <f t="shared" si="63"/>
        <v>ITM_MtoCHI</v>
      </c>
      <c r="AA389" s="158" t="str">
        <f>IF(ISNA(VLOOKUP(X389,Sheet2!J:J,1,0)),"//","")</f>
        <v/>
      </c>
      <c r="AC389" s="108" t="str">
        <f t="shared" si="64"/>
        <v/>
      </c>
      <c r="AD389" t="b">
        <f t="shared" si="65"/>
        <v>1</v>
      </c>
    </row>
    <row r="390" spans="1:30">
      <c r="A390" s="56">
        <f t="shared" si="57"/>
        <v>390</v>
      </c>
      <c r="B390" s="55">
        <f t="shared" si="58"/>
        <v>378</v>
      </c>
      <c r="C390" t="s">
        <v>4320</v>
      </c>
      <c r="D390" t="s">
        <v>159</v>
      </c>
      <c r="E390" t="s">
        <v>4347</v>
      </c>
      <c r="F390" t="s">
        <v>4347</v>
      </c>
      <c r="G390" s="68">
        <v>0</v>
      </c>
      <c r="H390" s="68">
        <v>0</v>
      </c>
      <c r="I390" s="174" t="s">
        <v>3</v>
      </c>
      <c r="J390" s="65" t="s">
        <v>1549</v>
      </c>
      <c r="K390" s="66" t="s">
        <v>4241</v>
      </c>
      <c r="L390" s="67"/>
      <c r="M390" t="s">
        <v>4330</v>
      </c>
      <c r="N390" s="13"/>
      <c r="O390"/>
      <c r="P390" t="str">
        <f t="shared" si="66"/>
        <v/>
      </c>
      <c r="Q390" t="str">
        <f>IF(ISNA(VLOOKUP(AC390,#REF!,1)),"//","")</f>
        <v/>
      </c>
      <c r="R390"/>
      <c r="S390" s="43">
        <f t="shared" si="59"/>
        <v>116</v>
      </c>
      <c r="T390" s="92" t="s">
        <v>2431</v>
      </c>
      <c r="U390" s="70" t="s">
        <v>2431</v>
      </c>
      <c r="V390" s="70" t="s">
        <v>2431</v>
      </c>
      <c r="W390" s="44" t="str">
        <f t="shared" si="60"/>
        <v/>
      </c>
      <c r="X390" s="25" t="str">
        <f t="shared" si="61"/>
        <v/>
      </c>
      <c r="Y390" s="1">
        <f t="shared" si="62"/>
        <v>378</v>
      </c>
      <c r="Z390" t="str">
        <f t="shared" si="63"/>
        <v>ITM_YINtoM</v>
      </c>
      <c r="AA390" s="158" t="str">
        <f>IF(ISNA(VLOOKUP(X390,Sheet2!J:J,1,0)),"//","")</f>
        <v/>
      </c>
      <c r="AC390" s="108" t="str">
        <f t="shared" si="64"/>
        <v/>
      </c>
      <c r="AD390" t="b">
        <f t="shared" si="65"/>
        <v>1</v>
      </c>
    </row>
    <row r="391" spans="1:30">
      <c r="A391" s="56">
        <f t="shared" ref="A391:A464" si="67">IF(B391=INT(B391),ROW(),"")</f>
        <v>391</v>
      </c>
      <c r="B391" s="55">
        <f t="shared" ref="B391:B454" si="68">IF(AND(MID(C391,2,1)&lt;&gt;"/",MID(C391,1,1)="/"),INT(B390)+1,B390+0.01)</f>
        <v>379</v>
      </c>
      <c r="C391" t="s">
        <v>4320</v>
      </c>
      <c r="D391" t="s">
        <v>25</v>
      </c>
      <c r="E391" t="s">
        <v>4348</v>
      </c>
      <c r="F391" t="s">
        <v>4348</v>
      </c>
      <c r="G391" s="68">
        <v>0</v>
      </c>
      <c r="H391" s="68">
        <v>0</v>
      </c>
      <c r="I391" s="174" t="s">
        <v>3</v>
      </c>
      <c r="J391" s="65" t="s">
        <v>1549</v>
      </c>
      <c r="K391" s="66" t="s">
        <v>4241</v>
      </c>
      <c r="L391" s="67"/>
      <c r="M391" t="s">
        <v>4331</v>
      </c>
      <c r="N391" s="13"/>
      <c r="O391"/>
      <c r="P391" t="str">
        <f t="shared" si="66"/>
        <v/>
      </c>
      <c r="Q391" t="str">
        <f>IF(ISNA(VLOOKUP(AC391,#REF!,1)),"//","")</f>
        <v/>
      </c>
      <c r="R391"/>
      <c r="S391" s="43">
        <f t="shared" ref="S391:S454" si="69">IF(X391&lt;&gt;"",S390+1,S390)</f>
        <v>116</v>
      </c>
      <c r="T391" s="92" t="s">
        <v>2431</v>
      </c>
      <c r="U391" s="70" t="s">
        <v>2431</v>
      </c>
      <c r="V391" s="70" t="s">
        <v>2431</v>
      </c>
      <c r="W391" s="44" t="str">
        <f t="shared" ref="W391:W454" si="70">IF( OR(U391="CNST", I391="CAT_REGS"),IF(E391=CHAR(34)&amp;CHAR(34),F391,E391),
IF(U391="YES",UPPER(IF(E391=CHAR(34)&amp;CHAR(34),F391,E391)),
IF(   AND(U391&lt;&gt;"NO",I391="CAT_FNCT",D391&lt;&gt;"multiply", D391&lt;&gt;"divide"),IF(J391="SLS_ENABLED",   UPPER(IF(E391=CHAR(34)&amp;CHAR(34),F391,E391)),""),"")))</f>
        <v/>
      </c>
      <c r="X391" s="25" t="str">
        <f t="shared" ref="X391:X454" si="71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54" si="72">B391</f>
        <v>379</v>
      </c>
      <c r="Z391" t="str">
        <f t="shared" ref="Z391:Z454" si="73">M391</f>
        <v>ITM_MtoYIN</v>
      </c>
      <c r="AA391" s="158" t="str">
        <f>IF(ISNA(VLOOKUP(X391,Sheet2!J:J,1,0)),"//","")</f>
        <v/>
      </c>
      <c r="AC391" s="108" t="str">
        <f t="shared" ref="AC391:AC454" si="74">IF(LEN(X391)=0,"",SUBSTITUTE(SUBSTITUTE(SUBSTITUTE(SUBSTITUTE(SUBSTITUTE(SUBSTITUTE(SUBSTITUTE(SUBSTITUTE(SUBSTITUTE(SUBSTITUTE(SUBSTITUTE(SUBSTITUTE(SUBSTITUTE(SUBSTITUTE(SUBSTITUTE(SUBSTITUTE(SUBSTITUTE(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91" t="b">
        <f t="shared" ref="AD391:AD454" si="75">X391=AC391</f>
        <v>1</v>
      </c>
    </row>
    <row r="392" spans="1:30">
      <c r="A392" s="56">
        <f t="shared" si="67"/>
        <v>392</v>
      </c>
      <c r="B392" s="55">
        <f t="shared" si="68"/>
        <v>380</v>
      </c>
      <c r="C392" t="s">
        <v>4321</v>
      </c>
      <c r="D392" t="s">
        <v>159</v>
      </c>
      <c r="E392" t="s">
        <v>4349</v>
      </c>
      <c r="F392" t="s">
        <v>4349</v>
      </c>
      <c r="G392" s="68">
        <v>0</v>
      </c>
      <c r="H392" s="68">
        <v>0</v>
      </c>
      <c r="I392" s="174" t="s">
        <v>3</v>
      </c>
      <c r="J392" s="65" t="s">
        <v>1549</v>
      </c>
      <c r="K392" s="66" t="s">
        <v>4241</v>
      </c>
      <c r="L392" s="67"/>
      <c r="M392" t="s">
        <v>4332</v>
      </c>
      <c r="N392" s="13"/>
      <c r="O392"/>
      <c r="P392" t="str">
        <f t="shared" si="66"/>
        <v/>
      </c>
      <c r="Q392" t="str">
        <f>IF(ISNA(VLOOKUP(AC392,#REF!,1)),"//","")</f>
        <v/>
      </c>
      <c r="R392"/>
      <c r="S392" s="43">
        <f t="shared" si="69"/>
        <v>116</v>
      </c>
      <c r="T392" s="92" t="s">
        <v>2431</v>
      </c>
      <c r="U392" s="70" t="s">
        <v>2431</v>
      </c>
      <c r="V392" s="70" t="s">
        <v>2431</v>
      </c>
      <c r="W392" s="44" t="str">
        <f t="shared" si="70"/>
        <v/>
      </c>
      <c r="X392" s="25" t="str">
        <f t="shared" si="71"/>
        <v/>
      </c>
      <c r="Y392" s="1">
        <f t="shared" si="72"/>
        <v>380</v>
      </c>
      <c r="Z392" t="str">
        <f t="shared" si="73"/>
        <v>ITM_CUNtoM</v>
      </c>
      <c r="AA392" s="158" t="str">
        <f>IF(ISNA(VLOOKUP(X392,Sheet2!J:J,1,0)),"//","")</f>
        <v/>
      </c>
      <c r="AC392" s="108" t="str">
        <f t="shared" si="74"/>
        <v/>
      </c>
      <c r="AD392" t="b">
        <f t="shared" si="75"/>
        <v>1</v>
      </c>
    </row>
    <row r="393" spans="1:30">
      <c r="A393" s="56">
        <f t="shared" si="67"/>
        <v>393</v>
      </c>
      <c r="B393" s="55">
        <f t="shared" si="68"/>
        <v>381</v>
      </c>
      <c r="C393" t="s">
        <v>4321</v>
      </c>
      <c r="D393" t="s">
        <v>25</v>
      </c>
      <c r="E393" t="s">
        <v>4350</v>
      </c>
      <c r="F393" t="s">
        <v>4350</v>
      </c>
      <c r="G393" s="68">
        <v>0</v>
      </c>
      <c r="H393" s="68">
        <v>0</v>
      </c>
      <c r="I393" s="174" t="s">
        <v>3</v>
      </c>
      <c r="J393" s="65" t="s">
        <v>1549</v>
      </c>
      <c r="K393" s="66" t="s">
        <v>4241</v>
      </c>
      <c r="L393" s="67"/>
      <c r="M393" t="s">
        <v>4333</v>
      </c>
      <c r="N393" s="13"/>
      <c r="O393"/>
      <c r="P393" t="str">
        <f t="shared" si="66"/>
        <v/>
      </c>
      <c r="Q393" t="str">
        <f>IF(ISNA(VLOOKUP(AC393,#REF!,1)),"//","")</f>
        <v/>
      </c>
      <c r="R393"/>
      <c r="S393" s="43">
        <f t="shared" si="69"/>
        <v>116</v>
      </c>
      <c r="T393" s="92" t="s">
        <v>2431</v>
      </c>
      <c r="U393" s="70" t="s">
        <v>2431</v>
      </c>
      <c r="V393" s="70" t="s">
        <v>2431</v>
      </c>
      <c r="W393" s="44" t="str">
        <f t="shared" si="70"/>
        <v/>
      </c>
      <c r="X393" s="25" t="str">
        <f t="shared" si="71"/>
        <v/>
      </c>
      <c r="Y393" s="1">
        <f t="shared" si="72"/>
        <v>381</v>
      </c>
      <c r="Z393" t="str">
        <f t="shared" si="73"/>
        <v>ITM_MtoCUN</v>
      </c>
      <c r="AA393" s="158" t="str">
        <f>IF(ISNA(VLOOKUP(X393,Sheet2!J:J,1,0)),"//","")</f>
        <v/>
      </c>
      <c r="AC393" s="108" t="str">
        <f t="shared" si="74"/>
        <v/>
      </c>
      <c r="AD393" t="b">
        <f t="shared" si="75"/>
        <v>1</v>
      </c>
    </row>
    <row r="394" spans="1:30">
      <c r="A394" s="56">
        <f t="shared" si="67"/>
        <v>394</v>
      </c>
      <c r="B394" s="55">
        <f t="shared" si="68"/>
        <v>382</v>
      </c>
      <c r="C394" s="117" t="s">
        <v>4322</v>
      </c>
      <c r="D394" t="s">
        <v>159</v>
      </c>
      <c r="E394" t="s">
        <v>4547</v>
      </c>
      <c r="F394" t="s">
        <v>4338</v>
      </c>
      <c r="G394" s="68">
        <v>0</v>
      </c>
      <c r="H394" s="68">
        <v>0</v>
      </c>
      <c r="I394" s="174" t="s">
        <v>3</v>
      </c>
      <c r="J394" s="65" t="s">
        <v>1549</v>
      </c>
      <c r="K394" s="66" t="s">
        <v>4241</v>
      </c>
      <c r="L394" s="67"/>
      <c r="M394" t="s">
        <v>4336</v>
      </c>
      <c r="N394" s="13"/>
      <c r="O394"/>
      <c r="P394" t="str">
        <f t="shared" si="66"/>
        <v>NOT EQUAL</v>
      </c>
      <c r="Q394" t="str">
        <f>IF(ISNA(VLOOKUP(AC394,#REF!,1)),"//","")</f>
        <v/>
      </c>
      <c r="R394"/>
      <c r="S394" s="43">
        <f t="shared" si="69"/>
        <v>116</v>
      </c>
      <c r="T394" s="92" t="s">
        <v>2431</v>
      </c>
      <c r="U394" s="70" t="s">
        <v>2431</v>
      </c>
      <c r="V394" s="70" t="s">
        <v>2431</v>
      </c>
      <c r="W394" s="44" t="str">
        <f t="shared" si="70"/>
        <v/>
      </c>
      <c r="X394" s="25" t="str">
        <f t="shared" si="71"/>
        <v/>
      </c>
      <c r="Y394" s="1">
        <f t="shared" si="72"/>
        <v>382</v>
      </c>
      <c r="Z394" t="str">
        <f t="shared" si="73"/>
        <v>ITM_ZHANGtoM</v>
      </c>
      <c r="AA394" s="158" t="str">
        <f>IF(ISNA(VLOOKUP(X394,Sheet2!J:J,1,0)),"//","")</f>
        <v/>
      </c>
      <c r="AC394" s="108" t="str">
        <f t="shared" si="74"/>
        <v/>
      </c>
      <c r="AD394" t="b">
        <f t="shared" si="75"/>
        <v>1</v>
      </c>
    </row>
    <row r="395" spans="1:30" s="17" customFormat="1">
      <c r="A395" s="56">
        <f t="shared" ref="A395:A397" si="76">IF(B395=INT(B395),ROW(),"")</f>
        <v>395</v>
      </c>
      <c r="B395" s="55">
        <f t="shared" si="68"/>
        <v>383</v>
      </c>
      <c r="C395" t="s">
        <v>4322</v>
      </c>
      <c r="D395" t="s">
        <v>159</v>
      </c>
      <c r="E395" t="s">
        <v>4547</v>
      </c>
      <c r="F395" t="s">
        <v>1518</v>
      </c>
      <c r="G395" s="68">
        <v>0</v>
      </c>
      <c r="H395" s="68">
        <v>0</v>
      </c>
      <c r="I395" s="173" t="s">
        <v>476</v>
      </c>
      <c r="J395" s="65" t="s">
        <v>1549</v>
      </c>
      <c r="K395" s="66" t="s">
        <v>4241</v>
      </c>
      <c r="M395" t="s">
        <v>4339</v>
      </c>
      <c r="N395" s="16"/>
      <c r="P395" s="17" t="str">
        <f t="shared" si="66"/>
        <v>NOT EQUAL</v>
      </c>
      <c r="Q395" s="17" t="str">
        <f>IF(ISNA(VLOOKUP(AC395,#REF!,1)),"//","")</f>
        <v/>
      </c>
      <c r="S395" s="43">
        <f t="shared" si="69"/>
        <v>116</v>
      </c>
      <c r="T395" s="108" t="s">
        <v>2431</v>
      </c>
      <c r="U395" s="115" t="s">
        <v>2431</v>
      </c>
      <c r="V395" s="115" t="s">
        <v>2431</v>
      </c>
      <c r="W395" s="44" t="str">
        <f t="shared" si="70"/>
        <v/>
      </c>
      <c r="X395" s="25" t="str">
        <f t="shared" si="71"/>
        <v/>
      </c>
      <c r="Y395" s="1">
        <f t="shared" si="72"/>
        <v>383</v>
      </c>
      <c r="Z395" t="str">
        <f t="shared" si="73"/>
        <v>ITM_ZHANGtoMb</v>
      </c>
      <c r="AA395" s="158" t="str">
        <f>IF(ISNA(VLOOKUP(X395,Sheet2!J:J,1,0)),"//","")</f>
        <v/>
      </c>
      <c r="AC395" s="108" t="str">
        <f t="shared" si="74"/>
        <v/>
      </c>
      <c r="AD395" t="b">
        <f t="shared" si="75"/>
        <v>1</v>
      </c>
    </row>
    <row r="396" spans="1:30">
      <c r="A396" s="56">
        <f t="shared" si="76"/>
        <v>396</v>
      </c>
      <c r="B396" s="55">
        <f t="shared" si="68"/>
        <v>384</v>
      </c>
      <c r="C396" t="s">
        <v>4322</v>
      </c>
      <c r="D396" t="s">
        <v>25</v>
      </c>
      <c r="E396" t="s">
        <v>4548</v>
      </c>
      <c r="F396" t="s">
        <v>1338</v>
      </c>
      <c r="G396" s="68">
        <v>0</v>
      </c>
      <c r="H396" s="68">
        <v>0</v>
      </c>
      <c r="I396" s="174" t="s">
        <v>3</v>
      </c>
      <c r="J396" s="65" t="s">
        <v>1549</v>
      </c>
      <c r="K396" s="66" t="s">
        <v>4241</v>
      </c>
      <c r="L396" s="67"/>
      <c r="M396" t="s">
        <v>4337</v>
      </c>
      <c r="N396" s="13"/>
      <c r="O396"/>
      <c r="P396" t="str">
        <f t="shared" ref="P396:P407" si="77">IF(E396=F396,"","NOT EQUAL")</f>
        <v>NOT EQUAL</v>
      </c>
      <c r="Q396" t="str">
        <f>IF(ISNA(VLOOKUP(AC396,#REF!,1)),"//","")</f>
        <v/>
      </c>
      <c r="R396"/>
      <c r="S396" s="43">
        <f t="shared" si="69"/>
        <v>116</v>
      </c>
      <c r="T396" s="92" t="s">
        <v>2431</v>
      </c>
      <c r="U396" s="70" t="s">
        <v>2431</v>
      </c>
      <c r="V396" s="70" t="s">
        <v>2431</v>
      </c>
      <c r="W396" s="44" t="str">
        <f t="shared" si="70"/>
        <v/>
      </c>
      <c r="X396" s="25" t="str">
        <f t="shared" si="71"/>
        <v/>
      </c>
      <c r="Y396" s="1">
        <f t="shared" si="72"/>
        <v>384</v>
      </c>
      <c r="Z396" t="str">
        <f t="shared" si="73"/>
        <v>ITM_MtoZHANG</v>
      </c>
      <c r="AA396" s="158" t="str">
        <f>IF(ISNA(VLOOKUP(X396,Sheet2!J:J,1,0)),"//","")</f>
        <v/>
      </c>
      <c r="AC396" s="108" t="str">
        <f t="shared" si="74"/>
        <v/>
      </c>
      <c r="AD396" t="b">
        <f t="shared" si="75"/>
        <v>1</v>
      </c>
    </row>
    <row r="397" spans="1:30" s="17" customFormat="1">
      <c r="A397" s="56">
        <f t="shared" si="76"/>
        <v>397</v>
      </c>
      <c r="B397" s="55">
        <f t="shared" si="68"/>
        <v>385</v>
      </c>
      <c r="C397" t="s">
        <v>4322</v>
      </c>
      <c r="D397" t="s">
        <v>25</v>
      </c>
      <c r="E397" t="s">
        <v>4548</v>
      </c>
      <c r="F397" t="s">
        <v>4338</v>
      </c>
      <c r="G397" s="68">
        <v>0</v>
      </c>
      <c r="H397" s="68">
        <v>0</v>
      </c>
      <c r="I397" s="173" t="s">
        <v>476</v>
      </c>
      <c r="J397" s="65" t="s">
        <v>1549</v>
      </c>
      <c r="K397" s="66" t="s">
        <v>4241</v>
      </c>
      <c r="M397" t="s">
        <v>4340</v>
      </c>
      <c r="N397" s="16"/>
      <c r="P397" s="17" t="str">
        <f t="shared" si="77"/>
        <v>NOT EQUAL</v>
      </c>
      <c r="Q397" s="17" t="str">
        <f>IF(ISNA(VLOOKUP(AC397,#REF!,1)),"//","")</f>
        <v/>
      </c>
      <c r="S397" s="43">
        <f t="shared" si="69"/>
        <v>116</v>
      </c>
      <c r="T397" s="108" t="s">
        <v>2431</v>
      </c>
      <c r="U397" s="115" t="s">
        <v>2431</v>
      </c>
      <c r="V397" s="115" t="s">
        <v>2431</v>
      </c>
      <c r="W397" s="44" t="str">
        <f t="shared" si="70"/>
        <v/>
      </c>
      <c r="X397" s="25" t="str">
        <f t="shared" si="71"/>
        <v/>
      </c>
      <c r="Y397" s="1">
        <f t="shared" si="72"/>
        <v>385</v>
      </c>
      <c r="Z397" t="str">
        <f t="shared" si="73"/>
        <v>ITM_MtoZHANGb</v>
      </c>
      <c r="AA397" s="158" t="str">
        <f>IF(ISNA(VLOOKUP(X397,Sheet2!J:J,1,0)),"//","")</f>
        <v/>
      </c>
      <c r="AC397" s="108" t="str">
        <f t="shared" si="74"/>
        <v/>
      </c>
      <c r="AD397" t="b">
        <f t="shared" si="75"/>
        <v>1</v>
      </c>
    </row>
    <row r="398" spans="1:30">
      <c r="A398" s="56">
        <f t="shared" ref="A398:A407" si="78">IF(B398=INT(B398),ROW(),"")</f>
        <v>398</v>
      </c>
      <c r="B398" s="55">
        <f t="shared" si="68"/>
        <v>386</v>
      </c>
      <c r="C398" t="s">
        <v>4323</v>
      </c>
      <c r="D398" t="s">
        <v>159</v>
      </c>
      <c r="E398" t="s">
        <v>4351</v>
      </c>
      <c r="F398" t="s">
        <v>4351</v>
      </c>
      <c r="G398" s="68">
        <v>0</v>
      </c>
      <c r="H398" s="68">
        <v>0</v>
      </c>
      <c r="I398" s="174" t="s">
        <v>3</v>
      </c>
      <c r="J398" s="65" t="s">
        <v>1549</v>
      </c>
      <c r="K398" s="66" t="s">
        <v>4241</v>
      </c>
      <c r="L398" s="67"/>
      <c r="M398" t="s">
        <v>4334</v>
      </c>
      <c r="N398" s="13"/>
      <c r="O398"/>
      <c r="P398" t="str">
        <f t="shared" si="77"/>
        <v/>
      </c>
      <c r="Q398" t="str">
        <f>IF(ISNA(VLOOKUP(AC398,#REF!,1)),"//","")</f>
        <v/>
      </c>
      <c r="R398"/>
      <c r="S398" s="43">
        <f t="shared" si="69"/>
        <v>116</v>
      </c>
      <c r="T398" s="92" t="s">
        <v>2431</v>
      </c>
      <c r="U398" s="70" t="s">
        <v>2431</v>
      </c>
      <c r="V398" s="70" t="s">
        <v>2431</v>
      </c>
      <c r="W398" s="44" t="str">
        <f t="shared" si="70"/>
        <v/>
      </c>
      <c r="X398" s="25" t="str">
        <f t="shared" si="71"/>
        <v/>
      </c>
      <c r="Y398" s="1">
        <f t="shared" si="72"/>
        <v>386</v>
      </c>
      <c r="Z398" t="str">
        <f t="shared" si="73"/>
        <v>ITM_FENtoM</v>
      </c>
      <c r="AA398" s="158" t="str">
        <f>IF(ISNA(VLOOKUP(X398,Sheet2!J:J,1,0)),"//","")</f>
        <v/>
      </c>
      <c r="AC398" s="108" t="str">
        <f t="shared" si="74"/>
        <v/>
      </c>
      <c r="AD398" t="b">
        <f t="shared" si="75"/>
        <v>1</v>
      </c>
    </row>
    <row r="399" spans="1:30">
      <c r="A399" s="56">
        <f t="shared" si="78"/>
        <v>399</v>
      </c>
      <c r="B399" s="55">
        <f t="shared" si="68"/>
        <v>387</v>
      </c>
      <c r="C399" t="s">
        <v>4323</v>
      </c>
      <c r="D399" t="s">
        <v>25</v>
      </c>
      <c r="E399" t="s">
        <v>4352</v>
      </c>
      <c r="F399" t="s">
        <v>4352</v>
      </c>
      <c r="G399" s="68">
        <v>0</v>
      </c>
      <c r="H399" s="68">
        <v>0</v>
      </c>
      <c r="I399" s="174" t="s">
        <v>3</v>
      </c>
      <c r="J399" s="65" t="s">
        <v>1549</v>
      </c>
      <c r="K399" s="66" t="s">
        <v>4241</v>
      </c>
      <c r="L399" s="67"/>
      <c r="M399" t="s">
        <v>4335</v>
      </c>
      <c r="N399" s="13"/>
      <c r="O399"/>
      <c r="P399" t="str">
        <f t="shared" si="77"/>
        <v/>
      </c>
      <c r="Q399" t="str">
        <f>IF(ISNA(VLOOKUP(AC399,#REF!,1)),"//","")</f>
        <v/>
      </c>
      <c r="R399"/>
      <c r="S399" s="43">
        <f t="shared" si="69"/>
        <v>116</v>
      </c>
      <c r="T399" s="92"/>
      <c r="U399" s="70"/>
      <c r="V399" s="70"/>
      <c r="W399" s="44" t="str">
        <f t="shared" si="70"/>
        <v/>
      </c>
      <c r="X399" s="25" t="str">
        <f t="shared" si="71"/>
        <v/>
      </c>
      <c r="Y399" s="1">
        <f t="shared" si="72"/>
        <v>387</v>
      </c>
      <c r="Z399" t="str">
        <f t="shared" si="73"/>
        <v>ITM_MtoFEN</v>
      </c>
      <c r="AA399" s="158" t="str">
        <f>IF(ISNA(VLOOKUP(X399,Sheet2!J:J,1,0)),"//","")</f>
        <v/>
      </c>
      <c r="AC399" s="108" t="str">
        <f t="shared" si="74"/>
        <v/>
      </c>
      <c r="AD399" t="b">
        <f t="shared" si="75"/>
        <v>1</v>
      </c>
    </row>
    <row r="400" spans="1:30" s="17" customFormat="1">
      <c r="A400" s="108">
        <f t="shared" si="78"/>
        <v>400</v>
      </c>
      <c r="B400" s="55">
        <f t="shared" si="68"/>
        <v>388</v>
      </c>
      <c r="C400" s="110" t="s">
        <v>4057</v>
      </c>
      <c r="D400" s="110" t="s">
        <v>7</v>
      </c>
      <c r="E400" s="135" t="str">
        <f t="shared" ref="E400:E407" si="79">CHAR(34)&amp;IF(B400&lt;10,"000",IF(B400&lt;100,"00",IF(B400&lt;1000,"0","")))&amp;$B400&amp;CHAR(34)</f>
        <v>"0388"</v>
      </c>
      <c r="F400" s="111" t="str">
        <f t="shared" ref="F400:F407" si="80">E400</f>
        <v>"0388"</v>
      </c>
      <c r="G400" s="191">
        <v>0</v>
      </c>
      <c r="H400" s="191">
        <v>0</v>
      </c>
      <c r="I400" s="178" t="s">
        <v>28</v>
      </c>
      <c r="J400" s="65" t="s">
        <v>1549</v>
      </c>
      <c r="K400" s="113" t="s">
        <v>4077</v>
      </c>
      <c r="M400" s="136" t="str">
        <f t="shared" ref="M400:M407" si="81">"ITM_"&amp;IF(B400&lt;10,"000",IF(B400&lt;100,"00",IF(B400&lt;1000,"0","")))&amp;$B400</f>
        <v>ITM_0388</v>
      </c>
      <c r="N400" s="16"/>
      <c r="P400" s="17" t="str">
        <f t="shared" si="77"/>
        <v/>
      </c>
      <c r="Q400" s="17" t="str">
        <f>IF(ISNA(VLOOKUP(AC400,#REF!,1)),"//","")</f>
        <v/>
      </c>
      <c r="S400" s="43">
        <f t="shared" si="69"/>
        <v>116</v>
      </c>
      <c r="T400" s="108" t="s">
        <v>2431</v>
      </c>
      <c r="U400" s="115" t="s">
        <v>2431</v>
      </c>
      <c r="V400" s="115" t="s">
        <v>2431</v>
      </c>
      <c r="W400" s="44" t="str">
        <f t="shared" si="70"/>
        <v/>
      </c>
      <c r="X400" s="25" t="str">
        <f t="shared" si="71"/>
        <v/>
      </c>
      <c r="Y400" s="1">
        <f t="shared" si="72"/>
        <v>388</v>
      </c>
      <c r="Z400" t="str">
        <f t="shared" si="73"/>
        <v>ITM_0388</v>
      </c>
      <c r="AA400" s="158" t="str">
        <f>IF(ISNA(VLOOKUP(X400,Sheet2!J:J,1,0)),"//","")</f>
        <v/>
      </c>
      <c r="AC400" s="108" t="str">
        <f t="shared" si="74"/>
        <v/>
      </c>
      <c r="AD400" t="b">
        <f t="shared" si="75"/>
        <v>1</v>
      </c>
    </row>
    <row r="401" spans="1:30" s="17" customFormat="1">
      <c r="A401" s="108">
        <f t="shared" si="78"/>
        <v>401</v>
      </c>
      <c r="B401" s="55">
        <f t="shared" si="68"/>
        <v>389</v>
      </c>
      <c r="C401" s="110" t="s">
        <v>4057</v>
      </c>
      <c r="D401" s="110" t="s">
        <v>7</v>
      </c>
      <c r="E401" s="135" t="str">
        <f t="shared" si="79"/>
        <v>"0389"</v>
      </c>
      <c r="F401" s="111" t="str">
        <f t="shared" si="80"/>
        <v>"0389"</v>
      </c>
      <c r="G401" s="191">
        <v>0</v>
      </c>
      <c r="H401" s="191">
        <v>0</v>
      </c>
      <c r="I401" s="178" t="s">
        <v>28</v>
      </c>
      <c r="J401" s="65" t="s">
        <v>1549</v>
      </c>
      <c r="K401" s="113" t="s">
        <v>4077</v>
      </c>
      <c r="M401" s="136" t="str">
        <f t="shared" si="81"/>
        <v>ITM_0389</v>
      </c>
      <c r="N401" s="16"/>
      <c r="P401" s="17" t="str">
        <f t="shared" si="77"/>
        <v/>
      </c>
      <c r="Q401" s="17" t="str">
        <f>IF(ISNA(VLOOKUP(AC401,#REF!,1)),"//","")</f>
        <v/>
      </c>
      <c r="S401" s="43">
        <f t="shared" si="69"/>
        <v>116</v>
      </c>
      <c r="T401" s="108" t="s">
        <v>2431</v>
      </c>
      <c r="U401" s="115" t="s">
        <v>2431</v>
      </c>
      <c r="V401" s="115" t="s">
        <v>2431</v>
      </c>
      <c r="W401" s="44" t="str">
        <f t="shared" si="70"/>
        <v/>
      </c>
      <c r="X401" s="25" t="str">
        <f t="shared" si="71"/>
        <v/>
      </c>
      <c r="Y401" s="1">
        <f t="shared" si="72"/>
        <v>389</v>
      </c>
      <c r="Z401" t="str">
        <f t="shared" si="73"/>
        <v>ITM_0389</v>
      </c>
      <c r="AA401" s="158" t="str">
        <f>IF(ISNA(VLOOKUP(X401,Sheet2!J:J,1,0)),"//","")</f>
        <v/>
      </c>
      <c r="AC401" s="108" t="str">
        <f t="shared" si="74"/>
        <v/>
      </c>
      <c r="AD401" t="b">
        <f t="shared" si="75"/>
        <v>1</v>
      </c>
    </row>
    <row r="402" spans="1:30" s="17" customFormat="1">
      <c r="A402" s="108">
        <f t="shared" si="78"/>
        <v>402</v>
      </c>
      <c r="B402" s="55">
        <f t="shared" si="68"/>
        <v>390</v>
      </c>
      <c r="C402" s="110" t="s">
        <v>4057</v>
      </c>
      <c r="D402" s="110" t="s">
        <v>7</v>
      </c>
      <c r="E402" s="135" t="str">
        <f t="shared" si="79"/>
        <v>"0390"</v>
      </c>
      <c r="F402" s="111" t="str">
        <f t="shared" si="80"/>
        <v>"0390"</v>
      </c>
      <c r="G402" s="191">
        <v>0</v>
      </c>
      <c r="H402" s="191">
        <v>0</v>
      </c>
      <c r="I402" s="178" t="s">
        <v>28</v>
      </c>
      <c r="J402" s="65" t="s">
        <v>1549</v>
      </c>
      <c r="K402" s="113" t="s">
        <v>4077</v>
      </c>
      <c r="M402" s="136" t="str">
        <f t="shared" si="81"/>
        <v>ITM_0390</v>
      </c>
      <c r="N402" s="16"/>
      <c r="P402" s="17" t="str">
        <f t="shared" si="77"/>
        <v/>
      </c>
      <c r="Q402" s="17" t="str">
        <f>IF(ISNA(VLOOKUP(AC402,#REF!,1)),"//","")</f>
        <v/>
      </c>
      <c r="S402" s="43">
        <f t="shared" si="69"/>
        <v>116</v>
      </c>
      <c r="T402" s="108" t="s">
        <v>2431</v>
      </c>
      <c r="U402" s="115" t="s">
        <v>2431</v>
      </c>
      <c r="V402" s="115" t="s">
        <v>2431</v>
      </c>
      <c r="W402" s="44" t="str">
        <f t="shared" si="70"/>
        <v/>
      </c>
      <c r="X402" s="25" t="str">
        <f t="shared" si="71"/>
        <v/>
      </c>
      <c r="Y402" s="1">
        <f t="shared" si="72"/>
        <v>390</v>
      </c>
      <c r="Z402" t="str">
        <f t="shared" si="73"/>
        <v>ITM_0390</v>
      </c>
      <c r="AA402" s="158" t="str">
        <f>IF(ISNA(VLOOKUP(X402,Sheet2!J:J,1,0)),"//","")</f>
        <v/>
      </c>
      <c r="AC402" s="108" t="str">
        <f t="shared" si="74"/>
        <v/>
      </c>
      <c r="AD402" t="b">
        <f t="shared" si="75"/>
        <v>1</v>
      </c>
    </row>
    <row r="403" spans="1:30" s="17" customFormat="1">
      <c r="A403" s="108">
        <f t="shared" si="78"/>
        <v>403</v>
      </c>
      <c r="B403" s="55">
        <f t="shared" si="68"/>
        <v>391</v>
      </c>
      <c r="C403" s="110" t="s">
        <v>4057</v>
      </c>
      <c r="D403" s="110" t="s">
        <v>7</v>
      </c>
      <c r="E403" s="135" t="str">
        <f t="shared" si="79"/>
        <v>"0391"</v>
      </c>
      <c r="F403" s="111" t="str">
        <f t="shared" si="80"/>
        <v>"0391"</v>
      </c>
      <c r="G403" s="191">
        <v>0</v>
      </c>
      <c r="H403" s="191">
        <v>0</v>
      </c>
      <c r="I403" s="178" t="s">
        <v>28</v>
      </c>
      <c r="J403" s="65" t="s">
        <v>1549</v>
      </c>
      <c r="K403" s="113" t="s">
        <v>4077</v>
      </c>
      <c r="M403" s="136" t="str">
        <f t="shared" si="81"/>
        <v>ITM_0391</v>
      </c>
      <c r="N403" s="16"/>
      <c r="P403" s="17" t="str">
        <f t="shared" si="77"/>
        <v/>
      </c>
      <c r="Q403" s="17" t="str">
        <f>IF(ISNA(VLOOKUP(AC403,#REF!,1)),"//","")</f>
        <v/>
      </c>
      <c r="S403" s="43">
        <f t="shared" si="69"/>
        <v>116</v>
      </c>
      <c r="T403" s="108" t="s">
        <v>2431</v>
      </c>
      <c r="U403" s="115" t="s">
        <v>2431</v>
      </c>
      <c r="V403" s="115" t="s">
        <v>2431</v>
      </c>
      <c r="W403" s="44" t="str">
        <f t="shared" si="70"/>
        <v/>
      </c>
      <c r="X403" s="25" t="str">
        <f t="shared" si="71"/>
        <v/>
      </c>
      <c r="Y403" s="1">
        <f t="shared" si="72"/>
        <v>391</v>
      </c>
      <c r="Z403" t="str">
        <f t="shared" si="73"/>
        <v>ITM_0391</v>
      </c>
      <c r="AA403" s="158" t="str">
        <f>IF(ISNA(VLOOKUP(X403,Sheet2!J:J,1,0)),"//","")</f>
        <v/>
      </c>
      <c r="AC403" s="108" t="str">
        <f t="shared" si="74"/>
        <v/>
      </c>
      <c r="AD403" t="b">
        <f t="shared" si="75"/>
        <v>1</v>
      </c>
    </row>
    <row r="404" spans="1:30" s="17" customFormat="1">
      <c r="A404" s="108">
        <f t="shared" si="78"/>
        <v>404</v>
      </c>
      <c r="B404" s="55">
        <f t="shared" si="68"/>
        <v>392</v>
      </c>
      <c r="C404" s="110" t="s">
        <v>4057</v>
      </c>
      <c r="D404" s="110" t="s">
        <v>7</v>
      </c>
      <c r="E404" s="135" t="str">
        <f t="shared" si="79"/>
        <v>"0392"</v>
      </c>
      <c r="F404" s="111" t="str">
        <f t="shared" si="80"/>
        <v>"0392"</v>
      </c>
      <c r="G404" s="191">
        <v>0</v>
      </c>
      <c r="H404" s="191">
        <v>0</v>
      </c>
      <c r="I404" s="178" t="s">
        <v>28</v>
      </c>
      <c r="J404" s="65" t="s">
        <v>1549</v>
      </c>
      <c r="K404" s="113" t="s">
        <v>4077</v>
      </c>
      <c r="M404" s="136" t="str">
        <f t="shared" si="81"/>
        <v>ITM_0392</v>
      </c>
      <c r="N404" s="16"/>
      <c r="P404" s="17" t="str">
        <f t="shared" si="77"/>
        <v/>
      </c>
      <c r="Q404" s="17" t="str">
        <f>IF(ISNA(VLOOKUP(AC404,#REF!,1)),"//","")</f>
        <v/>
      </c>
      <c r="S404" s="43">
        <f t="shared" si="69"/>
        <v>116</v>
      </c>
      <c r="T404" s="108" t="s">
        <v>2431</v>
      </c>
      <c r="U404" s="115" t="s">
        <v>2431</v>
      </c>
      <c r="V404" s="115" t="s">
        <v>2431</v>
      </c>
      <c r="W404" s="44" t="str">
        <f t="shared" si="70"/>
        <v/>
      </c>
      <c r="X404" s="25" t="str">
        <f t="shared" si="71"/>
        <v/>
      </c>
      <c r="Y404" s="1">
        <f t="shared" si="72"/>
        <v>392</v>
      </c>
      <c r="Z404" t="str">
        <f t="shared" si="73"/>
        <v>ITM_0392</v>
      </c>
      <c r="AA404" s="158" t="str">
        <f>IF(ISNA(VLOOKUP(X404,Sheet2!J:J,1,0)),"//","")</f>
        <v/>
      </c>
      <c r="AC404" s="108" t="str">
        <f t="shared" si="74"/>
        <v/>
      </c>
      <c r="AD404" t="b">
        <f t="shared" si="75"/>
        <v>1</v>
      </c>
    </row>
    <row r="405" spans="1:30" s="17" customFormat="1">
      <c r="A405" s="108">
        <f t="shared" si="78"/>
        <v>405</v>
      </c>
      <c r="B405" s="55">
        <f t="shared" si="68"/>
        <v>393</v>
      </c>
      <c r="C405" s="110" t="s">
        <v>4057</v>
      </c>
      <c r="D405" s="110" t="s">
        <v>7</v>
      </c>
      <c r="E405" s="135" t="str">
        <f t="shared" si="79"/>
        <v>"0393"</v>
      </c>
      <c r="F405" s="111" t="str">
        <f t="shared" si="80"/>
        <v>"0393"</v>
      </c>
      <c r="G405" s="191">
        <v>0</v>
      </c>
      <c r="H405" s="191">
        <v>0</v>
      </c>
      <c r="I405" s="178" t="s">
        <v>28</v>
      </c>
      <c r="J405" s="65" t="s">
        <v>1549</v>
      </c>
      <c r="K405" s="113" t="s">
        <v>4077</v>
      </c>
      <c r="M405" s="136" t="str">
        <f t="shared" si="81"/>
        <v>ITM_0393</v>
      </c>
      <c r="N405" s="16"/>
      <c r="P405" s="17" t="str">
        <f t="shared" si="77"/>
        <v/>
      </c>
      <c r="Q405" s="17" t="str">
        <f>IF(ISNA(VLOOKUP(AC405,#REF!,1)),"//","")</f>
        <v/>
      </c>
      <c r="S405" s="43">
        <f t="shared" si="69"/>
        <v>116</v>
      </c>
      <c r="T405" s="108" t="s">
        <v>2431</v>
      </c>
      <c r="U405" s="115" t="s">
        <v>2431</v>
      </c>
      <c r="V405" s="115" t="s">
        <v>2431</v>
      </c>
      <c r="W405" s="44" t="str">
        <f t="shared" si="70"/>
        <v/>
      </c>
      <c r="X405" s="25" t="str">
        <f t="shared" si="71"/>
        <v/>
      </c>
      <c r="Y405" s="1">
        <f t="shared" si="72"/>
        <v>393</v>
      </c>
      <c r="Z405" t="str">
        <f t="shared" si="73"/>
        <v>ITM_0393</v>
      </c>
      <c r="AA405" s="158" t="str">
        <f>IF(ISNA(VLOOKUP(X405,Sheet2!J:J,1,0)),"//","")</f>
        <v/>
      </c>
      <c r="AC405" s="108" t="str">
        <f t="shared" si="74"/>
        <v/>
      </c>
      <c r="AD405" t="b">
        <f t="shared" si="75"/>
        <v>1</v>
      </c>
    </row>
    <row r="406" spans="1:30" s="17" customFormat="1">
      <c r="A406" s="108">
        <f t="shared" si="78"/>
        <v>406</v>
      </c>
      <c r="B406" s="55">
        <f t="shared" si="68"/>
        <v>394</v>
      </c>
      <c r="C406" s="110" t="s">
        <v>4057</v>
      </c>
      <c r="D406" s="110" t="s">
        <v>7</v>
      </c>
      <c r="E406" s="135" t="str">
        <f t="shared" si="79"/>
        <v>"0394"</v>
      </c>
      <c r="F406" s="111" t="str">
        <f t="shared" si="80"/>
        <v>"0394"</v>
      </c>
      <c r="G406" s="191">
        <v>0</v>
      </c>
      <c r="H406" s="191">
        <v>0</v>
      </c>
      <c r="I406" s="178" t="s">
        <v>28</v>
      </c>
      <c r="J406" s="65" t="s">
        <v>1549</v>
      </c>
      <c r="K406" s="113" t="s">
        <v>4077</v>
      </c>
      <c r="M406" s="136" t="str">
        <f t="shared" si="81"/>
        <v>ITM_0394</v>
      </c>
      <c r="N406" s="16"/>
      <c r="P406" s="17" t="str">
        <f t="shared" si="77"/>
        <v/>
      </c>
      <c r="Q406" s="17" t="str">
        <f>IF(ISNA(VLOOKUP(AC406,#REF!,1)),"//","")</f>
        <v/>
      </c>
      <c r="S406" s="43">
        <f t="shared" si="69"/>
        <v>116</v>
      </c>
      <c r="T406" s="108" t="s">
        <v>2431</v>
      </c>
      <c r="U406" s="115" t="s">
        <v>2431</v>
      </c>
      <c r="V406" s="115" t="s">
        <v>2431</v>
      </c>
      <c r="W406" s="44" t="str">
        <f t="shared" si="70"/>
        <v/>
      </c>
      <c r="X406" s="25" t="str">
        <f t="shared" si="71"/>
        <v/>
      </c>
      <c r="Y406" s="1">
        <f t="shared" si="72"/>
        <v>394</v>
      </c>
      <c r="Z406" t="str">
        <f t="shared" si="73"/>
        <v>ITM_0394</v>
      </c>
      <c r="AA406" s="158" t="str">
        <f>IF(ISNA(VLOOKUP(X406,Sheet2!J:J,1,0)),"//","")</f>
        <v/>
      </c>
      <c r="AC406" s="108" t="str">
        <f t="shared" si="74"/>
        <v/>
      </c>
      <c r="AD406" t="b">
        <f t="shared" si="75"/>
        <v>1</v>
      </c>
    </row>
    <row r="407" spans="1:30" s="17" customFormat="1">
      <c r="A407" s="108">
        <f t="shared" si="78"/>
        <v>407</v>
      </c>
      <c r="B407" s="55">
        <f t="shared" si="68"/>
        <v>395</v>
      </c>
      <c r="C407" s="110" t="s">
        <v>4057</v>
      </c>
      <c r="D407" s="110" t="s">
        <v>7</v>
      </c>
      <c r="E407" s="135" t="str">
        <f t="shared" si="79"/>
        <v>"0395"</v>
      </c>
      <c r="F407" s="111" t="str">
        <f t="shared" si="80"/>
        <v>"0395"</v>
      </c>
      <c r="G407" s="191">
        <v>0</v>
      </c>
      <c r="H407" s="191">
        <v>0</v>
      </c>
      <c r="I407" s="178" t="s">
        <v>28</v>
      </c>
      <c r="J407" s="65" t="s">
        <v>1549</v>
      </c>
      <c r="K407" s="113" t="s">
        <v>4077</v>
      </c>
      <c r="M407" s="136" t="str">
        <f t="shared" si="81"/>
        <v>ITM_0395</v>
      </c>
      <c r="N407" s="16"/>
      <c r="P407" s="17" t="str">
        <f t="shared" si="77"/>
        <v/>
      </c>
      <c r="Q407" s="17" t="str">
        <f>IF(ISNA(VLOOKUP(AC407,#REF!,1)),"//","")</f>
        <v/>
      </c>
      <c r="S407" s="43">
        <f t="shared" si="69"/>
        <v>116</v>
      </c>
      <c r="T407" s="108" t="s">
        <v>2431</v>
      </c>
      <c r="U407" s="115" t="s">
        <v>2431</v>
      </c>
      <c r="V407" s="115" t="s">
        <v>2431</v>
      </c>
      <c r="W407" s="44" t="str">
        <f t="shared" si="70"/>
        <v/>
      </c>
      <c r="X407" s="25" t="str">
        <f t="shared" si="71"/>
        <v/>
      </c>
      <c r="Y407" s="1">
        <f t="shared" si="72"/>
        <v>395</v>
      </c>
      <c r="Z407" t="str">
        <f t="shared" si="73"/>
        <v>ITM_0395</v>
      </c>
      <c r="AA407" s="158" t="str">
        <f>IF(ISNA(VLOOKUP(X407,Sheet2!J:J,1,0)),"//","")</f>
        <v/>
      </c>
      <c r="AC407" s="108" t="str">
        <f t="shared" si="74"/>
        <v/>
      </c>
      <c r="AD407" t="b">
        <f t="shared" si="75"/>
        <v>1</v>
      </c>
    </row>
    <row r="408" spans="1:30" s="47" customFormat="1">
      <c r="A408" s="56" t="str">
        <f t="shared" si="67"/>
        <v/>
      </c>
      <c r="B408" s="55">
        <f t="shared" si="68"/>
        <v>395.01</v>
      </c>
      <c r="C408" s="58" t="s">
        <v>2431</v>
      </c>
      <c r="D408" s="59"/>
      <c r="E408" s="63"/>
      <c r="F408" s="63"/>
      <c r="G408" s="91"/>
      <c r="H408" s="91"/>
      <c r="I408" s="65"/>
      <c r="J408" s="65"/>
      <c r="K408" s="66"/>
      <c r="L408" s="58"/>
      <c r="M408" s="63" t="s">
        <v>2431</v>
      </c>
      <c r="N408" s="48"/>
      <c r="O408" s="49"/>
      <c r="P408" s="49"/>
      <c r="Q408" s="49" t="str">
        <f>IF(ISNA(VLOOKUP(AC408,#REF!,1)),"//","")</f>
        <v/>
      </c>
      <c r="R408" s="49"/>
      <c r="S408" s="43">
        <f t="shared" si="69"/>
        <v>116</v>
      </c>
      <c r="T408" s="92" t="s">
        <v>2431</v>
      </c>
      <c r="U408" s="90" t="s">
        <v>2431</v>
      </c>
      <c r="V408" s="90" t="s">
        <v>2431</v>
      </c>
      <c r="W408" s="44" t="str">
        <f t="shared" si="70"/>
        <v/>
      </c>
      <c r="X408" s="25" t="str">
        <f t="shared" si="71"/>
        <v/>
      </c>
      <c r="Y408" s="1">
        <f t="shared" si="72"/>
        <v>395.01</v>
      </c>
      <c r="Z408" t="str">
        <f t="shared" si="73"/>
        <v/>
      </c>
      <c r="AA408" s="158" t="str">
        <f>IF(ISNA(VLOOKUP(X408,Sheet2!J:J,1,0)),"//","")</f>
        <v/>
      </c>
      <c r="AC408" s="108" t="str">
        <f t="shared" si="74"/>
        <v/>
      </c>
      <c r="AD408" t="b">
        <f t="shared" si="75"/>
        <v>1</v>
      </c>
    </row>
    <row r="409" spans="1:30" s="47" customFormat="1">
      <c r="A409" s="56" t="str">
        <f t="shared" si="67"/>
        <v/>
      </c>
      <c r="B409" s="55">
        <f t="shared" si="68"/>
        <v>395.02</v>
      </c>
      <c r="C409" s="58" t="s">
        <v>2431</v>
      </c>
      <c r="D409" s="59"/>
      <c r="E409" s="63"/>
      <c r="F409" s="63"/>
      <c r="G409" s="91"/>
      <c r="H409" s="91"/>
      <c r="I409" s="65"/>
      <c r="J409" s="65"/>
      <c r="K409" s="66"/>
      <c r="L409" s="58"/>
      <c r="M409" s="63" t="s">
        <v>2431</v>
      </c>
      <c r="N409" s="48"/>
      <c r="O409" s="49"/>
      <c r="P409" s="49"/>
      <c r="Q409" s="49" t="str">
        <f>IF(ISNA(VLOOKUP(AC409,#REF!,1)),"//","")</f>
        <v/>
      </c>
      <c r="R409" s="49"/>
      <c r="S409" s="43">
        <f t="shared" si="69"/>
        <v>116</v>
      </c>
      <c r="T409" s="92" t="s">
        <v>2431</v>
      </c>
      <c r="U409" s="90" t="s">
        <v>2431</v>
      </c>
      <c r="V409" s="90" t="s">
        <v>2431</v>
      </c>
      <c r="W409" s="44" t="str">
        <f t="shared" si="70"/>
        <v/>
      </c>
      <c r="X409" s="25" t="str">
        <f t="shared" si="71"/>
        <v/>
      </c>
      <c r="Y409" s="1">
        <f t="shared" si="72"/>
        <v>395.02</v>
      </c>
      <c r="Z409" t="str">
        <f t="shared" si="73"/>
        <v/>
      </c>
      <c r="AA409" s="158" t="str">
        <f>IF(ISNA(VLOOKUP(X409,Sheet2!J:J,1,0)),"//","")</f>
        <v/>
      </c>
      <c r="AC409" s="108" t="str">
        <f t="shared" si="74"/>
        <v/>
      </c>
      <c r="AD409" t="b">
        <f t="shared" si="75"/>
        <v>1</v>
      </c>
    </row>
    <row r="410" spans="1:30" s="47" customFormat="1">
      <c r="A410" s="56" t="str">
        <f t="shared" si="67"/>
        <v/>
      </c>
      <c r="B410" s="55">
        <f t="shared" si="68"/>
        <v>395.03</v>
      </c>
      <c r="C410" s="58" t="s">
        <v>4368</v>
      </c>
      <c r="D410" s="59" t="s">
        <v>3059</v>
      </c>
      <c r="E410" s="63"/>
      <c r="F410" s="63"/>
      <c r="G410" s="91"/>
      <c r="H410" s="91"/>
      <c r="I410" s="65"/>
      <c r="J410" s="65"/>
      <c r="K410" s="66"/>
      <c r="L410" s="58"/>
      <c r="M410" s="63" t="str">
        <f>C410</f>
        <v>// Flag, bit, rotation, and logical OPs</v>
      </c>
      <c r="N410" s="48"/>
      <c r="O410" s="49"/>
      <c r="P410" s="49"/>
      <c r="Q410" s="49" t="str">
        <f>IF(ISNA(VLOOKUP(AC410,#REF!,1)),"//","")</f>
        <v/>
      </c>
      <c r="R410" s="49"/>
      <c r="S410" s="43">
        <f t="shared" si="69"/>
        <v>116</v>
      </c>
      <c r="T410" s="92" t="s">
        <v>2431</v>
      </c>
      <c r="U410" s="90" t="s">
        <v>2431</v>
      </c>
      <c r="V410" s="90" t="s">
        <v>2431</v>
      </c>
      <c r="W410" s="44" t="str">
        <f t="shared" si="70"/>
        <v/>
      </c>
      <c r="X410" s="25" t="str">
        <f t="shared" si="71"/>
        <v/>
      </c>
      <c r="Y410" s="1">
        <f t="shared" si="72"/>
        <v>395.03</v>
      </c>
      <c r="Z410" t="str">
        <f t="shared" si="73"/>
        <v>// Flag, bit, rotation, and logical OPs</v>
      </c>
      <c r="AA410" s="158" t="str">
        <f>IF(ISNA(VLOOKUP(X410,Sheet2!J:J,1,0)),"//","")</f>
        <v/>
      </c>
      <c r="AC410" s="108" t="str">
        <f t="shared" si="74"/>
        <v/>
      </c>
      <c r="AD410" t="b">
        <f t="shared" si="75"/>
        <v>1</v>
      </c>
    </row>
    <row r="411" spans="1:30">
      <c r="A411" s="56">
        <f t="shared" si="67"/>
        <v>411</v>
      </c>
      <c r="B411" s="55">
        <f t="shared" si="68"/>
        <v>396</v>
      </c>
      <c r="C411" s="59" t="s">
        <v>3810</v>
      </c>
      <c r="D411" s="59" t="s">
        <v>2571</v>
      </c>
      <c r="E411" s="65" t="s">
        <v>100</v>
      </c>
      <c r="F411" s="65" t="s">
        <v>100</v>
      </c>
      <c r="G411" s="91">
        <v>0</v>
      </c>
      <c r="H411" s="91">
        <v>99</v>
      </c>
      <c r="I411" s="174" t="s">
        <v>3</v>
      </c>
      <c r="J411" s="65" t="s">
        <v>1549</v>
      </c>
      <c r="K411" s="66" t="s">
        <v>4241</v>
      </c>
      <c r="L411" s="67"/>
      <c r="M411" s="63" t="s">
        <v>1717</v>
      </c>
      <c r="N411" s="13"/>
      <c r="O411"/>
      <c r="P411" t="str">
        <f t="shared" ref="P411:P467" si="82">IF(E411=F411,"","NOT EQUAL")</f>
        <v/>
      </c>
      <c r="Q411" t="str">
        <f>IF(ISNA(VLOOKUP(AC411,#REF!,1)),"//","")</f>
        <v/>
      </c>
      <c r="R411"/>
      <c r="S411" s="43">
        <f t="shared" si="69"/>
        <v>117</v>
      </c>
      <c r="T411" s="92" t="s">
        <v>2431</v>
      </c>
      <c r="U411" s="70" t="s">
        <v>2431</v>
      </c>
      <c r="V411" s="70" t="s">
        <v>2431</v>
      </c>
      <c r="W411" s="44" t="str">
        <f t="shared" si="70"/>
        <v>"FC?C"</v>
      </c>
      <c r="X411" s="25" t="str">
        <f t="shared" si="71"/>
        <v>FC?C</v>
      </c>
      <c r="Y411" s="1">
        <f t="shared" si="72"/>
        <v>396</v>
      </c>
      <c r="Z411" t="str">
        <f t="shared" si="73"/>
        <v>ITM_FCC</v>
      </c>
      <c r="AA411" s="158" t="str">
        <f>IF(ISNA(VLOOKUP(X411,Sheet2!J:J,1,0)),"//","")</f>
        <v>//</v>
      </c>
      <c r="AC411" s="108" t="str">
        <f t="shared" si="74"/>
        <v>FC?C</v>
      </c>
      <c r="AD411" t="b">
        <f t="shared" si="75"/>
        <v>1</v>
      </c>
    </row>
    <row r="412" spans="1:30">
      <c r="A412" s="56">
        <f t="shared" si="67"/>
        <v>412</v>
      </c>
      <c r="B412" s="55">
        <f t="shared" si="68"/>
        <v>397</v>
      </c>
      <c r="C412" s="59" t="s">
        <v>3811</v>
      </c>
      <c r="D412" s="59" t="s">
        <v>2571</v>
      </c>
      <c r="E412" s="65" t="s">
        <v>102</v>
      </c>
      <c r="F412" s="65" t="s">
        <v>102</v>
      </c>
      <c r="G412" s="91">
        <v>0</v>
      </c>
      <c r="H412" s="91">
        <v>99</v>
      </c>
      <c r="I412" s="174" t="s">
        <v>3</v>
      </c>
      <c r="J412" s="65" t="s">
        <v>1549</v>
      </c>
      <c r="K412" s="66" t="s">
        <v>4241</v>
      </c>
      <c r="L412" s="67"/>
      <c r="M412" s="63" t="s">
        <v>1719</v>
      </c>
      <c r="N412" s="13"/>
      <c r="O412"/>
      <c r="P412" t="str">
        <f t="shared" si="82"/>
        <v/>
      </c>
      <c r="Q412" t="str">
        <f>IF(ISNA(VLOOKUP(AC412,#REF!,1)),"//","")</f>
        <v/>
      </c>
      <c r="R412"/>
      <c r="S412" s="43">
        <f t="shared" si="69"/>
        <v>118</v>
      </c>
      <c r="T412" s="92" t="s">
        <v>2431</v>
      </c>
      <c r="U412" s="70" t="s">
        <v>2431</v>
      </c>
      <c r="V412" s="70" t="s">
        <v>2431</v>
      </c>
      <c r="W412" s="44" t="str">
        <f t="shared" si="70"/>
        <v>"FC?S"</v>
      </c>
      <c r="X412" s="25" t="str">
        <f t="shared" si="71"/>
        <v>FC?S</v>
      </c>
      <c r="Y412" s="1">
        <f t="shared" si="72"/>
        <v>397</v>
      </c>
      <c r="Z412" t="str">
        <f t="shared" si="73"/>
        <v>ITM_FCS</v>
      </c>
      <c r="AA412" s="158" t="str">
        <f>IF(ISNA(VLOOKUP(X412,Sheet2!J:J,1,0)),"//","")</f>
        <v>//</v>
      </c>
      <c r="AC412" s="108" t="str">
        <f t="shared" si="74"/>
        <v>FC?S</v>
      </c>
      <c r="AD412" t="b">
        <f t="shared" si="75"/>
        <v>1</v>
      </c>
    </row>
    <row r="413" spans="1:30">
      <c r="A413" s="56">
        <f t="shared" si="67"/>
        <v>413</v>
      </c>
      <c r="B413" s="55">
        <f t="shared" si="68"/>
        <v>398</v>
      </c>
      <c r="C413" s="59" t="s">
        <v>3812</v>
      </c>
      <c r="D413" s="59" t="s">
        <v>2571</v>
      </c>
      <c r="E413" s="65" t="s">
        <v>101</v>
      </c>
      <c r="F413" s="65" t="s">
        <v>101</v>
      </c>
      <c r="G413" s="91">
        <v>0</v>
      </c>
      <c r="H413" s="91">
        <v>99</v>
      </c>
      <c r="I413" s="174" t="s">
        <v>3</v>
      </c>
      <c r="J413" s="65" t="s">
        <v>1549</v>
      </c>
      <c r="K413" s="66" t="s">
        <v>4241</v>
      </c>
      <c r="L413" s="67"/>
      <c r="M413" s="63" t="s">
        <v>1718</v>
      </c>
      <c r="N413" s="13"/>
      <c r="O413"/>
      <c r="P413" t="str">
        <f t="shared" si="82"/>
        <v/>
      </c>
      <c r="Q413" t="str">
        <f>IF(ISNA(VLOOKUP(AC413,#REF!,1)),"//","")</f>
        <v/>
      </c>
      <c r="R413"/>
      <c r="S413" s="43">
        <f t="shared" si="69"/>
        <v>119</v>
      </c>
      <c r="T413" s="92" t="s">
        <v>2431</v>
      </c>
      <c r="U413" s="70" t="s">
        <v>2431</v>
      </c>
      <c r="V413" s="70" t="s">
        <v>2431</v>
      </c>
      <c r="W413" s="44" t="str">
        <f t="shared" si="70"/>
        <v>"FC?F"</v>
      </c>
      <c r="X413" s="25" t="str">
        <f t="shared" si="71"/>
        <v>FC?F</v>
      </c>
      <c r="Y413" s="1">
        <f t="shared" si="72"/>
        <v>398</v>
      </c>
      <c r="Z413" t="str">
        <f t="shared" si="73"/>
        <v>ITM_FCF</v>
      </c>
      <c r="AA413" s="158" t="str">
        <f>IF(ISNA(VLOOKUP(X413,Sheet2!J:J,1,0)),"//","")</f>
        <v>//</v>
      </c>
      <c r="AC413" s="108" t="str">
        <f t="shared" si="74"/>
        <v>FC?F</v>
      </c>
      <c r="AD413" t="b">
        <f t="shared" si="75"/>
        <v>1</v>
      </c>
    </row>
    <row r="414" spans="1:30">
      <c r="A414" s="56">
        <f t="shared" si="67"/>
        <v>414</v>
      </c>
      <c r="B414" s="55">
        <f t="shared" si="68"/>
        <v>399</v>
      </c>
      <c r="C414" s="59" t="s">
        <v>3813</v>
      </c>
      <c r="D414" s="59" t="s">
        <v>2571</v>
      </c>
      <c r="E414" s="65" t="s">
        <v>111</v>
      </c>
      <c r="F414" s="65" t="s">
        <v>111</v>
      </c>
      <c r="G414" s="91">
        <v>0</v>
      </c>
      <c r="H414" s="91">
        <v>99</v>
      </c>
      <c r="I414" s="174" t="s">
        <v>3</v>
      </c>
      <c r="J414" s="65" t="s">
        <v>1549</v>
      </c>
      <c r="K414" s="66" t="s">
        <v>4241</v>
      </c>
      <c r="L414" s="67"/>
      <c r="M414" s="63" t="s">
        <v>1738</v>
      </c>
      <c r="N414" s="13"/>
      <c r="O414"/>
      <c r="P414" t="str">
        <f t="shared" si="82"/>
        <v/>
      </c>
      <c r="Q414" t="str">
        <f>IF(ISNA(VLOOKUP(AC414,#REF!,1)),"//","")</f>
        <v/>
      </c>
      <c r="R414"/>
      <c r="S414" s="43">
        <f t="shared" si="69"/>
        <v>120</v>
      </c>
      <c r="T414" s="92" t="s">
        <v>2431</v>
      </c>
      <c r="U414" s="70" t="s">
        <v>2431</v>
      </c>
      <c r="V414" s="70" t="s">
        <v>2431</v>
      </c>
      <c r="W414" s="44" t="str">
        <f t="shared" si="70"/>
        <v>"FS?C"</v>
      </c>
      <c r="X414" s="25" t="str">
        <f t="shared" si="71"/>
        <v>FS?C</v>
      </c>
      <c r="Y414" s="1">
        <f t="shared" si="72"/>
        <v>399</v>
      </c>
      <c r="Z414" t="str">
        <f t="shared" si="73"/>
        <v>ITM_FSC</v>
      </c>
      <c r="AA414" s="158" t="str">
        <f>IF(ISNA(VLOOKUP(X414,Sheet2!J:J,1,0)),"//","")</f>
        <v>//</v>
      </c>
      <c r="AC414" s="108" t="str">
        <f t="shared" si="74"/>
        <v>FS?C</v>
      </c>
      <c r="AD414" t="b">
        <f t="shared" si="75"/>
        <v>1</v>
      </c>
    </row>
    <row r="415" spans="1:30">
      <c r="A415" s="56">
        <f t="shared" si="67"/>
        <v>415</v>
      </c>
      <c r="B415" s="55">
        <f t="shared" si="68"/>
        <v>400</v>
      </c>
      <c r="C415" s="59" t="s">
        <v>3814</v>
      </c>
      <c r="D415" s="59" t="s">
        <v>2571</v>
      </c>
      <c r="E415" s="65" t="s">
        <v>113</v>
      </c>
      <c r="F415" s="65" t="s">
        <v>113</v>
      </c>
      <c r="G415" s="91">
        <v>0</v>
      </c>
      <c r="H415" s="91">
        <v>99</v>
      </c>
      <c r="I415" s="174" t="s">
        <v>3</v>
      </c>
      <c r="J415" s="65" t="s">
        <v>1549</v>
      </c>
      <c r="K415" s="66" t="s">
        <v>4241</v>
      </c>
      <c r="L415" s="67"/>
      <c r="M415" s="63" t="s">
        <v>1740</v>
      </c>
      <c r="N415" s="13"/>
      <c r="O415"/>
      <c r="P415" t="str">
        <f t="shared" si="82"/>
        <v/>
      </c>
      <c r="Q415" t="str">
        <f>IF(ISNA(VLOOKUP(AC415,#REF!,1)),"//","")</f>
        <v/>
      </c>
      <c r="R415"/>
      <c r="S415" s="43">
        <f t="shared" si="69"/>
        <v>121</v>
      </c>
      <c r="T415" s="92" t="s">
        <v>2431</v>
      </c>
      <c r="U415" s="70" t="s">
        <v>2431</v>
      </c>
      <c r="V415" s="70" t="s">
        <v>2431</v>
      </c>
      <c r="W415" s="44" t="str">
        <f t="shared" si="70"/>
        <v>"FS?S"</v>
      </c>
      <c r="X415" s="25" t="str">
        <f t="shared" si="71"/>
        <v>FS?S</v>
      </c>
      <c r="Y415" s="1">
        <f t="shared" si="72"/>
        <v>400</v>
      </c>
      <c r="Z415" t="str">
        <f t="shared" si="73"/>
        <v>ITM_FSS</v>
      </c>
      <c r="AA415" s="158" t="str">
        <f>IF(ISNA(VLOOKUP(X415,Sheet2!J:J,1,0)),"//","")</f>
        <v>//</v>
      </c>
      <c r="AC415" s="108" t="str">
        <f t="shared" si="74"/>
        <v>FS?S</v>
      </c>
      <c r="AD415" t="b">
        <f t="shared" si="75"/>
        <v>1</v>
      </c>
    </row>
    <row r="416" spans="1:30">
      <c r="A416" s="56">
        <f t="shared" si="67"/>
        <v>416</v>
      </c>
      <c r="B416" s="55">
        <f t="shared" si="68"/>
        <v>401</v>
      </c>
      <c r="C416" s="59" t="s">
        <v>3815</v>
      </c>
      <c r="D416" s="59" t="s">
        <v>2571</v>
      </c>
      <c r="E416" s="65" t="s">
        <v>112</v>
      </c>
      <c r="F416" s="65" t="s">
        <v>112</v>
      </c>
      <c r="G416" s="91">
        <v>0</v>
      </c>
      <c r="H416" s="91">
        <v>99</v>
      </c>
      <c r="I416" s="174" t="s">
        <v>3</v>
      </c>
      <c r="J416" s="65" t="s">
        <v>1549</v>
      </c>
      <c r="K416" s="66" t="s">
        <v>4241</v>
      </c>
      <c r="L416" s="67"/>
      <c r="M416" s="63" t="s">
        <v>1739</v>
      </c>
      <c r="N416" s="13"/>
      <c r="O416"/>
      <c r="P416" t="str">
        <f t="shared" si="82"/>
        <v/>
      </c>
      <c r="Q416" t="str">
        <f>IF(ISNA(VLOOKUP(AC416,#REF!,1)),"//","")</f>
        <v/>
      </c>
      <c r="R416"/>
      <c r="S416" s="43">
        <f t="shared" si="69"/>
        <v>122</v>
      </c>
      <c r="T416" s="92" t="s">
        <v>2431</v>
      </c>
      <c r="U416" s="70" t="s">
        <v>2431</v>
      </c>
      <c r="V416" s="70" t="s">
        <v>2431</v>
      </c>
      <c r="W416" s="44" t="str">
        <f t="shared" si="70"/>
        <v>"FS?F"</v>
      </c>
      <c r="X416" s="25" t="str">
        <f t="shared" si="71"/>
        <v>FS?F</v>
      </c>
      <c r="Y416" s="1">
        <f t="shared" si="72"/>
        <v>401</v>
      </c>
      <c r="Z416" t="str">
        <f t="shared" si="73"/>
        <v>ITM_FSF</v>
      </c>
      <c r="AA416" s="158" t="str">
        <f>IF(ISNA(VLOOKUP(X416,Sheet2!J:J,1,0)),"//","")</f>
        <v>//</v>
      </c>
      <c r="AC416" s="108" t="str">
        <f t="shared" si="74"/>
        <v>FS?F</v>
      </c>
      <c r="AD416" t="b">
        <f t="shared" si="75"/>
        <v>1</v>
      </c>
    </row>
    <row r="417" spans="1:30">
      <c r="A417" s="56">
        <f t="shared" ref="A417:A447" si="83">IF(B417=INT(B417),ROW(),"")</f>
        <v>417</v>
      </c>
      <c r="B417" s="55">
        <f t="shared" si="68"/>
        <v>402</v>
      </c>
      <c r="C417" s="59" t="s">
        <v>3820</v>
      </c>
      <c r="D417" s="59" t="s">
        <v>7</v>
      </c>
      <c r="E417" s="65" t="s">
        <v>236</v>
      </c>
      <c r="F417" s="65" t="s">
        <v>236</v>
      </c>
      <c r="G417" s="190">
        <v>0</v>
      </c>
      <c r="H417" s="190">
        <v>0</v>
      </c>
      <c r="I417" s="174" t="s">
        <v>3</v>
      </c>
      <c r="J417" s="65" t="s">
        <v>1549</v>
      </c>
      <c r="K417" s="66" t="s">
        <v>4241</v>
      </c>
      <c r="L417" s="67"/>
      <c r="M417" s="63" t="s">
        <v>3471</v>
      </c>
      <c r="N417" s="13"/>
      <c r="O417"/>
      <c r="P417" t="str">
        <f t="shared" ref="P417:P447" si="84">IF(E417=F417,"","NOT EQUAL")</f>
        <v/>
      </c>
      <c r="Q417" t="str">
        <f>IF(ISNA(VLOOKUP(AC417,#REF!,1)),"//","")</f>
        <v/>
      </c>
      <c r="R417"/>
      <c r="S417" s="43">
        <f t="shared" si="69"/>
        <v>123</v>
      </c>
      <c r="T417" s="92" t="s">
        <v>2890</v>
      </c>
      <c r="U417" s="70" t="s">
        <v>2431</v>
      </c>
      <c r="V417" s="70" t="s">
        <v>2431</v>
      </c>
      <c r="W417" s="44" t="str">
        <f t="shared" si="70"/>
        <v>"NAND"</v>
      </c>
      <c r="X417" s="25" t="str">
        <f t="shared" si="71"/>
        <v>NAND</v>
      </c>
      <c r="Y417" s="1">
        <f t="shared" si="72"/>
        <v>402</v>
      </c>
      <c r="Z417" t="str">
        <f t="shared" si="73"/>
        <v>ITM_LOGICALNAND</v>
      </c>
      <c r="AA417" s="158" t="str">
        <f>IF(ISNA(VLOOKUP(X417,Sheet2!J:J,1,0)),"//","")</f>
        <v>//</v>
      </c>
      <c r="AC417" s="108" t="str">
        <f t="shared" si="74"/>
        <v>NAND</v>
      </c>
      <c r="AD417" t="b">
        <f t="shared" si="75"/>
        <v>1</v>
      </c>
    </row>
    <row r="418" spans="1:30">
      <c r="A418" s="56">
        <f t="shared" si="83"/>
        <v>418</v>
      </c>
      <c r="B418" s="55">
        <f t="shared" si="68"/>
        <v>403</v>
      </c>
      <c r="C418" s="59" t="s">
        <v>3821</v>
      </c>
      <c r="D418" s="59" t="s">
        <v>7</v>
      </c>
      <c r="E418" s="65" t="s">
        <v>1343</v>
      </c>
      <c r="F418" s="65" t="s">
        <v>1343</v>
      </c>
      <c r="G418" s="91">
        <v>0</v>
      </c>
      <c r="H418" s="91">
        <v>0</v>
      </c>
      <c r="I418" s="174" t="s">
        <v>3</v>
      </c>
      <c r="J418" s="65" t="s">
        <v>1549</v>
      </c>
      <c r="K418" s="66" t="s">
        <v>4241</v>
      </c>
      <c r="L418" s="67"/>
      <c r="M418" s="63" t="s">
        <v>3472</v>
      </c>
      <c r="N418" s="13"/>
      <c r="O418"/>
      <c r="P418" t="str">
        <f t="shared" si="84"/>
        <v/>
      </c>
      <c r="Q418" t="str">
        <f>IF(ISNA(VLOOKUP(AC418,#REF!,1)),"//","")</f>
        <v/>
      </c>
      <c r="R418"/>
      <c r="S418" s="43">
        <f t="shared" si="69"/>
        <v>124</v>
      </c>
      <c r="T418" s="92" t="s">
        <v>2890</v>
      </c>
      <c r="U418" s="70" t="s">
        <v>2431</v>
      </c>
      <c r="V418" s="70" t="s">
        <v>2431</v>
      </c>
      <c r="W418" s="44" t="str">
        <f t="shared" si="70"/>
        <v>"NOR"</v>
      </c>
      <c r="X418" s="25" t="str">
        <f t="shared" si="71"/>
        <v>NOR</v>
      </c>
      <c r="Y418" s="1">
        <f t="shared" si="72"/>
        <v>403</v>
      </c>
      <c r="Z418" t="str">
        <f t="shared" si="73"/>
        <v>ITM_LOGICALNOR</v>
      </c>
      <c r="AA418" s="158" t="str">
        <f>IF(ISNA(VLOOKUP(X418,Sheet2!J:J,1,0)),"//","")</f>
        <v>//</v>
      </c>
      <c r="AC418" s="108" t="str">
        <f t="shared" si="74"/>
        <v>NOR</v>
      </c>
      <c r="AD418" t="b">
        <f t="shared" si="75"/>
        <v>1</v>
      </c>
    </row>
    <row r="419" spans="1:30">
      <c r="A419" s="56">
        <f t="shared" si="83"/>
        <v>419</v>
      </c>
      <c r="B419" s="55">
        <f t="shared" si="68"/>
        <v>404</v>
      </c>
      <c r="C419" s="59" t="s">
        <v>3822</v>
      </c>
      <c r="D419" s="59" t="s">
        <v>7</v>
      </c>
      <c r="E419" s="65" t="s">
        <v>385</v>
      </c>
      <c r="F419" s="65" t="s">
        <v>385</v>
      </c>
      <c r="G419" s="91">
        <v>0</v>
      </c>
      <c r="H419" s="91">
        <v>0</v>
      </c>
      <c r="I419" s="174" t="s">
        <v>3</v>
      </c>
      <c r="J419" s="65" t="s">
        <v>1549</v>
      </c>
      <c r="K419" s="66" t="s">
        <v>4241</v>
      </c>
      <c r="L419" s="67"/>
      <c r="M419" s="63" t="s">
        <v>3473</v>
      </c>
      <c r="N419" s="13"/>
      <c r="O419"/>
      <c r="P419" t="str">
        <f t="shared" si="84"/>
        <v/>
      </c>
      <c r="Q419" t="str">
        <f>IF(ISNA(VLOOKUP(AC419,#REF!,1)),"//","")</f>
        <v/>
      </c>
      <c r="R419"/>
      <c r="S419" s="43">
        <f t="shared" si="69"/>
        <v>125</v>
      </c>
      <c r="T419" s="92" t="s">
        <v>2890</v>
      </c>
      <c r="U419" s="70" t="s">
        <v>2431</v>
      </c>
      <c r="V419" s="70" t="s">
        <v>2431</v>
      </c>
      <c r="W419" s="44" t="str">
        <f t="shared" si="70"/>
        <v>"XNOR"</v>
      </c>
      <c r="X419" s="25" t="str">
        <f t="shared" si="71"/>
        <v>XNOR</v>
      </c>
      <c r="Y419" s="1">
        <f t="shared" si="72"/>
        <v>404</v>
      </c>
      <c r="Z419" t="str">
        <f t="shared" si="73"/>
        <v>ITM_LOGICALXNOR</v>
      </c>
      <c r="AA419" s="158" t="str">
        <f>IF(ISNA(VLOOKUP(X419,Sheet2!J:J,1,0)),"//","")</f>
        <v>//</v>
      </c>
      <c r="AC419" s="108" t="str">
        <f t="shared" si="74"/>
        <v>XNOR</v>
      </c>
      <c r="AD419" t="b">
        <f t="shared" si="75"/>
        <v>1</v>
      </c>
    </row>
    <row r="420" spans="1:30">
      <c r="A420" s="56">
        <f t="shared" si="83"/>
        <v>420</v>
      </c>
      <c r="B420" s="55">
        <f t="shared" si="68"/>
        <v>405</v>
      </c>
      <c r="C420" s="59" t="s">
        <v>3823</v>
      </c>
      <c r="D420" s="59" t="s">
        <v>12</v>
      </c>
      <c r="E420" s="65" t="s">
        <v>1184</v>
      </c>
      <c r="F420" s="65" t="s">
        <v>1184</v>
      </c>
      <c r="G420" s="91">
        <v>0</v>
      </c>
      <c r="H420" s="91">
        <v>63</v>
      </c>
      <c r="I420" s="174" t="s">
        <v>3</v>
      </c>
      <c r="J420" s="65" t="s">
        <v>1549</v>
      </c>
      <c r="K420" s="66" t="s">
        <v>4241</v>
      </c>
      <c r="L420" s="67"/>
      <c r="M420" s="63" t="s">
        <v>1614</v>
      </c>
      <c r="N420" s="13"/>
      <c r="O420"/>
      <c r="P420" t="str">
        <f t="shared" si="84"/>
        <v/>
      </c>
      <c r="Q420" t="str">
        <f>IF(ISNA(VLOOKUP(AC420,#REF!,1)),"//","")</f>
        <v/>
      </c>
      <c r="R420"/>
      <c r="S420" s="43">
        <f t="shared" si="69"/>
        <v>126</v>
      </c>
      <c r="T420" s="92" t="s">
        <v>2431</v>
      </c>
      <c r="U420" s="70" t="s">
        <v>2431</v>
      </c>
      <c r="V420" s="70" t="s">
        <v>2431</v>
      </c>
      <c r="W420" s="44" t="str">
        <f t="shared" si="70"/>
        <v>"BS?"</v>
      </c>
      <c r="X420" s="25" t="str">
        <f t="shared" si="71"/>
        <v>BS?</v>
      </c>
      <c r="Y420" s="1">
        <f t="shared" si="72"/>
        <v>405</v>
      </c>
      <c r="Z420" t="str">
        <f t="shared" si="73"/>
        <v>ITM_BS</v>
      </c>
      <c r="AA420" s="158" t="str">
        <f>IF(ISNA(VLOOKUP(X420,Sheet2!J:J,1,0)),"//","")</f>
        <v>//</v>
      </c>
      <c r="AC420" s="108" t="str">
        <f t="shared" si="74"/>
        <v>BS?</v>
      </c>
      <c r="AD420" t="b">
        <f t="shared" si="75"/>
        <v>1</v>
      </c>
    </row>
    <row r="421" spans="1:30">
      <c r="A421" s="56">
        <f t="shared" si="83"/>
        <v>421</v>
      </c>
      <c r="B421" s="55">
        <f t="shared" si="68"/>
        <v>406</v>
      </c>
      <c r="C421" s="59" t="s">
        <v>3824</v>
      </c>
      <c r="D421" s="59" t="s">
        <v>12</v>
      </c>
      <c r="E421" s="65" t="s">
        <v>1178</v>
      </c>
      <c r="F421" s="65" t="s">
        <v>1178</v>
      </c>
      <c r="G421" s="91">
        <v>0</v>
      </c>
      <c r="H421" s="91">
        <v>63</v>
      </c>
      <c r="I421" s="174" t="s">
        <v>3</v>
      </c>
      <c r="J421" s="65" t="s">
        <v>1549</v>
      </c>
      <c r="K421" s="66" t="s">
        <v>4241</v>
      </c>
      <c r="L421" s="67"/>
      <c r="M421" s="63" t="s">
        <v>1602</v>
      </c>
      <c r="N421" s="13"/>
      <c r="O421"/>
      <c r="P421" t="str">
        <f t="shared" si="84"/>
        <v/>
      </c>
      <c r="Q421" t="str">
        <f>IF(ISNA(VLOOKUP(AC421,#REF!,1)),"//","")</f>
        <v/>
      </c>
      <c r="R421"/>
      <c r="S421" s="43">
        <f t="shared" si="69"/>
        <v>127</v>
      </c>
      <c r="T421" s="92" t="s">
        <v>2431</v>
      </c>
      <c r="U421" s="70" t="s">
        <v>2431</v>
      </c>
      <c r="V421" s="70" t="s">
        <v>2431</v>
      </c>
      <c r="W421" s="44" t="str">
        <f t="shared" si="70"/>
        <v>"BC?"</v>
      </c>
      <c r="X421" s="25" t="str">
        <f t="shared" si="71"/>
        <v>BC?</v>
      </c>
      <c r="Y421" s="1">
        <f t="shared" si="72"/>
        <v>406</v>
      </c>
      <c r="Z421" t="str">
        <f t="shared" si="73"/>
        <v>ITM_BC</v>
      </c>
      <c r="AA421" s="158" t="str">
        <f>IF(ISNA(VLOOKUP(X421,Sheet2!J:J,1,0)),"//","")</f>
        <v>//</v>
      </c>
      <c r="AC421" s="108" t="str">
        <f t="shared" si="74"/>
        <v>BC?</v>
      </c>
      <c r="AD421" t="b">
        <f t="shared" si="75"/>
        <v>1</v>
      </c>
    </row>
    <row r="422" spans="1:30">
      <c r="A422" s="56">
        <f t="shared" si="83"/>
        <v>422</v>
      </c>
      <c r="B422" s="55">
        <f t="shared" si="68"/>
        <v>407</v>
      </c>
      <c r="C422" s="59" t="s">
        <v>3825</v>
      </c>
      <c r="D422" s="59" t="s">
        <v>12</v>
      </c>
      <c r="E422" s="65" t="s">
        <v>40</v>
      </c>
      <c r="F422" s="65" t="s">
        <v>40</v>
      </c>
      <c r="G422" s="91">
        <v>0</v>
      </c>
      <c r="H422" s="91">
        <v>63</v>
      </c>
      <c r="I422" s="174" t="s">
        <v>3</v>
      </c>
      <c r="J422" s="65" t="s">
        <v>1549</v>
      </c>
      <c r="K422" s="66" t="s">
        <v>4241</v>
      </c>
      <c r="L422" s="67"/>
      <c r="M422" s="63" t="s">
        <v>1627</v>
      </c>
      <c r="N422" s="13"/>
      <c r="O422"/>
      <c r="P422" t="str">
        <f t="shared" si="84"/>
        <v/>
      </c>
      <c r="Q422" t="str">
        <f>IF(ISNA(VLOOKUP(AC422,#REF!,1)),"//","")</f>
        <v/>
      </c>
      <c r="R422"/>
      <c r="S422" s="43">
        <f t="shared" si="69"/>
        <v>128</v>
      </c>
      <c r="T422" s="92" t="s">
        <v>2431</v>
      </c>
      <c r="U422" s="70" t="s">
        <v>2431</v>
      </c>
      <c r="V422" s="70" t="s">
        <v>2431</v>
      </c>
      <c r="W422" s="44" t="str">
        <f t="shared" si="70"/>
        <v>"CB"</v>
      </c>
      <c r="X422" s="25" t="str">
        <f t="shared" si="71"/>
        <v>CB</v>
      </c>
      <c r="Y422" s="1">
        <f t="shared" si="72"/>
        <v>407</v>
      </c>
      <c r="Z422" t="str">
        <f t="shared" si="73"/>
        <v>ITM_CB</v>
      </c>
      <c r="AA422" s="158" t="str">
        <f>IF(ISNA(VLOOKUP(X422,Sheet2!J:J,1,0)),"//","")</f>
        <v>//</v>
      </c>
      <c r="AC422" s="108" t="str">
        <f t="shared" si="74"/>
        <v>CB</v>
      </c>
      <c r="AD422" t="b">
        <f t="shared" si="75"/>
        <v>1</v>
      </c>
    </row>
    <row r="423" spans="1:30">
      <c r="A423" s="56">
        <f t="shared" si="83"/>
        <v>423</v>
      </c>
      <c r="B423" s="55">
        <f t="shared" si="68"/>
        <v>408</v>
      </c>
      <c r="C423" s="59" t="s">
        <v>3826</v>
      </c>
      <c r="D423" s="59" t="s">
        <v>12</v>
      </c>
      <c r="E423" s="65" t="s">
        <v>306</v>
      </c>
      <c r="F423" s="65" t="s">
        <v>306</v>
      </c>
      <c r="G423" s="91">
        <v>0</v>
      </c>
      <c r="H423" s="91">
        <v>63</v>
      </c>
      <c r="I423" s="174" t="s">
        <v>3</v>
      </c>
      <c r="J423" s="65" t="s">
        <v>1549</v>
      </c>
      <c r="K423" s="66" t="s">
        <v>4241</v>
      </c>
      <c r="L423" s="67"/>
      <c r="M423" s="63" t="s">
        <v>2025</v>
      </c>
      <c r="N423" s="13"/>
      <c r="O423"/>
      <c r="P423" t="str">
        <f t="shared" si="84"/>
        <v/>
      </c>
      <c r="Q423" t="str">
        <f>IF(ISNA(VLOOKUP(AC423,#REF!,1)),"//","")</f>
        <v/>
      </c>
      <c r="R423"/>
      <c r="S423" s="43">
        <f t="shared" si="69"/>
        <v>129</v>
      </c>
      <c r="T423" s="92" t="s">
        <v>2431</v>
      </c>
      <c r="U423" s="70" t="s">
        <v>2431</v>
      </c>
      <c r="V423" s="70" t="s">
        <v>2431</v>
      </c>
      <c r="W423" s="44" t="str">
        <f t="shared" si="70"/>
        <v>"SB"</v>
      </c>
      <c r="X423" s="25" t="str">
        <f t="shared" si="71"/>
        <v>SB</v>
      </c>
      <c r="Y423" s="1">
        <f t="shared" si="72"/>
        <v>408</v>
      </c>
      <c r="Z423" t="str">
        <f t="shared" si="73"/>
        <v>ITM_SB</v>
      </c>
      <c r="AA423" s="158" t="str">
        <f>IF(ISNA(VLOOKUP(X423,Sheet2!J:J,1,0)),"//","")</f>
        <v>//</v>
      </c>
      <c r="AC423" s="108" t="str">
        <f t="shared" si="74"/>
        <v>SB</v>
      </c>
      <c r="AD423" t="b">
        <f t="shared" si="75"/>
        <v>1</v>
      </c>
    </row>
    <row r="424" spans="1:30">
      <c r="A424" s="56">
        <f t="shared" si="83"/>
        <v>424</v>
      </c>
      <c r="B424" s="55">
        <f t="shared" si="68"/>
        <v>409</v>
      </c>
      <c r="C424" s="59" t="s">
        <v>3827</v>
      </c>
      <c r="D424" s="59" t="s">
        <v>12</v>
      </c>
      <c r="E424" s="65" t="s">
        <v>98</v>
      </c>
      <c r="F424" s="65" t="s">
        <v>98</v>
      </c>
      <c r="G424" s="91">
        <v>0</v>
      </c>
      <c r="H424" s="91">
        <v>63</v>
      </c>
      <c r="I424" s="174" t="s">
        <v>3</v>
      </c>
      <c r="J424" s="65" t="s">
        <v>1549</v>
      </c>
      <c r="K424" s="66" t="s">
        <v>4241</v>
      </c>
      <c r="L424" s="67"/>
      <c r="M424" s="63" t="s">
        <v>1714</v>
      </c>
      <c r="N424" s="13"/>
      <c r="O424"/>
      <c r="P424" t="str">
        <f t="shared" si="84"/>
        <v/>
      </c>
      <c r="Q424" t="str">
        <f>IF(ISNA(VLOOKUP(AC424,#REF!,1)),"//","")</f>
        <v/>
      </c>
      <c r="R424"/>
      <c r="S424" s="43">
        <f t="shared" si="69"/>
        <v>130</v>
      </c>
      <c r="T424" s="92" t="s">
        <v>2431</v>
      </c>
      <c r="U424" s="70" t="s">
        <v>2431</v>
      </c>
      <c r="V424" s="70" t="s">
        <v>2431</v>
      </c>
      <c r="W424" s="44" t="str">
        <f t="shared" si="70"/>
        <v>"FB"</v>
      </c>
      <c r="X424" s="25" t="str">
        <f t="shared" si="71"/>
        <v>FB</v>
      </c>
      <c r="Y424" s="1">
        <f t="shared" si="72"/>
        <v>409</v>
      </c>
      <c r="Z424" t="str">
        <f t="shared" si="73"/>
        <v>ITM_FB</v>
      </c>
      <c r="AA424" s="158" t="str">
        <f>IF(ISNA(VLOOKUP(X424,Sheet2!J:J,1,0)),"//","")</f>
        <v>//</v>
      </c>
      <c r="AC424" s="108" t="str">
        <f t="shared" si="74"/>
        <v>FB</v>
      </c>
      <c r="AD424" t="b">
        <f t="shared" si="75"/>
        <v>1</v>
      </c>
    </row>
    <row r="425" spans="1:30">
      <c r="A425" s="56">
        <f t="shared" si="83"/>
        <v>425</v>
      </c>
      <c r="B425" s="55">
        <f t="shared" si="68"/>
        <v>410</v>
      </c>
      <c r="C425" s="59" t="s">
        <v>3828</v>
      </c>
      <c r="D425" s="59" t="s">
        <v>12</v>
      </c>
      <c r="E425" s="65" t="s">
        <v>291</v>
      </c>
      <c r="F425" s="65" t="s">
        <v>291</v>
      </c>
      <c r="G425" s="91">
        <v>0</v>
      </c>
      <c r="H425" s="91">
        <v>63</v>
      </c>
      <c r="I425" s="174" t="s">
        <v>3</v>
      </c>
      <c r="J425" s="65" t="s">
        <v>1549</v>
      </c>
      <c r="K425" s="66" t="s">
        <v>4241</v>
      </c>
      <c r="L425" s="67"/>
      <c r="M425" s="63" t="s">
        <v>1997</v>
      </c>
      <c r="N425" s="13"/>
      <c r="O425"/>
      <c r="P425" t="str">
        <f t="shared" si="84"/>
        <v/>
      </c>
      <c r="Q425" t="str">
        <f>IF(ISNA(VLOOKUP(AC425,#REF!,1)),"//","")</f>
        <v/>
      </c>
      <c r="R425"/>
      <c r="S425" s="43">
        <f t="shared" si="69"/>
        <v>131</v>
      </c>
      <c r="T425" s="92" t="s">
        <v>2890</v>
      </c>
      <c r="U425" s="70" t="s">
        <v>2431</v>
      </c>
      <c r="V425" s="70" t="s">
        <v>2431</v>
      </c>
      <c r="W425" s="44" t="str">
        <f t="shared" si="70"/>
        <v>"RL"</v>
      </c>
      <c r="X425" s="25" t="str">
        <f t="shared" si="71"/>
        <v>RL</v>
      </c>
      <c r="Y425" s="1">
        <f t="shared" si="72"/>
        <v>410</v>
      </c>
      <c r="Z425" t="str">
        <f t="shared" si="73"/>
        <v>ITM_RL</v>
      </c>
      <c r="AA425" s="158" t="str">
        <f>IF(ISNA(VLOOKUP(X425,Sheet2!J:J,1,0)),"//","")</f>
        <v>//</v>
      </c>
      <c r="AC425" s="108" t="str">
        <f t="shared" si="74"/>
        <v>RL</v>
      </c>
      <c r="AD425" t="b">
        <f t="shared" si="75"/>
        <v>1</v>
      </c>
    </row>
    <row r="426" spans="1:30">
      <c r="A426" s="56">
        <f t="shared" si="83"/>
        <v>426</v>
      </c>
      <c r="B426" s="55">
        <f t="shared" si="68"/>
        <v>411</v>
      </c>
      <c r="C426" s="59" t="s">
        <v>3829</v>
      </c>
      <c r="D426" s="59" t="s">
        <v>12</v>
      </c>
      <c r="E426" s="65" t="s">
        <v>1383</v>
      </c>
      <c r="F426" s="65" t="s">
        <v>1383</v>
      </c>
      <c r="G426" s="91">
        <v>0</v>
      </c>
      <c r="H426" s="91">
        <v>63</v>
      </c>
      <c r="I426" s="174" t="s">
        <v>3</v>
      </c>
      <c r="J426" s="65" t="s">
        <v>1549</v>
      </c>
      <c r="K426" s="66" t="s">
        <v>4241</v>
      </c>
      <c r="L426" s="67"/>
      <c r="M426" s="63" t="s">
        <v>1998</v>
      </c>
      <c r="N426" s="13"/>
      <c r="O426"/>
      <c r="P426" t="str">
        <f t="shared" si="84"/>
        <v/>
      </c>
      <c r="Q426" t="str">
        <f>IF(ISNA(VLOOKUP(AC426,#REF!,1)),"//","")</f>
        <v/>
      </c>
      <c r="R426"/>
      <c r="S426" s="43">
        <f t="shared" si="69"/>
        <v>132</v>
      </c>
      <c r="T426" s="92" t="s">
        <v>2890</v>
      </c>
      <c r="U426" s="70" t="s">
        <v>2431</v>
      </c>
      <c r="V426" s="70" t="s">
        <v>2431</v>
      </c>
      <c r="W426" s="44" t="str">
        <f t="shared" si="70"/>
        <v>"RLC"</v>
      </c>
      <c r="X426" s="25" t="str">
        <f t="shared" si="71"/>
        <v>RLC</v>
      </c>
      <c r="Y426" s="1">
        <f t="shared" si="72"/>
        <v>411</v>
      </c>
      <c r="Z426" t="str">
        <f t="shared" si="73"/>
        <v>ITM_RLC</v>
      </c>
      <c r="AA426" s="158" t="str">
        <f>IF(ISNA(VLOOKUP(X426,Sheet2!J:J,1,0)),"//","")</f>
        <v>//</v>
      </c>
      <c r="AC426" s="108" t="str">
        <f t="shared" si="74"/>
        <v>RLC</v>
      </c>
      <c r="AD426" t="b">
        <f t="shared" si="75"/>
        <v>1</v>
      </c>
    </row>
    <row r="427" spans="1:30">
      <c r="A427" s="56">
        <f t="shared" si="83"/>
        <v>427</v>
      </c>
      <c r="B427" s="55">
        <f t="shared" si="68"/>
        <v>412</v>
      </c>
      <c r="C427" s="59" t="s">
        <v>3830</v>
      </c>
      <c r="D427" s="59" t="s">
        <v>12</v>
      </c>
      <c r="E427" s="65" t="s">
        <v>294</v>
      </c>
      <c r="F427" s="65" t="s">
        <v>294</v>
      </c>
      <c r="G427" s="91">
        <v>0</v>
      </c>
      <c r="H427" s="91">
        <v>63</v>
      </c>
      <c r="I427" s="174" t="s">
        <v>3</v>
      </c>
      <c r="J427" s="65" t="s">
        <v>1549</v>
      </c>
      <c r="K427" s="66" t="s">
        <v>4241</v>
      </c>
      <c r="L427" s="67"/>
      <c r="M427" s="63" t="s">
        <v>2006</v>
      </c>
      <c r="N427" s="13"/>
      <c r="O427"/>
      <c r="P427" t="str">
        <f t="shared" si="84"/>
        <v/>
      </c>
      <c r="Q427" t="str">
        <f>IF(ISNA(VLOOKUP(AC427,#REF!,1)),"//","")</f>
        <v/>
      </c>
      <c r="R427"/>
      <c r="S427" s="43">
        <f t="shared" si="69"/>
        <v>133</v>
      </c>
      <c r="T427" s="92" t="s">
        <v>2890</v>
      </c>
      <c r="U427" s="70" t="s">
        <v>2431</v>
      </c>
      <c r="V427" s="70" t="s">
        <v>2431</v>
      </c>
      <c r="W427" s="44" t="str">
        <f t="shared" si="70"/>
        <v>"RR"</v>
      </c>
      <c r="X427" s="25" t="str">
        <f t="shared" si="71"/>
        <v>RR</v>
      </c>
      <c r="Y427" s="1">
        <f t="shared" si="72"/>
        <v>412</v>
      </c>
      <c r="Z427" t="str">
        <f t="shared" si="73"/>
        <v>ITM_RR</v>
      </c>
      <c r="AA427" s="158" t="str">
        <f>IF(ISNA(VLOOKUP(X427,Sheet2!J:J,1,0)),"//","")</f>
        <v>//</v>
      </c>
      <c r="AC427" s="108" t="str">
        <f t="shared" si="74"/>
        <v>RR</v>
      </c>
      <c r="AD427" t="b">
        <f t="shared" si="75"/>
        <v>1</v>
      </c>
    </row>
    <row r="428" spans="1:30">
      <c r="A428" s="56">
        <f t="shared" si="83"/>
        <v>428</v>
      </c>
      <c r="B428" s="55">
        <f t="shared" si="68"/>
        <v>413</v>
      </c>
      <c r="C428" s="59" t="s">
        <v>3831</v>
      </c>
      <c r="D428" s="59" t="s">
        <v>12</v>
      </c>
      <c r="E428" s="65" t="s">
        <v>1387</v>
      </c>
      <c r="F428" s="65" t="s">
        <v>1387</v>
      </c>
      <c r="G428" s="91">
        <v>0</v>
      </c>
      <c r="H428" s="91">
        <v>63</v>
      </c>
      <c r="I428" s="174" t="s">
        <v>3</v>
      </c>
      <c r="J428" s="65" t="s">
        <v>1549</v>
      </c>
      <c r="K428" s="66" t="s">
        <v>4241</v>
      </c>
      <c r="L428" s="67"/>
      <c r="M428" s="63" t="s">
        <v>2007</v>
      </c>
      <c r="N428" s="13"/>
      <c r="O428"/>
      <c r="P428" t="str">
        <f t="shared" si="84"/>
        <v/>
      </c>
      <c r="Q428" t="str">
        <f>IF(ISNA(VLOOKUP(AC428,#REF!,1)),"//","")</f>
        <v/>
      </c>
      <c r="R428"/>
      <c r="S428" s="43">
        <f t="shared" si="69"/>
        <v>134</v>
      </c>
      <c r="T428" s="92" t="s">
        <v>2890</v>
      </c>
      <c r="U428" s="70" t="s">
        <v>2431</v>
      </c>
      <c r="V428" s="70" t="s">
        <v>2431</v>
      </c>
      <c r="W428" s="44" t="str">
        <f t="shared" si="70"/>
        <v>"RRC"</v>
      </c>
      <c r="X428" s="25" t="str">
        <f t="shared" si="71"/>
        <v>RRC</v>
      </c>
      <c r="Y428" s="1">
        <f t="shared" si="72"/>
        <v>413</v>
      </c>
      <c r="Z428" t="str">
        <f t="shared" si="73"/>
        <v>ITM_RRC</v>
      </c>
      <c r="AA428" s="158" t="str">
        <f>IF(ISNA(VLOOKUP(X428,Sheet2!J:J,1,0)),"//","")</f>
        <v>//</v>
      </c>
      <c r="AC428" s="108" t="str">
        <f t="shared" si="74"/>
        <v>RRC</v>
      </c>
      <c r="AD428" t="b">
        <f t="shared" si="75"/>
        <v>1</v>
      </c>
    </row>
    <row r="429" spans="1:30">
      <c r="A429" s="56">
        <f t="shared" si="83"/>
        <v>429</v>
      </c>
      <c r="B429" s="55">
        <f t="shared" si="68"/>
        <v>414</v>
      </c>
      <c r="C429" s="59" t="s">
        <v>3832</v>
      </c>
      <c r="D429" s="59" t="s">
        <v>12</v>
      </c>
      <c r="E429" s="65" t="s">
        <v>333</v>
      </c>
      <c r="F429" s="65" t="s">
        <v>333</v>
      </c>
      <c r="G429" s="91">
        <v>0</v>
      </c>
      <c r="H429" s="91">
        <v>63</v>
      </c>
      <c r="I429" s="174" t="s">
        <v>3</v>
      </c>
      <c r="J429" s="65" t="s">
        <v>1549</v>
      </c>
      <c r="K429" s="66" t="s">
        <v>4241</v>
      </c>
      <c r="L429" s="67"/>
      <c r="M429" s="63" t="s">
        <v>2053</v>
      </c>
      <c r="N429" s="13"/>
      <c r="O429"/>
      <c r="P429" t="str">
        <f t="shared" si="84"/>
        <v/>
      </c>
      <c r="Q429" t="str">
        <f>IF(ISNA(VLOOKUP(AC429,#REF!,1)),"//","")</f>
        <v/>
      </c>
      <c r="R429"/>
      <c r="S429" s="43">
        <f t="shared" si="69"/>
        <v>135</v>
      </c>
      <c r="T429" s="92" t="s">
        <v>2890</v>
      </c>
      <c r="U429" s="70" t="s">
        <v>2431</v>
      </c>
      <c r="V429" s="70" t="s">
        <v>2431</v>
      </c>
      <c r="W429" s="44" t="str">
        <f t="shared" si="70"/>
        <v>"SL"</v>
      </c>
      <c r="X429" s="25" t="str">
        <f t="shared" si="71"/>
        <v>SL</v>
      </c>
      <c r="Y429" s="1">
        <f t="shared" si="72"/>
        <v>414</v>
      </c>
      <c r="Z429" t="str">
        <f t="shared" si="73"/>
        <v>ITM_SL</v>
      </c>
      <c r="AA429" s="158" t="str">
        <f>IF(ISNA(VLOOKUP(X429,Sheet2!J:J,1,0)),"//","")</f>
        <v>//</v>
      </c>
      <c r="AC429" s="108" t="str">
        <f t="shared" si="74"/>
        <v>SL</v>
      </c>
      <c r="AD429" t="b">
        <f t="shared" si="75"/>
        <v>1</v>
      </c>
    </row>
    <row r="430" spans="1:30">
      <c r="A430" s="56">
        <f t="shared" si="83"/>
        <v>430</v>
      </c>
      <c r="B430" s="55">
        <f t="shared" si="68"/>
        <v>415</v>
      </c>
      <c r="C430" s="59" t="s">
        <v>3833</v>
      </c>
      <c r="D430" s="59" t="s">
        <v>12</v>
      </c>
      <c r="E430" s="65" t="s">
        <v>337</v>
      </c>
      <c r="F430" s="65" t="s">
        <v>337</v>
      </c>
      <c r="G430" s="91">
        <v>0</v>
      </c>
      <c r="H430" s="91">
        <v>63</v>
      </c>
      <c r="I430" s="174" t="s">
        <v>3</v>
      </c>
      <c r="J430" s="65" t="s">
        <v>1549</v>
      </c>
      <c r="K430" s="66" t="s">
        <v>4241</v>
      </c>
      <c r="L430" s="67"/>
      <c r="M430" s="63" t="s">
        <v>2060</v>
      </c>
      <c r="N430" s="13"/>
      <c r="O430"/>
      <c r="P430" t="str">
        <f t="shared" si="84"/>
        <v/>
      </c>
      <c r="Q430" t="str">
        <f>IF(ISNA(VLOOKUP(AC430,#REF!,1)),"//","")</f>
        <v/>
      </c>
      <c r="R430"/>
      <c r="S430" s="43">
        <f t="shared" si="69"/>
        <v>136</v>
      </c>
      <c r="T430" s="92" t="s">
        <v>2890</v>
      </c>
      <c r="U430" s="70" t="s">
        <v>2431</v>
      </c>
      <c r="V430" s="70" t="s">
        <v>2431</v>
      </c>
      <c r="W430" s="44" t="str">
        <f t="shared" si="70"/>
        <v>"SR"</v>
      </c>
      <c r="X430" s="25" t="str">
        <f t="shared" si="71"/>
        <v>SR</v>
      </c>
      <c r="Y430" s="1">
        <f t="shared" si="72"/>
        <v>415</v>
      </c>
      <c r="Z430" t="str">
        <f t="shared" si="73"/>
        <v>ITM_SR</v>
      </c>
      <c r="AA430" s="158" t="str">
        <f>IF(ISNA(VLOOKUP(X430,Sheet2!J:J,1,0)),"//","")</f>
        <v>//</v>
      </c>
      <c r="AC430" s="108" t="str">
        <f t="shared" si="74"/>
        <v>SR</v>
      </c>
      <c r="AD430" t="b">
        <f t="shared" si="75"/>
        <v>1</v>
      </c>
    </row>
    <row r="431" spans="1:30">
      <c r="A431" s="56">
        <f t="shared" si="83"/>
        <v>431</v>
      </c>
      <c r="B431" s="55">
        <f t="shared" si="68"/>
        <v>416</v>
      </c>
      <c r="C431" s="59" t="s">
        <v>3834</v>
      </c>
      <c r="D431" s="59" t="s">
        <v>12</v>
      </c>
      <c r="E431" s="65" t="s">
        <v>1175</v>
      </c>
      <c r="F431" s="65" t="s">
        <v>1175</v>
      </c>
      <c r="G431" s="91">
        <v>0</v>
      </c>
      <c r="H431" s="91">
        <v>63</v>
      </c>
      <c r="I431" s="174" t="s">
        <v>3</v>
      </c>
      <c r="J431" s="65" t="s">
        <v>1549</v>
      </c>
      <c r="K431" s="66" t="s">
        <v>4241</v>
      </c>
      <c r="L431" s="67"/>
      <c r="M431" s="63" t="s">
        <v>1593</v>
      </c>
      <c r="N431" s="13"/>
      <c r="O431"/>
      <c r="P431" t="str">
        <f t="shared" si="84"/>
        <v/>
      </c>
      <c r="Q431" t="str">
        <f>IF(ISNA(VLOOKUP(AC431,#REF!,1)),"//","")</f>
        <v/>
      </c>
      <c r="R431"/>
      <c r="S431" s="43">
        <f t="shared" si="69"/>
        <v>137</v>
      </c>
      <c r="T431" s="92" t="s">
        <v>2431</v>
      </c>
      <c r="U431" s="70" t="s">
        <v>2431</v>
      </c>
      <c r="V431" s="70" t="s">
        <v>2431</v>
      </c>
      <c r="W431" s="44" t="str">
        <f t="shared" si="70"/>
        <v>"ASR"</v>
      </c>
      <c r="X431" s="25" t="str">
        <f t="shared" si="71"/>
        <v>ASR</v>
      </c>
      <c r="Y431" s="1">
        <f t="shared" si="72"/>
        <v>416</v>
      </c>
      <c r="Z431" t="str">
        <f t="shared" si="73"/>
        <v>ITM_ASR</v>
      </c>
      <c r="AA431" s="158" t="str">
        <f>IF(ISNA(VLOOKUP(X431,Sheet2!J:J,1,0)),"//","")</f>
        <v>//</v>
      </c>
      <c r="AC431" s="108" t="str">
        <f t="shared" si="74"/>
        <v>ASR</v>
      </c>
      <c r="AD431" t="b">
        <f t="shared" si="75"/>
        <v>1</v>
      </c>
    </row>
    <row r="432" spans="1:30">
      <c r="A432" s="56">
        <f t="shared" si="83"/>
        <v>432</v>
      </c>
      <c r="B432" s="55">
        <f t="shared" si="68"/>
        <v>417</v>
      </c>
      <c r="C432" s="59" t="s">
        <v>3835</v>
      </c>
      <c r="D432" s="59" t="s">
        <v>7</v>
      </c>
      <c r="E432" s="65" t="s">
        <v>179</v>
      </c>
      <c r="F432" s="65" t="s">
        <v>179</v>
      </c>
      <c r="G432" s="91">
        <v>0</v>
      </c>
      <c r="H432" s="91">
        <v>0</v>
      </c>
      <c r="I432" s="174" t="s">
        <v>3</v>
      </c>
      <c r="J432" s="65" t="s">
        <v>1549</v>
      </c>
      <c r="K432" s="66" t="s">
        <v>4241</v>
      </c>
      <c r="L432" s="67"/>
      <c r="M432" s="63" t="s">
        <v>1831</v>
      </c>
      <c r="N432" s="13"/>
      <c r="O432"/>
      <c r="P432" t="str">
        <f t="shared" si="84"/>
        <v/>
      </c>
      <c r="Q432" t="str">
        <f>IF(ISNA(VLOOKUP(AC432,#REF!,1)),"//","")</f>
        <v/>
      </c>
      <c r="R432"/>
      <c r="S432" s="43">
        <f t="shared" si="69"/>
        <v>138</v>
      </c>
      <c r="T432" s="92" t="s">
        <v>2431</v>
      </c>
      <c r="U432" s="70" t="s">
        <v>2431</v>
      </c>
      <c r="V432" s="70" t="s">
        <v>2431</v>
      </c>
      <c r="W432" s="44" t="str">
        <f t="shared" si="70"/>
        <v>"LJ"</v>
      </c>
      <c r="X432" s="25" t="str">
        <f t="shared" si="71"/>
        <v>LJ</v>
      </c>
      <c r="Y432" s="1">
        <f t="shared" si="72"/>
        <v>417</v>
      </c>
      <c r="Z432" t="str">
        <f t="shared" si="73"/>
        <v>ITM_LJ</v>
      </c>
      <c r="AA432" s="158" t="str">
        <f>IF(ISNA(VLOOKUP(X432,Sheet2!J:J,1,0)),"//","")</f>
        <v>//</v>
      </c>
      <c r="AC432" s="108" t="str">
        <f t="shared" si="74"/>
        <v>LJ</v>
      </c>
      <c r="AD432" t="b">
        <f t="shared" si="75"/>
        <v>1</v>
      </c>
    </row>
    <row r="433" spans="1:30">
      <c r="A433" s="56">
        <f t="shared" si="83"/>
        <v>433</v>
      </c>
      <c r="B433" s="55">
        <f t="shared" si="68"/>
        <v>418</v>
      </c>
      <c r="C433" s="59" t="s">
        <v>3836</v>
      </c>
      <c r="D433" s="59" t="s">
        <v>7</v>
      </c>
      <c r="E433" s="65" t="s">
        <v>289</v>
      </c>
      <c r="F433" s="65" t="s">
        <v>289</v>
      </c>
      <c r="G433" s="91">
        <v>0</v>
      </c>
      <c r="H433" s="91">
        <v>0</v>
      </c>
      <c r="I433" s="174" t="s">
        <v>3</v>
      </c>
      <c r="J433" s="65" t="s">
        <v>1549</v>
      </c>
      <c r="K433" s="66" t="s">
        <v>4241</v>
      </c>
      <c r="L433" s="67"/>
      <c r="M433" s="63" t="s">
        <v>1995</v>
      </c>
      <c r="N433" s="13"/>
      <c r="O433"/>
      <c r="P433" t="str">
        <f t="shared" si="84"/>
        <v/>
      </c>
      <c r="Q433" t="str">
        <f>IF(ISNA(VLOOKUP(AC433,#REF!,1)),"//","")</f>
        <v/>
      </c>
      <c r="R433"/>
      <c r="S433" s="43">
        <f t="shared" si="69"/>
        <v>139</v>
      </c>
      <c r="T433" s="92" t="s">
        <v>2431</v>
      </c>
      <c r="U433" s="70" t="s">
        <v>2431</v>
      </c>
      <c r="V433" s="70" t="s">
        <v>2431</v>
      </c>
      <c r="W433" s="44" t="str">
        <f t="shared" si="70"/>
        <v>"RJ"</v>
      </c>
      <c r="X433" s="25" t="str">
        <f t="shared" si="71"/>
        <v>RJ</v>
      </c>
      <c r="Y433" s="1">
        <f t="shared" si="72"/>
        <v>418</v>
      </c>
      <c r="Z433" t="str">
        <f t="shared" si="73"/>
        <v>ITM_RJ</v>
      </c>
      <c r="AA433" s="158" t="str">
        <f>IF(ISNA(VLOOKUP(X433,Sheet2!J:J,1,0)),"//","")</f>
        <v>//</v>
      </c>
      <c r="AC433" s="108" t="str">
        <f t="shared" si="74"/>
        <v>RJ</v>
      </c>
      <c r="AD433" t="b">
        <f t="shared" si="75"/>
        <v>1</v>
      </c>
    </row>
    <row r="434" spans="1:30">
      <c r="A434" s="56">
        <f t="shared" si="83"/>
        <v>434</v>
      </c>
      <c r="B434" s="55">
        <f t="shared" si="68"/>
        <v>419</v>
      </c>
      <c r="C434" s="59" t="s">
        <v>3837</v>
      </c>
      <c r="D434" s="59" t="s">
        <v>12</v>
      </c>
      <c r="E434" s="65" t="s">
        <v>1305</v>
      </c>
      <c r="F434" s="65" t="s">
        <v>1305</v>
      </c>
      <c r="G434" s="91">
        <v>0</v>
      </c>
      <c r="H434" s="91">
        <v>64</v>
      </c>
      <c r="I434" s="174" t="s">
        <v>3</v>
      </c>
      <c r="J434" s="65" t="s">
        <v>1549</v>
      </c>
      <c r="K434" s="66" t="s">
        <v>4241</v>
      </c>
      <c r="L434" s="67"/>
      <c r="M434" s="63" t="s">
        <v>1857</v>
      </c>
      <c r="N434" s="13"/>
      <c r="O434"/>
      <c r="P434" t="str">
        <f t="shared" si="84"/>
        <v/>
      </c>
      <c r="Q434" t="str">
        <f>IF(ISNA(VLOOKUP(AC434,#REF!,1)),"//","")</f>
        <v/>
      </c>
      <c r="R434"/>
      <c r="S434" s="43">
        <f t="shared" si="69"/>
        <v>140</v>
      </c>
      <c r="T434" s="92" t="s">
        <v>2431</v>
      </c>
      <c r="U434" s="70" t="s">
        <v>2431</v>
      </c>
      <c r="V434" s="70" t="s">
        <v>2431</v>
      </c>
      <c r="W434" s="44" t="str">
        <f t="shared" si="70"/>
        <v>"MASKL"</v>
      </c>
      <c r="X434" s="25" t="str">
        <f t="shared" si="71"/>
        <v>MASKL</v>
      </c>
      <c r="Y434" s="1">
        <f t="shared" si="72"/>
        <v>419</v>
      </c>
      <c r="Z434" t="str">
        <f t="shared" si="73"/>
        <v>ITM_MASKL</v>
      </c>
      <c r="AA434" s="158" t="str">
        <f>IF(ISNA(VLOOKUP(X434,Sheet2!J:J,1,0)),"//","")</f>
        <v>//</v>
      </c>
      <c r="AC434" s="108" t="str">
        <f t="shared" si="74"/>
        <v>MASKL</v>
      </c>
      <c r="AD434" t="b">
        <f t="shared" si="75"/>
        <v>1</v>
      </c>
    </row>
    <row r="435" spans="1:30">
      <c r="A435" s="56">
        <f t="shared" si="83"/>
        <v>435</v>
      </c>
      <c r="B435" s="55">
        <f t="shared" si="68"/>
        <v>420</v>
      </c>
      <c r="C435" s="59" t="s">
        <v>3838</v>
      </c>
      <c r="D435" s="59" t="s">
        <v>12</v>
      </c>
      <c r="E435" s="65" t="s">
        <v>1306</v>
      </c>
      <c r="F435" s="65" t="s">
        <v>1306</v>
      </c>
      <c r="G435" s="91">
        <v>0</v>
      </c>
      <c r="H435" s="91">
        <v>64</v>
      </c>
      <c r="I435" s="174" t="s">
        <v>3</v>
      </c>
      <c r="J435" s="65" t="s">
        <v>1549</v>
      </c>
      <c r="K435" s="66" t="s">
        <v>4241</v>
      </c>
      <c r="L435" s="67"/>
      <c r="M435" s="63" t="s">
        <v>1858</v>
      </c>
      <c r="N435" s="13"/>
      <c r="O435"/>
      <c r="P435" t="str">
        <f t="shared" si="84"/>
        <v/>
      </c>
      <c r="Q435" t="str">
        <f>IF(ISNA(VLOOKUP(AC435,#REF!,1)),"//","")</f>
        <v/>
      </c>
      <c r="R435"/>
      <c r="S435" s="43">
        <f t="shared" si="69"/>
        <v>141</v>
      </c>
      <c r="T435" s="92" t="s">
        <v>2431</v>
      </c>
      <c r="U435" s="70" t="s">
        <v>2431</v>
      </c>
      <c r="V435" s="70" t="s">
        <v>2431</v>
      </c>
      <c r="W435" s="44" t="str">
        <f t="shared" si="70"/>
        <v>"MASKR"</v>
      </c>
      <c r="X435" s="25" t="str">
        <f t="shared" si="71"/>
        <v>MASKR</v>
      </c>
      <c r="Y435" s="1">
        <f t="shared" si="72"/>
        <v>420</v>
      </c>
      <c r="Z435" t="str">
        <f t="shared" si="73"/>
        <v>ITM_MASKR</v>
      </c>
      <c r="AA435" s="158" t="str">
        <f>IF(ISNA(VLOOKUP(X435,Sheet2!J:J,1,0)),"//","")</f>
        <v>//</v>
      </c>
      <c r="AC435" s="108" t="str">
        <f t="shared" si="74"/>
        <v>MASKR</v>
      </c>
      <c r="AD435" t="b">
        <f t="shared" si="75"/>
        <v>1</v>
      </c>
    </row>
    <row r="436" spans="1:30">
      <c r="A436" s="56">
        <f t="shared" si="83"/>
        <v>436</v>
      </c>
      <c r="B436" s="55">
        <f t="shared" si="68"/>
        <v>421</v>
      </c>
      <c r="C436" s="59" t="s">
        <v>3839</v>
      </c>
      <c r="D436" s="59" t="s">
        <v>7</v>
      </c>
      <c r="E436" s="65" t="s">
        <v>200</v>
      </c>
      <c r="F436" s="65" t="s">
        <v>200</v>
      </c>
      <c r="G436" s="91">
        <v>0</v>
      </c>
      <c r="H436" s="91">
        <v>0</v>
      </c>
      <c r="I436" s="174" t="s">
        <v>3</v>
      </c>
      <c r="J436" s="65" t="s">
        <v>1549</v>
      </c>
      <c r="K436" s="66" t="s">
        <v>4241</v>
      </c>
      <c r="L436" s="67"/>
      <c r="M436" s="63" t="s">
        <v>1868</v>
      </c>
      <c r="N436" s="13"/>
      <c r="O436"/>
      <c r="P436" t="str">
        <f t="shared" si="84"/>
        <v/>
      </c>
      <c r="Q436" t="str">
        <f>IF(ISNA(VLOOKUP(AC436,#REF!,1)),"//","")</f>
        <v/>
      </c>
      <c r="R436"/>
      <c r="S436" s="43">
        <f t="shared" si="69"/>
        <v>142</v>
      </c>
      <c r="T436" s="92" t="s">
        <v>2431</v>
      </c>
      <c r="U436" s="70" t="s">
        <v>2431</v>
      </c>
      <c r="V436" s="70" t="s">
        <v>2431</v>
      </c>
      <c r="W436" s="44" t="str">
        <f t="shared" si="70"/>
        <v>"MIRROR"</v>
      </c>
      <c r="X436" s="25" t="str">
        <f t="shared" si="71"/>
        <v>MIRROR</v>
      </c>
      <c r="Y436" s="1">
        <f t="shared" si="72"/>
        <v>421</v>
      </c>
      <c r="Z436" t="str">
        <f t="shared" si="73"/>
        <v>ITM_MIRROR</v>
      </c>
      <c r="AA436" s="158" t="str">
        <f>IF(ISNA(VLOOKUP(X436,Sheet2!J:J,1,0)),"//","")</f>
        <v>//</v>
      </c>
      <c r="AC436" s="108" t="str">
        <f t="shared" si="74"/>
        <v>MIRROR</v>
      </c>
      <c r="AD436" t="b">
        <f t="shared" si="75"/>
        <v>1</v>
      </c>
    </row>
    <row r="437" spans="1:30">
      <c r="A437" s="56">
        <f t="shared" si="83"/>
        <v>437</v>
      </c>
      <c r="B437" s="55">
        <f t="shared" si="68"/>
        <v>422</v>
      </c>
      <c r="C437" s="59" t="s">
        <v>3840</v>
      </c>
      <c r="D437" s="59" t="s">
        <v>7</v>
      </c>
      <c r="E437" s="65" t="s">
        <v>475</v>
      </c>
      <c r="F437" s="77" t="s">
        <v>475</v>
      </c>
      <c r="G437" s="91">
        <v>0</v>
      </c>
      <c r="H437" s="91">
        <v>0</v>
      </c>
      <c r="I437" s="174" t="s">
        <v>3</v>
      </c>
      <c r="J437" s="65" t="s">
        <v>1549</v>
      </c>
      <c r="K437" s="66" t="s">
        <v>4241</v>
      </c>
      <c r="L437" s="67"/>
      <c r="M437" s="63" t="s">
        <v>2279</v>
      </c>
      <c r="N437" s="13"/>
      <c r="O437"/>
      <c r="P437" t="str">
        <f t="shared" si="84"/>
        <v/>
      </c>
      <c r="Q437" t="str">
        <f>IF(ISNA(VLOOKUP(AC437,#REF!,1)),"//","")</f>
        <v/>
      </c>
      <c r="R437"/>
      <c r="S437" s="43">
        <f t="shared" si="69"/>
        <v>143</v>
      </c>
      <c r="T437" s="92" t="s">
        <v>2890</v>
      </c>
      <c r="U437" s="70" t="s">
        <v>2431</v>
      </c>
      <c r="V437" s="70" t="s">
        <v>2431</v>
      </c>
      <c r="W437" s="44" t="str">
        <f t="shared" si="70"/>
        <v>"#B"</v>
      </c>
      <c r="X437" s="25" t="str">
        <f t="shared" si="71"/>
        <v>#B</v>
      </c>
      <c r="Y437" s="1">
        <f t="shared" si="72"/>
        <v>422</v>
      </c>
      <c r="Z437" t="str">
        <f t="shared" si="73"/>
        <v>ITM_NUMB</v>
      </c>
      <c r="AA437" s="158" t="str">
        <f>IF(ISNA(VLOOKUP(X437,Sheet2!J:J,1,0)),"//","")</f>
        <v>//</v>
      </c>
      <c r="AC437" s="108" t="str">
        <f t="shared" si="74"/>
        <v>#B</v>
      </c>
      <c r="AD437" t="b">
        <f t="shared" si="75"/>
        <v>1</v>
      </c>
    </row>
    <row r="438" spans="1:30">
      <c r="A438" s="56">
        <f t="shared" si="83"/>
        <v>438</v>
      </c>
      <c r="B438" s="55">
        <f t="shared" si="68"/>
        <v>423</v>
      </c>
      <c r="C438" s="59" t="s">
        <v>3841</v>
      </c>
      <c r="D438" s="59" t="s">
        <v>12</v>
      </c>
      <c r="E438" s="78" t="s">
        <v>1393</v>
      </c>
      <c r="F438" s="79" t="s">
        <v>1393</v>
      </c>
      <c r="G438" s="91">
        <v>0</v>
      </c>
      <c r="H438" s="91">
        <v>99</v>
      </c>
      <c r="I438" s="174" t="s">
        <v>3</v>
      </c>
      <c r="J438" s="65" t="s">
        <v>1549</v>
      </c>
      <c r="K438" s="66" t="s">
        <v>4241</v>
      </c>
      <c r="L438" s="67"/>
      <c r="M438" s="63" t="s">
        <v>2030</v>
      </c>
      <c r="N438" s="13"/>
      <c r="O438"/>
      <c r="P438" t="str">
        <f t="shared" si="84"/>
        <v/>
      </c>
      <c r="Q438" t="str">
        <f>IF(ISNA(VLOOKUP(AC438,#REF!,1)),"//","")</f>
        <v/>
      </c>
      <c r="R438"/>
      <c r="S438" s="43">
        <f t="shared" si="69"/>
        <v>144</v>
      </c>
      <c r="T438" s="92" t="s">
        <v>2889</v>
      </c>
      <c r="U438" s="70" t="s">
        <v>2431</v>
      </c>
      <c r="V438" s="70" t="s">
        <v>2431</v>
      </c>
      <c r="W438" s="44" t="str">
        <f t="shared" si="70"/>
        <v>"SDL"</v>
      </c>
      <c r="X438" s="25" t="str">
        <f t="shared" si="71"/>
        <v>SDL</v>
      </c>
      <c r="Y438" s="1">
        <f t="shared" si="72"/>
        <v>423</v>
      </c>
      <c r="Z438" t="str">
        <f t="shared" si="73"/>
        <v>ITM_SDL</v>
      </c>
      <c r="AA438" s="158" t="str">
        <f>IF(ISNA(VLOOKUP(X438,Sheet2!J:J,1,0)),"//","")</f>
        <v>//</v>
      </c>
      <c r="AC438" s="108" t="str">
        <f t="shared" si="74"/>
        <v>SDL</v>
      </c>
      <c r="AD438" t="b">
        <f t="shared" si="75"/>
        <v>1</v>
      </c>
    </row>
    <row r="439" spans="1:30">
      <c r="A439" s="56">
        <f t="shared" si="83"/>
        <v>439</v>
      </c>
      <c r="B439" s="55">
        <f t="shared" si="68"/>
        <v>424</v>
      </c>
      <c r="C439" s="59" t="s">
        <v>3842</v>
      </c>
      <c r="D439" s="59" t="s">
        <v>12</v>
      </c>
      <c r="E439" s="78" t="s">
        <v>1394</v>
      </c>
      <c r="F439" s="79" t="s">
        <v>1394</v>
      </c>
      <c r="G439" s="91">
        <v>0</v>
      </c>
      <c r="H439" s="91">
        <v>99</v>
      </c>
      <c r="I439" s="174" t="s">
        <v>3</v>
      </c>
      <c r="J439" s="65" t="s">
        <v>1549</v>
      </c>
      <c r="K439" s="66" t="s">
        <v>4241</v>
      </c>
      <c r="L439" s="67"/>
      <c r="M439" s="63" t="s">
        <v>2031</v>
      </c>
      <c r="N439" s="13"/>
      <c r="O439"/>
      <c r="P439" t="str">
        <f t="shared" si="84"/>
        <v/>
      </c>
      <c r="Q439" t="str">
        <f>IF(ISNA(VLOOKUP(AC439,#REF!,1)),"//","")</f>
        <v/>
      </c>
      <c r="R439"/>
      <c r="S439" s="43">
        <f t="shared" si="69"/>
        <v>145</v>
      </c>
      <c r="T439" s="92" t="s">
        <v>2889</v>
      </c>
      <c r="U439" s="70" t="s">
        <v>2431</v>
      </c>
      <c r="V439" s="70" t="s">
        <v>2431</v>
      </c>
      <c r="W439" s="44" t="str">
        <f t="shared" si="70"/>
        <v>"SDR"</v>
      </c>
      <c r="X439" s="25" t="str">
        <f t="shared" si="71"/>
        <v>SDR</v>
      </c>
      <c r="Y439" s="1">
        <f t="shared" si="72"/>
        <v>424</v>
      </c>
      <c r="Z439" t="str">
        <f t="shared" si="73"/>
        <v>ITM_SDR</v>
      </c>
      <c r="AA439" s="158" t="str">
        <f>IF(ISNA(VLOOKUP(X439,Sheet2!J:J,1,0)),"//","")</f>
        <v>//</v>
      </c>
      <c r="AC439" s="108" t="str">
        <f t="shared" si="74"/>
        <v>SDR</v>
      </c>
      <c r="AD439" t="b">
        <f t="shared" si="75"/>
        <v>1</v>
      </c>
    </row>
    <row r="440" spans="1:30" s="17" customFormat="1">
      <c r="A440" s="108">
        <f t="shared" si="83"/>
        <v>440</v>
      </c>
      <c r="B440" s="55">
        <f t="shared" si="68"/>
        <v>425</v>
      </c>
      <c r="C440" s="110" t="s">
        <v>4057</v>
      </c>
      <c r="D440" s="110" t="s">
        <v>7</v>
      </c>
      <c r="E440" s="135" t="str">
        <f t="shared" ref="E440:E447" si="85">CHAR(34)&amp;IF(B440&lt;10,"000",IF(B440&lt;100,"00",IF(B440&lt;1000,"0","")))&amp;$B440&amp;CHAR(34)</f>
        <v>"0425"</v>
      </c>
      <c r="F440" s="111" t="str">
        <f t="shared" ref="F440:F447" si="86">E440</f>
        <v>"0425"</v>
      </c>
      <c r="G440" s="191">
        <v>0</v>
      </c>
      <c r="H440" s="191">
        <v>0</v>
      </c>
      <c r="I440" s="178" t="s">
        <v>28</v>
      </c>
      <c r="J440" s="65" t="s">
        <v>1549</v>
      </c>
      <c r="K440" s="113" t="s">
        <v>4077</v>
      </c>
      <c r="M440" s="136" t="str">
        <f t="shared" ref="M440:M447" si="87">"ITM_"&amp;IF(B440&lt;10,"000",IF(B440&lt;100,"00",IF(B440&lt;1000,"0","")))&amp;$B440</f>
        <v>ITM_0425</v>
      </c>
      <c r="N440" s="16"/>
      <c r="P440" s="17" t="str">
        <f t="shared" si="84"/>
        <v/>
      </c>
      <c r="Q440" s="17" t="str">
        <f>IF(ISNA(VLOOKUP(AC440,#REF!,1)),"//","")</f>
        <v/>
      </c>
      <c r="S440" s="43">
        <f t="shared" si="69"/>
        <v>145</v>
      </c>
      <c r="T440" s="108" t="s">
        <v>2431</v>
      </c>
      <c r="U440" s="115" t="s">
        <v>2431</v>
      </c>
      <c r="V440" s="115" t="s">
        <v>2431</v>
      </c>
      <c r="W440" s="44" t="str">
        <f t="shared" si="70"/>
        <v/>
      </c>
      <c r="X440" s="25" t="str">
        <f t="shared" si="71"/>
        <v/>
      </c>
      <c r="Y440" s="1">
        <f t="shared" si="72"/>
        <v>425</v>
      </c>
      <c r="Z440" t="str">
        <f t="shared" si="73"/>
        <v>ITM_0425</v>
      </c>
      <c r="AA440" s="158" t="str">
        <f>IF(ISNA(VLOOKUP(X440,Sheet2!J:J,1,0)),"//","")</f>
        <v/>
      </c>
      <c r="AC440" s="108" t="str">
        <f t="shared" si="74"/>
        <v/>
      </c>
      <c r="AD440" t="b">
        <f t="shared" si="75"/>
        <v>1</v>
      </c>
    </row>
    <row r="441" spans="1:30" s="17" customFormat="1">
      <c r="A441" s="108">
        <f t="shared" si="83"/>
        <v>441</v>
      </c>
      <c r="B441" s="55">
        <f t="shared" si="68"/>
        <v>426</v>
      </c>
      <c r="C441" s="110" t="s">
        <v>4057</v>
      </c>
      <c r="D441" s="110" t="s">
        <v>7</v>
      </c>
      <c r="E441" s="135" t="str">
        <f t="shared" si="85"/>
        <v>"0426"</v>
      </c>
      <c r="F441" s="111" t="str">
        <f t="shared" si="86"/>
        <v>"0426"</v>
      </c>
      <c r="G441" s="191">
        <v>0</v>
      </c>
      <c r="H441" s="191">
        <v>0</v>
      </c>
      <c r="I441" s="178" t="s">
        <v>28</v>
      </c>
      <c r="J441" s="65" t="s">
        <v>1549</v>
      </c>
      <c r="K441" s="113" t="s">
        <v>4077</v>
      </c>
      <c r="M441" s="136" t="str">
        <f t="shared" si="87"/>
        <v>ITM_0426</v>
      </c>
      <c r="N441" s="16"/>
      <c r="P441" s="17" t="str">
        <f t="shared" si="84"/>
        <v/>
      </c>
      <c r="Q441" s="17" t="str">
        <f>IF(ISNA(VLOOKUP(AC441,#REF!,1)),"//","")</f>
        <v/>
      </c>
      <c r="S441" s="43">
        <f t="shared" si="69"/>
        <v>145</v>
      </c>
      <c r="T441" s="108" t="s">
        <v>2431</v>
      </c>
      <c r="U441" s="115" t="s">
        <v>2431</v>
      </c>
      <c r="V441" s="115" t="s">
        <v>2431</v>
      </c>
      <c r="W441" s="44" t="str">
        <f t="shared" si="70"/>
        <v/>
      </c>
      <c r="X441" s="25" t="str">
        <f t="shared" si="71"/>
        <v/>
      </c>
      <c r="Y441" s="1">
        <f t="shared" si="72"/>
        <v>426</v>
      </c>
      <c r="Z441" t="str">
        <f t="shared" si="73"/>
        <v>ITM_0426</v>
      </c>
      <c r="AA441" s="158" t="str">
        <f>IF(ISNA(VLOOKUP(X441,Sheet2!J:J,1,0)),"//","")</f>
        <v/>
      </c>
      <c r="AC441" s="108" t="str">
        <f t="shared" si="74"/>
        <v/>
      </c>
      <c r="AD441" t="b">
        <f t="shared" si="75"/>
        <v>1</v>
      </c>
    </row>
    <row r="442" spans="1:30" s="17" customFormat="1">
      <c r="A442" s="108">
        <f t="shared" si="83"/>
        <v>442</v>
      </c>
      <c r="B442" s="55">
        <f t="shared" si="68"/>
        <v>427</v>
      </c>
      <c r="C442" s="110" t="s">
        <v>4057</v>
      </c>
      <c r="D442" s="110" t="s">
        <v>7</v>
      </c>
      <c r="E442" s="135" t="str">
        <f t="shared" si="85"/>
        <v>"0427"</v>
      </c>
      <c r="F442" s="111" t="str">
        <f t="shared" si="86"/>
        <v>"0427"</v>
      </c>
      <c r="G442" s="191">
        <v>0</v>
      </c>
      <c r="H442" s="191">
        <v>0</v>
      </c>
      <c r="I442" s="178" t="s">
        <v>28</v>
      </c>
      <c r="J442" s="65" t="s">
        <v>1549</v>
      </c>
      <c r="K442" s="113" t="s">
        <v>4077</v>
      </c>
      <c r="M442" s="136" t="str">
        <f t="shared" si="87"/>
        <v>ITM_0427</v>
      </c>
      <c r="N442" s="16"/>
      <c r="P442" s="17" t="str">
        <f t="shared" si="84"/>
        <v/>
      </c>
      <c r="Q442" s="17" t="str">
        <f>IF(ISNA(VLOOKUP(AC442,#REF!,1)),"//","")</f>
        <v/>
      </c>
      <c r="S442" s="43">
        <f t="shared" si="69"/>
        <v>145</v>
      </c>
      <c r="T442" s="108" t="s">
        <v>2431</v>
      </c>
      <c r="U442" s="115" t="s">
        <v>2431</v>
      </c>
      <c r="V442" s="115" t="s">
        <v>2431</v>
      </c>
      <c r="W442" s="44" t="str">
        <f t="shared" si="70"/>
        <v/>
      </c>
      <c r="X442" s="25" t="str">
        <f t="shared" si="71"/>
        <v/>
      </c>
      <c r="Y442" s="1">
        <f t="shared" si="72"/>
        <v>427</v>
      </c>
      <c r="Z442" t="str">
        <f t="shared" si="73"/>
        <v>ITM_0427</v>
      </c>
      <c r="AA442" s="158" t="str">
        <f>IF(ISNA(VLOOKUP(X442,Sheet2!J:J,1,0)),"//","")</f>
        <v/>
      </c>
      <c r="AC442" s="108" t="str">
        <f t="shared" si="74"/>
        <v/>
      </c>
      <c r="AD442" t="b">
        <f t="shared" si="75"/>
        <v>1</v>
      </c>
    </row>
    <row r="443" spans="1:30" s="17" customFormat="1">
      <c r="A443" s="108">
        <f t="shared" si="83"/>
        <v>443</v>
      </c>
      <c r="B443" s="55">
        <f t="shared" si="68"/>
        <v>428</v>
      </c>
      <c r="C443" s="110" t="s">
        <v>4057</v>
      </c>
      <c r="D443" s="110" t="s">
        <v>7</v>
      </c>
      <c r="E443" s="135" t="str">
        <f t="shared" si="85"/>
        <v>"0428"</v>
      </c>
      <c r="F443" s="111" t="str">
        <f t="shared" si="86"/>
        <v>"0428"</v>
      </c>
      <c r="G443" s="191">
        <v>0</v>
      </c>
      <c r="H443" s="191">
        <v>0</v>
      </c>
      <c r="I443" s="178" t="s">
        <v>28</v>
      </c>
      <c r="J443" s="65" t="s">
        <v>1549</v>
      </c>
      <c r="K443" s="113" t="s">
        <v>4077</v>
      </c>
      <c r="M443" s="136" t="str">
        <f t="shared" si="87"/>
        <v>ITM_0428</v>
      </c>
      <c r="N443" s="16"/>
      <c r="P443" s="17" t="str">
        <f t="shared" si="84"/>
        <v/>
      </c>
      <c r="Q443" s="17" t="str">
        <f>IF(ISNA(VLOOKUP(AC443,#REF!,1)),"//","")</f>
        <v/>
      </c>
      <c r="S443" s="43">
        <f t="shared" si="69"/>
        <v>145</v>
      </c>
      <c r="T443" s="108" t="s">
        <v>2431</v>
      </c>
      <c r="U443" s="115" t="s">
        <v>2431</v>
      </c>
      <c r="V443" s="115" t="s">
        <v>2431</v>
      </c>
      <c r="W443" s="44" t="str">
        <f t="shared" si="70"/>
        <v/>
      </c>
      <c r="X443" s="25" t="str">
        <f t="shared" si="71"/>
        <v/>
      </c>
      <c r="Y443" s="1">
        <f t="shared" si="72"/>
        <v>428</v>
      </c>
      <c r="Z443" t="str">
        <f t="shared" si="73"/>
        <v>ITM_0428</v>
      </c>
      <c r="AA443" s="158" t="str">
        <f>IF(ISNA(VLOOKUP(X443,Sheet2!J:J,1,0)),"//","")</f>
        <v/>
      </c>
      <c r="AC443" s="108" t="str">
        <f t="shared" si="74"/>
        <v/>
      </c>
      <c r="AD443" t="b">
        <f t="shared" si="75"/>
        <v>1</v>
      </c>
    </row>
    <row r="444" spans="1:30" s="17" customFormat="1">
      <c r="A444" s="108">
        <f t="shared" si="83"/>
        <v>444</v>
      </c>
      <c r="B444" s="55">
        <f t="shared" si="68"/>
        <v>429</v>
      </c>
      <c r="C444" s="110" t="s">
        <v>4057</v>
      </c>
      <c r="D444" s="110" t="s">
        <v>7</v>
      </c>
      <c r="E444" s="135" t="str">
        <f t="shared" si="85"/>
        <v>"0429"</v>
      </c>
      <c r="F444" s="111" t="str">
        <f t="shared" si="86"/>
        <v>"0429"</v>
      </c>
      <c r="G444" s="191">
        <v>0</v>
      </c>
      <c r="H444" s="191">
        <v>0</v>
      </c>
      <c r="I444" s="178" t="s">
        <v>28</v>
      </c>
      <c r="J444" s="65" t="s">
        <v>1549</v>
      </c>
      <c r="K444" s="113" t="s">
        <v>4077</v>
      </c>
      <c r="M444" s="136" t="str">
        <f t="shared" si="87"/>
        <v>ITM_0429</v>
      </c>
      <c r="N444" s="16"/>
      <c r="P444" s="17" t="str">
        <f t="shared" si="84"/>
        <v/>
      </c>
      <c r="Q444" s="17" t="str">
        <f>IF(ISNA(VLOOKUP(AC444,#REF!,1)),"//","")</f>
        <v/>
      </c>
      <c r="S444" s="43">
        <f t="shared" si="69"/>
        <v>145</v>
      </c>
      <c r="T444" s="108" t="s">
        <v>2431</v>
      </c>
      <c r="U444" s="115" t="s">
        <v>2431</v>
      </c>
      <c r="V444" s="115" t="s">
        <v>2431</v>
      </c>
      <c r="W444" s="44" t="str">
        <f t="shared" si="70"/>
        <v/>
      </c>
      <c r="X444" s="25" t="str">
        <f t="shared" si="71"/>
        <v/>
      </c>
      <c r="Y444" s="1">
        <f t="shared" si="72"/>
        <v>429</v>
      </c>
      <c r="Z444" t="str">
        <f t="shared" si="73"/>
        <v>ITM_0429</v>
      </c>
      <c r="AA444" s="158" t="str">
        <f>IF(ISNA(VLOOKUP(X444,Sheet2!J:J,1,0)),"//","")</f>
        <v/>
      </c>
      <c r="AC444" s="108" t="str">
        <f t="shared" si="74"/>
        <v/>
      </c>
      <c r="AD444" t="b">
        <f t="shared" si="75"/>
        <v>1</v>
      </c>
    </row>
    <row r="445" spans="1:30" s="17" customFormat="1">
      <c r="A445" s="108">
        <f t="shared" si="83"/>
        <v>445</v>
      </c>
      <c r="B445" s="55">
        <f t="shared" si="68"/>
        <v>430</v>
      </c>
      <c r="C445" s="110" t="s">
        <v>4057</v>
      </c>
      <c r="D445" s="110" t="s">
        <v>7</v>
      </c>
      <c r="E445" s="135" t="str">
        <f t="shared" si="85"/>
        <v>"0430"</v>
      </c>
      <c r="F445" s="111" t="str">
        <f t="shared" si="86"/>
        <v>"0430"</v>
      </c>
      <c r="G445" s="191">
        <v>0</v>
      </c>
      <c r="H445" s="191">
        <v>0</v>
      </c>
      <c r="I445" s="178" t="s">
        <v>28</v>
      </c>
      <c r="J445" s="65" t="s">
        <v>1549</v>
      </c>
      <c r="K445" s="113" t="s">
        <v>4077</v>
      </c>
      <c r="M445" s="136" t="str">
        <f t="shared" si="87"/>
        <v>ITM_0430</v>
      </c>
      <c r="N445" s="16"/>
      <c r="P445" s="17" t="str">
        <f t="shared" si="84"/>
        <v/>
      </c>
      <c r="Q445" s="17" t="str">
        <f>IF(ISNA(VLOOKUP(AC445,#REF!,1)),"//","")</f>
        <v/>
      </c>
      <c r="S445" s="43">
        <f t="shared" si="69"/>
        <v>145</v>
      </c>
      <c r="T445" s="108" t="s">
        <v>2431</v>
      </c>
      <c r="U445" s="115" t="s">
        <v>2431</v>
      </c>
      <c r="V445" s="115" t="s">
        <v>2431</v>
      </c>
      <c r="W445" s="44" t="str">
        <f t="shared" si="70"/>
        <v/>
      </c>
      <c r="X445" s="25" t="str">
        <f t="shared" si="71"/>
        <v/>
      </c>
      <c r="Y445" s="1">
        <f t="shared" si="72"/>
        <v>430</v>
      </c>
      <c r="Z445" t="str">
        <f t="shared" si="73"/>
        <v>ITM_0430</v>
      </c>
      <c r="AA445" s="158" t="str">
        <f>IF(ISNA(VLOOKUP(X445,Sheet2!J:J,1,0)),"//","")</f>
        <v/>
      </c>
      <c r="AC445" s="108" t="str">
        <f t="shared" si="74"/>
        <v/>
      </c>
      <c r="AD445" t="b">
        <f t="shared" si="75"/>
        <v>1</v>
      </c>
    </row>
    <row r="446" spans="1:30" s="17" customFormat="1">
      <c r="A446" s="108">
        <f t="shared" si="83"/>
        <v>446</v>
      </c>
      <c r="B446" s="55">
        <f t="shared" si="68"/>
        <v>431</v>
      </c>
      <c r="C446" s="110" t="s">
        <v>4057</v>
      </c>
      <c r="D446" s="110" t="s">
        <v>7</v>
      </c>
      <c r="E446" s="135" t="str">
        <f t="shared" si="85"/>
        <v>"0431"</v>
      </c>
      <c r="F446" s="111" t="str">
        <f t="shared" si="86"/>
        <v>"0431"</v>
      </c>
      <c r="G446" s="191">
        <v>0</v>
      </c>
      <c r="H446" s="191">
        <v>0</v>
      </c>
      <c r="I446" s="178" t="s">
        <v>28</v>
      </c>
      <c r="J446" s="65" t="s">
        <v>1549</v>
      </c>
      <c r="K446" s="113" t="s">
        <v>4077</v>
      </c>
      <c r="M446" s="136" t="str">
        <f t="shared" si="87"/>
        <v>ITM_0431</v>
      </c>
      <c r="N446" s="16"/>
      <c r="P446" s="17" t="str">
        <f t="shared" si="84"/>
        <v/>
      </c>
      <c r="Q446" s="17" t="str">
        <f>IF(ISNA(VLOOKUP(AC446,#REF!,1)),"//","")</f>
        <v/>
      </c>
      <c r="S446" s="43">
        <f t="shared" si="69"/>
        <v>145</v>
      </c>
      <c r="T446" s="108" t="s">
        <v>2431</v>
      </c>
      <c r="U446" s="115" t="s">
        <v>2431</v>
      </c>
      <c r="V446" s="115" t="s">
        <v>2431</v>
      </c>
      <c r="W446" s="44" t="str">
        <f t="shared" si="70"/>
        <v/>
      </c>
      <c r="X446" s="25" t="str">
        <f t="shared" si="71"/>
        <v/>
      </c>
      <c r="Y446" s="1">
        <f t="shared" si="72"/>
        <v>431</v>
      </c>
      <c r="Z446" t="str">
        <f t="shared" si="73"/>
        <v>ITM_0431</v>
      </c>
      <c r="AA446" s="158" t="str">
        <f>IF(ISNA(VLOOKUP(X446,Sheet2!J:J,1,0)),"//","")</f>
        <v/>
      </c>
      <c r="AC446" s="108" t="str">
        <f t="shared" si="74"/>
        <v/>
      </c>
      <c r="AD446" t="b">
        <f t="shared" si="75"/>
        <v>1</v>
      </c>
    </row>
    <row r="447" spans="1:30" s="17" customFormat="1">
      <c r="A447" s="108">
        <f t="shared" si="83"/>
        <v>447</v>
      </c>
      <c r="B447" s="55">
        <f t="shared" si="68"/>
        <v>432</v>
      </c>
      <c r="C447" s="110" t="s">
        <v>4057</v>
      </c>
      <c r="D447" s="110" t="s">
        <v>7</v>
      </c>
      <c r="E447" s="135" t="str">
        <f t="shared" si="85"/>
        <v>"0432"</v>
      </c>
      <c r="F447" s="111" t="str">
        <f t="shared" si="86"/>
        <v>"0432"</v>
      </c>
      <c r="G447" s="191">
        <v>0</v>
      </c>
      <c r="H447" s="191">
        <v>0</v>
      </c>
      <c r="I447" s="178" t="s">
        <v>28</v>
      </c>
      <c r="J447" s="65" t="s">
        <v>1549</v>
      </c>
      <c r="K447" s="113" t="s">
        <v>4077</v>
      </c>
      <c r="M447" s="136" t="str">
        <f t="shared" si="87"/>
        <v>ITM_0432</v>
      </c>
      <c r="N447" s="16"/>
      <c r="P447" s="17" t="str">
        <f t="shared" si="84"/>
        <v/>
      </c>
      <c r="Q447" s="17" t="str">
        <f>IF(ISNA(VLOOKUP(AC447,#REF!,1)),"//","")</f>
        <v/>
      </c>
      <c r="S447" s="43">
        <f t="shared" si="69"/>
        <v>145</v>
      </c>
      <c r="T447" s="108" t="s">
        <v>2431</v>
      </c>
      <c r="U447" s="115" t="s">
        <v>2431</v>
      </c>
      <c r="V447" s="115" t="s">
        <v>2431</v>
      </c>
      <c r="W447" s="44" t="str">
        <f t="shared" si="70"/>
        <v/>
      </c>
      <c r="X447" s="25" t="str">
        <f t="shared" si="71"/>
        <v/>
      </c>
      <c r="Y447" s="1">
        <f t="shared" si="72"/>
        <v>432</v>
      </c>
      <c r="Z447" t="str">
        <f t="shared" si="73"/>
        <v>ITM_0432</v>
      </c>
      <c r="AA447" s="158" t="str">
        <f>IF(ISNA(VLOOKUP(X447,Sheet2!J:J,1,0)),"//","")</f>
        <v/>
      </c>
      <c r="AC447" s="108" t="str">
        <f t="shared" si="74"/>
        <v/>
      </c>
      <c r="AD447" t="b">
        <f t="shared" si="75"/>
        <v>1</v>
      </c>
    </row>
    <row r="448" spans="1:30" s="47" customFormat="1">
      <c r="A448" s="56" t="str">
        <f t="shared" si="67"/>
        <v/>
      </c>
      <c r="B448" s="55">
        <f t="shared" si="68"/>
        <v>432.01</v>
      </c>
      <c r="C448" s="58" t="s">
        <v>2431</v>
      </c>
      <c r="D448" s="59"/>
      <c r="E448" s="63"/>
      <c r="F448" s="63"/>
      <c r="G448" s="91"/>
      <c r="H448" s="91"/>
      <c r="I448" s="65"/>
      <c r="J448" s="65"/>
      <c r="K448" s="66"/>
      <c r="L448" s="58"/>
      <c r="M448" s="63" t="s">
        <v>2431</v>
      </c>
      <c r="N448" s="48"/>
      <c r="O448" s="49"/>
      <c r="P448" s="49"/>
      <c r="Q448" s="49" t="str">
        <f>IF(ISNA(VLOOKUP(AC448,#REF!,1)),"//","")</f>
        <v/>
      </c>
      <c r="R448" s="49"/>
      <c r="S448" s="43">
        <f t="shared" si="69"/>
        <v>145</v>
      </c>
      <c r="T448" s="92" t="s">
        <v>2431</v>
      </c>
      <c r="U448" s="90" t="s">
        <v>2431</v>
      </c>
      <c r="V448" s="90" t="s">
        <v>2431</v>
      </c>
      <c r="W448" s="44" t="str">
        <f t="shared" si="70"/>
        <v/>
      </c>
      <c r="X448" s="25" t="str">
        <f t="shared" si="71"/>
        <v/>
      </c>
      <c r="Y448" s="1">
        <f t="shared" si="72"/>
        <v>432.01</v>
      </c>
      <c r="Z448" t="str">
        <f t="shared" si="73"/>
        <v/>
      </c>
      <c r="AA448" s="158" t="str">
        <f>IF(ISNA(VLOOKUP(X448,Sheet2!J:J,1,0)),"//","")</f>
        <v/>
      </c>
      <c r="AC448" s="108" t="str">
        <f t="shared" si="74"/>
        <v/>
      </c>
      <c r="AD448" t="b">
        <f t="shared" si="75"/>
        <v>1</v>
      </c>
    </row>
    <row r="449" spans="1:30" s="47" customFormat="1">
      <c r="A449" s="56" t="str">
        <f t="shared" si="67"/>
        <v/>
      </c>
      <c r="B449" s="55">
        <f t="shared" si="68"/>
        <v>432.02</v>
      </c>
      <c r="C449" s="58" t="s">
        <v>2431</v>
      </c>
      <c r="D449" s="59"/>
      <c r="E449" s="63"/>
      <c r="F449" s="63"/>
      <c r="G449" s="91"/>
      <c r="H449" s="91"/>
      <c r="I449" s="65"/>
      <c r="J449" s="65"/>
      <c r="K449" s="66"/>
      <c r="L449" s="58"/>
      <c r="M449" s="63" t="s">
        <v>2431</v>
      </c>
      <c r="N449" s="48"/>
      <c r="O449" s="49"/>
      <c r="P449" s="49"/>
      <c r="Q449" s="49" t="str">
        <f>IF(ISNA(VLOOKUP(AC449,#REF!,1)),"//","")</f>
        <v/>
      </c>
      <c r="R449" s="49"/>
      <c r="S449" s="43">
        <f t="shared" si="69"/>
        <v>145</v>
      </c>
      <c r="T449" s="92" t="s">
        <v>2431</v>
      </c>
      <c r="U449" s="90" t="s">
        <v>2431</v>
      </c>
      <c r="V449" s="90" t="s">
        <v>2431</v>
      </c>
      <c r="W449" s="44" t="str">
        <f t="shared" si="70"/>
        <v/>
      </c>
      <c r="X449" s="25" t="str">
        <f t="shared" si="71"/>
        <v/>
      </c>
      <c r="Y449" s="1">
        <f t="shared" si="72"/>
        <v>432.02</v>
      </c>
      <c r="Z449" t="str">
        <f t="shared" si="73"/>
        <v/>
      </c>
      <c r="AA449" s="158" t="str">
        <f>IF(ISNA(VLOOKUP(X449,Sheet2!J:J,1,0)),"//","")</f>
        <v/>
      </c>
      <c r="AC449" s="108" t="str">
        <f t="shared" si="74"/>
        <v/>
      </c>
      <c r="AD449" t="b">
        <f t="shared" si="75"/>
        <v>1</v>
      </c>
    </row>
    <row r="450" spans="1:30" s="47" customFormat="1">
      <c r="A450" s="56" t="str">
        <f t="shared" si="67"/>
        <v/>
      </c>
      <c r="B450" s="55">
        <f t="shared" si="68"/>
        <v>432.03</v>
      </c>
      <c r="C450" s="58" t="s">
        <v>2929</v>
      </c>
      <c r="D450" s="59"/>
      <c r="E450" s="63"/>
      <c r="F450" s="63"/>
      <c r="G450" s="91"/>
      <c r="H450" s="91"/>
      <c r="I450" s="65"/>
      <c r="J450" s="65"/>
      <c r="K450" s="66"/>
      <c r="L450" s="58"/>
      <c r="M450" s="63" t="s">
        <v>2431</v>
      </c>
      <c r="N450" s="48"/>
      <c r="O450" s="49"/>
      <c r="P450" s="49"/>
      <c r="Q450" s="49" t="str">
        <f>IF(ISNA(VLOOKUP(AC450,#REF!,1)),"//","")</f>
        <v/>
      </c>
      <c r="R450" s="49"/>
      <c r="S450" s="43">
        <f t="shared" si="69"/>
        <v>145</v>
      </c>
      <c r="T450" s="92" t="s">
        <v>2431</v>
      </c>
      <c r="U450" s="90" t="s">
        <v>2431</v>
      </c>
      <c r="V450" s="90" t="s">
        <v>2431</v>
      </c>
      <c r="W450" s="44" t="str">
        <f t="shared" si="70"/>
        <v/>
      </c>
      <c r="X450" s="25" t="str">
        <f t="shared" si="71"/>
        <v/>
      </c>
      <c r="Y450" s="1">
        <f t="shared" si="72"/>
        <v>432.03</v>
      </c>
      <c r="Z450" t="str">
        <f t="shared" si="73"/>
        <v/>
      </c>
      <c r="AA450" s="158" t="str">
        <f>IF(ISNA(VLOOKUP(X450,Sheet2!J:J,1,0)),"//","")</f>
        <v/>
      </c>
      <c r="AC450" s="108" t="str">
        <f t="shared" si="74"/>
        <v/>
      </c>
      <c r="AD450" t="b">
        <f t="shared" si="75"/>
        <v>1</v>
      </c>
    </row>
    <row r="451" spans="1:30">
      <c r="A451" s="56">
        <f t="shared" si="67"/>
        <v>451</v>
      </c>
      <c r="B451" s="55">
        <f t="shared" si="68"/>
        <v>433</v>
      </c>
      <c r="C451" s="59" t="s">
        <v>3843</v>
      </c>
      <c r="D451" s="59">
        <v>1</v>
      </c>
      <c r="E451" s="65" t="s">
        <v>1104</v>
      </c>
      <c r="F451" s="65" t="s">
        <v>1104</v>
      </c>
      <c r="G451" s="91">
        <v>0</v>
      </c>
      <c r="H451" s="91">
        <v>0</v>
      </c>
      <c r="I451" s="174" t="s">
        <v>3</v>
      </c>
      <c r="J451" s="65" t="s">
        <v>1551</v>
      </c>
      <c r="K451" s="66" t="s">
        <v>4241</v>
      </c>
      <c r="L451" s="67"/>
      <c r="M451" s="63" t="s">
        <v>1150</v>
      </c>
      <c r="N451" s="13"/>
      <c r="O451"/>
      <c r="P451" t="str">
        <f t="shared" si="82"/>
        <v/>
      </c>
      <c r="Q451" t="str">
        <f>IF(ISNA(VLOOKUP(AC451,#REF!,1)),"//","")</f>
        <v/>
      </c>
      <c r="R451"/>
      <c r="S451" s="43">
        <f t="shared" si="69"/>
        <v>146</v>
      </c>
      <c r="T451" s="92" t="s">
        <v>2894</v>
      </c>
      <c r="U451" s="70" t="s">
        <v>2431</v>
      </c>
      <c r="V451" s="70" t="s">
        <v>2824</v>
      </c>
      <c r="W451" s="44" t="str">
        <f t="shared" si="70"/>
        <v/>
      </c>
      <c r="X451" s="25" t="str">
        <f t="shared" si="71"/>
        <v>SUM+</v>
      </c>
      <c r="Y451" s="1">
        <f t="shared" si="72"/>
        <v>433</v>
      </c>
      <c r="Z451" t="str">
        <f t="shared" si="73"/>
        <v>ITM_SIGMAPLUS</v>
      </c>
      <c r="AA451" s="158" t="str">
        <f>IF(ISNA(VLOOKUP(X451,Sheet2!J:J,1,0)),"//","")</f>
        <v/>
      </c>
      <c r="AC451" s="108" t="str">
        <f t="shared" si="74"/>
        <v/>
      </c>
      <c r="AD451" t="b">
        <f t="shared" si="75"/>
        <v>0</v>
      </c>
    </row>
    <row r="452" spans="1:30">
      <c r="A452" s="56">
        <f t="shared" si="67"/>
        <v>452</v>
      </c>
      <c r="B452" s="55">
        <f t="shared" si="68"/>
        <v>434</v>
      </c>
      <c r="C452" s="59" t="s">
        <v>3843</v>
      </c>
      <c r="D452" s="59">
        <v>2</v>
      </c>
      <c r="E452" s="65" t="s">
        <v>1478</v>
      </c>
      <c r="F452" s="65" t="s">
        <v>1478</v>
      </c>
      <c r="G452" s="91">
        <v>0</v>
      </c>
      <c r="H452" s="91">
        <v>0</v>
      </c>
      <c r="I452" s="174" t="s">
        <v>3</v>
      </c>
      <c r="J452" s="65" t="s">
        <v>1551</v>
      </c>
      <c r="K452" s="66" t="s">
        <v>4241</v>
      </c>
      <c r="L452" s="67"/>
      <c r="M452" s="63" t="s">
        <v>2217</v>
      </c>
      <c r="N452" s="13"/>
      <c r="O452"/>
      <c r="P452" t="str">
        <f t="shared" si="82"/>
        <v/>
      </c>
      <c r="Q452" t="str">
        <f>IF(ISNA(VLOOKUP(AC452,#REF!,1)),"//","")</f>
        <v/>
      </c>
      <c r="R452"/>
      <c r="S452" s="43">
        <f t="shared" si="69"/>
        <v>146</v>
      </c>
      <c r="T452" s="92" t="s">
        <v>2431</v>
      </c>
      <c r="U452" s="70" t="s">
        <v>2431</v>
      </c>
      <c r="V452" s="70" t="s">
        <v>2431</v>
      </c>
      <c r="W452" s="44" t="str">
        <f t="shared" si="70"/>
        <v/>
      </c>
      <c r="X452" s="25" t="str">
        <f t="shared" si="71"/>
        <v/>
      </c>
      <c r="Y452" s="1">
        <f t="shared" si="72"/>
        <v>434</v>
      </c>
      <c r="Z452" t="str">
        <f t="shared" si="73"/>
        <v>ITM_SIGMAMINUS</v>
      </c>
      <c r="AA452" s="158" t="str">
        <f>IF(ISNA(VLOOKUP(X452,Sheet2!J:J,1,0)),"//","")</f>
        <v/>
      </c>
      <c r="AC452" s="108" t="str">
        <f t="shared" si="74"/>
        <v/>
      </c>
      <c r="AD452" t="b">
        <f t="shared" si="75"/>
        <v>1</v>
      </c>
    </row>
    <row r="453" spans="1:30">
      <c r="A453" s="56">
        <f t="shared" si="67"/>
        <v>453</v>
      </c>
      <c r="B453" s="55">
        <f t="shared" si="68"/>
        <v>435</v>
      </c>
      <c r="C453" s="59" t="s">
        <v>3844</v>
      </c>
      <c r="D453" s="59">
        <v>0</v>
      </c>
      <c r="E453" s="65" t="s">
        <v>1348</v>
      </c>
      <c r="F453" s="65" t="s">
        <v>520</v>
      </c>
      <c r="G453" s="91">
        <v>0</v>
      </c>
      <c r="H453" s="91">
        <v>0</v>
      </c>
      <c r="I453" s="174" t="s">
        <v>3</v>
      </c>
      <c r="J453" s="65" t="s">
        <v>1549</v>
      </c>
      <c r="K453" s="66" t="s">
        <v>4241</v>
      </c>
      <c r="L453" s="67"/>
      <c r="M453" s="63" t="s">
        <v>1929</v>
      </c>
      <c r="N453" s="13"/>
      <c r="O453"/>
      <c r="P453" t="str">
        <f t="shared" si="82"/>
        <v>NOT EQUAL</v>
      </c>
      <c r="Q453" t="str">
        <f>IF(ISNA(VLOOKUP(AC453,#REF!,1)),"//","")</f>
        <v/>
      </c>
      <c r="R453"/>
      <c r="S453" s="43">
        <f t="shared" si="69"/>
        <v>147</v>
      </c>
      <c r="T453" s="92" t="s">
        <v>2894</v>
      </c>
      <c r="U453" s="70" t="s">
        <v>2431</v>
      </c>
      <c r="V453" s="70" t="s">
        <v>2431</v>
      </c>
      <c r="W453" s="44" t="str">
        <f t="shared" si="70"/>
        <v>"N" STD_SIGMA</v>
      </c>
      <c r="X453" s="25" t="str">
        <f t="shared" si="71"/>
        <v>NSUM</v>
      </c>
      <c r="Y453" s="1">
        <f t="shared" si="72"/>
        <v>435</v>
      </c>
      <c r="Z453" t="str">
        <f t="shared" si="73"/>
        <v>ITM_NSIGMA</v>
      </c>
      <c r="AA453" s="158" t="str">
        <f>IF(ISNA(VLOOKUP(X453,Sheet2!J:J,1,0)),"//","")</f>
        <v/>
      </c>
      <c r="AC453" s="108" t="str">
        <f t="shared" si="74"/>
        <v>NSUM</v>
      </c>
      <c r="AD453" t="b">
        <f t="shared" si="75"/>
        <v>1</v>
      </c>
    </row>
    <row r="454" spans="1:30">
      <c r="A454" s="56">
        <f t="shared" si="67"/>
        <v>454</v>
      </c>
      <c r="B454" s="55">
        <f t="shared" si="68"/>
        <v>436</v>
      </c>
      <c r="C454" s="59" t="s">
        <v>3844</v>
      </c>
      <c r="D454" s="22" t="s">
        <v>4831</v>
      </c>
      <c r="E454" s="65" t="s">
        <v>1473</v>
      </c>
      <c r="F454" s="65" t="s">
        <v>1473</v>
      </c>
      <c r="G454" s="91">
        <v>0</v>
      </c>
      <c r="H454" s="91">
        <v>0</v>
      </c>
      <c r="I454" s="174" t="s">
        <v>3</v>
      </c>
      <c r="J454" s="65" t="s">
        <v>1549</v>
      </c>
      <c r="K454" s="66" t="s">
        <v>4241</v>
      </c>
      <c r="L454" s="67"/>
      <c r="M454" s="63" t="s">
        <v>2209</v>
      </c>
      <c r="N454" s="13"/>
      <c r="O454"/>
      <c r="P454" t="str">
        <f t="shared" si="82"/>
        <v/>
      </c>
      <c r="Q454" t="str">
        <f>IF(ISNA(VLOOKUP(AC454,#REF!,1)),"//","")</f>
        <v/>
      </c>
      <c r="R454"/>
      <c r="S454" s="43">
        <f t="shared" si="69"/>
        <v>148</v>
      </c>
      <c r="T454" s="92" t="s">
        <v>2894</v>
      </c>
      <c r="U454" s="70" t="s">
        <v>2431</v>
      </c>
      <c r="V454" s="70" t="s">
        <v>2431</v>
      </c>
      <c r="W454" s="44" t="str">
        <f t="shared" si="70"/>
        <v>STD_SIGMA "X"</v>
      </c>
      <c r="X454" s="25" t="str">
        <f t="shared" si="71"/>
        <v>SUMX</v>
      </c>
      <c r="Y454" s="1">
        <f t="shared" si="72"/>
        <v>436</v>
      </c>
      <c r="Z454" t="str">
        <f t="shared" si="73"/>
        <v>ITM_SIGMAx</v>
      </c>
      <c r="AA454" s="158" t="str">
        <f>IF(ISNA(VLOOKUP(X454,Sheet2!J:J,1,0)),"//","")</f>
        <v/>
      </c>
      <c r="AC454" s="108" t="str">
        <f t="shared" si="74"/>
        <v>SUMX</v>
      </c>
      <c r="AD454" t="b">
        <f t="shared" si="75"/>
        <v>1</v>
      </c>
    </row>
    <row r="455" spans="1:30">
      <c r="A455" s="56">
        <f t="shared" si="67"/>
        <v>455</v>
      </c>
      <c r="B455" s="55">
        <f t="shared" ref="B455:B518" si="88">IF(AND(MID(C455,2,1)&lt;&gt;"/",MID(C455,1,1)="/"),INT(B454)+1,B454+0.01)</f>
        <v>437</v>
      </c>
      <c r="C455" s="59" t="s">
        <v>3844</v>
      </c>
      <c r="D455" s="22" t="s">
        <v>4832</v>
      </c>
      <c r="E455" s="65" t="s">
        <v>1476</v>
      </c>
      <c r="F455" s="65" t="s">
        <v>1476</v>
      </c>
      <c r="G455" s="91">
        <v>0</v>
      </c>
      <c r="H455" s="91">
        <v>0</v>
      </c>
      <c r="I455" s="174" t="s">
        <v>3</v>
      </c>
      <c r="J455" s="65" t="s">
        <v>1549</v>
      </c>
      <c r="K455" s="66" t="s">
        <v>4241</v>
      </c>
      <c r="L455" s="67"/>
      <c r="M455" s="63" t="s">
        <v>2214</v>
      </c>
      <c r="N455" s="13"/>
      <c r="O455"/>
      <c r="P455" t="str">
        <f t="shared" si="82"/>
        <v/>
      </c>
      <c r="Q455" t="str">
        <f>IF(ISNA(VLOOKUP(AC455,#REF!,1)),"//","")</f>
        <v/>
      </c>
      <c r="R455"/>
      <c r="S455" s="43">
        <f t="shared" ref="S455:S518" si="89">IF(X455&lt;&gt;"",S454+1,S454)</f>
        <v>149</v>
      </c>
      <c r="T455" s="92" t="s">
        <v>2894</v>
      </c>
      <c r="U455" s="70" t="s">
        <v>2431</v>
      </c>
      <c r="V455" s="70" t="s">
        <v>2431</v>
      </c>
      <c r="W455" s="44" t="str">
        <f t="shared" ref="W455:W518" si="90">IF( OR(U455="CNST", I455="CAT_REGS"),IF(E455=CHAR(34)&amp;CHAR(34),F455,E455),
IF(U455="YES",UPPER(IF(E455=CHAR(34)&amp;CHAR(34),F455,E455)),
IF(   AND(U455&lt;&gt;"NO",I455="CAT_FNCT",D455&lt;&gt;"multiply", D455&lt;&gt;"divide"),IF(J455="SLS_ENABLED",   UPPER(IF(E455=CHAR(34)&amp;CHAR(34),F455,E455)),""),"")))</f>
        <v>STD_SIGMA "Y"</v>
      </c>
      <c r="X455" s="25" t="str">
        <f t="shared" ref="X455:X518" si="91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Y455" s="1">
        <f t="shared" ref="Y455:Y518" si="92">B455</f>
        <v>437</v>
      </c>
      <c r="Z455" t="str">
        <f t="shared" ref="Z455:Z518" si="93">M455</f>
        <v>ITM_SIGMAy</v>
      </c>
      <c r="AA455" s="158" t="str">
        <f>IF(ISNA(VLOOKUP(X455,Sheet2!J:J,1,0)),"//","")</f>
        <v/>
      </c>
      <c r="AC455" s="108" t="str">
        <f t="shared" ref="AC455:AC518" si="94">IF(LEN(X455)=0,"",SUBSTITUTE(SUBSTITUTE(SUBSTITUTE(SUBSTITUTE(SUBSTITUTE(SUBSTITUTE(SUBSTITUTE(SUBSTITUTE(SUBSTITUTE(SUBSTITUTE(SUBSTITUTE(SUBSTITUTE(SUBSTITUTE(SUBSTITUTE(SUBSTITUTE(SUBSTITUTE(SUBSTITUTE(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D455" t="b">
        <f t="shared" ref="AD455:AD518" si="95">X455=AC455</f>
        <v>1</v>
      </c>
    </row>
    <row r="456" spans="1:30">
      <c r="A456" s="56">
        <f t="shared" si="67"/>
        <v>456</v>
      </c>
      <c r="B456" s="55">
        <f t="shared" si="88"/>
        <v>438</v>
      </c>
      <c r="C456" s="59" t="s">
        <v>3844</v>
      </c>
      <c r="D456" s="22" t="s">
        <v>4833</v>
      </c>
      <c r="E456" s="65" t="s">
        <v>1474</v>
      </c>
      <c r="F456" s="65" t="s">
        <v>1474</v>
      </c>
      <c r="G456" s="91">
        <v>0</v>
      </c>
      <c r="H456" s="91">
        <v>0</v>
      </c>
      <c r="I456" s="174" t="s">
        <v>3</v>
      </c>
      <c r="J456" s="65" t="s">
        <v>1549</v>
      </c>
      <c r="K456" s="66" t="s">
        <v>4241</v>
      </c>
      <c r="L456" s="67"/>
      <c r="M456" s="63" t="s">
        <v>2210</v>
      </c>
      <c r="N456" s="13"/>
      <c r="O456"/>
      <c r="P456" t="str">
        <f t="shared" si="82"/>
        <v/>
      </c>
      <c r="Q456" t="str">
        <f>IF(ISNA(VLOOKUP(AC456,#REF!,1)),"//","")</f>
        <v/>
      </c>
      <c r="R456"/>
      <c r="S456" s="43">
        <f t="shared" si="89"/>
        <v>150</v>
      </c>
      <c r="T456" s="92" t="s">
        <v>2894</v>
      </c>
      <c r="U456" s="70" t="s">
        <v>2431</v>
      </c>
      <c r="V456" s="146" t="str">
        <f>SUBSTITUTE(SUBSTITUTE(SUBSTITUTE(SUBSTITUTE(SUBSTITUTE(SUBSTITUTE(SUBSTITUTE(SUBSTITUTE(SUBSTITUTE(SUBSTITUTE(SUBSTITUTE(SUBSTITUTE((SUBSTITUTE(SUBSTITUTE(SUBSTITUTE(SUBSTITUTE(W456,"STD_SIGMA","SUM"),"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56" s="44" t="str">
        <f t="shared" si="90"/>
        <v>STD_SIGMA "X" STD_SUP_2</v>
      </c>
      <c r="X456" s="25" t="str">
        <f t="shared" si="91"/>
        <v>SMX^2</v>
      </c>
      <c r="Y456" s="1">
        <f t="shared" si="92"/>
        <v>438</v>
      </c>
      <c r="Z456" t="str">
        <f t="shared" si="93"/>
        <v>ITM_SIGMAx2</v>
      </c>
      <c r="AA456" s="158" t="str">
        <f>IF(ISNA(VLOOKUP(X456,Sheet2!J:J,1,0)),"//","")</f>
        <v>//</v>
      </c>
      <c r="AC456" s="108" t="str">
        <f t="shared" si="94"/>
        <v>SUMX^2</v>
      </c>
      <c r="AD456" t="b">
        <f t="shared" si="95"/>
        <v>0</v>
      </c>
    </row>
    <row r="457" spans="1:30">
      <c r="A457" s="56">
        <f t="shared" si="67"/>
        <v>457</v>
      </c>
      <c r="B457" s="55">
        <f t="shared" si="88"/>
        <v>439</v>
      </c>
      <c r="C457" s="59" t="s">
        <v>3844</v>
      </c>
      <c r="D457" s="22" t="s">
        <v>4834</v>
      </c>
      <c r="E457" s="65" t="s">
        <v>1475</v>
      </c>
      <c r="F457" s="65" t="s">
        <v>1475</v>
      </c>
      <c r="G457" s="91">
        <v>0</v>
      </c>
      <c r="H457" s="91">
        <v>0</v>
      </c>
      <c r="I457" s="174" t="s">
        <v>3</v>
      </c>
      <c r="J457" s="65" t="s">
        <v>1549</v>
      </c>
      <c r="K457" s="66" t="s">
        <v>4241</v>
      </c>
      <c r="L457" s="67"/>
      <c r="M457" s="63" t="s">
        <v>2211</v>
      </c>
      <c r="N457" s="13"/>
      <c r="O457"/>
      <c r="P457" t="str">
        <f t="shared" si="82"/>
        <v/>
      </c>
      <c r="Q457" t="str">
        <f>IF(ISNA(VLOOKUP(AC457,#REF!,1)),"//","")</f>
        <v/>
      </c>
      <c r="R457"/>
      <c r="S457" s="43">
        <f t="shared" si="89"/>
        <v>151</v>
      </c>
      <c r="T457" s="92" t="s">
        <v>2894</v>
      </c>
      <c r="U457" s="70" t="s">
        <v>2431</v>
      </c>
      <c r="V457" s="146" t="str">
        <f t="shared" ref="V457:V467" si="96">SUBSTITUTE(SUBSTITUTE(SUBSTITUTE(SUBSTITUTE(SUBSTITUTE(SUBSTITUTE(SUBSTITUTE(SUBSTITUTE(SUBSTITUTE(SUBSTITUTE(SUBSTITUTE(SUBSTITUTE((SUBSTITUTE(SUBSTITUTE(SUBSTITUTE(SUBSTITUTE(W457,"STD_SIGMA","SUM"),"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57" s="44" t="str">
        <f t="shared" si="90"/>
        <v>STD_SIGMA "X" STD_SUP_2 "Y"</v>
      </c>
      <c r="X457" s="25" t="str">
        <f t="shared" si="91"/>
        <v>SMX^2Y</v>
      </c>
      <c r="Y457" s="1">
        <f t="shared" si="92"/>
        <v>439</v>
      </c>
      <c r="Z457" t="str">
        <f t="shared" si="93"/>
        <v>ITM_SIGMAx2y</v>
      </c>
      <c r="AA457" s="158" t="str">
        <f>IF(ISNA(VLOOKUP(X457,Sheet2!J:J,1,0)),"//","")</f>
        <v>//</v>
      </c>
      <c r="AC457" s="108" t="str">
        <f t="shared" si="94"/>
        <v>SUMX^2Y</v>
      </c>
      <c r="AD457" t="b">
        <f t="shared" si="95"/>
        <v>0</v>
      </c>
    </row>
    <row r="458" spans="1:30">
      <c r="A458" s="56">
        <f t="shared" si="67"/>
        <v>458</v>
      </c>
      <c r="B458" s="55">
        <f t="shared" si="88"/>
        <v>440</v>
      </c>
      <c r="C458" s="59" t="s">
        <v>3844</v>
      </c>
      <c r="D458" s="22" t="s">
        <v>4835</v>
      </c>
      <c r="E458" s="65" t="s">
        <v>1477</v>
      </c>
      <c r="F458" s="77" t="s">
        <v>1477</v>
      </c>
      <c r="G458" s="91">
        <v>0</v>
      </c>
      <c r="H458" s="91">
        <v>0</v>
      </c>
      <c r="I458" s="174" t="s">
        <v>3</v>
      </c>
      <c r="J458" s="65" t="s">
        <v>1549</v>
      </c>
      <c r="K458" s="66" t="s">
        <v>4241</v>
      </c>
      <c r="L458" s="67"/>
      <c r="M458" s="63" t="s">
        <v>2215</v>
      </c>
      <c r="N458" s="13"/>
      <c r="O458"/>
      <c r="P458" t="str">
        <f t="shared" si="82"/>
        <v/>
      </c>
      <c r="Q458" t="str">
        <f>IF(ISNA(VLOOKUP(AC458,#REF!,1)),"//","")</f>
        <v/>
      </c>
      <c r="R458"/>
      <c r="S458" s="43">
        <f t="shared" si="89"/>
        <v>152</v>
      </c>
      <c r="T458" s="92" t="s">
        <v>2894</v>
      </c>
      <c r="U458" s="70" t="s">
        <v>2431</v>
      </c>
      <c r="V458" s="146" t="str">
        <f t="shared" si="96"/>
        <v>SMY^2</v>
      </c>
      <c r="W458" s="44" t="str">
        <f t="shared" si="90"/>
        <v>STD_SIGMA "Y" STD_SUP_2</v>
      </c>
      <c r="X458" s="25" t="str">
        <f t="shared" si="91"/>
        <v>SMY^2</v>
      </c>
      <c r="Y458" s="1">
        <f t="shared" si="92"/>
        <v>440</v>
      </c>
      <c r="Z458" t="str">
        <f t="shared" si="93"/>
        <v>ITM_SIGMAy2</v>
      </c>
      <c r="AA458" s="158" t="str">
        <f>IF(ISNA(VLOOKUP(X458,Sheet2!J:J,1,0)),"//","")</f>
        <v>//</v>
      </c>
      <c r="AC458" s="108" t="str">
        <f t="shared" si="94"/>
        <v>SUMY^2</v>
      </c>
      <c r="AD458" t="b">
        <f t="shared" si="95"/>
        <v>0</v>
      </c>
    </row>
    <row r="459" spans="1:30">
      <c r="A459" s="56">
        <f t="shared" si="67"/>
        <v>459</v>
      </c>
      <c r="B459" s="55">
        <f t="shared" si="88"/>
        <v>441</v>
      </c>
      <c r="C459" s="59" t="s">
        <v>3844</v>
      </c>
      <c r="D459" s="22" t="s">
        <v>4836</v>
      </c>
      <c r="E459" s="78" t="s">
        <v>433</v>
      </c>
      <c r="F459" s="79" t="s">
        <v>433</v>
      </c>
      <c r="G459" s="91">
        <v>0</v>
      </c>
      <c r="H459" s="91">
        <v>0</v>
      </c>
      <c r="I459" s="174" t="s">
        <v>3</v>
      </c>
      <c r="J459" s="65" t="s">
        <v>1549</v>
      </c>
      <c r="K459" s="66" t="s">
        <v>4241</v>
      </c>
      <c r="L459" s="67"/>
      <c r="M459" s="63" t="s">
        <v>2213</v>
      </c>
      <c r="N459" s="13"/>
      <c r="O459"/>
      <c r="P459" t="str">
        <f t="shared" si="82"/>
        <v/>
      </c>
      <c r="Q459" t="str">
        <f>IF(ISNA(VLOOKUP(AC459,#REF!,1)),"//","")</f>
        <v/>
      </c>
      <c r="R459"/>
      <c r="S459" s="43">
        <f t="shared" si="89"/>
        <v>153</v>
      </c>
      <c r="T459" s="92" t="s">
        <v>2894</v>
      </c>
      <c r="U459" s="70" t="s">
        <v>2431</v>
      </c>
      <c r="V459" s="146" t="str">
        <f t="shared" si="96"/>
        <v>SMXY</v>
      </c>
      <c r="W459" s="44" t="str">
        <f t="shared" si="90"/>
        <v>STD_SIGMA "XY"</v>
      </c>
      <c r="X459" s="25" t="str">
        <f t="shared" si="91"/>
        <v>SMXY</v>
      </c>
      <c r="Y459" s="1">
        <f t="shared" si="92"/>
        <v>441</v>
      </c>
      <c r="Z459" t="str">
        <f t="shared" si="93"/>
        <v>ITM_SIGMAxy</v>
      </c>
      <c r="AA459" s="158" t="str">
        <f>IF(ISNA(VLOOKUP(X459,Sheet2!J:J,1,0)),"//","")</f>
        <v>//</v>
      </c>
      <c r="AC459" s="108" t="str">
        <f t="shared" si="94"/>
        <v>SUMXY</v>
      </c>
      <c r="AD459" t="b">
        <f t="shared" si="95"/>
        <v>0</v>
      </c>
    </row>
    <row r="460" spans="1:30">
      <c r="A460" s="56">
        <f t="shared" si="67"/>
        <v>460</v>
      </c>
      <c r="B460" s="55">
        <f t="shared" si="88"/>
        <v>442</v>
      </c>
      <c r="C460" s="59" t="s">
        <v>3844</v>
      </c>
      <c r="D460" s="22" t="s">
        <v>4837</v>
      </c>
      <c r="E460" s="78" t="s">
        <v>430</v>
      </c>
      <c r="F460" s="79" t="s">
        <v>430</v>
      </c>
      <c r="G460" s="91">
        <v>0</v>
      </c>
      <c r="H460" s="91">
        <v>0</v>
      </c>
      <c r="I460" s="174" t="s">
        <v>3</v>
      </c>
      <c r="J460" s="65" t="s">
        <v>1549</v>
      </c>
      <c r="K460" s="66" t="s">
        <v>4241</v>
      </c>
      <c r="L460" s="67"/>
      <c r="M460" s="63" t="s">
        <v>2207</v>
      </c>
      <c r="N460" s="13"/>
      <c r="O460"/>
      <c r="P460" t="str">
        <f t="shared" si="82"/>
        <v/>
      </c>
      <c r="Q460" t="str">
        <f>IF(ISNA(VLOOKUP(AC460,#REF!,1)),"//","")</f>
        <v/>
      </c>
      <c r="R460"/>
      <c r="S460" s="43">
        <f t="shared" si="89"/>
        <v>154</v>
      </c>
      <c r="T460" s="92" t="s">
        <v>2894</v>
      </c>
      <c r="U460" s="70" t="s">
        <v>2431</v>
      </c>
      <c r="V460" s="146" t="str">
        <f t="shared" si="96"/>
        <v>SMLNXY</v>
      </c>
      <c r="W460" s="44" t="str">
        <f t="shared" si="90"/>
        <v>STD_SIGMA "LNXY"</v>
      </c>
      <c r="X460" s="25" t="str">
        <f t="shared" si="91"/>
        <v>SMLNXY</v>
      </c>
      <c r="Y460" s="1">
        <f t="shared" si="92"/>
        <v>442</v>
      </c>
      <c r="Z460" t="str">
        <f t="shared" si="93"/>
        <v>ITM_SIGMAlnxy</v>
      </c>
      <c r="AA460" s="158" t="str">
        <f>IF(ISNA(VLOOKUP(X460,Sheet2!J:J,1,0)),"//","")</f>
        <v>//</v>
      </c>
      <c r="AC460" s="108" t="str">
        <f t="shared" si="94"/>
        <v>SUMLNXY</v>
      </c>
      <c r="AD460" t="b">
        <f t="shared" si="95"/>
        <v>0</v>
      </c>
    </row>
    <row r="461" spans="1:30">
      <c r="A461" s="56">
        <f t="shared" si="67"/>
        <v>461</v>
      </c>
      <c r="B461" s="55">
        <f t="shared" si="88"/>
        <v>443</v>
      </c>
      <c r="C461" s="59" t="s">
        <v>3844</v>
      </c>
      <c r="D461" s="22" t="s">
        <v>4838</v>
      </c>
      <c r="E461" s="65" t="s">
        <v>1471</v>
      </c>
      <c r="F461" s="65" t="s">
        <v>1471</v>
      </c>
      <c r="G461" s="91">
        <v>0</v>
      </c>
      <c r="H461" s="91">
        <v>0</v>
      </c>
      <c r="I461" s="174" t="s">
        <v>3</v>
      </c>
      <c r="J461" s="65" t="s">
        <v>1549</v>
      </c>
      <c r="K461" s="66" t="s">
        <v>4241</v>
      </c>
      <c r="L461" s="67"/>
      <c r="M461" s="63" t="s">
        <v>2206</v>
      </c>
      <c r="N461" s="13"/>
      <c r="O461"/>
      <c r="P461" t="str">
        <f t="shared" si="82"/>
        <v/>
      </c>
      <c r="Q461" t="str">
        <f>IF(ISNA(VLOOKUP(AC461,#REF!,1)),"//","")</f>
        <v/>
      </c>
      <c r="R461"/>
      <c r="S461" s="43">
        <f t="shared" si="89"/>
        <v>155</v>
      </c>
      <c r="T461" s="92" t="s">
        <v>2894</v>
      </c>
      <c r="U461" s="70" t="s">
        <v>2431</v>
      </c>
      <c r="V461" s="146" t="str">
        <f t="shared" si="96"/>
        <v>SMLNX</v>
      </c>
      <c r="W461" s="44" t="str">
        <f t="shared" si="90"/>
        <v>STD_SIGMA "LNX"</v>
      </c>
      <c r="X461" s="25" t="str">
        <f t="shared" si="91"/>
        <v>SMLNX</v>
      </c>
      <c r="Y461" s="1">
        <f t="shared" si="92"/>
        <v>443</v>
      </c>
      <c r="Z461" t="str">
        <f t="shared" si="93"/>
        <v>ITM_SIGMAlnx</v>
      </c>
      <c r="AA461" s="158" t="str">
        <f>IF(ISNA(VLOOKUP(X461,Sheet2!J:J,1,0)),"//","")</f>
        <v>//</v>
      </c>
      <c r="AC461" s="108" t="str">
        <f t="shared" si="94"/>
        <v>SUMLNX</v>
      </c>
      <c r="AD461" t="b">
        <f t="shared" si="95"/>
        <v>0</v>
      </c>
    </row>
    <row r="462" spans="1:30">
      <c r="A462" s="56">
        <f t="shared" si="67"/>
        <v>462</v>
      </c>
      <c r="B462" s="55">
        <f t="shared" si="88"/>
        <v>444</v>
      </c>
      <c r="C462" s="59" t="s">
        <v>3844</v>
      </c>
      <c r="D462" s="22" t="s">
        <v>4839</v>
      </c>
      <c r="E462" s="65" t="s">
        <v>428</v>
      </c>
      <c r="F462" s="65" t="s">
        <v>428</v>
      </c>
      <c r="G462" s="91">
        <v>0</v>
      </c>
      <c r="H462" s="91">
        <v>0</v>
      </c>
      <c r="I462" s="174" t="s">
        <v>3</v>
      </c>
      <c r="J462" s="65" t="s">
        <v>1549</v>
      </c>
      <c r="K462" s="66" t="s">
        <v>4241</v>
      </c>
      <c r="L462" s="67"/>
      <c r="M462" s="63" t="s">
        <v>2204</v>
      </c>
      <c r="N462" s="13"/>
      <c r="O462"/>
      <c r="P462" t="str">
        <f t="shared" si="82"/>
        <v/>
      </c>
      <c r="Q462" t="str">
        <f>IF(ISNA(VLOOKUP(AC462,#REF!,1)),"//","")</f>
        <v/>
      </c>
      <c r="R462"/>
      <c r="S462" s="43">
        <f t="shared" si="89"/>
        <v>156</v>
      </c>
      <c r="T462" s="92" t="s">
        <v>2894</v>
      </c>
      <c r="U462" s="70" t="s">
        <v>2431</v>
      </c>
      <c r="V462" s="146" t="str">
        <f t="shared" si="96"/>
        <v>SMLN^2X</v>
      </c>
      <c r="W462" s="44" t="str">
        <f t="shared" si="90"/>
        <v>STD_SIGMA "LN" STD_SUP_2 "X"</v>
      </c>
      <c r="X462" s="25" t="str">
        <f t="shared" si="91"/>
        <v>SMLN^2X</v>
      </c>
      <c r="Y462" s="1">
        <f t="shared" si="92"/>
        <v>444</v>
      </c>
      <c r="Z462" t="str">
        <f t="shared" si="93"/>
        <v>ITM_SIGMAln2x</v>
      </c>
      <c r="AA462" s="158" t="str">
        <f>IF(ISNA(VLOOKUP(X462,Sheet2!J:J,1,0)),"//","")</f>
        <v>//</v>
      </c>
      <c r="AC462" s="108" t="str">
        <f t="shared" si="94"/>
        <v>SUMLN^2X</v>
      </c>
      <c r="AD462" t="b">
        <f t="shared" si="95"/>
        <v>0</v>
      </c>
    </row>
    <row r="463" spans="1:30">
      <c r="A463" s="56">
        <f t="shared" si="67"/>
        <v>463</v>
      </c>
      <c r="B463" s="55">
        <f t="shared" si="88"/>
        <v>445</v>
      </c>
      <c r="C463" s="59" t="s">
        <v>3844</v>
      </c>
      <c r="D463" s="22" t="s">
        <v>4840</v>
      </c>
      <c r="E463" s="65" t="s">
        <v>434</v>
      </c>
      <c r="F463" s="65" t="s">
        <v>434</v>
      </c>
      <c r="G463" s="91">
        <v>0</v>
      </c>
      <c r="H463" s="91">
        <v>0</v>
      </c>
      <c r="I463" s="174" t="s">
        <v>3</v>
      </c>
      <c r="J463" s="65" t="s">
        <v>1549</v>
      </c>
      <c r="K463" s="66" t="s">
        <v>4241</v>
      </c>
      <c r="L463" s="67"/>
      <c r="M463" s="63" t="s">
        <v>2216</v>
      </c>
      <c r="N463" s="13"/>
      <c r="O463"/>
      <c r="P463" t="str">
        <f t="shared" si="82"/>
        <v/>
      </c>
      <c r="Q463" t="str">
        <f>IF(ISNA(VLOOKUP(AC463,#REF!,1)),"//","")</f>
        <v/>
      </c>
      <c r="R463"/>
      <c r="S463" s="43">
        <f t="shared" si="89"/>
        <v>157</v>
      </c>
      <c r="T463" s="92" t="s">
        <v>2894</v>
      </c>
      <c r="U463" s="70" t="s">
        <v>2431</v>
      </c>
      <c r="V463" s="146" t="str">
        <f t="shared" si="96"/>
        <v>SMYLNX</v>
      </c>
      <c r="W463" s="44" t="str">
        <f t="shared" si="90"/>
        <v>STD_SIGMA "YLNX"</v>
      </c>
      <c r="X463" s="25" t="str">
        <f t="shared" si="91"/>
        <v>SMYLNX</v>
      </c>
      <c r="Y463" s="1">
        <f t="shared" si="92"/>
        <v>445</v>
      </c>
      <c r="Z463" t="str">
        <f t="shared" si="93"/>
        <v>ITM_SIGMAylnx</v>
      </c>
      <c r="AA463" s="158" t="str">
        <f>IF(ISNA(VLOOKUP(X463,Sheet2!J:J,1,0)),"//","")</f>
        <v>//</v>
      </c>
      <c r="AC463" s="108" t="str">
        <f t="shared" si="94"/>
        <v>SUMYLNX</v>
      </c>
      <c r="AD463" t="b">
        <f t="shared" si="95"/>
        <v>0</v>
      </c>
    </row>
    <row r="464" spans="1:30">
      <c r="A464" s="56">
        <f t="shared" si="67"/>
        <v>464</v>
      </c>
      <c r="B464" s="55">
        <f t="shared" si="88"/>
        <v>446</v>
      </c>
      <c r="C464" s="59" t="s">
        <v>3844</v>
      </c>
      <c r="D464" s="22" t="s">
        <v>4841</v>
      </c>
      <c r="E464" s="65" t="s">
        <v>431</v>
      </c>
      <c r="F464" s="65" t="s">
        <v>431</v>
      </c>
      <c r="G464" s="91">
        <v>0</v>
      </c>
      <c r="H464" s="91">
        <v>0</v>
      </c>
      <c r="I464" s="174" t="s">
        <v>3</v>
      </c>
      <c r="J464" s="65" t="s">
        <v>1549</v>
      </c>
      <c r="K464" s="66" t="s">
        <v>4241</v>
      </c>
      <c r="L464" s="67"/>
      <c r="M464" s="63" t="s">
        <v>2208</v>
      </c>
      <c r="N464" s="13"/>
      <c r="O464"/>
      <c r="P464" t="str">
        <f t="shared" si="82"/>
        <v/>
      </c>
      <c r="Q464" t="str">
        <f>IF(ISNA(VLOOKUP(AC464,#REF!,1)),"//","")</f>
        <v/>
      </c>
      <c r="R464"/>
      <c r="S464" s="43">
        <f t="shared" si="89"/>
        <v>158</v>
      </c>
      <c r="T464" s="92" t="s">
        <v>2894</v>
      </c>
      <c r="U464" s="70" t="s">
        <v>2431</v>
      </c>
      <c r="V464" s="146" t="str">
        <f t="shared" si="96"/>
        <v>SMLNY</v>
      </c>
      <c r="W464" s="44" t="str">
        <f t="shared" si="90"/>
        <v>STD_SIGMA "LNY"</v>
      </c>
      <c r="X464" s="25" t="str">
        <f t="shared" si="91"/>
        <v>SMLNY</v>
      </c>
      <c r="Y464" s="1">
        <f t="shared" si="92"/>
        <v>446</v>
      </c>
      <c r="Z464" t="str">
        <f t="shared" si="93"/>
        <v>ITM_SIGMAlny</v>
      </c>
      <c r="AA464" s="158" t="str">
        <f>IF(ISNA(VLOOKUP(X464,Sheet2!J:J,1,0)),"//","")</f>
        <v>//</v>
      </c>
      <c r="AC464" s="108" t="str">
        <f t="shared" si="94"/>
        <v>SUMLNY</v>
      </c>
      <c r="AD464" t="b">
        <f t="shared" si="95"/>
        <v>0</v>
      </c>
    </row>
    <row r="465" spans="1:30">
      <c r="A465" s="56">
        <f t="shared" ref="A465:A528" si="97">IF(B465=INT(B465),ROW(),"")</f>
        <v>465</v>
      </c>
      <c r="B465" s="55">
        <f t="shared" si="88"/>
        <v>447</v>
      </c>
      <c r="C465" s="59" t="s">
        <v>3844</v>
      </c>
      <c r="D465" s="22" t="s">
        <v>4842</v>
      </c>
      <c r="E465" s="65" t="s">
        <v>429</v>
      </c>
      <c r="F465" s="65" t="s">
        <v>429</v>
      </c>
      <c r="G465" s="91">
        <v>0</v>
      </c>
      <c r="H465" s="91">
        <v>0</v>
      </c>
      <c r="I465" s="174" t="s">
        <v>3</v>
      </c>
      <c r="J465" s="65" t="s">
        <v>1549</v>
      </c>
      <c r="K465" s="66" t="s">
        <v>4241</v>
      </c>
      <c r="L465" s="67"/>
      <c r="M465" s="63" t="s">
        <v>2205</v>
      </c>
      <c r="N465" s="13"/>
      <c r="O465"/>
      <c r="P465" t="str">
        <f t="shared" si="82"/>
        <v/>
      </c>
      <c r="Q465" t="str">
        <f>IF(ISNA(VLOOKUP(AC465,#REF!,1)),"//","")</f>
        <v/>
      </c>
      <c r="R465"/>
      <c r="S465" s="43">
        <f t="shared" si="89"/>
        <v>159</v>
      </c>
      <c r="T465" s="92" t="s">
        <v>2894</v>
      </c>
      <c r="U465" s="70" t="s">
        <v>2431</v>
      </c>
      <c r="V465" s="146" t="str">
        <f t="shared" si="96"/>
        <v>SMLN^2Y</v>
      </c>
      <c r="W465" s="44" t="str">
        <f t="shared" si="90"/>
        <v>STD_SIGMA "LN" STD_SUP_2 "Y"</v>
      </c>
      <c r="X465" s="25" t="str">
        <f t="shared" si="91"/>
        <v>SMLN^2Y</v>
      </c>
      <c r="Y465" s="1">
        <f t="shared" si="92"/>
        <v>447</v>
      </c>
      <c r="Z465" t="str">
        <f t="shared" si="93"/>
        <v>ITM_SIGMAln2y</v>
      </c>
      <c r="AA465" s="158" t="str">
        <f>IF(ISNA(VLOOKUP(X465,Sheet2!J:J,1,0)),"//","")</f>
        <v>//</v>
      </c>
      <c r="AC465" s="108" t="str">
        <f t="shared" si="94"/>
        <v>SUMLN^2Y</v>
      </c>
      <c r="AD465" t="b">
        <f t="shared" si="95"/>
        <v>0</v>
      </c>
    </row>
    <row r="466" spans="1:30">
      <c r="A466" s="56">
        <f t="shared" si="97"/>
        <v>466</v>
      </c>
      <c r="B466" s="55">
        <f t="shared" si="88"/>
        <v>448</v>
      </c>
      <c r="C466" s="59" t="s">
        <v>3844</v>
      </c>
      <c r="D466" s="22" t="s">
        <v>4843</v>
      </c>
      <c r="E466" s="65" t="s">
        <v>432</v>
      </c>
      <c r="F466" s="65" t="s">
        <v>432</v>
      </c>
      <c r="G466" s="91">
        <v>0</v>
      </c>
      <c r="H466" s="91">
        <v>0</v>
      </c>
      <c r="I466" s="174" t="s">
        <v>3</v>
      </c>
      <c r="J466" s="65" t="s">
        <v>1549</v>
      </c>
      <c r="K466" s="66" t="s">
        <v>4241</v>
      </c>
      <c r="L466" s="67"/>
      <c r="M466" s="63" t="s">
        <v>2212</v>
      </c>
      <c r="N466" s="13"/>
      <c r="O466"/>
      <c r="P466" t="str">
        <f t="shared" si="82"/>
        <v/>
      </c>
      <c r="Q466" t="str">
        <f>IF(ISNA(VLOOKUP(AC466,#REF!,1)),"//","")</f>
        <v/>
      </c>
      <c r="R466"/>
      <c r="S466" s="43">
        <f t="shared" si="89"/>
        <v>160</v>
      </c>
      <c r="T466" s="92" t="s">
        <v>2894</v>
      </c>
      <c r="U466" s="70" t="s">
        <v>2431</v>
      </c>
      <c r="V466" s="146" t="str">
        <f t="shared" si="96"/>
        <v>SMXLNY</v>
      </c>
      <c r="W466" s="44" t="str">
        <f t="shared" si="90"/>
        <v>STD_SIGMA "XLNY"</v>
      </c>
      <c r="X466" s="25" t="str">
        <f t="shared" si="91"/>
        <v>SMXLNY</v>
      </c>
      <c r="Y466" s="1">
        <f t="shared" si="92"/>
        <v>448</v>
      </c>
      <c r="Z466" t="str">
        <f t="shared" si="93"/>
        <v>ITM_SIGMAxlny</v>
      </c>
      <c r="AA466" s="158" t="str">
        <f>IF(ISNA(VLOOKUP(X466,Sheet2!J:J,1,0)),"//","")</f>
        <v>//</v>
      </c>
      <c r="AC466" s="108" t="str">
        <f t="shared" si="94"/>
        <v>SUMXLNY</v>
      </c>
      <c r="AD466" t="b">
        <f t="shared" si="95"/>
        <v>0</v>
      </c>
    </row>
    <row r="467" spans="1:30">
      <c r="A467" s="56">
        <f t="shared" si="97"/>
        <v>467</v>
      </c>
      <c r="B467" s="55">
        <f t="shared" si="88"/>
        <v>449</v>
      </c>
      <c r="C467" s="59" t="s">
        <v>3844</v>
      </c>
      <c r="D467" s="231" t="s">
        <v>4844</v>
      </c>
      <c r="E467" s="84" t="s">
        <v>4853</v>
      </c>
      <c r="F467" s="84" t="s">
        <v>4853</v>
      </c>
      <c r="G467" s="68">
        <v>0</v>
      </c>
      <c r="H467" s="68">
        <v>0</v>
      </c>
      <c r="I467" s="174" t="s">
        <v>3</v>
      </c>
      <c r="J467" s="65" t="s">
        <v>1549</v>
      </c>
      <c r="K467" s="66" t="s">
        <v>4241</v>
      </c>
      <c r="L467" s="67"/>
      <c r="M467" s="89" t="s">
        <v>4854</v>
      </c>
      <c r="N467" s="13"/>
      <c r="O467"/>
      <c r="P467" t="str">
        <f t="shared" si="82"/>
        <v/>
      </c>
      <c r="Q467" t="str">
        <f>IF(ISNA(VLOOKUP(AC467,#REF!,1)),"//","")</f>
        <v/>
      </c>
      <c r="R467"/>
      <c r="S467" s="43">
        <f t="shared" si="89"/>
        <v>161</v>
      </c>
      <c r="T467" s="92" t="s">
        <v>2894</v>
      </c>
      <c r="U467" s="70" t="s">
        <v>2431</v>
      </c>
      <c r="V467" s="146" t="str">
        <f t="shared" si="96"/>
        <v>SMX^2LNY</v>
      </c>
      <c r="W467" s="44" t="str">
        <f t="shared" si="90"/>
        <v>STD_SIGMA "X" STD_SUP_2 "LNY"</v>
      </c>
      <c r="X467" s="25" t="str">
        <f t="shared" si="91"/>
        <v>SMX^2LNY</v>
      </c>
      <c r="Y467" s="1">
        <f t="shared" si="92"/>
        <v>449</v>
      </c>
      <c r="Z467" t="str">
        <f t="shared" si="93"/>
        <v>ITM_SIGMAx2lny</v>
      </c>
      <c r="AA467" s="158" t="str">
        <f>IF(ISNA(VLOOKUP(X467,Sheet2!J:J,1,0)),"//","")</f>
        <v>//</v>
      </c>
      <c r="AC467" s="108" t="str">
        <f t="shared" si="94"/>
        <v>SUMX^2LNY</v>
      </c>
      <c r="AD467" t="b">
        <f t="shared" si="95"/>
        <v>0</v>
      </c>
    </row>
    <row r="468" spans="1:30">
      <c r="A468" s="56">
        <f t="shared" ref="A468:A476" si="98">IF(B468=INT(B468),ROW(),"")</f>
        <v>468</v>
      </c>
      <c r="B468" s="55">
        <f t="shared" si="88"/>
        <v>450</v>
      </c>
      <c r="C468" s="59" t="s">
        <v>3844</v>
      </c>
      <c r="D468" s="22" t="s">
        <v>4830</v>
      </c>
      <c r="E468" s="65" t="s">
        <v>1032</v>
      </c>
      <c r="F468" s="65" t="s">
        <v>1032</v>
      </c>
      <c r="G468" s="68">
        <v>0</v>
      </c>
      <c r="H468" s="68">
        <v>0</v>
      </c>
      <c r="I468" s="174" t="s">
        <v>3</v>
      </c>
      <c r="J468" s="65" t="s">
        <v>1549</v>
      </c>
      <c r="K468" s="66" t="s">
        <v>4241</v>
      </c>
      <c r="L468" s="67"/>
      <c r="M468" s="63" t="s">
        <v>2347</v>
      </c>
      <c r="N468" s="13"/>
      <c r="O468"/>
      <c r="P468" t="str">
        <f t="shared" ref="P468:P480" si="99">IF(E468=F468,"","NOT EQUAL")</f>
        <v/>
      </c>
      <c r="Q468" t="str">
        <f>IF(ISNA(VLOOKUP(AC468,#REF!,1)),"//","")</f>
        <v/>
      </c>
      <c r="R468"/>
      <c r="S468" s="43">
        <f t="shared" si="89"/>
        <v>162</v>
      </c>
      <c r="T468" s="92" t="s">
        <v>2894</v>
      </c>
      <c r="U468" s="70" t="s">
        <v>2431</v>
      </c>
      <c r="V468" s="146" t="str">
        <f t="shared" ref="V468:V476" si="100">SUBSTITUTE(SUBSTITUTE(SUBSTITUTE(SUBSTITUTE(SUBSTITUTE(SUBSTITUTE(SUBSTITUTE(SUBSTITUTE(SUBSTITUTE(SUBSTITUTE(SUBSTITUTE(SUBSTITUTE((SUBSTITUTE(SUBSTITUTE(SUBSTITUTE(SUBSTITUTE(W468,"STD_SIGMA","SUM"),"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W468" s="44" t="str">
        <f t="shared" si="90"/>
        <v>STD_SIGMA "LNY/X"</v>
      </c>
      <c r="X468" s="25" t="str">
        <f t="shared" si="91"/>
        <v>SMLNY/X</v>
      </c>
      <c r="Y468" s="1">
        <f t="shared" si="92"/>
        <v>450</v>
      </c>
      <c r="Z468" t="str">
        <f t="shared" si="93"/>
        <v>ITM_SIGMAlnyonx</v>
      </c>
      <c r="AA468" s="158" t="str">
        <f>IF(ISNA(VLOOKUP(X468,Sheet2!J:J,1,0)),"//","")</f>
        <v>//</v>
      </c>
      <c r="AC468" s="108" t="str">
        <f t="shared" si="94"/>
        <v>SUMLNY/X</v>
      </c>
      <c r="AD468" t="b">
        <f t="shared" si="95"/>
        <v>0</v>
      </c>
    </row>
    <row r="469" spans="1:30">
      <c r="A469" s="56">
        <f t="shared" si="98"/>
        <v>469</v>
      </c>
      <c r="B469" s="55">
        <f t="shared" si="88"/>
        <v>451</v>
      </c>
      <c r="C469" s="59" t="s">
        <v>3844</v>
      </c>
      <c r="D469" s="22" t="s">
        <v>4845</v>
      </c>
      <c r="E469" s="65" t="s">
        <v>1033</v>
      </c>
      <c r="F469" s="65" t="s">
        <v>1033</v>
      </c>
      <c r="G469" s="68">
        <v>0</v>
      </c>
      <c r="H469" s="68">
        <v>0</v>
      </c>
      <c r="I469" s="174" t="s">
        <v>3</v>
      </c>
      <c r="J469" s="65" t="s">
        <v>1549</v>
      </c>
      <c r="K469" s="66" t="s">
        <v>4241</v>
      </c>
      <c r="L469" s="67"/>
      <c r="M469" s="63" t="s">
        <v>2348</v>
      </c>
      <c r="N469" s="13"/>
      <c r="O469"/>
      <c r="P469" t="str">
        <f t="shared" si="99"/>
        <v/>
      </c>
      <c r="Q469" t="str">
        <f>IF(ISNA(VLOOKUP(AC469,#REF!,1)),"//","")</f>
        <v/>
      </c>
      <c r="R469"/>
      <c r="S469" s="43">
        <f t="shared" si="89"/>
        <v>163</v>
      </c>
      <c r="T469" s="92" t="s">
        <v>2894</v>
      </c>
      <c r="U469" s="70" t="s">
        <v>2431</v>
      </c>
      <c r="V469" s="146" t="str">
        <f t="shared" si="100"/>
        <v>SMX^2/Y</v>
      </c>
      <c r="W469" s="44" t="str">
        <f t="shared" si="90"/>
        <v>STD_SIGMA "X" STD_SUP_2 "/Y"</v>
      </c>
      <c r="X469" s="25" t="str">
        <f t="shared" si="91"/>
        <v>SMX^2/Y</v>
      </c>
      <c r="Y469" s="1">
        <f t="shared" si="92"/>
        <v>451</v>
      </c>
      <c r="Z469" t="str">
        <f t="shared" si="93"/>
        <v>ITM_SIGMAx2ony</v>
      </c>
      <c r="AA469" s="158" t="str">
        <f>IF(ISNA(VLOOKUP(X469,Sheet2!J:J,1,0)),"//","")</f>
        <v>//</v>
      </c>
      <c r="AC469" s="108" t="str">
        <f t="shared" si="94"/>
        <v>SUMX^2/Y</v>
      </c>
      <c r="AD469" t="b">
        <f t="shared" si="95"/>
        <v>0</v>
      </c>
    </row>
    <row r="470" spans="1:30">
      <c r="A470" s="56">
        <f t="shared" si="98"/>
        <v>470</v>
      </c>
      <c r="B470" s="55">
        <f t="shared" si="88"/>
        <v>452</v>
      </c>
      <c r="C470" s="59" t="s">
        <v>3844</v>
      </c>
      <c r="D470" s="22" t="s">
        <v>4846</v>
      </c>
      <c r="E470" s="65" t="s">
        <v>1034</v>
      </c>
      <c r="F470" s="65" t="s">
        <v>1034</v>
      </c>
      <c r="G470" s="68">
        <v>0</v>
      </c>
      <c r="H470" s="68">
        <v>0</v>
      </c>
      <c r="I470" s="174" t="s">
        <v>3</v>
      </c>
      <c r="J470" s="65" t="s">
        <v>1549</v>
      </c>
      <c r="K470" s="66" t="s">
        <v>4241</v>
      </c>
      <c r="L470" s="67"/>
      <c r="M470" s="63" t="s">
        <v>2349</v>
      </c>
      <c r="N470" s="13"/>
      <c r="O470"/>
      <c r="P470" t="str">
        <f t="shared" si="99"/>
        <v/>
      </c>
      <c r="Q470" t="str">
        <f>IF(ISNA(VLOOKUP(AC470,#REF!,1)),"//","")</f>
        <v/>
      </c>
      <c r="R470"/>
      <c r="S470" s="43">
        <f t="shared" si="89"/>
        <v>164</v>
      </c>
      <c r="T470" s="92" t="s">
        <v>2894</v>
      </c>
      <c r="U470" s="70" t="s">
        <v>2431</v>
      </c>
      <c r="V470" s="146" t="str">
        <f t="shared" si="100"/>
        <v>SM^1/X</v>
      </c>
      <c r="W470" s="44" t="str">
        <f t="shared" si="90"/>
        <v>STD_SIGMA STD_SUP_1 "/X"</v>
      </c>
      <c r="X470" s="25" t="str">
        <f t="shared" si="91"/>
        <v>SM^1/X</v>
      </c>
      <c r="Y470" s="1">
        <f t="shared" si="92"/>
        <v>452</v>
      </c>
      <c r="Z470" t="str">
        <f t="shared" si="93"/>
        <v>ITM_SIGMA1onx</v>
      </c>
      <c r="AA470" s="158" t="str">
        <f>IF(ISNA(VLOOKUP(X470,Sheet2!J:J,1,0)),"//","")</f>
        <v>//</v>
      </c>
      <c r="AC470" s="108" t="str">
        <f t="shared" si="94"/>
        <v>SUM^1/X</v>
      </c>
      <c r="AD470" t="b">
        <f t="shared" si="95"/>
        <v>0</v>
      </c>
    </row>
    <row r="471" spans="1:30">
      <c r="A471" s="56">
        <f t="shared" si="98"/>
        <v>471</v>
      </c>
      <c r="B471" s="55">
        <f t="shared" si="88"/>
        <v>453</v>
      </c>
      <c r="C471" s="59" t="s">
        <v>3844</v>
      </c>
      <c r="D471" s="22" t="s">
        <v>4847</v>
      </c>
      <c r="E471" s="65" t="s">
        <v>1035</v>
      </c>
      <c r="F471" s="65" t="s">
        <v>1035</v>
      </c>
      <c r="G471" s="68">
        <v>0</v>
      </c>
      <c r="H471" s="68">
        <v>0</v>
      </c>
      <c r="I471" s="174" t="s">
        <v>3</v>
      </c>
      <c r="J471" s="65" t="s">
        <v>1549</v>
      </c>
      <c r="K471" s="66" t="s">
        <v>4241</v>
      </c>
      <c r="L471" s="67"/>
      <c r="M471" s="63" t="s">
        <v>2350</v>
      </c>
      <c r="N471" s="13"/>
      <c r="O471"/>
      <c r="P471" t="str">
        <f t="shared" si="99"/>
        <v/>
      </c>
      <c r="Q471" t="str">
        <f>IF(ISNA(VLOOKUP(AC471,#REF!,1)),"//","")</f>
        <v/>
      </c>
      <c r="R471"/>
      <c r="S471" s="43">
        <f t="shared" si="89"/>
        <v>165</v>
      </c>
      <c r="T471" s="92" t="s">
        <v>2894</v>
      </c>
      <c r="U471" s="70" t="s">
        <v>2431</v>
      </c>
      <c r="V471" s="146" t="str">
        <f t="shared" si="100"/>
        <v>SM^1/X^2</v>
      </c>
      <c r="W471" s="44" t="str">
        <f t="shared" si="90"/>
        <v>STD_SIGMA STD_SUP_1 "/X" STD_SUP_2</v>
      </c>
      <c r="X471" s="25" t="str">
        <f t="shared" si="91"/>
        <v>SM^1/X^2</v>
      </c>
      <c r="Y471" s="1">
        <f t="shared" si="92"/>
        <v>453</v>
      </c>
      <c r="Z471" t="str">
        <f t="shared" si="93"/>
        <v>ITM_SIGMA1onx2</v>
      </c>
      <c r="AA471" s="158" t="str">
        <f>IF(ISNA(VLOOKUP(X471,Sheet2!J:J,1,0)),"//","")</f>
        <v>//</v>
      </c>
      <c r="AC471" s="108" t="str">
        <f t="shared" si="94"/>
        <v>SUM^1/X^2</v>
      </c>
      <c r="AD471" t="b">
        <f t="shared" si="95"/>
        <v>0</v>
      </c>
    </row>
    <row r="472" spans="1:30">
      <c r="A472" s="56">
        <f t="shared" si="98"/>
        <v>472</v>
      </c>
      <c r="B472" s="55">
        <f t="shared" si="88"/>
        <v>454</v>
      </c>
      <c r="C472" s="59" t="s">
        <v>3844</v>
      </c>
      <c r="D472" s="22" t="s">
        <v>4848</v>
      </c>
      <c r="E472" s="65" t="s">
        <v>1036</v>
      </c>
      <c r="F472" s="65" t="s">
        <v>1036</v>
      </c>
      <c r="G472" s="68">
        <v>0</v>
      </c>
      <c r="H472" s="68">
        <v>0</v>
      </c>
      <c r="I472" s="174" t="s">
        <v>3</v>
      </c>
      <c r="J472" s="65" t="s">
        <v>1549</v>
      </c>
      <c r="K472" s="66" t="s">
        <v>4241</v>
      </c>
      <c r="L472" s="67"/>
      <c r="M472" s="63" t="s">
        <v>2351</v>
      </c>
      <c r="N472" s="13"/>
      <c r="O472"/>
      <c r="P472" t="str">
        <f t="shared" si="99"/>
        <v/>
      </c>
      <c r="Q472" t="str">
        <f>IF(ISNA(VLOOKUP(AC472,#REF!,1)),"//","")</f>
        <v/>
      </c>
      <c r="R472"/>
      <c r="S472" s="43">
        <f t="shared" si="89"/>
        <v>166</v>
      </c>
      <c r="T472" s="92" t="s">
        <v>2894</v>
      </c>
      <c r="U472" s="70" t="s">
        <v>2431</v>
      </c>
      <c r="V472" s="146" t="str">
        <f t="shared" si="100"/>
        <v>SMX/Y</v>
      </c>
      <c r="W472" s="44" t="str">
        <f t="shared" si="90"/>
        <v>STD_SIGMA "X/Y"</v>
      </c>
      <c r="X472" s="25" t="str">
        <f t="shared" si="91"/>
        <v>SMX/Y</v>
      </c>
      <c r="Y472" s="1">
        <f t="shared" si="92"/>
        <v>454</v>
      </c>
      <c r="Z472" t="str">
        <f t="shared" si="93"/>
        <v>ITM_SIGMAxony</v>
      </c>
      <c r="AA472" s="158" t="str">
        <f>IF(ISNA(VLOOKUP(X472,Sheet2!J:J,1,0)),"//","")</f>
        <v>//</v>
      </c>
      <c r="AC472" s="108" t="str">
        <f t="shared" si="94"/>
        <v>SUMX/Y</v>
      </c>
      <c r="AD472" t="b">
        <f t="shared" si="95"/>
        <v>0</v>
      </c>
    </row>
    <row r="473" spans="1:30">
      <c r="A473" s="56">
        <f t="shared" si="98"/>
        <v>473</v>
      </c>
      <c r="B473" s="55">
        <f t="shared" si="88"/>
        <v>455</v>
      </c>
      <c r="C473" s="59" t="s">
        <v>3844</v>
      </c>
      <c r="D473" s="22" t="s">
        <v>4849</v>
      </c>
      <c r="E473" s="65" t="s">
        <v>1037</v>
      </c>
      <c r="F473" s="65" t="s">
        <v>1037</v>
      </c>
      <c r="G473" s="68">
        <v>0</v>
      </c>
      <c r="H473" s="68">
        <v>0</v>
      </c>
      <c r="I473" s="174" t="s">
        <v>3</v>
      </c>
      <c r="J473" s="65" t="s">
        <v>1549</v>
      </c>
      <c r="K473" s="66" t="s">
        <v>4241</v>
      </c>
      <c r="L473" s="67"/>
      <c r="M473" s="63" t="s">
        <v>2352</v>
      </c>
      <c r="N473" s="13"/>
      <c r="O473"/>
      <c r="P473" t="str">
        <f t="shared" si="99"/>
        <v/>
      </c>
      <c r="Q473" t="str">
        <f>IF(ISNA(VLOOKUP(AC473,#REF!,1)),"//","")</f>
        <v/>
      </c>
      <c r="R473"/>
      <c r="S473" s="43">
        <f t="shared" si="89"/>
        <v>167</v>
      </c>
      <c r="T473" s="92" t="s">
        <v>2894</v>
      </c>
      <c r="U473" s="70" t="s">
        <v>2431</v>
      </c>
      <c r="V473" s="146" t="str">
        <f t="shared" si="100"/>
        <v>SM^1/Y</v>
      </c>
      <c r="W473" s="44" t="str">
        <f t="shared" si="90"/>
        <v>STD_SIGMA STD_SUP_1 "/Y"</v>
      </c>
      <c r="X473" s="25" t="str">
        <f t="shared" si="91"/>
        <v>SM^1/Y</v>
      </c>
      <c r="Y473" s="1">
        <f t="shared" si="92"/>
        <v>455</v>
      </c>
      <c r="Z473" t="str">
        <f t="shared" si="93"/>
        <v>ITM_SIGMA1ony</v>
      </c>
      <c r="AA473" s="158" t="str">
        <f>IF(ISNA(VLOOKUP(X473,Sheet2!J:J,1,0)),"//","")</f>
        <v>//</v>
      </c>
      <c r="AC473" s="108" t="str">
        <f t="shared" si="94"/>
        <v>SUM^1/Y</v>
      </c>
      <c r="AD473" t="b">
        <f t="shared" si="95"/>
        <v>0</v>
      </c>
    </row>
    <row r="474" spans="1:30">
      <c r="A474" s="56">
        <f t="shared" si="98"/>
        <v>474</v>
      </c>
      <c r="B474" s="55">
        <f t="shared" si="88"/>
        <v>456</v>
      </c>
      <c r="C474" s="59" t="s">
        <v>3844</v>
      </c>
      <c r="D474" s="22" t="s">
        <v>4850</v>
      </c>
      <c r="E474" s="65" t="s">
        <v>1038</v>
      </c>
      <c r="F474" s="65" t="s">
        <v>1038</v>
      </c>
      <c r="G474" s="68">
        <v>0</v>
      </c>
      <c r="H474" s="68">
        <v>0</v>
      </c>
      <c r="I474" s="174" t="s">
        <v>3</v>
      </c>
      <c r="J474" s="65" t="s">
        <v>1549</v>
      </c>
      <c r="K474" s="66" t="s">
        <v>4241</v>
      </c>
      <c r="L474" s="67"/>
      <c r="M474" s="63" t="s">
        <v>2353</v>
      </c>
      <c r="N474" s="13"/>
      <c r="O474"/>
      <c r="P474" t="str">
        <f t="shared" si="99"/>
        <v/>
      </c>
      <c r="Q474" t="str">
        <f>IF(ISNA(VLOOKUP(AC474,#REF!,1)),"//","")</f>
        <v/>
      </c>
      <c r="R474"/>
      <c r="S474" s="43">
        <f t="shared" si="89"/>
        <v>168</v>
      </c>
      <c r="T474" s="92" t="s">
        <v>2894</v>
      </c>
      <c r="U474" s="70" t="s">
        <v>2431</v>
      </c>
      <c r="V474" s="146" t="str">
        <f t="shared" si="100"/>
        <v>SM^1/Y^2</v>
      </c>
      <c r="W474" s="44" t="str">
        <f t="shared" si="90"/>
        <v>STD_SIGMA STD_SUP_1 "/Y" STD_SUP_2</v>
      </c>
      <c r="X474" s="25" t="str">
        <f t="shared" si="91"/>
        <v>SM^1/Y^2</v>
      </c>
      <c r="Y474" s="1">
        <f t="shared" si="92"/>
        <v>456</v>
      </c>
      <c r="Z474" t="str">
        <f t="shared" si="93"/>
        <v>ITM_SIGMA1ony2</v>
      </c>
      <c r="AA474" s="158" t="str">
        <f>IF(ISNA(VLOOKUP(X474,Sheet2!J:J,1,0)),"//","")</f>
        <v>//</v>
      </c>
      <c r="AC474" s="108" t="str">
        <f t="shared" si="94"/>
        <v>SUM^1/Y^2</v>
      </c>
      <c r="AD474" t="b">
        <f t="shared" si="95"/>
        <v>0</v>
      </c>
    </row>
    <row r="475" spans="1:30">
      <c r="A475" s="56">
        <f t="shared" si="98"/>
        <v>475</v>
      </c>
      <c r="B475" s="55">
        <f t="shared" si="88"/>
        <v>457</v>
      </c>
      <c r="C475" s="59" t="s">
        <v>3844</v>
      </c>
      <c r="D475" s="22" t="s">
        <v>4851</v>
      </c>
      <c r="E475" s="65" t="s">
        <v>1039</v>
      </c>
      <c r="F475" s="65" t="s">
        <v>1039</v>
      </c>
      <c r="G475" s="68">
        <v>0</v>
      </c>
      <c r="H475" s="68">
        <v>0</v>
      </c>
      <c r="I475" s="174" t="s">
        <v>3</v>
      </c>
      <c r="J475" s="65" t="s">
        <v>1549</v>
      </c>
      <c r="K475" s="66" t="s">
        <v>4241</v>
      </c>
      <c r="L475" s="67"/>
      <c r="M475" s="63" t="s">
        <v>2354</v>
      </c>
      <c r="N475" s="13"/>
      <c r="O475"/>
      <c r="P475" t="str">
        <f t="shared" si="99"/>
        <v/>
      </c>
      <c r="Q475" t="str">
        <f>IF(ISNA(VLOOKUP(AC475,#REF!,1)),"//","")</f>
        <v/>
      </c>
      <c r="R475"/>
      <c r="S475" s="43">
        <f t="shared" si="89"/>
        <v>169</v>
      </c>
      <c r="T475" s="92" t="s">
        <v>2894</v>
      </c>
      <c r="U475" s="70" t="s">
        <v>2431</v>
      </c>
      <c r="V475" s="146" t="str">
        <f t="shared" si="100"/>
        <v>SMX^3</v>
      </c>
      <c r="W475" s="44" t="str">
        <f t="shared" si="90"/>
        <v>STD_SIGMA "X" STD_SUP_3</v>
      </c>
      <c r="X475" s="25" t="str">
        <f t="shared" si="91"/>
        <v>SMX^3</v>
      </c>
      <c r="Y475" s="1">
        <f t="shared" si="92"/>
        <v>457</v>
      </c>
      <c r="Z475" t="str">
        <f t="shared" si="93"/>
        <v>ITM_SIGMAx3</v>
      </c>
      <c r="AA475" s="158" t="str">
        <f>IF(ISNA(VLOOKUP(X475,Sheet2!J:J,1,0)),"//","")</f>
        <v>//</v>
      </c>
      <c r="AC475" s="108" t="str">
        <f t="shared" si="94"/>
        <v>SUMX^3</v>
      </c>
      <c r="AD475" t="b">
        <f t="shared" si="95"/>
        <v>0</v>
      </c>
    </row>
    <row r="476" spans="1:30">
      <c r="A476" s="56">
        <f t="shared" si="98"/>
        <v>476</v>
      </c>
      <c r="B476" s="55">
        <f t="shared" si="88"/>
        <v>458</v>
      </c>
      <c r="C476" s="59" t="s">
        <v>3844</v>
      </c>
      <c r="D476" s="22" t="s">
        <v>4852</v>
      </c>
      <c r="E476" s="65" t="s">
        <v>1040</v>
      </c>
      <c r="F476" s="65" t="s">
        <v>1040</v>
      </c>
      <c r="G476" s="68">
        <v>0</v>
      </c>
      <c r="H476" s="68">
        <v>0</v>
      </c>
      <c r="I476" s="174" t="s">
        <v>3</v>
      </c>
      <c r="J476" s="65" t="s">
        <v>1549</v>
      </c>
      <c r="K476" s="66" t="s">
        <v>4241</v>
      </c>
      <c r="L476" s="67"/>
      <c r="M476" s="63" t="s">
        <v>2355</v>
      </c>
      <c r="N476" s="13"/>
      <c r="O476"/>
      <c r="P476" t="str">
        <f t="shared" si="99"/>
        <v/>
      </c>
      <c r="Q476" t="str">
        <f>IF(ISNA(VLOOKUP(AC476,#REF!,1)),"//","")</f>
        <v/>
      </c>
      <c r="R476"/>
      <c r="S476" s="43">
        <f t="shared" si="89"/>
        <v>170</v>
      </c>
      <c r="T476" s="92" t="s">
        <v>2894</v>
      </c>
      <c r="U476" s="70" t="s">
        <v>2431</v>
      </c>
      <c r="V476" s="146" t="str">
        <f t="shared" si="100"/>
        <v>SMX^4</v>
      </c>
      <c r="W476" s="44" t="str">
        <f t="shared" si="90"/>
        <v>STD_SIGMA "X" STD_SUP_4</v>
      </c>
      <c r="X476" s="25" t="str">
        <f t="shared" si="91"/>
        <v>SMX^4</v>
      </c>
      <c r="Y476" s="1">
        <f t="shared" si="92"/>
        <v>458</v>
      </c>
      <c r="Z476" t="str">
        <f t="shared" si="93"/>
        <v>ITM_SIGMAx4</v>
      </c>
      <c r="AA476" s="158" t="str">
        <f>IF(ISNA(VLOOKUP(X476,Sheet2!J:J,1,0)),"//","")</f>
        <v>//</v>
      </c>
      <c r="AC476" s="108" t="str">
        <f t="shared" si="94"/>
        <v>SUMX^4</v>
      </c>
      <c r="AD476" t="b">
        <f t="shared" si="95"/>
        <v>0</v>
      </c>
    </row>
    <row r="477" spans="1:30" s="17" customFormat="1">
      <c r="A477" s="108">
        <f t="shared" si="97"/>
        <v>477</v>
      </c>
      <c r="B477" s="55">
        <f t="shared" si="88"/>
        <v>459</v>
      </c>
      <c r="C477" s="110" t="s">
        <v>4057</v>
      </c>
      <c r="D477" s="110" t="s">
        <v>7</v>
      </c>
      <c r="E477" s="135" t="str">
        <f t="shared" ref="E477:E480" si="101">CHAR(34)&amp;IF(B477&lt;10,"000",IF(B477&lt;100,"00",IF(B477&lt;1000,"0","")))&amp;$B477&amp;CHAR(34)</f>
        <v>"0459"</v>
      </c>
      <c r="F477" s="111" t="str">
        <f t="shared" ref="F477:F480" si="102">E477</f>
        <v>"0459"</v>
      </c>
      <c r="G477" s="191">
        <v>0</v>
      </c>
      <c r="H477" s="191">
        <v>0</v>
      </c>
      <c r="I477" s="178" t="s">
        <v>28</v>
      </c>
      <c r="J477" s="65" t="s">
        <v>1549</v>
      </c>
      <c r="K477" s="113" t="s">
        <v>4077</v>
      </c>
      <c r="M477" s="136" t="str">
        <f t="shared" ref="M477:M480" si="103">"ITM_"&amp;IF(B477&lt;10,"000",IF(B477&lt;100,"00",IF(B477&lt;1000,"0","")))&amp;$B477</f>
        <v>ITM_0459</v>
      </c>
      <c r="N477" s="16"/>
      <c r="P477" s="17" t="str">
        <f t="shared" si="99"/>
        <v/>
      </c>
      <c r="Q477" s="17" t="str">
        <f>IF(ISNA(VLOOKUP(AC477,#REF!,1)),"//","")</f>
        <v/>
      </c>
      <c r="S477" s="43">
        <f t="shared" si="89"/>
        <v>170</v>
      </c>
      <c r="T477" s="108" t="s">
        <v>2431</v>
      </c>
      <c r="U477" s="115" t="s">
        <v>2431</v>
      </c>
      <c r="V477" s="115" t="s">
        <v>2431</v>
      </c>
      <c r="W477" s="44" t="str">
        <f t="shared" si="90"/>
        <v/>
      </c>
      <c r="X477" s="25" t="str">
        <f t="shared" si="91"/>
        <v/>
      </c>
      <c r="Y477" s="1">
        <f t="shared" si="92"/>
        <v>459</v>
      </c>
      <c r="Z477" t="str">
        <f t="shared" si="93"/>
        <v>ITM_0459</v>
      </c>
      <c r="AA477" s="158" t="str">
        <f>IF(ISNA(VLOOKUP(X477,Sheet2!J:J,1,0)),"//","")</f>
        <v/>
      </c>
      <c r="AC477" s="108" t="str">
        <f t="shared" si="94"/>
        <v/>
      </c>
      <c r="AD477" t="b">
        <f t="shared" si="95"/>
        <v>1</v>
      </c>
    </row>
    <row r="478" spans="1:30" s="17" customFormat="1">
      <c r="A478" s="108">
        <f t="shared" si="97"/>
        <v>478</v>
      </c>
      <c r="B478" s="55">
        <f t="shared" si="88"/>
        <v>460</v>
      </c>
      <c r="C478" s="110" t="s">
        <v>4057</v>
      </c>
      <c r="D478" s="110" t="s">
        <v>7</v>
      </c>
      <c r="E478" s="135" t="str">
        <f t="shared" si="101"/>
        <v>"0460"</v>
      </c>
      <c r="F478" s="111" t="str">
        <f t="shared" si="102"/>
        <v>"0460"</v>
      </c>
      <c r="G478" s="191">
        <v>0</v>
      </c>
      <c r="H478" s="191">
        <v>0</v>
      </c>
      <c r="I478" s="178" t="s">
        <v>28</v>
      </c>
      <c r="J478" s="65" t="s">
        <v>1549</v>
      </c>
      <c r="K478" s="113" t="s">
        <v>4077</v>
      </c>
      <c r="M478" s="136" t="str">
        <f t="shared" si="103"/>
        <v>ITM_0460</v>
      </c>
      <c r="N478" s="16"/>
      <c r="P478" s="17" t="str">
        <f t="shared" si="99"/>
        <v/>
      </c>
      <c r="Q478" s="17" t="str">
        <f>IF(ISNA(VLOOKUP(AC478,#REF!,1)),"//","")</f>
        <v/>
      </c>
      <c r="S478" s="43">
        <f t="shared" si="89"/>
        <v>170</v>
      </c>
      <c r="T478" s="108" t="s">
        <v>2431</v>
      </c>
      <c r="U478" s="115" t="s">
        <v>2431</v>
      </c>
      <c r="V478" s="115" t="s">
        <v>2431</v>
      </c>
      <c r="W478" s="44" t="str">
        <f t="shared" si="90"/>
        <v/>
      </c>
      <c r="X478" s="25" t="str">
        <f t="shared" si="91"/>
        <v/>
      </c>
      <c r="Y478" s="1">
        <f t="shared" si="92"/>
        <v>460</v>
      </c>
      <c r="Z478" t="str">
        <f t="shared" si="93"/>
        <v>ITM_0460</v>
      </c>
      <c r="AA478" s="158" t="str">
        <f>IF(ISNA(VLOOKUP(X478,Sheet2!J:J,1,0)),"//","")</f>
        <v/>
      </c>
      <c r="AC478" s="108" t="str">
        <f t="shared" si="94"/>
        <v/>
      </c>
      <c r="AD478" t="b">
        <f t="shared" si="95"/>
        <v>1</v>
      </c>
    </row>
    <row r="479" spans="1:30" s="17" customFormat="1">
      <c r="A479" s="108">
        <f t="shared" si="97"/>
        <v>479</v>
      </c>
      <c r="B479" s="55">
        <f t="shared" si="88"/>
        <v>461</v>
      </c>
      <c r="C479" s="110" t="s">
        <v>4057</v>
      </c>
      <c r="D479" s="110" t="s">
        <v>7</v>
      </c>
      <c r="E479" s="135" t="str">
        <f t="shared" si="101"/>
        <v>"0461"</v>
      </c>
      <c r="F479" s="111" t="str">
        <f t="shared" si="102"/>
        <v>"0461"</v>
      </c>
      <c r="G479" s="191">
        <v>0</v>
      </c>
      <c r="H479" s="191">
        <v>0</v>
      </c>
      <c r="I479" s="178" t="s">
        <v>28</v>
      </c>
      <c r="J479" s="65" t="s">
        <v>1549</v>
      </c>
      <c r="K479" s="113" t="s">
        <v>4077</v>
      </c>
      <c r="M479" s="136" t="str">
        <f t="shared" si="103"/>
        <v>ITM_0461</v>
      </c>
      <c r="N479" s="16"/>
      <c r="P479" s="17" t="str">
        <f t="shared" si="99"/>
        <v/>
      </c>
      <c r="Q479" s="17" t="str">
        <f>IF(ISNA(VLOOKUP(AC479,#REF!,1)),"//","")</f>
        <v/>
      </c>
      <c r="S479" s="43">
        <f t="shared" si="89"/>
        <v>170</v>
      </c>
      <c r="T479" s="108" t="s">
        <v>2431</v>
      </c>
      <c r="U479" s="115" t="s">
        <v>2431</v>
      </c>
      <c r="V479" s="115" t="s">
        <v>2431</v>
      </c>
      <c r="W479" s="44" t="str">
        <f t="shared" si="90"/>
        <v/>
      </c>
      <c r="X479" s="25" t="str">
        <f t="shared" si="91"/>
        <v/>
      </c>
      <c r="Y479" s="1">
        <f t="shared" si="92"/>
        <v>461</v>
      </c>
      <c r="Z479" t="str">
        <f t="shared" si="93"/>
        <v>ITM_0461</v>
      </c>
      <c r="AA479" s="158" t="str">
        <f>IF(ISNA(VLOOKUP(X479,Sheet2!J:J,1,0)),"//","")</f>
        <v/>
      </c>
      <c r="AC479" s="108" t="str">
        <f t="shared" si="94"/>
        <v/>
      </c>
      <c r="AD479" t="b">
        <f t="shared" si="95"/>
        <v>1</v>
      </c>
    </row>
    <row r="480" spans="1:30" s="17" customFormat="1">
      <c r="A480" s="108">
        <f t="shared" si="97"/>
        <v>480</v>
      </c>
      <c r="B480" s="55">
        <f t="shared" si="88"/>
        <v>462</v>
      </c>
      <c r="C480" s="110" t="s">
        <v>4057</v>
      </c>
      <c r="D480" s="110" t="s">
        <v>7</v>
      </c>
      <c r="E480" s="135" t="str">
        <f t="shared" si="101"/>
        <v>"0462"</v>
      </c>
      <c r="F480" s="111" t="str">
        <f t="shared" si="102"/>
        <v>"0462"</v>
      </c>
      <c r="G480" s="191">
        <v>0</v>
      </c>
      <c r="H480" s="191">
        <v>0</v>
      </c>
      <c r="I480" s="178" t="s">
        <v>28</v>
      </c>
      <c r="J480" s="65" t="s">
        <v>1549</v>
      </c>
      <c r="K480" s="113" t="s">
        <v>4077</v>
      </c>
      <c r="M480" s="136" t="str">
        <f t="shared" si="103"/>
        <v>ITM_0462</v>
      </c>
      <c r="N480" s="16"/>
      <c r="P480" s="17" t="str">
        <f t="shared" si="99"/>
        <v/>
      </c>
      <c r="Q480" s="17" t="str">
        <f>IF(ISNA(VLOOKUP(AC480,#REF!,1)),"//","")</f>
        <v/>
      </c>
      <c r="S480" s="43">
        <f t="shared" si="89"/>
        <v>170</v>
      </c>
      <c r="T480" s="108" t="s">
        <v>2431</v>
      </c>
      <c r="U480" s="115" t="s">
        <v>2431</v>
      </c>
      <c r="V480" s="115" t="s">
        <v>2431</v>
      </c>
      <c r="W480" s="44" t="str">
        <f t="shared" si="90"/>
        <v/>
      </c>
      <c r="X480" s="25" t="str">
        <f t="shared" si="91"/>
        <v/>
      </c>
      <c r="Y480" s="1">
        <f t="shared" si="92"/>
        <v>462</v>
      </c>
      <c r="Z480" t="str">
        <f t="shared" si="93"/>
        <v>ITM_0462</v>
      </c>
      <c r="AA480" s="158" t="str">
        <f>IF(ISNA(VLOOKUP(X480,Sheet2!J:J,1,0)),"//","")</f>
        <v/>
      </c>
      <c r="AC480" s="108" t="str">
        <f t="shared" si="94"/>
        <v/>
      </c>
      <c r="AD480" t="b">
        <f t="shared" si="95"/>
        <v>1</v>
      </c>
    </row>
    <row r="481" spans="1:30" s="47" customFormat="1">
      <c r="A481" s="56" t="str">
        <f t="shared" si="97"/>
        <v/>
      </c>
      <c r="B481" s="55">
        <f t="shared" si="88"/>
        <v>462.01</v>
      </c>
      <c r="C481" s="58" t="s">
        <v>2431</v>
      </c>
      <c r="D481" s="59"/>
      <c r="E481" s="63"/>
      <c r="F481" s="63"/>
      <c r="G481" s="91"/>
      <c r="H481" s="91"/>
      <c r="I481" s="65"/>
      <c r="J481" s="65"/>
      <c r="K481" s="66"/>
      <c r="L481" s="58"/>
      <c r="M481" s="63" t="s">
        <v>2431</v>
      </c>
      <c r="N481" s="48"/>
      <c r="O481" s="49"/>
      <c r="P481" s="49"/>
      <c r="Q481" s="49" t="str">
        <f>IF(ISNA(VLOOKUP(AC481,#REF!,1)),"//","")</f>
        <v/>
      </c>
      <c r="R481" s="49"/>
      <c r="S481" s="43">
        <f t="shared" si="89"/>
        <v>170</v>
      </c>
      <c r="T481" s="92" t="s">
        <v>2431</v>
      </c>
      <c r="U481" s="90" t="s">
        <v>2431</v>
      </c>
      <c r="V481" s="90" t="s">
        <v>2431</v>
      </c>
      <c r="W481" s="44" t="str">
        <f t="shared" si="90"/>
        <v/>
      </c>
      <c r="X481" s="25" t="str">
        <f t="shared" si="91"/>
        <v/>
      </c>
      <c r="Y481" s="1">
        <f t="shared" si="92"/>
        <v>462.01</v>
      </c>
      <c r="Z481" t="str">
        <f t="shared" si="93"/>
        <v/>
      </c>
      <c r="AA481" s="158" t="str">
        <f>IF(ISNA(VLOOKUP(X481,Sheet2!J:J,1,0)),"//","")</f>
        <v/>
      </c>
      <c r="AC481" s="108" t="str">
        <f t="shared" si="94"/>
        <v/>
      </c>
      <c r="AD481" t="b">
        <f t="shared" si="95"/>
        <v>1</v>
      </c>
    </row>
    <row r="482" spans="1:30" s="47" customFormat="1">
      <c r="A482" s="56" t="str">
        <f t="shared" si="97"/>
        <v/>
      </c>
      <c r="B482" s="55">
        <f t="shared" si="88"/>
        <v>462.02</v>
      </c>
      <c r="C482" s="58" t="s">
        <v>2431</v>
      </c>
      <c r="D482" s="59"/>
      <c r="E482" s="63"/>
      <c r="F482" s="63"/>
      <c r="G482" s="91"/>
      <c r="H482" s="91"/>
      <c r="I482" s="65"/>
      <c r="J482" s="65"/>
      <c r="K482" s="66"/>
      <c r="L482" s="58"/>
      <c r="M482" s="63" t="s">
        <v>2431</v>
      </c>
      <c r="N482" s="48"/>
      <c r="O482" s="49"/>
      <c r="P482" s="49"/>
      <c r="Q482" s="49" t="str">
        <f>IF(ISNA(VLOOKUP(AC482,#REF!,1)),"//","")</f>
        <v/>
      </c>
      <c r="R482" s="49"/>
      <c r="S482" s="43">
        <f t="shared" si="89"/>
        <v>170</v>
      </c>
      <c r="T482" s="92" t="s">
        <v>2431</v>
      </c>
      <c r="U482" s="90" t="s">
        <v>2431</v>
      </c>
      <c r="V482" s="90" t="s">
        <v>2431</v>
      </c>
      <c r="W482" s="44" t="str">
        <f t="shared" si="90"/>
        <v/>
      </c>
      <c r="X482" s="25" t="str">
        <f t="shared" si="91"/>
        <v/>
      </c>
      <c r="Y482" s="1">
        <f t="shared" si="92"/>
        <v>462.02</v>
      </c>
      <c r="Z482" t="str">
        <f t="shared" si="93"/>
        <v/>
      </c>
      <c r="AA482" s="158" t="str">
        <f>IF(ISNA(VLOOKUP(X482,Sheet2!J:J,1,0)),"//","")</f>
        <v/>
      </c>
      <c r="AC482" s="108" t="str">
        <f t="shared" si="94"/>
        <v/>
      </c>
      <c r="AD482" t="b">
        <f t="shared" si="95"/>
        <v>1</v>
      </c>
    </row>
    <row r="483" spans="1:30" s="47" customFormat="1">
      <c r="A483" s="56" t="str">
        <f t="shared" si="97"/>
        <v/>
      </c>
      <c r="B483" s="55">
        <f t="shared" si="88"/>
        <v>462.03</v>
      </c>
      <c r="C483" s="58" t="s">
        <v>2928</v>
      </c>
      <c r="D483" s="59"/>
      <c r="E483" s="63"/>
      <c r="F483" s="63"/>
      <c r="G483" s="91"/>
      <c r="H483" s="91"/>
      <c r="I483" s="65"/>
      <c r="J483" s="65"/>
      <c r="K483" s="66"/>
      <c r="L483" s="58"/>
      <c r="M483" s="63" t="s">
        <v>2431</v>
      </c>
      <c r="N483" s="48"/>
      <c r="O483" s="49"/>
      <c r="P483" s="49"/>
      <c r="Q483" s="49" t="str">
        <f>IF(ISNA(VLOOKUP(AC483,#REF!,1)),"//","")</f>
        <v/>
      </c>
      <c r="R483" s="49"/>
      <c r="S483" s="43">
        <f t="shared" si="89"/>
        <v>170</v>
      </c>
      <c r="T483" s="92" t="s">
        <v>2431</v>
      </c>
      <c r="U483" s="90" t="s">
        <v>2431</v>
      </c>
      <c r="V483" s="90" t="s">
        <v>2431</v>
      </c>
      <c r="W483" s="44" t="str">
        <f t="shared" si="90"/>
        <v/>
      </c>
      <c r="X483" s="25" t="str">
        <f t="shared" si="91"/>
        <v/>
      </c>
      <c r="Y483" s="1">
        <f t="shared" si="92"/>
        <v>462.03</v>
      </c>
      <c r="Z483" t="str">
        <f t="shared" si="93"/>
        <v/>
      </c>
      <c r="AA483" s="158" t="str">
        <f>IF(ISNA(VLOOKUP(X483,Sheet2!J:J,1,0)),"//","")</f>
        <v/>
      </c>
      <c r="AC483" s="108" t="str">
        <f t="shared" si="94"/>
        <v/>
      </c>
      <c r="AD483" t="b">
        <f t="shared" si="95"/>
        <v>1</v>
      </c>
    </row>
    <row r="484" spans="1:30">
      <c r="A484" s="56">
        <f t="shared" si="97"/>
        <v>484</v>
      </c>
      <c r="B484" s="55">
        <f t="shared" si="88"/>
        <v>463</v>
      </c>
      <c r="C484" s="59" t="s">
        <v>3845</v>
      </c>
      <c r="D484" s="59" t="s">
        <v>2577</v>
      </c>
      <c r="E484" s="74" t="s">
        <v>2613</v>
      </c>
      <c r="F484" s="74" t="s">
        <v>2613</v>
      </c>
      <c r="G484" s="75">
        <v>0</v>
      </c>
      <c r="H484" s="75">
        <v>0</v>
      </c>
      <c r="I484" s="65" t="s">
        <v>2612</v>
      </c>
      <c r="J484" s="65" t="s">
        <v>1549</v>
      </c>
      <c r="K484" s="66" t="s">
        <v>4077</v>
      </c>
      <c r="L484" s="62" t="s">
        <v>4246</v>
      </c>
      <c r="M484" s="63" t="s">
        <v>2639</v>
      </c>
      <c r="N484" s="13"/>
      <c r="O484"/>
      <c r="P484" t="str">
        <f t="shared" ref="P484:P543" si="104">IF(E484=F484,"","NOT EQUAL")</f>
        <v/>
      </c>
      <c r="Q484" t="str">
        <f>IF(ISNA(VLOOKUP(AC484,#REF!,1)),"//","")</f>
        <v/>
      </c>
      <c r="R484"/>
      <c r="S484" s="43">
        <f t="shared" si="89"/>
        <v>170</v>
      </c>
      <c r="T484" s="92" t="s">
        <v>2431</v>
      </c>
      <c r="U484" s="70" t="s">
        <v>2431</v>
      </c>
      <c r="V484" s="70" t="s">
        <v>2431</v>
      </c>
      <c r="W484" s="44" t="str">
        <f t="shared" si="90"/>
        <v/>
      </c>
      <c r="X484" s="25" t="str">
        <f t="shared" si="91"/>
        <v/>
      </c>
      <c r="Y484" s="1">
        <f t="shared" si="92"/>
        <v>463</v>
      </c>
      <c r="Z484" t="str">
        <f t="shared" si="93"/>
        <v>SFL_TDM24</v>
      </c>
      <c r="AA484" s="158" t="str">
        <f>IF(ISNA(VLOOKUP(X484,Sheet2!J:J,1,0)),"//","")</f>
        <v/>
      </c>
      <c r="AC484" s="108" t="str">
        <f t="shared" si="94"/>
        <v/>
      </c>
      <c r="AD484" t="b">
        <f t="shared" si="95"/>
        <v>1</v>
      </c>
    </row>
    <row r="485" spans="1:30">
      <c r="A485" s="56">
        <f t="shared" si="97"/>
        <v>485</v>
      </c>
      <c r="B485" s="55">
        <f t="shared" si="88"/>
        <v>464</v>
      </c>
      <c r="C485" s="59" t="s">
        <v>3845</v>
      </c>
      <c r="D485" s="59" t="s">
        <v>2578</v>
      </c>
      <c r="E485" s="74" t="s">
        <v>2614</v>
      </c>
      <c r="F485" s="74" t="s">
        <v>2614</v>
      </c>
      <c r="G485" s="75">
        <v>0</v>
      </c>
      <c r="H485" s="75">
        <v>0</v>
      </c>
      <c r="I485" s="65" t="s">
        <v>2612</v>
      </c>
      <c r="J485" s="65" t="s">
        <v>1549</v>
      </c>
      <c r="K485" s="66" t="s">
        <v>4077</v>
      </c>
      <c r="L485" s="62" t="s">
        <v>4245</v>
      </c>
      <c r="M485" s="88" t="s">
        <v>2640</v>
      </c>
      <c r="N485" s="13"/>
      <c r="O485"/>
      <c r="P485" t="str">
        <f t="shared" si="104"/>
        <v/>
      </c>
      <c r="Q485" t="str">
        <f>IF(ISNA(VLOOKUP(AC485,#REF!,1)),"//","")</f>
        <v/>
      </c>
      <c r="R485"/>
      <c r="S485" s="43">
        <f t="shared" si="89"/>
        <v>170</v>
      </c>
      <c r="T485" s="92" t="s">
        <v>2431</v>
      </c>
      <c r="U485" s="70" t="s">
        <v>2431</v>
      </c>
      <c r="V485" s="70" t="s">
        <v>2431</v>
      </c>
      <c r="W485" s="44" t="str">
        <f t="shared" si="90"/>
        <v/>
      </c>
      <c r="X485" s="25" t="str">
        <f t="shared" si="91"/>
        <v/>
      </c>
      <c r="Y485" s="1">
        <f t="shared" si="92"/>
        <v>464</v>
      </c>
      <c r="Z485" t="str">
        <f t="shared" si="93"/>
        <v>SFL_YMD</v>
      </c>
      <c r="AA485" s="158" t="str">
        <f>IF(ISNA(VLOOKUP(X485,Sheet2!J:J,1,0)),"//","")</f>
        <v/>
      </c>
      <c r="AC485" s="108" t="str">
        <f t="shared" si="94"/>
        <v/>
      </c>
      <c r="AD485" t="b">
        <f t="shared" si="95"/>
        <v>1</v>
      </c>
    </row>
    <row r="486" spans="1:30">
      <c r="A486" s="56">
        <f t="shared" si="97"/>
        <v>486</v>
      </c>
      <c r="B486" s="55">
        <f t="shared" si="88"/>
        <v>465</v>
      </c>
      <c r="C486" s="59" t="s">
        <v>3845</v>
      </c>
      <c r="D486" s="59" t="s">
        <v>2579</v>
      </c>
      <c r="E486" s="74" t="s">
        <v>2615</v>
      </c>
      <c r="F486" s="74" t="s">
        <v>2615</v>
      </c>
      <c r="G486" s="75">
        <v>0</v>
      </c>
      <c r="H486" s="75">
        <v>0</v>
      </c>
      <c r="I486" s="65" t="s">
        <v>2612</v>
      </c>
      <c r="J486" s="65" t="s">
        <v>1549</v>
      </c>
      <c r="K486" s="66" t="s">
        <v>4077</v>
      </c>
      <c r="L486" s="62" t="s">
        <v>3060</v>
      </c>
      <c r="M486" s="63" t="s">
        <v>2641</v>
      </c>
      <c r="N486" s="13"/>
      <c r="O486"/>
      <c r="P486" t="str">
        <f t="shared" si="104"/>
        <v/>
      </c>
      <c r="Q486" t="str">
        <f>IF(ISNA(VLOOKUP(AC486,#REF!,1)),"//","")</f>
        <v/>
      </c>
      <c r="R486"/>
      <c r="S486" s="43">
        <f t="shared" si="89"/>
        <v>170</v>
      </c>
      <c r="T486" s="92" t="s">
        <v>2431</v>
      </c>
      <c r="U486" s="70" t="s">
        <v>2431</v>
      </c>
      <c r="V486" s="70" t="s">
        <v>2431</v>
      </c>
      <c r="W486" s="44" t="str">
        <f t="shared" si="90"/>
        <v/>
      </c>
      <c r="X486" s="25" t="str">
        <f t="shared" si="91"/>
        <v/>
      </c>
      <c r="Y486" s="1">
        <f t="shared" si="92"/>
        <v>465</v>
      </c>
      <c r="Z486" t="str">
        <f t="shared" si="93"/>
        <v>SFL_DMY</v>
      </c>
      <c r="AA486" s="158" t="str">
        <f>IF(ISNA(VLOOKUP(X486,Sheet2!J:J,1,0)),"//","")</f>
        <v/>
      </c>
      <c r="AC486" s="108" t="str">
        <f t="shared" si="94"/>
        <v/>
      </c>
      <c r="AD486" t="b">
        <f t="shared" si="95"/>
        <v>1</v>
      </c>
    </row>
    <row r="487" spans="1:30">
      <c r="A487" s="56">
        <f t="shared" si="97"/>
        <v>487</v>
      </c>
      <c r="B487" s="55">
        <f t="shared" si="88"/>
        <v>466</v>
      </c>
      <c r="C487" s="59" t="s">
        <v>3845</v>
      </c>
      <c r="D487" s="59" t="s">
        <v>2580</v>
      </c>
      <c r="E487" s="74" t="s">
        <v>2616</v>
      </c>
      <c r="F487" s="74" t="s">
        <v>2616</v>
      </c>
      <c r="G487" s="75">
        <v>0</v>
      </c>
      <c r="H487" s="75">
        <v>0</v>
      </c>
      <c r="I487" s="65" t="s">
        <v>2612</v>
      </c>
      <c r="J487" s="65" t="s">
        <v>1549</v>
      </c>
      <c r="K487" s="66" t="s">
        <v>4077</v>
      </c>
      <c r="L487" s="62" t="s">
        <v>3061</v>
      </c>
      <c r="M487" s="63" t="s">
        <v>2642</v>
      </c>
      <c r="N487" s="13"/>
      <c r="O487"/>
      <c r="P487" t="str">
        <f t="shared" si="104"/>
        <v/>
      </c>
      <c r="Q487" t="str">
        <f>IF(ISNA(VLOOKUP(AC487,#REF!,1)),"//","")</f>
        <v/>
      </c>
      <c r="R487"/>
      <c r="S487" s="43">
        <f t="shared" si="89"/>
        <v>170</v>
      </c>
      <c r="T487" s="92" t="s">
        <v>2431</v>
      </c>
      <c r="U487" s="70" t="s">
        <v>2431</v>
      </c>
      <c r="V487" s="70" t="s">
        <v>2431</v>
      </c>
      <c r="W487" s="44" t="str">
        <f t="shared" si="90"/>
        <v/>
      </c>
      <c r="X487" s="25" t="str">
        <f t="shared" si="91"/>
        <v/>
      </c>
      <c r="Y487" s="1">
        <f t="shared" si="92"/>
        <v>466</v>
      </c>
      <c r="Z487" t="str">
        <f t="shared" si="93"/>
        <v>SFL_MDY</v>
      </c>
      <c r="AA487" s="158" t="str">
        <f>IF(ISNA(VLOOKUP(X487,Sheet2!J:J,1,0)),"//","")</f>
        <v/>
      </c>
      <c r="AC487" s="108" t="str">
        <f t="shared" si="94"/>
        <v/>
      </c>
      <c r="AD487" t="b">
        <f t="shared" si="95"/>
        <v>1</v>
      </c>
    </row>
    <row r="488" spans="1:30">
      <c r="A488" s="56">
        <f t="shared" si="97"/>
        <v>488</v>
      </c>
      <c r="B488" s="55">
        <f t="shared" si="88"/>
        <v>467</v>
      </c>
      <c r="C488" s="59" t="s">
        <v>3845</v>
      </c>
      <c r="D488" s="59" t="s">
        <v>2581</v>
      </c>
      <c r="E488" s="74" t="s">
        <v>61</v>
      </c>
      <c r="F488" s="74" t="s">
        <v>61</v>
      </c>
      <c r="G488" s="75">
        <v>0</v>
      </c>
      <c r="H488" s="75">
        <v>0</v>
      </c>
      <c r="I488" s="65" t="s">
        <v>2612</v>
      </c>
      <c r="J488" s="65" t="s">
        <v>1549</v>
      </c>
      <c r="K488" s="66" t="s">
        <v>4077</v>
      </c>
      <c r="L488" s="62" t="s">
        <v>3062</v>
      </c>
      <c r="M488" s="63" t="s">
        <v>2643</v>
      </c>
      <c r="N488" s="13"/>
      <c r="O488"/>
      <c r="P488" t="str">
        <f t="shared" si="104"/>
        <v/>
      </c>
      <c r="Q488" t="str">
        <f>IF(ISNA(VLOOKUP(AC488,#REF!,1)),"//","")</f>
        <v/>
      </c>
      <c r="R488"/>
      <c r="S488" s="43">
        <f t="shared" si="89"/>
        <v>170</v>
      </c>
      <c r="T488" s="92" t="s">
        <v>2431</v>
      </c>
      <c r="U488" s="70" t="s">
        <v>2431</v>
      </c>
      <c r="V488" s="70" t="s">
        <v>2431</v>
      </c>
      <c r="W488" s="44" t="str">
        <f t="shared" si="90"/>
        <v/>
      </c>
      <c r="X488" s="25" t="str">
        <f t="shared" si="91"/>
        <v/>
      </c>
      <c r="Y488" s="1">
        <f t="shared" si="92"/>
        <v>467</v>
      </c>
      <c r="Z488" t="str">
        <f t="shared" si="93"/>
        <v>SFL_CPXRES</v>
      </c>
      <c r="AA488" s="158" t="str">
        <f>IF(ISNA(VLOOKUP(X488,Sheet2!J:J,1,0)),"//","")</f>
        <v/>
      </c>
      <c r="AC488" s="108" t="str">
        <f t="shared" si="94"/>
        <v/>
      </c>
      <c r="AD488" t="b">
        <f t="shared" si="95"/>
        <v>1</v>
      </c>
    </row>
    <row r="489" spans="1:30">
      <c r="A489" s="56">
        <f t="shared" si="97"/>
        <v>489</v>
      </c>
      <c r="B489" s="55">
        <f t="shared" si="88"/>
        <v>468</v>
      </c>
      <c r="C489" s="59" t="s">
        <v>3845</v>
      </c>
      <c r="D489" s="59" t="s">
        <v>2582</v>
      </c>
      <c r="E489" s="74" t="s">
        <v>60</v>
      </c>
      <c r="F489" s="74" t="s">
        <v>60</v>
      </c>
      <c r="G489" s="75">
        <v>0</v>
      </c>
      <c r="H489" s="75">
        <v>0</v>
      </c>
      <c r="I489" s="65" t="s">
        <v>2612</v>
      </c>
      <c r="J489" s="65" t="s">
        <v>1549</v>
      </c>
      <c r="K489" s="66" t="s">
        <v>4077</v>
      </c>
      <c r="L489" s="62" t="s">
        <v>3063</v>
      </c>
      <c r="M489" s="63" t="s">
        <v>2644</v>
      </c>
      <c r="N489" s="13"/>
      <c r="O489"/>
      <c r="P489" t="str">
        <f t="shared" si="104"/>
        <v/>
      </c>
      <c r="Q489" t="str">
        <f>IF(ISNA(VLOOKUP(AC489,#REF!,1)),"//","")</f>
        <v/>
      </c>
      <c r="R489"/>
      <c r="S489" s="43">
        <f t="shared" si="89"/>
        <v>170</v>
      </c>
      <c r="T489" s="92" t="s">
        <v>2431</v>
      </c>
      <c r="U489" s="70" t="s">
        <v>2431</v>
      </c>
      <c r="V489" s="70" t="s">
        <v>2431</v>
      </c>
      <c r="W489" s="44" t="str">
        <f t="shared" si="90"/>
        <v/>
      </c>
      <c r="X489" s="25" t="str">
        <f t="shared" si="91"/>
        <v/>
      </c>
      <c r="Y489" s="1">
        <f t="shared" si="92"/>
        <v>468</v>
      </c>
      <c r="Z489" t="str">
        <f t="shared" si="93"/>
        <v>SFL_CPXj</v>
      </c>
      <c r="AA489" s="158" t="str">
        <f>IF(ISNA(VLOOKUP(X489,Sheet2!J:J,1,0)),"//","")</f>
        <v/>
      </c>
      <c r="AC489" s="108" t="str">
        <f t="shared" si="94"/>
        <v/>
      </c>
      <c r="AD489" t="b">
        <f t="shared" si="95"/>
        <v>1</v>
      </c>
    </row>
    <row r="490" spans="1:30">
      <c r="A490" s="56">
        <f t="shared" si="97"/>
        <v>490</v>
      </c>
      <c r="B490" s="55">
        <f t="shared" si="88"/>
        <v>469</v>
      </c>
      <c r="C490" s="59" t="s">
        <v>3845</v>
      </c>
      <c r="D490" s="59" t="s">
        <v>2697</v>
      </c>
      <c r="E490" s="74" t="s">
        <v>260</v>
      </c>
      <c r="F490" s="74" t="s">
        <v>260</v>
      </c>
      <c r="G490" s="75">
        <v>0</v>
      </c>
      <c r="H490" s="75">
        <v>0</v>
      </c>
      <c r="I490" s="65" t="s">
        <v>2612</v>
      </c>
      <c r="J490" s="65" t="s">
        <v>1549</v>
      </c>
      <c r="K490" s="66" t="s">
        <v>4077</v>
      </c>
      <c r="L490" s="62"/>
      <c r="M490" s="63" t="s">
        <v>2700</v>
      </c>
      <c r="N490" s="13"/>
      <c r="O490"/>
      <c r="P490" t="str">
        <f t="shared" si="104"/>
        <v/>
      </c>
      <c r="Q490" t="str">
        <f>IF(ISNA(VLOOKUP(AC490,#REF!,1)),"//","")</f>
        <v/>
      </c>
      <c r="R490"/>
      <c r="S490" s="43">
        <f t="shared" si="89"/>
        <v>170</v>
      </c>
      <c r="T490" s="92" t="s">
        <v>2431</v>
      </c>
      <c r="U490" s="70" t="s">
        <v>2431</v>
      </c>
      <c r="V490" s="70" t="s">
        <v>2431</v>
      </c>
      <c r="W490" s="44" t="str">
        <f t="shared" si="90"/>
        <v/>
      </c>
      <c r="X490" s="25" t="str">
        <f t="shared" si="91"/>
        <v/>
      </c>
      <c r="Y490" s="1">
        <f t="shared" si="92"/>
        <v>469</v>
      </c>
      <c r="Z490" t="str">
        <f t="shared" si="93"/>
        <v>SFL_POLAR</v>
      </c>
      <c r="AA490" s="158" t="str">
        <f>IF(ISNA(VLOOKUP(X490,Sheet2!J:J,1,0)),"//","")</f>
        <v/>
      </c>
      <c r="AC490" s="108" t="str">
        <f t="shared" si="94"/>
        <v/>
      </c>
      <c r="AD490" t="b">
        <f t="shared" si="95"/>
        <v>1</v>
      </c>
    </row>
    <row r="491" spans="1:30">
      <c r="A491" s="56">
        <f t="shared" si="97"/>
        <v>491</v>
      </c>
      <c r="B491" s="55">
        <f t="shared" si="88"/>
        <v>470</v>
      </c>
      <c r="C491" s="59" t="s">
        <v>3845</v>
      </c>
      <c r="D491" s="59" t="s">
        <v>2583</v>
      </c>
      <c r="E491" s="74" t="s">
        <v>2617</v>
      </c>
      <c r="F491" s="74" t="s">
        <v>2617</v>
      </c>
      <c r="G491" s="75">
        <v>0</v>
      </c>
      <c r="H491" s="75">
        <v>0</v>
      </c>
      <c r="I491" s="65" t="s">
        <v>2612</v>
      </c>
      <c r="J491" s="65" t="s">
        <v>1549</v>
      </c>
      <c r="K491" s="66" t="s">
        <v>4077</v>
      </c>
      <c r="L491" s="62" t="s">
        <v>3064</v>
      </c>
      <c r="M491" s="63" t="s">
        <v>2645</v>
      </c>
      <c r="N491" s="13"/>
      <c r="O491"/>
      <c r="P491" t="str">
        <f t="shared" si="104"/>
        <v/>
      </c>
      <c r="Q491" t="str">
        <f>IF(ISNA(VLOOKUP(AC491,#REF!,1)),"//","")</f>
        <v/>
      </c>
      <c r="R491"/>
      <c r="S491" s="43">
        <f t="shared" si="89"/>
        <v>171</v>
      </c>
      <c r="T491" s="92" t="s">
        <v>2431</v>
      </c>
      <c r="U491" s="70" t="s">
        <v>2823</v>
      </c>
      <c r="V491" s="70" t="s">
        <v>2431</v>
      </c>
      <c r="W491" s="44" t="str">
        <f t="shared" si="90"/>
        <v>"FRACT"</v>
      </c>
      <c r="X491" s="25" t="str">
        <f t="shared" si="91"/>
        <v>FRACT</v>
      </c>
      <c r="Y491" s="1">
        <f t="shared" si="92"/>
        <v>470</v>
      </c>
      <c r="Z491" t="str">
        <f t="shared" si="93"/>
        <v>SFL_FRACT</v>
      </c>
      <c r="AA491" s="158" t="str">
        <f>IF(ISNA(VLOOKUP(X491,Sheet2!J:J,1,0)),"//","")</f>
        <v>//</v>
      </c>
      <c r="AC491" s="108" t="str">
        <f t="shared" si="94"/>
        <v>FRACT</v>
      </c>
      <c r="AD491" t="b">
        <f t="shared" si="95"/>
        <v>1</v>
      </c>
    </row>
    <row r="492" spans="1:30">
      <c r="A492" s="56">
        <f t="shared" si="97"/>
        <v>492</v>
      </c>
      <c r="B492" s="55">
        <f t="shared" si="88"/>
        <v>471</v>
      </c>
      <c r="C492" s="59" t="s">
        <v>3845</v>
      </c>
      <c r="D492" s="59" t="s">
        <v>2584</v>
      </c>
      <c r="E492" s="74" t="s">
        <v>2618</v>
      </c>
      <c r="F492" s="74" t="s">
        <v>2618</v>
      </c>
      <c r="G492" s="75">
        <v>0</v>
      </c>
      <c r="H492" s="75">
        <v>0</v>
      </c>
      <c r="I492" s="65" t="s">
        <v>2612</v>
      </c>
      <c r="J492" s="65" t="s">
        <v>1549</v>
      </c>
      <c r="K492" s="66" t="s">
        <v>4077</v>
      </c>
      <c r="L492" s="62" t="s">
        <v>3065</v>
      </c>
      <c r="M492" s="63" t="s">
        <v>2646</v>
      </c>
      <c r="N492" s="13"/>
      <c r="O492"/>
      <c r="P492" t="str">
        <f t="shared" si="104"/>
        <v/>
      </c>
      <c r="Q492" t="str">
        <f>IF(ISNA(VLOOKUP(AC492,#REF!,1)),"//","")</f>
        <v/>
      </c>
      <c r="R492"/>
      <c r="S492" s="43">
        <f t="shared" si="89"/>
        <v>172</v>
      </c>
      <c r="T492" s="92" t="s">
        <v>2431</v>
      </c>
      <c r="U492" s="70" t="s">
        <v>2823</v>
      </c>
      <c r="V492" s="70" t="s">
        <v>2431</v>
      </c>
      <c r="W492" s="44" t="str">
        <f t="shared" si="90"/>
        <v>"PROPFR"</v>
      </c>
      <c r="X492" s="25" t="str">
        <f t="shared" si="91"/>
        <v>PROPFR</v>
      </c>
      <c r="Y492" s="1">
        <f t="shared" si="92"/>
        <v>471</v>
      </c>
      <c r="Z492" t="str">
        <f t="shared" si="93"/>
        <v>SFL_PROPFR</v>
      </c>
      <c r="AA492" s="158" t="str">
        <f>IF(ISNA(VLOOKUP(X492,Sheet2!J:J,1,0)),"//","")</f>
        <v>//</v>
      </c>
      <c r="AC492" s="108" t="str">
        <f t="shared" si="94"/>
        <v>PROPFR</v>
      </c>
      <c r="AD492" t="b">
        <f t="shared" si="95"/>
        <v>1</v>
      </c>
    </row>
    <row r="493" spans="1:30">
      <c r="A493" s="56">
        <f t="shared" si="97"/>
        <v>493</v>
      </c>
      <c r="B493" s="55">
        <f t="shared" si="88"/>
        <v>472</v>
      </c>
      <c r="C493" s="59" t="s">
        <v>3845</v>
      </c>
      <c r="D493" s="59" t="s">
        <v>2585</v>
      </c>
      <c r="E493" s="74" t="s">
        <v>73</v>
      </c>
      <c r="F493" s="74" t="s">
        <v>73</v>
      </c>
      <c r="G493" s="75">
        <v>0</v>
      </c>
      <c r="H493" s="75">
        <v>0</v>
      </c>
      <c r="I493" s="65" t="s">
        <v>2612</v>
      </c>
      <c r="J493" s="65" t="s">
        <v>1549</v>
      </c>
      <c r="K493" s="66" t="s">
        <v>4077</v>
      </c>
      <c r="L493" s="62"/>
      <c r="M493" s="63" t="s">
        <v>2647</v>
      </c>
      <c r="N493" s="13"/>
      <c r="O493"/>
      <c r="P493" t="str">
        <f t="shared" si="104"/>
        <v/>
      </c>
      <c r="Q493" t="str">
        <f>IF(ISNA(VLOOKUP(AC493,#REF!,1)),"//","")</f>
        <v/>
      </c>
      <c r="R493"/>
      <c r="S493" s="43">
        <f t="shared" si="89"/>
        <v>173</v>
      </c>
      <c r="T493" s="92" t="s">
        <v>2431</v>
      </c>
      <c r="U493" s="70" t="s">
        <v>2823</v>
      </c>
      <c r="V493" s="70" t="s">
        <v>2431</v>
      </c>
      <c r="W493" s="44" t="str">
        <f t="shared" si="90"/>
        <v>"DENANY"</v>
      </c>
      <c r="X493" s="25" t="str">
        <f t="shared" si="91"/>
        <v>DENANY</v>
      </c>
      <c r="Y493" s="1">
        <f t="shared" si="92"/>
        <v>472</v>
      </c>
      <c r="Z493" t="str">
        <f t="shared" si="93"/>
        <v>SFL_DENANY</v>
      </c>
      <c r="AA493" s="158" t="str">
        <f>IF(ISNA(VLOOKUP(X493,Sheet2!J:J,1,0)),"//","")</f>
        <v>//</v>
      </c>
      <c r="AC493" s="108" t="str">
        <f t="shared" si="94"/>
        <v>DENANY</v>
      </c>
      <c r="AD493" t="b">
        <f t="shared" si="95"/>
        <v>1</v>
      </c>
    </row>
    <row r="494" spans="1:30">
      <c r="A494" s="56">
        <f t="shared" si="97"/>
        <v>494</v>
      </c>
      <c r="B494" s="55">
        <f t="shared" si="88"/>
        <v>473</v>
      </c>
      <c r="C494" s="59" t="s">
        <v>3845</v>
      </c>
      <c r="D494" s="59" t="s">
        <v>2586</v>
      </c>
      <c r="E494" s="74" t="s">
        <v>74</v>
      </c>
      <c r="F494" s="74" t="s">
        <v>74</v>
      </c>
      <c r="G494" s="75">
        <v>0</v>
      </c>
      <c r="H494" s="75">
        <v>0</v>
      </c>
      <c r="I494" s="65" t="s">
        <v>2612</v>
      </c>
      <c r="J494" s="65" t="s">
        <v>1549</v>
      </c>
      <c r="K494" s="66" t="s">
        <v>4077</v>
      </c>
      <c r="L494" s="62"/>
      <c r="M494" s="63" t="s">
        <v>2648</v>
      </c>
      <c r="N494" s="13"/>
      <c r="O494"/>
      <c r="P494" t="str">
        <f t="shared" si="104"/>
        <v/>
      </c>
      <c r="Q494" t="str">
        <f>IF(ISNA(VLOOKUP(AC494,#REF!,1)),"//","")</f>
        <v/>
      </c>
      <c r="R494"/>
      <c r="S494" s="43">
        <f t="shared" si="89"/>
        <v>174</v>
      </c>
      <c r="T494" s="92" t="s">
        <v>2431</v>
      </c>
      <c r="U494" s="70" t="s">
        <v>2823</v>
      </c>
      <c r="V494" s="70" t="s">
        <v>2431</v>
      </c>
      <c r="W494" s="44" t="str">
        <f t="shared" si="90"/>
        <v>"DENFIX"</v>
      </c>
      <c r="X494" s="25" t="str">
        <f t="shared" si="91"/>
        <v>DENFIX</v>
      </c>
      <c r="Y494" s="1">
        <f t="shared" si="92"/>
        <v>473</v>
      </c>
      <c r="Z494" t="str">
        <f t="shared" si="93"/>
        <v>SFL_DENFIX</v>
      </c>
      <c r="AA494" s="158" t="str">
        <f>IF(ISNA(VLOOKUP(X494,Sheet2!J:J,1,0)),"//","")</f>
        <v>//</v>
      </c>
      <c r="AC494" s="108" t="str">
        <f t="shared" si="94"/>
        <v>DENFIX</v>
      </c>
      <c r="AD494" t="b">
        <f t="shared" si="95"/>
        <v>1</v>
      </c>
    </row>
    <row r="495" spans="1:30">
      <c r="A495" s="56">
        <f t="shared" si="97"/>
        <v>495</v>
      </c>
      <c r="B495" s="55">
        <f t="shared" si="88"/>
        <v>474</v>
      </c>
      <c r="C495" s="59" t="s">
        <v>3845</v>
      </c>
      <c r="D495" s="59" t="s">
        <v>2587</v>
      </c>
      <c r="E495" s="74" t="s">
        <v>2619</v>
      </c>
      <c r="F495" s="74" t="s">
        <v>2619</v>
      </c>
      <c r="G495" s="75">
        <v>0</v>
      </c>
      <c r="H495" s="75">
        <v>0</v>
      </c>
      <c r="I495" s="65" t="s">
        <v>2612</v>
      </c>
      <c r="J495" s="65" t="s">
        <v>1549</v>
      </c>
      <c r="K495" s="66" t="s">
        <v>4077</v>
      </c>
      <c r="L495" s="62"/>
      <c r="M495" s="63" t="s">
        <v>2649</v>
      </c>
      <c r="N495" s="13"/>
      <c r="O495"/>
      <c r="P495" t="str">
        <f t="shared" si="104"/>
        <v/>
      </c>
      <c r="Q495" t="str">
        <f>IF(ISNA(VLOOKUP(AC495,#REF!,1)),"//","")</f>
        <v/>
      </c>
      <c r="R495"/>
      <c r="S495" s="43">
        <f t="shared" si="89"/>
        <v>174</v>
      </c>
      <c r="T495" s="92" t="s">
        <v>2431</v>
      </c>
      <c r="U495" s="70" t="s">
        <v>2431</v>
      </c>
      <c r="V495" s="70" t="s">
        <v>2431</v>
      </c>
      <c r="W495" s="44" t="str">
        <f t="shared" si="90"/>
        <v/>
      </c>
      <c r="X495" s="25" t="str">
        <f t="shared" si="91"/>
        <v/>
      </c>
      <c r="Y495" s="1">
        <f t="shared" si="92"/>
        <v>474</v>
      </c>
      <c r="Z495" t="str">
        <f t="shared" si="93"/>
        <v>SFL_CARRY</v>
      </c>
      <c r="AA495" s="158" t="str">
        <f>IF(ISNA(VLOOKUP(X495,Sheet2!J:J,1,0)),"//","")</f>
        <v/>
      </c>
      <c r="AC495" s="108" t="str">
        <f t="shared" si="94"/>
        <v/>
      </c>
      <c r="AD495" t="b">
        <f t="shared" si="95"/>
        <v>1</v>
      </c>
    </row>
    <row r="496" spans="1:30">
      <c r="A496" s="56">
        <f t="shared" si="97"/>
        <v>496</v>
      </c>
      <c r="B496" s="55">
        <f t="shared" si="88"/>
        <v>475</v>
      </c>
      <c r="C496" s="59" t="s">
        <v>3845</v>
      </c>
      <c r="D496" s="59" t="s">
        <v>2575</v>
      </c>
      <c r="E496" s="74" t="s">
        <v>2620</v>
      </c>
      <c r="F496" s="74" t="s">
        <v>2620</v>
      </c>
      <c r="G496" s="75">
        <v>0</v>
      </c>
      <c r="H496" s="75">
        <v>0</v>
      </c>
      <c r="I496" s="65" t="s">
        <v>2612</v>
      </c>
      <c r="J496" s="65" t="s">
        <v>1549</v>
      </c>
      <c r="K496" s="66" t="s">
        <v>4077</v>
      </c>
      <c r="L496" s="62"/>
      <c r="M496" s="63" t="s">
        <v>2650</v>
      </c>
      <c r="N496" s="13"/>
      <c r="O496"/>
      <c r="P496" t="str">
        <f t="shared" si="104"/>
        <v/>
      </c>
      <c r="Q496" t="str">
        <f>IF(ISNA(VLOOKUP(AC496,#REF!,1)),"//","")</f>
        <v/>
      </c>
      <c r="R496"/>
      <c r="S496" s="43">
        <f t="shared" si="89"/>
        <v>174</v>
      </c>
      <c r="T496" s="92" t="s">
        <v>2431</v>
      </c>
      <c r="U496" s="70" t="s">
        <v>2431</v>
      </c>
      <c r="V496" s="70" t="s">
        <v>2431</v>
      </c>
      <c r="W496" s="44" t="str">
        <f t="shared" si="90"/>
        <v/>
      </c>
      <c r="X496" s="25" t="str">
        <f t="shared" si="91"/>
        <v/>
      </c>
      <c r="Y496" s="1">
        <f t="shared" si="92"/>
        <v>475</v>
      </c>
      <c r="Z496" t="str">
        <f t="shared" si="93"/>
        <v>SFL_OVERFL</v>
      </c>
      <c r="AA496" s="158" t="str">
        <f>IF(ISNA(VLOOKUP(X496,Sheet2!J:J,1,0)),"//","")</f>
        <v/>
      </c>
      <c r="AC496" s="108" t="str">
        <f t="shared" si="94"/>
        <v/>
      </c>
      <c r="AD496" t="b">
        <f t="shared" si="95"/>
        <v>1</v>
      </c>
    </row>
    <row r="497" spans="1:30">
      <c r="A497" s="56">
        <f t="shared" si="97"/>
        <v>497</v>
      </c>
      <c r="B497" s="55">
        <f t="shared" si="88"/>
        <v>476</v>
      </c>
      <c r="C497" s="59" t="s">
        <v>3845</v>
      </c>
      <c r="D497" s="59" t="s">
        <v>2588</v>
      </c>
      <c r="E497" s="74" t="s">
        <v>2621</v>
      </c>
      <c r="F497" s="74" t="s">
        <v>2621</v>
      </c>
      <c r="G497" s="75">
        <v>0</v>
      </c>
      <c r="H497" s="75">
        <v>0</v>
      </c>
      <c r="I497" s="65" t="s">
        <v>2612</v>
      </c>
      <c r="J497" s="65" t="s">
        <v>1549</v>
      </c>
      <c r="K497" s="66" t="s">
        <v>4077</v>
      </c>
      <c r="L497" s="62"/>
      <c r="M497" s="63" t="s">
        <v>2651</v>
      </c>
      <c r="N497" s="13"/>
      <c r="O497"/>
      <c r="P497" t="str">
        <f t="shared" si="104"/>
        <v/>
      </c>
      <c r="Q497" t="str">
        <f>IF(ISNA(VLOOKUP(AC497,#REF!,1)),"//","")</f>
        <v/>
      </c>
      <c r="R497"/>
      <c r="S497" s="43">
        <f t="shared" si="89"/>
        <v>174</v>
      </c>
      <c r="T497" s="92" t="s">
        <v>2431</v>
      </c>
      <c r="U497" s="70" t="s">
        <v>2431</v>
      </c>
      <c r="V497" s="70" t="s">
        <v>2431</v>
      </c>
      <c r="W497" s="44" t="str">
        <f t="shared" si="90"/>
        <v/>
      </c>
      <c r="X497" s="25" t="str">
        <f t="shared" si="91"/>
        <v/>
      </c>
      <c r="Y497" s="1">
        <f t="shared" si="92"/>
        <v>476</v>
      </c>
      <c r="Z497" t="str">
        <f t="shared" si="93"/>
        <v>SFL_LEAD0</v>
      </c>
      <c r="AA497" s="158" t="str">
        <f>IF(ISNA(VLOOKUP(X497,Sheet2!J:J,1,0)),"//","")</f>
        <v/>
      </c>
      <c r="AC497" s="108" t="str">
        <f t="shared" si="94"/>
        <v/>
      </c>
      <c r="AD497" t="b">
        <f t="shared" si="95"/>
        <v>1</v>
      </c>
    </row>
    <row r="498" spans="1:30">
      <c r="A498" s="56">
        <f t="shared" si="97"/>
        <v>498</v>
      </c>
      <c r="B498" s="55">
        <f t="shared" si="88"/>
        <v>477</v>
      </c>
      <c r="C498" s="59" t="s">
        <v>3845</v>
      </c>
      <c r="D498" s="59" t="s">
        <v>2589</v>
      </c>
      <c r="E498" s="74" t="s">
        <v>1018</v>
      </c>
      <c r="F498" s="74" t="s">
        <v>1018</v>
      </c>
      <c r="G498" s="75">
        <v>0</v>
      </c>
      <c r="H498" s="75">
        <v>0</v>
      </c>
      <c r="I498" s="65" t="s">
        <v>2612</v>
      </c>
      <c r="J498" s="65" t="s">
        <v>1549</v>
      </c>
      <c r="K498" s="66" t="s">
        <v>4077</v>
      </c>
      <c r="L498" s="62"/>
      <c r="M498" s="63" t="s">
        <v>2652</v>
      </c>
      <c r="N498" s="13"/>
      <c r="O498"/>
      <c r="P498" t="str">
        <f t="shared" si="104"/>
        <v/>
      </c>
      <c r="Q498" t="str">
        <f>IF(ISNA(VLOOKUP(AC498,#REF!,1)),"//","")</f>
        <v/>
      </c>
      <c r="R498"/>
      <c r="S498" s="43">
        <f t="shared" si="89"/>
        <v>174</v>
      </c>
      <c r="T498" s="92" t="s">
        <v>2431</v>
      </c>
      <c r="U498" s="70" t="s">
        <v>2431</v>
      </c>
      <c r="V498" s="70" t="s">
        <v>2431</v>
      </c>
      <c r="W498" s="44" t="str">
        <f t="shared" si="90"/>
        <v/>
      </c>
      <c r="X498" s="25" t="str">
        <f t="shared" si="91"/>
        <v/>
      </c>
      <c r="Y498" s="1">
        <f t="shared" si="92"/>
        <v>477</v>
      </c>
      <c r="Z498" t="str">
        <f t="shared" si="93"/>
        <v>SFL_ALPHA</v>
      </c>
      <c r="AA498" s="158" t="str">
        <f>IF(ISNA(VLOOKUP(X498,Sheet2!J:J,1,0)),"//","")</f>
        <v/>
      </c>
      <c r="AC498" s="108" t="str">
        <f t="shared" si="94"/>
        <v/>
      </c>
      <c r="AD498" t="b">
        <f t="shared" si="95"/>
        <v>1</v>
      </c>
    </row>
    <row r="499" spans="1:30">
      <c r="A499" s="56">
        <f t="shared" si="97"/>
        <v>499</v>
      </c>
      <c r="B499" s="55">
        <f t="shared" si="88"/>
        <v>478</v>
      </c>
      <c r="C499" s="59" t="s">
        <v>3845</v>
      </c>
      <c r="D499" s="59" t="s">
        <v>2576</v>
      </c>
      <c r="E499" s="74" t="s">
        <v>2638</v>
      </c>
      <c r="F499" s="82" t="s">
        <v>2638</v>
      </c>
      <c r="G499" s="75">
        <v>0</v>
      </c>
      <c r="H499" s="75">
        <v>0</v>
      </c>
      <c r="I499" s="65" t="s">
        <v>2612</v>
      </c>
      <c r="J499" s="65" t="s">
        <v>1549</v>
      </c>
      <c r="K499" s="66" t="s">
        <v>4077</v>
      </c>
      <c r="L499" s="62"/>
      <c r="M499" s="63" t="s">
        <v>2653</v>
      </c>
      <c r="N499" s="13"/>
      <c r="O499"/>
      <c r="P499" t="str">
        <f t="shared" si="104"/>
        <v/>
      </c>
      <c r="Q499" t="str">
        <f>IF(ISNA(VLOOKUP(AC499,#REF!,1)),"//","")</f>
        <v/>
      </c>
      <c r="R499"/>
      <c r="S499" s="43">
        <f t="shared" si="89"/>
        <v>174</v>
      </c>
      <c r="T499" s="92" t="s">
        <v>2431</v>
      </c>
      <c r="U499" s="70" t="s">
        <v>2431</v>
      </c>
      <c r="V499" s="70" t="s">
        <v>2431</v>
      </c>
      <c r="W499" s="44" t="str">
        <f t="shared" si="90"/>
        <v/>
      </c>
      <c r="X499" s="25" t="str">
        <f t="shared" si="91"/>
        <v/>
      </c>
      <c r="Y499" s="1">
        <f t="shared" si="92"/>
        <v>478</v>
      </c>
      <c r="Z499" t="str">
        <f t="shared" si="93"/>
        <v>SFL_alphaCAP</v>
      </c>
      <c r="AA499" s="158" t="str">
        <f>IF(ISNA(VLOOKUP(X499,Sheet2!J:J,1,0)),"//","")</f>
        <v/>
      </c>
      <c r="AC499" s="108" t="str">
        <f t="shared" si="94"/>
        <v/>
      </c>
      <c r="AD499" t="b">
        <f t="shared" si="95"/>
        <v>1</v>
      </c>
    </row>
    <row r="500" spans="1:30">
      <c r="A500" s="56">
        <f t="shared" si="97"/>
        <v>500</v>
      </c>
      <c r="B500" s="55">
        <f t="shared" si="88"/>
        <v>479</v>
      </c>
      <c r="C500" s="59" t="s">
        <v>3845</v>
      </c>
      <c r="D500" s="59" t="s">
        <v>2590</v>
      </c>
      <c r="E500" s="80" t="s">
        <v>2622</v>
      </c>
      <c r="F500" s="81" t="s">
        <v>2622</v>
      </c>
      <c r="G500" s="75">
        <v>0</v>
      </c>
      <c r="H500" s="75">
        <v>0</v>
      </c>
      <c r="I500" s="65" t="s">
        <v>2612</v>
      </c>
      <c r="J500" s="65" t="s">
        <v>1549</v>
      </c>
      <c r="K500" s="66" t="s">
        <v>4077</v>
      </c>
      <c r="L500" s="62"/>
      <c r="M500" s="63" t="s">
        <v>2654</v>
      </c>
      <c r="N500" s="13"/>
      <c r="O500"/>
      <c r="P500" t="str">
        <f t="shared" si="104"/>
        <v/>
      </c>
      <c r="Q500" t="str">
        <f>IF(ISNA(VLOOKUP(AC500,#REF!,1)),"//","")</f>
        <v/>
      </c>
      <c r="R500"/>
      <c r="S500" s="43">
        <f t="shared" si="89"/>
        <v>174</v>
      </c>
      <c r="T500" s="92" t="s">
        <v>2431</v>
      </c>
      <c r="U500" s="70" t="s">
        <v>2431</v>
      </c>
      <c r="V500" s="70" t="s">
        <v>2431</v>
      </c>
      <c r="W500" s="44" t="str">
        <f t="shared" si="90"/>
        <v/>
      </c>
      <c r="X500" s="25" t="str">
        <f t="shared" si="91"/>
        <v/>
      </c>
      <c r="Y500" s="1">
        <f t="shared" si="92"/>
        <v>479</v>
      </c>
      <c r="Z500" t="str">
        <f t="shared" si="93"/>
        <v>SFL_RUNTIM</v>
      </c>
      <c r="AA500" s="158" t="str">
        <f>IF(ISNA(VLOOKUP(X500,Sheet2!J:J,1,0)),"//","")</f>
        <v/>
      </c>
      <c r="AC500" s="108" t="str">
        <f t="shared" si="94"/>
        <v/>
      </c>
      <c r="AD500" t="b">
        <f t="shared" si="95"/>
        <v>1</v>
      </c>
    </row>
    <row r="501" spans="1:30">
      <c r="A501" s="56">
        <f t="shared" si="97"/>
        <v>501</v>
      </c>
      <c r="B501" s="55">
        <f t="shared" si="88"/>
        <v>480</v>
      </c>
      <c r="C501" s="59" t="s">
        <v>3845</v>
      </c>
      <c r="D501" s="59" t="s">
        <v>2591</v>
      </c>
      <c r="E501" s="80" t="s">
        <v>2623</v>
      </c>
      <c r="F501" s="81" t="s">
        <v>2623</v>
      </c>
      <c r="G501" s="75">
        <v>0</v>
      </c>
      <c r="H501" s="75">
        <v>0</v>
      </c>
      <c r="I501" s="65" t="s">
        <v>2612</v>
      </c>
      <c r="J501" s="65" t="s">
        <v>1549</v>
      </c>
      <c r="K501" s="66" t="s">
        <v>4077</v>
      </c>
      <c r="L501" s="62"/>
      <c r="M501" s="63" t="s">
        <v>2655</v>
      </c>
      <c r="N501" s="13"/>
      <c r="O501"/>
      <c r="P501" t="str">
        <f t="shared" si="104"/>
        <v/>
      </c>
      <c r="Q501" t="str">
        <f>IF(ISNA(VLOOKUP(AC501,#REF!,1)),"//","")</f>
        <v/>
      </c>
      <c r="R501"/>
      <c r="S501" s="43">
        <f t="shared" si="89"/>
        <v>174</v>
      </c>
      <c r="T501" s="92" t="s">
        <v>2431</v>
      </c>
      <c r="U501" s="70" t="s">
        <v>2431</v>
      </c>
      <c r="V501" s="70" t="s">
        <v>2431</v>
      </c>
      <c r="W501" s="44" t="str">
        <f t="shared" si="90"/>
        <v/>
      </c>
      <c r="X501" s="25" t="str">
        <f t="shared" si="91"/>
        <v/>
      </c>
      <c r="Y501" s="1">
        <f t="shared" si="92"/>
        <v>480</v>
      </c>
      <c r="Z501" t="str">
        <f t="shared" si="93"/>
        <v>SFL_RUNIO</v>
      </c>
      <c r="AA501" s="158" t="str">
        <f>IF(ISNA(VLOOKUP(X501,Sheet2!J:J,1,0)),"//","")</f>
        <v/>
      </c>
      <c r="AC501" s="108" t="str">
        <f t="shared" si="94"/>
        <v/>
      </c>
      <c r="AD501" t="b">
        <f t="shared" si="95"/>
        <v>1</v>
      </c>
    </row>
    <row r="502" spans="1:30">
      <c r="A502" s="56">
        <f t="shared" si="97"/>
        <v>502</v>
      </c>
      <c r="B502" s="55">
        <f t="shared" si="88"/>
        <v>481</v>
      </c>
      <c r="C502" s="59" t="s">
        <v>3845</v>
      </c>
      <c r="D502" s="59" t="s">
        <v>2592</v>
      </c>
      <c r="E502" s="74" t="s">
        <v>2479</v>
      </c>
      <c r="F502" s="74" t="s">
        <v>2479</v>
      </c>
      <c r="G502" s="75">
        <v>0</v>
      </c>
      <c r="H502" s="75">
        <v>0</v>
      </c>
      <c r="I502" s="65" t="s">
        <v>2612</v>
      </c>
      <c r="J502" s="65" t="s">
        <v>1549</v>
      </c>
      <c r="K502" s="66" t="s">
        <v>4077</v>
      </c>
      <c r="L502" s="62"/>
      <c r="M502" s="63" t="s">
        <v>2656</v>
      </c>
      <c r="N502" s="13"/>
      <c r="O502"/>
      <c r="P502" t="str">
        <f t="shared" si="104"/>
        <v/>
      </c>
      <c r="Q502" t="str">
        <f>IF(ISNA(VLOOKUP(AC502,#REF!,1)),"//","")</f>
        <v/>
      </c>
      <c r="R502"/>
      <c r="S502" s="43">
        <f t="shared" si="89"/>
        <v>174</v>
      </c>
      <c r="T502" s="92" t="s">
        <v>2431</v>
      </c>
      <c r="U502" s="70" t="s">
        <v>2431</v>
      </c>
      <c r="V502" s="70" t="s">
        <v>2431</v>
      </c>
      <c r="W502" s="44" t="str">
        <f t="shared" si="90"/>
        <v/>
      </c>
      <c r="X502" s="25" t="str">
        <f t="shared" si="91"/>
        <v/>
      </c>
      <c r="Y502" s="1">
        <f t="shared" si="92"/>
        <v>481</v>
      </c>
      <c r="Z502" t="str">
        <f t="shared" si="93"/>
        <v>SFL_PRINT</v>
      </c>
      <c r="AA502" s="158" t="str">
        <f>IF(ISNA(VLOOKUP(X502,Sheet2!J:J,1,0)),"//","")</f>
        <v/>
      </c>
      <c r="AC502" s="108" t="str">
        <f t="shared" si="94"/>
        <v/>
      </c>
      <c r="AD502" t="b">
        <f t="shared" si="95"/>
        <v>1</v>
      </c>
    </row>
    <row r="503" spans="1:30">
      <c r="A503" s="56">
        <f t="shared" si="97"/>
        <v>503</v>
      </c>
      <c r="B503" s="55">
        <f t="shared" si="88"/>
        <v>482</v>
      </c>
      <c r="C503" s="59" t="s">
        <v>3845</v>
      </c>
      <c r="D503" s="59" t="s">
        <v>2593</v>
      </c>
      <c r="E503" s="74" t="s">
        <v>2624</v>
      </c>
      <c r="F503" s="74" t="s">
        <v>2624</v>
      </c>
      <c r="G503" s="75">
        <v>0</v>
      </c>
      <c r="H503" s="75">
        <v>0</v>
      </c>
      <c r="I503" s="65" t="s">
        <v>2612</v>
      </c>
      <c r="J503" s="65" t="s">
        <v>1549</v>
      </c>
      <c r="K503" s="66" t="s">
        <v>4077</v>
      </c>
      <c r="L503" s="62"/>
      <c r="M503" s="63" t="s">
        <v>2657</v>
      </c>
      <c r="N503" s="13"/>
      <c r="O503"/>
      <c r="P503" t="str">
        <f t="shared" si="104"/>
        <v/>
      </c>
      <c r="Q503" t="str">
        <f>IF(ISNA(VLOOKUP(AC503,#REF!,1)),"//","")</f>
        <v/>
      </c>
      <c r="R503"/>
      <c r="S503" s="43">
        <f t="shared" si="89"/>
        <v>174</v>
      </c>
      <c r="T503" s="92" t="s">
        <v>2431</v>
      </c>
      <c r="U503" s="70" t="s">
        <v>2431</v>
      </c>
      <c r="V503" s="70" t="s">
        <v>2431</v>
      </c>
      <c r="W503" s="44" t="str">
        <f t="shared" si="90"/>
        <v/>
      </c>
      <c r="X503" s="25" t="str">
        <f t="shared" si="91"/>
        <v/>
      </c>
      <c r="Y503" s="1">
        <f t="shared" si="92"/>
        <v>482</v>
      </c>
      <c r="Z503" t="str">
        <f t="shared" si="93"/>
        <v>SFL_TRACE</v>
      </c>
      <c r="AA503" s="158" t="str">
        <f>IF(ISNA(VLOOKUP(X503,Sheet2!J:J,1,0)),"//","")</f>
        <v/>
      </c>
      <c r="AC503" s="108" t="str">
        <f t="shared" si="94"/>
        <v/>
      </c>
      <c r="AD503" t="b">
        <f t="shared" si="95"/>
        <v>1</v>
      </c>
    </row>
    <row r="504" spans="1:30">
      <c r="A504" s="56">
        <f t="shared" si="97"/>
        <v>504</v>
      </c>
      <c r="B504" s="55">
        <f t="shared" si="88"/>
        <v>483</v>
      </c>
      <c r="C504" s="59" t="s">
        <v>3845</v>
      </c>
      <c r="D504" s="59" t="s">
        <v>2574</v>
      </c>
      <c r="E504" s="74" t="s">
        <v>1011</v>
      </c>
      <c r="F504" s="74" t="s">
        <v>1011</v>
      </c>
      <c r="G504" s="76">
        <v>0</v>
      </c>
      <c r="H504" s="76">
        <v>0</v>
      </c>
      <c r="I504" s="65" t="s">
        <v>2612</v>
      </c>
      <c r="J504" s="65" t="s">
        <v>1549</v>
      </c>
      <c r="K504" s="66" t="s">
        <v>4077</v>
      </c>
      <c r="L504" s="62"/>
      <c r="M504" s="63" t="s">
        <v>2658</v>
      </c>
      <c r="N504" s="13"/>
      <c r="O504"/>
      <c r="P504" t="str">
        <f t="shared" si="104"/>
        <v/>
      </c>
      <c r="Q504" t="str">
        <f>IF(ISNA(VLOOKUP(AC504,#REF!,1)),"//","")</f>
        <v/>
      </c>
      <c r="R504"/>
      <c r="S504" s="43">
        <f t="shared" si="89"/>
        <v>174</v>
      </c>
      <c r="T504" s="92" t="s">
        <v>2431</v>
      </c>
      <c r="U504" s="70" t="s">
        <v>2431</v>
      </c>
      <c r="V504" s="70" t="s">
        <v>2431</v>
      </c>
      <c r="W504" s="44" t="str">
        <f t="shared" si="90"/>
        <v/>
      </c>
      <c r="X504" s="25" t="str">
        <f t="shared" si="91"/>
        <v/>
      </c>
      <c r="Y504" s="1">
        <f t="shared" si="92"/>
        <v>483</v>
      </c>
      <c r="Z504" t="str">
        <f t="shared" si="93"/>
        <v>SFL_USER</v>
      </c>
      <c r="AA504" s="158" t="str">
        <f>IF(ISNA(VLOOKUP(X504,Sheet2!J:J,1,0)),"//","")</f>
        <v/>
      </c>
      <c r="AC504" s="108" t="str">
        <f t="shared" si="94"/>
        <v/>
      </c>
      <c r="AD504" t="b">
        <f t="shared" si="95"/>
        <v>1</v>
      </c>
    </row>
    <row r="505" spans="1:30">
      <c r="A505" s="56">
        <f t="shared" si="97"/>
        <v>505</v>
      </c>
      <c r="B505" s="55">
        <f t="shared" si="88"/>
        <v>484</v>
      </c>
      <c r="C505" s="59" t="s">
        <v>3845</v>
      </c>
      <c r="D505" s="59" t="s">
        <v>2594</v>
      </c>
      <c r="E505" s="74" t="s">
        <v>2625</v>
      </c>
      <c r="F505" s="74" t="s">
        <v>2625</v>
      </c>
      <c r="G505" s="75">
        <v>0</v>
      </c>
      <c r="H505" s="75">
        <v>0</v>
      </c>
      <c r="I505" s="65" t="s">
        <v>2612</v>
      </c>
      <c r="J505" s="65" t="s">
        <v>1549</v>
      </c>
      <c r="K505" s="66" t="s">
        <v>4077</v>
      </c>
      <c r="L505" s="62"/>
      <c r="M505" s="63" t="s">
        <v>2659</v>
      </c>
      <c r="N505" s="13"/>
      <c r="O505"/>
      <c r="P505" t="str">
        <f t="shared" si="104"/>
        <v/>
      </c>
      <c r="Q505" t="str">
        <f>IF(ISNA(VLOOKUP(AC505,#REF!,1)),"//","")</f>
        <v/>
      </c>
      <c r="R505"/>
      <c r="S505" s="43">
        <f t="shared" si="89"/>
        <v>174</v>
      </c>
      <c r="T505" s="92" t="s">
        <v>2431</v>
      </c>
      <c r="U505" s="70" t="s">
        <v>2431</v>
      </c>
      <c r="V505" s="70" t="s">
        <v>2431</v>
      </c>
      <c r="W505" s="44" t="str">
        <f t="shared" si="90"/>
        <v/>
      </c>
      <c r="X505" s="25" t="str">
        <f t="shared" si="91"/>
        <v/>
      </c>
      <c r="Y505" s="1">
        <f t="shared" si="92"/>
        <v>484</v>
      </c>
      <c r="Z505" t="str">
        <f t="shared" si="93"/>
        <v>SFL_LOWBAT</v>
      </c>
      <c r="AA505" s="158" t="str">
        <f>IF(ISNA(VLOOKUP(X505,Sheet2!J:J,1,0)),"//","")</f>
        <v/>
      </c>
      <c r="AC505" s="108" t="str">
        <f t="shared" si="94"/>
        <v/>
      </c>
      <c r="AD505" t="b">
        <f t="shared" si="95"/>
        <v>1</v>
      </c>
    </row>
    <row r="506" spans="1:30">
      <c r="A506" s="56">
        <f t="shared" si="97"/>
        <v>506</v>
      </c>
      <c r="B506" s="55">
        <f t="shared" si="88"/>
        <v>485</v>
      </c>
      <c r="C506" s="59" t="s">
        <v>3845</v>
      </c>
      <c r="D506" s="59" t="s">
        <v>2595</v>
      </c>
      <c r="E506" s="74" t="s">
        <v>334</v>
      </c>
      <c r="F506" s="74" t="s">
        <v>334</v>
      </c>
      <c r="G506" s="75">
        <v>0</v>
      </c>
      <c r="H506" s="75">
        <v>0</v>
      </c>
      <c r="I506" s="65" t="s">
        <v>2612</v>
      </c>
      <c r="J506" s="65" t="s">
        <v>1549</v>
      </c>
      <c r="K506" s="66" t="s">
        <v>4077</v>
      </c>
      <c r="L506" s="62"/>
      <c r="M506" s="63" t="s">
        <v>2660</v>
      </c>
      <c r="N506" s="13"/>
      <c r="O506"/>
      <c r="P506" t="str">
        <f t="shared" si="104"/>
        <v/>
      </c>
      <c r="Q506" t="str">
        <f>IF(ISNA(VLOOKUP(AC506,#REF!,1)),"//","")</f>
        <v/>
      </c>
      <c r="R506"/>
      <c r="S506" s="43">
        <f t="shared" si="89"/>
        <v>174</v>
      </c>
      <c r="T506" s="92" t="s">
        <v>2431</v>
      </c>
      <c r="U506" s="70" t="s">
        <v>2431</v>
      </c>
      <c r="V506" s="70" t="s">
        <v>2431</v>
      </c>
      <c r="W506" s="44" t="str">
        <f t="shared" si="90"/>
        <v/>
      </c>
      <c r="X506" s="25" t="str">
        <f t="shared" si="91"/>
        <v/>
      </c>
      <c r="Y506" s="1">
        <f t="shared" si="92"/>
        <v>485</v>
      </c>
      <c r="Z506" t="str">
        <f t="shared" si="93"/>
        <v>SFL_SLOW</v>
      </c>
      <c r="AA506" s="158" t="str">
        <f>IF(ISNA(VLOOKUP(X506,Sheet2!J:J,1,0)),"//","")</f>
        <v/>
      </c>
      <c r="AC506" s="108" t="str">
        <f t="shared" si="94"/>
        <v/>
      </c>
      <c r="AD506" t="b">
        <f t="shared" si="95"/>
        <v>1</v>
      </c>
    </row>
    <row r="507" spans="1:30">
      <c r="A507" s="56">
        <f t="shared" si="97"/>
        <v>507</v>
      </c>
      <c r="B507" s="55">
        <f t="shared" si="88"/>
        <v>486</v>
      </c>
      <c r="C507" s="59" t="s">
        <v>3845</v>
      </c>
      <c r="D507" s="59" t="s">
        <v>2596</v>
      </c>
      <c r="E507" s="74" t="s">
        <v>2626</v>
      </c>
      <c r="F507" s="74" t="s">
        <v>2626</v>
      </c>
      <c r="G507" s="75">
        <v>0</v>
      </c>
      <c r="H507" s="75">
        <v>0</v>
      </c>
      <c r="I507" s="65" t="s">
        <v>2612</v>
      </c>
      <c r="J507" s="65" t="s">
        <v>1549</v>
      </c>
      <c r="K507" s="66" t="s">
        <v>4077</v>
      </c>
      <c r="L507" s="62"/>
      <c r="M507" s="63" t="s">
        <v>2661</v>
      </c>
      <c r="N507" s="13"/>
      <c r="O507"/>
      <c r="P507" t="str">
        <f t="shared" si="104"/>
        <v/>
      </c>
      <c r="Q507" t="str">
        <f>IF(ISNA(VLOOKUP(AC507,#REF!,1)),"//","")</f>
        <v/>
      </c>
      <c r="R507"/>
      <c r="S507" s="43">
        <f t="shared" si="89"/>
        <v>174</v>
      </c>
      <c r="T507" s="92" t="s">
        <v>2431</v>
      </c>
      <c r="U507" s="70" t="s">
        <v>2431</v>
      </c>
      <c r="V507" s="70" t="s">
        <v>2431</v>
      </c>
      <c r="W507" s="44" t="str">
        <f t="shared" si="90"/>
        <v/>
      </c>
      <c r="X507" s="25" t="str">
        <f t="shared" si="91"/>
        <v/>
      </c>
      <c r="Y507" s="1">
        <f t="shared" si="92"/>
        <v>486</v>
      </c>
      <c r="Z507" t="str">
        <f t="shared" si="93"/>
        <v>SFL_SPCRES</v>
      </c>
      <c r="AA507" s="158" t="str">
        <f>IF(ISNA(VLOOKUP(X507,Sheet2!J:J,1,0)),"//","")</f>
        <v/>
      </c>
      <c r="AC507" s="108" t="str">
        <f t="shared" si="94"/>
        <v/>
      </c>
      <c r="AD507" t="b">
        <f t="shared" si="95"/>
        <v>1</v>
      </c>
    </row>
    <row r="508" spans="1:30">
      <c r="A508" s="56">
        <f t="shared" si="97"/>
        <v>508</v>
      </c>
      <c r="B508" s="55">
        <f t="shared" si="88"/>
        <v>487</v>
      </c>
      <c r="C508" s="59" t="s">
        <v>3845</v>
      </c>
      <c r="D508" s="59" t="s">
        <v>2597</v>
      </c>
      <c r="E508" s="74" t="s">
        <v>338</v>
      </c>
      <c r="F508" s="74" t="s">
        <v>338</v>
      </c>
      <c r="G508" s="75">
        <v>0</v>
      </c>
      <c r="H508" s="75">
        <v>0</v>
      </c>
      <c r="I508" s="65" t="s">
        <v>2612</v>
      </c>
      <c r="J508" s="65" t="s">
        <v>1549</v>
      </c>
      <c r="K508" s="66" t="s">
        <v>4077</v>
      </c>
      <c r="L508" s="62"/>
      <c r="M508" s="63" t="s">
        <v>2662</v>
      </c>
      <c r="N508" s="13"/>
      <c r="O508"/>
      <c r="P508" t="str">
        <f t="shared" si="104"/>
        <v/>
      </c>
      <c r="Q508" t="str">
        <f>IF(ISNA(VLOOKUP(AC508,#REF!,1)),"//","")</f>
        <v/>
      </c>
      <c r="R508"/>
      <c r="S508" s="43">
        <f t="shared" si="89"/>
        <v>174</v>
      </c>
      <c r="T508" s="92" t="s">
        <v>2431</v>
      </c>
      <c r="U508" s="70" t="s">
        <v>2431</v>
      </c>
      <c r="V508" s="70" t="s">
        <v>2431</v>
      </c>
      <c r="W508" s="44" t="str">
        <f t="shared" si="90"/>
        <v/>
      </c>
      <c r="X508" s="25" t="str">
        <f t="shared" si="91"/>
        <v/>
      </c>
      <c r="Y508" s="1">
        <f t="shared" si="92"/>
        <v>487</v>
      </c>
      <c r="Z508" t="str">
        <f t="shared" si="93"/>
        <v>SFL_SSIZE8</v>
      </c>
      <c r="AA508" s="158" t="str">
        <f>IF(ISNA(VLOOKUP(X508,Sheet2!J:J,1,0)),"//","")</f>
        <v/>
      </c>
      <c r="AC508" s="108" t="str">
        <f t="shared" si="94"/>
        <v/>
      </c>
      <c r="AD508" t="b">
        <f t="shared" si="95"/>
        <v>1</v>
      </c>
    </row>
    <row r="509" spans="1:30">
      <c r="A509" s="56">
        <f t="shared" si="97"/>
        <v>509</v>
      </c>
      <c r="B509" s="55">
        <f t="shared" si="88"/>
        <v>488</v>
      </c>
      <c r="C509" s="59" t="s">
        <v>3845</v>
      </c>
      <c r="D509" s="59" t="s">
        <v>2598</v>
      </c>
      <c r="E509" s="74" t="s">
        <v>1366</v>
      </c>
      <c r="F509" s="74" t="s">
        <v>1366</v>
      </c>
      <c r="G509" s="75">
        <v>0</v>
      </c>
      <c r="H509" s="75">
        <v>0</v>
      </c>
      <c r="I509" s="65" t="s">
        <v>2612</v>
      </c>
      <c r="J509" s="65" t="s">
        <v>1549</v>
      </c>
      <c r="K509" s="66" t="s">
        <v>4077</v>
      </c>
      <c r="L509" s="62"/>
      <c r="M509" s="63" t="s">
        <v>2663</v>
      </c>
      <c r="N509" s="13"/>
      <c r="O509"/>
      <c r="P509" t="str">
        <f t="shared" si="104"/>
        <v/>
      </c>
      <c r="Q509" t="str">
        <f>IF(ISNA(VLOOKUP(AC509,#REF!,1)),"//","")</f>
        <v/>
      </c>
      <c r="R509"/>
      <c r="S509" s="43">
        <f t="shared" si="89"/>
        <v>174</v>
      </c>
      <c r="T509" s="92" t="s">
        <v>2431</v>
      </c>
      <c r="U509" s="70" t="s">
        <v>2431</v>
      </c>
      <c r="V509" s="70" t="s">
        <v>2431</v>
      </c>
      <c r="W509" s="44" t="str">
        <f t="shared" si="90"/>
        <v/>
      </c>
      <c r="X509" s="25" t="str">
        <f t="shared" si="91"/>
        <v/>
      </c>
      <c r="Y509" s="1">
        <f t="shared" si="92"/>
        <v>488</v>
      </c>
      <c r="Z509" t="str">
        <f t="shared" si="93"/>
        <v>SFL_QUIET</v>
      </c>
      <c r="AA509" s="158" t="str">
        <f>IF(ISNA(VLOOKUP(X509,Sheet2!J:J,1,0)),"//","")</f>
        <v/>
      </c>
      <c r="AC509" s="108" t="str">
        <f t="shared" si="94"/>
        <v/>
      </c>
      <c r="AD509" t="b">
        <f t="shared" si="95"/>
        <v>1</v>
      </c>
    </row>
    <row r="510" spans="1:30">
      <c r="A510" s="56">
        <f t="shared" si="97"/>
        <v>510</v>
      </c>
      <c r="B510" s="55">
        <f t="shared" si="88"/>
        <v>489</v>
      </c>
      <c r="C510" s="59" t="s">
        <v>3845</v>
      </c>
      <c r="D510" s="59" t="s">
        <v>2599</v>
      </c>
      <c r="E510" s="74" t="s">
        <v>2627</v>
      </c>
      <c r="F510" s="74" t="s">
        <v>2627</v>
      </c>
      <c r="G510" s="75">
        <v>0</v>
      </c>
      <c r="H510" s="75">
        <v>0</v>
      </c>
      <c r="I510" s="65" t="s">
        <v>2612</v>
      </c>
      <c r="J510" s="65" t="s">
        <v>1549</v>
      </c>
      <c r="K510" s="66" t="s">
        <v>4077</v>
      </c>
      <c r="L510" s="62"/>
      <c r="M510" s="63" t="s">
        <v>2664</v>
      </c>
      <c r="N510" s="13"/>
      <c r="O510"/>
      <c r="P510" t="str">
        <f t="shared" si="104"/>
        <v/>
      </c>
      <c r="Q510" t="str">
        <f>IF(ISNA(VLOOKUP(AC510,#REF!,1)),"//","")</f>
        <v/>
      </c>
      <c r="R510"/>
      <c r="S510" s="43">
        <f t="shared" si="89"/>
        <v>174</v>
      </c>
      <c r="T510" s="92" t="s">
        <v>2431</v>
      </c>
      <c r="U510" s="70" t="s">
        <v>2431</v>
      </c>
      <c r="V510" s="70" t="s">
        <v>2431</v>
      </c>
      <c r="W510" s="44" t="str">
        <f t="shared" si="90"/>
        <v/>
      </c>
      <c r="X510" s="25" t="str">
        <f t="shared" si="91"/>
        <v/>
      </c>
      <c r="Y510" s="1">
        <f t="shared" si="92"/>
        <v>489</v>
      </c>
      <c r="Z510" t="str">
        <f t="shared" si="93"/>
        <v>SFL_DECIMP</v>
      </c>
      <c r="AA510" s="158" t="str">
        <f>IF(ISNA(VLOOKUP(X510,Sheet2!J:J,1,0)),"//","")</f>
        <v/>
      </c>
      <c r="AC510" s="108" t="str">
        <f t="shared" si="94"/>
        <v/>
      </c>
      <c r="AD510" t="b">
        <f t="shared" si="95"/>
        <v>1</v>
      </c>
    </row>
    <row r="511" spans="1:30">
      <c r="A511" s="56">
        <f t="shared" si="97"/>
        <v>511</v>
      </c>
      <c r="B511" s="55">
        <f t="shared" si="88"/>
        <v>490</v>
      </c>
      <c r="C511" s="59" t="s">
        <v>3845</v>
      </c>
      <c r="D511" s="59" t="s">
        <v>2600</v>
      </c>
      <c r="E511" s="74" t="s">
        <v>210</v>
      </c>
      <c r="F511" s="74" t="s">
        <v>210</v>
      </c>
      <c r="G511" s="76">
        <v>0</v>
      </c>
      <c r="H511" s="76">
        <v>0</v>
      </c>
      <c r="I511" s="65" t="s">
        <v>2612</v>
      </c>
      <c r="J511" s="65" t="s">
        <v>1549</v>
      </c>
      <c r="K511" s="66" t="s">
        <v>4077</v>
      </c>
      <c r="L511" s="62"/>
      <c r="M511" s="63" t="s">
        <v>2665</v>
      </c>
      <c r="N511" s="13"/>
      <c r="O511"/>
      <c r="P511" t="str">
        <f t="shared" si="104"/>
        <v/>
      </c>
      <c r="Q511" t="str">
        <f>IF(ISNA(VLOOKUP(AC511,#REF!,1)),"//","")</f>
        <v/>
      </c>
      <c r="R511"/>
      <c r="S511" s="43">
        <f t="shared" si="89"/>
        <v>174</v>
      </c>
      <c r="T511" s="92" t="s">
        <v>2431</v>
      </c>
      <c r="U511" s="70" t="s">
        <v>2431</v>
      </c>
      <c r="V511" s="70" t="s">
        <v>2431</v>
      </c>
      <c r="W511" s="44" t="str">
        <f t="shared" si="90"/>
        <v/>
      </c>
      <c r="X511" s="25" t="str">
        <f t="shared" si="91"/>
        <v/>
      </c>
      <c r="Y511" s="1">
        <f t="shared" si="92"/>
        <v>490</v>
      </c>
      <c r="Z511" t="str">
        <f t="shared" si="93"/>
        <v>SFL_MULTx</v>
      </c>
      <c r="AA511" s="158" t="str">
        <f>IF(ISNA(VLOOKUP(X511,Sheet2!J:J,1,0)),"//","")</f>
        <v/>
      </c>
      <c r="AC511" s="108" t="str">
        <f t="shared" si="94"/>
        <v/>
      </c>
      <c r="AD511" t="b">
        <f t="shared" si="95"/>
        <v>1</v>
      </c>
    </row>
    <row r="512" spans="1:30">
      <c r="A512" s="56">
        <f t="shared" si="97"/>
        <v>512</v>
      </c>
      <c r="B512" s="55">
        <f t="shared" si="88"/>
        <v>491</v>
      </c>
      <c r="C512" s="59" t="s">
        <v>3845</v>
      </c>
      <c r="D512" s="59" t="s">
        <v>2698</v>
      </c>
      <c r="E512" s="74" t="s">
        <v>2699</v>
      </c>
      <c r="F512" s="74" t="s">
        <v>2699</v>
      </c>
      <c r="G512" s="75">
        <v>0</v>
      </c>
      <c r="H512" s="75">
        <v>0</v>
      </c>
      <c r="I512" s="65" t="s">
        <v>2612</v>
      </c>
      <c r="J512" s="65" t="s">
        <v>1549</v>
      </c>
      <c r="K512" s="66" t="s">
        <v>4077</v>
      </c>
      <c r="L512" s="62"/>
      <c r="M512" s="63" t="s">
        <v>2701</v>
      </c>
      <c r="N512" s="13"/>
      <c r="O512"/>
      <c r="P512" t="str">
        <f t="shared" si="104"/>
        <v/>
      </c>
      <c r="Q512" t="str">
        <f>IF(ISNA(VLOOKUP(AC512,#REF!,1)),"//","")</f>
        <v/>
      </c>
      <c r="R512"/>
      <c r="S512" s="43">
        <f t="shared" si="89"/>
        <v>174</v>
      </c>
      <c r="T512" s="92" t="s">
        <v>2431</v>
      </c>
      <c r="U512" s="70" t="s">
        <v>2431</v>
      </c>
      <c r="V512" s="70" t="s">
        <v>2431</v>
      </c>
      <c r="W512" s="44" t="str">
        <f t="shared" si="90"/>
        <v/>
      </c>
      <c r="X512" s="25" t="str">
        <f t="shared" si="91"/>
        <v/>
      </c>
      <c r="Y512" s="1">
        <f t="shared" si="92"/>
        <v>491</v>
      </c>
      <c r="Z512" t="str">
        <f t="shared" si="93"/>
        <v>SFL_ALLENG</v>
      </c>
      <c r="AA512" s="158" t="str">
        <f>IF(ISNA(VLOOKUP(X512,Sheet2!J:J,1,0)),"//","")</f>
        <v/>
      </c>
      <c r="AC512" s="108" t="str">
        <f t="shared" si="94"/>
        <v/>
      </c>
      <c r="AD512" t="b">
        <f t="shared" si="95"/>
        <v>1</v>
      </c>
    </row>
    <row r="513" spans="1:30">
      <c r="A513" s="56">
        <f t="shared" si="97"/>
        <v>513</v>
      </c>
      <c r="B513" s="55">
        <f t="shared" si="88"/>
        <v>492</v>
      </c>
      <c r="C513" s="59" t="s">
        <v>3845</v>
      </c>
      <c r="D513" s="59" t="s">
        <v>2601</v>
      </c>
      <c r="E513" s="74" t="s">
        <v>221</v>
      </c>
      <c r="F513" s="74" t="s">
        <v>221</v>
      </c>
      <c r="G513" s="75">
        <v>0</v>
      </c>
      <c r="H513" s="75">
        <v>0</v>
      </c>
      <c r="I513" s="65" t="s">
        <v>2612</v>
      </c>
      <c r="J513" s="65" t="s">
        <v>1549</v>
      </c>
      <c r="K513" s="66" t="s">
        <v>4077</v>
      </c>
      <c r="L513" s="62"/>
      <c r="M513" s="63" t="s">
        <v>2666</v>
      </c>
      <c r="N513" s="13"/>
      <c r="O513"/>
      <c r="P513" t="str">
        <f t="shared" si="104"/>
        <v/>
      </c>
      <c r="Q513" t="str">
        <f>IF(ISNA(VLOOKUP(AC513,#REF!,1)),"//","")</f>
        <v/>
      </c>
      <c r="R513"/>
      <c r="S513" s="43">
        <f t="shared" si="89"/>
        <v>174</v>
      </c>
      <c r="T513" s="92" t="s">
        <v>2431</v>
      </c>
      <c r="U513" s="70" t="s">
        <v>2431</v>
      </c>
      <c r="V513" s="70" t="s">
        <v>2431</v>
      </c>
      <c r="W513" s="44" t="str">
        <f t="shared" si="90"/>
        <v/>
      </c>
      <c r="X513" s="25" t="str">
        <f t="shared" si="91"/>
        <v/>
      </c>
      <c r="Y513" s="1">
        <f t="shared" si="92"/>
        <v>492</v>
      </c>
      <c r="Z513" t="str">
        <f t="shared" si="93"/>
        <v>SFL_GROW</v>
      </c>
      <c r="AA513" s="158" t="str">
        <f>IF(ISNA(VLOOKUP(X513,Sheet2!J:J,1,0)),"//","")</f>
        <v/>
      </c>
      <c r="AC513" s="108" t="str">
        <f t="shared" si="94"/>
        <v/>
      </c>
      <c r="AD513" t="b">
        <f t="shared" si="95"/>
        <v>1</v>
      </c>
    </row>
    <row r="514" spans="1:30">
      <c r="A514" s="56">
        <f t="shared" si="97"/>
        <v>514</v>
      </c>
      <c r="B514" s="55">
        <f t="shared" si="88"/>
        <v>493</v>
      </c>
      <c r="C514" s="59" t="s">
        <v>3845</v>
      </c>
      <c r="D514" s="59" t="s">
        <v>2602</v>
      </c>
      <c r="E514" s="74" t="s">
        <v>2628</v>
      </c>
      <c r="F514" s="74" t="s">
        <v>2628</v>
      </c>
      <c r="G514" s="75">
        <v>0</v>
      </c>
      <c r="H514" s="75">
        <v>0</v>
      </c>
      <c r="I514" s="65" t="s">
        <v>2612</v>
      </c>
      <c r="J514" s="65" t="s">
        <v>1549</v>
      </c>
      <c r="K514" s="66" t="s">
        <v>4077</v>
      </c>
      <c r="L514" s="62"/>
      <c r="M514" s="63" t="s">
        <v>2667</v>
      </c>
      <c r="N514" s="13"/>
      <c r="O514"/>
      <c r="P514" t="str">
        <f t="shared" si="104"/>
        <v/>
      </c>
      <c r="Q514" t="str">
        <f>IF(ISNA(VLOOKUP(AC514,#REF!,1)),"//","")</f>
        <v/>
      </c>
      <c r="R514"/>
      <c r="S514" s="43">
        <f t="shared" si="89"/>
        <v>174</v>
      </c>
      <c r="T514" s="92" t="s">
        <v>2431</v>
      </c>
      <c r="U514" s="70" t="s">
        <v>2431</v>
      </c>
      <c r="V514" s="70" t="s">
        <v>2431</v>
      </c>
      <c r="W514" s="44" t="str">
        <f t="shared" si="90"/>
        <v/>
      </c>
      <c r="X514" s="25" t="str">
        <f t="shared" si="91"/>
        <v/>
      </c>
      <c r="Y514" s="1">
        <f t="shared" si="92"/>
        <v>493</v>
      </c>
      <c r="Z514" t="str">
        <f t="shared" si="93"/>
        <v>SFL_AUTOFF</v>
      </c>
      <c r="AA514" s="158" t="str">
        <f>IF(ISNA(VLOOKUP(X514,Sheet2!J:J,1,0)),"//","")</f>
        <v/>
      </c>
      <c r="AC514" s="108" t="str">
        <f t="shared" si="94"/>
        <v/>
      </c>
      <c r="AD514" t="b">
        <f t="shared" si="95"/>
        <v>1</v>
      </c>
    </row>
    <row r="515" spans="1:30">
      <c r="A515" s="56">
        <f t="shared" si="97"/>
        <v>515</v>
      </c>
      <c r="B515" s="55">
        <f t="shared" si="88"/>
        <v>494</v>
      </c>
      <c r="C515" s="59" t="s">
        <v>3845</v>
      </c>
      <c r="D515" s="59" t="s">
        <v>2603</v>
      </c>
      <c r="E515" s="74" t="s">
        <v>2629</v>
      </c>
      <c r="F515" s="74" t="s">
        <v>2629</v>
      </c>
      <c r="G515" s="75">
        <v>0</v>
      </c>
      <c r="H515" s="75">
        <v>0</v>
      </c>
      <c r="I515" s="65" t="s">
        <v>2612</v>
      </c>
      <c r="J515" s="65" t="s">
        <v>1549</v>
      </c>
      <c r="K515" s="66" t="s">
        <v>4077</v>
      </c>
      <c r="L515" s="62"/>
      <c r="M515" s="63" t="s">
        <v>2668</v>
      </c>
      <c r="N515" s="13"/>
      <c r="O515"/>
      <c r="P515" t="str">
        <f t="shared" si="104"/>
        <v/>
      </c>
      <c r="Q515" t="str">
        <f>IF(ISNA(VLOOKUP(AC515,#REF!,1)),"//","")</f>
        <v/>
      </c>
      <c r="R515"/>
      <c r="S515" s="43">
        <f t="shared" si="89"/>
        <v>174</v>
      </c>
      <c r="T515" s="92" t="s">
        <v>2431</v>
      </c>
      <c r="U515" s="70" t="s">
        <v>2431</v>
      </c>
      <c r="V515" s="70" t="s">
        <v>2431</v>
      </c>
      <c r="W515" s="44" t="str">
        <f t="shared" si="90"/>
        <v/>
      </c>
      <c r="X515" s="25" t="str">
        <f t="shared" si="91"/>
        <v/>
      </c>
      <c r="Y515" s="1">
        <f t="shared" si="92"/>
        <v>494</v>
      </c>
      <c r="Z515" t="str">
        <f t="shared" si="93"/>
        <v>SFL_AUTXEQ</v>
      </c>
      <c r="AA515" s="158" t="str">
        <f>IF(ISNA(VLOOKUP(X515,Sheet2!J:J,1,0)),"//","")</f>
        <v/>
      </c>
      <c r="AC515" s="108" t="str">
        <f t="shared" si="94"/>
        <v/>
      </c>
      <c r="AD515" t="b">
        <f t="shared" si="95"/>
        <v>1</v>
      </c>
    </row>
    <row r="516" spans="1:30">
      <c r="A516" s="56">
        <f t="shared" si="97"/>
        <v>516</v>
      </c>
      <c r="B516" s="55">
        <f t="shared" si="88"/>
        <v>495</v>
      </c>
      <c r="C516" s="59" t="s">
        <v>3845</v>
      </c>
      <c r="D516" s="59" t="s">
        <v>2604</v>
      </c>
      <c r="E516" s="74" t="s">
        <v>2630</v>
      </c>
      <c r="F516" s="74" t="s">
        <v>2630</v>
      </c>
      <c r="G516" s="75">
        <v>0</v>
      </c>
      <c r="H516" s="75">
        <v>0</v>
      </c>
      <c r="I516" s="65" t="s">
        <v>2612</v>
      </c>
      <c r="J516" s="65" t="s">
        <v>1549</v>
      </c>
      <c r="K516" s="66" t="s">
        <v>4077</v>
      </c>
      <c r="L516" s="62"/>
      <c r="M516" s="63" t="s">
        <v>2669</v>
      </c>
      <c r="N516" s="13"/>
      <c r="O516"/>
      <c r="P516" t="str">
        <f t="shared" si="104"/>
        <v/>
      </c>
      <c r="Q516" t="str">
        <f>IF(ISNA(VLOOKUP(AC516,#REF!,1)),"//","")</f>
        <v/>
      </c>
      <c r="R516"/>
      <c r="S516" s="43">
        <f t="shared" si="89"/>
        <v>174</v>
      </c>
      <c r="T516" s="92" t="s">
        <v>2431</v>
      </c>
      <c r="U516" s="70" t="s">
        <v>2431</v>
      </c>
      <c r="V516" s="70" t="s">
        <v>2431</v>
      </c>
      <c r="W516" s="44" t="str">
        <f t="shared" si="90"/>
        <v/>
      </c>
      <c r="X516" s="25" t="str">
        <f t="shared" si="91"/>
        <v/>
      </c>
      <c r="Y516" s="1">
        <f t="shared" si="92"/>
        <v>495</v>
      </c>
      <c r="Z516" t="str">
        <f t="shared" si="93"/>
        <v>SFL_PRTACT</v>
      </c>
      <c r="AA516" s="158" t="str">
        <f>IF(ISNA(VLOOKUP(X516,Sheet2!J:J,1,0)),"//","")</f>
        <v/>
      </c>
      <c r="AC516" s="108" t="str">
        <f t="shared" si="94"/>
        <v/>
      </c>
      <c r="AD516" t="b">
        <f t="shared" si="95"/>
        <v>1</v>
      </c>
    </row>
    <row r="517" spans="1:30">
      <c r="A517" s="56">
        <f t="shared" si="97"/>
        <v>517</v>
      </c>
      <c r="B517" s="55">
        <f t="shared" si="88"/>
        <v>496</v>
      </c>
      <c r="C517" s="59" t="s">
        <v>3845</v>
      </c>
      <c r="D517" s="59" t="s">
        <v>2605</v>
      </c>
      <c r="E517" s="74" t="s">
        <v>2631</v>
      </c>
      <c r="F517" s="74" t="s">
        <v>2631</v>
      </c>
      <c r="G517" s="75">
        <v>0</v>
      </c>
      <c r="H517" s="75">
        <v>0</v>
      </c>
      <c r="I517" s="65" t="s">
        <v>2612</v>
      </c>
      <c r="J517" s="65" t="s">
        <v>1549</v>
      </c>
      <c r="K517" s="66" t="s">
        <v>4077</v>
      </c>
      <c r="L517" s="62"/>
      <c r="M517" s="63" t="s">
        <v>2670</v>
      </c>
      <c r="N517" s="13"/>
      <c r="O517"/>
      <c r="P517" t="str">
        <f t="shared" si="104"/>
        <v/>
      </c>
      <c r="Q517" t="str">
        <f>IF(ISNA(VLOOKUP(AC517,#REF!,1)),"//","")</f>
        <v/>
      </c>
      <c r="R517"/>
      <c r="S517" s="43">
        <f t="shared" si="89"/>
        <v>174</v>
      </c>
      <c r="T517" s="92" t="s">
        <v>2431</v>
      </c>
      <c r="U517" s="70" t="s">
        <v>2431</v>
      </c>
      <c r="V517" s="70" t="s">
        <v>2431</v>
      </c>
      <c r="W517" s="44" t="str">
        <f t="shared" si="90"/>
        <v/>
      </c>
      <c r="X517" s="25" t="str">
        <f t="shared" si="91"/>
        <v/>
      </c>
      <c r="Y517" s="1">
        <f t="shared" si="92"/>
        <v>496</v>
      </c>
      <c r="Z517" t="str">
        <f t="shared" si="93"/>
        <v>SFL_NUMIN</v>
      </c>
      <c r="AA517" s="158" t="str">
        <f>IF(ISNA(VLOOKUP(X517,Sheet2!J:J,1,0)),"//","")</f>
        <v/>
      </c>
      <c r="AC517" s="108" t="str">
        <f t="shared" si="94"/>
        <v/>
      </c>
      <c r="AD517" t="b">
        <f t="shared" si="95"/>
        <v>1</v>
      </c>
    </row>
    <row r="518" spans="1:30">
      <c r="A518" s="56">
        <f t="shared" si="97"/>
        <v>518</v>
      </c>
      <c r="B518" s="55">
        <f t="shared" si="88"/>
        <v>497</v>
      </c>
      <c r="C518" s="59" t="s">
        <v>3845</v>
      </c>
      <c r="D518" s="59" t="s">
        <v>2606</v>
      </c>
      <c r="E518" s="74" t="s">
        <v>2632</v>
      </c>
      <c r="F518" s="74" t="s">
        <v>2632</v>
      </c>
      <c r="G518" s="75">
        <v>0</v>
      </c>
      <c r="H518" s="75">
        <v>0</v>
      </c>
      <c r="I518" s="65" t="s">
        <v>2612</v>
      </c>
      <c r="J518" s="65" t="s">
        <v>1549</v>
      </c>
      <c r="K518" s="66" t="s">
        <v>4077</v>
      </c>
      <c r="L518" s="62"/>
      <c r="M518" s="63" t="s">
        <v>2671</v>
      </c>
      <c r="N518" s="13"/>
      <c r="O518"/>
      <c r="P518" t="str">
        <f t="shared" si="104"/>
        <v/>
      </c>
      <c r="Q518" t="str">
        <f>IF(ISNA(VLOOKUP(AC518,#REF!,1)),"//","")</f>
        <v/>
      </c>
      <c r="R518"/>
      <c r="S518" s="43">
        <f t="shared" si="89"/>
        <v>174</v>
      </c>
      <c r="T518" s="92" t="s">
        <v>2431</v>
      </c>
      <c r="U518" s="70" t="s">
        <v>2431</v>
      </c>
      <c r="V518" s="70" t="s">
        <v>2431</v>
      </c>
      <c r="W518" s="44" t="str">
        <f t="shared" si="90"/>
        <v/>
      </c>
      <c r="X518" s="25" t="str">
        <f t="shared" si="91"/>
        <v/>
      </c>
      <c r="Y518" s="1">
        <f t="shared" si="92"/>
        <v>497</v>
      </c>
      <c r="Z518" t="str">
        <f t="shared" si="93"/>
        <v>SFL_ALPIN</v>
      </c>
      <c r="AA518" s="158" t="str">
        <f>IF(ISNA(VLOOKUP(X518,Sheet2!J:J,1,0)),"//","")</f>
        <v/>
      </c>
      <c r="AC518" s="108" t="str">
        <f t="shared" si="94"/>
        <v/>
      </c>
      <c r="AD518" t="b">
        <f t="shared" si="95"/>
        <v>1</v>
      </c>
    </row>
    <row r="519" spans="1:30">
      <c r="A519" s="56">
        <f t="shared" si="97"/>
        <v>519</v>
      </c>
      <c r="B519" s="55">
        <f t="shared" ref="B519:B582" si="105">IF(AND(MID(C519,2,1)&lt;&gt;"/",MID(C519,1,1)="/"),INT(B518)+1,B518+0.01)</f>
        <v>498</v>
      </c>
      <c r="C519" s="59" t="s">
        <v>3845</v>
      </c>
      <c r="D519" s="59" t="s">
        <v>2607</v>
      </c>
      <c r="E519" s="74" t="s">
        <v>2633</v>
      </c>
      <c r="F519" s="74" t="s">
        <v>2633</v>
      </c>
      <c r="G519" s="75">
        <v>0</v>
      </c>
      <c r="H519" s="75">
        <v>0</v>
      </c>
      <c r="I519" s="65" t="s">
        <v>2612</v>
      </c>
      <c r="J519" s="65" t="s">
        <v>1549</v>
      </c>
      <c r="K519" s="66" t="s">
        <v>4077</v>
      </c>
      <c r="L519" s="62"/>
      <c r="M519" s="63" t="s">
        <v>2672</v>
      </c>
      <c r="N519" s="13"/>
      <c r="O519"/>
      <c r="P519" t="str">
        <f t="shared" si="104"/>
        <v/>
      </c>
      <c r="Q519" t="str">
        <f>IF(ISNA(VLOOKUP(AC519,#REF!,1)),"//","")</f>
        <v/>
      </c>
      <c r="R519"/>
      <c r="S519" s="43">
        <f t="shared" ref="S519:S582" si="106">IF(X519&lt;&gt;"",S518+1,S518)</f>
        <v>174</v>
      </c>
      <c r="T519" s="92" t="s">
        <v>2431</v>
      </c>
      <c r="U519" s="70" t="s">
        <v>2431</v>
      </c>
      <c r="V519" s="70" t="s">
        <v>2431</v>
      </c>
      <c r="W519" s="44" t="str">
        <f t="shared" ref="W519:W582" si="107">IF( OR(U519="CNST", I519="CAT_REGS"),IF(E519=CHAR(34)&amp;CHAR(34),F519,E519),
IF(U519="YES",UPPER(IF(E519=CHAR(34)&amp;CHAR(34),F519,E519)),
IF(   AND(U519&lt;&gt;"NO",I519="CAT_FNCT",D519&lt;&gt;"multiply", D519&lt;&gt;"divide"),IF(J519="SLS_ENABLED",   UPPER(IF(E519=CHAR(34)&amp;CHAR(34),F519,E519)),""),"")))</f>
        <v/>
      </c>
      <c r="X519" s="25" t="str">
        <f t="shared" ref="X519:X582" si="108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1">
        <f t="shared" ref="Y519:Y582" si="109">B519</f>
        <v>498</v>
      </c>
      <c r="Z519" t="str">
        <f t="shared" ref="Z519:Z582" si="110">M519</f>
        <v>SFL_ASLIFT</v>
      </c>
      <c r="AA519" s="158" t="str">
        <f>IF(ISNA(VLOOKUP(X519,Sheet2!J:J,1,0)),"//","")</f>
        <v/>
      </c>
      <c r="AC519" s="108" t="str">
        <f t="shared" ref="AC519:AC582" si="111">IF(LEN(X519)=0,"",SUBSTITUTE(SUBSTITUTE(SUBSTITUTE(SUBSTITUTE(SUBSTITUTE(SUBSTITUTE(SUBSTITUTE(SUBSTITUTE(SUBSTITUTE(SUBSTITUTE(SUBSTITUTE(SUBSTITUTE(SUBSTITUTE(SUBSTITUTE(SUBSTITUTE(SUBSTITUTE(SUBSTITUTE(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519" t="b">
        <f t="shared" ref="AD519:AD582" si="112">X519=AC519</f>
        <v>1</v>
      </c>
    </row>
    <row r="520" spans="1:30">
      <c r="A520" s="56">
        <f t="shared" si="97"/>
        <v>520</v>
      </c>
      <c r="B520" s="55">
        <f t="shared" si="105"/>
        <v>499</v>
      </c>
      <c r="C520" s="59" t="s">
        <v>3845</v>
      </c>
      <c r="D520" s="59" t="s">
        <v>2608</v>
      </c>
      <c r="E520" s="74" t="s">
        <v>2634</v>
      </c>
      <c r="F520" s="74" t="s">
        <v>2634</v>
      </c>
      <c r="G520" s="75">
        <v>0</v>
      </c>
      <c r="H520" s="75">
        <v>0</v>
      </c>
      <c r="I520" s="65" t="s">
        <v>2612</v>
      </c>
      <c r="J520" s="65" t="s">
        <v>1549</v>
      </c>
      <c r="K520" s="66" t="s">
        <v>4077</v>
      </c>
      <c r="L520" s="62"/>
      <c r="M520" s="63" t="s">
        <v>2673</v>
      </c>
      <c r="N520" s="13"/>
      <c r="O520"/>
      <c r="P520" t="str">
        <f t="shared" si="104"/>
        <v/>
      </c>
      <c r="Q520" t="str">
        <f>IF(ISNA(VLOOKUP(AC520,#REF!,1)),"//","")</f>
        <v/>
      </c>
      <c r="R520"/>
      <c r="S520" s="43">
        <f t="shared" si="106"/>
        <v>174</v>
      </c>
      <c r="T520" s="92" t="s">
        <v>2431</v>
      </c>
      <c r="U520" s="70" t="s">
        <v>2431</v>
      </c>
      <c r="V520" s="70" t="s">
        <v>2431</v>
      </c>
      <c r="W520" s="44" t="str">
        <f t="shared" si="107"/>
        <v/>
      </c>
      <c r="X520" s="25" t="str">
        <f t="shared" si="108"/>
        <v/>
      </c>
      <c r="Y520" s="1">
        <f t="shared" si="109"/>
        <v>499</v>
      </c>
      <c r="Z520" t="str">
        <f t="shared" si="110"/>
        <v>SFL_IGN1ER</v>
      </c>
      <c r="AA520" s="158" t="str">
        <f>IF(ISNA(VLOOKUP(X520,Sheet2!J:J,1,0)),"//","")</f>
        <v/>
      </c>
      <c r="AC520" s="108" t="str">
        <f t="shared" si="111"/>
        <v/>
      </c>
      <c r="AD520" t="b">
        <f t="shared" si="112"/>
        <v>1</v>
      </c>
    </row>
    <row r="521" spans="1:30">
      <c r="A521" s="56">
        <f t="shared" si="97"/>
        <v>521</v>
      </c>
      <c r="B521" s="55">
        <f t="shared" si="105"/>
        <v>500</v>
      </c>
      <c r="C521" s="59" t="s">
        <v>3845</v>
      </c>
      <c r="D521" s="59" t="s">
        <v>2609</v>
      </c>
      <c r="E521" s="74" t="s">
        <v>2635</v>
      </c>
      <c r="F521" s="74" t="s">
        <v>2635</v>
      </c>
      <c r="G521" s="76">
        <v>0</v>
      </c>
      <c r="H521" s="76">
        <v>0</v>
      </c>
      <c r="I521" s="65" t="s">
        <v>2612</v>
      </c>
      <c r="J521" s="65" t="s">
        <v>1549</v>
      </c>
      <c r="K521" s="66" t="s">
        <v>4077</v>
      </c>
      <c r="L521" s="62"/>
      <c r="M521" s="63" t="s">
        <v>2674</v>
      </c>
      <c r="N521" s="13"/>
      <c r="O521"/>
      <c r="P521" t="str">
        <f t="shared" si="104"/>
        <v/>
      </c>
      <c r="Q521" t="str">
        <f>IF(ISNA(VLOOKUP(AC521,#REF!,1)),"//","")</f>
        <v/>
      </c>
      <c r="R521"/>
      <c r="S521" s="43">
        <f t="shared" si="106"/>
        <v>174</v>
      </c>
      <c r="T521" s="92" t="s">
        <v>2431</v>
      </c>
      <c r="U521" s="70" t="s">
        <v>2431</v>
      </c>
      <c r="V521" s="70" t="s">
        <v>2431</v>
      </c>
      <c r="W521" s="44" t="str">
        <f t="shared" si="107"/>
        <v/>
      </c>
      <c r="X521" s="25" t="str">
        <f t="shared" si="108"/>
        <v/>
      </c>
      <c r="Y521" s="1">
        <f t="shared" si="109"/>
        <v>500</v>
      </c>
      <c r="Z521" t="str">
        <f t="shared" si="110"/>
        <v>SFL_INTING</v>
      </c>
      <c r="AA521" s="158" t="str">
        <f>IF(ISNA(VLOOKUP(X521,Sheet2!J:J,1,0)),"//","")</f>
        <v/>
      </c>
      <c r="AC521" s="108" t="str">
        <f t="shared" si="111"/>
        <v/>
      </c>
      <c r="AD521" t="b">
        <f t="shared" si="112"/>
        <v>1</v>
      </c>
    </row>
    <row r="522" spans="1:30">
      <c r="A522" s="56">
        <f t="shared" si="97"/>
        <v>522</v>
      </c>
      <c r="B522" s="55">
        <f t="shared" si="105"/>
        <v>501</v>
      </c>
      <c r="C522" s="59" t="s">
        <v>3845</v>
      </c>
      <c r="D522" s="59" t="s">
        <v>2610</v>
      </c>
      <c r="E522" s="74" t="s">
        <v>2636</v>
      </c>
      <c r="F522" s="74" t="s">
        <v>2636</v>
      </c>
      <c r="G522" s="75">
        <v>0</v>
      </c>
      <c r="H522" s="75">
        <v>0</v>
      </c>
      <c r="I522" s="65" t="s">
        <v>2612</v>
      </c>
      <c r="J522" s="65" t="s">
        <v>1549</v>
      </c>
      <c r="K522" s="66" t="s">
        <v>4077</v>
      </c>
      <c r="L522" s="62"/>
      <c r="M522" s="63" t="s">
        <v>2675</v>
      </c>
      <c r="N522" s="13"/>
      <c r="O522"/>
      <c r="P522" t="str">
        <f t="shared" si="104"/>
        <v/>
      </c>
      <c r="Q522" t="str">
        <f>IF(ISNA(VLOOKUP(AC522,#REF!,1)),"//","")</f>
        <v/>
      </c>
      <c r="R522"/>
      <c r="S522" s="43">
        <f t="shared" si="106"/>
        <v>174</v>
      </c>
      <c r="T522" s="92" t="s">
        <v>2431</v>
      </c>
      <c r="U522" s="70" t="s">
        <v>2431</v>
      </c>
      <c r="V522" s="70" t="s">
        <v>2431</v>
      </c>
      <c r="W522" s="44" t="str">
        <f t="shared" si="107"/>
        <v/>
      </c>
      <c r="X522" s="25" t="str">
        <f t="shared" si="108"/>
        <v/>
      </c>
      <c r="Y522" s="1">
        <f t="shared" si="109"/>
        <v>501</v>
      </c>
      <c r="Z522" t="str">
        <f t="shared" si="110"/>
        <v>SFL_SOLVING</v>
      </c>
      <c r="AA522" s="158" t="str">
        <f>IF(ISNA(VLOOKUP(X522,Sheet2!J:J,1,0)),"//","")</f>
        <v/>
      </c>
      <c r="AC522" s="108" t="str">
        <f t="shared" si="111"/>
        <v/>
      </c>
      <c r="AD522" t="b">
        <f t="shared" si="112"/>
        <v>1</v>
      </c>
    </row>
    <row r="523" spans="1:30">
      <c r="A523" s="56">
        <f t="shared" si="97"/>
        <v>523</v>
      </c>
      <c r="B523" s="55">
        <f t="shared" si="105"/>
        <v>502</v>
      </c>
      <c r="C523" s="59" t="s">
        <v>3845</v>
      </c>
      <c r="D523" s="59" t="s">
        <v>2611</v>
      </c>
      <c r="E523" s="74" t="s">
        <v>2637</v>
      </c>
      <c r="F523" s="74" t="s">
        <v>2637</v>
      </c>
      <c r="G523" s="75">
        <v>0</v>
      </c>
      <c r="H523" s="75">
        <v>0</v>
      </c>
      <c r="I523" s="65" t="s">
        <v>2612</v>
      </c>
      <c r="J523" s="65" t="s">
        <v>1549</v>
      </c>
      <c r="K523" s="66" t="s">
        <v>4077</v>
      </c>
      <c r="L523" s="62"/>
      <c r="M523" s="63" t="s">
        <v>2676</v>
      </c>
      <c r="N523" s="13"/>
      <c r="O523"/>
      <c r="P523" t="str">
        <f t="shared" si="104"/>
        <v/>
      </c>
      <c r="Q523" t="str">
        <f>IF(ISNA(VLOOKUP(AC523,#REF!,1)),"//","")</f>
        <v/>
      </c>
      <c r="R523"/>
      <c r="S523" s="43">
        <f t="shared" si="106"/>
        <v>174</v>
      </c>
      <c r="T523" s="92" t="s">
        <v>2431</v>
      </c>
      <c r="U523" s="70" t="s">
        <v>2431</v>
      </c>
      <c r="V523" s="70" t="s">
        <v>2431</v>
      </c>
      <c r="W523" s="44" t="str">
        <f t="shared" si="107"/>
        <v/>
      </c>
      <c r="X523" s="25" t="str">
        <f t="shared" si="108"/>
        <v/>
      </c>
      <c r="Y523" s="1">
        <f t="shared" si="109"/>
        <v>502</v>
      </c>
      <c r="Z523" t="str">
        <f t="shared" si="110"/>
        <v>SFL_VMDISP</v>
      </c>
      <c r="AA523" s="158" t="str">
        <f>IF(ISNA(VLOOKUP(X523,Sheet2!J:J,1,0)),"//","")</f>
        <v/>
      </c>
      <c r="AC523" s="108" t="str">
        <f t="shared" si="111"/>
        <v/>
      </c>
      <c r="AD523" t="b">
        <f t="shared" si="112"/>
        <v>1</v>
      </c>
    </row>
    <row r="524" spans="1:30">
      <c r="A524" s="56">
        <f t="shared" si="97"/>
        <v>524</v>
      </c>
      <c r="B524" s="55">
        <f t="shared" si="105"/>
        <v>503</v>
      </c>
      <c r="C524" s="59" t="s">
        <v>3845</v>
      </c>
      <c r="D524" s="59" t="s">
        <v>2872</v>
      </c>
      <c r="E524" s="74" t="s">
        <v>2873</v>
      </c>
      <c r="F524" s="74" t="s">
        <v>2873</v>
      </c>
      <c r="G524" s="75">
        <v>0</v>
      </c>
      <c r="H524" s="75">
        <v>0</v>
      </c>
      <c r="I524" s="65" t="s">
        <v>2612</v>
      </c>
      <c r="J524" s="65" t="s">
        <v>1549</v>
      </c>
      <c r="K524" s="66" t="s">
        <v>4077</v>
      </c>
      <c r="L524" s="62"/>
      <c r="M524" s="63" t="s">
        <v>2874</v>
      </c>
      <c r="N524" s="13"/>
      <c r="O524"/>
      <c r="P524" t="str">
        <f t="shared" si="104"/>
        <v/>
      </c>
      <c r="Q524" t="str">
        <f>IF(ISNA(VLOOKUP(AC524,#REF!,1)),"//","")</f>
        <v/>
      </c>
      <c r="R524"/>
      <c r="S524" s="43">
        <f t="shared" si="106"/>
        <v>174</v>
      </c>
      <c r="T524" s="92" t="s">
        <v>2431</v>
      </c>
      <c r="U524" s="70" t="s">
        <v>2431</v>
      </c>
      <c r="V524" s="70" t="s">
        <v>2431</v>
      </c>
      <c r="W524" s="44" t="str">
        <f t="shared" si="107"/>
        <v/>
      </c>
      <c r="X524" s="25" t="str">
        <f t="shared" si="108"/>
        <v/>
      </c>
      <c r="Y524" s="1">
        <f t="shared" si="109"/>
        <v>503</v>
      </c>
      <c r="Z524" t="str">
        <f t="shared" si="110"/>
        <v>SFL_USB</v>
      </c>
      <c r="AA524" s="158" t="str">
        <f>IF(ISNA(VLOOKUP(X524,Sheet2!J:J,1,0)),"//","")</f>
        <v/>
      </c>
      <c r="AC524" s="108" t="str">
        <f t="shared" si="111"/>
        <v/>
      </c>
      <c r="AD524" t="b">
        <f t="shared" si="112"/>
        <v>1</v>
      </c>
    </row>
    <row r="525" spans="1:30" s="17" customFormat="1">
      <c r="A525" s="108">
        <f t="shared" si="97"/>
        <v>525</v>
      </c>
      <c r="B525" s="55">
        <f t="shared" si="105"/>
        <v>504</v>
      </c>
      <c r="C525" s="110" t="s">
        <v>4057</v>
      </c>
      <c r="D525" s="110" t="s">
        <v>7</v>
      </c>
      <c r="E525" s="135" t="str">
        <f t="shared" ref="E525:E547" si="113">CHAR(34)&amp;IF(B525&lt;10,"000",IF(B525&lt;100,"00",IF(B525&lt;1000,"0","")))&amp;$B525&amp;CHAR(34)</f>
        <v>"0504"</v>
      </c>
      <c r="F525" s="111" t="str">
        <f t="shared" ref="F525:F547" si="114">E525</f>
        <v>"0504"</v>
      </c>
      <c r="G525" s="191">
        <v>0</v>
      </c>
      <c r="H525" s="191">
        <v>0</v>
      </c>
      <c r="I525" s="178" t="s">
        <v>28</v>
      </c>
      <c r="J525" s="65" t="s">
        <v>1549</v>
      </c>
      <c r="K525" s="113" t="s">
        <v>4077</v>
      </c>
      <c r="M525" s="136" t="str">
        <f t="shared" ref="M525:M547" si="115">"ITM_"&amp;IF(B525&lt;10,"000",IF(B525&lt;100,"00",IF(B525&lt;1000,"0","")))&amp;$B525</f>
        <v>ITM_0504</v>
      </c>
      <c r="N525" s="16"/>
      <c r="P525" s="17" t="str">
        <f t="shared" si="104"/>
        <v/>
      </c>
      <c r="Q525" s="17" t="str">
        <f>IF(ISNA(VLOOKUP(AC525,#REF!,1)),"//","")</f>
        <v/>
      </c>
      <c r="S525" s="43">
        <f t="shared" si="106"/>
        <v>174</v>
      </c>
      <c r="T525" s="108" t="s">
        <v>2431</v>
      </c>
      <c r="U525" s="115" t="s">
        <v>2431</v>
      </c>
      <c r="V525" s="115" t="s">
        <v>2431</v>
      </c>
      <c r="W525" s="44" t="str">
        <f t="shared" si="107"/>
        <v/>
      </c>
      <c r="X525" s="25" t="str">
        <f t="shared" si="108"/>
        <v/>
      </c>
      <c r="Y525" s="1">
        <f t="shared" si="109"/>
        <v>504</v>
      </c>
      <c r="Z525" t="str">
        <f t="shared" si="110"/>
        <v>ITM_0504</v>
      </c>
      <c r="AA525" s="158" t="str">
        <f>IF(ISNA(VLOOKUP(X525,Sheet2!J:J,1,0)),"//","")</f>
        <v/>
      </c>
      <c r="AC525" s="108" t="str">
        <f t="shared" si="111"/>
        <v/>
      </c>
      <c r="AD525" t="b">
        <f t="shared" si="112"/>
        <v>1</v>
      </c>
    </row>
    <row r="526" spans="1:30" s="17" customFormat="1">
      <c r="A526" s="108">
        <f t="shared" si="97"/>
        <v>526</v>
      </c>
      <c r="B526" s="55">
        <f t="shared" si="105"/>
        <v>505</v>
      </c>
      <c r="C526" s="110" t="s">
        <v>4057</v>
      </c>
      <c r="D526" s="110" t="s">
        <v>7</v>
      </c>
      <c r="E526" s="135" t="str">
        <f t="shared" si="113"/>
        <v>"0505"</v>
      </c>
      <c r="F526" s="111" t="str">
        <f t="shared" si="114"/>
        <v>"0505"</v>
      </c>
      <c r="G526" s="191">
        <v>0</v>
      </c>
      <c r="H526" s="191">
        <v>0</v>
      </c>
      <c r="I526" s="178" t="s">
        <v>28</v>
      </c>
      <c r="J526" s="65" t="s">
        <v>1549</v>
      </c>
      <c r="K526" s="113" t="s">
        <v>4077</v>
      </c>
      <c r="M526" s="136" t="str">
        <f t="shared" si="115"/>
        <v>ITM_0505</v>
      </c>
      <c r="N526" s="16"/>
      <c r="P526" s="17" t="str">
        <f t="shared" si="104"/>
        <v/>
      </c>
      <c r="Q526" s="17" t="str">
        <f>IF(ISNA(VLOOKUP(AC526,#REF!,1)),"//","")</f>
        <v/>
      </c>
      <c r="S526" s="43">
        <f t="shared" si="106"/>
        <v>174</v>
      </c>
      <c r="T526" s="108" t="s">
        <v>2431</v>
      </c>
      <c r="U526" s="115" t="s">
        <v>2431</v>
      </c>
      <c r="V526" s="115" t="s">
        <v>2431</v>
      </c>
      <c r="W526" s="44" t="str">
        <f t="shared" si="107"/>
        <v/>
      </c>
      <c r="X526" s="25" t="str">
        <f t="shared" si="108"/>
        <v/>
      </c>
      <c r="Y526" s="1">
        <f t="shared" si="109"/>
        <v>505</v>
      </c>
      <c r="Z526" t="str">
        <f t="shared" si="110"/>
        <v>ITM_0505</v>
      </c>
      <c r="AA526" s="158" t="str">
        <f>IF(ISNA(VLOOKUP(X526,Sheet2!J:J,1,0)),"//","")</f>
        <v/>
      </c>
      <c r="AC526" s="108" t="str">
        <f t="shared" si="111"/>
        <v/>
      </c>
      <c r="AD526" t="b">
        <f t="shared" si="112"/>
        <v>1</v>
      </c>
    </row>
    <row r="527" spans="1:30" s="17" customFormat="1">
      <c r="A527" s="108">
        <f t="shared" si="97"/>
        <v>527</v>
      </c>
      <c r="B527" s="55">
        <f t="shared" si="105"/>
        <v>506</v>
      </c>
      <c r="C527" s="110" t="s">
        <v>4057</v>
      </c>
      <c r="D527" s="110" t="s">
        <v>7</v>
      </c>
      <c r="E527" s="135" t="str">
        <f t="shared" si="113"/>
        <v>"0506"</v>
      </c>
      <c r="F527" s="111" t="str">
        <f t="shared" si="114"/>
        <v>"0506"</v>
      </c>
      <c r="G527" s="191">
        <v>0</v>
      </c>
      <c r="H527" s="191">
        <v>0</v>
      </c>
      <c r="I527" s="178" t="s">
        <v>28</v>
      </c>
      <c r="J527" s="65" t="s">
        <v>1549</v>
      </c>
      <c r="K527" s="113" t="s">
        <v>4077</v>
      </c>
      <c r="M527" s="136" t="str">
        <f t="shared" si="115"/>
        <v>ITM_0506</v>
      </c>
      <c r="N527" s="16"/>
      <c r="P527" s="17" t="str">
        <f t="shared" si="104"/>
        <v/>
      </c>
      <c r="Q527" s="17" t="str">
        <f>IF(ISNA(VLOOKUP(AC527,#REF!,1)),"//","")</f>
        <v/>
      </c>
      <c r="S527" s="43">
        <f t="shared" si="106"/>
        <v>174</v>
      </c>
      <c r="T527" s="108" t="s">
        <v>2431</v>
      </c>
      <c r="U527" s="115" t="s">
        <v>2431</v>
      </c>
      <c r="V527" s="115" t="s">
        <v>2431</v>
      </c>
      <c r="W527" s="44" t="str">
        <f t="shared" si="107"/>
        <v/>
      </c>
      <c r="X527" s="25" t="str">
        <f t="shared" si="108"/>
        <v/>
      </c>
      <c r="Y527" s="1">
        <f t="shared" si="109"/>
        <v>506</v>
      </c>
      <c r="Z527" t="str">
        <f t="shared" si="110"/>
        <v>ITM_0506</v>
      </c>
      <c r="AA527" s="158" t="str">
        <f>IF(ISNA(VLOOKUP(X527,Sheet2!J:J,1,0)),"//","")</f>
        <v/>
      </c>
      <c r="AC527" s="108" t="str">
        <f t="shared" si="111"/>
        <v/>
      </c>
      <c r="AD527" t="b">
        <f t="shared" si="112"/>
        <v>1</v>
      </c>
    </row>
    <row r="528" spans="1:30" s="17" customFormat="1">
      <c r="A528" s="108">
        <f t="shared" si="97"/>
        <v>528</v>
      </c>
      <c r="B528" s="55">
        <f t="shared" si="105"/>
        <v>507</v>
      </c>
      <c r="C528" s="110" t="s">
        <v>4057</v>
      </c>
      <c r="D528" s="110" t="s">
        <v>7</v>
      </c>
      <c r="E528" s="135" t="str">
        <f t="shared" si="113"/>
        <v>"0507"</v>
      </c>
      <c r="F528" s="111" t="str">
        <f t="shared" si="114"/>
        <v>"0507"</v>
      </c>
      <c r="G528" s="191">
        <v>0</v>
      </c>
      <c r="H528" s="191">
        <v>0</v>
      </c>
      <c r="I528" s="178" t="s">
        <v>28</v>
      </c>
      <c r="J528" s="65" t="s">
        <v>1549</v>
      </c>
      <c r="K528" s="113" t="s">
        <v>4077</v>
      </c>
      <c r="M528" s="136" t="str">
        <f t="shared" si="115"/>
        <v>ITM_0507</v>
      </c>
      <c r="N528" s="16"/>
      <c r="P528" s="17" t="str">
        <f t="shared" si="104"/>
        <v/>
      </c>
      <c r="Q528" s="17" t="str">
        <f>IF(ISNA(VLOOKUP(AC528,#REF!,1)),"//","")</f>
        <v/>
      </c>
      <c r="S528" s="43">
        <f t="shared" si="106"/>
        <v>174</v>
      </c>
      <c r="T528" s="108" t="s">
        <v>2431</v>
      </c>
      <c r="U528" s="115" t="s">
        <v>2431</v>
      </c>
      <c r="V528" s="115" t="s">
        <v>2431</v>
      </c>
      <c r="W528" s="44" t="str">
        <f t="shared" si="107"/>
        <v/>
      </c>
      <c r="X528" s="25" t="str">
        <f t="shared" si="108"/>
        <v/>
      </c>
      <c r="Y528" s="1">
        <f t="shared" si="109"/>
        <v>507</v>
      </c>
      <c r="Z528" t="str">
        <f t="shared" si="110"/>
        <v>ITM_0507</v>
      </c>
      <c r="AA528" s="158" t="str">
        <f>IF(ISNA(VLOOKUP(X528,Sheet2!J:J,1,0)),"//","")</f>
        <v/>
      </c>
      <c r="AC528" s="108" t="str">
        <f t="shared" si="111"/>
        <v/>
      </c>
      <c r="AD528" t="b">
        <f t="shared" si="112"/>
        <v>1</v>
      </c>
    </row>
    <row r="529" spans="1:30" s="17" customFormat="1">
      <c r="A529" s="108">
        <f t="shared" ref="A529:A547" si="116">IF(B529=INT(B529),ROW(),"")</f>
        <v>529</v>
      </c>
      <c r="B529" s="55">
        <f t="shared" si="105"/>
        <v>508</v>
      </c>
      <c r="C529" s="110" t="s">
        <v>4057</v>
      </c>
      <c r="D529" s="110" t="s">
        <v>7</v>
      </c>
      <c r="E529" s="135" t="str">
        <f t="shared" si="113"/>
        <v>"0508"</v>
      </c>
      <c r="F529" s="111" t="str">
        <f t="shared" si="114"/>
        <v>"0508"</v>
      </c>
      <c r="G529" s="191">
        <v>0</v>
      </c>
      <c r="H529" s="191">
        <v>0</v>
      </c>
      <c r="I529" s="178" t="s">
        <v>28</v>
      </c>
      <c r="J529" s="65" t="s">
        <v>1549</v>
      </c>
      <c r="K529" s="113" t="s">
        <v>4077</v>
      </c>
      <c r="M529" s="136" t="str">
        <f t="shared" si="115"/>
        <v>ITM_0508</v>
      </c>
      <c r="N529" s="16"/>
      <c r="P529" s="17" t="str">
        <f t="shared" si="104"/>
        <v/>
      </c>
      <c r="Q529" s="17" t="str">
        <f>IF(ISNA(VLOOKUP(AC529,#REF!,1)),"//","")</f>
        <v/>
      </c>
      <c r="S529" s="43">
        <f t="shared" si="106"/>
        <v>174</v>
      </c>
      <c r="T529" s="108" t="s">
        <v>2431</v>
      </c>
      <c r="U529" s="115" t="s">
        <v>2431</v>
      </c>
      <c r="V529" s="115" t="s">
        <v>2431</v>
      </c>
      <c r="W529" s="44" t="str">
        <f t="shared" si="107"/>
        <v/>
      </c>
      <c r="X529" s="25" t="str">
        <f t="shared" si="108"/>
        <v/>
      </c>
      <c r="Y529" s="1">
        <f t="shared" si="109"/>
        <v>508</v>
      </c>
      <c r="Z529" t="str">
        <f t="shared" si="110"/>
        <v>ITM_0508</v>
      </c>
      <c r="AA529" s="158" t="str">
        <f>IF(ISNA(VLOOKUP(X529,Sheet2!J:J,1,0)),"//","")</f>
        <v/>
      </c>
      <c r="AC529" s="108" t="str">
        <f t="shared" si="111"/>
        <v/>
      </c>
      <c r="AD529" t="b">
        <f t="shared" si="112"/>
        <v>1</v>
      </c>
    </row>
    <row r="530" spans="1:30" s="17" customFormat="1">
      <c r="A530" s="108">
        <f t="shared" si="116"/>
        <v>530</v>
      </c>
      <c r="B530" s="55">
        <f t="shared" si="105"/>
        <v>509</v>
      </c>
      <c r="C530" s="110" t="s">
        <v>4057</v>
      </c>
      <c r="D530" s="110" t="s">
        <v>7</v>
      </c>
      <c r="E530" s="135" t="str">
        <f t="shared" si="113"/>
        <v>"0509"</v>
      </c>
      <c r="F530" s="111" t="str">
        <f t="shared" si="114"/>
        <v>"0509"</v>
      </c>
      <c r="G530" s="191">
        <v>0</v>
      </c>
      <c r="H530" s="191">
        <v>0</v>
      </c>
      <c r="I530" s="178" t="s">
        <v>28</v>
      </c>
      <c r="J530" s="65" t="s">
        <v>1549</v>
      </c>
      <c r="K530" s="113" t="s">
        <v>4077</v>
      </c>
      <c r="M530" s="136" t="str">
        <f t="shared" si="115"/>
        <v>ITM_0509</v>
      </c>
      <c r="N530" s="16"/>
      <c r="P530" s="17" t="str">
        <f t="shared" si="104"/>
        <v/>
      </c>
      <c r="Q530" s="17" t="str">
        <f>IF(ISNA(VLOOKUP(AC530,#REF!,1)),"//","")</f>
        <v/>
      </c>
      <c r="S530" s="43">
        <f t="shared" si="106"/>
        <v>174</v>
      </c>
      <c r="T530" s="108" t="s">
        <v>2431</v>
      </c>
      <c r="U530" s="115" t="s">
        <v>2431</v>
      </c>
      <c r="V530" s="115" t="s">
        <v>2431</v>
      </c>
      <c r="W530" s="44" t="str">
        <f t="shared" si="107"/>
        <v/>
      </c>
      <c r="X530" s="25" t="str">
        <f t="shared" si="108"/>
        <v/>
      </c>
      <c r="Y530" s="1">
        <f t="shared" si="109"/>
        <v>509</v>
      </c>
      <c r="Z530" t="str">
        <f t="shared" si="110"/>
        <v>ITM_0509</v>
      </c>
      <c r="AA530" s="158" t="str">
        <f>IF(ISNA(VLOOKUP(X530,Sheet2!J:J,1,0)),"//","")</f>
        <v/>
      </c>
      <c r="AC530" s="108" t="str">
        <f t="shared" si="111"/>
        <v/>
      </c>
      <c r="AD530" t="b">
        <f t="shared" si="112"/>
        <v>1</v>
      </c>
    </row>
    <row r="531" spans="1:30" s="17" customFormat="1">
      <c r="A531" s="108">
        <f t="shared" si="116"/>
        <v>531</v>
      </c>
      <c r="B531" s="55">
        <f t="shared" si="105"/>
        <v>510</v>
      </c>
      <c r="C531" s="110" t="s">
        <v>4057</v>
      </c>
      <c r="D531" s="110" t="s">
        <v>7</v>
      </c>
      <c r="E531" s="135" t="str">
        <f t="shared" si="113"/>
        <v>"0510"</v>
      </c>
      <c r="F531" s="111" t="str">
        <f t="shared" si="114"/>
        <v>"0510"</v>
      </c>
      <c r="G531" s="191">
        <v>0</v>
      </c>
      <c r="H531" s="191">
        <v>0</v>
      </c>
      <c r="I531" s="178" t="s">
        <v>28</v>
      </c>
      <c r="J531" s="65" t="s">
        <v>1549</v>
      </c>
      <c r="K531" s="113" t="s">
        <v>4077</v>
      </c>
      <c r="M531" s="136" t="str">
        <f t="shared" si="115"/>
        <v>ITM_0510</v>
      </c>
      <c r="N531" s="16"/>
      <c r="P531" s="17" t="str">
        <f t="shared" si="104"/>
        <v/>
      </c>
      <c r="Q531" s="17" t="str">
        <f>IF(ISNA(VLOOKUP(AC531,#REF!,1)),"//","")</f>
        <v/>
      </c>
      <c r="S531" s="43">
        <f t="shared" si="106"/>
        <v>174</v>
      </c>
      <c r="T531" s="108" t="s">
        <v>2431</v>
      </c>
      <c r="U531" s="115" t="s">
        <v>2431</v>
      </c>
      <c r="V531" s="115" t="s">
        <v>2431</v>
      </c>
      <c r="W531" s="44" t="str">
        <f t="shared" si="107"/>
        <v/>
      </c>
      <c r="X531" s="25" t="str">
        <f t="shared" si="108"/>
        <v/>
      </c>
      <c r="Y531" s="1">
        <f t="shared" si="109"/>
        <v>510</v>
      </c>
      <c r="Z531" t="str">
        <f t="shared" si="110"/>
        <v>ITM_0510</v>
      </c>
      <c r="AA531" s="158" t="str">
        <f>IF(ISNA(VLOOKUP(X531,Sheet2!J:J,1,0)),"//","")</f>
        <v/>
      </c>
      <c r="AC531" s="108" t="str">
        <f t="shared" si="111"/>
        <v/>
      </c>
      <c r="AD531" t="b">
        <f t="shared" si="112"/>
        <v>1</v>
      </c>
    </row>
    <row r="532" spans="1:30" s="17" customFormat="1">
      <c r="A532" s="108">
        <f t="shared" si="116"/>
        <v>532</v>
      </c>
      <c r="B532" s="55">
        <f t="shared" si="105"/>
        <v>511</v>
      </c>
      <c r="C532" s="110" t="s">
        <v>4057</v>
      </c>
      <c r="D532" s="110" t="s">
        <v>7</v>
      </c>
      <c r="E532" s="135" t="str">
        <f t="shared" si="113"/>
        <v>"0511"</v>
      </c>
      <c r="F532" s="111" t="str">
        <f t="shared" si="114"/>
        <v>"0511"</v>
      </c>
      <c r="G532" s="191">
        <v>0</v>
      </c>
      <c r="H532" s="191">
        <v>0</v>
      </c>
      <c r="I532" s="178" t="s">
        <v>28</v>
      </c>
      <c r="J532" s="65" t="s">
        <v>1549</v>
      </c>
      <c r="K532" s="113" t="s">
        <v>4077</v>
      </c>
      <c r="M532" s="136" t="str">
        <f t="shared" si="115"/>
        <v>ITM_0511</v>
      </c>
      <c r="N532" s="16"/>
      <c r="P532" s="17" t="str">
        <f t="shared" si="104"/>
        <v/>
      </c>
      <c r="Q532" s="17" t="str">
        <f>IF(ISNA(VLOOKUP(AC532,#REF!,1)),"//","")</f>
        <v/>
      </c>
      <c r="S532" s="43">
        <f t="shared" si="106"/>
        <v>174</v>
      </c>
      <c r="T532" s="108" t="s">
        <v>2431</v>
      </c>
      <c r="U532" s="115" t="s">
        <v>2431</v>
      </c>
      <c r="V532" s="115" t="s">
        <v>2431</v>
      </c>
      <c r="W532" s="44" t="str">
        <f t="shared" si="107"/>
        <v/>
      </c>
      <c r="X532" s="25" t="str">
        <f t="shared" si="108"/>
        <v/>
      </c>
      <c r="Y532" s="1">
        <f t="shared" si="109"/>
        <v>511</v>
      </c>
      <c r="Z532" t="str">
        <f t="shared" si="110"/>
        <v>ITM_0511</v>
      </c>
      <c r="AA532" s="158" t="str">
        <f>IF(ISNA(VLOOKUP(X532,Sheet2!J:J,1,0)),"//","")</f>
        <v/>
      </c>
      <c r="AC532" s="108" t="str">
        <f t="shared" si="111"/>
        <v/>
      </c>
      <c r="AD532" t="b">
        <f t="shared" si="112"/>
        <v>1</v>
      </c>
    </row>
    <row r="533" spans="1:30" s="17" customFormat="1">
      <c r="A533" s="108">
        <f t="shared" si="116"/>
        <v>533</v>
      </c>
      <c r="B533" s="55">
        <f t="shared" si="105"/>
        <v>512</v>
      </c>
      <c r="C533" s="110" t="s">
        <v>4057</v>
      </c>
      <c r="D533" s="110" t="s">
        <v>7</v>
      </c>
      <c r="E533" s="135" t="str">
        <f t="shared" si="113"/>
        <v>"0512"</v>
      </c>
      <c r="F533" s="111" t="str">
        <f t="shared" si="114"/>
        <v>"0512"</v>
      </c>
      <c r="G533" s="191">
        <v>0</v>
      </c>
      <c r="H533" s="191">
        <v>0</v>
      </c>
      <c r="I533" s="178" t="s">
        <v>28</v>
      </c>
      <c r="J533" s="65" t="s">
        <v>1549</v>
      </c>
      <c r="K533" s="113" t="s">
        <v>4077</v>
      </c>
      <c r="M533" s="136" t="str">
        <f t="shared" si="115"/>
        <v>ITM_0512</v>
      </c>
      <c r="N533" s="16"/>
      <c r="P533" s="17" t="str">
        <f t="shared" si="104"/>
        <v/>
      </c>
      <c r="Q533" s="17" t="str">
        <f>IF(ISNA(VLOOKUP(AC533,#REF!,1)),"//","")</f>
        <v/>
      </c>
      <c r="S533" s="43">
        <f t="shared" si="106"/>
        <v>174</v>
      </c>
      <c r="T533" s="108" t="s">
        <v>2431</v>
      </c>
      <c r="U533" s="115" t="s">
        <v>2431</v>
      </c>
      <c r="V533" s="115" t="s">
        <v>2431</v>
      </c>
      <c r="W533" s="44" t="str">
        <f t="shared" si="107"/>
        <v/>
      </c>
      <c r="X533" s="25" t="str">
        <f t="shared" si="108"/>
        <v/>
      </c>
      <c r="Y533" s="1">
        <f t="shared" si="109"/>
        <v>512</v>
      </c>
      <c r="Z533" t="str">
        <f t="shared" si="110"/>
        <v>ITM_0512</v>
      </c>
      <c r="AA533" s="158" t="str">
        <f>IF(ISNA(VLOOKUP(X533,Sheet2!J:J,1,0)),"//","")</f>
        <v/>
      </c>
      <c r="AC533" s="108" t="str">
        <f t="shared" si="111"/>
        <v/>
      </c>
      <c r="AD533" t="b">
        <f t="shared" si="112"/>
        <v>1</v>
      </c>
    </row>
    <row r="534" spans="1:30" s="17" customFormat="1">
      <c r="A534" s="108">
        <f t="shared" si="116"/>
        <v>534</v>
      </c>
      <c r="B534" s="55">
        <f t="shared" si="105"/>
        <v>513</v>
      </c>
      <c r="C534" s="110" t="s">
        <v>4057</v>
      </c>
      <c r="D534" s="110" t="s">
        <v>7</v>
      </c>
      <c r="E534" s="135" t="str">
        <f t="shared" si="113"/>
        <v>"0513"</v>
      </c>
      <c r="F534" s="111" t="str">
        <f t="shared" si="114"/>
        <v>"0513"</v>
      </c>
      <c r="G534" s="191">
        <v>0</v>
      </c>
      <c r="H534" s="191">
        <v>0</v>
      </c>
      <c r="I534" s="178" t="s">
        <v>28</v>
      </c>
      <c r="J534" s="65" t="s">
        <v>1549</v>
      </c>
      <c r="K534" s="113" t="s">
        <v>4077</v>
      </c>
      <c r="M534" s="136" t="str">
        <f t="shared" si="115"/>
        <v>ITM_0513</v>
      </c>
      <c r="N534" s="16"/>
      <c r="P534" s="17" t="str">
        <f t="shared" si="104"/>
        <v/>
      </c>
      <c r="Q534" s="17" t="str">
        <f>IF(ISNA(VLOOKUP(AC534,#REF!,1)),"//","")</f>
        <v/>
      </c>
      <c r="S534" s="43">
        <f t="shared" si="106"/>
        <v>174</v>
      </c>
      <c r="T534" s="108" t="s">
        <v>2431</v>
      </c>
      <c r="U534" s="115" t="s">
        <v>2431</v>
      </c>
      <c r="V534" s="115" t="s">
        <v>2431</v>
      </c>
      <c r="W534" s="44" t="str">
        <f t="shared" si="107"/>
        <v/>
      </c>
      <c r="X534" s="25" t="str">
        <f t="shared" si="108"/>
        <v/>
      </c>
      <c r="Y534" s="1">
        <f t="shared" si="109"/>
        <v>513</v>
      </c>
      <c r="Z534" t="str">
        <f t="shared" si="110"/>
        <v>ITM_0513</v>
      </c>
      <c r="AA534" s="158" t="str">
        <f>IF(ISNA(VLOOKUP(X534,Sheet2!J:J,1,0)),"//","")</f>
        <v/>
      </c>
      <c r="AC534" s="108" t="str">
        <f t="shared" si="111"/>
        <v/>
      </c>
      <c r="AD534" t="b">
        <f t="shared" si="112"/>
        <v>1</v>
      </c>
    </row>
    <row r="535" spans="1:30" s="17" customFormat="1">
      <c r="A535" s="108">
        <f t="shared" si="116"/>
        <v>535</v>
      </c>
      <c r="B535" s="55">
        <f t="shared" si="105"/>
        <v>514</v>
      </c>
      <c r="C535" s="110" t="s">
        <v>4057</v>
      </c>
      <c r="D535" s="110" t="s">
        <v>7</v>
      </c>
      <c r="E535" s="135" t="str">
        <f t="shared" si="113"/>
        <v>"0514"</v>
      </c>
      <c r="F535" s="111" t="str">
        <f t="shared" si="114"/>
        <v>"0514"</v>
      </c>
      <c r="G535" s="191">
        <v>0</v>
      </c>
      <c r="H535" s="191">
        <v>0</v>
      </c>
      <c r="I535" s="178" t="s">
        <v>28</v>
      </c>
      <c r="J535" s="65" t="s">
        <v>1549</v>
      </c>
      <c r="K535" s="113" t="s">
        <v>4077</v>
      </c>
      <c r="M535" s="136" t="str">
        <f t="shared" si="115"/>
        <v>ITM_0514</v>
      </c>
      <c r="N535" s="16"/>
      <c r="P535" s="17" t="str">
        <f t="shared" si="104"/>
        <v/>
      </c>
      <c r="Q535" s="17" t="str">
        <f>IF(ISNA(VLOOKUP(AC535,#REF!,1)),"//","")</f>
        <v/>
      </c>
      <c r="S535" s="43">
        <f t="shared" si="106"/>
        <v>174</v>
      </c>
      <c r="T535" s="108" t="s">
        <v>2431</v>
      </c>
      <c r="U535" s="115" t="s">
        <v>2431</v>
      </c>
      <c r="V535" s="115" t="s">
        <v>2431</v>
      </c>
      <c r="W535" s="44" t="str">
        <f t="shared" si="107"/>
        <v/>
      </c>
      <c r="X535" s="25" t="str">
        <f t="shared" si="108"/>
        <v/>
      </c>
      <c r="Y535" s="1">
        <f t="shared" si="109"/>
        <v>514</v>
      </c>
      <c r="Z535" t="str">
        <f t="shared" si="110"/>
        <v>ITM_0514</v>
      </c>
      <c r="AA535" s="158" t="str">
        <f>IF(ISNA(VLOOKUP(X535,Sheet2!J:J,1,0)),"//","")</f>
        <v/>
      </c>
      <c r="AC535" s="108" t="str">
        <f t="shared" si="111"/>
        <v/>
      </c>
      <c r="AD535" t="b">
        <f t="shared" si="112"/>
        <v>1</v>
      </c>
    </row>
    <row r="536" spans="1:30" s="17" customFormat="1">
      <c r="A536" s="108">
        <f t="shared" si="116"/>
        <v>536</v>
      </c>
      <c r="B536" s="55">
        <f t="shared" si="105"/>
        <v>515</v>
      </c>
      <c r="C536" s="110" t="s">
        <v>4057</v>
      </c>
      <c r="D536" s="110" t="s">
        <v>7</v>
      </c>
      <c r="E536" s="135" t="str">
        <f t="shared" si="113"/>
        <v>"0515"</v>
      </c>
      <c r="F536" s="111" t="str">
        <f t="shared" si="114"/>
        <v>"0515"</v>
      </c>
      <c r="G536" s="191">
        <v>0</v>
      </c>
      <c r="H536" s="191">
        <v>0</v>
      </c>
      <c r="I536" s="178" t="s">
        <v>28</v>
      </c>
      <c r="J536" s="65" t="s">
        <v>1549</v>
      </c>
      <c r="K536" s="113" t="s">
        <v>4077</v>
      </c>
      <c r="M536" s="136" t="str">
        <f t="shared" si="115"/>
        <v>ITM_0515</v>
      </c>
      <c r="N536" s="16"/>
      <c r="P536" s="17" t="str">
        <f t="shared" si="104"/>
        <v/>
      </c>
      <c r="Q536" s="17" t="str">
        <f>IF(ISNA(VLOOKUP(AC536,#REF!,1)),"//","")</f>
        <v/>
      </c>
      <c r="S536" s="43">
        <f t="shared" si="106"/>
        <v>174</v>
      </c>
      <c r="T536" s="108" t="s">
        <v>2431</v>
      </c>
      <c r="U536" s="115" t="s">
        <v>2431</v>
      </c>
      <c r="V536" s="115" t="s">
        <v>2431</v>
      </c>
      <c r="W536" s="44" t="str">
        <f t="shared" si="107"/>
        <v/>
      </c>
      <c r="X536" s="25" t="str">
        <f t="shared" si="108"/>
        <v/>
      </c>
      <c r="Y536" s="1">
        <f t="shared" si="109"/>
        <v>515</v>
      </c>
      <c r="Z536" t="str">
        <f t="shared" si="110"/>
        <v>ITM_0515</v>
      </c>
      <c r="AA536" s="158" t="str">
        <f>IF(ISNA(VLOOKUP(X536,Sheet2!J:J,1,0)),"//","")</f>
        <v/>
      </c>
      <c r="AC536" s="108" t="str">
        <f t="shared" si="111"/>
        <v/>
      </c>
      <c r="AD536" t="b">
        <f t="shared" si="112"/>
        <v>1</v>
      </c>
    </row>
    <row r="537" spans="1:30" s="17" customFormat="1">
      <c r="A537" s="108">
        <f t="shared" si="116"/>
        <v>537</v>
      </c>
      <c r="B537" s="55">
        <f t="shared" si="105"/>
        <v>516</v>
      </c>
      <c r="C537" s="110" t="s">
        <v>4057</v>
      </c>
      <c r="D537" s="110" t="s">
        <v>7</v>
      </c>
      <c r="E537" s="135" t="str">
        <f t="shared" si="113"/>
        <v>"0516"</v>
      </c>
      <c r="F537" s="111" t="str">
        <f t="shared" si="114"/>
        <v>"0516"</v>
      </c>
      <c r="G537" s="191">
        <v>0</v>
      </c>
      <c r="H537" s="191">
        <v>0</v>
      </c>
      <c r="I537" s="178" t="s">
        <v>28</v>
      </c>
      <c r="J537" s="65" t="s">
        <v>1549</v>
      </c>
      <c r="K537" s="113" t="s">
        <v>4077</v>
      </c>
      <c r="M537" s="136" t="str">
        <f t="shared" si="115"/>
        <v>ITM_0516</v>
      </c>
      <c r="N537" s="16"/>
      <c r="P537" s="17" t="str">
        <f t="shared" si="104"/>
        <v/>
      </c>
      <c r="Q537" s="17" t="str">
        <f>IF(ISNA(VLOOKUP(AC537,#REF!,1)),"//","")</f>
        <v/>
      </c>
      <c r="S537" s="43">
        <f t="shared" si="106"/>
        <v>174</v>
      </c>
      <c r="T537" s="108" t="s">
        <v>2431</v>
      </c>
      <c r="U537" s="115" t="s">
        <v>2431</v>
      </c>
      <c r="V537" s="115" t="s">
        <v>2431</v>
      </c>
      <c r="W537" s="44" t="str">
        <f t="shared" si="107"/>
        <v/>
      </c>
      <c r="X537" s="25" t="str">
        <f t="shared" si="108"/>
        <v/>
      </c>
      <c r="Y537" s="1">
        <f t="shared" si="109"/>
        <v>516</v>
      </c>
      <c r="Z537" t="str">
        <f t="shared" si="110"/>
        <v>ITM_0516</v>
      </c>
      <c r="AA537" s="158" t="str">
        <f>IF(ISNA(VLOOKUP(X537,Sheet2!J:J,1,0)),"//","")</f>
        <v/>
      </c>
      <c r="AC537" s="108" t="str">
        <f t="shared" si="111"/>
        <v/>
      </c>
      <c r="AD537" t="b">
        <f t="shared" si="112"/>
        <v>1</v>
      </c>
    </row>
    <row r="538" spans="1:30" s="17" customFormat="1">
      <c r="A538" s="108">
        <f t="shared" si="116"/>
        <v>538</v>
      </c>
      <c r="B538" s="55">
        <f t="shared" si="105"/>
        <v>517</v>
      </c>
      <c r="C538" s="110" t="s">
        <v>4057</v>
      </c>
      <c r="D538" s="110" t="s">
        <v>7</v>
      </c>
      <c r="E538" s="135" t="str">
        <f t="shared" si="113"/>
        <v>"0517"</v>
      </c>
      <c r="F538" s="111" t="str">
        <f t="shared" si="114"/>
        <v>"0517"</v>
      </c>
      <c r="G538" s="191">
        <v>0</v>
      </c>
      <c r="H538" s="191">
        <v>0</v>
      </c>
      <c r="I538" s="178" t="s">
        <v>28</v>
      </c>
      <c r="J538" s="65" t="s">
        <v>1549</v>
      </c>
      <c r="K538" s="113" t="s">
        <v>4077</v>
      </c>
      <c r="M538" s="136" t="str">
        <f t="shared" si="115"/>
        <v>ITM_0517</v>
      </c>
      <c r="N538" s="16"/>
      <c r="P538" s="17" t="str">
        <f t="shared" si="104"/>
        <v/>
      </c>
      <c r="Q538" s="17" t="str">
        <f>IF(ISNA(VLOOKUP(AC538,#REF!,1)),"//","")</f>
        <v/>
      </c>
      <c r="S538" s="43">
        <f t="shared" si="106"/>
        <v>174</v>
      </c>
      <c r="T538" s="108" t="s">
        <v>2431</v>
      </c>
      <c r="U538" s="115" t="s">
        <v>2431</v>
      </c>
      <c r="V538" s="115" t="s">
        <v>2431</v>
      </c>
      <c r="W538" s="44" t="str">
        <f t="shared" si="107"/>
        <v/>
      </c>
      <c r="X538" s="25" t="str">
        <f t="shared" si="108"/>
        <v/>
      </c>
      <c r="Y538" s="1">
        <f t="shared" si="109"/>
        <v>517</v>
      </c>
      <c r="Z538" t="str">
        <f t="shared" si="110"/>
        <v>ITM_0517</v>
      </c>
      <c r="AA538" s="158" t="str">
        <f>IF(ISNA(VLOOKUP(X538,Sheet2!J:J,1,0)),"//","")</f>
        <v/>
      </c>
      <c r="AC538" s="108" t="str">
        <f t="shared" si="111"/>
        <v/>
      </c>
      <c r="AD538" t="b">
        <f t="shared" si="112"/>
        <v>1</v>
      </c>
    </row>
    <row r="539" spans="1:30" s="17" customFormat="1">
      <c r="A539" s="108">
        <f t="shared" si="116"/>
        <v>539</v>
      </c>
      <c r="B539" s="55">
        <f t="shared" si="105"/>
        <v>518</v>
      </c>
      <c r="C539" s="110" t="s">
        <v>4057</v>
      </c>
      <c r="D539" s="110" t="s">
        <v>7</v>
      </c>
      <c r="E539" s="135" t="str">
        <f t="shared" si="113"/>
        <v>"0518"</v>
      </c>
      <c r="F539" s="111" t="str">
        <f t="shared" si="114"/>
        <v>"0518"</v>
      </c>
      <c r="G539" s="191">
        <v>0</v>
      </c>
      <c r="H539" s="191">
        <v>0</v>
      </c>
      <c r="I539" s="178" t="s">
        <v>28</v>
      </c>
      <c r="J539" s="65" t="s">
        <v>1549</v>
      </c>
      <c r="K539" s="113" t="s">
        <v>4077</v>
      </c>
      <c r="M539" s="136" t="str">
        <f t="shared" si="115"/>
        <v>ITM_0518</v>
      </c>
      <c r="N539" s="16"/>
      <c r="P539" s="17" t="str">
        <f t="shared" si="104"/>
        <v/>
      </c>
      <c r="Q539" s="17" t="str">
        <f>IF(ISNA(VLOOKUP(AC539,#REF!,1)),"//","")</f>
        <v/>
      </c>
      <c r="S539" s="43">
        <f t="shared" si="106"/>
        <v>174</v>
      </c>
      <c r="T539" s="108" t="s">
        <v>2431</v>
      </c>
      <c r="U539" s="115" t="s">
        <v>2431</v>
      </c>
      <c r="V539" s="115" t="s">
        <v>2431</v>
      </c>
      <c r="W539" s="44" t="str">
        <f t="shared" si="107"/>
        <v/>
      </c>
      <c r="X539" s="25" t="str">
        <f t="shared" si="108"/>
        <v/>
      </c>
      <c r="Y539" s="1">
        <f t="shared" si="109"/>
        <v>518</v>
      </c>
      <c r="Z539" t="str">
        <f t="shared" si="110"/>
        <v>ITM_0518</v>
      </c>
      <c r="AA539" s="158" t="str">
        <f>IF(ISNA(VLOOKUP(X539,Sheet2!J:J,1,0)),"//","")</f>
        <v/>
      </c>
      <c r="AC539" s="108" t="str">
        <f t="shared" si="111"/>
        <v/>
      </c>
      <c r="AD539" t="b">
        <f t="shared" si="112"/>
        <v>1</v>
      </c>
    </row>
    <row r="540" spans="1:30" s="17" customFormat="1">
      <c r="A540" s="108">
        <f t="shared" si="116"/>
        <v>540</v>
      </c>
      <c r="B540" s="55">
        <f t="shared" si="105"/>
        <v>519</v>
      </c>
      <c r="C540" s="110" t="s">
        <v>4057</v>
      </c>
      <c r="D540" s="110" t="s">
        <v>7</v>
      </c>
      <c r="E540" s="135" t="str">
        <f t="shared" si="113"/>
        <v>"0519"</v>
      </c>
      <c r="F540" s="111" t="str">
        <f t="shared" si="114"/>
        <v>"0519"</v>
      </c>
      <c r="G540" s="191">
        <v>0</v>
      </c>
      <c r="H540" s="191">
        <v>0</v>
      </c>
      <c r="I540" s="178" t="s">
        <v>28</v>
      </c>
      <c r="J540" s="65" t="s">
        <v>1549</v>
      </c>
      <c r="K540" s="113" t="s">
        <v>4077</v>
      </c>
      <c r="M540" s="136" t="str">
        <f t="shared" si="115"/>
        <v>ITM_0519</v>
      </c>
      <c r="N540" s="16"/>
      <c r="P540" s="17" t="str">
        <f t="shared" si="104"/>
        <v/>
      </c>
      <c r="Q540" s="17" t="str">
        <f>IF(ISNA(VLOOKUP(AC540,#REF!,1)),"//","")</f>
        <v/>
      </c>
      <c r="S540" s="43">
        <f t="shared" si="106"/>
        <v>174</v>
      </c>
      <c r="T540" s="108" t="s">
        <v>2431</v>
      </c>
      <c r="U540" s="115" t="s">
        <v>2431</v>
      </c>
      <c r="V540" s="115" t="s">
        <v>2431</v>
      </c>
      <c r="W540" s="44" t="str">
        <f t="shared" si="107"/>
        <v/>
      </c>
      <c r="X540" s="25" t="str">
        <f t="shared" si="108"/>
        <v/>
      </c>
      <c r="Y540" s="1">
        <f t="shared" si="109"/>
        <v>519</v>
      </c>
      <c r="Z540" t="str">
        <f t="shared" si="110"/>
        <v>ITM_0519</v>
      </c>
      <c r="AA540" s="158" t="str">
        <f>IF(ISNA(VLOOKUP(X540,Sheet2!J:J,1,0)),"//","")</f>
        <v/>
      </c>
      <c r="AC540" s="108" t="str">
        <f t="shared" si="111"/>
        <v/>
      </c>
      <c r="AD540" t="b">
        <f t="shared" si="112"/>
        <v>1</v>
      </c>
    </row>
    <row r="541" spans="1:30" s="17" customFormat="1">
      <c r="A541" s="108">
        <f t="shared" si="116"/>
        <v>541</v>
      </c>
      <c r="B541" s="55">
        <f t="shared" si="105"/>
        <v>520</v>
      </c>
      <c r="C541" s="110" t="s">
        <v>4057</v>
      </c>
      <c r="D541" s="110" t="s">
        <v>7</v>
      </c>
      <c r="E541" s="135" t="str">
        <f t="shared" si="113"/>
        <v>"0520"</v>
      </c>
      <c r="F541" s="111" t="str">
        <f t="shared" si="114"/>
        <v>"0520"</v>
      </c>
      <c r="G541" s="191">
        <v>0</v>
      </c>
      <c r="H541" s="191">
        <v>0</v>
      </c>
      <c r="I541" s="178" t="s">
        <v>28</v>
      </c>
      <c r="J541" s="65" t="s">
        <v>1549</v>
      </c>
      <c r="K541" s="113" t="s">
        <v>4077</v>
      </c>
      <c r="M541" s="136" t="str">
        <f t="shared" si="115"/>
        <v>ITM_0520</v>
      </c>
      <c r="N541" s="16"/>
      <c r="P541" s="17" t="str">
        <f t="shared" si="104"/>
        <v/>
      </c>
      <c r="Q541" s="17" t="str">
        <f>IF(ISNA(VLOOKUP(AC541,#REF!,1)),"//","")</f>
        <v/>
      </c>
      <c r="S541" s="43">
        <f t="shared" si="106"/>
        <v>174</v>
      </c>
      <c r="T541" s="108" t="s">
        <v>2431</v>
      </c>
      <c r="U541" s="115" t="s">
        <v>2431</v>
      </c>
      <c r="V541" s="115" t="s">
        <v>2431</v>
      </c>
      <c r="W541" s="44" t="str">
        <f t="shared" si="107"/>
        <v/>
      </c>
      <c r="X541" s="25" t="str">
        <f t="shared" si="108"/>
        <v/>
      </c>
      <c r="Y541" s="1">
        <f t="shared" si="109"/>
        <v>520</v>
      </c>
      <c r="Z541" t="str">
        <f t="shared" si="110"/>
        <v>ITM_0520</v>
      </c>
      <c r="AA541" s="158" t="str">
        <f>IF(ISNA(VLOOKUP(X541,Sheet2!J:J,1,0)),"//","")</f>
        <v/>
      </c>
      <c r="AC541" s="108" t="str">
        <f t="shared" si="111"/>
        <v/>
      </c>
      <c r="AD541" t="b">
        <f t="shared" si="112"/>
        <v>1</v>
      </c>
    </row>
    <row r="542" spans="1:30" s="17" customFormat="1">
      <c r="A542" s="108">
        <f t="shared" si="116"/>
        <v>542</v>
      </c>
      <c r="B542" s="55">
        <f t="shared" si="105"/>
        <v>521</v>
      </c>
      <c r="C542" s="110" t="s">
        <v>4057</v>
      </c>
      <c r="D542" s="110" t="s">
        <v>7</v>
      </c>
      <c r="E542" s="135" t="str">
        <f t="shared" si="113"/>
        <v>"0521"</v>
      </c>
      <c r="F542" s="111" t="str">
        <f t="shared" si="114"/>
        <v>"0521"</v>
      </c>
      <c r="G542" s="191">
        <v>0</v>
      </c>
      <c r="H542" s="191">
        <v>0</v>
      </c>
      <c r="I542" s="178" t="s">
        <v>28</v>
      </c>
      <c r="J542" s="65" t="s">
        <v>1549</v>
      </c>
      <c r="K542" s="113" t="s">
        <v>4077</v>
      </c>
      <c r="M542" s="136" t="str">
        <f t="shared" si="115"/>
        <v>ITM_0521</v>
      </c>
      <c r="N542" s="16"/>
      <c r="P542" s="17" t="str">
        <f t="shared" si="104"/>
        <v/>
      </c>
      <c r="Q542" s="17" t="str">
        <f>IF(ISNA(VLOOKUP(AC542,#REF!,1)),"//","")</f>
        <v/>
      </c>
      <c r="S542" s="43">
        <f t="shared" si="106"/>
        <v>174</v>
      </c>
      <c r="T542" s="108" t="s">
        <v>2431</v>
      </c>
      <c r="U542" s="115" t="s">
        <v>2431</v>
      </c>
      <c r="V542" s="115" t="s">
        <v>2431</v>
      </c>
      <c r="W542" s="44" t="str">
        <f t="shared" si="107"/>
        <v/>
      </c>
      <c r="X542" s="25" t="str">
        <f t="shared" si="108"/>
        <v/>
      </c>
      <c r="Y542" s="1">
        <f t="shared" si="109"/>
        <v>521</v>
      </c>
      <c r="Z542" t="str">
        <f t="shared" si="110"/>
        <v>ITM_0521</v>
      </c>
      <c r="AA542" s="158" t="str">
        <f>IF(ISNA(VLOOKUP(X542,Sheet2!J:J,1,0)),"//","")</f>
        <v/>
      </c>
      <c r="AC542" s="108" t="str">
        <f t="shared" si="111"/>
        <v/>
      </c>
      <c r="AD542" t="b">
        <f t="shared" si="112"/>
        <v>1</v>
      </c>
    </row>
    <row r="543" spans="1:30" s="17" customFormat="1">
      <c r="A543" s="108">
        <f t="shared" si="116"/>
        <v>543</v>
      </c>
      <c r="B543" s="55">
        <f t="shared" si="105"/>
        <v>522</v>
      </c>
      <c r="C543" s="110" t="s">
        <v>4057</v>
      </c>
      <c r="D543" s="110" t="s">
        <v>7</v>
      </c>
      <c r="E543" s="135" t="str">
        <f t="shared" si="113"/>
        <v>"0522"</v>
      </c>
      <c r="F543" s="111" t="str">
        <f t="shared" si="114"/>
        <v>"0522"</v>
      </c>
      <c r="G543" s="191">
        <v>0</v>
      </c>
      <c r="H543" s="191">
        <v>0</v>
      </c>
      <c r="I543" s="178" t="s">
        <v>28</v>
      </c>
      <c r="J543" s="65" t="s">
        <v>1549</v>
      </c>
      <c r="K543" s="113" t="s">
        <v>4077</v>
      </c>
      <c r="M543" s="136" t="str">
        <f t="shared" si="115"/>
        <v>ITM_0522</v>
      </c>
      <c r="N543" s="16"/>
      <c r="P543" s="17" t="str">
        <f t="shared" si="104"/>
        <v/>
      </c>
      <c r="Q543" s="17" t="str">
        <f>IF(ISNA(VLOOKUP(AC543,#REF!,1)),"//","")</f>
        <v/>
      </c>
      <c r="S543" s="43">
        <f t="shared" si="106"/>
        <v>174</v>
      </c>
      <c r="T543" s="108" t="s">
        <v>2431</v>
      </c>
      <c r="U543" s="115" t="s">
        <v>2431</v>
      </c>
      <c r="V543" s="115" t="s">
        <v>2431</v>
      </c>
      <c r="W543" s="44" t="str">
        <f t="shared" si="107"/>
        <v/>
      </c>
      <c r="X543" s="25" t="str">
        <f t="shared" si="108"/>
        <v/>
      </c>
      <c r="Y543" s="1">
        <f t="shared" si="109"/>
        <v>522</v>
      </c>
      <c r="Z543" t="str">
        <f t="shared" si="110"/>
        <v>ITM_0522</v>
      </c>
      <c r="AA543" s="158" t="str">
        <f>IF(ISNA(VLOOKUP(X543,Sheet2!J:J,1,0)),"//","")</f>
        <v/>
      </c>
      <c r="AC543" s="108" t="str">
        <f t="shared" si="111"/>
        <v/>
      </c>
      <c r="AD543" t="b">
        <f t="shared" si="112"/>
        <v>1</v>
      </c>
    </row>
    <row r="544" spans="1:30" s="17" customFormat="1">
      <c r="A544" s="108">
        <f t="shared" si="116"/>
        <v>544</v>
      </c>
      <c r="B544" s="55">
        <f t="shared" si="105"/>
        <v>523</v>
      </c>
      <c r="C544" s="110" t="s">
        <v>4057</v>
      </c>
      <c r="D544" s="110" t="s">
        <v>7</v>
      </c>
      <c r="E544" s="135" t="str">
        <f t="shared" si="113"/>
        <v>"0523"</v>
      </c>
      <c r="F544" s="111" t="str">
        <f t="shared" si="114"/>
        <v>"0523"</v>
      </c>
      <c r="G544" s="191">
        <v>0</v>
      </c>
      <c r="H544" s="191">
        <v>0</v>
      </c>
      <c r="I544" s="178" t="s">
        <v>28</v>
      </c>
      <c r="J544" s="65" t="s">
        <v>1549</v>
      </c>
      <c r="K544" s="113" t="s">
        <v>4077</v>
      </c>
      <c r="M544" s="136" t="str">
        <f t="shared" si="115"/>
        <v>ITM_0523</v>
      </c>
      <c r="N544" s="16"/>
      <c r="P544" s="17" t="str">
        <f t="shared" ref="P544:P547" si="117">IF(E544=F544,"","NOT EQUAL")</f>
        <v/>
      </c>
      <c r="Q544" s="17" t="str">
        <f>IF(ISNA(VLOOKUP(AC544,#REF!,1)),"//","")</f>
        <v/>
      </c>
      <c r="S544" s="43">
        <f t="shared" si="106"/>
        <v>174</v>
      </c>
      <c r="T544" s="108" t="s">
        <v>2431</v>
      </c>
      <c r="U544" s="115" t="s">
        <v>2431</v>
      </c>
      <c r="V544" s="115" t="s">
        <v>2431</v>
      </c>
      <c r="W544" s="44" t="str">
        <f t="shared" si="107"/>
        <v/>
      </c>
      <c r="X544" s="25" t="str">
        <f t="shared" si="108"/>
        <v/>
      </c>
      <c r="Y544" s="1">
        <f t="shared" si="109"/>
        <v>523</v>
      </c>
      <c r="Z544" t="str">
        <f t="shared" si="110"/>
        <v>ITM_0523</v>
      </c>
      <c r="AA544" s="158" t="str">
        <f>IF(ISNA(VLOOKUP(X544,Sheet2!J:J,1,0)),"//","")</f>
        <v/>
      </c>
      <c r="AC544" s="108" t="str">
        <f t="shared" si="111"/>
        <v/>
      </c>
      <c r="AD544" t="b">
        <f t="shared" si="112"/>
        <v>1</v>
      </c>
    </row>
    <row r="545" spans="1:30" s="17" customFormat="1">
      <c r="A545" s="108">
        <f t="shared" si="116"/>
        <v>545</v>
      </c>
      <c r="B545" s="55">
        <f t="shared" si="105"/>
        <v>524</v>
      </c>
      <c r="C545" s="110" t="s">
        <v>4057</v>
      </c>
      <c r="D545" s="110" t="s">
        <v>7</v>
      </c>
      <c r="E545" s="135" t="str">
        <f t="shared" si="113"/>
        <v>"0524"</v>
      </c>
      <c r="F545" s="111" t="str">
        <f t="shared" si="114"/>
        <v>"0524"</v>
      </c>
      <c r="G545" s="191">
        <v>0</v>
      </c>
      <c r="H545" s="191">
        <v>0</v>
      </c>
      <c r="I545" s="178" t="s">
        <v>28</v>
      </c>
      <c r="J545" s="65" t="s">
        <v>1549</v>
      </c>
      <c r="K545" s="113" t="s">
        <v>4077</v>
      </c>
      <c r="M545" s="136" t="str">
        <f t="shared" si="115"/>
        <v>ITM_0524</v>
      </c>
      <c r="N545" s="16"/>
      <c r="P545" s="17" t="str">
        <f t="shared" si="117"/>
        <v/>
      </c>
      <c r="Q545" s="17" t="str">
        <f>IF(ISNA(VLOOKUP(AC545,#REF!,1)),"//","")</f>
        <v/>
      </c>
      <c r="S545" s="43">
        <f t="shared" si="106"/>
        <v>174</v>
      </c>
      <c r="T545" s="108" t="s">
        <v>2431</v>
      </c>
      <c r="U545" s="115" t="s">
        <v>2431</v>
      </c>
      <c r="V545" s="115" t="s">
        <v>2431</v>
      </c>
      <c r="W545" s="44" t="str">
        <f t="shared" si="107"/>
        <v/>
      </c>
      <c r="X545" s="25" t="str">
        <f t="shared" si="108"/>
        <v/>
      </c>
      <c r="Y545" s="1">
        <f t="shared" si="109"/>
        <v>524</v>
      </c>
      <c r="Z545" t="str">
        <f t="shared" si="110"/>
        <v>ITM_0524</v>
      </c>
      <c r="AA545" s="158" t="str">
        <f>IF(ISNA(VLOOKUP(X545,Sheet2!J:J,1,0)),"//","")</f>
        <v/>
      </c>
      <c r="AC545" s="108" t="str">
        <f t="shared" si="111"/>
        <v/>
      </c>
      <c r="AD545" t="b">
        <f t="shared" si="112"/>
        <v>1</v>
      </c>
    </row>
    <row r="546" spans="1:30" s="17" customFormat="1">
      <c r="A546" s="108">
        <f t="shared" si="116"/>
        <v>546</v>
      </c>
      <c r="B546" s="55">
        <f t="shared" si="105"/>
        <v>525</v>
      </c>
      <c r="C546" s="110" t="s">
        <v>4057</v>
      </c>
      <c r="D546" s="110" t="s">
        <v>7</v>
      </c>
      <c r="E546" s="135" t="str">
        <f t="shared" si="113"/>
        <v>"0525"</v>
      </c>
      <c r="F546" s="111" t="str">
        <f t="shared" si="114"/>
        <v>"0525"</v>
      </c>
      <c r="G546" s="191">
        <v>0</v>
      </c>
      <c r="H546" s="191">
        <v>0</v>
      </c>
      <c r="I546" s="178" t="s">
        <v>28</v>
      </c>
      <c r="J546" s="65" t="s">
        <v>1549</v>
      </c>
      <c r="K546" s="113" t="s">
        <v>4077</v>
      </c>
      <c r="M546" s="136" t="str">
        <f t="shared" si="115"/>
        <v>ITM_0525</v>
      </c>
      <c r="N546" s="16"/>
      <c r="P546" s="17" t="str">
        <f t="shared" si="117"/>
        <v/>
      </c>
      <c r="Q546" s="17" t="str">
        <f>IF(ISNA(VLOOKUP(AC546,#REF!,1)),"//","")</f>
        <v/>
      </c>
      <c r="S546" s="43">
        <f t="shared" si="106"/>
        <v>174</v>
      </c>
      <c r="T546" s="108" t="s">
        <v>2431</v>
      </c>
      <c r="U546" s="115" t="s">
        <v>2431</v>
      </c>
      <c r="V546" s="115" t="s">
        <v>2431</v>
      </c>
      <c r="W546" s="44" t="str">
        <f t="shared" si="107"/>
        <v/>
      </c>
      <c r="X546" s="25" t="str">
        <f t="shared" si="108"/>
        <v/>
      </c>
      <c r="Y546" s="1">
        <f t="shared" si="109"/>
        <v>525</v>
      </c>
      <c r="Z546" t="str">
        <f t="shared" si="110"/>
        <v>ITM_0525</v>
      </c>
      <c r="AA546" s="158" t="str">
        <f>IF(ISNA(VLOOKUP(X546,Sheet2!J:J,1,0)),"//","")</f>
        <v/>
      </c>
      <c r="AC546" s="108" t="str">
        <f t="shared" si="111"/>
        <v/>
      </c>
      <c r="AD546" t="b">
        <f t="shared" si="112"/>
        <v>1</v>
      </c>
    </row>
    <row r="547" spans="1:30" s="17" customFormat="1">
      <c r="A547" s="108">
        <f t="shared" si="116"/>
        <v>547</v>
      </c>
      <c r="B547" s="55">
        <f t="shared" si="105"/>
        <v>526</v>
      </c>
      <c r="C547" s="110" t="s">
        <v>4057</v>
      </c>
      <c r="D547" s="110" t="s">
        <v>7</v>
      </c>
      <c r="E547" s="135" t="str">
        <f t="shared" si="113"/>
        <v>"0526"</v>
      </c>
      <c r="F547" s="111" t="str">
        <f t="shared" si="114"/>
        <v>"0526"</v>
      </c>
      <c r="G547" s="191">
        <v>0</v>
      </c>
      <c r="H547" s="191">
        <v>0</v>
      </c>
      <c r="I547" s="178" t="s">
        <v>28</v>
      </c>
      <c r="J547" s="65" t="s">
        <v>1549</v>
      </c>
      <c r="K547" s="113" t="s">
        <v>4077</v>
      </c>
      <c r="M547" s="136" t="str">
        <f t="shared" si="115"/>
        <v>ITM_0526</v>
      </c>
      <c r="N547" s="16"/>
      <c r="P547" s="17" t="str">
        <f t="shared" si="117"/>
        <v/>
      </c>
      <c r="Q547" s="17" t="str">
        <f>IF(ISNA(VLOOKUP(AC547,#REF!,1)),"//","")</f>
        <v/>
      </c>
      <c r="S547" s="43">
        <f t="shared" si="106"/>
        <v>174</v>
      </c>
      <c r="T547" s="108" t="s">
        <v>2431</v>
      </c>
      <c r="U547" s="115" t="s">
        <v>2431</v>
      </c>
      <c r="V547" s="115" t="s">
        <v>2431</v>
      </c>
      <c r="W547" s="44" t="str">
        <f t="shared" si="107"/>
        <v/>
      </c>
      <c r="X547" s="25" t="str">
        <f t="shared" si="108"/>
        <v/>
      </c>
      <c r="Y547" s="1">
        <f t="shared" si="109"/>
        <v>526</v>
      </c>
      <c r="Z547" t="str">
        <f t="shared" si="110"/>
        <v>ITM_0526</v>
      </c>
      <c r="AA547" s="158" t="str">
        <f>IF(ISNA(VLOOKUP(X547,Sheet2!J:J,1,0)),"//","")</f>
        <v/>
      </c>
      <c r="AC547" s="108" t="str">
        <f t="shared" si="111"/>
        <v/>
      </c>
      <c r="AD547" t="b">
        <f t="shared" si="112"/>
        <v>1</v>
      </c>
    </row>
    <row r="548" spans="1:30" s="47" customFormat="1">
      <c r="A548" s="56" t="str">
        <f t="shared" ref="A548:A592" si="118">IF(B548=INT(B548),ROW(),"")</f>
        <v/>
      </c>
      <c r="B548" s="55">
        <f t="shared" si="105"/>
        <v>526.01</v>
      </c>
      <c r="C548" s="58"/>
      <c r="D548" s="59"/>
      <c r="E548" s="63"/>
      <c r="F548" s="63"/>
      <c r="G548" s="91"/>
      <c r="H548" s="91"/>
      <c r="I548" s="65"/>
      <c r="J548" s="65"/>
      <c r="K548" s="66"/>
      <c r="L548" s="58"/>
      <c r="M548" s="63" t="s">
        <v>2431</v>
      </c>
      <c r="N548" s="48"/>
      <c r="O548" s="49"/>
      <c r="P548" s="49"/>
      <c r="Q548" s="49" t="str">
        <f>IF(ISNA(VLOOKUP(AC548,#REF!,1)),"//","")</f>
        <v/>
      </c>
      <c r="R548" s="49"/>
      <c r="S548" s="43">
        <f t="shared" si="106"/>
        <v>174</v>
      </c>
      <c r="T548" s="92" t="s">
        <v>2431</v>
      </c>
      <c r="U548" s="90" t="s">
        <v>2431</v>
      </c>
      <c r="V548" s="90" t="s">
        <v>2431</v>
      </c>
      <c r="W548" s="44" t="str">
        <f t="shared" si="107"/>
        <v/>
      </c>
      <c r="X548" s="25" t="str">
        <f t="shared" si="108"/>
        <v/>
      </c>
      <c r="Y548" s="1">
        <f t="shared" si="109"/>
        <v>526.01</v>
      </c>
      <c r="Z548" t="str">
        <f t="shared" si="110"/>
        <v/>
      </c>
      <c r="AA548" s="158" t="str">
        <f>IF(ISNA(VLOOKUP(X548,Sheet2!J:J,1,0)),"//","")</f>
        <v/>
      </c>
      <c r="AC548" s="108" t="str">
        <f t="shared" si="111"/>
        <v/>
      </c>
      <c r="AD548" t="b">
        <f t="shared" si="112"/>
        <v>1</v>
      </c>
    </row>
    <row r="549" spans="1:30" s="47" customFormat="1">
      <c r="A549" s="56" t="str">
        <f t="shared" si="118"/>
        <v/>
      </c>
      <c r="B549" s="55">
        <f t="shared" si="105"/>
        <v>526.02</v>
      </c>
      <c r="C549" s="58" t="s">
        <v>2431</v>
      </c>
      <c r="D549" s="59"/>
      <c r="E549" s="63"/>
      <c r="F549" s="63"/>
      <c r="G549" s="91"/>
      <c r="H549" s="91"/>
      <c r="I549" s="65"/>
      <c r="J549" s="65"/>
      <c r="K549" s="66"/>
      <c r="L549" s="58"/>
      <c r="M549" s="63" t="s">
        <v>2431</v>
      </c>
      <c r="N549" s="48"/>
      <c r="O549" s="49"/>
      <c r="P549" s="49"/>
      <c r="Q549" s="49" t="str">
        <f>IF(ISNA(VLOOKUP(AC549,#REF!,1)),"//","")</f>
        <v/>
      </c>
      <c r="R549" s="49"/>
      <c r="S549" s="43">
        <f t="shared" si="106"/>
        <v>174</v>
      </c>
      <c r="T549" s="92" t="s">
        <v>2431</v>
      </c>
      <c r="U549" s="90" t="s">
        <v>2431</v>
      </c>
      <c r="V549" s="90" t="s">
        <v>2431</v>
      </c>
      <c r="W549" s="44" t="str">
        <f t="shared" si="107"/>
        <v/>
      </c>
      <c r="X549" s="25" t="str">
        <f t="shared" si="108"/>
        <v/>
      </c>
      <c r="Y549" s="1">
        <f t="shared" si="109"/>
        <v>526.02</v>
      </c>
      <c r="Z549" t="str">
        <f t="shared" si="110"/>
        <v/>
      </c>
      <c r="AA549" s="158" t="str">
        <f>IF(ISNA(VLOOKUP(X549,Sheet2!J:J,1,0)),"//","")</f>
        <v/>
      </c>
      <c r="AC549" s="108" t="str">
        <f t="shared" si="111"/>
        <v/>
      </c>
      <c r="AD549" t="b">
        <f t="shared" si="112"/>
        <v>1</v>
      </c>
    </row>
    <row r="550" spans="1:30" s="47" customFormat="1">
      <c r="A550" s="56" t="str">
        <f t="shared" si="118"/>
        <v/>
      </c>
      <c r="B550" s="55">
        <f t="shared" si="105"/>
        <v>526.03</v>
      </c>
      <c r="C550" s="58" t="s">
        <v>2930</v>
      </c>
      <c r="D550" s="59"/>
      <c r="E550" s="63"/>
      <c r="F550" s="63"/>
      <c r="G550" s="91"/>
      <c r="H550" s="91"/>
      <c r="I550" s="65"/>
      <c r="J550" s="65"/>
      <c r="K550" s="66"/>
      <c r="L550" s="58"/>
      <c r="M550" s="63" t="str">
        <f>C550</f>
        <v>// Bufferized items</v>
      </c>
      <c r="N550" s="48"/>
      <c r="O550" s="49"/>
      <c r="P550" s="49"/>
      <c r="Q550" s="49" t="str">
        <f>IF(ISNA(VLOOKUP(AC550,#REF!,1)),"//","")</f>
        <v/>
      </c>
      <c r="R550" s="49"/>
      <c r="S550" s="43">
        <f t="shared" si="106"/>
        <v>174</v>
      </c>
      <c r="T550" s="92" t="s">
        <v>2431</v>
      </c>
      <c r="U550" s="90" t="s">
        <v>2431</v>
      </c>
      <c r="V550" s="90" t="s">
        <v>2431</v>
      </c>
      <c r="W550" s="44" t="str">
        <f t="shared" si="107"/>
        <v/>
      </c>
      <c r="X550" s="25" t="str">
        <f t="shared" si="108"/>
        <v/>
      </c>
      <c r="Y550" s="1">
        <f t="shared" si="109"/>
        <v>526.03</v>
      </c>
      <c r="Z550" t="str">
        <f t="shared" si="110"/>
        <v>// Bufferized items</v>
      </c>
      <c r="AA550" s="158" t="str">
        <f>IF(ISNA(VLOOKUP(X550,Sheet2!J:J,1,0)),"//","")</f>
        <v/>
      </c>
      <c r="AC550" s="108" t="str">
        <f t="shared" si="111"/>
        <v/>
      </c>
      <c r="AD550" t="b">
        <f t="shared" si="112"/>
        <v>1</v>
      </c>
    </row>
    <row r="551" spans="1:30">
      <c r="A551" s="56">
        <f t="shared" si="118"/>
        <v>551</v>
      </c>
      <c r="B551" s="55">
        <f t="shared" si="105"/>
        <v>527</v>
      </c>
      <c r="C551" s="59" t="s">
        <v>4058</v>
      </c>
      <c r="D551" s="59" t="s">
        <v>1134</v>
      </c>
      <c r="E551" s="65" t="s">
        <v>505</v>
      </c>
      <c r="F551" s="65" t="s">
        <v>505</v>
      </c>
      <c r="G551" s="91">
        <v>0</v>
      </c>
      <c r="H551" s="91">
        <v>0</v>
      </c>
      <c r="I551" s="184" t="s">
        <v>2696</v>
      </c>
      <c r="J551" s="65" t="s">
        <v>1550</v>
      </c>
      <c r="K551" s="66" t="s">
        <v>4077</v>
      </c>
      <c r="L551" s="67" t="s">
        <v>3066</v>
      </c>
      <c r="M551" s="63" t="s">
        <v>2303</v>
      </c>
      <c r="N551" s="13"/>
      <c r="O551"/>
      <c r="P551" t="str">
        <f t="shared" ref="P551:P610" si="119">IF(E551=F551,"","NOT EQUAL")</f>
        <v/>
      </c>
      <c r="Q551" t="str">
        <f>IF(ISNA(VLOOKUP(AC551,#REF!,1)),"//","")</f>
        <v/>
      </c>
      <c r="R551"/>
      <c r="S551" s="43">
        <f t="shared" si="106"/>
        <v>175</v>
      </c>
      <c r="T551" s="92" t="s">
        <v>2912</v>
      </c>
      <c r="U551" s="70" t="s">
        <v>2431</v>
      </c>
      <c r="V551" s="70" t="s">
        <v>2431</v>
      </c>
      <c r="W551" s="44" t="str">
        <f t="shared" si="107"/>
        <v>"X"</v>
      </c>
      <c r="X551" s="25" t="str">
        <f t="shared" si="108"/>
        <v>X</v>
      </c>
      <c r="Y551" s="1">
        <f t="shared" si="109"/>
        <v>527</v>
      </c>
      <c r="Z551" t="str">
        <f t="shared" si="110"/>
        <v>ITM_REG_X</v>
      </c>
      <c r="AA551" s="158" t="str">
        <f>IF(ISNA(VLOOKUP(X551,Sheet2!J:J,1,0)),"//","")</f>
        <v/>
      </c>
      <c r="AC551" s="108" t="str">
        <f t="shared" si="111"/>
        <v>X</v>
      </c>
      <c r="AD551" t="b">
        <f t="shared" si="112"/>
        <v>1</v>
      </c>
    </row>
    <row r="552" spans="1:30">
      <c r="A552" s="56">
        <f t="shared" si="118"/>
        <v>552</v>
      </c>
      <c r="B552" s="55">
        <f t="shared" si="105"/>
        <v>528</v>
      </c>
      <c r="C552" s="59" t="s">
        <v>4058</v>
      </c>
      <c r="D552" s="59" t="s">
        <v>1135</v>
      </c>
      <c r="E552" s="65" t="s">
        <v>506</v>
      </c>
      <c r="F552" s="65" t="s">
        <v>506</v>
      </c>
      <c r="G552" s="91">
        <v>0</v>
      </c>
      <c r="H552" s="91">
        <v>0</v>
      </c>
      <c r="I552" s="184" t="s">
        <v>2696</v>
      </c>
      <c r="J552" s="65" t="s">
        <v>1550</v>
      </c>
      <c r="K552" s="66" t="s">
        <v>4077</v>
      </c>
      <c r="L552" s="67" t="s">
        <v>3067</v>
      </c>
      <c r="M552" s="63" t="s">
        <v>2304</v>
      </c>
      <c r="N552" s="13"/>
      <c r="O552"/>
      <c r="P552" t="str">
        <f t="shared" si="119"/>
        <v/>
      </c>
      <c r="Q552" t="str">
        <f>IF(ISNA(VLOOKUP(AC552,#REF!,1)),"//","")</f>
        <v/>
      </c>
      <c r="R552"/>
      <c r="S552" s="43">
        <f t="shared" si="106"/>
        <v>176</v>
      </c>
      <c r="T552" s="92" t="s">
        <v>2912</v>
      </c>
      <c r="U552" s="70" t="s">
        <v>2431</v>
      </c>
      <c r="V552" s="70" t="s">
        <v>2431</v>
      </c>
      <c r="W552" s="44" t="str">
        <f t="shared" si="107"/>
        <v>"Y"</v>
      </c>
      <c r="X552" s="25" t="str">
        <f t="shared" si="108"/>
        <v>Y</v>
      </c>
      <c r="Y552" s="1">
        <f t="shared" si="109"/>
        <v>528</v>
      </c>
      <c r="Z552" t="str">
        <f t="shared" si="110"/>
        <v>ITM_REG_Y</v>
      </c>
      <c r="AA552" s="158" t="str">
        <f>IF(ISNA(VLOOKUP(X552,Sheet2!J:J,1,0)),"//","")</f>
        <v/>
      </c>
      <c r="AC552" s="108" t="str">
        <f t="shared" si="111"/>
        <v>Y</v>
      </c>
      <c r="AD552" t="b">
        <f t="shared" si="112"/>
        <v>1</v>
      </c>
    </row>
    <row r="553" spans="1:30">
      <c r="A553" s="56">
        <f t="shared" si="118"/>
        <v>553</v>
      </c>
      <c r="B553" s="55">
        <f t="shared" si="105"/>
        <v>529</v>
      </c>
      <c r="C553" s="59" t="s">
        <v>4058</v>
      </c>
      <c r="D553" s="59" t="s">
        <v>1136</v>
      </c>
      <c r="E553" s="65" t="s">
        <v>507</v>
      </c>
      <c r="F553" s="65" t="s">
        <v>507</v>
      </c>
      <c r="G553" s="91">
        <v>0</v>
      </c>
      <c r="H553" s="91">
        <v>0</v>
      </c>
      <c r="I553" s="184" t="s">
        <v>2696</v>
      </c>
      <c r="J553" s="65" t="s">
        <v>1550</v>
      </c>
      <c r="K553" s="66" t="s">
        <v>4077</v>
      </c>
      <c r="L553" s="67" t="s">
        <v>3068</v>
      </c>
      <c r="M553" s="63" t="s">
        <v>2305</v>
      </c>
      <c r="N553" s="13"/>
      <c r="O553"/>
      <c r="P553" t="str">
        <f t="shared" si="119"/>
        <v/>
      </c>
      <c r="Q553" t="str">
        <f>IF(ISNA(VLOOKUP(AC553,#REF!,1)),"//","")</f>
        <v/>
      </c>
      <c r="R553"/>
      <c r="S553" s="43">
        <f t="shared" si="106"/>
        <v>177</v>
      </c>
      <c r="T553" s="92" t="s">
        <v>2912</v>
      </c>
      <c r="U553" s="70" t="s">
        <v>2431</v>
      </c>
      <c r="V553" s="70" t="s">
        <v>2431</v>
      </c>
      <c r="W553" s="44" t="str">
        <f t="shared" si="107"/>
        <v>"Z"</v>
      </c>
      <c r="X553" s="25" t="str">
        <f t="shared" si="108"/>
        <v>Z</v>
      </c>
      <c r="Y553" s="1">
        <f t="shared" si="109"/>
        <v>529</v>
      </c>
      <c r="Z553" t="str">
        <f t="shared" si="110"/>
        <v>ITM_REG_Z</v>
      </c>
      <c r="AA553" s="158" t="str">
        <f>IF(ISNA(VLOOKUP(X553,Sheet2!J:J,1,0)),"//","")</f>
        <v>//</v>
      </c>
      <c r="AC553" s="108" t="str">
        <f t="shared" si="111"/>
        <v>Z</v>
      </c>
      <c r="AD553" t="b">
        <f t="shared" si="112"/>
        <v>1</v>
      </c>
    </row>
    <row r="554" spans="1:30">
      <c r="A554" s="56">
        <f t="shared" si="118"/>
        <v>554</v>
      </c>
      <c r="B554" s="55">
        <f t="shared" si="105"/>
        <v>530</v>
      </c>
      <c r="C554" s="59" t="s">
        <v>4058</v>
      </c>
      <c r="D554" s="59" t="s">
        <v>1133</v>
      </c>
      <c r="E554" s="65" t="s">
        <v>501</v>
      </c>
      <c r="F554" s="65" t="s">
        <v>501</v>
      </c>
      <c r="G554" s="91">
        <v>0</v>
      </c>
      <c r="H554" s="91">
        <v>0</v>
      </c>
      <c r="I554" s="184" t="s">
        <v>2696</v>
      </c>
      <c r="J554" s="65" t="s">
        <v>1550</v>
      </c>
      <c r="K554" s="66" t="s">
        <v>4077</v>
      </c>
      <c r="L554" s="67" t="s">
        <v>3069</v>
      </c>
      <c r="M554" s="63" t="s">
        <v>2306</v>
      </c>
      <c r="N554" s="13"/>
      <c r="O554"/>
      <c r="P554" t="str">
        <f t="shared" si="119"/>
        <v/>
      </c>
      <c r="Q554" t="str">
        <f>IF(ISNA(VLOOKUP(AC554,#REF!,1)),"//","")</f>
        <v/>
      </c>
      <c r="R554"/>
      <c r="S554" s="43">
        <f t="shared" si="106"/>
        <v>178</v>
      </c>
      <c r="T554" s="92" t="s">
        <v>2912</v>
      </c>
      <c r="U554" s="70" t="s">
        <v>2431</v>
      </c>
      <c r="V554" s="70" t="s">
        <v>2431</v>
      </c>
      <c r="W554" s="44" t="str">
        <f t="shared" si="107"/>
        <v>"T"</v>
      </c>
      <c r="X554" s="25" t="str">
        <f t="shared" si="108"/>
        <v>T</v>
      </c>
      <c r="Y554" s="1">
        <f t="shared" si="109"/>
        <v>530</v>
      </c>
      <c r="Z554" t="str">
        <f t="shared" si="110"/>
        <v>ITM_REG_T</v>
      </c>
      <c r="AA554" s="158" t="str">
        <f>IF(ISNA(VLOOKUP(X554,Sheet2!J:J,1,0)),"//","")</f>
        <v>//</v>
      </c>
      <c r="AC554" s="108" t="str">
        <f t="shared" si="111"/>
        <v>T</v>
      </c>
      <c r="AD554" t="b">
        <f t="shared" si="112"/>
        <v>1</v>
      </c>
    </row>
    <row r="555" spans="1:30">
      <c r="A555" s="56">
        <f t="shared" si="118"/>
        <v>555</v>
      </c>
      <c r="B555" s="55">
        <f t="shared" si="105"/>
        <v>531</v>
      </c>
      <c r="C555" s="59" t="s">
        <v>4058</v>
      </c>
      <c r="D555" s="59" t="s">
        <v>1129</v>
      </c>
      <c r="E555" s="65" t="s">
        <v>349</v>
      </c>
      <c r="F555" s="65" t="s">
        <v>349</v>
      </c>
      <c r="G555" s="91">
        <v>0</v>
      </c>
      <c r="H555" s="91">
        <v>0</v>
      </c>
      <c r="I555" s="184" t="s">
        <v>2696</v>
      </c>
      <c r="J555" s="65" t="s">
        <v>1550</v>
      </c>
      <c r="K555" s="66" t="s">
        <v>4077</v>
      </c>
      <c r="L555" s="67" t="s">
        <v>3070</v>
      </c>
      <c r="M555" s="63" t="s">
        <v>2307</v>
      </c>
      <c r="N555" s="13"/>
      <c r="O555"/>
      <c r="P555" t="str">
        <f t="shared" si="119"/>
        <v/>
      </c>
      <c r="Q555" t="str">
        <f>IF(ISNA(VLOOKUP(AC555,#REF!,1)),"//","")</f>
        <v/>
      </c>
      <c r="R555"/>
      <c r="S555" s="43">
        <f t="shared" si="106"/>
        <v>179</v>
      </c>
      <c r="T555" s="92" t="s">
        <v>2912</v>
      </c>
      <c r="U555" s="70" t="s">
        <v>2431</v>
      </c>
      <c r="V555" s="70" t="s">
        <v>2431</v>
      </c>
      <c r="W555" s="44" t="str">
        <f t="shared" si="107"/>
        <v>"A"</v>
      </c>
      <c r="X555" s="25" t="str">
        <f t="shared" si="108"/>
        <v>A</v>
      </c>
      <c r="Y555" s="1">
        <f t="shared" si="109"/>
        <v>531</v>
      </c>
      <c r="Z555" t="str">
        <f t="shared" si="110"/>
        <v>ITM_REG_A</v>
      </c>
      <c r="AA555" s="158" t="str">
        <f>IF(ISNA(VLOOKUP(X555,Sheet2!J:J,1,0)),"//","")</f>
        <v>//</v>
      </c>
      <c r="AC555" s="108" t="str">
        <f t="shared" si="111"/>
        <v>A</v>
      </c>
      <c r="AD555" t="b">
        <f t="shared" si="112"/>
        <v>1</v>
      </c>
    </row>
    <row r="556" spans="1:30">
      <c r="A556" s="56">
        <f t="shared" si="118"/>
        <v>556</v>
      </c>
      <c r="B556" s="55">
        <f t="shared" si="105"/>
        <v>532</v>
      </c>
      <c r="C556" s="59" t="s">
        <v>4058</v>
      </c>
      <c r="D556" s="59" t="s">
        <v>1130</v>
      </c>
      <c r="E556" s="65" t="s">
        <v>350</v>
      </c>
      <c r="F556" s="65" t="s">
        <v>350</v>
      </c>
      <c r="G556" s="91">
        <v>0</v>
      </c>
      <c r="H556" s="91">
        <v>0</v>
      </c>
      <c r="I556" s="184" t="s">
        <v>2696</v>
      </c>
      <c r="J556" s="65" t="s">
        <v>1550</v>
      </c>
      <c r="K556" s="66" t="s">
        <v>4077</v>
      </c>
      <c r="L556" s="67" t="s">
        <v>3071</v>
      </c>
      <c r="M556" s="63" t="s">
        <v>2308</v>
      </c>
      <c r="N556" s="13"/>
      <c r="O556"/>
      <c r="P556" t="str">
        <f t="shared" si="119"/>
        <v/>
      </c>
      <c r="Q556" t="str">
        <f>IF(ISNA(VLOOKUP(AC556,#REF!,1)),"//","")</f>
        <v/>
      </c>
      <c r="R556"/>
      <c r="S556" s="43">
        <f t="shared" si="106"/>
        <v>180</v>
      </c>
      <c r="T556" s="92" t="s">
        <v>2912</v>
      </c>
      <c r="U556" s="70" t="s">
        <v>2431</v>
      </c>
      <c r="V556" s="70" t="s">
        <v>2431</v>
      </c>
      <c r="W556" s="44" t="str">
        <f t="shared" si="107"/>
        <v>"B"</v>
      </c>
      <c r="X556" s="25" t="str">
        <f t="shared" si="108"/>
        <v>B</v>
      </c>
      <c r="Y556" s="1">
        <f t="shared" si="109"/>
        <v>532</v>
      </c>
      <c r="Z556" t="str">
        <f t="shared" si="110"/>
        <v>ITM_REG_B</v>
      </c>
      <c r="AA556" s="158" t="str">
        <f>IF(ISNA(VLOOKUP(X556,Sheet2!J:J,1,0)),"//","")</f>
        <v>//</v>
      </c>
      <c r="AC556" s="108" t="str">
        <f t="shared" si="111"/>
        <v>B</v>
      </c>
      <c r="AD556" t="b">
        <f t="shared" si="112"/>
        <v>1</v>
      </c>
    </row>
    <row r="557" spans="1:30">
      <c r="A557" s="56">
        <f t="shared" si="118"/>
        <v>557</v>
      </c>
      <c r="B557" s="55">
        <f t="shared" si="105"/>
        <v>533</v>
      </c>
      <c r="C557" s="59" t="s">
        <v>4058</v>
      </c>
      <c r="D557" s="59" t="s">
        <v>1131</v>
      </c>
      <c r="E557" s="65" t="s">
        <v>351</v>
      </c>
      <c r="F557" s="65" t="s">
        <v>351</v>
      </c>
      <c r="G557" s="91">
        <v>0</v>
      </c>
      <c r="H557" s="91">
        <v>0</v>
      </c>
      <c r="I557" s="184" t="s">
        <v>2696</v>
      </c>
      <c r="J557" s="65" t="s">
        <v>1550</v>
      </c>
      <c r="K557" s="66" t="s">
        <v>4077</v>
      </c>
      <c r="L557" s="67" t="s">
        <v>3072</v>
      </c>
      <c r="M557" s="63" t="s">
        <v>2309</v>
      </c>
      <c r="N557" s="13"/>
      <c r="O557"/>
      <c r="P557" t="str">
        <f t="shared" si="119"/>
        <v/>
      </c>
      <c r="Q557" t="str">
        <f>IF(ISNA(VLOOKUP(AC557,#REF!,1)),"//","")</f>
        <v/>
      </c>
      <c r="R557"/>
      <c r="S557" s="43">
        <f t="shared" si="106"/>
        <v>181</v>
      </c>
      <c r="T557" s="92" t="s">
        <v>2912</v>
      </c>
      <c r="U557" s="70" t="s">
        <v>2431</v>
      </c>
      <c r="V557" s="70" t="s">
        <v>2431</v>
      </c>
      <c r="W557" s="44" t="str">
        <f t="shared" si="107"/>
        <v>"C"</v>
      </c>
      <c r="X557" s="25" t="str">
        <f t="shared" si="108"/>
        <v>C</v>
      </c>
      <c r="Y557" s="1">
        <f t="shared" si="109"/>
        <v>533</v>
      </c>
      <c r="Z557" t="str">
        <f t="shared" si="110"/>
        <v>ITM_REG_C</v>
      </c>
      <c r="AA557" s="158" t="str">
        <f>IF(ISNA(VLOOKUP(X557,Sheet2!J:J,1,0)),"//","")</f>
        <v/>
      </c>
      <c r="AC557" s="108" t="str">
        <f t="shared" si="111"/>
        <v>C</v>
      </c>
      <c r="AD557" t="b">
        <f t="shared" si="112"/>
        <v>1</v>
      </c>
    </row>
    <row r="558" spans="1:30">
      <c r="A558" s="56">
        <f t="shared" si="118"/>
        <v>558</v>
      </c>
      <c r="B558" s="55">
        <f t="shared" si="105"/>
        <v>534</v>
      </c>
      <c r="C558" s="59" t="s">
        <v>4058</v>
      </c>
      <c r="D558" s="59" t="s">
        <v>1132</v>
      </c>
      <c r="E558" s="65" t="s">
        <v>352</v>
      </c>
      <c r="F558" s="65" t="s">
        <v>352</v>
      </c>
      <c r="G558" s="91">
        <v>0</v>
      </c>
      <c r="H558" s="91">
        <v>0</v>
      </c>
      <c r="I558" s="184" t="s">
        <v>2696</v>
      </c>
      <c r="J558" s="65" t="s">
        <v>1550</v>
      </c>
      <c r="K558" s="66" t="s">
        <v>4077</v>
      </c>
      <c r="L558" s="67" t="s">
        <v>3073</v>
      </c>
      <c r="M558" s="63" t="s">
        <v>2310</v>
      </c>
      <c r="N558" s="13"/>
      <c r="O558"/>
      <c r="P558" t="str">
        <f t="shared" si="119"/>
        <v/>
      </c>
      <c r="Q558" t="str">
        <f>IF(ISNA(VLOOKUP(AC558,#REF!,1)),"//","")</f>
        <v/>
      </c>
      <c r="R558"/>
      <c r="S558" s="43">
        <f t="shared" si="106"/>
        <v>182</v>
      </c>
      <c r="T558" s="92" t="s">
        <v>2912</v>
      </c>
      <c r="U558" s="70" t="s">
        <v>2431</v>
      </c>
      <c r="V558" s="70" t="s">
        <v>2431</v>
      </c>
      <c r="W558" s="44" t="str">
        <f t="shared" si="107"/>
        <v>"D"</v>
      </c>
      <c r="X558" s="25" t="str">
        <f t="shared" si="108"/>
        <v>D</v>
      </c>
      <c r="Y558" s="1">
        <f t="shared" si="109"/>
        <v>534</v>
      </c>
      <c r="Z558" t="str">
        <f t="shared" si="110"/>
        <v>ITM_REG_D</v>
      </c>
      <c r="AA558" s="158" t="str">
        <f>IF(ISNA(VLOOKUP(X558,Sheet2!J:J,1,0)),"//","")</f>
        <v>//</v>
      </c>
      <c r="AC558" s="108" t="str">
        <f t="shared" si="111"/>
        <v>D</v>
      </c>
      <c r="AD558" t="b">
        <f t="shared" si="112"/>
        <v>1</v>
      </c>
    </row>
    <row r="559" spans="1:30">
      <c r="A559" s="56">
        <f t="shared" si="118"/>
        <v>559</v>
      </c>
      <c r="B559" s="55">
        <f t="shared" si="105"/>
        <v>535</v>
      </c>
      <c r="C559" s="59" t="s">
        <v>4058</v>
      </c>
      <c r="D559" s="59" t="s">
        <v>1125</v>
      </c>
      <c r="E559" s="65" t="s">
        <v>173</v>
      </c>
      <c r="F559" s="65" t="s">
        <v>173</v>
      </c>
      <c r="G559" s="68">
        <v>0</v>
      </c>
      <c r="H559" s="68">
        <v>0</v>
      </c>
      <c r="I559" s="184" t="s">
        <v>2696</v>
      </c>
      <c r="J559" s="65" t="s">
        <v>1550</v>
      </c>
      <c r="K559" s="66" t="s">
        <v>4077</v>
      </c>
      <c r="L559" s="67" t="s">
        <v>3074</v>
      </c>
      <c r="M559" s="63" t="s">
        <v>2311</v>
      </c>
      <c r="N559" s="13"/>
      <c r="O559"/>
      <c r="P559" t="str">
        <f t="shared" si="119"/>
        <v/>
      </c>
      <c r="Q559" t="str">
        <f>IF(ISNA(VLOOKUP(AC559,#REF!,1)),"//","")</f>
        <v/>
      </c>
      <c r="R559"/>
      <c r="S559" s="43">
        <f t="shared" si="106"/>
        <v>183</v>
      </c>
      <c r="T559" s="92" t="s">
        <v>2912</v>
      </c>
      <c r="U559" s="70" t="s">
        <v>2431</v>
      </c>
      <c r="V559" s="70" t="s">
        <v>2431</v>
      </c>
      <c r="W559" s="44" t="str">
        <f t="shared" si="107"/>
        <v>"L"</v>
      </c>
      <c r="X559" s="25" t="str">
        <f t="shared" si="108"/>
        <v>L</v>
      </c>
      <c r="Y559" s="1">
        <f t="shared" si="109"/>
        <v>535</v>
      </c>
      <c r="Z559" t="str">
        <f t="shared" si="110"/>
        <v>ITM_REG_L</v>
      </c>
      <c r="AA559" s="158" t="str">
        <f>IF(ISNA(VLOOKUP(X559,Sheet2!J:J,1,0)),"//","")</f>
        <v>//</v>
      </c>
      <c r="AC559" s="108" t="str">
        <f t="shared" si="111"/>
        <v>L</v>
      </c>
      <c r="AD559" t="b">
        <f t="shared" si="112"/>
        <v>1</v>
      </c>
    </row>
    <row r="560" spans="1:30">
      <c r="A560" s="56">
        <f t="shared" si="118"/>
        <v>560</v>
      </c>
      <c r="B560" s="55">
        <f t="shared" si="105"/>
        <v>536</v>
      </c>
      <c r="C560" s="59" t="s">
        <v>4058</v>
      </c>
      <c r="D560" s="59" t="s">
        <v>1122</v>
      </c>
      <c r="E560" s="65" t="s">
        <v>141</v>
      </c>
      <c r="F560" s="65" t="s">
        <v>141</v>
      </c>
      <c r="G560" s="68">
        <v>0</v>
      </c>
      <c r="H560" s="68">
        <v>0</v>
      </c>
      <c r="I560" s="184" t="s">
        <v>2696</v>
      </c>
      <c r="J560" s="65" t="s">
        <v>1550</v>
      </c>
      <c r="K560" s="66" t="s">
        <v>4077</v>
      </c>
      <c r="L560" s="59" t="s">
        <v>3075</v>
      </c>
      <c r="M560" s="63" t="s">
        <v>2312</v>
      </c>
      <c r="N560" s="13"/>
      <c r="O560"/>
      <c r="P560" t="str">
        <f t="shared" si="119"/>
        <v/>
      </c>
      <c r="Q560" t="str">
        <f>IF(ISNA(VLOOKUP(AC560,#REF!,1)),"//","")</f>
        <v/>
      </c>
      <c r="R560"/>
      <c r="S560" s="43">
        <f t="shared" si="106"/>
        <v>184</v>
      </c>
      <c r="T560" s="92" t="s">
        <v>2912</v>
      </c>
      <c r="U560" s="70" t="s">
        <v>2431</v>
      </c>
      <c r="V560" s="70" t="s">
        <v>2431</v>
      </c>
      <c r="W560" s="44" t="str">
        <f t="shared" si="107"/>
        <v>"I"</v>
      </c>
      <c r="X560" s="25" t="str">
        <f t="shared" si="108"/>
        <v>I</v>
      </c>
      <c r="Y560" s="1">
        <f t="shared" si="109"/>
        <v>536</v>
      </c>
      <c r="Z560" t="str">
        <f t="shared" si="110"/>
        <v>ITM_REG_I</v>
      </c>
      <c r="AA560" s="158" t="str">
        <f>IF(ISNA(VLOOKUP(X560,Sheet2!J:J,1,0)),"//","")</f>
        <v>//</v>
      </c>
      <c r="AC560" s="108" t="str">
        <f t="shared" si="111"/>
        <v>I</v>
      </c>
      <c r="AD560" t="b">
        <f t="shared" si="112"/>
        <v>1</v>
      </c>
    </row>
    <row r="561" spans="1:30">
      <c r="A561" s="56">
        <f t="shared" si="118"/>
        <v>561</v>
      </c>
      <c r="B561" s="55">
        <f t="shared" si="105"/>
        <v>537</v>
      </c>
      <c r="C561" s="59" t="s">
        <v>4058</v>
      </c>
      <c r="D561" s="59" t="s">
        <v>1123</v>
      </c>
      <c r="E561" s="65" t="s">
        <v>154</v>
      </c>
      <c r="F561" s="65" t="s">
        <v>154</v>
      </c>
      <c r="G561" s="68">
        <v>0</v>
      </c>
      <c r="H561" s="68">
        <v>0</v>
      </c>
      <c r="I561" s="184" t="s">
        <v>2696</v>
      </c>
      <c r="J561" s="65" t="s">
        <v>1550</v>
      </c>
      <c r="K561" s="66" t="s">
        <v>4077</v>
      </c>
      <c r="L561" s="59" t="s">
        <v>3076</v>
      </c>
      <c r="M561" s="63" t="s">
        <v>2313</v>
      </c>
      <c r="N561" s="13"/>
      <c r="O561"/>
      <c r="P561" t="str">
        <f t="shared" si="119"/>
        <v/>
      </c>
      <c r="Q561" t="str">
        <f>IF(ISNA(VLOOKUP(AC561,#REF!,1)),"//","")</f>
        <v/>
      </c>
      <c r="R561"/>
      <c r="S561" s="43">
        <f t="shared" si="106"/>
        <v>185</v>
      </c>
      <c r="T561" s="92" t="s">
        <v>2912</v>
      </c>
      <c r="U561" s="70" t="s">
        <v>2431</v>
      </c>
      <c r="V561" s="70" t="s">
        <v>2431</v>
      </c>
      <c r="W561" s="44" t="str">
        <f t="shared" si="107"/>
        <v>"J"</v>
      </c>
      <c r="X561" s="25" t="str">
        <f t="shared" si="108"/>
        <v>J</v>
      </c>
      <c r="Y561" s="1">
        <f t="shared" si="109"/>
        <v>537</v>
      </c>
      <c r="Z561" t="str">
        <f t="shared" si="110"/>
        <v>ITM_REG_J</v>
      </c>
      <c r="AA561" s="158" t="str">
        <f>IF(ISNA(VLOOKUP(X561,Sheet2!J:J,1,0)),"//","")</f>
        <v>//</v>
      </c>
      <c r="AC561" s="108" t="str">
        <f t="shared" si="111"/>
        <v>J</v>
      </c>
      <c r="AD561" t="b">
        <f t="shared" si="112"/>
        <v>1</v>
      </c>
    </row>
    <row r="562" spans="1:30">
      <c r="A562" s="56">
        <f t="shared" si="118"/>
        <v>562</v>
      </c>
      <c r="B562" s="55">
        <f t="shared" si="105"/>
        <v>538</v>
      </c>
      <c r="C562" s="59" t="s">
        <v>4058</v>
      </c>
      <c r="D562" s="59" t="s">
        <v>1124</v>
      </c>
      <c r="E562" s="65" t="s">
        <v>161</v>
      </c>
      <c r="F562" s="65" t="s">
        <v>161</v>
      </c>
      <c r="G562" s="68">
        <v>0</v>
      </c>
      <c r="H562" s="68">
        <v>0</v>
      </c>
      <c r="I562" s="184" t="s">
        <v>2696</v>
      </c>
      <c r="J562" s="65" t="s">
        <v>1550</v>
      </c>
      <c r="K562" s="66" t="s">
        <v>4077</v>
      </c>
      <c r="L562" s="59" t="s">
        <v>2932</v>
      </c>
      <c r="M562" s="63" t="s">
        <v>2314</v>
      </c>
      <c r="N562" s="13"/>
      <c r="O562"/>
      <c r="P562" t="str">
        <f t="shared" si="119"/>
        <v/>
      </c>
      <c r="Q562" t="str">
        <f>IF(ISNA(VLOOKUP(AC562,#REF!,1)),"//","")</f>
        <v/>
      </c>
      <c r="R562"/>
      <c r="S562" s="43">
        <f t="shared" si="106"/>
        <v>186</v>
      </c>
      <c r="T562" s="92" t="s">
        <v>2912</v>
      </c>
      <c r="U562" s="70" t="s">
        <v>2431</v>
      </c>
      <c r="V562" s="70" t="s">
        <v>2431</v>
      </c>
      <c r="W562" s="44" t="str">
        <f t="shared" si="107"/>
        <v>"K"</v>
      </c>
      <c r="X562" s="25" t="str">
        <f t="shared" si="108"/>
        <v>K</v>
      </c>
      <c r="Y562" s="1">
        <f t="shared" si="109"/>
        <v>538</v>
      </c>
      <c r="Z562" t="str">
        <f t="shared" si="110"/>
        <v>ITM_REG_K</v>
      </c>
      <c r="AA562" s="158" t="str">
        <f>IF(ISNA(VLOOKUP(X562,Sheet2!J:J,1,0)),"//","")</f>
        <v>//</v>
      </c>
      <c r="AC562" s="108" t="str">
        <f t="shared" si="111"/>
        <v>K</v>
      </c>
      <c r="AD562" t="b">
        <f t="shared" si="112"/>
        <v>1</v>
      </c>
    </row>
    <row r="563" spans="1:30">
      <c r="A563" s="56">
        <f t="shared" si="118"/>
        <v>563</v>
      </c>
      <c r="B563" s="55">
        <f t="shared" si="105"/>
        <v>539</v>
      </c>
      <c r="C563" s="59" t="s">
        <v>4058</v>
      </c>
      <c r="D563" s="59" t="s">
        <v>1139</v>
      </c>
      <c r="E563" s="65" t="s">
        <v>916</v>
      </c>
      <c r="F563" s="65" t="s">
        <v>916</v>
      </c>
      <c r="G563" s="68">
        <v>0</v>
      </c>
      <c r="H563" s="68">
        <v>0</v>
      </c>
      <c r="I563" s="65" t="s">
        <v>1</v>
      </c>
      <c r="J563" s="65" t="s">
        <v>1550</v>
      </c>
      <c r="K563" s="66" t="s">
        <v>4077</v>
      </c>
      <c r="L563" s="59"/>
      <c r="M563" s="63" t="s">
        <v>1139</v>
      </c>
      <c r="N563" s="13"/>
      <c r="O563"/>
      <c r="P563" t="str">
        <f t="shared" si="119"/>
        <v/>
      </c>
      <c r="Q563" t="str">
        <f>IF(ISNA(VLOOKUP(AC563,#REF!,1)),"//","")</f>
        <v/>
      </c>
      <c r="R563"/>
      <c r="S563" s="43">
        <f t="shared" si="106"/>
        <v>187</v>
      </c>
      <c r="T563" s="92" t="s">
        <v>2912</v>
      </c>
      <c r="U563" s="70" t="s">
        <v>2431</v>
      </c>
      <c r="V563" s="70" t="s">
        <v>3004</v>
      </c>
      <c r="W563" s="44" t="str">
        <f t="shared" si="107"/>
        <v/>
      </c>
      <c r="X563" s="25" t="str">
        <f t="shared" si="108"/>
        <v>IND&gt;</v>
      </c>
      <c r="Y563" s="1">
        <f t="shared" si="109"/>
        <v>539</v>
      </c>
      <c r="Z563" t="str">
        <f t="shared" si="110"/>
        <v>ITM_INDIRECTION</v>
      </c>
      <c r="AA563" s="158" t="str">
        <f>IF(ISNA(VLOOKUP(X563,Sheet2!J:J,1,0)),"//","")</f>
        <v/>
      </c>
      <c r="AC563" s="108" t="str">
        <f t="shared" si="111"/>
        <v/>
      </c>
      <c r="AD563" t="b">
        <f t="shared" si="112"/>
        <v>0</v>
      </c>
    </row>
    <row r="564" spans="1:30" s="17" customFormat="1">
      <c r="A564" s="108">
        <f t="shared" si="118"/>
        <v>564</v>
      </c>
      <c r="B564" s="55">
        <f t="shared" si="105"/>
        <v>540</v>
      </c>
      <c r="C564" s="110" t="s">
        <v>4057</v>
      </c>
      <c r="D564" s="110" t="s">
        <v>7</v>
      </c>
      <c r="E564" s="135" t="str">
        <f t="shared" ref="E564:E571" si="120">CHAR(34)&amp;IF(B564&lt;10,"000",IF(B564&lt;100,"00",IF(B564&lt;1000,"0","")))&amp;$B564&amp;CHAR(34)</f>
        <v>"0540"</v>
      </c>
      <c r="F564" s="111" t="str">
        <f t="shared" ref="F564:F571" si="121">E564</f>
        <v>"0540"</v>
      </c>
      <c r="G564" s="191">
        <v>0</v>
      </c>
      <c r="H564" s="191">
        <v>0</v>
      </c>
      <c r="I564" s="178" t="s">
        <v>28</v>
      </c>
      <c r="J564" s="112" t="s">
        <v>1550</v>
      </c>
      <c r="K564" s="113" t="s">
        <v>4077</v>
      </c>
      <c r="M564" s="136" t="str">
        <f t="shared" ref="M564:M571" si="122">"ITM_"&amp;IF(B564&lt;10,"000",IF(B564&lt;100,"00",IF(B564&lt;1000,"0","")))&amp;$B564</f>
        <v>ITM_0540</v>
      </c>
      <c r="N564" s="16"/>
      <c r="P564" s="17" t="str">
        <f t="shared" si="119"/>
        <v/>
      </c>
      <c r="Q564" s="17" t="str">
        <f>IF(ISNA(VLOOKUP(AC564,#REF!,1)),"//","")</f>
        <v/>
      </c>
      <c r="S564" s="43">
        <f t="shared" si="106"/>
        <v>187</v>
      </c>
      <c r="T564" s="108" t="s">
        <v>2431</v>
      </c>
      <c r="U564" s="115" t="s">
        <v>2431</v>
      </c>
      <c r="V564" s="115" t="s">
        <v>2431</v>
      </c>
      <c r="W564" s="44" t="str">
        <f t="shared" si="107"/>
        <v/>
      </c>
      <c r="X564" s="25" t="str">
        <f t="shared" si="108"/>
        <v/>
      </c>
      <c r="Y564" s="1">
        <f t="shared" si="109"/>
        <v>540</v>
      </c>
      <c r="Z564" t="str">
        <f t="shared" si="110"/>
        <v>ITM_0540</v>
      </c>
      <c r="AA564" s="158" t="str">
        <f>IF(ISNA(VLOOKUP(X564,Sheet2!J:J,1,0)),"//","")</f>
        <v/>
      </c>
      <c r="AC564" s="108" t="str">
        <f t="shared" si="111"/>
        <v/>
      </c>
      <c r="AD564" t="b">
        <f t="shared" si="112"/>
        <v>1</v>
      </c>
    </row>
    <row r="565" spans="1:30" s="17" customFormat="1">
      <c r="A565" s="108">
        <f t="shared" si="118"/>
        <v>565</v>
      </c>
      <c r="B565" s="55">
        <f t="shared" si="105"/>
        <v>541</v>
      </c>
      <c r="C565" s="110" t="s">
        <v>4057</v>
      </c>
      <c r="D565" s="110" t="s">
        <v>7</v>
      </c>
      <c r="E565" s="135" t="str">
        <f t="shared" si="120"/>
        <v>"0541"</v>
      </c>
      <c r="F565" s="111" t="str">
        <f t="shared" si="121"/>
        <v>"0541"</v>
      </c>
      <c r="G565" s="191">
        <v>0</v>
      </c>
      <c r="H565" s="191">
        <v>0</v>
      </c>
      <c r="I565" s="178" t="s">
        <v>28</v>
      </c>
      <c r="J565" s="112" t="s">
        <v>1550</v>
      </c>
      <c r="K565" s="113" t="s">
        <v>4077</v>
      </c>
      <c r="M565" s="136" t="str">
        <f t="shared" si="122"/>
        <v>ITM_0541</v>
      </c>
      <c r="N565" s="16"/>
      <c r="P565" s="17" t="str">
        <f t="shared" si="119"/>
        <v/>
      </c>
      <c r="Q565" s="17" t="str">
        <f>IF(ISNA(VLOOKUP(AC565,#REF!,1)),"//","")</f>
        <v/>
      </c>
      <c r="S565" s="43">
        <f t="shared" si="106"/>
        <v>187</v>
      </c>
      <c r="T565" s="108" t="s">
        <v>2431</v>
      </c>
      <c r="U565" s="115" t="s">
        <v>2431</v>
      </c>
      <c r="V565" s="115" t="s">
        <v>2431</v>
      </c>
      <c r="W565" s="44" t="str">
        <f t="shared" si="107"/>
        <v/>
      </c>
      <c r="X565" s="25" t="str">
        <f t="shared" si="108"/>
        <v/>
      </c>
      <c r="Y565" s="1">
        <f t="shared" si="109"/>
        <v>541</v>
      </c>
      <c r="Z565" t="str">
        <f t="shared" si="110"/>
        <v>ITM_0541</v>
      </c>
      <c r="AA565" s="158" t="str">
        <f>IF(ISNA(VLOOKUP(X565,Sheet2!J:J,1,0)),"//","")</f>
        <v/>
      </c>
      <c r="AC565" s="108" t="str">
        <f t="shared" si="111"/>
        <v/>
      </c>
      <c r="AD565" t="b">
        <f t="shared" si="112"/>
        <v>1</v>
      </c>
    </row>
    <row r="566" spans="1:30" s="17" customFormat="1">
      <c r="A566" s="108">
        <f t="shared" si="118"/>
        <v>566</v>
      </c>
      <c r="B566" s="55">
        <f t="shared" si="105"/>
        <v>542</v>
      </c>
      <c r="C566" s="110" t="s">
        <v>4057</v>
      </c>
      <c r="D566" s="110" t="s">
        <v>7</v>
      </c>
      <c r="E566" s="135" t="str">
        <f t="shared" si="120"/>
        <v>"0542"</v>
      </c>
      <c r="F566" s="111" t="str">
        <f t="shared" si="121"/>
        <v>"0542"</v>
      </c>
      <c r="G566" s="191">
        <v>0</v>
      </c>
      <c r="H566" s="191">
        <v>0</v>
      </c>
      <c r="I566" s="178" t="s">
        <v>28</v>
      </c>
      <c r="J566" s="112" t="s">
        <v>1550</v>
      </c>
      <c r="K566" s="113" t="s">
        <v>4077</v>
      </c>
      <c r="M566" s="136" t="str">
        <f t="shared" si="122"/>
        <v>ITM_0542</v>
      </c>
      <c r="N566" s="16"/>
      <c r="P566" s="17" t="str">
        <f t="shared" si="119"/>
        <v/>
      </c>
      <c r="Q566" s="17" t="str">
        <f>IF(ISNA(VLOOKUP(AC566,#REF!,1)),"//","")</f>
        <v/>
      </c>
      <c r="S566" s="43">
        <f t="shared" si="106"/>
        <v>187</v>
      </c>
      <c r="T566" s="108" t="s">
        <v>2431</v>
      </c>
      <c r="U566" s="115" t="s">
        <v>2431</v>
      </c>
      <c r="V566" s="115" t="s">
        <v>2431</v>
      </c>
      <c r="W566" s="44" t="str">
        <f t="shared" si="107"/>
        <v/>
      </c>
      <c r="X566" s="25" t="str">
        <f t="shared" si="108"/>
        <v/>
      </c>
      <c r="Y566" s="1">
        <f t="shared" si="109"/>
        <v>542</v>
      </c>
      <c r="Z566" t="str">
        <f t="shared" si="110"/>
        <v>ITM_0542</v>
      </c>
      <c r="AA566" s="158" t="str">
        <f>IF(ISNA(VLOOKUP(X566,Sheet2!J:J,1,0)),"//","")</f>
        <v/>
      </c>
      <c r="AC566" s="108" t="str">
        <f t="shared" si="111"/>
        <v/>
      </c>
      <c r="AD566" t="b">
        <f t="shared" si="112"/>
        <v>1</v>
      </c>
    </row>
    <row r="567" spans="1:30" s="17" customFormat="1">
      <c r="A567" s="108">
        <f t="shared" si="118"/>
        <v>567</v>
      </c>
      <c r="B567" s="55">
        <f t="shared" si="105"/>
        <v>543</v>
      </c>
      <c r="C567" s="110" t="s">
        <v>4057</v>
      </c>
      <c r="D567" s="110" t="s">
        <v>7</v>
      </c>
      <c r="E567" s="135" t="str">
        <f t="shared" si="120"/>
        <v>"0543"</v>
      </c>
      <c r="F567" s="111" t="str">
        <f t="shared" si="121"/>
        <v>"0543"</v>
      </c>
      <c r="G567" s="191">
        <v>0</v>
      </c>
      <c r="H567" s="191">
        <v>0</v>
      </c>
      <c r="I567" s="178" t="s">
        <v>28</v>
      </c>
      <c r="J567" s="112" t="s">
        <v>1550</v>
      </c>
      <c r="K567" s="113" t="s">
        <v>4077</v>
      </c>
      <c r="M567" s="136" t="str">
        <f t="shared" si="122"/>
        <v>ITM_0543</v>
      </c>
      <c r="N567" s="16"/>
      <c r="P567" s="17" t="str">
        <f t="shared" si="119"/>
        <v/>
      </c>
      <c r="Q567" s="17" t="str">
        <f>IF(ISNA(VLOOKUP(AC567,#REF!,1)),"//","")</f>
        <v/>
      </c>
      <c r="S567" s="43">
        <f t="shared" si="106"/>
        <v>187</v>
      </c>
      <c r="T567" s="108" t="s">
        <v>2431</v>
      </c>
      <c r="U567" s="115" t="s">
        <v>2431</v>
      </c>
      <c r="V567" s="115" t="s">
        <v>2431</v>
      </c>
      <c r="W567" s="44" t="str">
        <f t="shared" si="107"/>
        <v/>
      </c>
      <c r="X567" s="25" t="str">
        <f t="shared" si="108"/>
        <v/>
      </c>
      <c r="Y567" s="1">
        <f t="shared" si="109"/>
        <v>543</v>
      </c>
      <c r="Z567" t="str">
        <f t="shared" si="110"/>
        <v>ITM_0543</v>
      </c>
      <c r="AA567" s="158" t="str">
        <f>IF(ISNA(VLOOKUP(X567,Sheet2!J:J,1,0)),"//","")</f>
        <v/>
      </c>
      <c r="AC567" s="108" t="str">
        <f t="shared" si="111"/>
        <v/>
      </c>
      <c r="AD567" t="b">
        <f t="shared" si="112"/>
        <v>1</v>
      </c>
    </row>
    <row r="568" spans="1:30" s="17" customFormat="1">
      <c r="A568" s="108">
        <f t="shared" si="118"/>
        <v>568</v>
      </c>
      <c r="B568" s="55">
        <f t="shared" si="105"/>
        <v>544</v>
      </c>
      <c r="C568" s="110" t="s">
        <v>4057</v>
      </c>
      <c r="D568" s="110" t="s">
        <v>7</v>
      </c>
      <c r="E568" s="135" t="str">
        <f t="shared" si="120"/>
        <v>"0544"</v>
      </c>
      <c r="F568" s="111" t="str">
        <f t="shared" si="121"/>
        <v>"0544"</v>
      </c>
      <c r="G568" s="191">
        <v>0</v>
      </c>
      <c r="H568" s="191">
        <v>0</v>
      </c>
      <c r="I568" s="178" t="s">
        <v>28</v>
      </c>
      <c r="J568" s="112" t="s">
        <v>1550</v>
      </c>
      <c r="K568" s="113" t="s">
        <v>4077</v>
      </c>
      <c r="M568" s="136" t="str">
        <f t="shared" si="122"/>
        <v>ITM_0544</v>
      </c>
      <c r="N568" s="16"/>
      <c r="P568" s="17" t="str">
        <f t="shared" si="119"/>
        <v/>
      </c>
      <c r="Q568" s="17" t="str">
        <f>IF(ISNA(VLOOKUP(AC568,#REF!,1)),"//","")</f>
        <v/>
      </c>
      <c r="S568" s="43">
        <f t="shared" si="106"/>
        <v>187</v>
      </c>
      <c r="T568" s="108" t="s">
        <v>2431</v>
      </c>
      <c r="U568" s="115" t="s">
        <v>2431</v>
      </c>
      <c r="V568" s="115" t="s">
        <v>2431</v>
      </c>
      <c r="W568" s="44" t="str">
        <f t="shared" si="107"/>
        <v/>
      </c>
      <c r="X568" s="25" t="str">
        <f t="shared" si="108"/>
        <v/>
      </c>
      <c r="Y568" s="1">
        <f t="shared" si="109"/>
        <v>544</v>
      </c>
      <c r="Z568" t="str">
        <f t="shared" si="110"/>
        <v>ITM_0544</v>
      </c>
      <c r="AA568" s="158" t="str">
        <f>IF(ISNA(VLOOKUP(X568,Sheet2!J:J,1,0)),"//","")</f>
        <v/>
      </c>
      <c r="AC568" s="108" t="str">
        <f t="shared" si="111"/>
        <v/>
      </c>
      <c r="AD568" t="b">
        <f t="shared" si="112"/>
        <v>1</v>
      </c>
    </row>
    <row r="569" spans="1:30" s="17" customFormat="1">
      <c r="A569" s="108">
        <f t="shared" si="118"/>
        <v>569</v>
      </c>
      <c r="B569" s="55">
        <f t="shared" si="105"/>
        <v>545</v>
      </c>
      <c r="C569" s="110" t="s">
        <v>4057</v>
      </c>
      <c r="D569" s="110" t="s">
        <v>7</v>
      </c>
      <c r="E569" s="135" t="str">
        <f t="shared" si="120"/>
        <v>"0545"</v>
      </c>
      <c r="F569" s="111" t="str">
        <f t="shared" si="121"/>
        <v>"0545"</v>
      </c>
      <c r="G569" s="191">
        <v>0</v>
      </c>
      <c r="H569" s="191">
        <v>0</v>
      </c>
      <c r="I569" s="178" t="s">
        <v>28</v>
      </c>
      <c r="J569" s="112" t="s">
        <v>1550</v>
      </c>
      <c r="K569" s="113" t="s">
        <v>4077</v>
      </c>
      <c r="M569" s="136" t="str">
        <f t="shared" si="122"/>
        <v>ITM_0545</v>
      </c>
      <c r="N569" s="16"/>
      <c r="P569" s="17" t="str">
        <f t="shared" si="119"/>
        <v/>
      </c>
      <c r="Q569" s="17" t="str">
        <f>IF(ISNA(VLOOKUP(AC569,#REF!,1)),"//","")</f>
        <v/>
      </c>
      <c r="S569" s="43">
        <f t="shared" si="106"/>
        <v>187</v>
      </c>
      <c r="T569" s="108" t="s">
        <v>2431</v>
      </c>
      <c r="U569" s="115" t="s">
        <v>2431</v>
      </c>
      <c r="V569" s="115" t="s">
        <v>2431</v>
      </c>
      <c r="W569" s="44" t="str">
        <f t="shared" si="107"/>
        <v/>
      </c>
      <c r="X569" s="25" t="str">
        <f t="shared" si="108"/>
        <v/>
      </c>
      <c r="Y569" s="1">
        <f t="shared" si="109"/>
        <v>545</v>
      </c>
      <c r="Z569" t="str">
        <f t="shared" si="110"/>
        <v>ITM_0545</v>
      </c>
      <c r="AA569" s="158" t="str">
        <f>IF(ISNA(VLOOKUP(X569,Sheet2!J:J,1,0)),"//","")</f>
        <v/>
      </c>
      <c r="AC569" s="108" t="str">
        <f t="shared" si="111"/>
        <v/>
      </c>
      <c r="AD569" t="b">
        <f t="shared" si="112"/>
        <v>1</v>
      </c>
    </row>
    <row r="570" spans="1:30" s="17" customFormat="1">
      <c r="A570" s="108">
        <f t="shared" si="118"/>
        <v>570</v>
      </c>
      <c r="B570" s="55">
        <f t="shared" si="105"/>
        <v>546</v>
      </c>
      <c r="C570" s="110" t="s">
        <v>4057</v>
      </c>
      <c r="D570" s="110" t="s">
        <v>7</v>
      </c>
      <c r="E570" s="135" t="str">
        <f t="shared" si="120"/>
        <v>"0546"</v>
      </c>
      <c r="F570" s="111" t="str">
        <f t="shared" si="121"/>
        <v>"0546"</v>
      </c>
      <c r="G570" s="191">
        <v>0</v>
      </c>
      <c r="H570" s="191">
        <v>0</v>
      </c>
      <c r="I570" s="178" t="s">
        <v>28</v>
      </c>
      <c r="J570" s="112" t="s">
        <v>1550</v>
      </c>
      <c r="K570" s="113" t="s">
        <v>4077</v>
      </c>
      <c r="M570" s="136" t="str">
        <f t="shared" si="122"/>
        <v>ITM_0546</v>
      </c>
      <c r="N570" s="16"/>
      <c r="P570" s="17" t="str">
        <f t="shared" si="119"/>
        <v/>
      </c>
      <c r="Q570" s="17" t="str">
        <f>IF(ISNA(VLOOKUP(AC570,#REF!,1)),"//","")</f>
        <v/>
      </c>
      <c r="S570" s="43">
        <f t="shared" si="106"/>
        <v>187</v>
      </c>
      <c r="T570" s="108" t="s">
        <v>2431</v>
      </c>
      <c r="U570" s="115" t="s">
        <v>2431</v>
      </c>
      <c r="V570" s="115" t="s">
        <v>2431</v>
      </c>
      <c r="W570" s="44" t="str">
        <f t="shared" si="107"/>
        <v/>
      </c>
      <c r="X570" s="25" t="str">
        <f t="shared" si="108"/>
        <v/>
      </c>
      <c r="Y570" s="1">
        <f t="shared" si="109"/>
        <v>546</v>
      </c>
      <c r="Z570" t="str">
        <f t="shared" si="110"/>
        <v>ITM_0546</v>
      </c>
      <c r="AA570" s="158" t="str">
        <f>IF(ISNA(VLOOKUP(X570,Sheet2!J:J,1,0)),"//","")</f>
        <v/>
      </c>
      <c r="AC570" s="108" t="str">
        <f t="shared" si="111"/>
        <v/>
      </c>
      <c r="AD570" t="b">
        <f t="shared" si="112"/>
        <v>1</v>
      </c>
    </row>
    <row r="571" spans="1:30" s="17" customFormat="1">
      <c r="A571" s="108">
        <f t="shared" si="118"/>
        <v>571</v>
      </c>
      <c r="B571" s="55">
        <f t="shared" si="105"/>
        <v>547</v>
      </c>
      <c r="C571" s="110" t="s">
        <v>4057</v>
      </c>
      <c r="D571" s="110" t="s">
        <v>7</v>
      </c>
      <c r="E571" s="135" t="str">
        <f t="shared" si="120"/>
        <v>"0547"</v>
      </c>
      <c r="F571" s="111" t="str">
        <f t="shared" si="121"/>
        <v>"0547"</v>
      </c>
      <c r="G571" s="191">
        <v>0</v>
      </c>
      <c r="H571" s="191">
        <v>0</v>
      </c>
      <c r="I571" s="178" t="s">
        <v>28</v>
      </c>
      <c r="J571" s="112" t="s">
        <v>1550</v>
      </c>
      <c r="K571" s="113" t="s">
        <v>4077</v>
      </c>
      <c r="M571" s="136" t="str">
        <f t="shared" si="122"/>
        <v>ITM_0547</v>
      </c>
      <c r="N571" s="16"/>
      <c r="P571" s="17" t="str">
        <f t="shared" si="119"/>
        <v/>
      </c>
      <c r="Q571" s="17" t="str">
        <f>IF(ISNA(VLOOKUP(AC571,#REF!,1)),"//","")</f>
        <v/>
      </c>
      <c r="S571" s="43">
        <f t="shared" si="106"/>
        <v>187</v>
      </c>
      <c r="T571" s="108" t="s">
        <v>2431</v>
      </c>
      <c r="U571" s="115" t="s">
        <v>2431</v>
      </c>
      <c r="V571" s="115" t="s">
        <v>2431</v>
      </c>
      <c r="W571" s="44" t="str">
        <f t="shared" si="107"/>
        <v/>
      </c>
      <c r="X571" s="25" t="str">
        <f t="shared" si="108"/>
        <v/>
      </c>
      <c r="Y571" s="1">
        <f t="shared" si="109"/>
        <v>547</v>
      </c>
      <c r="Z571" t="str">
        <f t="shared" si="110"/>
        <v>ITM_0547</v>
      </c>
      <c r="AA571" s="158" t="str">
        <f>IF(ISNA(VLOOKUP(X571,Sheet2!J:J,1,0)),"//","")</f>
        <v/>
      </c>
      <c r="AC571" s="108" t="str">
        <f t="shared" si="111"/>
        <v/>
      </c>
      <c r="AD571" t="b">
        <f t="shared" si="112"/>
        <v>1</v>
      </c>
    </row>
    <row r="572" spans="1:30">
      <c r="A572" s="56">
        <f t="shared" si="118"/>
        <v>572</v>
      </c>
      <c r="B572" s="55">
        <f t="shared" si="105"/>
        <v>548</v>
      </c>
      <c r="C572" s="59" t="s">
        <v>4058</v>
      </c>
      <c r="D572" s="59" t="s">
        <v>3077</v>
      </c>
      <c r="E572" s="65" t="s">
        <v>533</v>
      </c>
      <c r="F572" s="65" t="s">
        <v>483</v>
      </c>
      <c r="G572" s="68">
        <v>0</v>
      </c>
      <c r="H572" s="68">
        <v>0</v>
      </c>
      <c r="I572" s="65" t="s">
        <v>1</v>
      </c>
      <c r="J572" s="65" t="s">
        <v>1550</v>
      </c>
      <c r="K572" s="66" t="s">
        <v>4077</v>
      </c>
      <c r="L572" s="67"/>
      <c r="M572" s="63" t="s">
        <v>3077</v>
      </c>
      <c r="N572" s="13"/>
      <c r="O572"/>
      <c r="P572" t="str">
        <f t="shared" si="119"/>
        <v>NOT EQUAL</v>
      </c>
      <c r="Q572" t="str">
        <f>IF(ISNA(VLOOKUP(AC572,#REF!,1)),"//","")</f>
        <v/>
      </c>
      <c r="R572"/>
      <c r="S572" s="43">
        <f t="shared" si="106"/>
        <v>187</v>
      </c>
      <c r="T572" s="92" t="s">
        <v>2431</v>
      </c>
      <c r="U572" s="70" t="s">
        <v>2431</v>
      </c>
      <c r="V572" s="70" t="s">
        <v>2431</v>
      </c>
      <c r="W572" s="44" t="str">
        <f t="shared" si="107"/>
        <v/>
      </c>
      <c r="X572" s="25" t="str">
        <f t="shared" si="108"/>
        <v/>
      </c>
      <c r="Y572" s="1">
        <f t="shared" si="109"/>
        <v>548</v>
      </c>
      <c r="Z572" t="str">
        <f t="shared" si="110"/>
        <v>ITM_0</v>
      </c>
      <c r="AA572" s="158" t="str">
        <f>IF(ISNA(VLOOKUP(X572,Sheet2!J:J,1,0)),"//","")</f>
        <v/>
      </c>
      <c r="AC572" s="108" t="str">
        <f t="shared" si="111"/>
        <v/>
      </c>
      <c r="AD572" t="b">
        <f t="shared" si="112"/>
        <v>1</v>
      </c>
    </row>
    <row r="573" spans="1:30">
      <c r="A573" s="56">
        <f t="shared" si="118"/>
        <v>573</v>
      </c>
      <c r="B573" s="55">
        <f t="shared" si="105"/>
        <v>549</v>
      </c>
      <c r="C573" s="59" t="s">
        <v>4058</v>
      </c>
      <c r="D573" s="59" t="s">
        <v>3078</v>
      </c>
      <c r="E573" s="65" t="s">
        <v>533</v>
      </c>
      <c r="F573" s="65" t="s">
        <v>484</v>
      </c>
      <c r="G573" s="73">
        <v>0</v>
      </c>
      <c r="H573" s="73">
        <v>0</v>
      </c>
      <c r="I573" s="65" t="s">
        <v>1</v>
      </c>
      <c r="J573" s="65" t="s">
        <v>1550</v>
      </c>
      <c r="K573" s="66" t="s">
        <v>4077</v>
      </c>
      <c r="L573" s="67"/>
      <c r="M573" s="63" t="s">
        <v>3078</v>
      </c>
      <c r="N573" s="13"/>
      <c r="O573"/>
      <c r="P573" t="str">
        <f t="shared" si="119"/>
        <v>NOT EQUAL</v>
      </c>
      <c r="Q573" t="str">
        <f>IF(ISNA(VLOOKUP(AC573,#REF!,1)),"//","")</f>
        <v/>
      </c>
      <c r="R573"/>
      <c r="S573" s="43">
        <f t="shared" si="106"/>
        <v>187</v>
      </c>
      <c r="T573" s="92" t="s">
        <v>2431</v>
      </c>
      <c r="U573" s="70" t="s">
        <v>2431</v>
      </c>
      <c r="V573" s="70" t="s">
        <v>2431</v>
      </c>
      <c r="W573" s="44" t="str">
        <f t="shared" si="107"/>
        <v/>
      </c>
      <c r="X573" s="25" t="str">
        <f t="shared" si="108"/>
        <v/>
      </c>
      <c r="Y573" s="1">
        <f t="shared" si="109"/>
        <v>549</v>
      </c>
      <c r="Z573" t="str">
        <f t="shared" si="110"/>
        <v>ITM_1</v>
      </c>
      <c r="AA573" s="158" t="str">
        <f>IF(ISNA(VLOOKUP(X573,Sheet2!J:J,1,0)),"//","")</f>
        <v/>
      </c>
      <c r="AC573" s="108" t="str">
        <f t="shared" si="111"/>
        <v/>
      </c>
      <c r="AD573" t="b">
        <f t="shared" si="112"/>
        <v>1</v>
      </c>
    </row>
    <row r="574" spans="1:30">
      <c r="A574" s="56">
        <f t="shared" si="118"/>
        <v>574</v>
      </c>
      <c r="B574" s="55">
        <f t="shared" si="105"/>
        <v>550</v>
      </c>
      <c r="C574" s="59" t="s">
        <v>4058</v>
      </c>
      <c r="D574" s="59" t="s">
        <v>3079</v>
      </c>
      <c r="E574" s="65" t="s">
        <v>533</v>
      </c>
      <c r="F574" s="65" t="s">
        <v>485</v>
      </c>
      <c r="G574" s="68">
        <v>0</v>
      </c>
      <c r="H574" s="68">
        <v>0</v>
      </c>
      <c r="I574" s="65" t="s">
        <v>1</v>
      </c>
      <c r="J574" s="65" t="s">
        <v>1550</v>
      </c>
      <c r="K574" s="66" t="s">
        <v>4077</v>
      </c>
      <c r="L574" s="67"/>
      <c r="M574" s="63" t="s">
        <v>3079</v>
      </c>
      <c r="N574" s="13"/>
      <c r="O574"/>
      <c r="P574" t="str">
        <f t="shared" si="119"/>
        <v>NOT EQUAL</v>
      </c>
      <c r="Q574" t="str">
        <f>IF(ISNA(VLOOKUP(AC574,#REF!,1)),"//","")</f>
        <v/>
      </c>
      <c r="R574"/>
      <c r="S574" s="43">
        <f t="shared" si="106"/>
        <v>187</v>
      </c>
      <c r="T574" s="92" t="s">
        <v>2431</v>
      </c>
      <c r="U574" s="70" t="s">
        <v>2431</v>
      </c>
      <c r="V574" s="70" t="s">
        <v>2431</v>
      </c>
      <c r="W574" s="44" t="str">
        <f t="shared" si="107"/>
        <v/>
      </c>
      <c r="X574" s="25" t="str">
        <f t="shared" si="108"/>
        <v/>
      </c>
      <c r="Y574" s="1">
        <f t="shared" si="109"/>
        <v>550</v>
      </c>
      <c r="Z574" t="str">
        <f t="shared" si="110"/>
        <v>ITM_2</v>
      </c>
      <c r="AA574" s="158" t="str">
        <f>IF(ISNA(VLOOKUP(X574,Sheet2!J:J,1,0)),"//","")</f>
        <v/>
      </c>
      <c r="AC574" s="108" t="str">
        <f t="shared" si="111"/>
        <v/>
      </c>
      <c r="AD574" t="b">
        <f t="shared" si="112"/>
        <v>1</v>
      </c>
    </row>
    <row r="575" spans="1:30">
      <c r="A575" s="56">
        <f t="shared" si="118"/>
        <v>575</v>
      </c>
      <c r="B575" s="55">
        <f t="shared" si="105"/>
        <v>551</v>
      </c>
      <c r="C575" s="59" t="s">
        <v>4058</v>
      </c>
      <c r="D575" s="59" t="s">
        <v>3080</v>
      </c>
      <c r="E575" s="65" t="s">
        <v>533</v>
      </c>
      <c r="F575" s="65" t="s">
        <v>486</v>
      </c>
      <c r="G575" s="68">
        <v>0</v>
      </c>
      <c r="H575" s="68">
        <v>0</v>
      </c>
      <c r="I575" s="65" t="s">
        <v>1</v>
      </c>
      <c r="J575" s="65" t="s">
        <v>1550</v>
      </c>
      <c r="K575" s="66" t="s">
        <v>4077</v>
      </c>
      <c r="L575" s="67"/>
      <c r="M575" s="63" t="s">
        <v>3080</v>
      </c>
      <c r="N575" s="13"/>
      <c r="O575"/>
      <c r="P575" t="str">
        <f t="shared" si="119"/>
        <v>NOT EQUAL</v>
      </c>
      <c r="Q575" t="str">
        <f>IF(ISNA(VLOOKUP(AC575,#REF!,1)),"//","")</f>
        <v/>
      </c>
      <c r="R575"/>
      <c r="S575" s="43">
        <f t="shared" si="106"/>
        <v>187</v>
      </c>
      <c r="T575" s="92" t="s">
        <v>2431</v>
      </c>
      <c r="U575" s="70" t="s">
        <v>2431</v>
      </c>
      <c r="V575" s="70" t="s">
        <v>2431</v>
      </c>
      <c r="W575" s="44" t="str">
        <f t="shared" si="107"/>
        <v/>
      </c>
      <c r="X575" s="25" t="str">
        <f t="shared" si="108"/>
        <v/>
      </c>
      <c r="Y575" s="1">
        <f t="shared" si="109"/>
        <v>551</v>
      </c>
      <c r="Z575" t="str">
        <f t="shared" si="110"/>
        <v>ITM_3</v>
      </c>
      <c r="AA575" s="158" t="str">
        <f>IF(ISNA(VLOOKUP(X575,Sheet2!J:J,1,0)),"//","")</f>
        <v/>
      </c>
      <c r="AC575" s="108" t="str">
        <f t="shared" si="111"/>
        <v/>
      </c>
      <c r="AD575" t="b">
        <f t="shared" si="112"/>
        <v>1</v>
      </c>
    </row>
    <row r="576" spans="1:30">
      <c r="A576" s="56">
        <f t="shared" si="118"/>
        <v>576</v>
      </c>
      <c r="B576" s="55">
        <f t="shared" si="105"/>
        <v>552</v>
      </c>
      <c r="C576" s="59" t="s">
        <v>4058</v>
      </c>
      <c r="D576" s="59" t="s">
        <v>3081</v>
      </c>
      <c r="E576" s="65" t="s">
        <v>533</v>
      </c>
      <c r="F576" s="65" t="s">
        <v>487</v>
      </c>
      <c r="G576" s="68">
        <v>0</v>
      </c>
      <c r="H576" s="68">
        <v>0</v>
      </c>
      <c r="I576" s="65" t="s">
        <v>1</v>
      </c>
      <c r="J576" s="65" t="s">
        <v>1550</v>
      </c>
      <c r="K576" s="66" t="s">
        <v>4077</v>
      </c>
      <c r="L576" s="67"/>
      <c r="M576" s="63" t="s">
        <v>3081</v>
      </c>
      <c r="N576" s="13"/>
      <c r="O576"/>
      <c r="P576" t="str">
        <f t="shared" si="119"/>
        <v>NOT EQUAL</v>
      </c>
      <c r="Q576" t="str">
        <f>IF(ISNA(VLOOKUP(AC576,#REF!,1)),"//","")</f>
        <v/>
      </c>
      <c r="R576"/>
      <c r="S576" s="43">
        <f t="shared" si="106"/>
        <v>187</v>
      </c>
      <c r="T576" s="92" t="s">
        <v>2431</v>
      </c>
      <c r="U576" s="70" t="s">
        <v>2431</v>
      </c>
      <c r="V576" s="70" t="s">
        <v>2431</v>
      </c>
      <c r="W576" s="44" t="str">
        <f t="shared" si="107"/>
        <v/>
      </c>
      <c r="X576" s="25" t="str">
        <f t="shared" si="108"/>
        <v/>
      </c>
      <c r="Y576" s="1">
        <f t="shared" si="109"/>
        <v>552</v>
      </c>
      <c r="Z576" t="str">
        <f t="shared" si="110"/>
        <v>ITM_4</v>
      </c>
      <c r="AA576" s="158" t="str">
        <f>IF(ISNA(VLOOKUP(X576,Sheet2!J:J,1,0)),"//","")</f>
        <v/>
      </c>
      <c r="AC576" s="108" t="str">
        <f t="shared" si="111"/>
        <v/>
      </c>
      <c r="AD576" t="b">
        <f t="shared" si="112"/>
        <v>1</v>
      </c>
    </row>
    <row r="577" spans="1:30">
      <c r="A577" s="56">
        <f t="shared" si="118"/>
        <v>577</v>
      </c>
      <c r="B577" s="55">
        <f t="shared" si="105"/>
        <v>553</v>
      </c>
      <c r="C577" s="59" t="s">
        <v>4058</v>
      </c>
      <c r="D577" s="59" t="s">
        <v>3082</v>
      </c>
      <c r="E577" s="65" t="s">
        <v>533</v>
      </c>
      <c r="F577" s="65" t="s">
        <v>488</v>
      </c>
      <c r="G577" s="68">
        <v>0</v>
      </c>
      <c r="H577" s="68">
        <v>0</v>
      </c>
      <c r="I577" s="65" t="s">
        <v>1</v>
      </c>
      <c r="J577" s="65" t="s">
        <v>1550</v>
      </c>
      <c r="K577" s="66" t="s">
        <v>4077</v>
      </c>
      <c r="L577" s="67"/>
      <c r="M577" s="63" t="s">
        <v>3082</v>
      </c>
      <c r="N577" s="13"/>
      <c r="O577"/>
      <c r="P577" t="str">
        <f t="shared" si="119"/>
        <v>NOT EQUAL</v>
      </c>
      <c r="Q577" t="str">
        <f>IF(ISNA(VLOOKUP(AC577,#REF!,1)),"//","")</f>
        <v/>
      </c>
      <c r="R577"/>
      <c r="S577" s="43">
        <f t="shared" si="106"/>
        <v>187</v>
      </c>
      <c r="T577" s="92" t="s">
        <v>2431</v>
      </c>
      <c r="U577" s="70" t="s">
        <v>2431</v>
      </c>
      <c r="V577" s="70" t="s">
        <v>2431</v>
      </c>
      <c r="W577" s="44" t="str">
        <f t="shared" si="107"/>
        <v/>
      </c>
      <c r="X577" s="25" t="str">
        <f t="shared" si="108"/>
        <v/>
      </c>
      <c r="Y577" s="1">
        <f t="shared" si="109"/>
        <v>553</v>
      </c>
      <c r="Z577" t="str">
        <f t="shared" si="110"/>
        <v>ITM_5</v>
      </c>
      <c r="AA577" s="158" t="str">
        <f>IF(ISNA(VLOOKUP(X577,Sheet2!J:J,1,0)),"//","")</f>
        <v/>
      </c>
      <c r="AC577" s="108" t="str">
        <f t="shared" si="111"/>
        <v/>
      </c>
      <c r="AD577" t="b">
        <f t="shared" si="112"/>
        <v>1</v>
      </c>
    </row>
    <row r="578" spans="1:30">
      <c r="A578" s="56">
        <f t="shared" si="118"/>
        <v>578</v>
      </c>
      <c r="B578" s="55">
        <f t="shared" si="105"/>
        <v>554</v>
      </c>
      <c r="C578" s="59" t="s">
        <v>4058</v>
      </c>
      <c r="D578" s="59" t="s">
        <v>3083</v>
      </c>
      <c r="E578" s="65" t="s">
        <v>533</v>
      </c>
      <c r="F578" s="65" t="s">
        <v>489</v>
      </c>
      <c r="G578" s="68">
        <v>0</v>
      </c>
      <c r="H578" s="68">
        <v>0</v>
      </c>
      <c r="I578" s="65" t="s">
        <v>1</v>
      </c>
      <c r="J578" s="65" t="s">
        <v>1550</v>
      </c>
      <c r="K578" s="66" t="s">
        <v>4077</v>
      </c>
      <c r="L578" s="67"/>
      <c r="M578" s="63" t="s">
        <v>3083</v>
      </c>
      <c r="N578" s="13"/>
      <c r="O578"/>
      <c r="P578" t="str">
        <f t="shared" si="119"/>
        <v>NOT EQUAL</v>
      </c>
      <c r="Q578" t="str">
        <f>IF(ISNA(VLOOKUP(AC578,#REF!,1)),"//","")</f>
        <v/>
      </c>
      <c r="R578"/>
      <c r="S578" s="43">
        <f t="shared" si="106"/>
        <v>187</v>
      </c>
      <c r="T578" s="92" t="s">
        <v>2431</v>
      </c>
      <c r="U578" s="70" t="s">
        <v>2431</v>
      </c>
      <c r="V578" s="70" t="s">
        <v>2431</v>
      </c>
      <c r="W578" s="44" t="str">
        <f t="shared" si="107"/>
        <v/>
      </c>
      <c r="X578" s="25" t="str">
        <f t="shared" si="108"/>
        <v/>
      </c>
      <c r="Y578" s="1">
        <f t="shared" si="109"/>
        <v>554</v>
      </c>
      <c r="Z578" t="str">
        <f t="shared" si="110"/>
        <v>ITM_6</v>
      </c>
      <c r="AA578" s="158" t="str">
        <f>IF(ISNA(VLOOKUP(X578,Sheet2!J:J,1,0)),"//","")</f>
        <v/>
      </c>
      <c r="AC578" s="108" t="str">
        <f t="shared" si="111"/>
        <v/>
      </c>
      <c r="AD578" t="b">
        <f t="shared" si="112"/>
        <v>1</v>
      </c>
    </row>
    <row r="579" spans="1:30">
      <c r="A579" s="56">
        <f t="shared" si="118"/>
        <v>579</v>
      </c>
      <c r="B579" s="55">
        <f t="shared" si="105"/>
        <v>555</v>
      </c>
      <c r="C579" s="59" t="s">
        <v>4058</v>
      </c>
      <c r="D579" s="59" t="s">
        <v>3084</v>
      </c>
      <c r="E579" s="65" t="s">
        <v>533</v>
      </c>
      <c r="F579" s="65" t="s">
        <v>490</v>
      </c>
      <c r="G579" s="68">
        <v>0</v>
      </c>
      <c r="H579" s="68">
        <v>0</v>
      </c>
      <c r="I579" s="65" t="s">
        <v>1</v>
      </c>
      <c r="J579" s="65" t="s">
        <v>1550</v>
      </c>
      <c r="K579" s="66" t="s">
        <v>4077</v>
      </c>
      <c r="L579" s="67"/>
      <c r="M579" s="63" t="s">
        <v>3084</v>
      </c>
      <c r="N579" s="13"/>
      <c r="O579"/>
      <c r="P579" t="str">
        <f t="shared" si="119"/>
        <v>NOT EQUAL</v>
      </c>
      <c r="Q579" t="str">
        <f>IF(ISNA(VLOOKUP(AC579,#REF!,1)),"//","")</f>
        <v/>
      </c>
      <c r="R579"/>
      <c r="S579" s="43">
        <f t="shared" si="106"/>
        <v>187</v>
      </c>
      <c r="T579" s="92" t="s">
        <v>2431</v>
      </c>
      <c r="U579" s="70" t="s">
        <v>2431</v>
      </c>
      <c r="V579" s="70" t="s">
        <v>2431</v>
      </c>
      <c r="W579" s="44" t="str">
        <f t="shared" si="107"/>
        <v/>
      </c>
      <c r="X579" s="25" t="str">
        <f t="shared" si="108"/>
        <v/>
      </c>
      <c r="Y579" s="1">
        <f t="shared" si="109"/>
        <v>555</v>
      </c>
      <c r="Z579" t="str">
        <f t="shared" si="110"/>
        <v>ITM_7</v>
      </c>
      <c r="AA579" s="158" t="str">
        <f>IF(ISNA(VLOOKUP(X579,Sheet2!J:J,1,0)),"//","")</f>
        <v/>
      </c>
      <c r="AC579" s="108" t="str">
        <f t="shared" si="111"/>
        <v/>
      </c>
      <c r="AD579" t="b">
        <f t="shared" si="112"/>
        <v>1</v>
      </c>
    </row>
    <row r="580" spans="1:30">
      <c r="A580" s="56">
        <f t="shared" si="118"/>
        <v>580</v>
      </c>
      <c r="B580" s="55">
        <f t="shared" si="105"/>
        <v>556</v>
      </c>
      <c r="C580" s="59" t="s">
        <v>4058</v>
      </c>
      <c r="D580" s="59" t="s">
        <v>3085</v>
      </c>
      <c r="E580" s="65" t="s">
        <v>533</v>
      </c>
      <c r="F580" s="65" t="s">
        <v>491</v>
      </c>
      <c r="G580" s="68">
        <v>0</v>
      </c>
      <c r="H580" s="68">
        <v>0</v>
      </c>
      <c r="I580" s="65" t="s">
        <v>1</v>
      </c>
      <c r="J580" s="65" t="s">
        <v>1550</v>
      </c>
      <c r="K580" s="66" t="s">
        <v>4077</v>
      </c>
      <c r="L580" s="67"/>
      <c r="M580" s="63" t="s">
        <v>3085</v>
      </c>
      <c r="N580" s="13"/>
      <c r="O580"/>
      <c r="P580" t="str">
        <f t="shared" si="119"/>
        <v>NOT EQUAL</v>
      </c>
      <c r="Q580" t="str">
        <f>IF(ISNA(VLOOKUP(AC580,#REF!,1)),"//","")</f>
        <v/>
      </c>
      <c r="R580"/>
      <c r="S580" s="43">
        <f t="shared" si="106"/>
        <v>187</v>
      </c>
      <c r="T580" s="92" t="s">
        <v>2431</v>
      </c>
      <c r="U580" s="70" t="s">
        <v>2431</v>
      </c>
      <c r="V580" s="70" t="s">
        <v>2431</v>
      </c>
      <c r="W580" s="44" t="str">
        <f t="shared" si="107"/>
        <v/>
      </c>
      <c r="X580" s="25" t="str">
        <f t="shared" si="108"/>
        <v/>
      </c>
      <c r="Y580" s="1">
        <f t="shared" si="109"/>
        <v>556</v>
      </c>
      <c r="Z580" t="str">
        <f t="shared" si="110"/>
        <v>ITM_8</v>
      </c>
      <c r="AA580" s="158" t="str">
        <f>IF(ISNA(VLOOKUP(X580,Sheet2!J:J,1,0)),"//","")</f>
        <v/>
      </c>
      <c r="AC580" s="108" t="str">
        <f t="shared" si="111"/>
        <v/>
      </c>
      <c r="AD580" t="b">
        <f t="shared" si="112"/>
        <v>1</v>
      </c>
    </row>
    <row r="581" spans="1:30">
      <c r="A581" s="56">
        <f t="shared" si="118"/>
        <v>581</v>
      </c>
      <c r="B581" s="55">
        <f t="shared" si="105"/>
        <v>557</v>
      </c>
      <c r="C581" s="59" t="s">
        <v>4058</v>
      </c>
      <c r="D581" s="59" t="s">
        <v>3086</v>
      </c>
      <c r="E581" s="65" t="s">
        <v>533</v>
      </c>
      <c r="F581" s="65" t="s">
        <v>492</v>
      </c>
      <c r="G581" s="68">
        <v>0</v>
      </c>
      <c r="H581" s="68">
        <v>0</v>
      </c>
      <c r="I581" s="65" t="s">
        <v>1</v>
      </c>
      <c r="J581" s="65" t="s">
        <v>1550</v>
      </c>
      <c r="K581" s="66" t="s">
        <v>4077</v>
      </c>
      <c r="L581" s="67"/>
      <c r="M581" s="63" t="s">
        <v>3086</v>
      </c>
      <c r="N581" s="13"/>
      <c r="O581"/>
      <c r="P581" t="str">
        <f t="shared" si="119"/>
        <v>NOT EQUAL</v>
      </c>
      <c r="Q581" t="str">
        <f>IF(ISNA(VLOOKUP(AC581,#REF!,1)),"//","")</f>
        <v/>
      </c>
      <c r="R581"/>
      <c r="S581" s="43">
        <f t="shared" si="106"/>
        <v>187</v>
      </c>
      <c r="T581" s="92" t="s">
        <v>2431</v>
      </c>
      <c r="U581" s="70" t="s">
        <v>2431</v>
      </c>
      <c r="V581" s="70" t="s">
        <v>2431</v>
      </c>
      <c r="W581" s="44" t="str">
        <f t="shared" si="107"/>
        <v/>
      </c>
      <c r="X581" s="25" t="str">
        <f t="shared" si="108"/>
        <v/>
      </c>
      <c r="Y581" s="1">
        <f t="shared" si="109"/>
        <v>557</v>
      </c>
      <c r="Z581" t="str">
        <f t="shared" si="110"/>
        <v>ITM_9</v>
      </c>
      <c r="AA581" s="158" t="str">
        <f>IF(ISNA(VLOOKUP(X581,Sheet2!J:J,1,0)),"//","")</f>
        <v/>
      </c>
      <c r="AC581" s="108" t="str">
        <f t="shared" si="111"/>
        <v/>
      </c>
      <c r="AD581" t="b">
        <f t="shared" si="112"/>
        <v>1</v>
      </c>
    </row>
    <row r="582" spans="1:30">
      <c r="A582" s="56">
        <f t="shared" si="118"/>
        <v>582</v>
      </c>
      <c r="B582" s="55">
        <f t="shared" si="105"/>
        <v>558</v>
      </c>
      <c r="C582" s="59" t="s">
        <v>4058</v>
      </c>
      <c r="D582" s="59" t="s">
        <v>3087</v>
      </c>
      <c r="E582" s="65" t="s">
        <v>349</v>
      </c>
      <c r="F582" s="65" t="s">
        <v>349</v>
      </c>
      <c r="G582" s="68">
        <v>0</v>
      </c>
      <c r="H582" s="68">
        <v>0</v>
      </c>
      <c r="I582" s="171" t="s">
        <v>2694</v>
      </c>
      <c r="J582" s="65" t="s">
        <v>1550</v>
      </c>
      <c r="K582" s="66" t="s">
        <v>4077</v>
      </c>
      <c r="L582" s="67"/>
      <c r="M582" s="63" t="s">
        <v>3087</v>
      </c>
      <c r="N582" s="13"/>
      <c r="O582"/>
      <c r="P582" t="str">
        <f t="shared" si="119"/>
        <v/>
      </c>
      <c r="Q582" t="str">
        <f>IF(ISNA(VLOOKUP(AC582,#REF!,1)),"//","")</f>
        <v/>
      </c>
      <c r="R582"/>
      <c r="S582" s="43">
        <f t="shared" si="106"/>
        <v>187</v>
      </c>
      <c r="T582" s="92" t="s">
        <v>2431</v>
      </c>
      <c r="U582" s="70" t="s">
        <v>2431</v>
      </c>
      <c r="V582" s="70" t="s">
        <v>2431</v>
      </c>
      <c r="W582" s="44" t="str">
        <f t="shared" si="107"/>
        <v/>
      </c>
      <c r="X582" s="25" t="str">
        <f t="shared" si="108"/>
        <v/>
      </c>
      <c r="Y582" s="1">
        <f t="shared" si="109"/>
        <v>558</v>
      </c>
      <c r="Z582" t="str">
        <f t="shared" si="110"/>
        <v>ITM_A</v>
      </c>
      <c r="AA582" s="158" t="str">
        <f>IF(ISNA(VLOOKUP(X582,Sheet2!J:J,1,0)),"//","")</f>
        <v/>
      </c>
      <c r="AC582" s="108" t="str">
        <f t="shared" si="111"/>
        <v/>
      </c>
      <c r="AD582" t="b">
        <f t="shared" si="112"/>
        <v>1</v>
      </c>
    </row>
    <row r="583" spans="1:30">
      <c r="A583" s="56">
        <f t="shared" si="118"/>
        <v>583</v>
      </c>
      <c r="B583" s="55">
        <f t="shared" ref="B583:B646" si="123">IF(AND(MID(C583,2,1)&lt;&gt;"/",MID(C583,1,1)="/"),INT(B582)+1,B582+0.01)</f>
        <v>559</v>
      </c>
      <c r="C583" s="59" t="s">
        <v>4058</v>
      </c>
      <c r="D583" s="59" t="s">
        <v>3088</v>
      </c>
      <c r="E583" s="65" t="s">
        <v>350</v>
      </c>
      <c r="F583" s="65" t="s">
        <v>350</v>
      </c>
      <c r="G583" s="68">
        <v>0</v>
      </c>
      <c r="H583" s="68">
        <v>0</v>
      </c>
      <c r="I583" s="171" t="s">
        <v>2694</v>
      </c>
      <c r="J583" s="65" t="s">
        <v>1550</v>
      </c>
      <c r="K583" s="66" t="s">
        <v>4077</v>
      </c>
      <c r="L583" s="67"/>
      <c r="M583" s="63" t="s">
        <v>3088</v>
      </c>
      <c r="N583" s="13"/>
      <c r="O583"/>
      <c r="P583" t="str">
        <f t="shared" si="119"/>
        <v/>
      </c>
      <c r="Q583" t="str">
        <f>IF(ISNA(VLOOKUP(AC583,#REF!,1)),"//","")</f>
        <v/>
      </c>
      <c r="R583"/>
      <c r="S583" s="43">
        <f t="shared" ref="S583:S646" si="124">IF(X583&lt;&gt;"",S582+1,S582)</f>
        <v>187</v>
      </c>
      <c r="T583" s="92" t="s">
        <v>2431</v>
      </c>
      <c r="U583" s="70" t="s">
        <v>2431</v>
      </c>
      <c r="V583" s="70" t="s">
        <v>2431</v>
      </c>
      <c r="W583" s="44" t="str">
        <f t="shared" ref="W583:W646" si="125">IF( OR(U583="CNST", I583="CAT_REGS"),IF(E583=CHAR(34)&amp;CHAR(34),F583,E583),
IF(U583="YES",UPPER(IF(E583=CHAR(34)&amp;CHAR(34),F583,E583)),
IF(   AND(U583&lt;&gt;"NO",I583="CAT_FNCT",D583&lt;&gt;"multiply", D583&lt;&gt;"divide"),IF(J583="SLS_ENABLED",   UPPER(IF(E583=CHAR(34)&amp;CHAR(34),F583,E583)),""),"")))</f>
        <v/>
      </c>
      <c r="X583" s="25" t="str">
        <f t="shared" ref="X583:X646" si="126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1">
        <f t="shared" ref="Y583:Y646" si="127">B583</f>
        <v>559</v>
      </c>
      <c r="Z583" t="str">
        <f t="shared" ref="Z583:Z646" si="128">M583</f>
        <v>ITM_B</v>
      </c>
      <c r="AA583" s="158" t="str">
        <f>IF(ISNA(VLOOKUP(X583,Sheet2!J:J,1,0)),"//","")</f>
        <v/>
      </c>
      <c r="AC583" s="108" t="str">
        <f t="shared" ref="AC583:AC646" si="129">IF(LEN(X583)=0,"",SUBSTITUTE(SUBSTITUTE(SUBSTITUTE(SUBSTITUTE(SUBSTITUTE(SUBSTITUTE(SUBSTITUTE(SUBSTITUTE(SUBSTITUTE(SUBSTITUTE(SUBSTITUTE(SUBSTITUTE(SUBSTITUTE(SUBSTITUTE(SUBSTITUTE(SUBSTITUTE(SUBSTITUTE(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583" t="b">
        <f t="shared" ref="AD583:AD646" si="130">X583=AC583</f>
        <v>1</v>
      </c>
    </row>
    <row r="584" spans="1:30">
      <c r="A584" s="56">
        <f t="shared" si="118"/>
        <v>584</v>
      </c>
      <c r="B584" s="55">
        <f t="shared" si="123"/>
        <v>560</v>
      </c>
      <c r="C584" s="59" t="s">
        <v>4058</v>
      </c>
      <c r="D584" s="59" t="s">
        <v>3089</v>
      </c>
      <c r="E584" s="65" t="s">
        <v>351</v>
      </c>
      <c r="F584" s="65" t="s">
        <v>351</v>
      </c>
      <c r="G584" s="68">
        <v>0</v>
      </c>
      <c r="H584" s="68">
        <v>0</v>
      </c>
      <c r="I584" s="171" t="s">
        <v>2694</v>
      </c>
      <c r="J584" s="65" t="s">
        <v>1550</v>
      </c>
      <c r="K584" s="66" t="s">
        <v>4077</v>
      </c>
      <c r="L584" s="67"/>
      <c r="M584" s="63" t="s">
        <v>3089</v>
      </c>
      <c r="N584" s="13"/>
      <c r="O584"/>
      <c r="P584" t="str">
        <f t="shared" si="119"/>
        <v/>
      </c>
      <c r="Q584" t="str">
        <f>IF(ISNA(VLOOKUP(AC584,#REF!,1)),"//","")</f>
        <v/>
      </c>
      <c r="R584"/>
      <c r="S584" s="43">
        <f t="shared" si="124"/>
        <v>187</v>
      </c>
      <c r="T584" s="92" t="s">
        <v>2431</v>
      </c>
      <c r="U584" s="70" t="s">
        <v>2431</v>
      </c>
      <c r="V584" s="70" t="s">
        <v>2431</v>
      </c>
      <c r="W584" s="44" t="str">
        <f t="shared" si="125"/>
        <v/>
      </c>
      <c r="X584" s="25" t="str">
        <f t="shared" si="126"/>
        <v/>
      </c>
      <c r="Y584" s="1">
        <f t="shared" si="127"/>
        <v>560</v>
      </c>
      <c r="Z584" t="str">
        <f t="shared" si="128"/>
        <v>ITM_C</v>
      </c>
      <c r="AA584" s="158" t="str">
        <f>IF(ISNA(VLOOKUP(X584,Sheet2!J:J,1,0)),"//","")</f>
        <v/>
      </c>
      <c r="AC584" s="108" t="str">
        <f t="shared" si="129"/>
        <v/>
      </c>
      <c r="AD584" t="b">
        <f t="shared" si="130"/>
        <v>1</v>
      </c>
    </row>
    <row r="585" spans="1:30">
      <c r="A585" s="56">
        <f t="shared" si="118"/>
        <v>585</v>
      </c>
      <c r="B585" s="55">
        <f t="shared" si="123"/>
        <v>561</v>
      </c>
      <c r="C585" s="59" t="s">
        <v>4058</v>
      </c>
      <c r="D585" s="59" t="s">
        <v>3090</v>
      </c>
      <c r="E585" s="65" t="s">
        <v>352</v>
      </c>
      <c r="F585" s="65" t="s">
        <v>352</v>
      </c>
      <c r="G585" s="68">
        <v>0</v>
      </c>
      <c r="H585" s="68">
        <v>0</v>
      </c>
      <c r="I585" s="171" t="s">
        <v>2694</v>
      </c>
      <c r="J585" s="65" t="s">
        <v>1550</v>
      </c>
      <c r="K585" s="66" t="s">
        <v>4077</v>
      </c>
      <c r="L585" s="67"/>
      <c r="M585" s="63" t="s">
        <v>3090</v>
      </c>
      <c r="N585" s="13"/>
      <c r="O585"/>
      <c r="P585" t="str">
        <f t="shared" si="119"/>
        <v/>
      </c>
      <c r="Q585" t="str">
        <f>IF(ISNA(VLOOKUP(AC585,#REF!,1)),"//","")</f>
        <v/>
      </c>
      <c r="R585"/>
      <c r="S585" s="43">
        <f t="shared" si="124"/>
        <v>187</v>
      </c>
      <c r="T585" s="92" t="s">
        <v>2431</v>
      </c>
      <c r="U585" s="70" t="s">
        <v>2431</v>
      </c>
      <c r="V585" s="70" t="s">
        <v>2431</v>
      </c>
      <c r="W585" s="44" t="str">
        <f t="shared" si="125"/>
        <v/>
      </c>
      <c r="X585" s="25" t="str">
        <f t="shared" si="126"/>
        <v/>
      </c>
      <c r="Y585" s="1">
        <f t="shared" si="127"/>
        <v>561</v>
      </c>
      <c r="Z585" t="str">
        <f t="shared" si="128"/>
        <v>ITM_D</v>
      </c>
      <c r="AA585" s="158" t="str">
        <f>IF(ISNA(VLOOKUP(X585,Sheet2!J:J,1,0)),"//","")</f>
        <v/>
      </c>
      <c r="AC585" s="108" t="str">
        <f t="shared" si="129"/>
        <v/>
      </c>
      <c r="AD585" t="b">
        <f t="shared" si="130"/>
        <v>1</v>
      </c>
    </row>
    <row r="586" spans="1:30">
      <c r="A586" s="56">
        <f t="shared" si="118"/>
        <v>586</v>
      </c>
      <c r="B586" s="55">
        <f t="shared" si="123"/>
        <v>562</v>
      </c>
      <c r="C586" s="59" t="s">
        <v>4058</v>
      </c>
      <c r="D586" s="59" t="s">
        <v>3091</v>
      </c>
      <c r="E586" s="65" t="s">
        <v>493</v>
      </c>
      <c r="F586" s="65" t="s">
        <v>493</v>
      </c>
      <c r="G586" s="68">
        <v>0</v>
      </c>
      <c r="H586" s="68">
        <v>0</v>
      </c>
      <c r="I586" s="171" t="s">
        <v>2694</v>
      </c>
      <c r="J586" s="65" t="s">
        <v>1550</v>
      </c>
      <c r="K586" s="66" t="s">
        <v>4077</v>
      </c>
      <c r="L586" s="67"/>
      <c r="M586" s="63" t="s">
        <v>3091</v>
      </c>
      <c r="N586" s="13"/>
      <c r="O586"/>
      <c r="P586" t="str">
        <f t="shared" si="119"/>
        <v/>
      </c>
      <c r="Q586" t="str">
        <f>IF(ISNA(VLOOKUP(AC586,#REF!,1)),"//","")</f>
        <v/>
      </c>
      <c r="R586"/>
      <c r="S586" s="43">
        <f t="shared" si="124"/>
        <v>187</v>
      </c>
      <c r="T586" s="92" t="s">
        <v>2431</v>
      </c>
      <c r="U586" s="70" t="s">
        <v>2431</v>
      </c>
      <c r="V586" s="70" t="s">
        <v>2431</v>
      </c>
      <c r="W586" s="44" t="str">
        <f t="shared" si="125"/>
        <v/>
      </c>
      <c r="X586" s="25" t="str">
        <f t="shared" si="126"/>
        <v/>
      </c>
      <c r="Y586" s="1">
        <f t="shared" si="127"/>
        <v>562</v>
      </c>
      <c r="Z586" t="str">
        <f t="shared" si="128"/>
        <v>ITM_E</v>
      </c>
      <c r="AA586" s="158" t="str">
        <f>IF(ISNA(VLOOKUP(X586,Sheet2!J:J,1,0)),"//","")</f>
        <v/>
      </c>
      <c r="AC586" s="108" t="str">
        <f t="shared" si="129"/>
        <v/>
      </c>
      <c r="AD586" t="b">
        <f t="shared" si="130"/>
        <v>1</v>
      </c>
    </row>
    <row r="587" spans="1:30">
      <c r="A587" s="56">
        <f t="shared" si="118"/>
        <v>587</v>
      </c>
      <c r="B587" s="55">
        <f t="shared" si="123"/>
        <v>563</v>
      </c>
      <c r="C587" s="59" t="s">
        <v>4058</v>
      </c>
      <c r="D587" s="59" t="s">
        <v>3092</v>
      </c>
      <c r="E587" s="65" t="s">
        <v>97</v>
      </c>
      <c r="F587" s="65" t="s">
        <v>97</v>
      </c>
      <c r="G587" s="68">
        <v>0</v>
      </c>
      <c r="H587" s="68">
        <v>0</v>
      </c>
      <c r="I587" s="171" t="s">
        <v>2694</v>
      </c>
      <c r="J587" s="65" t="s">
        <v>1550</v>
      </c>
      <c r="K587" s="66" t="s">
        <v>4077</v>
      </c>
      <c r="L587" s="67"/>
      <c r="M587" s="63" t="s">
        <v>3092</v>
      </c>
      <c r="N587" s="13"/>
      <c r="O587"/>
      <c r="P587" t="str">
        <f t="shared" si="119"/>
        <v/>
      </c>
      <c r="Q587" t="str">
        <f>IF(ISNA(VLOOKUP(AC587,#REF!,1)),"//","")</f>
        <v/>
      </c>
      <c r="R587"/>
      <c r="S587" s="43">
        <f t="shared" si="124"/>
        <v>187</v>
      </c>
      <c r="T587" s="92" t="s">
        <v>2431</v>
      </c>
      <c r="U587" s="70" t="s">
        <v>2431</v>
      </c>
      <c r="V587" s="70" t="s">
        <v>2431</v>
      </c>
      <c r="W587" s="44" t="str">
        <f t="shared" si="125"/>
        <v/>
      </c>
      <c r="X587" s="25" t="str">
        <f t="shared" si="126"/>
        <v/>
      </c>
      <c r="Y587" s="1">
        <f t="shared" si="127"/>
        <v>563</v>
      </c>
      <c r="Z587" t="str">
        <f t="shared" si="128"/>
        <v>ITM_F</v>
      </c>
      <c r="AA587" s="158" t="str">
        <f>IF(ISNA(VLOOKUP(X587,Sheet2!J:J,1,0)),"//","")</f>
        <v/>
      </c>
      <c r="AC587" s="108" t="str">
        <f t="shared" si="129"/>
        <v/>
      </c>
      <c r="AD587" t="b">
        <f t="shared" si="130"/>
        <v>1</v>
      </c>
    </row>
    <row r="588" spans="1:30">
      <c r="A588" s="56">
        <f t="shared" si="118"/>
        <v>588</v>
      </c>
      <c r="B588" s="55">
        <f t="shared" si="123"/>
        <v>564</v>
      </c>
      <c r="C588" s="59" t="s">
        <v>4058</v>
      </c>
      <c r="D588" s="59" t="s">
        <v>3093</v>
      </c>
      <c r="E588" s="65" t="s">
        <v>123</v>
      </c>
      <c r="F588" s="65" t="s">
        <v>123</v>
      </c>
      <c r="G588" s="68">
        <v>0</v>
      </c>
      <c r="H588" s="68">
        <v>0</v>
      </c>
      <c r="I588" s="171" t="s">
        <v>2694</v>
      </c>
      <c r="J588" s="65" t="s">
        <v>1550</v>
      </c>
      <c r="K588" s="66" t="s">
        <v>4077</v>
      </c>
      <c r="L588" s="67"/>
      <c r="M588" s="63" t="s">
        <v>3093</v>
      </c>
      <c r="N588" s="13"/>
      <c r="O588"/>
      <c r="P588" t="str">
        <f t="shared" si="119"/>
        <v/>
      </c>
      <c r="Q588" t="str">
        <f>IF(ISNA(VLOOKUP(AC588,#REF!,1)),"//","")</f>
        <v/>
      </c>
      <c r="R588"/>
      <c r="S588" s="43">
        <f t="shared" si="124"/>
        <v>187</v>
      </c>
      <c r="T588" s="92" t="s">
        <v>2431</v>
      </c>
      <c r="U588" s="70" t="s">
        <v>2431</v>
      </c>
      <c r="V588" s="70" t="s">
        <v>2431</v>
      </c>
      <c r="W588" s="44" t="str">
        <f t="shared" si="125"/>
        <v/>
      </c>
      <c r="X588" s="25" t="str">
        <f t="shared" si="126"/>
        <v/>
      </c>
      <c r="Y588" s="1">
        <f t="shared" si="127"/>
        <v>564</v>
      </c>
      <c r="Z588" t="str">
        <f t="shared" si="128"/>
        <v>ITM_G</v>
      </c>
      <c r="AA588" s="158" t="str">
        <f>IF(ISNA(VLOOKUP(X588,Sheet2!J:J,1,0)),"//","")</f>
        <v/>
      </c>
      <c r="AC588" s="108" t="str">
        <f t="shared" si="129"/>
        <v/>
      </c>
      <c r="AD588" t="b">
        <f t="shared" si="130"/>
        <v>1</v>
      </c>
    </row>
    <row r="589" spans="1:30">
      <c r="A589" s="56">
        <f t="shared" si="118"/>
        <v>589</v>
      </c>
      <c r="B589" s="55">
        <f t="shared" si="123"/>
        <v>565</v>
      </c>
      <c r="C589" s="59" t="s">
        <v>4058</v>
      </c>
      <c r="D589" s="59" t="s">
        <v>3094</v>
      </c>
      <c r="E589" s="65" t="s">
        <v>494</v>
      </c>
      <c r="F589" s="65" t="s">
        <v>494</v>
      </c>
      <c r="G589" s="68">
        <v>0</v>
      </c>
      <c r="H589" s="68">
        <v>0</v>
      </c>
      <c r="I589" s="171" t="s">
        <v>2694</v>
      </c>
      <c r="J589" s="65" t="s">
        <v>1550</v>
      </c>
      <c r="K589" s="66" t="s">
        <v>4077</v>
      </c>
      <c r="L589" s="67"/>
      <c r="M589" s="63" t="s">
        <v>3094</v>
      </c>
      <c r="N589" s="13"/>
      <c r="O589"/>
      <c r="P589" t="str">
        <f t="shared" si="119"/>
        <v/>
      </c>
      <c r="Q589" t="str">
        <f>IF(ISNA(VLOOKUP(AC589,#REF!,1)),"//","")</f>
        <v/>
      </c>
      <c r="R589"/>
      <c r="S589" s="43">
        <f t="shared" si="124"/>
        <v>187</v>
      </c>
      <c r="T589" s="92" t="s">
        <v>2431</v>
      </c>
      <c r="U589" s="70" t="s">
        <v>2431</v>
      </c>
      <c r="V589" s="70" t="s">
        <v>2431</v>
      </c>
      <c r="W589" s="44" t="str">
        <f t="shared" si="125"/>
        <v/>
      </c>
      <c r="X589" s="25" t="str">
        <f t="shared" si="126"/>
        <v/>
      </c>
      <c r="Y589" s="1">
        <f t="shared" si="127"/>
        <v>565</v>
      </c>
      <c r="Z589" t="str">
        <f t="shared" si="128"/>
        <v>ITM_H</v>
      </c>
      <c r="AA589" s="158" t="str">
        <f>IF(ISNA(VLOOKUP(X589,Sheet2!J:J,1,0)),"//","")</f>
        <v/>
      </c>
      <c r="AC589" s="108" t="str">
        <f t="shared" si="129"/>
        <v/>
      </c>
      <c r="AD589" t="b">
        <f t="shared" si="130"/>
        <v>1</v>
      </c>
    </row>
    <row r="590" spans="1:30">
      <c r="A590" s="56">
        <f t="shared" si="118"/>
        <v>590</v>
      </c>
      <c r="B590" s="55">
        <f t="shared" si="123"/>
        <v>566</v>
      </c>
      <c r="C590" s="59" t="s">
        <v>4058</v>
      </c>
      <c r="D590" s="59" t="s">
        <v>3095</v>
      </c>
      <c r="E590" s="65" t="s">
        <v>141</v>
      </c>
      <c r="F590" s="65" t="s">
        <v>141</v>
      </c>
      <c r="G590" s="68">
        <v>0</v>
      </c>
      <c r="H590" s="68">
        <v>0</v>
      </c>
      <c r="I590" s="171" t="s">
        <v>2694</v>
      </c>
      <c r="J590" s="65" t="s">
        <v>1550</v>
      </c>
      <c r="K590" s="66" t="s">
        <v>4077</v>
      </c>
      <c r="L590" s="67"/>
      <c r="M590" s="63" t="s">
        <v>3095</v>
      </c>
      <c r="N590" s="13"/>
      <c r="O590"/>
      <c r="P590" t="str">
        <f t="shared" si="119"/>
        <v/>
      </c>
      <c r="Q590" t="str">
        <f>IF(ISNA(VLOOKUP(AC590,#REF!,1)),"//","")</f>
        <v/>
      </c>
      <c r="R590"/>
      <c r="S590" s="43">
        <f t="shared" si="124"/>
        <v>187</v>
      </c>
      <c r="T590" s="92" t="s">
        <v>2431</v>
      </c>
      <c r="U590" s="70" t="s">
        <v>2431</v>
      </c>
      <c r="V590" s="70" t="s">
        <v>2431</v>
      </c>
      <c r="W590" s="44" t="str">
        <f t="shared" si="125"/>
        <v/>
      </c>
      <c r="X590" s="25" t="str">
        <f t="shared" si="126"/>
        <v/>
      </c>
      <c r="Y590" s="1">
        <f t="shared" si="127"/>
        <v>566</v>
      </c>
      <c r="Z590" t="str">
        <f t="shared" si="128"/>
        <v>ITM_I</v>
      </c>
      <c r="AA590" s="158" t="str">
        <f>IF(ISNA(VLOOKUP(X590,Sheet2!J:J,1,0)),"//","")</f>
        <v/>
      </c>
      <c r="AC590" s="108" t="str">
        <f t="shared" si="129"/>
        <v/>
      </c>
      <c r="AD590" t="b">
        <f t="shared" si="130"/>
        <v>1</v>
      </c>
    </row>
    <row r="591" spans="1:30">
      <c r="A591" s="56">
        <f t="shared" si="118"/>
        <v>591</v>
      </c>
      <c r="B591" s="55">
        <f t="shared" si="123"/>
        <v>567</v>
      </c>
      <c r="C591" s="59" t="s">
        <v>4058</v>
      </c>
      <c r="D591" s="59" t="s">
        <v>3096</v>
      </c>
      <c r="E591" s="65" t="s">
        <v>154</v>
      </c>
      <c r="F591" s="65" t="s">
        <v>154</v>
      </c>
      <c r="G591" s="68">
        <v>0</v>
      </c>
      <c r="H591" s="68">
        <v>0</v>
      </c>
      <c r="I591" s="171" t="s">
        <v>2694</v>
      </c>
      <c r="J591" s="65" t="s">
        <v>1550</v>
      </c>
      <c r="K591" s="66" t="s">
        <v>4077</v>
      </c>
      <c r="L591" s="67"/>
      <c r="M591" s="63" t="s">
        <v>3096</v>
      </c>
      <c r="N591" s="13"/>
      <c r="O591"/>
      <c r="P591" t="str">
        <f t="shared" si="119"/>
        <v/>
      </c>
      <c r="Q591" t="str">
        <f>IF(ISNA(VLOOKUP(AC591,#REF!,1)),"//","")</f>
        <v/>
      </c>
      <c r="R591"/>
      <c r="S591" s="43">
        <f t="shared" si="124"/>
        <v>187</v>
      </c>
      <c r="T591" s="92" t="s">
        <v>2431</v>
      </c>
      <c r="U591" s="70" t="s">
        <v>2431</v>
      </c>
      <c r="V591" s="70" t="s">
        <v>2431</v>
      </c>
      <c r="W591" s="44" t="str">
        <f t="shared" si="125"/>
        <v/>
      </c>
      <c r="X591" s="25" t="str">
        <f t="shared" si="126"/>
        <v/>
      </c>
      <c r="Y591" s="1">
        <f t="shared" si="127"/>
        <v>567</v>
      </c>
      <c r="Z591" t="str">
        <f t="shared" si="128"/>
        <v>ITM_J</v>
      </c>
      <c r="AA591" s="158" t="str">
        <f>IF(ISNA(VLOOKUP(X591,Sheet2!J:J,1,0)),"//","")</f>
        <v/>
      </c>
      <c r="AC591" s="108" t="str">
        <f t="shared" si="129"/>
        <v/>
      </c>
      <c r="AD591" t="b">
        <f t="shared" si="130"/>
        <v>1</v>
      </c>
    </row>
    <row r="592" spans="1:30">
      <c r="A592" s="56">
        <f t="shared" si="118"/>
        <v>592</v>
      </c>
      <c r="B592" s="55">
        <f t="shared" si="123"/>
        <v>568</v>
      </c>
      <c r="C592" s="59" t="s">
        <v>4058</v>
      </c>
      <c r="D592" s="59" t="s">
        <v>3097</v>
      </c>
      <c r="E592" s="65" t="s">
        <v>161</v>
      </c>
      <c r="F592" s="65" t="s">
        <v>161</v>
      </c>
      <c r="G592" s="68">
        <v>0</v>
      </c>
      <c r="H592" s="68">
        <v>0</v>
      </c>
      <c r="I592" s="171" t="s">
        <v>2694</v>
      </c>
      <c r="J592" s="65" t="s">
        <v>1550</v>
      </c>
      <c r="K592" s="66" t="s">
        <v>4077</v>
      </c>
      <c r="L592" s="67"/>
      <c r="M592" s="63" t="s">
        <v>3097</v>
      </c>
      <c r="N592" s="13"/>
      <c r="O592"/>
      <c r="P592" t="str">
        <f t="shared" si="119"/>
        <v/>
      </c>
      <c r="Q592" t="str">
        <f>IF(ISNA(VLOOKUP(AC592,#REF!,1)),"//","")</f>
        <v/>
      </c>
      <c r="R592"/>
      <c r="S592" s="43">
        <f t="shared" si="124"/>
        <v>187</v>
      </c>
      <c r="T592" s="92" t="s">
        <v>2431</v>
      </c>
      <c r="U592" s="70" t="s">
        <v>2431</v>
      </c>
      <c r="V592" s="70" t="s">
        <v>2431</v>
      </c>
      <c r="W592" s="44" t="str">
        <f t="shared" si="125"/>
        <v/>
      </c>
      <c r="X592" s="25" t="str">
        <f t="shared" si="126"/>
        <v/>
      </c>
      <c r="Y592" s="1">
        <f t="shared" si="127"/>
        <v>568</v>
      </c>
      <c r="Z592" t="str">
        <f t="shared" si="128"/>
        <v>ITM_K</v>
      </c>
      <c r="AA592" s="158" t="str">
        <f>IF(ISNA(VLOOKUP(X592,Sheet2!J:J,1,0)),"//","")</f>
        <v/>
      </c>
      <c r="AC592" s="108" t="str">
        <f t="shared" si="129"/>
        <v/>
      </c>
      <c r="AD592" t="b">
        <f t="shared" si="130"/>
        <v>1</v>
      </c>
    </row>
    <row r="593" spans="1:30">
      <c r="A593" s="56">
        <f t="shared" ref="A593:A656" si="131">IF(B593=INT(B593),ROW(),"")</f>
        <v>593</v>
      </c>
      <c r="B593" s="55">
        <f t="shared" si="123"/>
        <v>569</v>
      </c>
      <c r="C593" s="59" t="s">
        <v>4058</v>
      </c>
      <c r="D593" s="59" t="s">
        <v>3098</v>
      </c>
      <c r="E593" s="65" t="s">
        <v>173</v>
      </c>
      <c r="F593" s="65" t="s">
        <v>173</v>
      </c>
      <c r="G593" s="68">
        <v>0</v>
      </c>
      <c r="H593" s="68">
        <v>0</v>
      </c>
      <c r="I593" s="171" t="s">
        <v>2694</v>
      </c>
      <c r="J593" s="65" t="s">
        <v>1550</v>
      </c>
      <c r="K593" s="66" t="s">
        <v>4077</v>
      </c>
      <c r="L593" s="67"/>
      <c r="M593" s="63" t="s">
        <v>3098</v>
      </c>
      <c r="N593" s="13"/>
      <c r="O593"/>
      <c r="P593" t="str">
        <f t="shared" si="119"/>
        <v/>
      </c>
      <c r="Q593" t="str">
        <f>IF(ISNA(VLOOKUP(AC593,#REF!,1)),"//","")</f>
        <v/>
      </c>
      <c r="R593"/>
      <c r="S593" s="43">
        <f t="shared" si="124"/>
        <v>187</v>
      </c>
      <c r="T593" s="92" t="s">
        <v>2431</v>
      </c>
      <c r="U593" s="70" t="s">
        <v>2431</v>
      </c>
      <c r="V593" s="70" t="s">
        <v>2431</v>
      </c>
      <c r="W593" s="44" t="str">
        <f t="shared" si="125"/>
        <v/>
      </c>
      <c r="X593" s="25" t="str">
        <f t="shared" si="126"/>
        <v/>
      </c>
      <c r="Y593" s="1">
        <f t="shared" si="127"/>
        <v>569</v>
      </c>
      <c r="Z593" t="str">
        <f t="shared" si="128"/>
        <v>ITM_L</v>
      </c>
      <c r="AA593" s="158" t="str">
        <f>IF(ISNA(VLOOKUP(X593,Sheet2!J:J,1,0)),"//","")</f>
        <v/>
      </c>
      <c r="AC593" s="108" t="str">
        <f t="shared" si="129"/>
        <v/>
      </c>
      <c r="AD593" t="b">
        <f t="shared" si="130"/>
        <v>1</v>
      </c>
    </row>
    <row r="594" spans="1:30">
      <c r="A594" s="56">
        <f t="shared" si="131"/>
        <v>594</v>
      </c>
      <c r="B594" s="55">
        <f t="shared" si="123"/>
        <v>570</v>
      </c>
      <c r="C594" s="59" t="s">
        <v>4058</v>
      </c>
      <c r="D594" s="59" t="s">
        <v>3099</v>
      </c>
      <c r="E594" s="65" t="s">
        <v>495</v>
      </c>
      <c r="F594" s="65" t="s">
        <v>495</v>
      </c>
      <c r="G594" s="68">
        <v>0</v>
      </c>
      <c r="H594" s="68">
        <v>0</v>
      </c>
      <c r="I594" s="171" t="s">
        <v>2694</v>
      </c>
      <c r="J594" s="65" t="s">
        <v>1550</v>
      </c>
      <c r="K594" s="66" t="s">
        <v>4077</v>
      </c>
      <c r="L594" s="67"/>
      <c r="M594" s="63" t="s">
        <v>3099</v>
      </c>
      <c r="N594" s="13"/>
      <c r="O594"/>
      <c r="P594" t="str">
        <f t="shared" si="119"/>
        <v/>
      </c>
      <c r="Q594" t="str">
        <f>IF(ISNA(VLOOKUP(AC594,#REF!,1)),"//","")</f>
        <v/>
      </c>
      <c r="R594"/>
      <c r="S594" s="43">
        <f t="shared" si="124"/>
        <v>187</v>
      </c>
      <c r="T594" s="92" t="s">
        <v>2431</v>
      </c>
      <c r="U594" s="70" t="s">
        <v>2431</v>
      </c>
      <c r="V594" s="70" t="s">
        <v>2431</v>
      </c>
      <c r="W594" s="44" t="str">
        <f t="shared" si="125"/>
        <v/>
      </c>
      <c r="X594" s="25" t="str">
        <f t="shared" si="126"/>
        <v/>
      </c>
      <c r="Y594" s="1">
        <f t="shared" si="127"/>
        <v>570</v>
      </c>
      <c r="Z594" t="str">
        <f t="shared" si="128"/>
        <v>ITM_M</v>
      </c>
      <c r="AA594" s="158" t="str">
        <f>IF(ISNA(VLOOKUP(X594,Sheet2!J:J,1,0)),"//","")</f>
        <v/>
      </c>
      <c r="AC594" s="108" t="str">
        <f t="shared" si="129"/>
        <v/>
      </c>
      <c r="AD594" t="b">
        <f t="shared" si="130"/>
        <v>1</v>
      </c>
    </row>
    <row r="595" spans="1:30">
      <c r="A595" s="56">
        <f t="shared" si="131"/>
        <v>595</v>
      </c>
      <c r="B595" s="55">
        <f t="shared" si="123"/>
        <v>571</v>
      </c>
      <c r="C595" s="59" t="s">
        <v>4058</v>
      </c>
      <c r="D595" s="59" t="s">
        <v>3100</v>
      </c>
      <c r="E595" s="65" t="s">
        <v>496</v>
      </c>
      <c r="F595" s="65" t="s">
        <v>496</v>
      </c>
      <c r="G595" s="68">
        <v>0</v>
      </c>
      <c r="H595" s="68">
        <v>0</v>
      </c>
      <c r="I595" s="171" t="s">
        <v>2694</v>
      </c>
      <c r="J595" s="65" t="s">
        <v>1550</v>
      </c>
      <c r="K595" s="66" t="s">
        <v>4077</v>
      </c>
      <c r="L595" s="67"/>
      <c r="M595" s="63" t="s">
        <v>3100</v>
      </c>
      <c r="N595" s="13"/>
      <c r="O595"/>
      <c r="P595" t="str">
        <f t="shared" si="119"/>
        <v/>
      </c>
      <c r="Q595" t="str">
        <f>IF(ISNA(VLOOKUP(AC595,#REF!,1)),"//","")</f>
        <v/>
      </c>
      <c r="R595"/>
      <c r="S595" s="43">
        <f t="shared" si="124"/>
        <v>187</v>
      </c>
      <c r="T595" s="92" t="s">
        <v>2431</v>
      </c>
      <c r="U595" s="70" t="s">
        <v>2431</v>
      </c>
      <c r="V595" s="70" t="s">
        <v>2431</v>
      </c>
      <c r="W595" s="44" t="str">
        <f t="shared" si="125"/>
        <v/>
      </c>
      <c r="X595" s="25" t="str">
        <f t="shared" si="126"/>
        <v/>
      </c>
      <c r="Y595" s="1">
        <f t="shared" si="127"/>
        <v>571</v>
      </c>
      <c r="Z595" t="str">
        <f t="shared" si="128"/>
        <v>ITM_N</v>
      </c>
      <c r="AA595" s="158" t="str">
        <f>IF(ISNA(VLOOKUP(X595,Sheet2!J:J,1,0)),"//","")</f>
        <v/>
      </c>
      <c r="AC595" s="108" t="str">
        <f t="shared" si="129"/>
        <v/>
      </c>
      <c r="AD595" t="b">
        <f t="shared" si="130"/>
        <v>1</v>
      </c>
    </row>
    <row r="596" spans="1:30">
      <c r="A596" s="56">
        <f t="shared" si="131"/>
        <v>596</v>
      </c>
      <c r="B596" s="55">
        <f t="shared" si="123"/>
        <v>572</v>
      </c>
      <c r="C596" s="59" t="s">
        <v>4058</v>
      </c>
      <c r="D596" s="59" t="s">
        <v>3101</v>
      </c>
      <c r="E596" s="65" t="s">
        <v>497</v>
      </c>
      <c r="F596" s="65" t="s">
        <v>497</v>
      </c>
      <c r="G596" s="68">
        <v>0</v>
      </c>
      <c r="H596" s="68">
        <v>0</v>
      </c>
      <c r="I596" s="171" t="s">
        <v>2694</v>
      </c>
      <c r="J596" s="65" t="s">
        <v>1550</v>
      </c>
      <c r="K596" s="66" t="s">
        <v>4077</v>
      </c>
      <c r="L596" s="67"/>
      <c r="M596" s="63" t="s">
        <v>3101</v>
      </c>
      <c r="N596" s="13"/>
      <c r="O596"/>
      <c r="P596" t="str">
        <f t="shared" si="119"/>
        <v/>
      </c>
      <c r="Q596" t="str">
        <f>IF(ISNA(VLOOKUP(AC596,#REF!,1)),"//","")</f>
        <v/>
      </c>
      <c r="R596"/>
      <c r="S596" s="43">
        <f t="shared" si="124"/>
        <v>187</v>
      </c>
      <c r="T596" s="92" t="s">
        <v>2431</v>
      </c>
      <c r="U596" s="70" t="s">
        <v>2431</v>
      </c>
      <c r="V596" s="70" t="s">
        <v>2431</v>
      </c>
      <c r="W596" s="44" t="str">
        <f t="shared" si="125"/>
        <v/>
      </c>
      <c r="X596" s="25" t="str">
        <f t="shared" si="126"/>
        <v/>
      </c>
      <c r="Y596" s="1">
        <f t="shared" si="127"/>
        <v>572</v>
      </c>
      <c r="Z596" t="str">
        <f t="shared" si="128"/>
        <v>ITM_O</v>
      </c>
      <c r="AA596" s="158" t="str">
        <f>IF(ISNA(VLOOKUP(X596,Sheet2!J:J,1,0)),"//","")</f>
        <v/>
      </c>
      <c r="AC596" s="108" t="str">
        <f t="shared" si="129"/>
        <v/>
      </c>
      <c r="AD596" t="b">
        <f t="shared" si="130"/>
        <v>1</v>
      </c>
    </row>
    <row r="597" spans="1:30">
      <c r="A597" s="56">
        <f t="shared" si="131"/>
        <v>597</v>
      </c>
      <c r="B597" s="55">
        <f t="shared" si="123"/>
        <v>573</v>
      </c>
      <c r="C597" s="59" t="s">
        <v>4058</v>
      </c>
      <c r="D597" s="59" t="s">
        <v>3102</v>
      </c>
      <c r="E597" s="65" t="s">
        <v>498</v>
      </c>
      <c r="F597" s="65" t="s">
        <v>498</v>
      </c>
      <c r="G597" s="68">
        <v>0</v>
      </c>
      <c r="H597" s="68">
        <v>0</v>
      </c>
      <c r="I597" s="171" t="s">
        <v>2694</v>
      </c>
      <c r="J597" s="65" t="s">
        <v>1550</v>
      </c>
      <c r="K597" s="66" t="s">
        <v>4077</v>
      </c>
      <c r="L597" s="67"/>
      <c r="M597" s="63" t="s">
        <v>3102</v>
      </c>
      <c r="N597" s="13"/>
      <c r="O597"/>
      <c r="P597" t="str">
        <f t="shared" si="119"/>
        <v/>
      </c>
      <c r="Q597" t="str">
        <f>IF(ISNA(VLOOKUP(AC597,#REF!,1)),"//","")</f>
        <v/>
      </c>
      <c r="R597"/>
      <c r="S597" s="43">
        <f t="shared" si="124"/>
        <v>187</v>
      </c>
      <c r="T597" s="92" t="s">
        <v>2431</v>
      </c>
      <c r="U597" s="70" t="s">
        <v>2431</v>
      </c>
      <c r="V597" s="70" t="s">
        <v>2431</v>
      </c>
      <c r="W597" s="44" t="str">
        <f t="shared" si="125"/>
        <v/>
      </c>
      <c r="X597" s="25" t="str">
        <f t="shared" si="126"/>
        <v/>
      </c>
      <c r="Y597" s="1">
        <f t="shared" si="127"/>
        <v>573</v>
      </c>
      <c r="Z597" t="str">
        <f t="shared" si="128"/>
        <v>ITM_P</v>
      </c>
      <c r="AA597" s="158" t="str">
        <f>IF(ISNA(VLOOKUP(X597,Sheet2!J:J,1,0)),"//","")</f>
        <v/>
      </c>
      <c r="AC597" s="108" t="str">
        <f t="shared" si="129"/>
        <v/>
      </c>
      <c r="AD597" t="b">
        <f t="shared" si="130"/>
        <v>1</v>
      </c>
    </row>
    <row r="598" spans="1:30">
      <c r="A598" s="56">
        <f t="shared" si="131"/>
        <v>598</v>
      </c>
      <c r="B598" s="55">
        <f t="shared" si="123"/>
        <v>574</v>
      </c>
      <c r="C598" s="59" t="s">
        <v>4058</v>
      </c>
      <c r="D598" s="59" t="s">
        <v>3103</v>
      </c>
      <c r="E598" s="65" t="s">
        <v>499</v>
      </c>
      <c r="F598" s="65" t="s">
        <v>499</v>
      </c>
      <c r="G598" s="68">
        <v>0</v>
      </c>
      <c r="H598" s="68">
        <v>0</v>
      </c>
      <c r="I598" s="171" t="s">
        <v>2694</v>
      </c>
      <c r="J598" s="65" t="s">
        <v>1550</v>
      </c>
      <c r="K598" s="66" t="s">
        <v>4077</v>
      </c>
      <c r="L598" s="67"/>
      <c r="M598" s="63" t="s">
        <v>3103</v>
      </c>
      <c r="N598" s="13"/>
      <c r="O598"/>
      <c r="P598" t="str">
        <f t="shared" si="119"/>
        <v/>
      </c>
      <c r="Q598" t="str">
        <f>IF(ISNA(VLOOKUP(AC598,#REF!,1)),"//","")</f>
        <v/>
      </c>
      <c r="R598"/>
      <c r="S598" s="43">
        <f t="shared" si="124"/>
        <v>187</v>
      </c>
      <c r="T598" s="92" t="s">
        <v>2431</v>
      </c>
      <c r="U598" s="70" t="s">
        <v>2431</v>
      </c>
      <c r="V598" s="70" t="s">
        <v>2431</v>
      </c>
      <c r="W598" s="44" t="str">
        <f t="shared" si="125"/>
        <v/>
      </c>
      <c r="X598" s="25" t="str">
        <f t="shared" si="126"/>
        <v/>
      </c>
      <c r="Y598" s="1">
        <f t="shared" si="127"/>
        <v>574</v>
      </c>
      <c r="Z598" t="str">
        <f t="shared" si="128"/>
        <v>ITM_Q</v>
      </c>
      <c r="AA598" s="158" t="str">
        <f>IF(ISNA(VLOOKUP(X598,Sheet2!J:J,1,0)),"//","")</f>
        <v/>
      </c>
      <c r="AC598" s="108" t="str">
        <f t="shared" si="129"/>
        <v/>
      </c>
      <c r="AD598" t="b">
        <f t="shared" si="130"/>
        <v>1</v>
      </c>
    </row>
    <row r="599" spans="1:30">
      <c r="A599" s="56">
        <f t="shared" si="131"/>
        <v>599</v>
      </c>
      <c r="B599" s="55">
        <f t="shared" si="123"/>
        <v>575</v>
      </c>
      <c r="C599" s="59" t="s">
        <v>4058</v>
      </c>
      <c r="D599" s="59" t="s">
        <v>3104</v>
      </c>
      <c r="E599" s="65" t="s">
        <v>271</v>
      </c>
      <c r="F599" s="65" t="s">
        <v>271</v>
      </c>
      <c r="G599" s="68">
        <v>0</v>
      </c>
      <c r="H599" s="68">
        <v>0</v>
      </c>
      <c r="I599" s="171" t="s">
        <v>2694</v>
      </c>
      <c r="J599" s="65" t="s">
        <v>1550</v>
      </c>
      <c r="K599" s="66" t="s">
        <v>4077</v>
      </c>
      <c r="L599" s="67"/>
      <c r="M599" s="63" t="s">
        <v>3104</v>
      </c>
      <c r="N599" s="13"/>
      <c r="O599"/>
      <c r="P599" t="str">
        <f t="shared" si="119"/>
        <v/>
      </c>
      <c r="Q599" t="str">
        <f>IF(ISNA(VLOOKUP(AC599,#REF!,1)),"//","")</f>
        <v/>
      </c>
      <c r="R599"/>
      <c r="S599" s="43">
        <f t="shared" si="124"/>
        <v>187</v>
      </c>
      <c r="T599" s="92" t="s">
        <v>2431</v>
      </c>
      <c r="U599" s="70" t="s">
        <v>2431</v>
      </c>
      <c r="V599" s="70" t="s">
        <v>2431</v>
      </c>
      <c r="W599" s="44" t="str">
        <f t="shared" si="125"/>
        <v/>
      </c>
      <c r="X599" s="25" t="str">
        <f t="shared" si="126"/>
        <v/>
      </c>
      <c r="Y599" s="1">
        <f t="shared" si="127"/>
        <v>575</v>
      </c>
      <c r="Z599" t="str">
        <f t="shared" si="128"/>
        <v>ITM_R</v>
      </c>
      <c r="AA599" s="158" t="str">
        <f>IF(ISNA(VLOOKUP(X599,Sheet2!J:J,1,0)),"//","")</f>
        <v/>
      </c>
      <c r="AC599" s="108" t="str">
        <f t="shared" si="129"/>
        <v/>
      </c>
      <c r="AD599" t="b">
        <f t="shared" si="130"/>
        <v>1</v>
      </c>
    </row>
    <row r="600" spans="1:30">
      <c r="A600" s="56">
        <f t="shared" si="131"/>
        <v>600</v>
      </c>
      <c r="B600" s="55">
        <f t="shared" si="123"/>
        <v>576</v>
      </c>
      <c r="C600" s="59" t="s">
        <v>4058</v>
      </c>
      <c r="D600" s="59" t="s">
        <v>2022</v>
      </c>
      <c r="E600" s="65" t="s">
        <v>500</v>
      </c>
      <c r="F600" s="65" t="s">
        <v>500</v>
      </c>
      <c r="G600" s="68">
        <v>0</v>
      </c>
      <c r="H600" s="68">
        <v>0</v>
      </c>
      <c r="I600" s="171" t="s">
        <v>2694</v>
      </c>
      <c r="J600" s="65" t="s">
        <v>1550</v>
      </c>
      <c r="K600" s="66" t="s">
        <v>4077</v>
      </c>
      <c r="L600" s="67"/>
      <c r="M600" s="63" t="s">
        <v>2022</v>
      </c>
      <c r="N600" s="13"/>
      <c r="O600"/>
      <c r="P600" t="str">
        <f t="shared" si="119"/>
        <v/>
      </c>
      <c r="Q600" t="str">
        <f>IF(ISNA(VLOOKUP(AC600,#REF!,1)),"//","")</f>
        <v/>
      </c>
      <c r="R600"/>
      <c r="S600" s="43">
        <f t="shared" si="124"/>
        <v>187</v>
      </c>
      <c r="T600" s="92" t="s">
        <v>2431</v>
      </c>
      <c r="U600" s="70" t="s">
        <v>2431</v>
      </c>
      <c r="V600" s="70" t="s">
        <v>2431</v>
      </c>
      <c r="W600" s="44" t="str">
        <f t="shared" si="125"/>
        <v/>
      </c>
      <c r="X600" s="25" t="str">
        <f t="shared" si="126"/>
        <v/>
      </c>
      <c r="Y600" s="1">
        <f t="shared" si="127"/>
        <v>576</v>
      </c>
      <c r="Z600" t="str">
        <f t="shared" si="128"/>
        <v>ITM_S</v>
      </c>
      <c r="AA600" s="158" t="str">
        <f>IF(ISNA(VLOOKUP(X600,Sheet2!J:J,1,0)),"//","")</f>
        <v/>
      </c>
      <c r="AC600" s="108" t="str">
        <f t="shared" si="129"/>
        <v/>
      </c>
      <c r="AD600" t="b">
        <f t="shared" si="130"/>
        <v>1</v>
      </c>
    </row>
    <row r="601" spans="1:30">
      <c r="A601" s="56">
        <f t="shared" si="131"/>
        <v>601</v>
      </c>
      <c r="B601" s="55">
        <f t="shared" si="123"/>
        <v>577</v>
      </c>
      <c r="C601" s="59" t="s">
        <v>4058</v>
      </c>
      <c r="D601" s="59" t="s">
        <v>3105</v>
      </c>
      <c r="E601" s="65" t="s">
        <v>501</v>
      </c>
      <c r="F601" s="65" t="s">
        <v>501</v>
      </c>
      <c r="G601" s="68">
        <v>0</v>
      </c>
      <c r="H601" s="68">
        <v>0</v>
      </c>
      <c r="I601" s="171" t="s">
        <v>2694</v>
      </c>
      <c r="J601" s="65" t="s">
        <v>1550</v>
      </c>
      <c r="K601" s="66" t="s">
        <v>4077</v>
      </c>
      <c r="L601" s="67"/>
      <c r="M601" s="63" t="s">
        <v>3105</v>
      </c>
      <c r="N601" s="13"/>
      <c r="O601"/>
      <c r="P601" t="str">
        <f t="shared" si="119"/>
        <v/>
      </c>
      <c r="Q601" t="str">
        <f>IF(ISNA(VLOOKUP(AC601,#REF!,1)),"//","")</f>
        <v/>
      </c>
      <c r="R601"/>
      <c r="S601" s="43">
        <f t="shared" si="124"/>
        <v>187</v>
      </c>
      <c r="T601" s="92" t="s">
        <v>2431</v>
      </c>
      <c r="U601" s="70" t="s">
        <v>2431</v>
      </c>
      <c r="V601" s="70" t="s">
        <v>2431</v>
      </c>
      <c r="W601" s="44" t="str">
        <f t="shared" si="125"/>
        <v/>
      </c>
      <c r="X601" s="25" t="str">
        <f t="shared" si="126"/>
        <v/>
      </c>
      <c r="Y601" s="1">
        <f t="shared" si="127"/>
        <v>577</v>
      </c>
      <c r="Z601" t="str">
        <f t="shared" si="128"/>
        <v>ITM_T</v>
      </c>
      <c r="AA601" s="158" t="str">
        <f>IF(ISNA(VLOOKUP(X601,Sheet2!J:J,1,0)),"//","")</f>
        <v/>
      </c>
      <c r="AC601" s="108" t="str">
        <f t="shared" si="129"/>
        <v/>
      </c>
      <c r="AD601" t="b">
        <f t="shared" si="130"/>
        <v>1</v>
      </c>
    </row>
    <row r="602" spans="1:30">
      <c r="A602" s="56">
        <f t="shared" si="131"/>
        <v>602</v>
      </c>
      <c r="B602" s="55">
        <f t="shared" si="123"/>
        <v>578</v>
      </c>
      <c r="C602" s="59" t="s">
        <v>4058</v>
      </c>
      <c r="D602" s="59" t="s">
        <v>3106</v>
      </c>
      <c r="E602" s="65" t="s">
        <v>502</v>
      </c>
      <c r="F602" s="65" t="s">
        <v>502</v>
      </c>
      <c r="G602" s="68">
        <v>0</v>
      </c>
      <c r="H602" s="68">
        <v>0</v>
      </c>
      <c r="I602" s="171" t="s">
        <v>2694</v>
      </c>
      <c r="J602" s="65" t="s">
        <v>1550</v>
      </c>
      <c r="K602" s="66" t="s">
        <v>4077</v>
      </c>
      <c r="L602" s="67"/>
      <c r="M602" s="63" t="s">
        <v>3106</v>
      </c>
      <c r="N602" s="13"/>
      <c r="O602"/>
      <c r="P602" t="str">
        <f t="shared" si="119"/>
        <v/>
      </c>
      <c r="Q602" t="str">
        <f>IF(ISNA(VLOOKUP(AC602,#REF!,1)),"//","")</f>
        <v/>
      </c>
      <c r="R602"/>
      <c r="S602" s="43">
        <f t="shared" si="124"/>
        <v>187</v>
      </c>
      <c r="T602" s="92" t="s">
        <v>2431</v>
      </c>
      <c r="U602" s="70" t="s">
        <v>2431</v>
      </c>
      <c r="V602" s="70" t="s">
        <v>2431</v>
      </c>
      <c r="W602" s="44" t="str">
        <f t="shared" si="125"/>
        <v/>
      </c>
      <c r="X602" s="25" t="str">
        <f t="shared" si="126"/>
        <v/>
      </c>
      <c r="Y602" s="1">
        <f t="shared" si="127"/>
        <v>578</v>
      </c>
      <c r="Z602" t="str">
        <f t="shared" si="128"/>
        <v>ITM_U</v>
      </c>
      <c r="AA602" s="158" t="str">
        <f>IF(ISNA(VLOOKUP(X602,Sheet2!J:J,1,0)),"//","")</f>
        <v/>
      </c>
      <c r="AC602" s="108" t="str">
        <f t="shared" si="129"/>
        <v/>
      </c>
      <c r="AD602" t="b">
        <f t="shared" si="130"/>
        <v>1</v>
      </c>
    </row>
    <row r="603" spans="1:30">
      <c r="A603" s="56">
        <f t="shared" si="131"/>
        <v>603</v>
      </c>
      <c r="B603" s="55">
        <f t="shared" si="123"/>
        <v>579</v>
      </c>
      <c r="C603" s="59" t="s">
        <v>4058</v>
      </c>
      <c r="D603" s="59" t="s">
        <v>3107</v>
      </c>
      <c r="E603" s="65" t="s">
        <v>503</v>
      </c>
      <c r="F603" s="65" t="s">
        <v>503</v>
      </c>
      <c r="G603" s="68">
        <v>0</v>
      </c>
      <c r="H603" s="68">
        <v>0</v>
      </c>
      <c r="I603" s="171" t="s">
        <v>2694</v>
      </c>
      <c r="J603" s="65" t="s">
        <v>1550</v>
      </c>
      <c r="K603" s="66" t="s">
        <v>4077</v>
      </c>
      <c r="L603" s="67"/>
      <c r="M603" s="63" t="s">
        <v>3107</v>
      </c>
      <c r="N603" s="13"/>
      <c r="O603"/>
      <c r="P603" t="str">
        <f t="shared" si="119"/>
        <v/>
      </c>
      <c r="Q603" t="str">
        <f>IF(ISNA(VLOOKUP(AC603,#REF!,1)),"//","")</f>
        <v/>
      </c>
      <c r="R603"/>
      <c r="S603" s="43">
        <f t="shared" si="124"/>
        <v>187</v>
      </c>
      <c r="T603" s="92" t="s">
        <v>2431</v>
      </c>
      <c r="U603" s="70" t="s">
        <v>2431</v>
      </c>
      <c r="V603" s="70" t="s">
        <v>2431</v>
      </c>
      <c r="W603" s="44" t="str">
        <f t="shared" si="125"/>
        <v/>
      </c>
      <c r="X603" s="25" t="str">
        <f t="shared" si="126"/>
        <v/>
      </c>
      <c r="Y603" s="1">
        <f t="shared" si="127"/>
        <v>579</v>
      </c>
      <c r="Z603" t="str">
        <f t="shared" si="128"/>
        <v>ITM_V</v>
      </c>
      <c r="AA603" s="158" t="str">
        <f>IF(ISNA(VLOOKUP(X603,Sheet2!J:J,1,0)),"//","")</f>
        <v/>
      </c>
      <c r="AC603" s="108" t="str">
        <f t="shared" si="129"/>
        <v/>
      </c>
      <c r="AD603" t="b">
        <f t="shared" si="130"/>
        <v>1</v>
      </c>
    </row>
    <row r="604" spans="1:30">
      <c r="A604" s="56">
        <f t="shared" si="131"/>
        <v>604</v>
      </c>
      <c r="B604" s="55">
        <f t="shared" si="123"/>
        <v>580</v>
      </c>
      <c r="C604" s="59" t="s">
        <v>4058</v>
      </c>
      <c r="D604" s="59" t="s">
        <v>3108</v>
      </c>
      <c r="E604" s="65" t="s">
        <v>504</v>
      </c>
      <c r="F604" s="65" t="s">
        <v>504</v>
      </c>
      <c r="G604" s="68">
        <v>0</v>
      </c>
      <c r="H604" s="68">
        <v>0</v>
      </c>
      <c r="I604" s="171" t="s">
        <v>2694</v>
      </c>
      <c r="J604" s="65" t="s">
        <v>1550</v>
      </c>
      <c r="K604" s="66" t="s">
        <v>4077</v>
      </c>
      <c r="L604" s="67"/>
      <c r="M604" s="63" t="s">
        <v>3108</v>
      </c>
      <c r="N604" s="13"/>
      <c r="O604"/>
      <c r="P604" t="str">
        <f t="shared" si="119"/>
        <v/>
      </c>
      <c r="Q604" t="str">
        <f>IF(ISNA(VLOOKUP(AC604,#REF!,1)),"//","")</f>
        <v/>
      </c>
      <c r="R604"/>
      <c r="S604" s="43">
        <f t="shared" si="124"/>
        <v>187</v>
      </c>
      <c r="T604" s="92" t="s">
        <v>2431</v>
      </c>
      <c r="U604" s="70" t="s">
        <v>2431</v>
      </c>
      <c r="V604" s="70" t="s">
        <v>2431</v>
      </c>
      <c r="W604" s="44" t="str">
        <f t="shared" si="125"/>
        <v/>
      </c>
      <c r="X604" s="25" t="str">
        <f t="shared" si="126"/>
        <v/>
      </c>
      <c r="Y604" s="1">
        <f t="shared" si="127"/>
        <v>580</v>
      </c>
      <c r="Z604" t="str">
        <f t="shared" si="128"/>
        <v>ITM_W</v>
      </c>
      <c r="AA604" s="158" t="str">
        <f>IF(ISNA(VLOOKUP(X604,Sheet2!J:J,1,0)),"//","")</f>
        <v/>
      </c>
      <c r="AC604" s="108" t="str">
        <f t="shared" si="129"/>
        <v/>
      </c>
      <c r="AD604" t="b">
        <f t="shared" si="130"/>
        <v>1</v>
      </c>
    </row>
    <row r="605" spans="1:30">
      <c r="A605" s="56">
        <f t="shared" si="131"/>
        <v>605</v>
      </c>
      <c r="B605" s="55">
        <f t="shared" si="123"/>
        <v>581</v>
      </c>
      <c r="C605" s="59" t="s">
        <v>4058</v>
      </c>
      <c r="D605" s="59" t="s">
        <v>3109</v>
      </c>
      <c r="E605" s="65" t="s">
        <v>505</v>
      </c>
      <c r="F605" s="65" t="s">
        <v>505</v>
      </c>
      <c r="G605" s="68">
        <v>0</v>
      </c>
      <c r="H605" s="68">
        <v>0</v>
      </c>
      <c r="I605" s="171" t="s">
        <v>2694</v>
      </c>
      <c r="J605" s="65" t="s">
        <v>1550</v>
      </c>
      <c r="K605" s="66" t="s">
        <v>4077</v>
      </c>
      <c r="L605" s="67"/>
      <c r="M605" s="63" t="s">
        <v>3109</v>
      </c>
      <c r="N605" s="13"/>
      <c r="O605"/>
      <c r="P605" t="str">
        <f t="shared" si="119"/>
        <v/>
      </c>
      <c r="Q605" t="str">
        <f>IF(ISNA(VLOOKUP(AC605,#REF!,1)),"//","")</f>
        <v/>
      </c>
      <c r="R605"/>
      <c r="S605" s="43">
        <f t="shared" si="124"/>
        <v>187</v>
      </c>
      <c r="T605" s="92" t="s">
        <v>2431</v>
      </c>
      <c r="U605" s="70" t="s">
        <v>2431</v>
      </c>
      <c r="V605" s="70" t="s">
        <v>2431</v>
      </c>
      <c r="W605" s="44" t="str">
        <f t="shared" si="125"/>
        <v/>
      </c>
      <c r="X605" s="25" t="str">
        <f t="shared" si="126"/>
        <v/>
      </c>
      <c r="Y605" s="1">
        <f t="shared" si="127"/>
        <v>581</v>
      </c>
      <c r="Z605" t="str">
        <f t="shared" si="128"/>
        <v>ITM_X</v>
      </c>
      <c r="AA605" s="158" t="str">
        <f>IF(ISNA(VLOOKUP(X605,Sheet2!J:J,1,0)),"//","")</f>
        <v/>
      </c>
      <c r="AC605" s="108" t="str">
        <f t="shared" si="129"/>
        <v/>
      </c>
      <c r="AD605" t="b">
        <f t="shared" si="130"/>
        <v>1</v>
      </c>
    </row>
    <row r="606" spans="1:30">
      <c r="A606" s="56">
        <f t="shared" si="131"/>
        <v>606</v>
      </c>
      <c r="B606" s="55">
        <f t="shared" si="123"/>
        <v>582</v>
      </c>
      <c r="C606" s="59" t="s">
        <v>4058</v>
      </c>
      <c r="D606" s="59" t="s">
        <v>3110</v>
      </c>
      <c r="E606" s="65" t="s">
        <v>506</v>
      </c>
      <c r="F606" s="65" t="s">
        <v>506</v>
      </c>
      <c r="G606" s="68">
        <v>0</v>
      </c>
      <c r="H606" s="68">
        <v>0</v>
      </c>
      <c r="I606" s="171" t="s">
        <v>2694</v>
      </c>
      <c r="J606" s="65" t="s">
        <v>1550</v>
      </c>
      <c r="K606" s="66" t="s">
        <v>4077</v>
      </c>
      <c r="L606" s="67"/>
      <c r="M606" s="63" t="s">
        <v>3110</v>
      </c>
      <c r="N606" s="13"/>
      <c r="O606"/>
      <c r="P606" t="str">
        <f t="shared" si="119"/>
        <v/>
      </c>
      <c r="Q606" t="str">
        <f>IF(ISNA(VLOOKUP(AC606,#REF!,1)),"//","")</f>
        <v/>
      </c>
      <c r="R606"/>
      <c r="S606" s="43">
        <f t="shared" si="124"/>
        <v>187</v>
      </c>
      <c r="T606" s="92" t="s">
        <v>2431</v>
      </c>
      <c r="U606" s="70" t="s">
        <v>2431</v>
      </c>
      <c r="V606" s="70" t="s">
        <v>2431</v>
      </c>
      <c r="W606" s="44" t="str">
        <f t="shared" si="125"/>
        <v/>
      </c>
      <c r="X606" s="25" t="str">
        <f t="shared" si="126"/>
        <v/>
      </c>
      <c r="Y606" s="1">
        <f t="shared" si="127"/>
        <v>582</v>
      </c>
      <c r="Z606" t="str">
        <f t="shared" si="128"/>
        <v>ITM_Y</v>
      </c>
      <c r="AA606" s="158" t="str">
        <f>IF(ISNA(VLOOKUP(X606,Sheet2!J:J,1,0)),"//","")</f>
        <v/>
      </c>
      <c r="AC606" s="108" t="str">
        <f t="shared" si="129"/>
        <v/>
      </c>
      <c r="AD606" t="b">
        <f t="shared" si="130"/>
        <v>1</v>
      </c>
    </row>
    <row r="607" spans="1:30">
      <c r="A607" s="56">
        <f t="shared" si="131"/>
        <v>607</v>
      </c>
      <c r="B607" s="55">
        <f t="shared" si="123"/>
        <v>583</v>
      </c>
      <c r="C607" s="59" t="s">
        <v>4058</v>
      </c>
      <c r="D607" s="59" t="s">
        <v>3111</v>
      </c>
      <c r="E607" s="65" t="s">
        <v>507</v>
      </c>
      <c r="F607" s="65" t="s">
        <v>507</v>
      </c>
      <c r="G607" s="68">
        <v>0</v>
      </c>
      <c r="H607" s="68">
        <v>0</v>
      </c>
      <c r="I607" s="171" t="s">
        <v>2694</v>
      </c>
      <c r="J607" s="65" t="s">
        <v>1550</v>
      </c>
      <c r="K607" s="66" t="s">
        <v>4077</v>
      </c>
      <c r="L607" s="67"/>
      <c r="M607" s="63" t="s">
        <v>3111</v>
      </c>
      <c r="N607" s="13"/>
      <c r="O607"/>
      <c r="P607" t="str">
        <f t="shared" si="119"/>
        <v/>
      </c>
      <c r="Q607" t="str">
        <f>IF(ISNA(VLOOKUP(AC607,#REF!,1)),"//","")</f>
        <v/>
      </c>
      <c r="R607"/>
      <c r="S607" s="43">
        <f t="shared" si="124"/>
        <v>187</v>
      </c>
      <c r="T607" s="92" t="s">
        <v>2431</v>
      </c>
      <c r="U607" s="70" t="s">
        <v>2431</v>
      </c>
      <c r="V607" s="70" t="s">
        <v>2431</v>
      </c>
      <c r="W607" s="44" t="str">
        <f t="shared" si="125"/>
        <v/>
      </c>
      <c r="X607" s="25" t="str">
        <f t="shared" si="126"/>
        <v/>
      </c>
      <c r="Y607" s="1">
        <f t="shared" si="127"/>
        <v>583</v>
      </c>
      <c r="Z607" t="str">
        <f t="shared" si="128"/>
        <v>ITM_Z</v>
      </c>
      <c r="AA607" s="158" t="str">
        <f>IF(ISNA(VLOOKUP(X607,Sheet2!J:J,1,0)),"//","")</f>
        <v/>
      </c>
      <c r="AC607" s="108" t="str">
        <f t="shared" si="129"/>
        <v/>
      </c>
      <c r="AD607" t="b">
        <f t="shared" si="130"/>
        <v>1</v>
      </c>
    </row>
    <row r="608" spans="1:30">
      <c r="A608" s="56">
        <f t="shared" si="131"/>
        <v>608</v>
      </c>
      <c r="B608" s="55">
        <f t="shared" si="123"/>
        <v>584</v>
      </c>
      <c r="C608" s="59" t="s">
        <v>4058</v>
      </c>
      <c r="D608" s="59" t="s">
        <v>3112</v>
      </c>
      <c r="E608" s="65" t="s">
        <v>508</v>
      </c>
      <c r="F608" s="65" t="s">
        <v>508</v>
      </c>
      <c r="G608" s="68">
        <v>0</v>
      </c>
      <c r="H608" s="68">
        <v>0</v>
      </c>
      <c r="I608" s="171" t="s">
        <v>2695</v>
      </c>
      <c r="J608" s="65" t="s">
        <v>1550</v>
      </c>
      <c r="K608" s="66" t="s">
        <v>4077</v>
      </c>
      <c r="L608" s="67"/>
      <c r="M608" s="63" t="s">
        <v>3112</v>
      </c>
      <c r="N608" s="13"/>
      <c r="O608"/>
      <c r="P608" t="str">
        <f t="shared" si="119"/>
        <v/>
      </c>
      <c r="Q608" t="str">
        <f>IF(ISNA(VLOOKUP(AC608,#REF!,1)),"//","")</f>
        <v/>
      </c>
      <c r="R608"/>
      <c r="S608" s="43">
        <f t="shared" si="124"/>
        <v>187</v>
      </c>
      <c r="T608" s="92" t="s">
        <v>2431</v>
      </c>
      <c r="U608" s="70" t="s">
        <v>2431</v>
      </c>
      <c r="V608" s="70" t="s">
        <v>2431</v>
      </c>
      <c r="W608" s="44" t="str">
        <f t="shared" si="125"/>
        <v/>
      </c>
      <c r="X608" s="25" t="str">
        <f t="shared" si="126"/>
        <v/>
      </c>
      <c r="Y608" s="1">
        <f t="shared" si="127"/>
        <v>584</v>
      </c>
      <c r="Z608" t="str">
        <f t="shared" si="128"/>
        <v>ITM_a</v>
      </c>
      <c r="AA608" s="158" t="str">
        <f>IF(ISNA(VLOOKUP(X608,Sheet2!J:J,1,0)),"//","")</f>
        <v/>
      </c>
      <c r="AC608" s="108" t="str">
        <f t="shared" si="129"/>
        <v/>
      </c>
      <c r="AD608" t="b">
        <f t="shared" si="130"/>
        <v>1</v>
      </c>
    </row>
    <row r="609" spans="1:30">
      <c r="A609" s="56">
        <f t="shared" si="131"/>
        <v>609</v>
      </c>
      <c r="B609" s="55">
        <f t="shared" si="123"/>
        <v>585</v>
      </c>
      <c r="C609" s="59" t="s">
        <v>4058</v>
      </c>
      <c r="D609" s="59" t="s">
        <v>3113</v>
      </c>
      <c r="E609" s="65" t="s">
        <v>509</v>
      </c>
      <c r="F609" s="65" t="s">
        <v>509</v>
      </c>
      <c r="G609" s="68">
        <v>0</v>
      </c>
      <c r="H609" s="68">
        <v>0</v>
      </c>
      <c r="I609" s="171" t="s">
        <v>2695</v>
      </c>
      <c r="J609" s="65" t="s">
        <v>1550</v>
      </c>
      <c r="K609" s="66" t="s">
        <v>4077</v>
      </c>
      <c r="L609" s="67"/>
      <c r="M609" s="63" t="s">
        <v>3113</v>
      </c>
      <c r="N609" s="13"/>
      <c r="O609"/>
      <c r="P609" t="str">
        <f t="shared" si="119"/>
        <v/>
      </c>
      <c r="Q609" t="str">
        <f>IF(ISNA(VLOOKUP(AC609,#REF!,1)),"//","")</f>
        <v/>
      </c>
      <c r="R609"/>
      <c r="S609" s="43">
        <f t="shared" si="124"/>
        <v>187</v>
      </c>
      <c r="T609" s="92" t="s">
        <v>2431</v>
      </c>
      <c r="U609" s="70" t="s">
        <v>2431</v>
      </c>
      <c r="V609" s="70" t="s">
        <v>2431</v>
      </c>
      <c r="W609" s="44" t="str">
        <f t="shared" si="125"/>
        <v/>
      </c>
      <c r="X609" s="25" t="str">
        <f t="shared" si="126"/>
        <v/>
      </c>
      <c r="Y609" s="1">
        <f t="shared" si="127"/>
        <v>585</v>
      </c>
      <c r="Z609" t="str">
        <f t="shared" si="128"/>
        <v>ITM_b</v>
      </c>
      <c r="AA609" s="158" t="str">
        <f>IF(ISNA(VLOOKUP(X609,Sheet2!J:J,1,0)),"//","")</f>
        <v/>
      </c>
      <c r="AC609" s="108" t="str">
        <f t="shared" si="129"/>
        <v/>
      </c>
      <c r="AD609" t="b">
        <f t="shared" si="130"/>
        <v>1</v>
      </c>
    </row>
    <row r="610" spans="1:30">
      <c r="A610" s="56">
        <f t="shared" si="131"/>
        <v>610</v>
      </c>
      <c r="B610" s="55">
        <f t="shared" si="123"/>
        <v>586</v>
      </c>
      <c r="C610" s="59" t="s">
        <v>4058</v>
      </c>
      <c r="D610" s="59" t="s">
        <v>3114</v>
      </c>
      <c r="E610" s="65" t="s">
        <v>510</v>
      </c>
      <c r="F610" s="65" t="s">
        <v>510</v>
      </c>
      <c r="G610" s="68">
        <v>0</v>
      </c>
      <c r="H610" s="68">
        <v>0</v>
      </c>
      <c r="I610" s="171" t="s">
        <v>2695</v>
      </c>
      <c r="J610" s="65" t="s">
        <v>1550</v>
      </c>
      <c r="K610" s="66" t="s">
        <v>4077</v>
      </c>
      <c r="L610" s="67"/>
      <c r="M610" s="63" t="s">
        <v>3114</v>
      </c>
      <c r="N610" s="13"/>
      <c r="O610"/>
      <c r="P610" t="str">
        <f t="shared" si="119"/>
        <v/>
      </c>
      <c r="Q610" t="str">
        <f>IF(ISNA(VLOOKUP(AC610,#REF!,1)),"//","")</f>
        <v/>
      </c>
      <c r="R610"/>
      <c r="S610" s="43">
        <f t="shared" si="124"/>
        <v>187</v>
      </c>
      <c r="T610" s="92" t="s">
        <v>2431</v>
      </c>
      <c r="U610" s="70" t="s">
        <v>2431</v>
      </c>
      <c r="V610" s="70" t="s">
        <v>2431</v>
      </c>
      <c r="W610" s="44" t="str">
        <f t="shared" si="125"/>
        <v/>
      </c>
      <c r="X610" s="25" t="str">
        <f t="shared" si="126"/>
        <v/>
      </c>
      <c r="Y610" s="1">
        <f t="shared" si="127"/>
        <v>586</v>
      </c>
      <c r="Z610" t="str">
        <f t="shared" si="128"/>
        <v>ITM_c</v>
      </c>
      <c r="AA610" s="158" t="str">
        <f>IF(ISNA(VLOOKUP(X610,Sheet2!J:J,1,0)),"//","")</f>
        <v/>
      </c>
      <c r="AC610" s="108" t="str">
        <f t="shared" si="129"/>
        <v/>
      </c>
      <c r="AD610" t="b">
        <f t="shared" si="130"/>
        <v>1</v>
      </c>
    </row>
    <row r="611" spans="1:30">
      <c r="A611" s="56">
        <f t="shared" si="131"/>
        <v>611</v>
      </c>
      <c r="B611" s="55">
        <f t="shared" si="123"/>
        <v>587</v>
      </c>
      <c r="C611" s="59" t="s">
        <v>4058</v>
      </c>
      <c r="D611" s="59" t="s">
        <v>3115</v>
      </c>
      <c r="E611" s="65" t="s">
        <v>511</v>
      </c>
      <c r="F611" s="65" t="s">
        <v>511</v>
      </c>
      <c r="G611" s="68">
        <v>0</v>
      </c>
      <c r="H611" s="68">
        <v>0</v>
      </c>
      <c r="I611" s="171" t="s">
        <v>2695</v>
      </c>
      <c r="J611" s="65" t="s">
        <v>1550</v>
      </c>
      <c r="K611" s="66" t="s">
        <v>4077</v>
      </c>
      <c r="L611" s="67"/>
      <c r="M611" s="63" t="s">
        <v>3115</v>
      </c>
      <c r="N611" s="13"/>
      <c r="O611"/>
      <c r="P611" t="str">
        <f t="shared" ref="P611:P674" si="132">IF(E611=F611,"","NOT EQUAL")</f>
        <v/>
      </c>
      <c r="Q611" t="str">
        <f>IF(ISNA(VLOOKUP(AC611,#REF!,1)),"//","")</f>
        <v/>
      </c>
      <c r="R611"/>
      <c r="S611" s="43">
        <f t="shared" si="124"/>
        <v>187</v>
      </c>
      <c r="T611" s="92" t="s">
        <v>2431</v>
      </c>
      <c r="U611" s="70" t="s">
        <v>2431</v>
      </c>
      <c r="V611" s="70" t="s">
        <v>2431</v>
      </c>
      <c r="W611" s="44" t="str">
        <f t="shared" si="125"/>
        <v/>
      </c>
      <c r="X611" s="25" t="str">
        <f t="shared" si="126"/>
        <v/>
      </c>
      <c r="Y611" s="1">
        <f t="shared" si="127"/>
        <v>587</v>
      </c>
      <c r="Z611" t="str">
        <f t="shared" si="128"/>
        <v>ITM_d</v>
      </c>
      <c r="AA611" s="158" t="str">
        <f>IF(ISNA(VLOOKUP(X611,Sheet2!J:J,1,0)),"//","")</f>
        <v/>
      </c>
      <c r="AC611" s="108" t="str">
        <f t="shared" si="129"/>
        <v/>
      </c>
      <c r="AD611" t="b">
        <f t="shared" si="130"/>
        <v>1</v>
      </c>
    </row>
    <row r="612" spans="1:30">
      <c r="A612" s="56">
        <f t="shared" si="131"/>
        <v>612</v>
      </c>
      <c r="B612" s="55">
        <f t="shared" si="123"/>
        <v>588</v>
      </c>
      <c r="C612" s="59" t="s">
        <v>4058</v>
      </c>
      <c r="D612" s="59" t="s">
        <v>3116</v>
      </c>
      <c r="E612" s="65" t="s">
        <v>512</v>
      </c>
      <c r="F612" s="65" t="s">
        <v>512</v>
      </c>
      <c r="G612" s="68">
        <v>0</v>
      </c>
      <c r="H612" s="68">
        <v>0</v>
      </c>
      <c r="I612" s="171" t="s">
        <v>2695</v>
      </c>
      <c r="J612" s="65" t="s">
        <v>1550</v>
      </c>
      <c r="K612" s="66" t="s">
        <v>4077</v>
      </c>
      <c r="L612" s="67"/>
      <c r="M612" s="63" t="s">
        <v>3116</v>
      </c>
      <c r="N612" s="13"/>
      <c r="O612"/>
      <c r="P612" t="str">
        <f t="shared" si="132"/>
        <v/>
      </c>
      <c r="Q612" t="str">
        <f>IF(ISNA(VLOOKUP(AC612,#REF!,1)),"//","")</f>
        <v/>
      </c>
      <c r="R612"/>
      <c r="S612" s="43">
        <f t="shared" si="124"/>
        <v>187</v>
      </c>
      <c r="T612" s="92" t="s">
        <v>2431</v>
      </c>
      <c r="U612" s="70" t="s">
        <v>2431</v>
      </c>
      <c r="V612" s="70" t="s">
        <v>2431</v>
      </c>
      <c r="W612" s="44" t="str">
        <f t="shared" si="125"/>
        <v/>
      </c>
      <c r="X612" s="25" t="str">
        <f t="shared" si="126"/>
        <v/>
      </c>
      <c r="Y612" s="1">
        <f t="shared" si="127"/>
        <v>588</v>
      </c>
      <c r="Z612" t="str">
        <f t="shared" si="128"/>
        <v>ITM_e</v>
      </c>
      <c r="AA612" s="158" t="str">
        <f>IF(ISNA(VLOOKUP(X612,Sheet2!J:J,1,0)),"//","")</f>
        <v/>
      </c>
      <c r="AC612" s="108" t="str">
        <f t="shared" si="129"/>
        <v/>
      </c>
      <c r="AD612" t="b">
        <f t="shared" si="130"/>
        <v>1</v>
      </c>
    </row>
    <row r="613" spans="1:30">
      <c r="A613" s="56">
        <f t="shared" si="131"/>
        <v>613</v>
      </c>
      <c r="B613" s="55">
        <f t="shared" si="123"/>
        <v>589</v>
      </c>
      <c r="C613" s="59" t="s">
        <v>4058</v>
      </c>
      <c r="D613" s="59" t="s">
        <v>3117</v>
      </c>
      <c r="E613" s="65" t="s">
        <v>513</v>
      </c>
      <c r="F613" s="65" t="s">
        <v>513</v>
      </c>
      <c r="G613" s="73">
        <v>0</v>
      </c>
      <c r="H613" s="73">
        <v>0</v>
      </c>
      <c r="I613" s="171" t="s">
        <v>2695</v>
      </c>
      <c r="J613" s="65" t="s">
        <v>1550</v>
      </c>
      <c r="K613" s="66" t="s">
        <v>4077</v>
      </c>
      <c r="L613" s="67"/>
      <c r="M613" s="63" t="s">
        <v>3117</v>
      </c>
      <c r="N613" s="13"/>
      <c r="O613"/>
      <c r="P613" t="str">
        <f t="shared" si="132"/>
        <v/>
      </c>
      <c r="Q613" t="str">
        <f>IF(ISNA(VLOOKUP(AC613,#REF!,1)),"//","")</f>
        <v/>
      </c>
      <c r="R613"/>
      <c r="S613" s="43">
        <f t="shared" si="124"/>
        <v>187</v>
      </c>
      <c r="T613" s="92" t="s">
        <v>2431</v>
      </c>
      <c r="U613" s="70" t="s">
        <v>2431</v>
      </c>
      <c r="V613" s="70" t="s">
        <v>2431</v>
      </c>
      <c r="W613" s="44" t="str">
        <f t="shared" si="125"/>
        <v/>
      </c>
      <c r="X613" s="25" t="str">
        <f t="shared" si="126"/>
        <v/>
      </c>
      <c r="Y613" s="1">
        <f t="shared" si="127"/>
        <v>589</v>
      </c>
      <c r="Z613" t="str">
        <f t="shared" si="128"/>
        <v>ITM_f</v>
      </c>
      <c r="AA613" s="158" t="str">
        <f>IF(ISNA(VLOOKUP(X613,Sheet2!J:J,1,0)),"//","")</f>
        <v/>
      </c>
      <c r="AC613" s="108" t="str">
        <f t="shared" si="129"/>
        <v/>
      </c>
      <c r="AD613" t="b">
        <f t="shared" si="130"/>
        <v>1</v>
      </c>
    </row>
    <row r="614" spans="1:30">
      <c r="A614" s="56">
        <f t="shared" si="131"/>
        <v>614</v>
      </c>
      <c r="B614" s="55">
        <f t="shared" si="123"/>
        <v>590</v>
      </c>
      <c r="C614" s="59" t="s">
        <v>4058</v>
      </c>
      <c r="D614" s="59" t="s">
        <v>3118</v>
      </c>
      <c r="E614" s="65" t="s">
        <v>514</v>
      </c>
      <c r="F614" s="65" t="s">
        <v>514</v>
      </c>
      <c r="G614" s="68">
        <v>0</v>
      </c>
      <c r="H614" s="68">
        <v>0</v>
      </c>
      <c r="I614" s="171" t="s">
        <v>2695</v>
      </c>
      <c r="J614" s="65" t="s">
        <v>1550</v>
      </c>
      <c r="K614" s="66" t="s">
        <v>4077</v>
      </c>
      <c r="L614" s="67"/>
      <c r="M614" s="63" t="s">
        <v>3118</v>
      </c>
      <c r="N614" s="13"/>
      <c r="O614"/>
      <c r="P614" t="str">
        <f t="shared" si="132"/>
        <v/>
      </c>
      <c r="Q614" t="str">
        <f>IF(ISNA(VLOOKUP(AC614,#REF!,1)),"//","")</f>
        <v/>
      </c>
      <c r="R614"/>
      <c r="S614" s="43">
        <f t="shared" si="124"/>
        <v>187</v>
      </c>
      <c r="T614" s="92" t="s">
        <v>2431</v>
      </c>
      <c r="U614" s="70" t="s">
        <v>2431</v>
      </c>
      <c r="V614" s="70" t="s">
        <v>2431</v>
      </c>
      <c r="W614" s="44" t="str">
        <f t="shared" si="125"/>
        <v/>
      </c>
      <c r="X614" s="25" t="str">
        <f t="shared" si="126"/>
        <v/>
      </c>
      <c r="Y614" s="1">
        <f t="shared" si="127"/>
        <v>590</v>
      </c>
      <c r="Z614" t="str">
        <f t="shared" si="128"/>
        <v>ITM_g</v>
      </c>
      <c r="AA614" s="158" t="str">
        <f>IF(ISNA(VLOOKUP(X614,Sheet2!J:J,1,0)),"//","")</f>
        <v/>
      </c>
      <c r="AC614" s="108" t="str">
        <f t="shared" si="129"/>
        <v/>
      </c>
      <c r="AD614" t="b">
        <f t="shared" si="130"/>
        <v>1</v>
      </c>
    </row>
    <row r="615" spans="1:30">
      <c r="A615" s="56">
        <f t="shared" si="131"/>
        <v>615</v>
      </c>
      <c r="B615" s="55">
        <f t="shared" si="123"/>
        <v>591</v>
      </c>
      <c r="C615" s="59" t="s">
        <v>4058</v>
      </c>
      <c r="D615" s="59" t="s">
        <v>3119</v>
      </c>
      <c r="E615" s="65" t="s">
        <v>515</v>
      </c>
      <c r="F615" s="65" t="s">
        <v>515</v>
      </c>
      <c r="G615" s="68">
        <v>0</v>
      </c>
      <c r="H615" s="68">
        <v>0</v>
      </c>
      <c r="I615" s="171" t="s">
        <v>2695</v>
      </c>
      <c r="J615" s="65" t="s">
        <v>1550</v>
      </c>
      <c r="K615" s="66" t="s">
        <v>4077</v>
      </c>
      <c r="L615" s="67"/>
      <c r="M615" s="63" t="s">
        <v>3119</v>
      </c>
      <c r="N615" s="13"/>
      <c r="O615"/>
      <c r="P615" t="str">
        <f t="shared" si="132"/>
        <v/>
      </c>
      <c r="Q615" t="str">
        <f>IF(ISNA(VLOOKUP(AC615,#REF!,1)),"//","")</f>
        <v/>
      </c>
      <c r="R615"/>
      <c r="S615" s="43">
        <f t="shared" si="124"/>
        <v>187</v>
      </c>
      <c r="T615" s="92" t="s">
        <v>2431</v>
      </c>
      <c r="U615" s="70" t="s">
        <v>2431</v>
      </c>
      <c r="V615" s="70" t="s">
        <v>2431</v>
      </c>
      <c r="W615" s="44" t="str">
        <f t="shared" si="125"/>
        <v/>
      </c>
      <c r="X615" s="25" t="str">
        <f t="shared" si="126"/>
        <v/>
      </c>
      <c r="Y615" s="1">
        <f t="shared" si="127"/>
        <v>591</v>
      </c>
      <c r="Z615" t="str">
        <f t="shared" si="128"/>
        <v>ITM_h</v>
      </c>
      <c r="AA615" s="158" t="str">
        <f>IF(ISNA(VLOOKUP(X615,Sheet2!J:J,1,0)),"//","")</f>
        <v/>
      </c>
      <c r="AC615" s="108" t="str">
        <f t="shared" si="129"/>
        <v/>
      </c>
      <c r="AD615" t="b">
        <f t="shared" si="130"/>
        <v>1</v>
      </c>
    </row>
    <row r="616" spans="1:30">
      <c r="A616" s="56">
        <f t="shared" si="131"/>
        <v>616</v>
      </c>
      <c r="B616" s="55">
        <f t="shared" si="123"/>
        <v>592</v>
      </c>
      <c r="C616" s="59" t="s">
        <v>4058</v>
      </c>
      <c r="D616" s="59" t="s">
        <v>3120</v>
      </c>
      <c r="E616" s="65" t="s">
        <v>516</v>
      </c>
      <c r="F616" s="65" t="s">
        <v>516</v>
      </c>
      <c r="G616" s="68">
        <v>0</v>
      </c>
      <c r="H616" s="68">
        <v>0</v>
      </c>
      <c r="I616" s="171" t="s">
        <v>2695</v>
      </c>
      <c r="J616" s="65" t="s">
        <v>1550</v>
      </c>
      <c r="K616" s="66" t="s">
        <v>4077</v>
      </c>
      <c r="L616" s="67"/>
      <c r="M616" s="63" t="s">
        <v>3120</v>
      </c>
      <c r="N616" s="13"/>
      <c r="O616"/>
      <c r="P616" t="str">
        <f t="shared" si="132"/>
        <v/>
      </c>
      <c r="Q616" t="str">
        <f>IF(ISNA(VLOOKUP(AC616,#REF!,1)),"//","")</f>
        <v/>
      </c>
      <c r="R616"/>
      <c r="S616" s="43">
        <f t="shared" si="124"/>
        <v>187</v>
      </c>
      <c r="T616" s="92" t="s">
        <v>2431</v>
      </c>
      <c r="U616" s="70" t="s">
        <v>2431</v>
      </c>
      <c r="V616" s="70" t="s">
        <v>2431</v>
      </c>
      <c r="W616" s="44" t="str">
        <f t="shared" si="125"/>
        <v/>
      </c>
      <c r="X616" s="25" t="str">
        <f t="shared" si="126"/>
        <v/>
      </c>
      <c r="Y616" s="1">
        <f t="shared" si="127"/>
        <v>592</v>
      </c>
      <c r="Z616" t="str">
        <f t="shared" si="128"/>
        <v>ITM_i</v>
      </c>
      <c r="AA616" s="158" t="str">
        <f>IF(ISNA(VLOOKUP(X616,Sheet2!J:J,1,0)),"//","")</f>
        <v/>
      </c>
      <c r="AC616" s="108" t="str">
        <f t="shared" si="129"/>
        <v/>
      </c>
      <c r="AD616" t="b">
        <f t="shared" si="130"/>
        <v>1</v>
      </c>
    </row>
    <row r="617" spans="1:30">
      <c r="A617" s="56">
        <f t="shared" si="131"/>
        <v>617</v>
      </c>
      <c r="B617" s="55">
        <f t="shared" si="123"/>
        <v>593</v>
      </c>
      <c r="C617" s="59" t="s">
        <v>4058</v>
      </c>
      <c r="D617" s="59" t="s">
        <v>3121</v>
      </c>
      <c r="E617" s="65" t="s">
        <v>517</v>
      </c>
      <c r="F617" s="65" t="s">
        <v>517</v>
      </c>
      <c r="G617" s="68">
        <v>0</v>
      </c>
      <c r="H617" s="68">
        <v>0</v>
      </c>
      <c r="I617" s="171" t="s">
        <v>2695</v>
      </c>
      <c r="J617" s="65" t="s">
        <v>1550</v>
      </c>
      <c r="K617" s="66" t="s">
        <v>4077</v>
      </c>
      <c r="L617" s="67"/>
      <c r="M617" s="63" t="s">
        <v>3121</v>
      </c>
      <c r="N617" s="13"/>
      <c r="O617"/>
      <c r="P617" t="str">
        <f t="shared" si="132"/>
        <v/>
      </c>
      <c r="Q617" t="str">
        <f>IF(ISNA(VLOOKUP(AC617,#REF!,1)),"//","")</f>
        <v/>
      </c>
      <c r="R617"/>
      <c r="S617" s="43">
        <f t="shared" si="124"/>
        <v>187</v>
      </c>
      <c r="T617" s="92" t="s">
        <v>2431</v>
      </c>
      <c r="U617" s="70" t="s">
        <v>2431</v>
      </c>
      <c r="V617" s="70" t="s">
        <v>2431</v>
      </c>
      <c r="W617" s="44" t="str">
        <f t="shared" si="125"/>
        <v/>
      </c>
      <c r="X617" s="25" t="str">
        <f t="shared" si="126"/>
        <v/>
      </c>
      <c r="Y617" s="1">
        <f t="shared" si="127"/>
        <v>593</v>
      </c>
      <c r="Z617" t="str">
        <f t="shared" si="128"/>
        <v>ITM_j</v>
      </c>
      <c r="AA617" s="158" t="str">
        <f>IF(ISNA(VLOOKUP(X617,Sheet2!J:J,1,0)),"//","")</f>
        <v/>
      </c>
      <c r="AC617" s="108" t="str">
        <f t="shared" si="129"/>
        <v/>
      </c>
      <c r="AD617" t="b">
        <f t="shared" si="130"/>
        <v>1</v>
      </c>
    </row>
    <row r="618" spans="1:30">
      <c r="A618" s="56">
        <f t="shared" si="131"/>
        <v>618</v>
      </c>
      <c r="B618" s="55">
        <f t="shared" si="123"/>
        <v>594</v>
      </c>
      <c r="C618" s="59" t="s">
        <v>4058</v>
      </c>
      <c r="D618" s="59" t="s">
        <v>3122</v>
      </c>
      <c r="E618" s="65" t="s">
        <v>162</v>
      </c>
      <c r="F618" s="65" t="s">
        <v>162</v>
      </c>
      <c r="G618" s="68">
        <v>0</v>
      </c>
      <c r="H618" s="68">
        <v>0</v>
      </c>
      <c r="I618" s="171" t="s">
        <v>2695</v>
      </c>
      <c r="J618" s="65" t="s">
        <v>1550</v>
      </c>
      <c r="K618" s="66" t="s">
        <v>4077</v>
      </c>
      <c r="L618" s="67"/>
      <c r="M618" s="63" t="s">
        <v>3122</v>
      </c>
      <c r="N618" s="13"/>
      <c r="O618"/>
      <c r="P618" t="str">
        <f t="shared" si="132"/>
        <v/>
      </c>
      <c r="Q618" t="str">
        <f>IF(ISNA(VLOOKUP(AC618,#REF!,1)),"//","")</f>
        <v/>
      </c>
      <c r="R618"/>
      <c r="S618" s="43">
        <f t="shared" si="124"/>
        <v>187</v>
      </c>
      <c r="T618" s="92" t="s">
        <v>2431</v>
      </c>
      <c r="U618" s="70" t="s">
        <v>2431</v>
      </c>
      <c r="V618" s="70" t="s">
        <v>2431</v>
      </c>
      <c r="W618" s="44" t="str">
        <f t="shared" si="125"/>
        <v/>
      </c>
      <c r="X618" s="25" t="str">
        <f t="shared" si="126"/>
        <v/>
      </c>
      <c r="Y618" s="1">
        <f t="shared" si="127"/>
        <v>594</v>
      </c>
      <c r="Z618" t="str">
        <f t="shared" si="128"/>
        <v>ITM_k</v>
      </c>
      <c r="AA618" s="158" t="str">
        <f>IF(ISNA(VLOOKUP(X618,Sheet2!J:J,1,0)),"//","")</f>
        <v/>
      </c>
      <c r="AC618" s="108" t="str">
        <f t="shared" si="129"/>
        <v/>
      </c>
      <c r="AD618" t="b">
        <f t="shared" si="130"/>
        <v>1</v>
      </c>
    </row>
    <row r="619" spans="1:30">
      <c r="A619" s="56">
        <f t="shared" si="131"/>
        <v>619</v>
      </c>
      <c r="B619" s="55">
        <f t="shared" si="123"/>
        <v>595</v>
      </c>
      <c r="C619" s="59" t="s">
        <v>4058</v>
      </c>
      <c r="D619" s="59" t="s">
        <v>3123</v>
      </c>
      <c r="E619" s="65" t="s">
        <v>518</v>
      </c>
      <c r="F619" s="65" t="s">
        <v>518</v>
      </c>
      <c r="G619" s="68">
        <v>0</v>
      </c>
      <c r="H619" s="68">
        <v>0</v>
      </c>
      <c r="I619" s="171" t="s">
        <v>2695</v>
      </c>
      <c r="J619" s="65" t="s">
        <v>1550</v>
      </c>
      <c r="K619" s="66" t="s">
        <v>4077</v>
      </c>
      <c r="L619" s="67"/>
      <c r="M619" s="63" t="s">
        <v>3123</v>
      </c>
      <c r="N619" s="13"/>
      <c r="O619"/>
      <c r="P619" t="str">
        <f t="shared" si="132"/>
        <v/>
      </c>
      <c r="Q619" t="str">
        <f>IF(ISNA(VLOOKUP(AC619,#REF!,1)),"//","")</f>
        <v/>
      </c>
      <c r="R619"/>
      <c r="S619" s="43">
        <f t="shared" si="124"/>
        <v>187</v>
      </c>
      <c r="T619" s="92" t="s">
        <v>2431</v>
      </c>
      <c r="U619" s="70" t="s">
        <v>2431</v>
      </c>
      <c r="V619" s="70" t="s">
        <v>2431</v>
      </c>
      <c r="W619" s="44" t="str">
        <f t="shared" si="125"/>
        <v/>
      </c>
      <c r="X619" s="25" t="str">
        <f t="shared" si="126"/>
        <v/>
      </c>
      <c r="Y619" s="1">
        <f t="shared" si="127"/>
        <v>595</v>
      </c>
      <c r="Z619" t="str">
        <f t="shared" si="128"/>
        <v>ITM_l</v>
      </c>
      <c r="AA619" s="158" t="str">
        <f>IF(ISNA(VLOOKUP(X619,Sheet2!J:J,1,0)),"//","")</f>
        <v/>
      </c>
      <c r="AC619" s="108" t="str">
        <f t="shared" si="129"/>
        <v/>
      </c>
      <c r="AD619" t="b">
        <f t="shared" si="130"/>
        <v>1</v>
      </c>
    </row>
    <row r="620" spans="1:30">
      <c r="A620" s="56">
        <f t="shared" si="131"/>
        <v>620</v>
      </c>
      <c r="B620" s="55">
        <f t="shared" si="123"/>
        <v>596</v>
      </c>
      <c r="C620" s="59" t="s">
        <v>4058</v>
      </c>
      <c r="D620" s="59" t="s">
        <v>3124</v>
      </c>
      <c r="E620" s="65" t="s">
        <v>519</v>
      </c>
      <c r="F620" s="65" t="s">
        <v>519</v>
      </c>
      <c r="G620" s="68">
        <v>0</v>
      </c>
      <c r="H620" s="68">
        <v>0</v>
      </c>
      <c r="I620" s="171" t="s">
        <v>2695</v>
      </c>
      <c r="J620" s="65" t="s">
        <v>1550</v>
      </c>
      <c r="K620" s="66" t="s">
        <v>4077</v>
      </c>
      <c r="L620" s="67"/>
      <c r="M620" s="63" t="s">
        <v>3124</v>
      </c>
      <c r="N620" s="13"/>
      <c r="O620"/>
      <c r="P620" t="str">
        <f t="shared" si="132"/>
        <v/>
      </c>
      <c r="Q620" t="str">
        <f>IF(ISNA(VLOOKUP(AC620,#REF!,1)),"//","")</f>
        <v/>
      </c>
      <c r="R620"/>
      <c r="S620" s="43">
        <f t="shared" si="124"/>
        <v>187</v>
      </c>
      <c r="T620" s="92" t="s">
        <v>2431</v>
      </c>
      <c r="U620" s="70" t="s">
        <v>2431</v>
      </c>
      <c r="V620" s="70" t="s">
        <v>2431</v>
      </c>
      <c r="W620" s="44" t="str">
        <f t="shared" si="125"/>
        <v/>
      </c>
      <c r="X620" s="25" t="str">
        <f t="shared" si="126"/>
        <v/>
      </c>
      <c r="Y620" s="1">
        <f t="shared" si="127"/>
        <v>596</v>
      </c>
      <c r="Z620" t="str">
        <f t="shared" si="128"/>
        <v>ITM_m</v>
      </c>
      <c r="AA620" s="158" t="str">
        <f>IF(ISNA(VLOOKUP(X620,Sheet2!J:J,1,0)),"//","")</f>
        <v/>
      </c>
      <c r="AC620" s="108" t="str">
        <f t="shared" si="129"/>
        <v/>
      </c>
      <c r="AD620" t="b">
        <f t="shared" si="130"/>
        <v>1</v>
      </c>
    </row>
    <row r="621" spans="1:30">
      <c r="A621" s="56">
        <f t="shared" si="131"/>
        <v>621</v>
      </c>
      <c r="B621" s="55">
        <f t="shared" si="123"/>
        <v>597</v>
      </c>
      <c r="C621" s="59" t="s">
        <v>4058</v>
      </c>
      <c r="D621" s="59" t="s">
        <v>3125</v>
      </c>
      <c r="E621" s="65" t="s">
        <v>520</v>
      </c>
      <c r="F621" s="65" t="s">
        <v>520</v>
      </c>
      <c r="G621" s="68">
        <v>0</v>
      </c>
      <c r="H621" s="68">
        <v>0</v>
      </c>
      <c r="I621" s="171" t="s">
        <v>2695</v>
      </c>
      <c r="J621" s="65" t="s">
        <v>1550</v>
      </c>
      <c r="K621" s="66" t="s">
        <v>4077</v>
      </c>
      <c r="L621" s="67"/>
      <c r="M621" s="63" t="s">
        <v>3125</v>
      </c>
      <c r="N621" s="13"/>
      <c r="O621"/>
      <c r="P621" t="str">
        <f t="shared" si="132"/>
        <v/>
      </c>
      <c r="Q621" t="str">
        <f>IF(ISNA(VLOOKUP(AC621,#REF!,1)),"//","")</f>
        <v/>
      </c>
      <c r="R621"/>
      <c r="S621" s="43">
        <f t="shared" si="124"/>
        <v>187</v>
      </c>
      <c r="T621" s="92" t="s">
        <v>2431</v>
      </c>
      <c r="U621" s="70" t="s">
        <v>2431</v>
      </c>
      <c r="V621" s="70" t="s">
        <v>2431</v>
      </c>
      <c r="W621" s="44" t="str">
        <f t="shared" si="125"/>
        <v/>
      </c>
      <c r="X621" s="25" t="str">
        <f t="shared" si="126"/>
        <v/>
      </c>
      <c r="Y621" s="1">
        <f t="shared" si="127"/>
        <v>597</v>
      </c>
      <c r="Z621" t="str">
        <f t="shared" si="128"/>
        <v>ITM_n</v>
      </c>
      <c r="AA621" s="158" t="str">
        <f>IF(ISNA(VLOOKUP(X621,Sheet2!J:J,1,0)),"//","")</f>
        <v/>
      </c>
      <c r="AC621" s="108" t="str">
        <f t="shared" si="129"/>
        <v/>
      </c>
      <c r="AD621" t="b">
        <f t="shared" si="130"/>
        <v>1</v>
      </c>
    </row>
    <row r="622" spans="1:30">
      <c r="A622" s="56">
        <f t="shared" si="131"/>
        <v>622</v>
      </c>
      <c r="B622" s="55">
        <f t="shared" si="123"/>
        <v>598</v>
      </c>
      <c r="C622" s="59" t="s">
        <v>4058</v>
      </c>
      <c r="D622" s="59" t="s">
        <v>3126</v>
      </c>
      <c r="E622" s="65" t="s">
        <v>521</v>
      </c>
      <c r="F622" s="65" t="s">
        <v>521</v>
      </c>
      <c r="G622" s="68">
        <v>0</v>
      </c>
      <c r="H622" s="68">
        <v>0</v>
      </c>
      <c r="I622" s="171" t="s">
        <v>2695</v>
      </c>
      <c r="J622" s="65" t="s">
        <v>1550</v>
      </c>
      <c r="K622" s="66" t="s">
        <v>4077</v>
      </c>
      <c r="L622" s="67"/>
      <c r="M622" s="63" t="s">
        <v>3126</v>
      </c>
      <c r="N622" s="13"/>
      <c r="O622"/>
      <c r="P622" t="str">
        <f t="shared" si="132"/>
        <v/>
      </c>
      <c r="Q622" t="str">
        <f>IF(ISNA(VLOOKUP(AC622,#REF!,1)),"//","")</f>
        <v/>
      </c>
      <c r="R622"/>
      <c r="S622" s="43">
        <f t="shared" si="124"/>
        <v>187</v>
      </c>
      <c r="T622" s="92" t="s">
        <v>2431</v>
      </c>
      <c r="U622" s="70" t="s">
        <v>2431</v>
      </c>
      <c r="V622" s="70" t="s">
        <v>2431</v>
      </c>
      <c r="W622" s="44" t="str">
        <f t="shared" si="125"/>
        <v/>
      </c>
      <c r="X622" s="25" t="str">
        <f t="shared" si="126"/>
        <v/>
      </c>
      <c r="Y622" s="1">
        <f t="shared" si="127"/>
        <v>598</v>
      </c>
      <c r="Z622" t="str">
        <f t="shared" si="128"/>
        <v>ITM_o</v>
      </c>
      <c r="AA622" s="158" t="str">
        <f>IF(ISNA(VLOOKUP(X622,Sheet2!J:J,1,0)),"//","")</f>
        <v/>
      </c>
      <c r="AC622" s="108" t="str">
        <f t="shared" si="129"/>
        <v/>
      </c>
      <c r="AD622" t="b">
        <f t="shared" si="130"/>
        <v>1</v>
      </c>
    </row>
    <row r="623" spans="1:30">
      <c r="A623" s="56">
        <f t="shared" si="131"/>
        <v>623</v>
      </c>
      <c r="B623" s="55">
        <f t="shared" si="123"/>
        <v>599</v>
      </c>
      <c r="C623" s="59" t="s">
        <v>4058</v>
      </c>
      <c r="D623" s="59" t="s">
        <v>3127</v>
      </c>
      <c r="E623" s="65" t="s">
        <v>522</v>
      </c>
      <c r="F623" s="65" t="s">
        <v>522</v>
      </c>
      <c r="G623" s="68">
        <v>0</v>
      </c>
      <c r="H623" s="68">
        <v>0</v>
      </c>
      <c r="I623" s="171" t="s">
        <v>2695</v>
      </c>
      <c r="J623" s="65" t="s">
        <v>1550</v>
      </c>
      <c r="K623" s="66" t="s">
        <v>4077</v>
      </c>
      <c r="L623" s="67"/>
      <c r="M623" s="63" t="s">
        <v>3127</v>
      </c>
      <c r="N623" s="13"/>
      <c r="O623"/>
      <c r="P623" t="str">
        <f t="shared" si="132"/>
        <v/>
      </c>
      <c r="Q623" t="str">
        <f>IF(ISNA(VLOOKUP(AC623,#REF!,1)),"//","")</f>
        <v/>
      </c>
      <c r="R623"/>
      <c r="S623" s="43">
        <f t="shared" si="124"/>
        <v>187</v>
      </c>
      <c r="T623" s="92" t="s">
        <v>2431</v>
      </c>
      <c r="U623" s="70" t="s">
        <v>2431</v>
      </c>
      <c r="V623" s="70" t="s">
        <v>2431</v>
      </c>
      <c r="W623" s="44" t="str">
        <f t="shared" si="125"/>
        <v/>
      </c>
      <c r="X623" s="25" t="str">
        <f t="shared" si="126"/>
        <v/>
      </c>
      <c r="Y623" s="1">
        <f t="shared" si="127"/>
        <v>599</v>
      </c>
      <c r="Z623" t="str">
        <f t="shared" si="128"/>
        <v>ITM_p</v>
      </c>
      <c r="AA623" s="158" t="str">
        <f>IF(ISNA(VLOOKUP(X623,Sheet2!J:J,1,0)),"//","")</f>
        <v/>
      </c>
      <c r="AC623" s="108" t="str">
        <f t="shared" si="129"/>
        <v/>
      </c>
      <c r="AD623" t="b">
        <f t="shared" si="130"/>
        <v>1</v>
      </c>
    </row>
    <row r="624" spans="1:30">
      <c r="A624" s="56">
        <f t="shared" si="131"/>
        <v>624</v>
      </c>
      <c r="B624" s="55">
        <f t="shared" si="123"/>
        <v>600</v>
      </c>
      <c r="C624" s="59" t="s">
        <v>4058</v>
      </c>
      <c r="D624" s="59" t="s">
        <v>3128</v>
      </c>
      <c r="E624" s="65" t="s">
        <v>523</v>
      </c>
      <c r="F624" s="65" t="s">
        <v>523</v>
      </c>
      <c r="G624" s="68">
        <v>0</v>
      </c>
      <c r="H624" s="68">
        <v>0</v>
      </c>
      <c r="I624" s="171" t="s">
        <v>2695</v>
      </c>
      <c r="J624" s="65" t="s">
        <v>1550</v>
      </c>
      <c r="K624" s="66" t="s">
        <v>4077</v>
      </c>
      <c r="L624" s="67"/>
      <c r="M624" s="63" t="s">
        <v>3128</v>
      </c>
      <c r="N624" s="13"/>
      <c r="O624"/>
      <c r="P624" t="str">
        <f t="shared" si="132"/>
        <v/>
      </c>
      <c r="Q624" t="str">
        <f>IF(ISNA(VLOOKUP(AC624,#REF!,1)),"//","")</f>
        <v/>
      </c>
      <c r="R624"/>
      <c r="S624" s="43">
        <f t="shared" si="124"/>
        <v>187</v>
      </c>
      <c r="T624" s="92" t="s">
        <v>2431</v>
      </c>
      <c r="U624" s="70" t="s">
        <v>2431</v>
      </c>
      <c r="V624" s="70" t="s">
        <v>2431</v>
      </c>
      <c r="W624" s="44" t="str">
        <f t="shared" si="125"/>
        <v/>
      </c>
      <c r="X624" s="25" t="str">
        <f t="shared" si="126"/>
        <v/>
      </c>
      <c r="Y624" s="1">
        <f t="shared" si="127"/>
        <v>600</v>
      </c>
      <c r="Z624" t="str">
        <f t="shared" si="128"/>
        <v>ITM_q</v>
      </c>
      <c r="AA624" s="158" t="str">
        <f>IF(ISNA(VLOOKUP(X624,Sheet2!J:J,1,0)),"//","")</f>
        <v/>
      </c>
      <c r="AC624" s="108" t="str">
        <f t="shared" si="129"/>
        <v/>
      </c>
      <c r="AD624" t="b">
        <f t="shared" si="130"/>
        <v>1</v>
      </c>
    </row>
    <row r="625" spans="1:30">
      <c r="A625" s="56">
        <f t="shared" si="131"/>
        <v>625</v>
      </c>
      <c r="B625" s="55">
        <f t="shared" si="123"/>
        <v>601</v>
      </c>
      <c r="C625" s="59" t="s">
        <v>4058</v>
      </c>
      <c r="D625" s="59" t="s">
        <v>3129</v>
      </c>
      <c r="E625" s="65" t="s">
        <v>58</v>
      </c>
      <c r="F625" s="65" t="s">
        <v>58</v>
      </c>
      <c r="G625" s="68">
        <v>0</v>
      </c>
      <c r="H625" s="68">
        <v>0</v>
      </c>
      <c r="I625" s="171" t="s">
        <v>2695</v>
      </c>
      <c r="J625" s="65" t="s">
        <v>1550</v>
      </c>
      <c r="K625" s="66" t="s">
        <v>4077</v>
      </c>
      <c r="L625" s="67"/>
      <c r="M625" s="63" t="s">
        <v>3129</v>
      </c>
      <c r="N625" s="13"/>
      <c r="O625"/>
      <c r="P625" t="str">
        <f t="shared" si="132"/>
        <v/>
      </c>
      <c r="Q625" t="str">
        <f>IF(ISNA(VLOOKUP(AC625,#REF!,1)),"//","")</f>
        <v/>
      </c>
      <c r="R625"/>
      <c r="S625" s="43">
        <f t="shared" si="124"/>
        <v>187</v>
      </c>
      <c r="T625" s="92" t="s">
        <v>2431</v>
      </c>
      <c r="U625" s="70" t="s">
        <v>2431</v>
      </c>
      <c r="V625" s="70" t="s">
        <v>2431</v>
      </c>
      <c r="W625" s="44" t="str">
        <f t="shared" si="125"/>
        <v/>
      </c>
      <c r="X625" s="25" t="str">
        <f t="shared" si="126"/>
        <v/>
      </c>
      <c r="Y625" s="1">
        <f t="shared" si="127"/>
        <v>601</v>
      </c>
      <c r="Z625" t="str">
        <f t="shared" si="128"/>
        <v>ITM_r</v>
      </c>
      <c r="AA625" s="158" t="str">
        <f>IF(ISNA(VLOOKUP(X625,Sheet2!J:J,1,0)),"//","")</f>
        <v/>
      </c>
      <c r="AC625" s="108" t="str">
        <f t="shared" si="129"/>
        <v/>
      </c>
      <c r="AD625" t="b">
        <f t="shared" si="130"/>
        <v>1</v>
      </c>
    </row>
    <row r="626" spans="1:30">
      <c r="A626" s="56">
        <f t="shared" si="131"/>
        <v>626</v>
      </c>
      <c r="B626" s="55">
        <f t="shared" si="123"/>
        <v>602</v>
      </c>
      <c r="C626" s="59" t="s">
        <v>4058</v>
      </c>
      <c r="D626" s="59" t="s">
        <v>3130</v>
      </c>
      <c r="E626" s="65" t="s">
        <v>524</v>
      </c>
      <c r="F626" s="65" t="s">
        <v>524</v>
      </c>
      <c r="G626" s="68">
        <v>0</v>
      </c>
      <c r="H626" s="68">
        <v>0</v>
      </c>
      <c r="I626" s="171" t="s">
        <v>2695</v>
      </c>
      <c r="J626" s="65" t="s">
        <v>1550</v>
      </c>
      <c r="K626" s="66" t="s">
        <v>4077</v>
      </c>
      <c r="L626" s="67"/>
      <c r="M626" s="63" t="s">
        <v>3130</v>
      </c>
      <c r="N626" s="13"/>
      <c r="O626"/>
      <c r="P626" t="str">
        <f t="shared" si="132"/>
        <v/>
      </c>
      <c r="Q626" t="str">
        <f>IF(ISNA(VLOOKUP(AC626,#REF!,1)),"//","")</f>
        <v/>
      </c>
      <c r="R626"/>
      <c r="S626" s="43">
        <f t="shared" si="124"/>
        <v>187</v>
      </c>
      <c r="T626" s="92" t="s">
        <v>2431</v>
      </c>
      <c r="U626" s="70" t="s">
        <v>2431</v>
      </c>
      <c r="V626" s="70" t="s">
        <v>2431</v>
      </c>
      <c r="W626" s="44" t="str">
        <f t="shared" si="125"/>
        <v/>
      </c>
      <c r="X626" s="25" t="str">
        <f t="shared" si="126"/>
        <v/>
      </c>
      <c r="Y626" s="1">
        <f t="shared" si="127"/>
        <v>602</v>
      </c>
      <c r="Z626" t="str">
        <f t="shared" si="128"/>
        <v>ITM_s</v>
      </c>
      <c r="AA626" s="158" t="str">
        <f>IF(ISNA(VLOOKUP(X626,Sheet2!J:J,1,0)),"//","")</f>
        <v/>
      </c>
      <c r="AC626" s="108" t="str">
        <f t="shared" si="129"/>
        <v/>
      </c>
      <c r="AD626" t="b">
        <f t="shared" si="130"/>
        <v>1</v>
      </c>
    </row>
    <row r="627" spans="1:30">
      <c r="A627" s="56">
        <f t="shared" si="131"/>
        <v>627</v>
      </c>
      <c r="B627" s="55">
        <f t="shared" si="123"/>
        <v>603</v>
      </c>
      <c r="C627" s="59" t="s">
        <v>4058</v>
      </c>
      <c r="D627" s="59" t="s">
        <v>3131</v>
      </c>
      <c r="E627" s="65" t="s">
        <v>525</v>
      </c>
      <c r="F627" s="65" t="s">
        <v>525</v>
      </c>
      <c r="G627" s="68">
        <v>0</v>
      </c>
      <c r="H627" s="68">
        <v>0</v>
      </c>
      <c r="I627" s="171" t="s">
        <v>2695</v>
      </c>
      <c r="J627" s="65" t="s">
        <v>1550</v>
      </c>
      <c r="K627" s="66" t="s">
        <v>4077</v>
      </c>
      <c r="L627" s="67"/>
      <c r="M627" s="63" t="s">
        <v>3131</v>
      </c>
      <c r="N627" s="13"/>
      <c r="O627"/>
      <c r="P627" t="str">
        <f t="shared" si="132"/>
        <v/>
      </c>
      <c r="Q627" t="str">
        <f>IF(ISNA(VLOOKUP(AC627,#REF!,1)),"//","")</f>
        <v/>
      </c>
      <c r="R627"/>
      <c r="S627" s="43">
        <f t="shared" si="124"/>
        <v>187</v>
      </c>
      <c r="T627" s="92" t="s">
        <v>2431</v>
      </c>
      <c r="U627" s="70" t="s">
        <v>2431</v>
      </c>
      <c r="V627" s="70" t="s">
        <v>2431</v>
      </c>
      <c r="W627" s="44" t="str">
        <f t="shared" si="125"/>
        <v/>
      </c>
      <c r="X627" s="25" t="str">
        <f t="shared" si="126"/>
        <v/>
      </c>
      <c r="Y627" s="1">
        <f t="shared" si="127"/>
        <v>603</v>
      </c>
      <c r="Z627" t="str">
        <f t="shared" si="128"/>
        <v>ITM_t</v>
      </c>
      <c r="AA627" s="158" t="str">
        <f>IF(ISNA(VLOOKUP(X627,Sheet2!J:J,1,0)),"//","")</f>
        <v/>
      </c>
      <c r="AC627" s="108" t="str">
        <f t="shared" si="129"/>
        <v/>
      </c>
      <c r="AD627" t="b">
        <f t="shared" si="130"/>
        <v>1</v>
      </c>
    </row>
    <row r="628" spans="1:30">
      <c r="A628" s="56">
        <f t="shared" si="131"/>
        <v>628</v>
      </c>
      <c r="B628" s="55">
        <f t="shared" si="123"/>
        <v>604</v>
      </c>
      <c r="C628" s="59" t="s">
        <v>4058</v>
      </c>
      <c r="D628" s="59" t="s">
        <v>3132</v>
      </c>
      <c r="E628" s="65" t="s">
        <v>526</v>
      </c>
      <c r="F628" s="65" t="s">
        <v>526</v>
      </c>
      <c r="G628" s="68">
        <v>0</v>
      </c>
      <c r="H628" s="68">
        <v>0</v>
      </c>
      <c r="I628" s="171" t="s">
        <v>2695</v>
      </c>
      <c r="J628" s="65" t="s">
        <v>1550</v>
      </c>
      <c r="K628" s="66" t="s">
        <v>4077</v>
      </c>
      <c r="L628" s="67"/>
      <c r="M628" s="63" t="s">
        <v>3132</v>
      </c>
      <c r="N628" s="13"/>
      <c r="O628"/>
      <c r="P628" t="str">
        <f t="shared" si="132"/>
        <v/>
      </c>
      <c r="Q628" t="str">
        <f>IF(ISNA(VLOOKUP(AC628,#REF!,1)),"//","")</f>
        <v/>
      </c>
      <c r="R628"/>
      <c r="S628" s="43">
        <f t="shared" si="124"/>
        <v>187</v>
      </c>
      <c r="T628" s="92" t="s">
        <v>2431</v>
      </c>
      <c r="U628" s="70" t="s">
        <v>2431</v>
      </c>
      <c r="V628" s="70" t="s">
        <v>2431</v>
      </c>
      <c r="W628" s="44" t="str">
        <f t="shared" si="125"/>
        <v/>
      </c>
      <c r="X628" s="25" t="str">
        <f t="shared" si="126"/>
        <v/>
      </c>
      <c r="Y628" s="1">
        <f t="shared" si="127"/>
        <v>604</v>
      </c>
      <c r="Z628" t="str">
        <f t="shared" si="128"/>
        <v>ITM_u</v>
      </c>
      <c r="AA628" s="158" t="str">
        <f>IF(ISNA(VLOOKUP(X628,Sheet2!J:J,1,0)),"//","")</f>
        <v/>
      </c>
      <c r="AC628" s="108" t="str">
        <f t="shared" si="129"/>
        <v/>
      </c>
      <c r="AD628" t="b">
        <f t="shared" si="130"/>
        <v>1</v>
      </c>
    </row>
    <row r="629" spans="1:30">
      <c r="A629" s="56">
        <f t="shared" si="131"/>
        <v>629</v>
      </c>
      <c r="B629" s="55">
        <f t="shared" si="123"/>
        <v>605</v>
      </c>
      <c r="C629" s="59" t="s">
        <v>4058</v>
      </c>
      <c r="D629" s="59" t="s">
        <v>3133</v>
      </c>
      <c r="E629" s="65" t="s">
        <v>527</v>
      </c>
      <c r="F629" s="65" t="s">
        <v>527</v>
      </c>
      <c r="G629" s="68">
        <v>0</v>
      </c>
      <c r="H629" s="68">
        <v>0</v>
      </c>
      <c r="I629" s="171" t="s">
        <v>2695</v>
      </c>
      <c r="J629" s="65" t="s">
        <v>1550</v>
      </c>
      <c r="K629" s="66" t="s">
        <v>4077</v>
      </c>
      <c r="L629" s="67"/>
      <c r="M629" s="63" t="s">
        <v>3133</v>
      </c>
      <c r="N629" s="13"/>
      <c r="O629"/>
      <c r="P629" t="str">
        <f t="shared" si="132"/>
        <v/>
      </c>
      <c r="Q629" t="str">
        <f>IF(ISNA(VLOOKUP(AC629,#REF!,1)),"//","")</f>
        <v/>
      </c>
      <c r="R629"/>
      <c r="S629" s="43">
        <f t="shared" si="124"/>
        <v>187</v>
      </c>
      <c r="T629" s="92" t="s">
        <v>2431</v>
      </c>
      <c r="U629" s="70" t="s">
        <v>2431</v>
      </c>
      <c r="V629" s="70" t="s">
        <v>2431</v>
      </c>
      <c r="W629" s="44" t="str">
        <f t="shared" si="125"/>
        <v/>
      </c>
      <c r="X629" s="25" t="str">
        <f t="shared" si="126"/>
        <v/>
      </c>
      <c r="Y629" s="1">
        <f t="shared" si="127"/>
        <v>605</v>
      </c>
      <c r="Z629" t="str">
        <f t="shared" si="128"/>
        <v>ITM_v</v>
      </c>
      <c r="AA629" s="158" t="str">
        <f>IF(ISNA(VLOOKUP(X629,Sheet2!J:J,1,0)),"//","")</f>
        <v/>
      </c>
      <c r="AC629" s="108" t="str">
        <f t="shared" si="129"/>
        <v/>
      </c>
      <c r="AD629" t="b">
        <f t="shared" si="130"/>
        <v>1</v>
      </c>
    </row>
    <row r="630" spans="1:30">
      <c r="A630" s="56">
        <f t="shared" si="131"/>
        <v>630</v>
      </c>
      <c r="B630" s="55">
        <f t="shared" si="123"/>
        <v>606</v>
      </c>
      <c r="C630" s="59" t="s">
        <v>4058</v>
      </c>
      <c r="D630" s="59" t="s">
        <v>3134</v>
      </c>
      <c r="E630" s="65" t="s">
        <v>528</v>
      </c>
      <c r="F630" s="65" t="s">
        <v>528</v>
      </c>
      <c r="G630" s="68">
        <v>0</v>
      </c>
      <c r="H630" s="68">
        <v>0</v>
      </c>
      <c r="I630" s="171" t="s">
        <v>2695</v>
      </c>
      <c r="J630" s="65" t="s">
        <v>1550</v>
      </c>
      <c r="K630" s="66" t="s">
        <v>4077</v>
      </c>
      <c r="L630" s="67"/>
      <c r="M630" s="63" t="s">
        <v>3134</v>
      </c>
      <c r="N630" s="13"/>
      <c r="O630"/>
      <c r="P630" t="str">
        <f t="shared" si="132"/>
        <v/>
      </c>
      <c r="Q630" t="str">
        <f>IF(ISNA(VLOOKUP(AC630,#REF!,1)),"//","")</f>
        <v/>
      </c>
      <c r="R630"/>
      <c r="S630" s="43">
        <f t="shared" si="124"/>
        <v>187</v>
      </c>
      <c r="T630" s="92" t="s">
        <v>2431</v>
      </c>
      <c r="U630" s="70" t="s">
        <v>2431</v>
      </c>
      <c r="V630" s="70" t="s">
        <v>2431</v>
      </c>
      <c r="W630" s="44" t="str">
        <f t="shared" si="125"/>
        <v/>
      </c>
      <c r="X630" s="25" t="str">
        <f t="shared" si="126"/>
        <v/>
      </c>
      <c r="Y630" s="1">
        <f t="shared" si="127"/>
        <v>606</v>
      </c>
      <c r="Z630" t="str">
        <f t="shared" si="128"/>
        <v>ITM_w</v>
      </c>
      <c r="AA630" s="158" t="str">
        <f>IF(ISNA(VLOOKUP(X630,Sheet2!J:J,1,0)),"//","")</f>
        <v/>
      </c>
      <c r="AC630" s="108" t="str">
        <f t="shared" si="129"/>
        <v/>
      </c>
      <c r="AD630" t="b">
        <f t="shared" si="130"/>
        <v>1</v>
      </c>
    </row>
    <row r="631" spans="1:30">
      <c r="A631" s="56">
        <f t="shared" si="131"/>
        <v>631</v>
      </c>
      <c r="B631" s="55">
        <f t="shared" si="123"/>
        <v>607</v>
      </c>
      <c r="C631" s="59" t="s">
        <v>4058</v>
      </c>
      <c r="D631" s="59" t="s">
        <v>3135</v>
      </c>
      <c r="E631" s="65" t="s">
        <v>529</v>
      </c>
      <c r="F631" s="65" t="s">
        <v>529</v>
      </c>
      <c r="G631" s="68">
        <v>0</v>
      </c>
      <c r="H631" s="68">
        <v>0</v>
      </c>
      <c r="I631" s="171" t="s">
        <v>2695</v>
      </c>
      <c r="J631" s="65" t="s">
        <v>1550</v>
      </c>
      <c r="K631" s="66" t="s">
        <v>4077</v>
      </c>
      <c r="L631" s="67"/>
      <c r="M631" s="63" t="s">
        <v>3135</v>
      </c>
      <c r="N631" s="13"/>
      <c r="O631"/>
      <c r="P631" t="str">
        <f t="shared" si="132"/>
        <v/>
      </c>
      <c r="Q631" t="str">
        <f>IF(ISNA(VLOOKUP(AC631,#REF!,1)),"//","")</f>
        <v/>
      </c>
      <c r="R631"/>
      <c r="S631" s="43">
        <f t="shared" si="124"/>
        <v>187</v>
      </c>
      <c r="T631" s="92" t="s">
        <v>2431</v>
      </c>
      <c r="U631" s="70" t="s">
        <v>2431</v>
      </c>
      <c r="V631" s="70" t="s">
        <v>2431</v>
      </c>
      <c r="W631" s="44" t="str">
        <f t="shared" si="125"/>
        <v/>
      </c>
      <c r="X631" s="25" t="str">
        <f t="shared" si="126"/>
        <v/>
      </c>
      <c r="Y631" s="1">
        <f t="shared" si="127"/>
        <v>607</v>
      </c>
      <c r="Z631" t="str">
        <f t="shared" si="128"/>
        <v>ITM_x</v>
      </c>
      <c r="AA631" s="158" t="str">
        <f>IF(ISNA(VLOOKUP(X631,Sheet2!J:J,1,0)),"//","")</f>
        <v/>
      </c>
      <c r="AC631" s="108" t="str">
        <f t="shared" si="129"/>
        <v/>
      </c>
      <c r="AD631" t="b">
        <f t="shared" si="130"/>
        <v>1</v>
      </c>
    </row>
    <row r="632" spans="1:30">
      <c r="A632" s="56">
        <f t="shared" si="131"/>
        <v>632</v>
      </c>
      <c r="B632" s="55">
        <f t="shared" si="123"/>
        <v>608</v>
      </c>
      <c r="C632" s="59" t="s">
        <v>4058</v>
      </c>
      <c r="D632" s="59" t="s">
        <v>3136</v>
      </c>
      <c r="E632" s="65" t="s">
        <v>530</v>
      </c>
      <c r="F632" s="65" t="s">
        <v>530</v>
      </c>
      <c r="G632" s="68">
        <v>0</v>
      </c>
      <c r="H632" s="68">
        <v>0</v>
      </c>
      <c r="I632" s="171" t="s">
        <v>2695</v>
      </c>
      <c r="J632" s="65" t="s">
        <v>1550</v>
      </c>
      <c r="K632" s="66" t="s">
        <v>4077</v>
      </c>
      <c r="L632" s="67"/>
      <c r="M632" s="63" t="s">
        <v>3136</v>
      </c>
      <c r="N632" s="13"/>
      <c r="O632"/>
      <c r="P632" t="str">
        <f t="shared" si="132"/>
        <v/>
      </c>
      <c r="Q632" t="str">
        <f>IF(ISNA(VLOOKUP(AC632,#REF!,1)),"//","")</f>
        <v/>
      </c>
      <c r="R632"/>
      <c r="S632" s="43">
        <f t="shared" si="124"/>
        <v>187</v>
      </c>
      <c r="T632" s="92" t="s">
        <v>2431</v>
      </c>
      <c r="U632" s="70" t="s">
        <v>2431</v>
      </c>
      <c r="V632" s="70" t="s">
        <v>2431</v>
      </c>
      <c r="W632" s="44" t="str">
        <f t="shared" si="125"/>
        <v/>
      </c>
      <c r="X632" s="25" t="str">
        <f t="shared" si="126"/>
        <v/>
      </c>
      <c r="Y632" s="1">
        <f t="shared" si="127"/>
        <v>608</v>
      </c>
      <c r="Z632" t="str">
        <f t="shared" si="128"/>
        <v>ITM_y</v>
      </c>
      <c r="AA632" s="158" t="str">
        <f>IF(ISNA(VLOOKUP(X632,Sheet2!J:J,1,0)),"//","")</f>
        <v/>
      </c>
      <c r="AC632" s="108" t="str">
        <f t="shared" si="129"/>
        <v/>
      </c>
      <c r="AD632" t="b">
        <f t="shared" si="130"/>
        <v>1</v>
      </c>
    </row>
    <row r="633" spans="1:30">
      <c r="A633" s="56">
        <f t="shared" si="131"/>
        <v>633</v>
      </c>
      <c r="B633" s="55">
        <f t="shared" si="123"/>
        <v>609</v>
      </c>
      <c r="C633" s="59" t="s">
        <v>4058</v>
      </c>
      <c r="D633" s="59" t="s">
        <v>3137</v>
      </c>
      <c r="E633" s="65" t="s">
        <v>531</v>
      </c>
      <c r="F633" s="65" t="s">
        <v>531</v>
      </c>
      <c r="G633" s="68">
        <v>0</v>
      </c>
      <c r="H633" s="68">
        <v>0</v>
      </c>
      <c r="I633" s="171" t="s">
        <v>2695</v>
      </c>
      <c r="J633" s="65" t="s">
        <v>1550</v>
      </c>
      <c r="K633" s="66" t="s">
        <v>4077</v>
      </c>
      <c r="L633" s="67"/>
      <c r="M633" s="63" t="s">
        <v>3137</v>
      </c>
      <c r="N633" s="13"/>
      <c r="O633"/>
      <c r="P633" t="str">
        <f t="shared" si="132"/>
        <v/>
      </c>
      <c r="Q633" t="str">
        <f>IF(ISNA(VLOOKUP(AC633,#REF!,1)),"//","")</f>
        <v/>
      </c>
      <c r="R633"/>
      <c r="S633" s="43">
        <f t="shared" si="124"/>
        <v>187</v>
      </c>
      <c r="T633" s="92" t="s">
        <v>2431</v>
      </c>
      <c r="U633" s="70" t="s">
        <v>2431</v>
      </c>
      <c r="V633" s="70" t="s">
        <v>2431</v>
      </c>
      <c r="W633" s="44" t="str">
        <f t="shared" si="125"/>
        <v/>
      </c>
      <c r="X633" s="25" t="str">
        <f t="shared" si="126"/>
        <v/>
      </c>
      <c r="Y633" s="1">
        <f t="shared" si="127"/>
        <v>609</v>
      </c>
      <c r="Z633" t="str">
        <f t="shared" si="128"/>
        <v>ITM_z</v>
      </c>
      <c r="AA633" s="158" t="str">
        <f>IF(ISNA(VLOOKUP(X633,Sheet2!J:J,1,0)),"//","")</f>
        <v/>
      </c>
      <c r="AC633" s="108" t="str">
        <f t="shared" si="129"/>
        <v/>
      </c>
      <c r="AD633" t="b">
        <f t="shared" si="130"/>
        <v>1</v>
      </c>
    </row>
    <row r="634" spans="1:30">
      <c r="A634" s="56">
        <f t="shared" si="131"/>
        <v>634</v>
      </c>
      <c r="B634" s="55">
        <f t="shared" si="123"/>
        <v>610</v>
      </c>
      <c r="C634" s="59" t="s">
        <v>4058</v>
      </c>
      <c r="D634" s="59" t="s">
        <v>3138</v>
      </c>
      <c r="E634" s="65" t="s">
        <v>533</v>
      </c>
      <c r="F634" s="65" t="s">
        <v>532</v>
      </c>
      <c r="G634" s="68">
        <v>0</v>
      </c>
      <c r="H634" s="68">
        <v>0</v>
      </c>
      <c r="I634" s="65" t="s">
        <v>1</v>
      </c>
      <c r="J634" s="65" t="s">
        <v>1550</v>
      </c>
      <c r="K634" s="66" t="s">
        <v>4077</v>
      </c>
      <c r="L634" s="67"/>
      <c r="M634" s="63" t="s">
        <v>3138</v>
      </c>
      <c r="N634" s="13"/>
      <c r="O634"/>
      <c r="P634" t="str">
        <f t="shared" si="132"/>
        <v>NOT EQUAL</v>
      </c>
      <c r="Q634" t="str">
        <f>IF(ISNA(VLOOKUP(AC634,#REF!,1)),"//","")</f>
        <v/>
      </c>
      <c r="R634"/>
      <c r="S634" s="43">
        <f t="shared" si="124"/>
        <v>187</v>
      </c>
      <c r="T634" s="92" t="s">
        <v>2431</v>
      </c>
      <c r="U634" s="70" t="s">
        <v>2431</v>
      </c>
      <c r="V634" s="70" t="s">
        <v>2431</v>
      </c>
      <c r="W634" s="44" t="str">
        <f t="shared" si="125"/>
        <v/>
      </c>
      <c r="X634" s="25" t="str">
        <f t="shared" si="126"/>
        <v/>
      </c>
      <c r="Y634" s="1">
        <f t="shared" si="127"/>
        <v>610</v>
      </c>
      <c r="Z634" t="str">
        <f t="shared" si="128"/>
        <v>ITM_ALPHA</v>
      </c>
      <c r="AA634" s="158" t="str">
        <f>IF(ISNA(VLOOKUP(X634,Sheet2!J:J,1,0)),"//","")</f>
        <v/>
      </c>
      <c r="AC634" s="108" t="str">
        <f t="shared" si="129"/>
        <v/>
      </c>
      <c r="AD634" t="b">
        <f t="shared" si="130"/>
        <v>1</v>
      </c>
    </row>
    <row r="635" spans="1:30" s="17" customFormat="1">
      <c r="A635" s="108">
        <f t="shared" si="131"/>
        <v>635</v>
      </c>
      <c r="B635" s="55">
        <f t="shared" si="123"/>
        <v>611</v>
      </c>
      <c r="C635" s="110" t="s">
        <v>4057</v>
      </c>
      <c r="D635" s="110" t="s">
        <v>7</v>
      </c>
      <c r="E635" s="135" t="str">
        <f t="shared" ref="E635" si="133">CHAR(34)&amp;IF(B635&lt;10,"000",IF(B635&lt;100,"00",IF(B635&lt;1000,"0","")))&amp;$B635&amp;CHAR(34)</f>
        <v>"0611"</v>
      </c>
      <c r="F635" s="111" t="str">
        <f t="shared" ref="F635" si="134">E635</f>
        <v>"0611"</v>
      </c>
      <c r="G635" s="191">
        <v>0</v>
      </c>
      <c r="H635" s="191">
        <v>0</v>
      </c>
      <c r="I635" s="178" t="s">
        <v>28</v>
      </c>
      <c r="J635" s="112" t="s">
        <v>1550</v>
      </c>
      <c r="K635" s="113" t="s">
        <v>4077</v>
      </c>
      <c r="M635" s="136" t="str">
        <f t="shared" ref="M635" si="135">"ITM_"&amp;IF(B635&lt;10,"000",IF(B635&lt;100,"00",IF(B635&lt;1000,"0","")))&amp;$B635</f>
        <v>ITM_0611</v>
      </c>
      <c r="N635" s="16"/>
      <c r="P635" s="17" t="str">
        <f t="shared" si="132"/>
        <v/>
      </c>
      <c r="Q635" s="17" t="str">
        <f>IF(ISNA(VLOOKUP(AC635,#REF!,1)),"//","")</f>
        <v/>
      </c>
      <c r="S635" s="43">
        <f t="shared" si="124"/>
        <v>187</v>
      </c>
      <c r="T635" s="108" t="s">
        <v>2431</v>
      </c>
      <c r="U635" s="115" t="s">
        <v>2431</v>
      </c>
      <c r="V635" s="115" t="s">
        <v>2431</v>
      </c>
      <c r="W635" s="44" t="str">
        <f t="shared" si="125"/>
        <v/>
      </c>
      <c r="X635" s="25" t="str">
        <f t="shared" si="126"/>
        <v/>
      </c>
      <c r="Y635" s="1">
        <f t="shared" si="127"/>
        <v>611</v>
      </c>
      <c r="Z635" t="str">
        <f t="shared" si="128"/>
        <v>ITM_0611</v>
      </c>
      <c r="AA635" s="158" t="str">
        <f>IF(ISNA(VLOOKUP(X635,Sheet2!J:J,1,0)),"//","")</f>
        <v/>
      </c>
      <c r="AC635" s="108" t="str">
        <f t="shared" si="129"/>
        <v/>
      </c>
      <c r="AD635" t="b">
        <f t="shared" si="130"/>
        <v>1</v>
      </c>
    </row>
    <row r="636" spans="1:30">
      <c r="A636" s="56">
        <f t="shared" si="131"/>
        <v>636</v>
      </c>
      <c r="B636" s="55">
        <f t="shared" si="123"/>
        <v>612</v>
      </c>
      <c r="C636" s="59" t="s">
        <v>4058</v>
      </c>
      <c r="D636" s="59" t="s">
        <v>3139</v>
      </c>
      <c r="E636" s="65" t="s">
        <v>533</v>
      </c>
      <c r="F636" s="65" t="s">
        <v>534</v>
      </c>
      <c r="G636" s="68">
        <v>0</v>
      </c>
      <c r="H636" s="68">
        <v>0</v>
      </c>
      <c r="I636" s="65" t="s">
        <v>1</v>
      </c>
      <c r="J636" s="65" t="s">
        <v>1550</v>
      </c>
      <c r="K636" s="66" t="s">
        <v>4077</v>
      </c>
      <c r="L636" s="67"/>
      <c r="M636" s="63" t="s">
        <v>3139</v>
      </c>
      <c r="N636" s="13"/>
      <c r="O636"/>
      <c r="P636" t="str">
        <f t="shared" si="132"/>
        <v>NOT EQUAL</v>
      </c>
      <c r="Q636" t="str">
        <f>IF(ISNA(VLOOKUP(AC636,#REF!,1)),"//","")</f>
        <v/>
      </c>
      <c r="R636"/>
      <c r="S636" s="43">
        <f t="shared" si="124"/>
        <v>187</v>
      </c>
      <c r="T636" s="92" t="s">
        <v>2431</v>
      </c>
      <c r="U636" s="70" t="s">
        <v>2431</v>
      </c>
      <c r="V636" s="70" t="s">
        <v>2431</v>
      </c>
      <c r="W636" s="44" t="str">
        <f t="shared" si="125"/>
        <v/>
      </c>
      <c r="X636" s="25" t="str">
        <f t="shared" si="126"/>
        <v/>
      </c>
      <c r="Y636" s="1">
        <f t="shared" si="127"/>
        <v>612</v>
      </c>
      <c r="Z636" t="str">
        <f t="shared" si="128"/>
        <v>ITM_BETA</v>
      </c>
      <c r="AA636" s="158" t="str">
        <f>IF(ISNA(VLOOKUP(X636,Sheet2!J:J,1,0)),"//","")</f>
        <v/>
      </c>
      <c r="AC636" s="108" t="str">
        <f t="shared" si="129"/>
        <v/>
      </c>
      <c r="AD636" t="b">
        <f t="shared" si="130"/>
        <v>1</v>
      </c>
    </row>
    <row r="637" spans="1:30">
      <c r="A637" s="56">
        <f t="shared" si="131"/>
        <v>637</v>
      </c>
      <c r="B637" s="55">
        <f t="shared" si="123"/>
        <v>613</v>
      </c>
      <c r="C637" s="59" t="s">
        <v>4058</v>
      </c>
      <c r="D637" s="59" t="s">
        <v>3140</v>
      </c>
      <c r="E637" s="65" t="s">
        <v>533</v>
      </c>
      <c r="F637" s="65" t="s">
        <v>535</v>
      </c>
      <c r="G637" s="68">
        <v>0</v>
      </c>
      <c r="H637" s="68">
        <v>0</v>
      </c>
      <c r="I637" s="65" t="s">
        <v>1</v>
      </c>
      <c r="J637" s="65" t="s">
        <v>1550</v>
      </c>
      <c r="K637" s="66" t="s">
        <v>4077</v>
      </c>
      <c r="L637" s="67"/>
      <c r="M637" s="63" t="s">
        <v>3140</v>
      </c>
      <c r="N637" s="13"/>
      <c r="O637"/>
      <c r="P637" t="str">
        <f t="shared" si="132"/>
        <v>NOT EQUAL</v>
      </c>
      <c r="Q637" t="str">
        <f>IF(ISNA(VLOOKUP(AC637,#REF!,1)),"//","")</f>
        <v/>
      </c>
      <c r="R637"/>
      <c r="S637" s="43">
        <f t="shared" si="124"/>
        <v>187</v>
      </c>
      <c r="T637" s="92" t="s">
        <v>2431</v>
      </c>
      <c r="U637" s="70" t="s">
        <v>2431</v>
      </c>
      <c r="V637" s="70" t="s">
        <v>2431</v>
      </c>
      <c r="W637" s="44" t="str">
        <f t="shared" si="125"/>
        <v/>
      </c>
      <c r="X637" s="25" t="str">
        <f t="shared" si="126"/>
        <v/>
      </c>
      <c r="Y637" s="1">
        <f t="shared" si="127"/>
        <v>613</v>
      </c>
      <c r="Z637" t="str">
        <f t="shared" si="128"/>
        <v>ITM_GAMMA</v>
      </c>
      <c r="AA637" s="158" t="str">
        <f>IF(ISNA(VLOOKUP(X637,Sheet2!J:J,1,0)),"//","")</f>
        <v/>
      </c>
      <c r="AC637" s="108" t="str">
        <f t="shared" si="129"/>
        <v/>
      </c>
      <c r="AD637" t="b">
        <f t="shared" si="130"/>
        <v>1</v>
      </c>
    </row>
    <row r="638" spans="1:30">
      <c r="A638" s="56">
        <f t="shared" si="131"/>
        <v>638</v>
      </c>
      <c r="B638" s="55">
        <f t="shared" si="123"/>
        <v>614</v>
      </c>
      <c r="C638" s="59" t="s">
        <v>4058</v>
      </c>
      <c r="D638" s="59" t="s">
        <v>3141</v>
      </c>
      <c r="E638" s="65" t="s">
        <v>533</v>
      </c>
      <c r="F638" s="65" t="s">
        <v>536</v>
      </c>
      <c r="G638" s="68">
        <v>0</v>
      </c>
      <c r="H638" s="68">
        <v>0</v>
      </c>
      <c r="I638" s="65" t="s">
        <v>1</v>
      </c>
      <c r="J638" s="65" t="s">
        <v>1550</v>
      </c>
      <c r="K638" s="66" t="s">
        <v>4077</v>
      </c>
      <c r="L638" s="67"/>
      <c r="M638" s="63" t="s">
        <v>3141</v>
      </c>
      <c r="N638" s="13"/>
      <c r="O638"/>
      <c r="P638" t="str">
        <f t="shared" si="132"/>
        <v>NOT EQUAL</v>
      </c>
      <c r="Q638" t="str">
        <f>IF(ISNA(VLOOKUP(AC638,#REF!,1)),"//","")</f>
        <v/>
      </c>
      <c r="R638"/>
      <c r="S638" s="43">
        <f t="shared" si="124"/>
        <v>187</v>
      </c>
      <c r="T638" s="92" t="s">
        <v>2431</v>
      </c>
      <c r="U638" s="70" t="s">
        <v>2431</v>
      </c>
      <c r="V638" s="70" t="s">
        <v>2431</v>
      </c>
      <c r="W638" s="44" t="str">
        <f t="shared" si="125"/>
        <v/>
      </c>
      <c r="X638" s="25" t="str">
        <f t="shared" si="126"/>
        <v/>
      </c>
      <c r="Y638" s="1">
        <f t="shared" si="127"/>
        <v>614</v>
      </c>
      <c r="Z638" t="str">
        <f t="shared" si="128"/>
        <v>ITM_DELTA</v>
      </c>
      <c r="AA638" s="158" t="str">
        <f>IF(ISNA(VLOOKUP(X638,Sheet2!J:J,1,0)),"//","")</f>
        <v/>
      </c>
      <c r="AC638" s="108" t="str">
        <f t="shared" si="129"/>
        <v/>
      </c>
      <c r="AD638" t="b">
        <f t="shared" si="130"/>
        <v>1</v>
      </c>
    </row>
    <row r="639" spans="1:30">
      <c r="A639" s="56">
        <f t="shared" si="131"/>
        <v>639</v>
      </c>
      <c r="B639" s="55">
        <f t="shared" si="123"/>
        <v>615</v>
      </c>
      <c r="C639" s="59" t="s">
        <v>4058</v>
      </c>
      <c r="D639" s="59" t="s">
        <v>3142</v>
      </c>
      <c r="E639" s="65" t="s">
        <v>533</v>
      </c>
      <c r="F639" s="65" t="s">
        <v>537</v>
      </c>
      <c r="G639" s="68">
        <v>0</v>
      </c>
      <c r="H639" s="68">
        <v>0</v>
      </c>
      <c r="I639" s="65" t="s">
        <v>1</v>
      </c>
      <c r="J639" s="65" t="s">
        <v>1550</v>
      </c>
      <c r="K639" s="66" t="s">
        <v>4077</v>
      </c>
      <c r="L639" s="67"/>
      <c r="M639" s="63" t="s">
        <v>3142</v>
      </c>
      <c r="N639" s="13"/>
      <c r="O639"/>
      <c r="P639" t="str">
        <f t="shared" si="132"/>
        <v>NOT EQUAL</v>
      </c>
      <c r="Q639" t="str">
        <f>IF(ISNA(VLOOKUP(AC639,#REF!,1)),"//","")</f>
        <v/>
      </c>
      <c r="R639"/>
      <c r="S639" s="43">
        <f t="shared" si="124"/>
        <v>187</v>
      </c>
      <c r="T639" s="92" t="s">
        <v>2431</v>
      </c>
      <c r="U639" s="70" t="s">
        <v>2431</v>
      </c>
      <c r="V639" s="70" t="s">
        <v>2431</v>
      </c>
      <c r="W639" s="44" t="str">
        <f t="shared" si="125"/>
        <v/>
      </c>
      <c r="X639" s="25" t="str">
        <f t="shared" si="126"/>
        <v/>
      </c>
      <c r="Y639" s="1">
        <f t="shared" si="127"/>
        <v>615</v>
      </c>
      <c r="Z639" t="str">
        <f t="shared" si="128"/>
        <v>ITM_EPSILON</v>
      </c>
      <c r="AA639" s="158" t="str">
        <f>IF(ISNA(VLOOKUP(X639,Sheet2!J:J,1,0)),"//","")</f>
        <v/>
      </c>
      <c r="AC639" s="108" t="str">
        <f t="shared" si="129"/>
        <v/>
      </c>
      <c r="AD639" t="b">
        <f t="shared" si="130"/>
        <v>1</v>
      </c>
    </row>
    <row r="640" spans="1:30" s="17" customFormat="1">
      <c r="A640" s="108">
        <f t="shared" si="131"/>
        <v>640</v>
      </c>
      <c r="B640" s="55">
        <f t="shared" si="123"/>
        <v>616</v>
      </c>
      <c r="C640" s="110" t="s">
        <v>4057</v>
      </c>
      <c r="D640" s="110" t="s">
        <v>7</v>
      </c>
      <c r="E640" s="135" t="str">
        <f t="shared" ref="E640" si="136">CHAR(34)&amp;IF(B640&lt;10,"000",IF(B640&lt;100,"00",IF(B640&lt;1000,"0","")))&amp;$B640&amp;CHAR(34)</f>
        <v>"0616"</v>
      </c>
      <c r="F640" s="111" t="str">
        <f t="shared" ref="F640" si="137">E640</f>
        <v>"0616"</v>
      </c>
      <c r="G640" s="191">
        <v>0</v>
      </c>
      <c r="H640" s="191">
        <v>0</v>
      </c>
      <c r="I640" s="178" t="s">
        <v>28</v>
      </c>
      <c r="J640" s="112" t="s">
        <v>1550</v>
      </c>
      <c r="K640" s="113" t="s">
        <v>4077</v>
      </c>
      <c r="M640" s="136" t="str">
        <f t="shared" ref="M640" si="138">"ITM_"&amp;IF(B640&lt;10,"000",IF(B640&lt;100,"00",IF(B640&lt;1000,"0","")))&amp;$B640</f>
        <v>ITM_0616</v>
      </c>
      <c r="N640" s="16"/>
      <c r="P640" s="17" t="str">
        <f t="shared" si="132"/>
        <v/>
      </c>
      <c r="Q640" s="17" t="str">
        <f>IF(ISNA(VLOOKUP(AC640,#REF!,1)),"//","")</f>
        <v/>
      </c>
      <c r="S640" s="43">
        <f t="shared" si="124"/>
        <v>187</v>
      </c>
      <c r="T640" s="108" t="s">
        <v>2431</v>
      </c>
      <c r="U640" s="115" t="s">
        <v>2431</v>
      </c>
      <c r="V640" s="115" t="s">
        <v>2431</v>
      </c>
      <c r="W640" s="44" t="str">
        <f t="shared" si="125"/>
        <v/>
      </c>
      <c r="X640" s="25" t="str">
        <f t="shared" si="126"/>
        <v/>
      </c>
      <c r="Y640" s="1">
        <f t="shared" si="127"/>
        <v>616</v>
      </c>
      <c r="Z640" t="str">
        <f t="shared" si="128"/>
        <v>ITM_0616</v>
      </c>
      <c r="AA640" s="158" t="str">
        <f>IF(ISNA(VLOOKUP(X640,Sheet2!J:J,1,0)),"//","")</f>
        <v/>
      </c>
      <c r="AC640" s="108" t="str">
        <f t="shared" si="129"/>
        <v/>
      </c>
      <c r="AD640" t="b">
        <f t="shared" si="130"/>
        <v>1</v>
      </c>
    </row>
    <row r="641" spans="1:30">
      <c r="A641" s="56">
        <f t="shared" si="131"/>
        <v>641</v>
      </c>
      <c r="B641" s="55">
        <f t="shared" si="123"/>
        <v>617</v>
      </c>
      <c r="C641" s="59" t="s">
        <v>4058</v>
      </c>
      <c r="D641" s="59" t="s">
        <v>3143</v>
      </c>
      <c r="E641" s="65" t="s">
        <v>533</v>
      </c>
      <c r="F641" s="65" t="s">
        <v>538</v>
      </c>
      <c r="G641" s="68">
        <v>0</v>
      </c>
      <c r="H641" s="68">
        <v>0</v>
      </c>
      <c r="I641" s="65" t="s">
        <v>1</v>
      </c>
      <c r="J641" s="65" t="s">
        <v>1550</v>
      </c>
      <c r="K641" s="66" t="s">
        <v>4077</v>
      </c>
      <c r="L641" s="67"/>
      <c r="M641" s="63" t="s">
        <v>3143</v>
      </c>
      <c r="N641" s="13"/>
      <c r="O641"/>
      <c r="P641" t="str">
        <f t="shared" si="132"/>
        <v>NOT EQUAL</v>
      </c>
      <c r="Q641" t="str">
        <f>IF(ISNA(VLOOKUP(AC641,#REF!,1)),"//","")</f>
        <v/>
      </c>
      <c r="R641"/>
      <c r="S641" s="43">
        <f t="shared" si="124"/>
        <v>187</v>
      </c>
      <c r="T641" s="92" t="s">
        <v>2431</v>
      </c>
      <c r="U641" s="70" t="s">
        <v>2431</v>
      </c>
      <c r="V641" s="70" t="s">
        <v>2431</v>
      </c>
      <c r="W641" s="44" t="str">
        <f t="shared" si="125"/>
        <v/>
      </c>
      <c r="X641" s="25" t="str">
        <f t="shared" si="126"/>
        <v/>
      </c>
      <c r="Y641" s="1">
        <f t="shared" si="127"/>
        <v>617</v>
      </c>
      <c r="Z641" t="str">
        <f t="shared" si="128"/>
        <v>ITM_ZETA</v>
      </c>
      <c r="AA641" s="158" t="str">
        <f>IF(ISNA(VLOOKUP(X641,Sheet2!J:J,1,0)),"//","")</f>
        <v/>
      </c>
      <c r="AC641" s="108" t="str">
        <f t="shared" si="129"/>
        <v/>
      </c>
      <c r="AD641" t="b">
        <f t="shared" si="130"/>
        <v>1</v>
      </c>
    </row>
    <row r="642" spans="1:30">
      <c r="A642" s="56">
        <f t="shared" si="131"/>
        <v>642</v>
      </c>
      <c r="B642" s="55">
        <f t="shared" si="123"/>
        <v>618</v>
      </c>
      <c r="C642" s="59" t="s">
        <v>4058</v>
      </c>
      <c r="D642" s="59" t="s">
        <v>3144</v>
      </c>
      <c r="E642" s="65" t="s">
        <v>533</v>
      </c>
      <c r="F642" s="65" t="s">
        <v>539</v>
      </c>
      <c r="G642" s="73">
        <v>0</v>
      </c>
      <c r="H642" s="73">
        <v>0</v>
      </c>
      <c r="I642" s="65" t="s">
        <v>1</v>
      </c>
      <c r="J642" s="65" t="s">
        <v>1550</v>
      </c>
      <c r="K642" s="66" t="s">
        <v>4077</v>
      </c>
      <c r="L642" s="67"/>
      <c r="M642" s="63" t="s">
        <v>3144</v>
      </c>
      <c r="N642" s="13"/>
      <c r="O642"/>
      <c r="P642" t="str">
        <f t="shared" si="132"/>
        <v>NOT EQUAL</v>
      </c>
      <c r="Q642" t="str">
        <f>IF(ISNA(VLOOKUP(AC642,#REF!,1)),"//","")</f>
        <v/>
      </c>
      <c r="R642"/>
      <c r="S642" s="43">
        <f t="shared" si="124"/>
        <v>187</v>
      </c>
      <c r="T642" s="92" t="s">
        <v>2431</v>
      </c>
      <c r="U642" s="70" t="s">
        <v>2431</v>
      </c>
      <c r="V642" s="70" t="s">
        <v>2431</v>
      </c>
      <c r="W642" s="44" t="str">
        <f t="shared" si="125"/>
        <v/>
      </c>
      <c r="X642" s="25" t="str">
        <f t="shared" si="126"/>
        <v/>
      </c>
      <c r="Y642" s="1">
        <f t="shared" si="127"/>
        <v>618</v>
      </c>
      <c r="Z642" t="str">
        <f t="shared" si="128"/>
        <v>ITM_ETA</v>
      </c>
      <c r="AA642" s="158" t="str">
        <f>IF(ISNA(VLOOKUP(X642,Sheet2!J:J,1,0)),"//","")</f>
        <v/>
      </c>
      <c r="AC642" s="108" t="str">
        <f t="shared" si="129"/>
        <v/>
      </c>
      <c r="AD642" t="b">
        <f t="shared" si="130"/>
        <v>1</v>
      </c>
    </row>
    <row r="643" spans="1:30" s="17" customFormat="1">
      <c r="A643" s="108">
        <f t="shared" si="131"/>
        <v>643</v>
      </c>
      <c r="B643" s="55">
        <f t="shared" si="123"/>
        <v>619</v>
      </c>
      <c r="C643" s="110" t="s">
        <v>4057</v>
      </c>
      <c r="D643" s="110" t="s">
        <v>7</v>
      </c>
      <c r="E643" s="135" t="str">
        <f t="shared" ref="E643" si="139">CHAR(34)&amp;IF(B643&lt;10,"000",IF(B643&lt;100,"00",IF(B643&lt;1000,"0","")))&amp;$B643&amp;CHAR(34)</f>
        <v>"0619"</v>
      </c>
      <c r="F643" s="111" t="str">
        <f t="shared" ref="F643" si="140">E643</f>
        <v>"0619"</v>
      </c>
      <c r="G643" s="191">
        <v>0</v>
      </c>
      <c r="H643" s="191">
        <v>0</v>
      </c>
      <c r="I643" s="65" t="s">
        <v>1</v>
      </c>
      <c r="J643" s="112" t="s">
        <v>1550</v>
      </c>
      <c r="K643" s="113" t="s">
        <v>4077</v>
      </c>
      <c r="M643" s="136" t="str">
        <f t="shared" ref="M643" si="141">"ITM_"&amp;IF(B643&lt;10,"000",IF(B643&lt;100,"00",IF(B643&lt;1000,"0","")))&amp;$B643</f>
        <v>ITM_0619</v>
      </c>
      <c r="N643" s="16"/>
      <c r="P643" s="17" t="str">
        <f t="shared" si="132"/>
        <v/>
      </c>
      <c r="Q643" s="17" t="str">
        <f>IF(ISNA(VLOOKUP(AC643,#REF!,1)),"//","")</f>
        <v/>
      </c>
      <c r="S643" s="43">
        <f t="shared" si="124"/>
        <v>187</v>
      </c>
      <c r="T643" s="108" t="s">
        <v>2431</v>
      </c>
      <c r="U643" s="115" t="s">
        <v>2431</v>
      </c>
      <c r="V643" s="115" t="s">
        <v>2431</v>
      </c>
      <c r="W643" s="44" t="str">
        <f t="shared" si="125"/>
        <v/>
      </c>
      <c r="X643" s="25" t="str">
        <f t="shared" si="126"/>
        <v/>
      </c>
      <c r="Y643" s="1">
        <f t="shared" si="127"/>
        <v>619</v>
      </c>
      <c r="Z643" t="str">
        <f t="shared" si="128"/>
        <v>ITM_0619</v>
      </c>
      <c r="AA643" s="158" t="str">
        <f>IF(ISNA(VLOOKUP(X643,Sheet2!J:J,1,0)),"//","")</f>
        <v/>
      </c>
      <c r="AC643" s="108" t="str">
        <f t="shared" si="129"/>
        <v/>
      </c>
      <c r="AD643" t="b">
        <f t="shared" si="130"/>
        <v>1</v>
      </c>
    </row>
    <row r="644" spans="1:30">
      <c r="A644" s="56">
        <f t="shared" si="131"/>
        <v>644</v>
      </c>
      <c r="B644" s="55">
        <f t="shared" si="123"/>
        <v>620</v>
      </c>
      <c r="C644" s="59" t="s">
        <v>4058</v>
      </c>
      <c r="D644" s="59" t="s">
        <v>3145</v>
      </c>
      <c r="E644" s="65" t="s">
        <v>533</v>
      </c>
      <c r="F644" s="65" t="s">
        <v>540</v>
      </c>
      <c r="G644" s="68">
        <v>0</v>
      </c>
      <c r="H644" s="68">
        <v>0</v>
      </c>
      <c r="I644" s="65" t="s">
        <v>1</v>
      </c>
      <c r="J644" s="65" t="s">
        <v>1550</v>
      </c>
      <c r="K644" s="66" t="s">
        <v>4077</v>
      </c>
      <c r="L644" s="67"/>
      <c r="M644" s="63" t="s">
        <v>3145</v>
      </c>
      <c r="N644" s="13"/>
      <c r="O644"/>
      <c r="P644" t="str">
        <f t="shared" si="132"/>
        <v>NOT EQUAL</v>
      </c>
      <c r="Q644" t="str">
        <f>IF(ISNA(VLOOKUP(AC644,#REF!,1)),"//","")</f>
        <v/>
      </c>
      <c r="R644"/>
      <c r="S644" s="43">
        <f t="shared" si="124"/>
        <v>187</v>
      </c>
      <c r="T644" s="92" t="s">
        <v>2431</v>
      </c>
      <c r="U644" s="70" t="s">
        <v>2431</v>
      </c>
      <c r="V644" s="70" t="s">
        <v>2431</v>
      </c>
      <c r="W644" s="44" t="str">
        <f t="shared" si="125"/>
        <v/>
      </c>
      <c r="X644" s="25" t="str">
        <f t="shared" si="126"/>
        <v/>
      </c>
      <c r="Y644" s="1">
        <f t="shared" si="127"/>
        <v>620</v>
      </c>
      <c r="Z644" t="str">
        <f t="shared" si="128"/>
        <v>ITM_THETA</v>
      </c>
      <c r="AA644" s="158" t="str">
        <f>IF(ISNA(VLOOKUP(X644,Sheet2!J:J,1,0)),"//","")</f>
        <v/>
      </c>
      <c r="AC644" s="108" t="str">
        <f t="shared" si="129"/>
        <v/>
      </c>
      <c r="AD644" t="b">
        <f t="shared" si="130"/>
        <v>1</v>
      </c>
    </row>
    <row r="645" spans="1:30">
      <c r="A645" s="56">
        <f t="shared" si="131"/>
        <v>645</v>
      </c>
      <c r="B645" s="55">
        <f t="shared" si="123"/>
        <v>621</v>
      </c>
      <c r="C645" s="59" t="s">
        <v>4058</v>
      </c>
      <c r="D645" s="59" t="s">
        <v>3146</v>
      </c>
      <c r="E645" s="65" t="s">
        <v>533</v>
      </c>
      <c r="F645" s="65" t="s">
        <v>541</v>
      </c>
      <c r="G645" s="68">
        <v>0</v>
      </c>
      <c r="H645" s="68">
        <v>0</v>
      </c>
      <c r="I645" s="65" t="s">
        <v>1</v>
      </c>
      <c r="J645" s="65" t="s">
        <v>1550</v>
      </c>
      <c r="K645" s="66" t="s">
        <v>4077</v>
      </c>
      <c r="L645" s="67"/>
      <c r="M645" s="63" t="s">
        <v>3146</v>
      </c>
      <c r="N645" s="13"/>
      <c r="O645"/>
      <c r="P645" t="str">
        <f t="shared" si="132"/>
        <v>NOT EQUAL</v>
      </c>
      <c r="Q645" t="str">
        <f>IF(ISNA(VLOOKUP(AC645,#REF!,1)),"//","")</f>
        <v/>
      </c>
      <c r="R645"/>
      <c r="S645" s="43">
        <f t="shared" si="124"/>
        <v>187</v>
      </c>
      <c r="T645" s="92" t="s">
        <v>2431</v>
      </c>
      <c r="U645" s="70" t="s">
        <v>2431</v>
      </c>
      <c r="V645" s="70" t="s">
        <v>2431</v>
      </c>
      <c r="W645" s="44" t="str">
        <f t="shared" si="125"/>
        <v/>
      </c>
      <c r="X645" s="25" t="str">
        <f t="shared" si="126"/>
        <v/>
      </c>
      <c r="Y645" s="1">
        <f t="shared" si="127"/>
        <v>621</v>
      </c>
      <c r="Z645" t="str">
        <f t="shared" si="128"/>
        <v>ITM_IOTA</v>
      </c>
      <c r="AA645" s="158" t="str">
        <f>IF(ISNA(VLOOKUP(X645,Sheet2!J:J,1,0)),"//","")</f>
        <v/>
      </c>
      <c r="AC645" s="108" t="str">
        <f t="shared" si="129"/>
        <v/>
      </c>
      <c r="AD645" t="b">
        <f t="shared" si="130"/>
        <v>1</v>
      </c>
    </row>
    <row r="646" spans="1:30" s="17" customFormat="1">
      <c r="A646" s="108">
        <f t="shared" ref="A646:A647" si="142">IF(B646=INT(B646),ROW(),"")</f>
        <v>646</v>
      </c>
      <c r="B646" s="55">
        <f t="shared" si="123"/>
        <v>622</v>
      </c>
      <c r="C646" s="110" t="s">
        <v>4057</v>
      </c>
      <c r="D646" s="110" t="s">
        <v>7</v>
      </c>
      <c r="E646" s="135" t="str">
        <f t="shared" ref="E646:E647" si="143">CHAR(34)&amp;IF(B646&lt;10,"000",IF(B646&lt;100,"00",IF(B646&lt;1000,"0","")))&amp;$B646&amp;CHAR(34)</f>
        <v>"0622"</v>
      </c>
      <c r="F646" s="111" t="str">
        <f t="shared" ref="F646:F647" si="144">E646</f>
        <v>"0622"</v>
      </c>
      <c r="G646" s="191">
        <v>0</v>
      </c>
      <c r="H646" s="191">
        <v>0</v>
      </c>
      <c r="I646" s="178" t="s">
        <v>28</v>
      </c>
      <c r="J646" s="112" t="s">
        <v>1550</v>
      </c>
      <c r="K646" s="113" t="s">
        <v>4077</v>
      </c>
      <c r="M646" s="136" t="str">
        <f t="shared" ref="M646:M647" si="145">"ITM_"&amp;IF(B646&lt;10,"000",IF(B646&lt;100,"00",IF(B646&lt;1000,"0","")))&amp;$B646</f>
        <v>ITM_0622</v>
      </c>
      <c r="N646" s="16"/>
      <c r="P646" s="17" t="str">
        <f t="shared" ref="P646:P647" si="146">IF(E646=F646,"","NOT EQUAL")</f>
        <v/>
      </c>
      <c r="Q646" s="17" t="str">
        <f>IF(ISNA(VLOOKUP(AC646,#REF!,1)),"//","")</f>
        <v/>
      </c>
      <c r="S646" s="43">
        <f t="shared" si="124"/>
        <v>187</v>
      </c>
      <c r="T646" s="108" t="s">
        <v>2431</v>
      </c>
      <c r="U646" s="115" t="s">
        <v>2431</v>
      </c>
      <c r="V646" s="115" t="s">
        <v>2431</v>
      </c>
      <c r="W646" s="44" t="str">
        <f t="shared" si="125"/>
        <v/>
      </c>
      <c r="X646" s="25" t="str">
        <f t="shared" si="126"/>
        <v/>
      </c>
      <c r="Y646" s="1">
        <f t="shared" si="127"/>
        <v>622</v>
      </c>
      <c r="Z646" t="str">
        <f t="shared" si="128"/>
        <v>ITM_0622</v>
      </c>
      <c r="AA646" s="158" t="str">
        <f>IF(ISNA(VLOOKUP(X646,Sheet2!J:J,1,0)),"//","")</f>
        <v/>
      </c>
      <c r="AC646" s="108" t="str">
        <f t="shared" si="129"/>
        <v/>
      </c>
      <c r="AD646" t="b">
        <f t="shared" si="130"/>
        <v>1</v>
      </c>
    </row>
    <row r="647" spans="1:30" s="17" customFormat="1">
      <c r="A647" s="108">
        <f t="shared" si="142"/>
        <v>647</v>
      </c>
      <c r="B647" s="55">
        <f t="shared" ref="B647:B710" si="147">IF(AND(MID(C647,2,1)&lt;&gt;"/",MID(C647,1,1)="/"),INT(B646)+1,B646+0.01)</f>
        <v>623</v>
      </c>
      <c r="C647" s="110" t="s">
        <v>4057</v>
      </c>
      <c r="D647" s="110" t="s">
        <v>7</v>
      </c>
      <c r="E647" s="135" t="str">
        <f t="shared" si="143"/>
        <v>"0623"</v>
      </c>
      <c r="F647" s="111" t="str">
        <f t="shared" si="144"/>
        <v>"0623"</v>
      </c>
      <c r="G647" s="191">
        <v>0</v>
      </c>
      <c r="H647" s="191">
        <v>0</v>
      </c>
      <c r="I647" s="178" t="s">
        <v>28</v>
      </c>
      <c r="J647" s="112" t="s">
        <v>1550</v>
      </c>
      <c r="K647" s="113" t="s">
        <v>4077</v>
      </c>
      <c r="M647" s="136" t="str">
        <f t="shared" si="145"/>
        <v>ITM_0623</v>
      </c>
      <c r="N647" s="16"/>
      <c r="P647" s="17" t="str">
        <f t="shared" si="146"/>
        <v/>
      </c>
      <c r="Q647" s="17" t="str">
        <f>IF(ISNA(VLOOKUP(AC647,#REF!,1)),"//","")</f>
        <v/>
      </c>
      <c r="S647" s="43">
        <f t="shared" ref="S647:S710" si="148">IF(X647&lt;&gt;"",S646+1,S646)</f>
        <v>187</v>
      </c>
      <c r="T647" s="108" t="s">
        <v>2431</v>
      </c>
      <c r="U647" s="115" t="s">
        <v>2431</v>
      </c>
      <c r="V647" s="115" t="s">
        <v>2431</v>
      </c>
      <c r="W647" s="44" t="str">
        <f t="shared" ref="W647:W710" si="149">IF( OR(U647="CNST", I647="CAT_REGS"),IF(E647=CHAR(34)&amp;CHAR(34),F647,E647),
IF(U647="YES",UPPER(IF(E647=CHAR(34)&amp;CHAR(34),F647,E647)),
IF(   AND(U647&lt;&gt;"NO",I647="CAT_FNCT",D647&lt;&gt;"multiply", D647&lt;&gt;"divide"),IF(J647="SLS_ENABLED",   UPPER(IF(E647=CHAR(34)&amp;CHAR(34),F647,E647)),""),"")))</f>
        <v/>
      </c>
      <c r="X647" s="25" t="str">
        <f t="shared" ref="X647:X710" si="150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1">
        <f t="shared" ref="Y647:Y710" si="151">B647</f>
        <v>623</v>
      </c>
      <c r="Z647" t="str">
        <f t="shared" ref="Z647:Z710" si="152">M647</f>
        <v>ITM_0623</v>
      </c>
      <c r="AA647" s="158" t="str">
        <f>IF(ISNA(VLOOKUP(X647,Sheet2!J:J,1,0)),"//","")</f>
        <v/>
      </c>
      <c r="AC647" s="108" t="str">
        <f t="shared" ref="AC647:AC710" si="153">IF(LEN(X647)=0,"",SUBSTITUTE(SUBSTITUTE(SUBSTITUTE(SUBSTITUTE(SUBSTITUTE(SUBSTITUTE(SUBSTITUTE(SUBSTITUTE(SUBSTITUTE(SUBSTITUTE(SUBSTITUTE(SUBSTITUTE(SUBSTITUTE(SUBSTITUTE(SUBSTITUTE(SUBSTITUTE(SUBSTITUTE(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47" t="b">
        <f t="shared" ref="AD647:AD710" si="154">X647=AC647</f>
        <v>1</v>
      </c>
    </row>
    <row r="648" spans="1:30">
      <c r="A648" s="56">
        <f t="shared" si="131"/>
        <v>648</v>
      </c>
      <c r="B648" s="55">
        <f t="shared" si="147"/>
        <v>624</v>
      </c>
      <c r="C648" s="59" t="s">
        <v>4058</v>
      </c>
      <c r="D648" s="59" t="s">
        <v>3147</v>
      </c>
      <c r="E648" s="65" t="s">
        <v>533</v>
      </c>
      <c r="F648" s="65" t="s">
        <v>542</v>
      </c>
      <c r="G648" s="68">
        <v>0</v>
      </c>
      <c r="H648" s="68">
        <v>0</v>
      </c>
      <c r="I648" s="65" t="s">
        <v>1</v>
      </c>
      <c r="J648" s="65" t="s">
        <v>1550</v>
      </c>
      <c r="K648" s="66" t="s">
        <v>4077</v>
      </c>
      <c r="L648" s="67"/>
      <c r="M648" s="63" t="s">
        <v>3147</v>
      </c>
      <c r="N648" s="13"/>
      <c r="O648"/>
      <c r="P648" t="str">
        <f t="shared" si="132"/>
        <v>NOT EQUAL</v>
      </c>
      <c r="Q648" t="str">
        <f>IF(ISNA(VLOOKUP(AC648,#REF!,1)),"//","")</f>
        <v/>
      </c>
      <c r="R648"/>
      <c r="S648" s="43">
        <f t="shared" si="148"/>
        <v>187</v>
      </c>
      <c r="T648" s="92" t="s">
        <v>2431</v>
      </c>
      <c r="U648" s="70" t="s">
        <v>2431</v>
      </c>
      <c r="V648" s="70" t="s">
        <v>2431</v>
      </c>
      <c r="W648" s="44" t="str">
        <f t="shared" si="149"/>
        <v/>
      </c>
      <c r="X648" s="25" t="str">
        <f t="shared" si="150"/>
        <v/>
      </c>
      <c r="Y648" s="1">
        <f t="shared" si="151"/>
        <v>624</v>
      </c>
      <c r="Z648" t="str">
        <f t="shared" si="152"/>
        <v>ITM_IOTA_DIALYTIKA</v>
      </c>
      <c r="AA648" s="158" t="str">
        <f>IF(ISNA(VLOOKUP(X648,Sheet2!J:J,1,0)),"//","")</f>
        <v/>
      </c>
      <c r="AC648" s="108" t="str">
        <f t="shared" si="153"/>
        <v/>
      </c>
      <c r="AD648" t="b">
        <f t="shared" si="154"/>
        <v>1</v>
      </c>
    </row>
    <row r="649" spans="1:30">
      <c r="A649" s="56">
        <f t="shared" si="131"/>
        <v>649</v>
      </c>
      <c r="B649" s="55">
        <f t="shared" si="147"/>
        <v>625</v>
      </c>
      <c r="C649" s="59" t="s">
        <v>4058</v>
      </c>
      <c r="D649" s="59" t="s">
        <v>3148</v>
      </c>
      <c r="E649" s="65" t="s">
        <v>533</v>
      </c>
      <c r="F649" s="65" t="s">
        <v>543</v>
      </c>
      <c r="G649" s="68">
        <v>0</v>
      </c>
      <c r="H649" s="68">
        <v>0</v>
      </c>
      <c r="I649" s="65" t="s">
        <v>1</v>
      </c>
      <c r="J649" s="65" t="s">
        <v>1550</v>
      </c>
      <c r="K649" s="66" t="s">
        <v>4077</v>
      </c>
      <c r="L649" s="67"/>
      <c r="M649" s="63" t="s">
        <v>3148</v>
      </c>
      <c r="N649" s="13"/>
      <c r="O649"/>
      <c r="P649" t="str">
        <f t="shared" si="132"/>
        <v>NOT EQUAL</v>
      </c>
      <c r="Q649" t="str">
        <f>IF(ISNA(VLOOKUP(AC649,#REF!,1)),"//","")</f>
        <v/>
      </c>
      <c r="R649"/>
      <c r="S649" s="43">
        <f t="shared" si="148"/>
        <v>187</v>
      </c>
      <c r="T649" s="92" t="s">
        <v>2431</v>
      </c>
      <c r="U649" s="70" t="s">
        <v>2431</v>
      </c>
      <c r="V649" s="70" t="s">
        <v>2431</v>
      </c>
      <c r="W649" s="44" t="str">
        <f t="shared" si="149"/>
        <v/>
      </c>
      <c r="X649" s="25" t="str">
        <f t="shared" si="150"/>
        <v/>
      </c>
      <c r="Y649" s="1">
        <f t="shared" si="151"/>
        <v>625</v>
      </c>
      <c r="Z649" t="str">
        <f t="shared" si="152"/>
        <v>ITM_KAPPA</v>
      </c>
      <c r="AA649" s="158" t="str">
        <f>IF(ISNA(VLOOKUP(X649,Sheet2!J:J,1,0)),"//","")</f>
        <v/>
      </c>
      <c r="AC649" s="108" t="str">
        <f t="shared" si="153"/>
        <v/>
      </c>
      <c r="AD649" t="b">
        <f t="shared" si="154"/>
        <v>1</v>
      </c>
    </row>
    <row r="650" spans="1:30">
      <c r="A650" s="56">
        <f t="shared" si="131"/>
        <v>650</v>
      </c>
      <c r="B650" s="55">
        <f t="shared" si="147"/>
        <v>626</v>
      </c>
      <c r="C650" s="59" t="s">
        <v>4058</v>
      </c>
      <c r="D650" s="59" t="s">
        <v>3149</v>
      </c>
      <c r="E650" s="65" t="s">
        <v>533</v>
      </c>
      <c r="F650" s="65" t="s">
        <v>544</v>
      </c>
      <c r="G650" s="68">
        <v>0</v>
      </c>
      <c r="H650" s="68">
        <v>0</v>
      </c>
      <c r="I650" s="65" t="s">
        <v>1</v>
      </c>
      <c r="J650" s="65" t="s">
        <v>1550</v>
      </c>
      <c r="K650" s="66" t="s">
        <v>4077</v>
      </c>
      <c r="L650" s="67"/>
      <c r="M650" s="63" t="s">
        <v>3149</v>
      </c>
      <c r="N650" s="13"/>
      <c r="O650"/>
      <c r="P650" t="str">
        <f t="shared" si="132"/>
        <v>NOT EQUAL</v>
      </c>
      <c r="Q650" t="str">
        <f>IF(ISNA(VLOOKUP(AC650,#REF!,1)),"//","")</f>
        <v/>
      </c>
      <c r="R650"/>
      <c r="S650" s="43">
        <f t="shared" si="148"/>
        <v>187</v>
      </c>
      <c r="T650" s="92" t="s">
        <v>2431</v>
      </c>
      <c r="U650" s="70" t="s">
        <v>2431</v>
      </c>
      <c r="V650" s="70" t="s">
        <v>2431</v>
      </c>
      <c r="W650" s="44" t="str">
        <f t="shared" si="149"/>
        <v/>
      </c>
      <c r="X650" s="25" t="str">
        <f t="shared" si="150"/>
        <v/>
      </c>
      <c r="Y650" s="1">
        <f t="shared" si="151"/>
        <v>626</v>
      </c>
      <c r="Z650" t="str">
        <f t="shared" si="152"/>
        <v>ITM_LAMBDA</v>
      </c>
      <c r="AA650" s="158" t="str">
        <f>IF(ISNA(VLOOKUP(X650,Sheet2!J:J,1,0)),"//","")</f>
        <v/>
      </c>
      <c r="AC650" s="108" t="str">
        <f t="shared" si="153"/>
        <v/>
      </c>
      <c r="AD650" t="b">
        <f t="shared" si="154"/>
        <v>1</v>
      </c>
    </row>
    <row r="651" spans="1:30">
      <c r="A651" s="56">
        <f t="shared" si="131"/>
        <v>651</v>
      </c>
      <c r="B651" s="55">
        <f t="shared" si="147"/>
        <v>627</v>
      </c>
      <c r="C651" s="59" t="s">
        <v>4058</v>
      </c>
      <c r="D651" s="59" t="s">
        <v>3150</v>
      </c>
      <c r="E651" s="65" t="s">
        <v>533</v>
      </c>
      <c r="F651" s="65" t="s">
        <v>545</v>
      </c>
      <c r="G651" s="68">
        <v>0</v>
      </c>
      <c r="H651" s="68">
        <v>0</v>
      </c>
      <c r="I651" s="65" t="s">
        <v>1</v>
      </c>
      <c r="J651" s="65" t="s">
        <v>1550</v>
      </c>
      <c r="K651" s="66" t="s">
        <v>4077</v>
      </c>
      <c r="L651" s="67"/>
      <c r="M651" s="63" t="s">
        <v>3150</v>
      </c>
      <c r="N651" s="13"/>
      <c r="O651"/>
      <c r="P651" t="str">
        <f t="shared" si="132"/>
        <v>NOT EQUAL</v>
      </c>
      <c r="Q651" t="str">
        <f>IF(ISNA(VLOOKUP(AC651,#REF!,1)),"//","")</f>
        <v/>
      </c>
      <c r="R651"/>
      <c r="S651" s="43">
        <f t="shared" si="148"/>
        <v>187</v>
      </c>
      <c r="T651" s="92" t="s">
        <v>2431</v>
      </c>
      <c r="U651" s="70" t="s">
        <v>2431</v>
      </c>
      <c r="V651" s="70" t="s">
        <v>2431</v>
      </c>
      <c r="W651" s="44" t="str">
        <f t="shared" si="149"/>
        <v/>
      </c>
      <c r="X651" s="25" t="str">
        <f t="shared" si="150"/>
        <v/>
      </c>
      <c r="Y651" s="1">
        <f t="shared" si="151"/>
        <v>627</v>
      </c>
      <c r="Z651" t="str">
        <f t="shared" si="152"/>
        <v>ITM_MU</v>
      </c>
      <c r="AA651" s="158" t="str">
        <f>IF(ISNA(VLOOKUP(X651,Sheet2!J:J,1,0)),"//","")</f>
        <v/>
      </c>
      <c r="AC651" s="108" t="str">
        <f t="shared" si="153"/>
        <v/>
      </c>
      <c r="AD651" t="b">
        <f t="shared" si="154"/>
        <v>1</v>
      </c>
    </row>
    <row r="652" spans="1:30">
      <c r="A652" s="56">
        <f t="shared" si="131"/>
        <v>652</v>
      </c>
      <c r="B652" s="55">
        <f t="shared" si="147"/>
        <v>628</v>
      </c>
      <c r="C652" s="59" t="s">
        <v>4058</v>
      </c>
      <c r="D652" s="59" t="s">
        <v>3151</v>
      </c>
      <c r="E652" s="65" t="s">
        <v>533</v>
      </c>
      <c r="F652" s="65" t="s">
        <v>546</v>
      </c>
      <c r="G652" s="68">
        <v>0</v>
      </c>
      <c r="H652" s="68">
        <v>0</v>
      </c>
      <c r="I652" s="65" t="s">
        <v>1</v>
      </c>
      <c r="J652" s="65" t="s">
        <v>1550</v>
      </c>
      <c r="K652" s="66" t="s">
        <v>4077</v>
      </c>
      <c r="L652" s="67"/>
      <c r="M652" s="63" t="s">
        <v>3151</v>
      </c>
      <c r="N652" s="13"/>
      <c r="O652"/>
      <c r="P652" t="str">
        <f t="shared" si="132"/>
        <v>NOT EQUAL</v>
      </c>
      <c r="Q652" t="str">
        <f>IF(ISNA(VLOOKUP(AC652,#REF!,1)),"//","")</f>
        <v/>
      </c>
      <c r="R652"/>
      <c r="S652" s="43">
        <f t="shared" si="148"/>
        <v>187</v>
      </c>
      <c r="T652" s="92" t="s">
        <v>2431</v>
      </c>
      <c r="U652" s="70" t="s">
        <v>2431</v>
      </c>
      <c r="V652" s="70" t="s">
        <v>2431</v>
      </c>
      <c r="W652" s="44" t="str">
        <f t="shared" si="149"/>
        <v/>
      </c>
      <c r="X652" s="25" t="str">
        <f t="shared" si="150"/>
        <v/>
      </c>
      <c r="Y652" s="1">
        <f t="shared" si="151"/>
        <v>628</v>
      </c>
      <c r="Z652" t="str">
        <f t="shared" si="152"/>
        <v>ITM_NU</v>
      </c>
      <c r="AA652" s="158" t="str">
        <f>IF(ISNA(VLOOKUP(X652,Sheet2!J:J,1,0)),"//","")</f>
        <v/>
      </c>
      <c r="AC652" s="108" t="str">
        <f t="shared" si="153"/>
        <v/>
      </c>
      <c r="AD652" t="b">
        <f t="shared" si="154"/>
        <v>1</v>
      </c>
    </row>
    <row r="653" spans="1:30">
      <c r="A653" s="56">
        <f t="shared" si="131"/>
        <v>653</v>
      </c>
      <c r="B653" s="55">
        <f t="shared" si="147"/>
        <v>629</v>
      </c>
      <c r="C653" s="59" t="s">
        <v>4058</v>
      </c>
      <c r="D653" s="59" t="s">
        <v>3152</v>
      </c>
      <c r="E653" s="65" t="s">
        <v>533</v>
      </c>
      <c r="F653" s="65" t="s">
        <v>547</v>
      </c>
      <c r="G653" s="68">
        <v>0</v>
      </c>
      <c r="H653" s="68">
        <v>0</v>
      </c>
      <c r="I653" s="65" t="s">
        <v>1</v>
      </c>
      <c r="J653" s="65" t="s">
        <v>1550</v>
      </c>
      <c r="K653" s="66" t="s">
        <v>4077</v>
      </c>
      <c r="L653" s="67"/>
      <c r="M653" s="63" t="s">
        <v>3152</v>
      </c>
      <c r="N653" s="13"/>
      <c r="O653"/>
      <c r="P653" t="str">
        <f t="shared" si="132"/>
        <v>NOT EQUAL</v>
      </c>
      <c r="Q653" t="str">
        <f>IF(ISNA(VLOOKUP(AC653,#REF!,1)),"//","")</f>
        <v/>
      </c>
      <c r="R653"/>
      <c r="S653" s="43">
        <f t="shared" si="148"/>
        <v>187</v>
      </c>
      <c r="T653" s="92" t="s">
        <v>2431</v>
      </c>
      <c r="U653" s="70" t="s">
        <v>2431</v>
      </c>
      <c r="V653" s="70" t="s">
        <v>2431</v>
      </c>
      <c r="W653" s="44" t="str">
        <f t="shared" si="149"/>
        <v/>
      </c>
      <c r="X653" s="25" t="str">
        <f t="shared" si="150"/>
        <v/>
      </c>
      <c r="Y653" s="1">
        <f t="shared" si="151"/>
        <v>629</v>
      </c>
      <c r="Z653" t="str">
        <f t="shared" si="152"/>
        <v>ITM_XI</v>
      </c>
      <c r="AA653" s="158" t="str">
        <f>IF(ISNA(VLOOKUP(X653,Sheet2!J:J,1,0)),"//","")</f>
        <v/>
      </c>
      <c r="AC653" s="108" t="str">
        <f t="shared" si="153"/>
        <v/>
      </c>
      <c r="AD653" t="b">
        <f t="shared" si="154"/>
        <v>1</v>
      </c>
    </row>
    <row r="654" spans="1:30">
      <c r="A654" s="56">
        <f t="shared" si="131"/>
        <v>654</v>
      </c>
      <c r="B654" s="55">
        <f t="shared" si="147"/>
        <v>630</v>
      </c>
      <c r="C654" s="59" t="s">
        <v>4058</v>
      </c>
      <c r="D654" s="59" t="s">
        <v>3153</v>
      </c>
      <c r="E654" s="65" t="s">
        <v>533</v>
      </c>
      <c r="F654" s="65" t="s">
        <v>548</v>
      </c>
      <c r="G654" s="73">
        <v>0</v>
      </c>
      <c r="H654" s="73">
        <v>0</v>
      </c>
      <c r="I654" s="65" t="s">
        <v>1</v>
      </c>
      <c r="J654" s="65" t="s">
        <v>1550</v>
      </c>
      <c r="K654" s="66" t="s">
        <v>4077</v>
      </c>
      <c r="L654" s="67"/>
      <c r="M654" s="63" t="s">
        <v>3153</v>
      </c>
      <c r="N654" s="13"/>
      <c r="O654"/>
      <c r="P654" t="str">
        <f t="shared" si="132"/>
        <v>NOT EQUAL</v>
      </c>
      <c r="Q654" t="str">
        <f>IF(ISNA(VLOOKUP(AC654,#REF!,1)),"//","")</f>
        <v/>
      </c>
      <c r="R654"/>
      <c r="S654" s="43">
        <f t="shared" si="148"/>
        <v>187</v>
      </c>
      <c r="T654" s="92" t="s">
        <v>2431</v>
      </c>
      <c r="U654" s="70" t="s">
        <v>2431</v>
      </c>
      <c r="V654" s="70" t="s">
        <v>2431</v>
      </c>
      <c r="W654" s="44" t="str">
        <f t="shared" si="149"/>
        <v/>
      </c>
      <c r="X654" s="25" t="str">
        <f t="shared" si="150"/>
        <v/>
      </c>
      <c r="Y654" s="1">
        <f t="shared" si="151"/>
        <v>630</v>
      </c>
      <c r="Z654" t="str">
        <f t="shared" si="152"/>
        <v>ITM_OMICRON</v>
      </c>
      <c r="AA654" s="158" t="str">
        <f>IF(ISNA(VLOOKUP(X654,Sheet2!J:J,1,0)),"//","")</f>
        <v/>
      </c>
      <c r="AC654" s="108" t="str">
        <f t="shared" si="153"/>
        <v/>
      </c>
      <c r="AD654" t="b">
        <f t="shared" si="154"/>
        <v>1</v>
      </c>
    </row>
    <row r="655" spans="1:30" s="17" customFormat="1">
      <c r="A655" s="108">
        <f t="shared" ref="A655" si="155">IF(B655=INT(B655),ROW(),"")</f>
        <v>655</v>
      </c>
      <c r="B655" s="55">
        <f t="shared" si="147"/>
        <v>631</v>
      </c>
      <c r="C655" s="110" t="s">
        <v>4057</v>
      </c>
      <c r="D655" s="110" t="s">
        <v>7</v>
      </c>
      <c r="E655" s="135" t="str">
        <f t="shared" ref="E655" si="156">CHAR(34)&amp;IF(B655&lt;10,"000",IF(B655&lt;100,"00",IF(B655&lt;1000,"0","")))&amp;$B655&amp;CHAR(34)</f>
        <v>"0631"</v>
      </c>
      <c r="F655" s="111" t="str">
        <f t="shared" ref="F655" si="157">E655</f>
        <v>"0631"</v>
      </c>
      <c r="G655" s="191">
        <v>0</v>
      </c>
      <c r="H655" s="191">
        <v>0</v>
      </c>
      <c r="I655" s="178" t="s">
        <v>28</v>
      </c>
      <c r="J655" s="112" t="s">
        <v>1550</v>
      </c>
      <c r="K655" s="113" t="s">
        <v>4077</v>
      </c>
      <c r="M655" s="136" t="str">
        <f t="shared" ref="M655" si="158">"ITM_"&amp;IF(B655&lt;10,"000",IF(B655&lt;100,"00",IF(B655&lt;1000,"0","")))&amp;$B655</f>
        <v>ITM_0631</v>
      </c>
      <c r="N655" s="16"/>
      <c r="P655" s="17" t="str">
        <f t="shared" ref="P655" si="159">IF(E655=F655,"","NOT EQUAL")</f>
        <v/>
      </c>
      <c r="Q655" s="17" t="str">
        <f>IF(ISNA(VLOOKUP(AC655,#REF!,1)),"//","")</f>
        <v/>
      </c>
      <c r="S655" s="43">
        <f t="shared" si="148"/>
        <v>187</v>
      </c>
      <c r="T655" s="108" t="s">
        <v>2431</v>
      </c>
      <c r="U655" s="115" t="s">
        <v>2431</v>
      </c>
      <c r="V655" s="115" t="s">
        <v>2431</v>
      </c>
      <c r="W655" s="44" t="str">
        <f t="shared" si="149"/>
        <v/>
      </c>
      <c r="X655" s="25" t="str">
        <f t="shared" si="150"/>
        <v/>
      </c>
      <c r="Y655" s="1">
        <f t="shared" si="151"/>
        <v>631</v>
      </c>
      <c r="Z655" t="str">
        <f t="shared" si="152"/>
        <v>ITM_0631</v>
      </c>
      <c r="AA655" s="158" t="str">
        <f>IF(ISNA(VLOOKUP(X655,Sheet2!J:J,1,0)),"//","")</f>
        <v/>
      </c>
      <c r="AC655" s="108" t="str">
        <f t="shared" si="153"/>
        <v/>
      </c>
      <c r="AD655" t="b">
        <f t="shared" si="154"/>
        <v>1</v>
      </c>
    </row>
    <row r="656" spans="1:30">
      <c r="A656" s="56">
        <f t="shared" si="131"/>
        <v>656</v>
      </c>
      <c r="B656" s="55">
        <f t="shared" si="147"/>
        <v>632</v>
      </c>
      <c r="C656" s="59" t="s">
        <v>4058</v>
      </c>
      <c r="D656" s="59" t="s">
        <v>2199</v>
      </c>
      <c r="E656" s="65" t="s">
        <v>533</v>
      </c>
      <c r="F656" s="65" t="s">
        <v>549</v>
      </c>
      <c r="G656" s="68">
        <v>0</v>
      </c>
      <c r="H656" s="68">
        <v>0</v>
      </c>
      <c r="I656" s="65" t="s">
        <v>1</v>
      </c>
      <c r="J656" s="65" t="s">
        <v>1550</v>
      </c>
      <c r="K656" s="66" t="s">
        <v>4077</v>
      </c>
      <c r="L656" s="67"/>
      <c r="M656" s="63" t="s">
        <v>2199</v>
      </c>
      <c r="N656" s="13"/>
      <c r="O656"/>
      <c r="P656" t="str">
        <f t="shared" si="132"/>
        <v>NOT EQUAL</v>
      </c>
      <c r="Q656" t="str">
        <f>IF(ISNA(VLOOKUP(AC656,#REF!,1)),"//","")</f>
        <v/>
      </c>
      <c r="R656"/>
      <c r="S656" s="43">
        <f t="shared" si="148"/>
        <v>187</v>
      </c>
      <c r="T656" s="92" t="s">
        <v>2431</v>
      </c>
      <c r="U656" s="70" t="s">
        <v>2431</v>
      </c>
      <c r="V656" s="70" t="s">
        <v>2431</v>
      </c>
      <c r="W656" s="44" t="str">
        <f t="shared" si="149"/>
        <v/>
      </c>
      <c r="X656" s="25" t="str">
        <f t="shared" si="150"/>
        <v/>
      </c>
      <c r="Y656" s="1">
        <f t="shared" si="151"/>
        <v>632</v>
      </c>
      <c r="Z656" t="str">
        <f t="shared" si="152"/>
        <v>ITM_PI</v>
      </c>
      <c r="AA656" s="158" t="str">
        <f>IF(ISNA(VLOOKUP(X656,Sheet2!J:J,1,0)),"//","")</f>
        <v/>
      </c>
      <c r="AC656" s="108" t="str">
        <f t="shared" si="153"/>
        <v/>
      </c>
      <c r="AD656" t="b">
        <f t="shared" si="154"/>
        <v>1</v>
      </c>
    </row>
    <row r="657" spans="1:30">
      <c r="A657" s="56">
        <f t="shared" ref="A657:A720" si="160">IF(B657=INT(B657),ROW(),"")</f>
        <v>657</v>
      </c>
      <c r="B657" s="55">
        <f t="shared" si="147"/>
        <v>633</v>
      </c>
      <c r="C657" s="59" t="s">
        <v>4058</v>
      </c>
      <c r="D657" s="59" t="s">
        <v>3154</v>
      </c>
      <c r="E657" s="65" t="s">
        <v>533</v>
      </c>
      <c r="F657" s="65" t="s">
        <v>550</v>
      </c>
      <c r="G657" s="68">
        <v>0</v>
      </c>
      <c r="H657" s="68">
        <v>0</v>
      </c>
      <c r="I657" s="65" t="s">
        <v>1</v>
      </c>
      <c r="J657" s="65" t="s">
        <v>1550</v>
      </c>
      <c r="K657" s="66" t="s">
        <v>4077</v>
      </c>
      <c r="L657" s="67"/>
      <c r="M657" s="63" t="s">
        <v>3154</v>
      </c>
      <c r="N657" s="13"/>
      <c r="O657"/>
      <c r="P657" t="str">
        <f t="shared" si="132"/>
        <v>NOT EQUAL</v>
      </c>
      <c r="Q657" t="str">
        <f>IF(ISNA(VLOOKUP(AC657,#REF!,1)),"//","")</f>
        <v/>
      </c>
      <c r="R657"/>
      <c r="S657" s="43">
        <f t="shared" si="148"/>
        <v>187</v>
      </c>
      <c r="T657" s="92" t="s">
        <v>2431</v>
      </c>
      <c r="U657" s="70" t="s">
        <v>2431</v>
      </c>
      <c r="V657" s="70" t="s">
        <v>2431</v>
      </c>
      <c r="W657" s="44" t="str">
        <f t="shared" si="149"/>
        <v/>
      </c>
      <c r="X657" s="25" t="str">
        <f t="shared" si="150"/>
        <v/>
      </c>
      <c r="Y657" s="1">
        <f t="shared" si="151"/>
        <v>633</v>
      </c>
      <c r="Z657" t="str">
        <f t="shared" si="152"/>
        <v>ITM_RHO</v>
      </c>
      <c r="AA657" s="158" t="str">
        <f>IF(ISNA(VLOOKUP(X657,Sheet2!J:J,1,0)),"//","")</f>
        <v/>
      </c>
      <c r="AC657" s="108" t="str">
        <f t="shared" si="153"/>
        <v/>
      </c>
      <c r="AD657" t="b">
        <f t="shared" si="154"/>
        <v>1</v>
      </c>
    </row>
    <row r="658" spans="1:30">
      <c r="A658" s="56">
        <f t="shared" si="160"/>
        <v>658</v>
      </c>
      <c r="B658" s="55">
        <f t="shared" si="147"/>
        <v>634</v>
      </c>
      <c r="C658" s="59" t="s">
        <v>4058</v>
      </c>
      <c r="D658" s="59" t="s">
        <v>2201</v>
      </c>
      <c r="E658" s="65" t="s">
        <v>533</v>
      </c>
      <c r="F658" s="65" t="s">
        <v>551</v>
      </c>
      <c r="G658" s="68">
        <v>0</v>
      </c>
      <c r="H658" s="68">
        <v>0</v>
      </c>
      <c r="I658" s="65" t="s">
        <v>1</v>
      </c>
      <c r="J658" s="65" t="s">
        <v>1550</v>
      </c>
      <c r="K658" s="66" t="s">
        <v>4077</v>
      </c>
      <c r="L658" s="67"/>
      <c r="M658" s="63" t="s">
        <v>2201</v>
      </c>
      <c r="N658" s="13"/>
      <c r="O658"/>
      <c r="P658" t="str">
        <f t="shared" si="132"/>
        <v>NOT EQUAL</v>
      </c>
      <c r="Q658" t="str">
        <f>IF(ISNA(VLOOKUP(AC658,#REF!,1)),"//","")</f>
        <v/>
      </c>
      <c r="R658"/>
      <c r="S658" s="43">
        <f t="shared" si="148"/>
        <v>187</v>
      </c>
      <c r="T658" s="92" t="s">
        <v>2431</v>
      </c>
      <c r="U658" s="70" t="s">
        <v>2431</v>
      </c>
      <c r="V658" s="70" t="s">
        <v>2431</v>
      </c>
      <c r="W658" s="44" t="str">
        <f t="shared" si="149"/>
        <v/>
      </c>
      <c r="X658" s="25" t="str">
        <f t="shared" si="150"/>
        <v/>
      </c>
      <c r="Y658" s="1">
        <f t="shared" si="151"/>
        <v>634</v>
      </c>
      <c r="Z658" t="str">
        <f t="shared" si="152"/>
        <v>ITM_SIGMA</v>
      </c>
      <c r="AA658" s="158" t="str">
        <f>IF(ISNA(VLOOKUP(X658,Sheet2!J:J,1,0)),"//","")</f>
        <v/>
      </c>
      <c r="AC658" s="108" t="str">
        <f t="shared" si="153"/>
        <v/>
      </c>
      <c r="AD658" t="b">
        <f t="shared" si="154"/>
        <v>1</v>
      </c>
    </row>
    <row r="659" spans="1:30" s="17" customFormat="1">
      <c r="A659" s="108">
        <f t="shared" si="160"/>
        <v>659</v>
      </c>
      <c r="B659" s="55">
        <f t="shared" si="147"/>
        <v>635</v>
      </c>
      <c r="C659" s="110" t="s">
        <v>4057</v>
      </c>
      <c r="D659" s="110" t="s">
        <v>7</v>
      </c>
      <c r="E659" s="135" t="str">
        <f t="shared" ref="E659" si="161">CHAR(34)&amp;IF(B659&lt;10,"000",IF(B659&lt;100,"00",IF(B659&lt;1000,"0","")))&amp;$B659&amp;CHAR(34)</f>
        <v>"0635"</v>
      </c>
      <c r="F659" s="111" t="str">
        <f t="shared" ref="F659" si="162">E659</f>
        <v>"0635"</v>
      </c>
      <c r="G659" s="191">
        <v>0</v>
      </c>
      <c r="H659" s="191">
        <v>0</v>
      </c>
      <c r="I659" s="178" t="s">
        <v>28</v>
      </c>
      <c r="J659" s="112" t="s">
        <v>1550</v>
      </c>
      <c r="K659" s="113" t="s">
        <v>4077</v>
      </c>
      <c r="M659" s="136" t="str">
        <f t="shared" ref="M659" si="163">"ITM_"&amp;IF(B659&lt;10,"000",IF(B659&lt;100,"00",IF(B659&lt;1000,"0","")))&amp;$B659</f>
        <v>ITM_0635</v>
      </c>
      <c r="N659" s="16"/>
      <c r="P659" s="17" t="str">
        <f t="shared" ref="P659" si="164">IF(E659=F659,"","NOT EQUAL")</f>
        <v/>
      </c>
      <c r="Q659" s="17" t="str">
        <f>IF(ISNA(VLOOKUP(AC659,#REF!,1)),"//","")</f>
        <v/>
      </c>
      <c r="S659" s="43">
        <f t="shared" si="148"/>
        <v>187</v>
      </c>
      <c r="T659" s="108" t="s">
        <v>2431</v>
      </c>
      <c r="U659" s="115" t="s">
        <v>2431</v>
      </c>
      <c r="V659" s="115" t="s">
        <v>2431</v>
      </c>
      <c r="W659" s="44" t="str">
        <f t="shared" si="149"/>
        <v/>
      </c>
      <c r="X659" s="25" t="str">
        <f t="shared" si="150"/>
        <v/>
      </c>
      <c r="Y659" s="1">
        <f t="shared" si="151"/>
        <v>635</v>
      </c>
      <c r="Z659" t="str">
        <f t="shared" si="152"/>
        <v>ITM_0635</v>
      </c>
      <c r="AA659" s="158" t="str">
        <f>IF(ISNA(VLOOKUP(X659,Sheet2!J:J,1,0)),"//","")</f>
        <v/>
      </c>
      <c r="AC659" s="108" t="str">
        <f t="shared" si="153"/>
        <v/>
      </c>
      <c r="AD659" t="b">
        <f t="shared" si="154"/>
        <v>1</v>
      </c>
    </row>
    <row r="660" spans="1:30">
      <c r="A660" s="56">
        <f t="shared" si="160"/>
        <v>660</v>
      </c>
      <c r="B660" s="55">
        <f t="shared" si="147"/>
        <v>636</v>
      </c>
      <c r="C660" s="59" t="s">
        <v>4058</v>
      </c>
      <c r="D660" s="59" t="s">
        <v>3155</v>
      </c>
      <c r="E660" s="65" t="s">
        <v>533</v>
      </c>
      <c r="F660" s="65" t="s">
        <v>552</v>
      </c>
      <c r="G660" s="68">
        <v>0</v>
      </c>
      <c r="H660" s="68">
        <v>0</v>
      </c>
      <c r="I660" s="65" t="s">
        <v>1</v>
      </c>
      <c r="J660" s="65" t="s">
        <v>1550</v>
      </c>
      <c r="K660" s="66" t="s">
        <v>4077</v>
      </c>
      <c r="L660" s="67"/>
      <c r="M660" s="63" t="s">
        <v>3155</v>
      </c>
      <c r="N660" s="13"/>
      <c r="O660"/>
      <c r="P660" t="str">
        <f t="shared" si="132"/>
        <v>NOT EQUAL</v>
      </c>
      <c r="Q660" t="str">
        <f>IF(ISNA(VLOOKUP(AC660,#REF!,1)),"//","")</f>
        <v/>
      </c>
      <c r="R660"/>
      <c r="S660" s="43">
        <f t="shared" si="148"/>
        <v>187</v>
      </c>
      <c r="T660" s="92" t="s">
        <v>2431</v>
      </c>
      <c r="U660" s="70" t="s">
        <v>2431</v>
      </c>
      <c r="V660" s="70" t="s">
        <v>2431</v>
      </c>
      <c r="W660" s="44" t="str">
        <f t="shared" si="149"/>
        <v/>
      </c>
      <c r="X660" s="25" t="str">
        <f t="shared" si="150"/>
        <v/>
      </c>
      <c r="Y660" s="1">
        <f t="shared" si="151"/>
        <v>636</v>
      </c>
      <c r="Z660" t="str">
        <f t="shared" si="152"/>
        <v>ITM_TAU</v>
      </c>
      <c r="AA660" s="158" t="str">
        <f>IF(ISNA(VLOOKUP(X660,Sheet2!J:J,1,0)),"//","")</f>
        <v/>
      </c>
      <c r="AC660" s="108" t="str">
        <f t="shared" si="153"/>
        <v/>
      </c>
      <c r="AD660" t="b">
        <f t="shared" si="154"/>
        <v>1</v>
      </c>
    </row>
    <row r="661" spans="1:30">
      <c r="A661" s="56">
        <f t="shared" si="160"/>
        <v>661</v>
      </c>
      <c r="B661" s="55">
        <f t="shared" si="147"/>
        <v>637</v>
      </c>
      <c r="C661" s="59" t="s">
        <v>4058</v>
      </c>
      <c r="D661" s="59" t="s">
        <v>3156</v>
      </c>
      <c r="E661" s="65" t="s">
        <v>533</v>
      </c>
      <c r="F661" s="65" t="s">
        <v>553</v>
      </c>
      <c r="G661" s="68">
        <v>0</v>
      </c>
      <c r="H661" s="68">
        <v>0</v>
      </c>
      <c r="I661" s="65" t="s">
        <v>1</v>
      </c>
      <c r="J661" s="65" t="s">
        <v>1550</v>
      </c>
      <c r="K661" s="66" t="s">
        <v>4077</v>
      </c>
      <c r="L661" s="67"/>
      <c r="M661" s="63" t="s">
        <v>3156</v>
      </c>
      <c r="N661" s="13"/>
      <c r="O661"/>
      <c r="P661" t="str">
        <f t="shared" si="132"/>
        <v>NOT EQUAL</v>
      </c>
      <c r="Q661" t="str">
        <f>IF(ISNA(VLOOKUP(AC661,#REF!,1)),"//","")</f>
        <v/>
      </c>
      <c r="R661"/>
      <c r="S661" s="43">
        <f t="shared" si="148"/>
        <v>187</v>
      </c>
      <c r="T661" s="92" t="s">
        <v>2431</v>
      </c>
      <c r="U661" s="70" t="s">
        <v>2431</v>
      </c>
      <c r="V661" s="70" t="s">
        <v>2431</v>
      </c>
      <c r="W661" s="44" t="str">
        <f t="shared" si="149"/>
        <v/>
      </c>
      <c r="X661" s="25" t="str">
        <f t="shared" si="150"/>
        <v/>
      </c>
      <c r="Y661" s="1">
        <f t="shared" si="151"/>
        <v>637</v>
      </c>
      <c r="Z661" t="str">
        <f t="shared" si="152"/>
        <v>ITM_UPSILON</v>
      </c>
      <c r="AA661" s="158" t="str">
        <f>IF(ISNA(VLOOKUP(X661,Sheet2!J:J,1,0)),"//","")</f>
        <v/>
      </c>
      <c r="AC661" s="108" t="str">
        <f t="shared" si="153"/>
        <v/>
      </c>
      <c r="AD661" t="b">
        <f t="shared" si="154"/>
        <v>1</v>
      </c>
    </row>
    <row r="662" spans="1:30" s="17" customFormat="1">
      <c r="A662" s="108">
        <f t="shared" si="160"/>
        <v>662</v>
      </c>
      <c r="B662" s="55">
        <f t="shared" si="147"/>
        <v>638</v>
      </c>
      <c r="C662" s="110" t="s">
        <v>4057</v>
      </c>
      <c r="D662" s="110" t="s">
        <v>7</v>
      </c>
      <c r="E662" s="135" t="str">
        <f t="shared" ref="E662" si="165">CHAR(34)&amp;IF(B662&lt;10,"000",IF(B662&lt;100,"00",IF(B662&lt;1000,"0","")))&amp;$B662&amp;CHAR(34)</f>
        <v>"0638"</v>
      </c>
      <c r="F662" s="111" t="str">
        <f t="shared" ref="F662" si="166">E662</f>
        <v>"0638"</v>
      </c>
      <c r="G662" s="191">
        <v>0</v>
      </c>
      <c r="H662" s="191">
        <v>0</v>
      </c>
      <c r="I662" s="178" t="s">
        <v>28</v>
      </c>
      <c r="J662" s="112" t="s">
        <v>1550</v>
      </c>
      <c r="K662" s="113" t="s">
        <v>4077</v>
      </c>
      <c r="M662" s="136" t="str">
        <f t="shared" ref="M662" si="167">"ITM_"&amp;IF(B662&lt;10,"000",IF(B662&lt;100,"00",IF(B662&lt;1000,"0","")))&amp;$B662</f>
        <v>ITM_0638</v>
      </c>
      <c r="N662" s="16"/>
      <c r="P662" s="17" t="str">
        <f t="shared" ref="P662" si="168">IF(E662=F662,"","NOT EQUAL")</f>
        <v/>
      </c>
      <c r="Q662" s="17" t="str">
        <f>IF(ISNA(VLOOKUP(AC662,#REF!,1)),"//","")</f>
        <v/>
      </c>
      <c r="S662" s="43">
        <f t="shared" si="148"/>
        <v>187</v>
      </c>
      <c r="T662" s="108" t="s">
        <v>2431</v>
      </c>
      <c r="U662" s="115" t="s">
        <v>2431</v>
      </c>
      <c r="V662" s="115" t="s">
        <v>2431</v>
      </c>
      <c r="W662" s="44" t="str">
        <f t="shared" si="149"/>
        <v/>
      </c>
      <c r="X662" s="25" t="str">
        <f t="shared" si="150"/>
        <v/>
      </c>
      <c r="Y662" s="1">
        <f t="shared" si="151"/>
        <v>638</v>
      </c>
      <c r="Z662" t="str">
        <f t="shared" si="152"/>
        <v>ITM_0638</v>
      </c>
      <c r="AA662" s="158" t="str">
        <f>IF(ISNA(VLOOKUP(X662,Sheet2!J:J,1,0)),"//","")</f>
        <v/>
      </c>
      <c r="AC662" s="108" t="str">
        <f t="shared" si="153"/>
        <v/>
      </c>
      <c r="AD662" t="b">
        <f t="shared" si="154"/>
        <v>1</v>
      </c>
    </row>
    <row r="663" spans="1:30">
      <c r="A663" s="56">
        <f t="shared" si="160"/>
        <v>663</v>
      </c>
      <c r="B663" s="55">
        <f t="shared" si="147"/>
        <v>639</v>
      </c>
      <c r="C663" s="59" t="s">
        <v>4058</v>
      </c>
      <c r="D663" s="59" t="s">
        <v>3157</v>
      </c>
      <c r="E663" s="65" t="s">
        <v>533</v>
      </c>
      <c r="F663" s="65" t="s">
        <v>554</v>
      </c>
      <c r="G663" s="68">
        <v>0</v>
      </c>
      <c r="H663" s="68">
        <v>0</v>
      </c>
      <c r="I663" s="65" t="s">
        <v>1</v>
      </c>
      <c r="J663" s="65" t="s">
        <v>1550</v>
      </c>
      <c r="K663" s="66" t="s">
        <v>4077</v>
      </c>
      <c r="L663" s="67"/>
      <c r="M663" s="63" t="s">
        <v>3157</v>
      </c>
      <c r="N663" s="13"/>
      <c r="O663"/>
      <c r="P663" t="str">
        <f t="shared" si="132"/>
        <v>NOT EQUAL</v>
      </c>
      <c r="Q663" t="str">
        <f>IF(ISNA(VLOOKUP(AC663,#REF!,1)),"//","")</f>
        <v/>
      </c>
      <c r="R663"/>
      <c r="S663" s="43">
        <f t="shared" si="148"/>
        <v>187</v>
      </c>
      <c r="T663" s="92" t="s">
        <v>2431</v>
      </c>
      <c r="U663" s="70" t="s">
        <v>2431</v>
      </c>
      <c r="V663" s="70" t="s">
        <v>2431</v>
      </c>
      <c r="W663" s="44" t="str">
        <f t="shared" si="149"/>
        <v/>
      </c>
      <c r="X663" s="25" t="str">
        <f t="shared" si="150"/>
        <v/>
      </c>
      <c r="Y663" s="1">
        <f t="shared" si="151"/>
        <v>639</v>
      </c>
      <c r="Z663" t="str">
        <f t="shared" si="152"/>
        <v>ITM_UPSILON_DIALYTIKA</v>
      </c>
      <c r="AA663" s="158" t="str">
        <f>IF(ISNA(VLOOKUP(X663,Sheet2!J:J,1,0)),"//","")</f>
        <v/>
      </c>
      <c r="AC663" s="108" t="str">
        <f t="shared" si="153"/>
        <v/>
      </c>
      <c r="AD663" t="b">
        <f t="shared" si="154"/>
        <v>1</v>
      </c>
    </row>
    <row r="664" spans="1:30" s="17" customFormat="1">
      <c r="A664" s="108">
        <f t="shared" si="160"/>
        <v>664</v>
      </c>
      <c r="B664" s="55">
        <f t="shared" si="147"/>
        <v>640</v>
      </c>
      <c r="C664" s="110" t="s">
        <v>4057</v>
      </c>
      <c r="D664" s="110" t="s">
        <v>7</v>
      </c>
      <c r="E664" s="135" t="str">
        <f t="shared" ref="E664" si="169">CHAR(34)&amp;IF(B664&lt;10,"000",IF(B664&lt;100,"00",IF(B664&lt;1000,"0","")))&amp;$B664&amp;CHAR(34)</f>
        <v>"0640"</v>
      </c>
      <c r="F664" s="111" t="str">
        <f t="shared" ref="F664" si="170">E664</f>
        <v>"0640"</v>
      </c>
      <c r="G664" s="191">
        <v>0</v>
      </c>
      <c r="H664" s="191">
        <v>0</v>
      </c>
      <c r="I664" s="178" t="s">
        <v>28</v>
      </c>
      <c r="J664" s="112" t="s">
        <v>1550</v>
      </c>
      <c r="K664" s="113" t="s">
        <v>4077</v>
      </c>
      <c r="M664" s="136" t="str">
        <f t="shared" ref="M664" si="171">"ITM_"&amp;IF(B664&lt;10,"000",IF(B664&lt;100,"00",IF(B664&lt;1000,"0","")))&amp;$B664</f>
        <v>ITM_0640</v>
      </c>
      <c r="N664" s="16"/>
      <c r="P664" s="17" t="str">
        <f t="shared" ref="P664" si="172">IF(E664=F664,"","NOT EQUAL")</f>
        <v/>
      </c>
      <c r="Q664" s="17" t="str">
        <f>IF(ISNA(VLOOKUP(AC664,#REF!,1)),"//","")</f>
        <v/>
      </c>
      <c r="S664" s="43">
        <f t="shared" si="148"/>
        <v>187</v>
      </c>
      <c r="T664" s="108" t="s">
        <v>2431</v>
      </c>
      <c r="U664" s="115" t="s">
        <v>2431</v>
      </c>
      <c r="V664" s="115" t="s">
        <v>2431</v>
      </c>
      <c r="W664" s="44" t="str">
        <f t="shared" si="149"/>
        <v/>
      </c>
      <c r="X664" s="25" t="str">
        <f t="shared" si="150"/>
        <v/>
      </c>
      <c r="Y664" s="1">
        <f t="shared" si="151"/>
        <v>640</v>
      </c>
      <c r="Z664" t="str">
        <f t="shared" si="152"/>
        <v>ITM_0640</v>
      </c>
      <c r="AA664" s="158" t="str">
        <f>IF(ISNA(VLOOKUP(X664,Sheet2!J:J,1,0)),"//","")</f>
        <v/>
      </c>
      <c r="AC664" s="108" t="str">
        <f t="shared" si="153"/>
        <v/>
      </c>
      <c r="AD664" t="b">
        <f t="shared" si="154"/>
        <v>1</v>
      </c>
    </row>
    <row r="665" spans="1:30">
      <c r="A665" s="56">
        <f t="shared" si="160"/>
        <v>665</v>
      </c>
      <c r="B665" s="55">
        <f t="shared" si="147"/>
        <v>641</v>
      </c>
      <c r="C665" s="59" t="s">
        <v>4058</v>
      </c>
      <c r="D665" s="59" t="s">
        <v>3158</v>
      </c>
      <c r="E665" s="65" t="s">
        <v>533</v>
      </c>
      <c r="F665" s="65" t="s">
        <v>435</v>
      </c>
      <c r="G665" s="68">
        <v>0</v>
      </c>
      <c r="H665" s="68">
        <v>0</v>
      </c>
      <c r="I665" s="65" t="s">
        <v>1</v>
      </c>
      <c r="J665" s="65" t="s">
        <v>1550</v>
      </c>
      <c r="K665" s="66" t="s">
        <v>4077</v>
      </c>
      <c r="L665" s="67"/>
      <c r="M665" s="63" t="s">
        <v>3158</v>
      </c>
      <c r="N665" s="13"/>
      <c r="O665"/>
      <c r="P665" t="str">
        <f t="shared" si="132"/>
        <v>NOT EQUAL</v>
      </c>
      <c r="Q665" t="str">
        <f>IF(ISNA(VLOOKUP(AC665,#REF!,1)),"//","")</f>
        <v/>
      </c>
      <c r="R665"/>
      <c r="S665" s="43">
        <f t="shared" si="148"/>
        <v>187</v>
      </c>
      <c r="T665" s="92" t="s">
        <v>2431</v>
      </c>
      <c r="U665" s="70" t="s">
        <v>2431</v>
      </c>
      <c r="V665" s="70" t="s">
        <v>2431</v>
      </c>
      <c r="W665" s="44" t="str">
        <f t="shared" si="149"/>
        <v/>
      </c>
      <c r="X665" s="25" t="str">
        <f t="shared" si="150"/>
        <v/>
      </c>
      <c r="Y665" s="1">
        <f t="shared" si="151"/>
        <v>641</v>
      </c>
      <c r="Z665" t="str">
        <f t="shared" si="152"/>
        <v>ITM_PHI</v>
      </c>
      <c r="AA665" s="158" t="str">
        <f>IF(ISNA(VLOOKUP(X665,Sheet2!J:J,1,0)),"//","")</f>
        <v/>
      </c>
      <c r="AC665" s="108" t="str">
        <f t="shared" si="153"/>
        <v/>
      </c>
      <c r="AD665" t="b">
        <f t="shared" si="154"/>
        <v>1</v>
      </c>
    </row>
    <row r="666" spans="1:30">
      <c r="A666" s="56">
        <f t="shared" si="160"/>
        <v>666</v>
      </c>
      <c r="B666" s="55">
        <f t="shared" si="147"/>
        <v>642</v>
      </c>
      <c r="C666" s="59" t="s">
        <v>4058</v>
      </c>
      <c r="D666" s="59" t="s">
        <v>3159</v>
      </c>
      <c r="E666" s="65" t="s">
        <v>533</v>
      </c>
      <c r="F666" s="65" t="s">
        <v>555</v>
      </c>
      <c r="G666" s="68">
        <v>0</v>
      </c>
      <c r="H666" s="68">
        <v>0</v>
      </c>
      <c r="I666" s="65" t="s">
        <v>1</v>
      </c>
      <c r="J666" s="65" t="s">
        <v>1550</v>
      </c>
      <c r="K666" s="66" t="s">
        <v>4077</v>
      </c>
      <c r="L666" s="67"/>
      <c r="M666" s="63" t="s">
        <v>3159</v>
      </c>
      <c r="N666" s="13"/>
      <c r="O666"/>
      <c r="P666" t="str">
        <f t="shared" si="132"/>
        <v>NOT EQUAL</v>
      </c>
      <c r="Q666" t="str">
        <f>IF(ISNA(VLOOKUP(AC666,#REF!,1)),"//","")</f>
        <v/>
      </c>
      <c r="R666"/>
      <c r="S666" s="43">
        <f t="shared" si="148"/>
        <v>187</v>
      </c>
      <c r="T666" s="92" t="s">
        <v>2431</v>
      </c>
      <c r="U666" s="70" t="s">
        <v>2431</v>
      </c>
      <c r="V666" s="70" t="s">
        <v>2431</v>
      </c>
      <c r="W666" s="44" t="str">
        <f t="shared" si="149"/>
        <v/>
      </c>
      <c r="X666" s="25" t="str">
        <f t="shared" si="150"/>
        <v/>
      </c>
      <c r="Y666" s="1">
        <f t="shared" si="151"/>
        <v>642</v>
      </c>
      <c r="Z666" t="str">
        <f t="shared" si="152"/>
        <v>ITM_CHI</v>
      </c>
      <c r="AA666" s="158" t="str">
        <f>IF(ISNA(VLOOKUP(X666,Sheet2!J:J,1,0)),"//","")</f>
        <v/>
      </c>
      <c r="AC666" s="108" t="str">
        <f t="shared" si="153"/>
        <v/>
      </c>
      <c r="AD666" t="b">
        <f t="shared" si="154"/>
        <v>1</v>
      </c>
    </row>
    <row r="667" spans="1:30">
      <c r="A667" s="56">
        <f t="shared" si="160"/>
        <v>667</v>
      </c>
      <c r="B667" s="55">
        <f t="shared" si="147"/>
        <v>643</v>
      </c>
      <c r="C667" s="59" t="s">
        <v>4058</v>
      </c>
      <c r="D667" s="59" t="s">
        <v>3160</v>
      </c>
      <c r="E667" s="65" t="s">
        <v>533</v>
      </c>
      <c r="F667" s="65" t="s">
        <v>556</v>
      </c>
      <c r="G667" s="68">
        <v>0</v>
      </c>
      <c r="H667" s="68">
        <v>0</v>
      </c>
      <c r="I667" s="65" t="s">
        <v>1</v>
      </c>
      <c r="J667" s="65" t="s">
        <v>1550</v>
      </c>
      <c r="K667" s="66" t="s">
        <v>4077</v>
      </c>
      <c r="L667" s="67"/>
      <c r="M667" s="63" t="s">
        <v>3160</v>
      </c>
      <c r="N667" s="13"/>
      <c r="O667"/>
      <c r="P667" t="str">
        <f t="shared" si="132"/>
        <v>NOT EQUAL</v>
      </c>
      <c r="Q667" t="str">
        <f>IF(ISNA(VLOOKUP(AC667,#REF!,1)),"//","")</f>
        <v/>
      </c>
      <c r="R667"/>
      <c r="S667" s="43">
        <f t="shared" si="148"/>
        <v>187</v>
      </c>
      <c r="T667" s="92" t="s">
        <v>2431</v>
      </c>
      <c r="U667" s="70" t="s">
        <v>2431</v>
      </c>
      <c r="V667" s="70" t="s">
        <v>2431</v>
      </c>
      <c r="W667" s="44" t="str">
        <f t="shared" si="149"/>
        <v/>
      </c>
      <c r="X667" s="25" t="str">
        <f t="shared" si="150"/>
        <v/>
      </c>
      <c r="Y667" s="1">
        <f t="shared" si="151"/>
        <v>643</v>
      </c>
      <c r="Z667" t="str">
        <f t="shared" si="152"/>
        <v>ITM_PSI</v>
      </c>
      <c r="AA667" s="158" t="str">
        <f>IF(ISNA(VLOOKUP(X667,Sheet2!J:J,1,0)),"//","")</f>
        <v/>
      </c>
      <c r="AC667" s="108" t="str">
        <f t="shared" si="153"/>
        <v/>
      </c>
      <c r="AD667" t="b">
        <f t="shared" si="154"/>
        <v>1</v>
      </c>
    </row>
    <row r="668" spans="1:30">
      <c r="A668" s="56">
        <f t="shared" si="160"/>
        <v>668</v>
      </c>
      <c r="B668" s="55">
        <f t="shared" si="147"/>
        <v>644</v>
      </c>
      <c r="C668" s="59" t="s">
        <v>4058</v>
      </c>
      <c r="D668" s="59" t="s">
        <v>3161</v>
      </c>
      <c r="E668" s="65" t="s">
        <v>533</v>
      </c>
      <c r="F668" s="65" t="s">
        <v>557</v>
      </c>
      <c r="G668" s="68">
        <v>0</v>
      </c>
      <c r="H668" s="68">
        <v>0</v>
      </c>
      <c r="I668" s="65" t="s">
        <v>1</v>
      </c>
      <c r="J668" s="65" t="s">
        <v>1550</v>
      </c>
      <c r="K668" s="66" t="s">
        <v>4077</v>
      </c>
      <c r="L668" s="67"/>
      <c r="M668" s="63" t="s">
        <v>3161</v>
      </c>
      <c r="N668" s="13"/>
      <c r="O668"/>
      <c r="P668" t="str">
        <f t="shared" si="132"/>
        <v>NOT EQUAL</v>
      </c>
      <c r="Q668" t="str">
        <f>IF(ISNA(VLOOKUP(AC668,#REF!,1)),"//","")</f>
        <v/>
      </c>
      <c r="R668"/>
      <c r="S668" s="43">
        <f t="shared" si="148"/>
        <v>187</v>
      </c>
      <c r="T668" s="92" t="s">
        <v>2431</v>
      </c>
      <c r="U668" s="70" t="s">
        <v>2431</v>
      </c>
      <c r="V668" s="70" t="s">
        <v>2431</v>
      </c>
      <c r="W668" s="44" t="str">
        <f t="shared" si="149"/>
        <v/>
      </c>
      <c r="X668" s="25" t="str">
        <f t="shared" si="150"/>
        <v/>
      </c>
      <c r="Y668" s="1">
        <f t="shared" si="151"/>
        <v>644</v>
      </c>
      <c r="Z668" t="str">
        <f t="shared" si="152"/>
        <v>ITM_OMEGA</v>
      </c>
      <c r="AA668" s="158" t="str">
        <f>IF(ISNA(VLOOKUP(X668,Sheet2!J:J,1,0)),"//","")</f>
        <v/>
      </c>
      <c r="AC668" s="108" t="str">
        <f t="shared" si="153"/>
        <v/>
      </c>
      <c r="AD668" t="b">
        <f t="shared" si="154"/>
        <v>1</v>
      </c>
    </row>
    <row r="669" spans="1:30" s="17" customFormat="1">
      <c r="A669" s="108">
        <f t="shared" si="160"/>
        <v>669</v>
      </c>
      <c r="B669" s="55">
        <f t="shared" si="147"/>
        <v>645</v>
      </c>
      <c r="C669" s="110" t="s">
        <v>4057</v>
      </c>
      <c r="D669" s="110" t="s">
        <v>7</v>
      </c>
      <c r="E669" s="135" t="str">
        <f t="shared" ref="E669" si="173">CHAR(34)&amp;IF(B669&lt;10,"000",IF(B669&lt;100,"00",IF(B669&lt;1000,"0","")))&amp;$B669&amp;CHAR(34)</f>
        <v>"0645"</v>
      </c>
      <c r="F669" s="111" t="str">
        <f t="shared" ref="F669" si="174">E669</f>
        <v>"0645"</v>
      </c>
      <c r="G669" s="191">
        <v>0</v>
      </c>
      <c r="H669" s="191">
        <v>0</v>
      </c>
      <c r="I669" s="178" t="s">
        <v>28</v>
      </c>
      <c r="J669" s="112" t="s">
        <v>1550</v>
      </c>
      <c r="K669" s="113" t="s">
        <v>4077</v>
      </c>
      <c r="M669" s="136" t="str">
        <f t="shared" ref="M669" si="175">"ITM_"&amp;IF(B669&lt;10,"000",IF(B669&lt;100,"00",IF(B669&lt;1000,"0","")))&amp;$B669</f>
        <v>ITM_0645</v>
      </c>
      <c r="N669" s="16"/>
      <c r="P669" s="17" t="str">
        <f t="shared" ref="P669" si="176">IF(E669=F669,"","NOT EQUAL")</f>
        <v/>
      </c>
      <c r="Q669" s="17" t="str">
        <f>IF(ISNA(VLOOKUP(AC669,#REF!,1)),"//","")</f>
        <v/>
      </c>
      <c r="S669" s="43">
        <f t="shared" si="148"/>
        <v>187</v>
      </c>
      <c r="T669" s="108" t="s">
        <v>2431</v>
      </c>
      <c r="U669" s="115" t="s">
        <v>2431</v>
      </c>
      <c r="V669" s="115" t="s">
        <v>2431</v>
      </c>
      <c r="W669" s="44" t="str">
        <f t="shared" si="149"/>
        <v/>
      </c>
      <c r="X669" s="25" t="str">
        <f t="shared" si="150"/>
        <v/>
      </c>
      <c r="Y669" s="1">
        <f t="shared" si="151"/>
        <v>645</v>
      </c>
      <c r="Z669" t="str">
        <f t="shared" si="152"/>
        <v>ITM_0645</v>
      </c>
      <c r="AA669" s="158" t="str">
        <f>IF(ISNA(VLOOKUP(X669,Sheet2!J:J,1,0)),"//","")</f>
        <v/>
      </c>
      <c r="AC669" s="108" t="str">
        <f t="shared" si="153"/>
        <v/>
      </c>
      <c r="AD669" t="b">
        <f t="shared" si="154"/>
        <v>1</v>
      </c>
    </row>
    <row r="670" spans="1:30">
      <c r="A670" s="56">
        <f t="shared" si="160"/>
        <v>670</v>
      </c>
      <c r="B670" s="55">
        <f t="shared" si="147"/>
        <v>646</v>
      </c>
      <c r="C670" s="59" t="s">
        <v>4058</v>
      </c>
      <c r="D670" s="59" t="s">
        <v>3162</v>
      </c>
      <c r="E670" s="65" t="s">
        <v>533</v>
      </c>
      <c r="F670" s="65" t="s">
        <v>0</v>
      </c>
      <c r="G670" s="68">
        <v>0</v>
      </c>
      <c r="H670" s="68">
        <v>0</v>
      </c>
      <c r="I670" s="65" t="s">
        <v>1</v>
      </c>
      <c r="J670" s="65" t="s">
        <v>1550</v>
      </c>
      <c r="K670" s="66" t="s">
        <v>4077</v>
      </c>
      <c r="L670" s="67"/>
      <c r="M670" s="63" t="s">
        <v>3162</v>
      </c>
      <c r="N670" s="13"/>
      <c r="O670"/>
      <c r="P670" t="str">
        <f t="shared" si="132"/>
        <v>NOT EQUAL</v>
      </c>
      <c r="Q670" t="str">
        <f>IF(ISNA(VLOOKUP(AC670,#REF!,1)),"//","")</f>
        <v/>
      </c>
      <c r="R670"/>
      <c r="S670" s="43">
        <f t="shared" si="148"/>
        <v>187</v>
      </c>
      <c r="T670" s="92" t="s">
        <v>2431</v>
      </c>
      <c r="U670" s="70" t="s">
        <v>2431</v>
      </c>
      <c r="V670" s="70" t="s">
        <v>2431</v>
      </c>
      <c r="W670" s="44" t="str">
        <f t="shared" si="149"/>
        <v/>
      </c>
      <c r="X670" s="25" t="str">
        <f t="shared" si="150"/>
        <v/>
      </c>
      <c r="Y670" s="1">
        <f t="shared" si="151"/>
        <v>646</v>
      </c>
      <c r="Z670" t="str">
        <f t="shared" si="152"/>
        <v>ITM_alpha</v>
      </c>
      <c r="AA670" s="158" t="str">
        <f>IF(ISNA(VLOOKUP(X670,Sheet2!J:J,1,0)),"//","")</f>
        <v/>
      </c>
      <c r="AC670" s="108" t="str">
        <f t="shared" si="153"/>
        <v/>
      </c>
      <c r="AD670" t="b">
        <f t="shared" si="154"/>
        <v>1</v>
      </c>
    </row>
    <row r="671" spans="1:30">
      <c r="A671" s="56">
        <f t="shared" si="160"/>
        <v>671</v>
      </c>
      <c r="B671" s="55">
        <f t="shared" si="147"/>
        <v>647</v>
      </c>
      <c r="C671" s="59" t="s">
        <v>4058</v>
      </c>
      <c r="D671" s="59" t="s">
        <v>3163</v>
      </c>
      <c r="E671" s="65" t="s">
        <v>533</v>
      </c>
      <c r="F671" s="65" t="s">
        <v>558</v>
      </c>
      <c r="G671" s="68">
        <v>0</v>
      </c>
      <c r="H671" s="68">
        <v>0</v>
      </c>
      <c r="I671" s="65" t="s">
        <v>1</v>
      </c>
      <c r="J671" s="65" t="s">
        <v>1550</v>
      </c>
      <c r="K671" s="66" t="s">
        <v>4077</v>
      </c>
      <c r="L671" s="67"/>
      <c r="M671" s="63" t="s">
        <v>3163</v>
      </c>
      <c r="N671" s="13"/>
      <c r="O671"/>
      <c r="P671" t="str">
        <f t="shared" si="132"/>
        <v>NOT EQUAL</v>
      </c>
      <c r="Q671" t="str">
        <f>IF(ISNA(VLOOKUP(AC671,#REF!,1)),"//","")</f>
        <v/>
      </c>
      <c r="R671"/>
      <c r="S671" s="43">
        <f t="shared" si="148"/>
        <v>187</v>
      </c>
      <c r="T671" s="92" t="s">
        <v>2431</v>
      </c>
      <c r="U671" s="70" t="s">
        <v>2431</v>
      </c>
      <c r="V671" s="70" t="s">
        <v>2431</v>
      </c>
      <c r="W671" s="44" t="str">
        <f t="shared" si="149"/>
        <v/>
      </c>
      <c r="X671" s="25" t="str">
        <f t="shared" si="150"/>
        <v/>
      </c>
      <c r="Y671" s="1">
        <f t="shared" si="151"/>
        <v>647</v>
      </c>
      <c r="Z671" t="str">
        <f t="shared" si="152"/>
        <v>ITM_alpha_TONOS</v>
      </c>
      <c r="AA671" s="158" t="str">
        <f>IF(ISNA(VLOOKUP(X671,Sheet2!J:J,1,0)),"//","")</f>
        <v/>
      </c>
      <c r="AC671" s="108" t="str">
        <f t="shared" si="153"/>
        <v/>
      </c>
      <c r="AD671" t="b">
        <f t="shared" si="154"/>
        <v>1</v>
      </c>
    </row>
    <row r="672" spans="1:30">
      <c r="A672" s="56">
        <f t="shared" si="160"/>
        <v>672</v>
      </c>
      <c r="B672" s="55">
        <f t="shared" si="147"/>
        <v>648</v>
      </c>
      <c r="C672" s="59" t="s">
        <v>4058</v>
      </c>
      <c r="D672" s="59" t="s">
        <v>3164</v>
      </c>
      <c r="E672" s="65" t="s">
        <v>533</v>
      </c>
      <c r="F672" s="65" t="s">
        <v>559</v>
      </c>
      <c r="G672" s="68">
        <v>0</v>
      </c>
      <c r="H672" s="68">
        <v>0</v>
      </c>
      <c r="I672" s="65" t="s">
        <v>1</v>
      </c>
      <c r="J672" s="65" t="s">
        <v>1550</v>
      </c>
      <c r="K672" s="66" t="s">
        <v>4077</v>
      </c>
      <c r="L672" s="67"/>
      <c r="M672" s="63" t="s">
        <v>3164</v>
      </c>
      <c r="N672" s="13"/>
      <c r="O672"/>
      <c r="P672" t="str">
        <f t="shared" si="132"/>
        <v>NOT EQUAL</v>
      </c>
      <c r="Q672" t="str">
        <f>IF(ISNA(VLOOKUP(AC672,#REF!,1)),"//","")</f>
        <v/>
      </c>
      <c r="R672"/>
      <c r="S672" s="43">
        <f t="shared" si="148"/>
        <v>187</v>
      </c>
      <c r="T672" s="92" t="s">
        <v>2431</v>
      </c>
      <c r="U672" s="70" t="s">
        <v>2431</v>
      </c>
      <c r="V672" s="70" t="s">
        <v>2431</v>
      </c>
      <c r="W672" s="44" t="str">
        <f t="shared" si="149"/>
        <v/>
      </c>
      <c r="X672" s="25" t="str">
        <f t="shared" si="150"/>
        <v/>
      </c>
      <c r="Y672" s="1">
        <f t="shared" si="151"/>
        <v>648</v>
      </c>
      <c r="Z672" t="str">
        <f t="shared" si="152"/>
        <v>ITM_beta</v>
      </c>
      <c r="AA672" s="158" t="str">
        <f>IF(ISNA(VLOOKUP(X672,Sheet2!J:J,1,0)),"//","")</f>
        <v/>
      </c>
      <c r="AC672" s="108" t="str">
        <f t="shared" si="153"/>
        <v/>
      </c>
      <c r="AD672" t="b">
        <f t="shared" si="154"/>
        <v>1</v>
      </c>
    </row>
    <row r="673" spans="1:30">
      <c r="A673" s="56">
        <f t="shared" si="160"/>
        <v>673</v>
      </c>
      <c r="B673" s="55">
        <f t="shared" si="147"/>
        <v>649</v>
      </c>
      <c r="C673" s="59" t="s">
        <v>4058</v>
      </c>
      <c r="D673" s="59" t="s">
        <v>3165</v>
      </c>
      <c r="E673" s="65" t="s">
        <v>533</v>
      </c>
      <c r="F673" s="65" t="s">
        <v>409</v>
      </c>
      <c r="G673" s="68">
        <v>0</v>
      </c>
      <c r="H673" s="68">
        <v>0</v>
      </c>
      <c r="I673" s="65" t="s">
        <v>1</v>
      </c>
      <c r="J673" s="65" t="s">
        <v>1550</v>
      </c>
      <c r="K673" s="66" t="s">
        <v>4077</v>
      </c>
      <c r="L673" s="67"/>
      <c r="M673" s="63" t="s">
        <v>3165</v>
      </c>
      <c r="N673" s="13"/>
      <c r="O673"/>
      <c r="P673" t="str">
        <f t="shared" si="132"/>
        <v>NOT EQUAL</v>
      </c>
      <c r="Q673" t="str">
        <f>IF(ISNA(VLOOKUP(AC673,#REF!,1)),"//","")</f>
        <v/>
      </c>
      <c r="R673"/>
      <c r="S673" s="43">
        <f t="shared" si="148"/>
        <v>187</v>
      </c>
      <c r="T673" s="92" t="s">
        <v>2431</v>
      </c>
      <c r="U673" s="70" t="s">
        <v>2431</v>
      </c>
      <c r="V673" s="70" t="s">
        <v>2431</v>
      </c>
      <c r="W673" s="44" t="str">
        <f t="shared" si="149"/>
        <v/>
      </c>
      <c r="X673" s="25" t="str">
        <f t="shared" si="150"/>
        <v/>
      </c>
      <c r="Y673" s="1">
        <f t="shared" si="151"/>
        <v>649</v>
      </c>
      <c r="Z673" t="str">
        <f t="shared" si="152"/>
        <v>ITM_gamma</v>
      </c>
      <c r="AA673" s="158" t="str">
        <f>IF(ISNA(VLOOKUP(X673,Sheet2!J:J,1,0)),"//","")</f>
        <v/>
      </c>
      <c r="AC673" s="108" t="str">
        <f t="shared" si="153"/>
        <v/>
      </c>
      <c r="AD673" t="b">
        <f t="shared" si="154"/>
        <v>1</v>
      </c>
    </row>
    <row r="674" spans="1:30">
      <c r="A674" s="56">
        <f t="shared" si="160"/>
        <v>674</v>
      </c>
      <c r="B674" s="55">
        <f t="shared" si="147"/>
        <v>650</v>
      </c>
      <c r="C674" s="59" t="s">
        <v>4058</v>
      </c>
      <c r="D674" s="59" t="s">
        <v>3166</v>
      </c>
      <c r="E674" s="65" t="s">
        <v>533</v>
      </c>
      <c r="F674" s="65" t="s">
        <v>560</v>
      </c>
      <c r="G674" s="68">
        <v>0</v>
      </c>
      <c r="H674" s="68">
        <v>0</v>
      </c>
      <c r="I674" s="65" t="s">
        <v>1</v>
      </c>
      <c r="J674" s="65" t="s">
        <v>1550</v>
      </c>
      <c r="K674" s="66" t="s">
        <v>4077</v>
      </c>
      <c r="L674" s="67"/>
      <c r="M674" s="63" t="s">
        <v>3166</v>
      </c>
      <c r="N674" s="13"/>
      <c r="O674"/>
      <c r="P674" t="str">
        <f t="shared" si="132"/>
        <v>NOT EQUAL</v>
      </c>
      <c r="Q674" t="str">
        <f>IF(ISNA(VLOOKUP(AC674,#REF!,1)),"//","")</f>
        <v/>
      </c>
      <c r="R674"/>
      <c r="S674" s="43">
        <f t="shared" si="148"/>
        <v>187</v>
      </c>
      <c r="T674" s="92" t="s">
        <v>2431</v>
      </c>
      <c r="U674" s="70" t="s">
        <v>2431</v>
      </c>
      <c r="V674" s="70" t="s">
        <v>2431</v>
      </c>
      <c r="W674" s="44" t="str">
        <f t="shared" si="149"/>
        <v/>
      </c>
      <c r="X674" s="25" t="str">
        <f t="shared" si="150"/>
        <v/>
      </c>
      <c r="Y674" s="1">
        <f t="shared" si="151"/>
        <v>650</v>
      </c>
      <c r="Z674" t="str">
        <f t="shared" si="152"/>
        <v>ITM_delta</v>
      </c>
      <c r="AA674" s="158" t="str">
        <f>IF(ISNA(VLOOKUP(X674,Sheet2!J:J,1,0)),"//","")</f>
        <v/>
      </c>
      <c r="AC674" s="108" t="str">
        <f t="shared" si="153"/>
        <v/>
      </c>
      <c r="AD674" t="b">
        <f t="shared" si="154"/>
        <v>1</v>
      </c>
    </row>
    <row r="675" spans="1:30">
      <c r="A675" s="56">
        <f t="shared" si="160"/>
        <v>675</v>
      </c>
      <c r="B675" s="55">
        <f t="shared" si="147"/>
        <v>651</v>
      </c>
      <c r="C675" s="59" t="s">
        <v>4058</v>
      </c>
      <c r="D675" s="59" t="s">
        <v>2185</v>
      </c>
      <c r="E675" s="65" t="s">
        <v>533</v>
      </c>
      <c r="F675" s="65" t="s">
        <v>561</v>
      </c>
      <c r="G675" s="68">
        <v>0</v>
      </c>
      <c r="H675" s="68">
        <v>0</v>
      </c>
      <c r="I675" s="65" t="s">
        <v>1</v>
      </c>
      <c r="J675" s="65" t="s">
        <v>1550</v>
      </c>
      <c r="K675" s="66" t="s">
        <v>4077</v>
      </c>
      <c r="L675" s="67"/>
      <c r="M675" s="63" t="s">
        <v>2185</v>
      </c>
      <c r="N675" s="13"/>
      <c r="O675"/>
      <c r="P675" t="str">
        <f t="shared" ref="P675:P738" si="177">IF(E675=F675,"","NOT EQUAL")</f>
        <v>NOT EQUAL</v>
      </c>
      <c r="Q675" t="str">
        <f>IF(ISNA(VLOOKUP(AC675,#REF!,1)),"//","")</f>
        <v/>
      </c>
      <c r="R675"/>
      <c r="S675" s="43">
        <f t="shared" si="148"/>
        <v>187</v>
      </c>
      <c r="T675" s="92" t="s">
        <v>2431</v>
      </c>
      <c r="U675" s="70" t="s">
        <v>2431</v>
      </c>
      <c r="V675" s="70" t="s">
        <v>2431</v>
      </c>
      <c r="W675" s="44" t="str">
        <f t="shared" si="149"/>
        <v/>
      </c>
      <c r="X675" s="25" t="str">
        <f t="shared" si="150"/>
        <v/>
      </c>
      <c r="Y675" s="1">
        <f t="shared" si="151"/>
        <v>651</v>
      </c>
      <c r="Z675" t="str">
        <f t="shared" si="152"/>
        <v>ITM_epsilon</v>
      </c>
      <c r="AA675" s="158" t="str">
        <f>IF(ISNA(VLOOKUP(X675,Sheet2!J:J,1,0)),"//","")</f>
        <v/>
      </c>
      <c r="AC675" s="108" t="str">
        <f t="shared" si="153"/>
        <v/>
      </c>
      <c r="AD675" t="b">
        <f t="shared" si="154"/>
        <v>1</v>
      </c>
    </row>
    <row r="676" spans="1:30">
      <c r="A676" s="56">
        <f t="shared" si="160"/>
        <v>676</v>
      </c>
      <c r="B676" s="55">
        <f t="shared" si="147"/>
        <v>652</v>
      </c>
      <c r="C676" s="59" t="s">
        <v>4058</v>
      </c>
      <c r="D676" s="59" t="s">
        <v>3167</v>
      </c>
      <c r="E676" s="65" t="s">
        <v>533</v>
      </c>
      <c r="F676" s="65" t="s">
        <v>562</v>
      </c>
      <c r="G676" s="68">
        <v>0</v>
      </c>
      <c r="H676" s="68">
        <v>0</v>
      </c>
      <c r="I676" s="65" t="s">
        <v>1</v>
      </c>
      <c r="J676" s="65" t="s">
        <v>1550</v>
      </c>
      <c r="K676" s="66" t="s">
        <v>4077</v>
      </c>
      <c r="L676" s="67"/>
      <c r="M676" s="63" t="s">
        <v>3167</v>
      </c>
      <c r="N676" s="13"/>
      <c r="O676"/>
      <c r="P676" t="str">
        <f t="shared" si="177"/>
        <v>NOT EQUAL</v>
      </c>
      <c r="Q676" t="str">
        <f>IF(ISNA(VLOOKUP(AC676,#REF!,1)),"//","")</f>
        <v/>
      </c>
      <c r="R676"/>
      <c r="S676" s="43">
        <f t="shared" si="148"/>
        <v>187</v>
      </c>
      <c r="T676" s="92" t="s">
        <v>2431</v>
      </c>
      <c r="U676" s="70" t="s">
        <v>2431</v>
      </c>
      <c r="V676" s="70" t="s">
        <v>2431</v>
      </c>
      <c r="W676" s="44" t="str">
        <f t="shared" si="149"/>
        <v/>
      </c>
      <c r="X676" s="25" t="str">
        <f t="shared" si="150"/>
        <v/>
      </c>
      <c r="Y676" s="1">
        <f t="shared" si="151"/>
        <v>652</v>
      </c>
      <c r="Z676" t="str">
        <f t="shared" si="152"/>
        <v>ITM_epsilon_TONOS</v>
      </c>
      <c r="AA676" s="158" t="str">
        <f>IF(ISNA(VLOOKUP(X676,Sheet2!J:J,1,0)),"//","")</f>
        <v/>
      </c>
      <c r="AC676" s="108" t="str">
        <f t="shared" si="153"/>
        <v/>
      </c>
      <c r="AD676" t="b">
        <f t="shared" si="154"/>
        <v>1</v>
      </c>
    </row>
    <row r="677" spans="1:30">
      <c r="A677" s="56">
        <f t="shared" si="160"/>
        <v>677</v>
      </c>
      <c r="B677" s="55">
        <f t="shared" si="147"/>
        <v>653</v>
      </c>
      <c r="C677" s="59" t="s">
        <v>4058</v>
      </c>
      <c r="D677" s="59" t="s">
        <v>3168</v>
      </c>
      <c r="E677" s="65" t="s">
        <v>533</v>
      </c>
      <c r="F677" s="65" t="s">
        <v>563</v>
      </c>
      <c r="G677" s="68">
        <v>0</v>
      </c>
      <c r="H677" s="68">
        <v>0</v>
      </c>
      <c r="I677" s="65" t="s">
        <v>1</v>
      </c>
      <c r="J677" s="65" t="s">
        <v>1550</v>
      </c>
      <c r="K677" s="66" t="s">
        <v>4077</v>
      </c>
      <c r="L677" s="67"/>
      <c r="M677" s="63" t="s">
        <v>3168</v>
      </c>
      <c r="N677" s="13"/>
      <c r="O677"/>
      <c r="P677" t="str">
        <f t="shared" si="177"/>
        <v>NOT EQUAL</v>
      </c>
      <c r="Q677" t="str">
        <f>IF(ISNA(VLOOKUP(AC677,#REF!,1)),"//","")</f>
        <v/>
      </c>
      <c r="R677"/>
      <c r="S677" s="43">
        <f t="shared" si="148"/>
        <v>187</v>
      </c>
      <c r="T677" s="92" t="s">
        <v>2431</v>
      </c>
      <c r="U677" s="70" t="s">
        <v>2431</v>
      </c>
      <c r="V677" s="70" t="s">
        <v>2431</v>
      </c>
      <c r="W677" s="44" t="str">
        <f t="shared" si="149"/>
        <v/>
      </c>
      <c r="X677" s="25" t="str">
        <f t="shared" si="150"/>
        <v/>
      </c>
      <c r="Y677" s="1">
        <f t="shared" si="151"/>
        <v>653</v>
      </c>
      <c r="Z677" t="str">
        <f t="shared" si="152"/>
        <v>ITM_zeta</v>
      </c>
      <c r="AA677" s="158" t="str">
        <f>IF(ISNA(VLOOKUP(X677,Sheet2!J:J,1,0)),"//","")</f>
        <v/>
      </c>
      <c r="AC677" s="108" t="str">
        <f t="shared" si="153"/>
        <v/>
      </c>
      <c r="AD677" t="b">
        <f t="shared" si="154"/>
        <v>1</v>
      </c>
    </row>
    <row r="678" spans="1:30">
      <c r="A678" s="56">
        <f t="shared" si="160"/>
        <v>678</v>
      </c>
      <c r="B678" s="55">
        <f t="shared" si="147"/>
        <v>654</v>
      </c>
      <c r="C678" s="59" t="s">
        <v>4058</v>
      </c>
      <c r="D678" s="59" t="s">
        <v>3169</v>
      </c>
      <c r="E678" s="65" t="s">
        <v>533</v>
      </c>
      <c r="F678" s="65" t="s">
        <v>564</v>
      </c>
      <c r="G678" s="68">
        <v>0</v>
      </c>
      <c r="H678" s="68">
        <v>0</v>
      </c>
      <c r="I678" s="65" t="s">
        <v>1</v>
      </c>
      <c r="J678" s="65" t="s">
        <v>1550</v>
      </c>
      <c r="K678" s="66" t="s">
        <v>4077</v>
      </c>
      <c r="L678" s="67"/>
      <c r="M678" s="63" t="s">
        <v>3169</v>
      </c>
      <c r="N678" s="13"/>
      <c r="O678"/>
      <c r="P678" t="str">
        <f t="shared" si="177"/>
        <v>NOT EQUAL</v>
      </c>
      <c r="Q678" t="str">
        <f>IF(ISNA(VLOOKUP(AC678,#REF!,1)),"//","")</f>
        <v/>
      </c>
      <c r="R678"/>
      <c r="S678" s="43">
        <f t="shared" si="148"/>
        <v>187</v>
      </c>
      <c r="T678" s="92" t="s">
        <v>2431</v>
      </c>
      <c r="U678" s="70" t="s">
        <v>2431</v>
      </c>
      <c r="V678" s="70" t="s">
        <v>2431</v>
      </c>
      <c r="W678" s="44" t="str">
        <f t="shared" si="149"/>
        <v/>
      </c>
      <c r="X678" s="25" t="str">
        <f t="shared" si="150"/>
        <v/>
      </c>
      <c r="Y678" s="1">
        <f t="shared" si="151"/>
        <v>654</v>
      </c>
      <c r="Z678" t="str">
        <f t="shared" si="152"/>
        <v>ITM_eta</v>
      </c>
      <c r="AA678" s="158" t="str">
        <f>IF(ISNA(VLOOKUP(X678,Sheet2!J:J,1,0)),"//","")</f>
        <v/>
      </c>
      <c r="AC678" s="108" t="str">
        <f t="shared" si="153"/>
        <v/>
      </c>
      <c r="AD678" t="b">
        <f t="shared" si="154"/>
        <v>1</v>
      </c>
    </row>
    <row r="679" spans="1:30">
      <c r="A679" s="56">
        <f t="shared" si="160"/>
        <v>679</v>
      </c>
      <c r="B679" s="55">
        <f t="shared" si="147"/>
        <v>655</v>
      </c>
      <c r="C679" s="59" t="s">
        <v>4058</v>
      </c>
      <c r="D679" s="59" t="s">
        <v>3170</v>
      </c>
      <c r="E679" s="65" t="s">
        <v>533</v>
      </c>
      <c r="F679" s="65" t="s">
        <v>565</v>
      </c>
      <c r="G679" s="68">
        <v>0</v>
      </c>
      <c r="H679" s="68">
        <v>0</v>
      </c>
      <c r="I679" s="65" t="s">
        <v>1</v>
      </c>
      <c r="J679" s="65" t="s">
        <v>1550</v>
      </c>
      <c r="K679" s="66" t="s">
        <v>4077</v>
      </c>
      <c r="L679" s="67"/>
      <c r="M679" s="63" t="s">
        <v>3170</v>
      </c>
      <c r="N679" s="13"/>
      <c r="O679"/>
      <c r="P679" t="str">
        <f t="shared" si="177"/>
        <v>NOT EQUAL</v>
      </c>
      <c r="Q679" t="str">
        <f>IF(ISNA(VLOOKUP(AC679,#REF!,1)),"//","")</f>
        <v/>
      </c>
      <c r="R679"/>
      <c r="S679" s="43">
        <f t="shared" si="148"/>
        <v>187</v>
      </c>
      <c r="T679" s="92" t="s">
        <v>2431</v>
      </c>
      <c r="U679" s="70" t="s">
        <v>2431</v>
      </c>
      <c r="V679" s="70" t="s">
        <v>2431</v>
      </c>
      <c r="W679" s="44" t="str">
        <f t="shared" si="149"/>
        <v/>
      </c>
      <c r="X679" s="25" t="str">
        <f t="shared" si="150"/>
        <v/>
      </c>
      <c r="Y679" s="1">
        <f t="shared" si="151"/>
        <v>655</v>
      </c>
      <c r="Z679" t="str">
        <f t="shared" si="152"/>
        <v>ITM_eta_TONOS</v>
      </c>
      <c r="AA679" s="158" t="str">
        <f>IF(ISNA(VLOOKUP(X679,Sheet2!J:J,1,0)),"//","")</f>
        <v/>
      </c>
      <c r="AC679" s="108" t="str">
        <f t="shared" si="153"/>
        <v/>
      </c>
      <c r="AD679" t="b">
        <f t="shared" si="154"/>
        <v>1</v>
      </c>
    </row>
    <row r="680" spans="1:30">
      <c r="A680" s="56">
        <f t="shared" si="160"/>
        <v>680</v>
      </c>
      <c r="B680" s="55">
        <f t="shared" si="147"/>
        <v>656</v>
      </c>
      <c r="C680" s="59" t="s">
        <v>4058</v>
      </c>
      <c r="D680" s="59" t="s">
        <v>3171</v>
      </c>
      <c r="E680" s="65" t="s">
        <v>533</v>
      </c>
      <c r="F680" s="65" t="s">
        <v>566</v>
      </c>
      <c r="G680" s="68">
        <v>0</v>
      </c>
      <c r="H680" s="68">
        <v>0</v>
      </c>
      <c r="I680" s="65" t="s">
        <v>1</v>
      </c>
      <c r="J680" s="65" t="s">
        <v>1550</v>
      </c>
      <c r="K680" s="66" t="s">
        <v>4077</v>
      </c>
      <c r="L680" s="67"/>
      <c r="M680" s="63" t="s">
        <v>3171</v>
      </c>
      <c r="N680" s="13"/>
      <c r="O680"/>
      <c r="P680" t="str">
        <f t="shared" si="177"/>
        <v>NOT EQUAL</v>
      </c>
      <c r="Q680" t="str">
        <f>IF(ISNA(VLOOKUP(AC680,#REF!,1)),"//","")</f>
        <v/>
      </c>
      <c r="R680"/>
      <c r="S680" s="43">
        <f t="shared" si="148"/>
        <v>187</v>
      </c>
      <c r="T680" s="92" t="s">
        <v>2431</v>
      </c>
      <c r="U680" s="70" t="s">
        <v>2431</v>
      </c>
      <c r="V680" s="70" t="s">
        <v>2431</v>
      </c>
      <c r="W680" s="44" t="str">
        <f t="shared" si="149"/>
        <v/>
      </c>
      <c r="X680" s="25" t="str">
        <f t="shared" si="150"/>
        <v/>
      </c>
      <c r="Y680" s="1">
        <f t="shared" si="151"/>
        <v>656</v>
      </c>
      <c r="Z680" t="str">
        <f t="shared" si="152"/>
        <v>ITM_theta</v>
      </c>
      <c r="AA680" s="158" t="str">
        <f>IF(ISNA(VLOOKUP(X680,Sheet2!J:J,1,0)),"//","")</f>
        <v/>
      </c>
      <c r="AC680" s="108" t="str">
        <f t="shared" si="153"/>
        <v/>
      </c>
      <c r="AD680" t="b">
        <f t="shared" si="154"/>
        <v>1</v>
      </c>
    </row>
    <row r="681" spans="1:30">
      <c r="A681" s="56">
        <f t="shared" si="160"/>
        <v>681</v>
      </c>
      <c r="B681" s="55">
        <f t="shared" si="147"/>
        <v>657</v>
      </c>
      <c r="C681" s="59" t="s">
        <v>4058</v>
      </c>
      <c r="D681" s="59" t="s">
        <v>3172</v>
      </c>
      <c r="E681" s="65" t="s">
        <v>533</v>
      </c>
      <c r="F681" s="65" t="s">
        <v>567</v>
      </c>
      <c r="G681" s="68">
        <v>0</v>
      </c>
      <c r="H681" s="68">
        <v>0</v>
      </c>
      <c r="I681" s="65" t="s">
        <v>1</v>
      </c>
      <c r="J681" s="65" t="s">
        <v>1550</v>
      </c>
      <c r="K681" s="66" t="s">
        <v>4077</v>
      </c>
      <c r="L681" s="67"/>
      <c r="M681" s="63" t="s">
        <v>3172</v>
      </c>
      <c r="N681" s="13"/>
      <c r="O681"/>
      <c r="P681" t="str">
        <f t="shared" si="177"/>
        <v>NOT EQUAL</v>
      </c>
      <c r="Q681" t="str">
        <f>IF(ISNA(VLOOKUP(AC681,#REF!,1)),"//","")</f>
        <v/>
      </c>
      <c r="R681"/>
      <c r="S681" s="43">
        <f t="shared" si="148"/>
        <v>187</v>
      </c>
      <c r="T681" s="92" t="s">
        <v>2431</v>
      </c>
      <c r="U681" s="70" t="s">
        <v>2431</v>
      </c>
      <c r="V681" s="70" t="s">
        <v>2431</v>
      </c>
      <c r="W681" s="44" t="str">
        <f t="shared" si="149"/>
        <v/>
      </c>
      <c r="X681" s="25" t="str">
        <f t="shared" si="150"/>
        <v/>
      </c>
      <c r="Y681" s="1">
        <f t="shared" si="151"/>
        <v>657</v>
      </c>
      <c r="Z681" t="str">
        <f t="shared" si="152"/>
        <v>ITM_iota</v>
      </c>
      <c r="AA681" s="158" t="str">
        <f>IF(ISNA(VLOOKUP(X681,Sheet2!J:J,1,0)),"//","")</f>
        <v/>
      </c>
      <c r="AC681" s="108" t="str">
        <f t="shared" si="153"/>
        <v/>
      </c>
      <c r="AD681" t="b">
        <f t="shared" si="154"/>
        <v>1</v>
      </c>
    </row>
    <row r="682" spans="1:30">
      <c r="A682" s="56">
        <f t="shared" si="160"/>
        <v>682</v>
      </c>
      <c r="B682" s="55">
        <f t="shared" si="147"/>
        <v>658</v>
      </c>
      <c r="C682" s="59" t="s">
        <v>4058</v>
      </c>
      <c r="D682" s="59" t="s">
        <v>3173</v>
      </c>
      <c r="E682" s="65" t="s">
        <v>533</v>
      </c>
      <c r="F682" s="65" t="s">
        <v>568</v>
      </c>
      <c r="G682" s="68">
        <v>0</v>
      </c>
      <c r="H682" s="68">
        <v>0</v>
      </c>
      <c r="I682" s="65" t="s">
        <v>1</v>
      </c>
      <c r="J682" s="65" t="s">
        <v>1550</v>
      </c>
      <c r="K682" s="66" t="s">
        <v>4077</v>
      </c>
      <c r="L682" s="67"/>
      <c r="M682" s="63" t="s">
        <v>3173</v>
      </c>
      <c r="N682" s="13"/>
      <c r="O682"/>
      <c r="P682" t="str">
        <f t="shared" si="177"/>
        <v>NOT EQUAL</v>
      </c>
      <c r="Q682" t="str">
        <f>IF(ISNA(VLOOKUP(AC682,#REF!,1)),"//","")</f>
        <v/>
      </c>
      <c r="R682"/>
      <c r="S682" s="43">
        <f t="shared" si="148"/>
        <v>187</v>
      </c>
      <c r="T682" s="92" t="s">
        <v>2431</v>
      </c>
      <c r="U682" s="70" t="s">
        <v>2431</v>
      </c>
      <c r="V682" s="70" t="s">
        <v>2431</v>
      </c>
      <c r="W682" s="44" t="str">
        <f t="shared" si="149"/>
        <v/>
      </c>
      <c r="X682" s="25" t="str">
        <f t="shared" si="150"/>
        <v/>
      </c>
      <c r="Y682" s="1">
        <f t="shared" si="151"/>
        <v>658</v>
      </c>
      <c r="Z682" t="str">
        <f t="shared" si="152"/>
        <v>ITM_iotaTON</v>
      </c>
      <c r="AA682" s="158" t="str">
        <f>IF(ISNA(VLOOKUP(X682,Sheet2!J:J,1,0)),"//","")</f>
        <v/>
      </c>
      <c r="AC682" s="108" t="str">
        <f t="shared" si="153"/>
        <v/>
      </c>
      <c r="AD682" t="b">
        <f t="shared" si="154"/>
        <v>1</v>
      </c>
    </row>
    <row r="683" spans="1:30">
      <c r="A683" s="56">
        <f t="shared" si="160"/>
        <v>683</v>
      </c>
      <c r="B683" s="55">
        <f t="shared" si="147"/>
        <v>659</v>
      </c>
      <c r="C683" s="59" t="s">
        <v>4058</v>
      </c>
      <c r="D683" s="59" t="s">
        <v>3174</v>
      </c>
      <c r="E683" s="65" t="s">
        <v>533</v>
      </c>
      <c r="F683" s="65" t="s">
        <v>569</v>
      </c>
      <c r="G683" s="68">
        <v>0</v>
      </c>
      <c r="H683" s="68">
        <v>0</v>
      </c>
      <c r="I683" s="65" t="s">
        <v>1</v>
      </c>
      <c r="J683" s="65" t="s">
        <v>1550</v>
      </c>
      <c r="K683" s="66" t="s">
        <v>4077</v>
      </c>
      <c r="L683" s="67"/>
      <c r="M683" s="63" t="s">
        <v>3174</v>
      </c>
      <c r="N683" s="13"/>
      <c r="O683"/>
      <c r="P683" t="str">
        <f t="shared" si="177"/>
        <v>NOT EQUAL</v>
      </c>
      <c r="Q683" t="str">
        <f>IF(ISNA(VLOOKUP(AC683,#REF!,1)),"//","")</f>
        <v/>
      </c>
      <c r="R683"/>
      <c r="S683" s="43">
        <f t="shared" si="148"/>
        <v>187</v>
      </c>
      <c r="T683" s="92" t="s">
        <v>2431</v>
      </c>
      <c r="U683" s="70" t="s">
        <v>2431</v>
      </c>
      <c r="V683" s="70" t="s">
        <v>2431</v>
      </c>
      <c r="W683" s="44" t="str">
        <f t="shared" si="149"/>
        <v/>
      </c>
      <c r="X683" s="25" t="str">
        <f t="shared" si="150"/>
        <v/>
      </c>
      <c r="Y683" s="1">
        <f t="shared" si="151"/>
        <v>659</v>
      </c>
      <c r="Z683" t="str">
        <f t="shared" si="152"/>
        <v>ITM_iota_DIALYTIKA_TONOS</v>
      </c>
      <c r="AA683" s="158" t="str">
        <f>IF(ISNA(VLOOKUP(X683,Sheet2!J:J,1,0)),"//","")</f>
        <v/>
      </c>
      <c r="AC683" s="108" t="str">
        <f t="shared" si="153"/>
        <v/>
      </c>
      <c r="AD683" t="b">
        <f t="shared" si="154"/>
        <v>1</v>
      </c>
    </row>
    <row r="684" spans="1:30">
      <c r="A684" s="56">
        <f t="shared" si="160"/>
        <v>684</v>
      </c>
      <c r="B684" s="55">
        <f t="shared" si="147"/>
        <v>660</v>
      </c>
      <c r="C684" s="59" t="s">
        <v>4058</v>
      </c>
      <c r="D684" s="59" t="s">
        <v>3175</v>
      </c>
      <c r="E684" s="65" t="s">
        <v>533</v>
      </c>
      <c r="F684" s="65" t="s">
        <v>570</v>
      </c>
      <c r="G684" s="68">
        <v>0</v>
      </c>
      <c r="H684" s="68">
        <v>0</v>
      </c>
      <c r="I684" s="65" t="s">
        <v>1</v>
      </c>
      <c r="J684" s="65" t="s">
        <v>1550</v>
      </c>
      <c r="K684" s="66" t="s">
        <v>4077</v>
      </c>
      <c r="L684" s="67"/>
      <c r="M684" s="63" t="s">
        <v>3175</v>
      </c>
      <c r="N684" s="13"/>
      <c r="O684"/>
      <c r="P684" t="str">
        <f t="shared" si="177"/>
        <v>NOT EQUAL</v>
      </c>
      <c r="Q684" t="str">
        <f>IF(ISNA(VLOOKUP(AC684,#REF!,1)),"//","")</f>
        <v/>
      </c>
      <c r="R684"/>
      <c r="S684" s="43">
        <f t="shared" si="148"/>
        <v>187</v>
      </c>
      <c r="T684" s="92" t="s">
        <v>2431</v>
      </c>
      <c r="U684" s="70" t="s">
        <v>2431</v>
      </c>
      <c r="V684" s="70" t="s">
        <v>2431</v>
      </c>
      <c r="W684" s="44" t="str">
        <f t="shared" si="149"/>
        <v/>
      </c>
      <c r="X684" s="25" t="str">
        <f t="shared" si="150"/>
        <v/>
      </c>
      <c r="Y684" s="1">
        <f t="shared" si="151"/>
        <v>660</v>
      </c>
      <c r="Z684" t="str">
        <f t="shared" si="152"/>
        <v>ITM_iota_DIALYTIKA</v>
      </c>
      <c r="AA684" s="158" t="str">
        <f>IF(ISNA(VLOOKUP(X684,Sheet2!J:J,1,0)),"//","")</f>
        <v/>
      </c>
      <c r="AC684" s="108" t="str">
        <f t="shared" si="153"/>
        <v/>
      </c>
      <c r="AD684" t="b">
        <f t="shared" si="154"/>
        <v>1</v>
      </c>
    </row>
    <row r="685" spans="1:30">
      <c r="A685" s="56">
        <f t="shared" si="160"/>
        <v>685</v>
      </c>
      <c r="B685" s="55">
        <f t="shared" si="147"/>
        <v>661</v>
      </c>
      <c r="C685" s="59" t="s">
        <v>4058</v>
      </c>
      <c r="D685" s="59" t="s">
        <v>3176</v>
      </c>
      <c r="E685" s="65" t="s">
        <v>533</v>
      </c>
      <c r="F685" s="65" t="s">
        <v>571</v>
      </c>
      <c r="G685" s="68">
        <v>0</v>
      </c>
      <c r="H685" s="68">
        <v>0</v>
      </c>
      <c r="I685" s="65" t="s">
        <v>1</v>
      </c>
      <c r="J685" s="65" t="s">
        <v>1550</v>
      </c>
      <c r="K685" s="66" t="s">
        <v>4077</v>
      </c>
      <c r="L685" s="67"/>
      <c r="M685" s="63" t="s">
        <v>3176</v>
      </c>
      <c r="N685" s="13"/>
      <c r="O685"/>
      <c r="P685" t="str">
        <f t="shared" si="177"/>
        <v>NOT EQUAL</v>
      </c>
      <c r="Q685" t="str">
        <f>IF(ISNA(VLOOKUP(AC685,#REF!,1)),"//","")</f>
        <v/>
      </c>
      <c r="R685"/>
      <c r="S685" s="43">
        <f t="shared" si="148"/>
        <v>187</v>
      </c>
      <c r="T685" s="92" t="s">
        <v>2431</v>
      </c>
      <c r="U685" s="70" t="s">
        <v>2431</v>
      </c>
      <c r="V685" s="70" t="s">
        <v>2431</v>
      </c>
      <c r="W685" s="44" t="str">
        <f t="shared" si="149"/>
        <v/>
      </c>
      <c r="X685" s="25" t="str">
        <f t="shared" si="150"/>
        <v/>
      </c>
      <c r="Y685" s="1">
        <f t="shared" si="151"/>
        <v>661</v>
      </c>
      <c r="Z685" t="str">
        <f t="shared" si="152"/>
        <v>ITM_kappa</v>
      </c>
      <c r="AA685" s="158" t="str">
        <f>IF(ISNA(VLOOKUP(X685,Sheet2!J:J,1,0)),"//","")</f>
        <v/>
      </c>
      <c r="AC685" s="108" t="str">
        <f t="shared" si="153"/>
        <v/>
      </c>
      <c r="AD685" t="b">
        <f t="shared" si="154"/>
        <v>1</v>
      </c>
    </row>
    <row r="686" spans="1:30">
      <c r="A686" s="56">
        <f t="shared" si="160"/>
        <v>686</v>
      </c>
      <c r="B686" s="55">
        <f t="shared" si="147"/>
        <v>662</v>
      </c>
      <c r="C686" s="59" t="s">
        <v>4058</v>
      </c>
      <c r="D686" s="59" t="s">
        <v>3177</v>
      </c>
      <c r="E686" s="65" t="s">
        <v>533</v>
      </c>
      <c r="F686" s="65" t="s">
        <v>572</v>
      </c>
      <c r="G686" s="68">
        <v>0</v>
      </c>
      <c r="H686" s="68">
        <v>0</v>
      </c>
      <c r="I686" s="65" t="s">
        <v>1</v>
      </c>
      <c r="J686" s="65" t="s">
        <v>1550</v>
      </c>
      <c r="K686" s="66" t="s">
        <v>4077</v>
      </c>
      <c r="L686" s="67"/>
      <c r="M686" s="63" t="s">
        <v>3177</v>
      </c>
      <c r="N686" s="13"/>
      <c r="O686"/>
      <c r="P686" t="str">
        <f t="shared" si="177"/>
        <v>NOT EQUAL</v>
      </c>
      <c r="Q686" t="str">
        <f>IF(ISNA(VLOOKUP(AC686,#REF!,1)),"//","")</f>
        <v/>
      </c>
      <c r="R686"/>
      <c r="S686" s="43">
        <f t="shared" si="148"/>
        <v>187</v>
      </c>
      <c r="T686" s="92" t="s">
        <v>2431</v>
      </c>
      <c r="U686" s="70" t="s">
        <v>2431</v>
      </c>
      <c r="V686" s="70" t="s">
        <v>2431</v>
      </c>
      <c r="W686" s="44" t="str">
        <f t="shared" si="149"/>
        <v/>
      </c>
      <c r="X686" s="25" t="str">
        <f t="shared" si="150"/>
        <v/>
      </c>
      <c r="Y686" s="1">
        <f t="shared" si="151"/>
        <v>662</v>
      </c>
      <c r="Z686" t="str">
        <f t="shared" si="152"/>
        <v>ITM_lambda</v>
      </c>
      <c r="AA686" s="158" t="str">
        <f>IF(ISNA(VLOOKUP(X686,Sheet2!J:J,1,0)),"//","")</f>
        <v/>
      </c>
      <c r="AC686" s="108" t="str">
        <f t="shared" si="153"/>
        <v/>
      </c>
      <c r="AD686" t="b">
        <f t="shared" si="154"/>
        <v>1</v>
      </c>
    </row>
    <row r="687" spans="1:30">
      <c r="A687" s="56">
        <f t="shared" si="160"/>
        <v>687</v>
      </c>
      <c r="B687" s="55">
        <f t="shared" si="147"/>
        <v>663</v>
      </c>
      <c r="C687" s="59" t="s">
        <v>4058</v>
      </c>
      <c r="D687" s="59" t="s">
        <v>3178</v>
      </c>
      <c r="E687" s="65" t="s">
        <v>533</v>
      </c>
      <c r="F687" s="65" t="s">
        <v>573</v>
      </c>
      <c r="G687" s="68">
        <v>0</v>
      </c>
      <c r="H687" s="68">
        <v>0</v>
      </c>
      <c r="I687" s="65" t="s">
        <v>1</v>
      </c>
      <c r="J687" s="65" t="s">
        <v>1550</v>
      </c>
      <c r="K687" s="66" t="s">
        <v>4077</v>
      </c>
      <c r="L687" s="67"/>
      <c r="M687" s="63" t="s">
        <v>3178</v>
      </c>
      <c r="N687" s="13"/>
      <c r="O687"/>
      <c r="P687" t="str">
        <f t="shared" si="177"/>
        <v>NOT EQUAL</v>
      </c>
      <c r="Q687" t="str">
        <f>IF(ISNA(VLOOKUP(AC687,#REF!,1)),"//","")</f>
        <v/>
      </c>
      <c r="R687"/>
      <c r="S687" s="43">
        <f t="shared" si="148"/>
        <v>187</v>
      </c>
      <c r="T687" s="92" t="s">
        <v>2431</v>
      </c>
      <c r="U687" s="70" t="s">
        <v>2431</v>
      </c>
      <c r="V687" s="70" t="s">
        <v>2431</v>
      </c>
      <c r="W687" s="44" t="str">
        <f t="shared" si="149"/>
        <v/>
      </c>
      <c r="X687" s="25" t="str">
        <f t="shared" si="150"/>
        <v/>
      </c>
      <c r="Y687" s="1">
        <f t="shared" si="151"/>
        <v>663</v>
      </c>
      <c r="Z687" t="str">
        <f t="shared" si="152"/>
        <v>ITM_mu</v>
      </c>
      <c r="AA687" s="158" t="str">
        <f>IF(ISNA(VLOOKUP(X687,Sheet2!J:J,1,0)),"//","")</f>
        <v/>
      </c>
      <c r="AC687" s="108" t="str">
        <f t="shared" si="153"/>
        <v/>
      </c>
      <c r="AD687" t="b">
        <f t="shared" si="154"/>
        <v>1</v>
      </c>
    </row>
    <row r="688" spans="1:30">
      <c r="A688" s="56">
        <f t="shared" si="160"/>
        <v>688</v>
      </c>
      <c r="B688" s="55">
        <f t="shared" si="147"/>
        <v>664</v>
      </c>
      <c r="C688" s="59" t="s">
        <v>4058</v>
      </c>
      <c r="D688" s="59" t="s">
        <v>3179</v>
      </c>
      <c r="E688" s="65" t="s">
        <v>533</v>
      </c>
      <c r="F688" s="65" t="s">
        <v>574</v>
      </c>
      <c r="G688" s="68">
        <v>0</v>
      </c>
      <c r="H688" s="68">
        <v>0</v>
      </c>
      <c r="I688" s="65" t="s">
        <v>1</v>
      </c>
      <c r="J688" s="65" t="s">
        <v>1550</v>
      </c>
      <c r="K688" s="66" t="s">
        <v>4077</v>
      </c>
      <c r="L688" s="67"/>
      <c r="M688" s="63" t="s">
        <v>3179</v>
      </c>
      <c r="N688" s="13"/>
      <c r="O688"/>
      <c r="P688" t="str">
        <f t="shared" si="177"/>
        <v>NOT EQUAL</v>
      </c>
      <c r="Q688" t="str">
        <f>IF(ISNA(VLOOKUP(AC688,#REF!,1)),"//","")</f>
        <v/>
      </c>
      <c r="R688"/>
      <c r="S688" s="43">
        <f t="shared" si="148"/>
        <v>187</v>
      </c>
      <c r="T688" s="92" t="s">
        <v>2431</v>
      </c>
      <c r="U688" s="70" t="s">
        <v>2431</v>
      </c>
      <c r="V688" s="70" t="s">
        <v>2431</v>
      </c>
      <c r="W688" s="44" t="str">
        <f t="shared" si="149"/>
        <v/>
      </c>
      <c r="X688" s="25" t="str">
        <f t="shared" si="150"/>
        <v/>
      </c>
      <c r="Y688" s="1">
        <f t="shared" si="151"/>
        <v>664</v>
      </c>
      <c r="Z688" t="str">
        <f t="shared" si="152"/>
        <v>ITM_nu</v>
      </c>
      <c r="AA688" s="158" t="str">
        <f>IF(ISNA(VLOOKUP(X688,Sheet2!J:J,1,0)),"//","")</f>
        <v/>
      </c>
      <c r="AC688" s="108" t="str">
        <f t="shared" si="153"/>
        <v/>
      </c>
      <c r="AD688" t="b">
        <f t="shared" si="154"/>
        <v>1</v>
      </c>
    </row>
    <row r="689" spans="1:30">
      <c r="A689" s="56">
        <f t="shared" si="160"/>
        <v>689</v>
      </c>
      <c r="B689" s="55">
        <f t="shared" si="147"/>
        <v>665</v>
      </c>
      <c r="C689" s="59" t="s">
        <v>4058</v>
      </c>
      <c r="D689" s="59" t="s">
        <v>3180</v>
      </c>
      <c r="E689" s="65" t="s">
        <v>533</v>
      </c>
      <c r="F689" s="65" t="s">
        <v>575</v>
      </c>
      <c r="G689" s="68">
        <v>0</v>
      </c>
      <c r="H689" s="68">
        <v>0</v>
      </c>
      <c r="I689" s="65" t="s">
        <v>1</v>
      </c>
      <c r="J689" s="65" t="s">
        <v>1550</v>
      </c>
      <c r="K689" s="66" t="s">
        <v>4077</v>
      </c>
      <c r="L689" s="67"/>
      <c r="M689" s="63" t="s">
        <v>3180</v>
      </c>
      <c r="N689" s="13"/>
      <c r="O689"/>
      <c r="P689" t="str">
        <f t="shared" si="177"/>
        <v>NOT EQUAL</v>
      </c>
      <c r="Q689" t="str">
        <f>IF(ISNA(VLOOKUP(AC689,#REF!,1)),"//","")</f>
        <v/>
      </c>
      <c r="R689"/>
      <c r="S689" s="43">
        <f t="shared" si="148"/>
        <v>187</v>
      </c>
      <c r="T689" s="92" t="s">
        <v>2431</v>
      </c>
      <c r="U689" s="70" t="s">
        <v>2431</v>
      </c>
      <c r="V689" s="70" t="s">
        <v>2431</v>
      </c>
      <c r="W689" s="44" t="str">
        <f t="shared" si="149"/>
        <v/>
      </c>
      <c r="X689" s="25" t="str">
        <f t="shared" si="150"/>
        <v/>
      </c>
      <c r="Y689" s="1">
        <f t="shared" si="151"/>
        <v>665</v>
      </c>
      <c r="Z689" t="str">
        <f t="shared" si="152"/>
        <v>ITM_xi</v>
      </c>
      <c r="AA689" s="158" t="str">
        <f>IF(ISNA(VLOOKUP(X689,Sheet2!J:J,1,0)),"//","")</f>
        <v/>
      </c>
      <c r="AC689" s="108" t="str">
        <f t="shared" si="153"/>
        <v/>
      </c>
      <c r="AD689" t="b">
        <f t="shared" si="154"/>
        <v>1</v>
      </c>
    </row>
    <row r="690" spans="1:30">
      <c r="A690" s="56">
        <f t="shared" si="160"/>
        <v>690</v>
      </c>
      <c r="B690" s="55">
        <f t="shared" si="147"/>
        <v>666</v>
      </c>
      <c r="C690" s="59" t="s">
        <v>4058</v>
      </c>
      <c r="D690" s="59" t="s">
        <v>3181</v>
      </c>
      <c r="E690" s="65" t="s">
        <v>533</v>
      </c>
      <c r="F690" s="65" t="s">
        <v>576</v>
      </c>
      <c r="G690" s="68">
        <v>0</v>
      </c>
      <c r="H690" s="68">
        <v>0</v>
      </c>
      <c r="I690" s="65" t="s">
        <v>1</v>
      </c>
      <c r="J690" s="65" t="s">
        <v>1550</v>
      </c>
      <c r="K690" s="66" t="s">
        <v>4077</v>
      </c>
      <c r="L690" s="67"/>
      <c r="M690" s="63" t="s">
        <v>3181</v>
      </c>
      <c r="N690" s="13"/>
      <c r="O690"/>
      <c r="P690" t="str">
        <f t="shared" si="177"/>
        <v>NOT EQUAL</v>
      </c>
      <c r="Q690" t="str">
        <f>IF(ISNA(VLOOKUP(AC690,#REF!,1)),"//","")</f>
        <v/>
      </c>
      <c r="R690"/>
      <c r="S690" s="43">
        <f t="shared" si="148"/>
        <v>187</v>
      </c>
      <c r="T690" s="92" t="s">
        <v>2431</v>
      </c>
      <c r="U690" s="70" t="s">
        <v>2431</v>
      </c>
      <c r="V690" s="70" t="s">
        <v>2431</v>
      </c>
      <c r="W690" s="44" t="str">
        <f t="shared" si="149"/>
        <v/>
      </c>
      <c r="X690" s="25" t="str">
        <f t="shared" si="150"/>
        <v/>
      </c>
      <c r="Y690" s="1">
        <f t="shared" si="151"/>
        <v>666</v>
      </c>
      <c r="Z690" t="str">
        <f t="shared" si="152"/>
        <v>ITM_omicron</v>
      </c>
      <c r="AA690" s="158" t="str">
        <f>IF(ISNA(VLOOKUP(X690,Sheet2!J:J,1,0)),"//","")</f>
        <v/>
      </c>
      <c r="AC690" s="108" t="str">
        <f t="shared" si="153"/>
        <v/>
      </c>
      <c r="AD690" t="b">
        <f t="shared" si="154"/>
        <v>1</v>
      </c>
    </row>
    <row r="691" spans="1:30">
      <c r="A691" s="56">
        <f t="shared" si="160"/>
        <v>691</v>
      </c>
      <c r="B691" s="55">
        <f t="shared" si="147"/>
        <v>667</v>
      </c>
      <c r="C691" s="59" t="s">
        <v>4058</v>
      </c>
      <c r="D691" s="59" t="s">
        <v>3182</v>
      </c>
      <c r="E691" s="65" t="s">
        <v>533</v>
      </c>
      <c r="F691" s="65" t="s">
        <v>577</v>
      </c>
      <c r="G691" s="68">
        <v>0</v>
      </c>
      <c r="H691" s="68">
        <v>0</v>
      </c>
      <c r="I691" s="65" t="s">
        <v>1</v>
      </c>
      <c r="J691" s="65" t="s">
        <v>1550</v>
      </c>
      <c r="K691" s="66" t="s">
        <v>4077</v>
      </c>
      <c r="L691" s="67"/>
      <c r="M691" s="63" t="s">
        <v>3182</v>
      </c>
      <c r="N691" s="13"/>
      <c r="O691"/>
      <c r="P691" t="str">
        <f t="shared" si="177"/>
        <v>NOT EQUAL</v>
      </c>
      <c r="Q691" t="str">
        <f>IF(ISNA(VLOOKUP(AC691,#REF!,1)),"//","")</f>
        <v/>
      </c>
      <c r="R691"/>
      <c r="S691" s="43">
        <f t="shared" si="148"/>
        <v>187</v>
      </c>
      <c r="T691" s="92" t="s">
        <v>2431</v>
      </c>
      <c r="U691" s="70" t="s">
        <v>2431</v>
      </c>
      <c r="V691" s="70" t="s">
        <v>2431</v>
      </c>
      <c r="W691" s="44" t="str">
        <f t="shared" si="149"/>
        <v/>
      </c>
      <c r="X691" s="25" t="str">
        <f t="shared" si="150"/>
        <v/>
      </c>
      <c r="Y691" s="1">
        <f t="shared" si="151"/>
        <v>667</v>
      </c>
      <c r="Z691" t="str">
        <f t="shared" si="152"/>
        <v>ITM_omicron_TONOS</v>
      </c>
      <c r="AA691" s="158" t="str">
        <f>IF(ISNA(VLOOKUP(X691,Sheet2!J:J,1,0)),"//","")</f>
        <v/>
      </c>
      <c r="AC691" s="108" t="str">
        <f t="shared" si="153"/>
        <v/>
      </c>
      <c r="AD691" t="b">
        <f t="shared" si="154"/>
        <v>1</v>
      </c>
    </row>
    <row r="692" spans="1:30">
      <c r="A692" s="56">
        <f t="shared" si="160"/>
        <v>692</v>
      </c>
      <c r="B692" s="55">
        <f t="shared" si="147"/>
        <v>668</v>
      </c>
      <c r="C692" s="59" t="s">
        <v>4058</v>
      </c>
      <c r="D692" s="59" t="s">
        <v>2200</v>
      </c>
      <c r="E692" s="65" t="s">
        <v>533</v>
      </c>
      <c r="F692" s="65" t="s">
        <v>426</v>
      </c>
      <c r="G692" s="68">
        <v>0</v>
      </c>
      <c r="H692" s="68">
        <v>0</v>
      </c>
      <c r="I692" s="65" t="s">
        <v>1</v>
      </c>
      <c r="J692" s="65" t="s">
        <v>1550</v>
      </c>
      <c r="K692" s="66" t="s">
        <v>4077</v>
      </c>
      <c r="L692" s="67"/>
      <c r="M692" s="63" t="s">
        <v>2200</v>
      </c>
      <c r="N692" s="13"/>
      <c r="O692"/>
      <c r="P692" t="str">
        <f t="shared" si="177"/>
        <v>NOT EQUAL</v>
      </c>
      <c r="Q692" t="str">
        <f>IF(ISNA(VLOOKUP(AC692,#REF!,1)),"//","")</f>
        <v/>
      </c>
      <c r="R692"/>
      <c r="S692" s="43">
        <f t="shared" si="148"/>
        <v>187</v>
      </c>
      <c r="T692" s="92" t="s">
        <v>2431</v>
      </c>
      <c r="U692" s="70" t="s">
        <v>2431</v>
      </c>
      <c r="V692" s="70" t="s">
        <v>2431</v>
      </c>
      <c r="W692" s="44" t="str">
        <f t="shared" si="149"/>
        <v/>
      </c>
      <c r="X692" s="25" t="str">
        <f t="shared" si="150"/>
        <v/>
      </c>
      <c r="Y692" s="1">
        <f t="shared" si="151"/>
        <v>668</v>
      </c>
      <c r="Z692" t="str">
        <f t="shared" si="152"/>
        <v>ITM_pi</v>
      </c>
      <c r="AA692" s="158" t="str">
        <f>IF(ISNA(VLOOKUP(X692,Sheet2!J:J,1,0)),"//","")</f>
        <v/>
      </c>
      <c r="AC692" s="108" t="str">
        <f t="shared" si="153"/>
        <v/>
      </c>
      <c r="AD692" t="b">
        <f t="shared" si="154"/>
        <v>1</v>
      </c>
    </row>
    <row r="693" spans="1:30">
      <c r="A693" s="56">
        <f t="shared" si="160"/>
        <v>693</v>
      </c>
      <c r="B693" s="55">
        <f t="shared" si="147"/>
        <v>669</v>
      </c>
      <c r="C693" s="59" t="s">
        <v>4058</v>
      </c>
      <c r="D693" s="59" t="s">
        <v>3183</v>
      </c>
      <c r="E693" s="65" t="s">
        <v>533</v>
      </c>
      <c r="F693" s="65" t="s">
        <v>578</v>
      </c>
      <c r="G693" s="68">
        <v>0</v>
      </c>
      <c r="H693" s="68">
        <v>0</v>
      </c>
      <c r="I693" s="65" t="s">
        <v>1</v>
      </c>
      <c r="J693" s="65" t="s">
        <v>1550</v>
      </c>
      <c r="K693" s="66" t="s">
        <v>4077</v>
      </c>
      <c r="L693" s="67"/>
      <c r="M693" s="63" t="s">
        <v>3183</v>
      </c>
      <c r="N693" s="13"/>
      <c r="O693"/>
      <c r="P693" t="str">
        <f t="shared" si="177"/>
        <v>NOT EQUAL</v>
      </c>
      <c r="Q693" t="str">
        <f>IF(ISNA(VLOOKUP(AC693,#REF!,1)),"//","")</f>
        <v/>
      </c>
      <c r="R693"/>
      <c r="S693" s="43">
        <f t="shared" si="148"/>
        <v>187</v>
      </c>
      <c r="T693" s="92" t="s">
        <v>2431</v>
      </c>
      <c r="U693" s="70" t="s">
        <v>2431</v>
      </c>
      <c r="V693" s="70" t="s">
        <v>2431</v>
      </c>
      <c r="W693" s="44" t="str">
        <f t="shared" si="149"/>
        <v/>
      </c>
      <c r="X693" s="25" t="str">
        <f t="shared" si="150"/>
        <v/>
      </c>
      <c r="Y693" s="1">
        <f t="shared" si="151"/>
        <v>669</v>
      </c>
      <c r="Z693" t="str">
        <f t="shared" si="152"/>
        <v>ITM_rho</v>
      </c>
      <c r="AA693" s="158" t="str">
        <f>IF(ISNA(VLOOKUP(X693,Sheet2!J:J,1,0)),"//","")</f>
        <v/>
      </c>
      <c r="AC693" s="108" t="str">
        <f t="shared" si="153"/>
        <v/>
      </c>
      <c r="AD693" t="b">
        <f t="shared" si="154"/>
        <v>1</v>
      </c>
    </row>
    <row r="694" spans="1:30">
      <c r="A694" s="56">
        <f t="shared" si="160"/>
        <v>694</v>
      </c>
      <c r="B694" s="55">
        <f t="shared" si="147"/>
        <v>670</v>
      </c>
      <c r="C694" s="59" t="s">
        <v>4058</v>
      </c>
      <c r="D694" s="59" t="s">
        <v>2202</v>
      </c>
      <c r="E694" s="65" t="s">
        <v>533</v>
      </c>
      <c r="F694" s="65" t="s">
        <v>579</v>
      </c>
      <c r="G694" s="68">
        <v>0</v>
      </c>
      <c r="H694" s="68">
        <v>0</v>
      </c>
      <c r="I694" s="65" t="s">
        <v>1</v>
      </c>
      <c r="J694" s="65" t="s">
        <v>1550</v>
      </c>
      <c r="K694" s="66" t="s">
        <v>4077</v>
      </c>
      <c r="L694" s="67"/>
      <c r="M694" s="63" t="s">
        <v>2202</v>
      </c>
      <c r="N694" s="13"/>
      <c r="O694"/>
      <c r="P694" t="str">
        <f t="shared" si="177"/>
        <v>NOT EQUAL</v>
      </c>
      <c r="Q694" t="str">
        <f>IF(ISNA(VLOOKUP(AC694,#REF!,1)),"//","")</f>
        <v/>
      </c>
      <c r="R694"/>
      <c r="S694" s="43">
        <f t="shared" si="148"/>
        <v>187</v>
      </c>
      <c r="T694" s="92" t="s">
        <v>2431</v>
      </c>
      <c r="U694" s="70" t="s">
        <v>2431</v>
      </c>
      <c r="V694" s="70" t="s">
        <v>2431</v>
      </c>
      <c r="W694" s="44" t="str">
        <f t="shared" si="149"/>
        <v/>
      </c>
      <c r="X694" s="25" t="str">
        <f t="shared" si="150"/>
        <v/>
      </c>
      <c r="Y694" s="1">
        <f t="shared" si="151"/>
        <v>670</v>
      </c>
      <c r="Z694" t="str">
        <f t="shared" si="152"/>
        <v>ITM_sigma</v>
      </c>
      <c r="AA694" s="158" t="str">
        <f>IF(ISNA(VLOOKUP(X694,Sheet2!J:J,1,0)),"//","")</f>
        <v/>
      </c>
      <c r="AC694" s="108" t="str">
        <f t="shared" si="153"/>
        <v/>
      </c>
      <c r="AD694" t="b">
        <f t="shared" si="154"/>
        <v>1</v>
      </c>
    </row>
    <row r="695" spans="1:30">
      <c r="A695" s="56">
        <f t="shared" si="160"/>
        <v>695</v>
      </c>
      <c r="B695" s="55">
        <f t="shared" si="147"/>
        <v>671</v>
      </c>
      <c r="C695" s="59" t="s">
        <v>4058</v>
      </c>
      <c r="D695" s="59" t="s">
        <v>3184</v>
      </c>
      <c r="E695" s="65" t="s">
        <v>533</v>
      </c>
      <c r="F695" s="65" t="s">
        <v>580</v>
      </c>
      <c r="G695" s="68">
        <v>0</v>
      </c>
      <c r="H695" s="68">
        <v>0</v>
      </c>
      <c r="I695" s="65" t="s">
        <v>1</v>
      </c>
      <c r="J695" s="65" t="s">
        <v>1550</v>
      </c>
      <c r="K695" s="66" t="s">
        <v>4077</v>
      </c>
      <c r="L695" s="67"/>
      <c r="M695" s="63" t="s">
        <v>3184</v>
      </c>
      <c r="N695" s="13"/>
      <c r="O695"/>
      <c r="P695" t="str">
        <f t="shared" si="177"/>
        <v>NOT EQUAL</v>
      </c>
      <c r="Q695" t="str">
        <f>IF(ISNA(VLOOKUP(AC695,#REF!,1)),"//","")</f>
        <v/>
      </c>
      <c r="R695"/>
      <c r="S695" s="43">
        <f t="shared" si="148"/>
        <v>187</v>
      </c>
      <c r="T695" s="92" t="s">
        <v>2431</v>
      </c>
      <c r="U695" s="70" t="s">
        <v>2431</v>
      </c>
      <c r="V695" s="70" t="s">
        <v>2431</v>
      </c>
      <c r="W695" s="44" t="str">
        <f t="shared" si="149"/>
        <v/>
      </c>
      <c r="X695" s="25" t="str">
        <f t="shared" si="150"/>
        <v/>
      </c>
      <c r="Y695" s="1">
        <f t="shared" si="151"/>
        <v>671</v>
      </c>
      <c r="Z695" t="str">
        <f t="shared" si="152"/>
        <v>ITM_sigma_end</v>
      </c>
      <c r="AA695" s="158" t="str">
        <f>IF(ISNA(VLOOKUP(X695,Sheet2!J:J,1,0)),"//","")</f>
        <v/>
      </c>
      <c r="AC695" s="108" t="str">
        <f t="shared" si="153"/>
        <v/>
      </c>
      <c r="AD695" t="b">
        <f t="shared" si="154"/>
        <v>1</v>
      </c>
    </row>
    <row r="696" spans="1:30">
      <c r="A696" s="56">
        <f t="shared" si="160"/>
        <v>696</v>
      </c>
      <c r="B696" s="55">
        <f t="shared" si="147"/>
        <v>672</v>
      </c>
      <c r="C696" s="59" t="s">
        <v>4058</v>
      </c>
      <c r="D696" s="59" t="s">
        <v>3185</v>
      </c>
      <c r="E696" s="65" t="s">
        <v>533</v>
      </c>
      <c r="F696" s="65" t="s">
        <v>581</v>
      </c>
      <c r="G696" s="68">
        <v>0</v>
      </c>
      <c r="H696" s="68">
        <v>0</v>
      </c>
      <c r="I696" s="65" t="s">
        <v>1</v>
      </c>
      <c r="J696" s="65" t="s">
        <v>1550</v>
      </c>
      <c r="K696" s="66" t="s">
        <v>4077</v>
      </c>
      <c r="L696" s="67"/>
      <c r="M696" s="63" t="s">
        <v>3185</v>
      </c>
      <c r="N696" s="13"/>
      <c r="O696"/>
      <c r="P696" t="str">
        <f t="shared" si="177"/>
        <v>NOT EQUAL</v>
      </c>
      <c r="Q696" t="str">
        <f>IF(ISNA(VLOOKUP(AC696,#REF!,1)),"//","")</f>
        <v/>
      </c>
      <c r="R696"/>
      <c r="S696" s="43">
        <f t="shared" si="148"/>
        <v>187</v>
      </c>
      <c r="T696" s="92" t="s">
        <v>2431</v>
      </c>
      <c r="U696" s="70" t="s">
        <v>2431</v>
      </c>
      <c r="V696" s="70" t="s">
        <v>2431</v>
      </c>
      <c r="W696" s="44" t="str">
        <f t="shared" si="149"/>
        <v/>
      </c>
      <c r="X696" s="25" t="str">
        <f t="shared" si="150"/>
        <v/>
      </c>
      <c r="Y696" s="1">
        <f t="shared" si="151"/>
        <v>672</v>
      </c>
      <c r="Z696" t="str">
        <f t="shared" si="152"/>
        <v>ITM_tau</v>
      </c>
      <c r="AA696" s="158" t="str">
        <f>IF(ISNA(VLOOKUP(X696,Sheet2!J:J,1,0)),"//","")</f>
        <v/>
      </c>
      <c r="AC696" s="108" t="str">
        <f t="shared" si="153"/>
        <v/>
      </c>
      <c r="AD696" t="b">
        <f t="shared" si="154"/>
        <v>1</v>
      </c>
    </row>
    <row r="697" spans="1:30">
      <c r="A697" s="56">
        <f t="shared" si="160"/>
        <v>697</v>
      </c>
      <c r="B697" s="55">
        <f t="shared" si="147"/>
        <v>673</v>
      </c>
      <c r="C697" s="59" t="s">
        <v>4058</v>
      </c>
      <c r="D697" s="59" t="s">
        <v>3186</v>
      </c>
      <c r="E697" s="65" t="s">
        <v>533</v>
      </c>
      <c r="F697" s="65" t="s">
        <v>582</v>
      </c>
      <c r="G697" s="68">
        <v>0</v>
      </c>
      <c r="H697" s="68">
        <v>0</v>
      </c>
      <c r="I697" s="65" t="s">
        <v>1</v>
      </c>
      <c r="J697" s="65" t="s">
        <v>1550</v>
      </c>
      <c r="K697" s="66" t="s">
        <v>4077</v>
      </c>
      <c r="L697" s="67"/>
      <c r="M697" s="63" t="s">
        <v>3186</v>
      </c>
      <c r="N697" s="13"/>
      <c r="O697"/>
      <c r="P697" t="str">
        <f t="shared" si="177"/>
        <v>NOT EQUAL</v>
      </c>
      <c r="Q697" t="str">
        <f>IF(ISNA(VLOOKUP(AC697,#REF!,1)),"//","")</f>
        <v/>
      </c>
      <c r="R697"/>
      <c r="S697" s="43">
        <f t="shared" si="148"/>
        <v>187</v>
      </c>
      <c r="T697" s="92" t="s">
        <v>2431</v>
      </c>
      <c r="U697" s="70" t="s">
        <v>2431</v>
      </c>
      <c r="V697" s="70" t="s">
        <v>2431</v>
      </c>
      <c r="W697" s="44" t="str">
        <f t="shared" si="149"/>
        <v/>
      </c>
      <c r="X697" s="25" t="str">
        <f t="shared" si="150"/>
        <v/>
      </c>
      <c r="Y697" s="1">
        <f t="shared" si="151"/>
        <v>673</v>
      </c>
      <c r="Z697" t="str">
        <f t="shared" si="152"/>
        <v>ITM_upsilon</v>
      </c>
      <c r="AA697" s="158" t="str">
        <f>IF(ISNA(VLOOKUP(X697,Sheet2!J:J,1,0)),"//","")</f>
        <v/>
      </c>
      <c r="AC697" s="108" t="str">
        <f t="shared" si="153"/>
        <v/>
      </c>
      <c r="AD697" t="b">
        <f t="shared" si="154"/>
        <v>1</v>
      </c>
    </row>
    <row r="698" spans="1:30">
      <c r="A698" s="56">
        <f t="shared" si="160"/>
        <v>698</v>
      </c>
      <c r="B698" s="55">
        <f t="shared" si="147"/>
        <v>674</v>
      </c>
      <c r="C698" s="59" t="s">
        <v>4058</v>
      </c>
      <c r="D698" s="59" t="s">
        <v>3187</v>
      </c>
      <c r="E698" s="65" t="s">
        <v>533</v>
      </c>
      <c r="F698" s="65" t="s">
        <v>583</v>
      </c>
      <c r="G698" s="68">
        <v>0</v>
      </c>
      <c r="H698" s="68">
        <v>0</v>
      </c>
      <c r="I698" s="65" t="s">
        <v>1</v>
      </c>
      <c r="J698" s="65" t="s">
        <v>1550</v>
      </c>
      <c r="K698" s="66" t="s">
        <v>4077</v>
      </c>
      <c r="L698" s="67"/>
      <c r="M698" s="63" t="s">
        <v>3187</v>
      </c>
      <c r="N698" s="13"/>
      <c r="O698"/>
      <c r="P698" t="str">
        <f t="shared" si="177"/>
        <v>NOT EQUAL</v>
      </c>
      <c r="Q698" t="str">
        <f>IF(ISNA(VLOOKUP(AC698,#REF!,1)),"//","")</f>
        <v/>
      </c>
      <c r="R698"/>
      <c r="S698" s="43">
        <f t="shared" si="148"/>
        <v>187</v>
      </c>
      <c r="T698" s="92" t="s">
        <v>2431</v>
      </c>
      <c r="U698" s="70" t="s">
        <v>2431</v>
      </c>
      <c r="V698" s="70" t="s">
        <v>2431</v>
      </c>
      <c r="W698" s="44" t="str">
        <f t="shared" si="149"/>
        <v/>
      </c>
      <c r="X698" s="25" t="str">
        <f t="shared" si="150"/>
        <v/>
      </c>
      <c r="Y698" s="1">
        <f t="shared" si="151"/>
        <v>674</v>
      </c>
      <c r="Z698" t="str">
        <f t="shared" si="152"/>
        <v>ITM_upsilon_TONOS</v>
      </c>
      <c r="AA698" s="158" t="str">
        <f>IF(ISNA(VLOOKUP(X698,Sheet2!J:J,1,0)),"//","")</f>
        <v/>
      </c>
      <c r="AC698" s="108" t="str">
        <f t="shared" si="153"/>
        <v/>
      </c>
      <c r="AD698" t="b">
        <f t="shared" si="154"/>
        <v>1</v>
      </c>
    </row>
    <row r="699" spans="1:30">
      <c r="A699" s="56">
        <f t="shared" si="160"/>
        <v>699</v>
      </c>
      <c r="B699" s="55">
        <f t="shared" si="147"/>
        <v>675</v>
      </c>
      <c r="C699" s="59" t="s">
        <v>4058</v>
      </c>
      <c r="D699" s="59" t="s">
        <v>3188</v>
      </c>
      <c r="E699" s="65" t="s">
        <v>533</v>
      </c>
      <c r="F699" s="65" t="s">
        <v>584</v>
      </c>
      <c r="G699" s="68">
        <v>0</v>
      </c>
      <c r="H699" s="68">
        <v>0</v>
      </c>
      <c r="I699" s="65" t="s">
        <v>1</v>
      </c>
      <c r="J699" s="65" t="s">
        <v>1550</v>
      </c>
      <c r="K699" s="66" t="s">
        <v>4077</v>
      </c>
      <c r="L699" s="67"/>
      <c r="M699" s="63" t="s">
        <v>3188</v>
      </c>
      <c r="N699" s="13"/>
      <c r="O699"/>
      <c r="P699" t="str">
        <f t="shared" si="177"/>
        <v>NOT EQUAL</v>
      </c>
      <c r="Q699" t="str">
        <f>IF(ISNA(VLOOKUP(AC699,#REF!,1)),"//","")</f>
        <v/>
      </c>
      <c r="R699"/>
      <c r="S699" s="43">
        <f t="shared" si="148"/>
        <v>187</v>
      </c>
      <c r="T699" s="92" t="s">
        <v>2431</v>
      </c>
      <c r="U699" s="70" t="s">
        <v>2431</v>
      </c>
      <c r="V699" s="70" t="s">
        <v>2431</v>
      </c>
      <c r="W699" s="44" t="str">
        <f t="shared" si="149"/>
        <v/>
      </c>
      <c r="X699" s="25" t="str">
        <f t="shared" si="150"/>
        <v/>
      </c>
      <c r="Y699" s="1">
        <f t="shared" si="151"/>
        <v>675</v>
      </c>
      <c r="Z699" t="str">
        <f t="shared" si="152"/>
        <v>ITM_upsilon_DIALYTIKA</v>
      </c>
      <c r="AA699" s="158" t="str">
        <f>IF(ISNA(VLOOKUP(X699,Sheet2!J:J,1,0)),"//","")</f>
        <v/>
      </c>
      <c r="AC699" s="108" t="str">
        <f t="shared" si="153"/>
        <v/>
      </c>
      <c r="AD699" t="b">
        <f t="shared" si="154"/>
        <v>1</v>
      </c>
    </row>
    <row r="700" spans="1:30">
      <c r="A700" s="56">
        <f t="shared" si="160"/>
        <v>700</v>
      </c>
      <c r="B700" s="55">
        <f t="shared" si="147"/>
        <v>676</v>
      </c>
      <c r="C700" s="59" t="s">
        <v>4058</v>
      </c>
      <c r="D700" s="59" t="s">
        <v>3189</v>
      </c>
      <c r="E700" s="65" t="s">
        <v>533</v>
      </c>
      <c r="F700" s="65" t="s">
        <v>585</v>
      </c>
      <c r="G700" s="68">
        <v>0</v>
      </c>
      <c r="H700" s="68">
        <v>0</v>
      </c>
      <c r="I700" s="65" t="s">
        <v>1</v>
      </c>
      <c r="J700" s="65" t="s">
        <v>1550</v>
      </c>
      <c r="K700" s="66" t="s">
        <v>4077</v>
      </c>
      <c r="L700" s="67"/>
      <c r="M700" s="63" t="s">
        <v>3189</v>
      </c>
      <c r="N700" s="13"/>
      <c r="O700"/>
      <c r="P700" t="str">
        <f t="shared" si="177"/>
        <v>NOT EQUAL</v>
      </c>
      <c r="Q700" t="str">
        <f>IF(ISNA(VLOOKUP(AC700,#REF!,1)),"//","")</f>
        <v/>
      </c>
      <c r="R700"/>
      <c r="S700" s="43">
        <f t="shared" si="148"/>
        <v>187</v>
      </c>
      <c r="T700" s="92" t="s">
        <v>2431</v>
      </c>
      <c r="U700" s="70" t="s">
        <v>2431</v>
      </c>
      <c r="V700" s="70" t="s">
        <v>2431</v>
      </c>
      <c r="W700" s="44" t="str">
        <f t="shared" si="149"/>
        <v/>
      </c>
      <c r="X700" s="25" t="str">
        <f t="shared" si="150"/>
        <v/>
      </c>
      <c r="Y700" s="1">
        <f t="shared" si="151"/>
        <v>676</v>
      </c>
      <c r="Z700" t="str">
        <f t="shared" si="152"/>
        <v>ITM_upsilon_DIALYTIKA_TONOS</v>
      </c>
      <c r="AA700" s="158" t="str">
        <f>IF(ISNA(VLOOKUP(X700,Sheet2!J:J,1,0)),"//","")</f>
        <v/>
      </c>
      <c r="AC700" s="108" t="str">
        <f t="shared" si="153"/>
        <v/>
      </c>
      <c r="AD700" t="b">
        <f t="shared" si="154"/>
        <v>1</v>
      </c>
    </row>
    <row r="701" spans="1:30">
      <c r="A701" s="56">
        <f t="shared" si="160"/>
        <v>701</v>
      </c>
      <c r="B701" s="55">
        <f t="shared" si="147"/>
        <v>677</v>
      </c>
      <c r="C701" s="59" t="s">
        <v>4058</v>
      </c>
      <c r="D701" s="59" t="s">
        <v>3190</v>
      </c>
      <c r="E701" s="65" t="s">
        <v>533</v>
      </c>
      <c r="F701" s="65" t="s">
        <v>586</v>
      </c>
      <c r="G701" s="68">
        <v>0</v>
      </c>
      <c r="H701" s="68">
        <v>0</v>
      </c>
      <c r="I701" s="65" t="s">
        <v>1</v>
      </c>
      <c r="J701" s="65" t="s">
        <v>1550</v>
      </c>
      <c r="K701" s="66" t="s">
        <v>4077</v>
      </c>
      <c r="L701" s="67"/>
      <c r="M701" s="63" t="s">
        <v>3190</v>
      </c>
      <c r="N701" s="13"/>
      <c r="O701"/>
      <c r="P701" t="str">
        <f t="shared" si="177"/>
        <v>NOT EQUAL</v>
      </c>
      <c r="Q701" t="str">
        <f>IF(ISNA(VLOOKUP(AC701,#REF!,1)),"//","")</f>
        <v/>
      </c>
      <c r="R701"/>
      <c r="S701" s="43">
        <f t="shared" si="148"/>
        <v>187</v>
      </c>
      <c r="T701" s="92" t="s">
        <v>2431</v>
      </c>
      <c r="U701" s="70" t="s">
        <v>2431</v>
      </c>
      <c r="V701" s="70" t="s">
        <v>2431</v>
      </c>
      <c r="W701" s="44" t="str">
        <f t="shared" si="149"/>
        <v/>
      </c>
      <c r="X701" s="25" t="str">
        <f t="shared" si="150"/>
        <v/>
      </c>
      <c r="Y701" s="1">
        <f t="shared" si="151"/>
        <v>677</v>
      </c>
      <c r="Z701" t="str">
        <f t="shared" si="152"/>
        <v>ITM_phi</v>
      </c>
      <c r="AA701" s="158" t="str">
        <f>IF(ISNA(VLOOKUP(X701,Sheet2!J:J,1,0)),"//","")</f>
        <v/>
      </c>
      <c r="AC701" s="108" t="str">
        <f t="shared" si="153"/>
        <v/>
      </c>
      <c r="AD701" t="b">
        <f t="shared" si="154"/>
        <v>1</v>
      </c>
    </row>
    <row r="702" spans="1:30">
      <c r="A702" s="56">
        <f t="shared" si="160"/>
        <v>702</v>
      </c>
      <c r="B702" s="55">
        <f t="shared" si="147"/>
        <v>678</v>
      </c>
      <c r="C702" s="59" t="s">
        <v>4058</v>
      </c>
      <c r="D702" s="59" t="s">
        <v>3191</v>
      </c>
      <c r="E702" s="65" t="s">
        <v>533</v>
      </c>
      <c r="F702" s="65" t="s">
        <v>587</v>
      </c>
      <c r="G702" s="68">
        <v>0</v>
      </c>
      <c r="H702" s="68">
        <v>0</v>
      </c>
      <c r="I702" s="65" t="s">
        <v>1</v>
      </c>
      <c r="J702" s="65" t="s">
        <v>1550</v>
      </c>
      <c r="K702" s="66" t="s">
        <v>4077</v>
      </c>
      <c r="L702" s="67"/>
      <c r="M702" s="63" t="s">
        <v>3191</v>
      </c>
      <c r="N702" s="13"/>
      <c r="O702"/>
      <c r="P702" t="str">
        <f t="shared" si="177"/>
        <v>NOT EQUAL</v>
      </c>
      <c r="Q702" t="str">
        <f>IF(ISNA(VLOOKUP(AC702,#REF!,1)),"//","")</f>
        <v/>
      </c>
      <c r="R702"/>
      <c r="S702" s="43">
        <f t="shared" si="148"/>
        <v>187</v>
      </c>
      <c r="T702" s="92" t="s">
        <v>2431</v>
      </c>
      <c r="U702" s="70" t="s">
        <v>2431</v>
      </c>
      <c r="V702" s="70" t="s">
        <v>2431</v>
      </c>
      <c r="W702" s="44" t="str">
        <f t="shared" si="149"/>
        <v/>
      </c>
      <c r="X702" s="25" t="str">
        <f t="shared" si="150"/>
        <v/>
      </c>
      <c r="Y702" s="1">
        <f t="shared" si="151"/>
        <v>678</v>
      </c>
      <c r="Z702" t="str">
        <f t="shared" si="152"/>
        <v>ITM_chi</v>
      </c>
      <c r="AA702" s="158" t="str">
        <f>IF(ISNA(VLOOKUP(X702,Sheet2!J:J,1,0)),"//","")</f>
        <v/>
      </c>
      <c r="AC702" s="108" t="str">
        <f t="shared" si="153"/>
        <v/>
      </c>
      <c r="AD702" t="b">
        <f t="shared" si="154"/>
        <v>1</v>
      </c>
    </row>
    <row r="703" spans="1:30">
      <c r="A703" s="56">
        <f t="shared" si="160"/>
        <v>703</v>
      </c>
      <c r="B703" s="55">
        <f t="shared" si="147"/>
        <v>679</v>
      </c>
      <c r="C703" s="59" t="s">
        <v>4058</v>
      </c>
      <c r="D703" s="59" t="s">
        <v>3192</v>
      </c>
      <c r="E703" s="65" t="s">
        <v>533</v>
      </c>
      <c r="F703" s="65" t="s">
        <v>588</v>
      </c>
      <c r="G703" s="68">
        <v>0</v>
      </c>
      <c r="H703" s="68">
        <v>0</v>
      </c>
      <c r="I703" s="65" t="s">
        <v>1</v>
      </c>
      <c r="J703" s="65" t="s">
        <v>1550</v>
      </c>
      <c r="K703" s="66" t="s">
        <v>4077</v>
      </c>
      <c r="L703" s="67"/>
      <c r="M703" s="63" t="s">
        <v>3192</v>
      </c>
      <c r="N703" s="13"/>
      <c r="O703"/>
      <c r="P703" t="str">
        <f t="shared" si="177"/>
        <v>NOT EQUAL</v>
      </c>
      <c r="Q703" t="str">
        <f>IF(ISNA(VLOOKUP(AC703,#REF!,1)),"//","")</f>
        <v/>
      </c>
      <c r="R703"/>
      <c r="S703" s="43">
        <f t="shared" si="148"/>
        <v>187</v>
      </c>
      <c r="T703" s="92" t="s">
        <v>2431</v>
      </c>
      <c r="U703" s="70" t="s">
        <v>2431</v>
      </c>
      <c r="V703" s="70" t="s">
        <v>2431</v>
      </c>
      <c r="W703" s="44" t="str">
        <f t="shared" si="149"/>
        <v/>
      </c>
      <c r="X703" s="25" t="str">
        <f t="shared" si="150"/>
        <v/>
      </c>
      <c r="Y703" s="1">
        <f t="shared" si="151"/>
        <v>679</v>
      </c>
      <c r="Z703" t="str">
        <f t="shared" si="152"/>
        <v>ITM_psi</v>
      </c>
      <c r="AA703" s="158" t="str">
        <f>IF(ISNA(VLOOKUP(X703,Sheet2!J:J,1,0)),"//","")</f>
        <v/>
      </c>
      <c r="AC703" s="108" t="str">
        <f t="shared" si="153"/>
        <v/>
      </c>
      <c r="AD703" t="b">
        <f t="shared" si="154"/>
        <v>1</v>
      </c>
    </row>
    <row r="704" spans="1:30">
      <c r="A704" s="56">
        <f t="shared" si="160"/>
        <v>704</v>
      </c>
      <c r="B704" s="55">
        <f t="shared" si="147"/>
        <v>680</v>
      </c>
      <c r="C704" s="59" t="s">
        <v>4058</v>
      </c>
      <c r="D704" s="59" t="s">
        <v>3193</v>
      </c>
      <c r="E704" s="65" t="s">
        <v>533</v>
      </c>
      <c r="F704" s="65" t="s">
        <v>437</v>
      </c>
      <c r="G704" s="68">
        <v>0</v>
      </c>
      <c r="H704" s="68">
        <v>0</v>
      </c>
      <c r="I704" s="65" t="s">
        <v>1</v>
      </c>
      <c r="J704" s="65" t="s">
        <v>1550</v>
      </c>
      <c r="K704" s="66" t="s">
        <v>4077</v>
      </c>
      <c r="L704" s="67"/>
      <c r="M704" s="63" t="s">
        <v>3193</v>
      </c>
      <c r="N704" s="13"/>
      <c r="O704"/>
      <c r="P704" t="str">
        <f t="shared" si="177"/>
        <v>NOT EQUAL</v>
      </c>
      <c r="Q704" t="str">
        <f>IF(ISNA(VLOOKUP(AC704,#REF!,1)),"//","")</f>
        <v/>
      </c>
      <c r="R704"/>
      <c r="S704" s="43">
        <f t="shared" si="148"/>
        <v>187</v>
      </c>
      <c r="T704" s="92" t="s">
        <v>2431</v>
      </c>
      <c r="U704" s="70" t="s">
        <v>2431</v>
      </c>
      <c r="V704" s="70" t="s">
        <v>2431</v>
      </c>
      <c r="W704" s="44" t="str">
        <f t="shared" si="149"/>
        <v/>
      </c>
      <c r="X704" s="25" t="str">
        <f t="shared" si="150"/>
        <v/>
      </c>
      <c r="Y704" s="1">
        <f t="shared" si="151"/>
        <v>680</v>
      </c>
      <c r="Z704" t="str">
        <f t="shared" si="152"/>
        <v>ITM_omega</v>
      </c>
      <c r="AA704" s="158" t="str">
        <f>IF(ISNA(VLOOKUP(X704,Sheet2!J:J,1,0)),"//","")</f>
        <v/>
      </c>
      <c r="AC704" s="108" t="str">
        <f t="shared" si="153"/>
        <v/>
      </c>
      <c r="AD704" t="b">
        <f t="shared" si="154"/>
        <v>1</v>
      </c>
    </row>
    <row r="705" spans="1:30">
      <c r="A705" s="56">
        <f t="shared" si="160"/>
        <v>705</v>
      </c>
      <c r="B705" s="55">
        <f t="shared" si="147"/>
        <v>681</v>
      </c>
      <c r="C705" s="59" t="s">
        <v>4058</v>
      </c>
      <c r="D705" s="59" t="s">
        <v>3194</v>
      </c>
      <c r="E705" s="65" t="s">
        <v>533</v>
      </c>
      <c r="F705" s="65" t="s">
        <v>589</v>
      </c>
      <c r="G705" s="68">
        <v>0</v>
      </c>
      <c r="H705" s="68">
        <v>0</v>
      </c>
      <c r="I705" s="65" t="s">
        <v>1</v>
      </c>
      <c r="J705" s="65" t="s">
        <v>1550</v>
      </c>
      <c r="K705" s="66" t="s">
        <v>4077</v>
      </c>
      <c r="L705" s="67"/>
      <c r="M705" s="63" t="s">
        <v>3194</v>
      </c>
      <c r="N705" s="13"/>
      <c r="O705"/>
      <c r="P705" t="str">
        <f t="shared" si="177"/>
        <v>NOT EQUAL</v>
      </c>
      <c r="Q705" t="str">
        <f>IF(ISNA(VLOOKUP(AC705,#REF!,1)),"//","")</f>
        <v/>
      </c>
      <c r="R705"/>
      <c r="S705" s="43">
        <f t="shared" si="148"/>
        <v>187</v>
      </c>
      <c r="T705" s="92" t="s">
        <v>2431</v>
      </c>
      <c r="U705" s="70" t="s">
        <v>2431</v>
      </c>
      <c r="V705" s="70" t="s">
        <v>2431</v>
      </c>
      <c r="W705" s="44" t="str">
        <f t="shared" si="149"/>
        <v/>
      </c>
      <c r="X705" s="25" t="str">
        <f t="shared" si="150"/>
        <v/>
      </c>
      <c r="Y705" s="1">
        <f t="shared" si="151"/>
        <v>681</v>
      </c>
      <c r="Z705" t="str">
        <f t="shared" si="152"/>
        <v>ITM_omega_TONOS</v>
      </c>
      <c r="AA705" s="158" t="str">
        <f>IF(ISNA(VLOOKUP(X705,Sheet2!J:J,1,0)),"//","")</f>
        <v/>
      </c>
      <c r="AC705" s="108" t="str">
        <f t="shared" si="153"/>
        <v/>
      </c>
      <c r="AD705" t="b">
        <f t="shared" si="154"/>
        <v>1</v>
      </c>
    </row>
    <row r="706" spans="1:30" s="17" customFormat="1">
      <c r="A706" s="108">
        <f t="shared" ref="A706:A711" si="178">IF(B706=INT(B706),ROW(),"")</f>
        <v>706</v>
      </c>
      <c r="B706" s="55">
        <f t="shared" si="147"/>
        <v>682</v>
      </c>
      <c r="C706" s="110" t="s">
        <v>4057</v>
      </c>
      <c r="D706" s="110" t="s">
        <v>7</v>
      </c>
      <c r="E706" s="135" t="str">
        <f t="shared" ref="E706:E711" si="179">CHAR(34)&amp;IF(B706&lt;10,"000",IF(B706&lt;100,"00",IF(B706&lt;1000,"0","")))&amp;$B706&amp;CHAR(34)</f>
        <v>"0682"</v>
      </c>
      <c r="F706" s="111" t="str">
        <f t="shared" ref="F706:F711" si="180">E706</f>
        <v>"0682"</v>
      </c>
      <c r="G706" s="191">
        <v>0</v>
      </c>
      <c r="H706" s="191">
        <v>0</v>
      </c>
      <c r="I706" s="178" t="s">
        <v>28</v>
      </c>
      <c r="J706" s="112" t="s">
        <v>1550</v>
      </c>
      <c r="K706" s="113" t="s">
        <v>4077</v>
      </c>
      <c r="M706" s="136" t="str">
        <f t="shared" ref="M706:M711" si="181">"ITM_"&amp;IF(B706&lt;10,"000",IF(B706&lt;100,"00",IF(B706&lt;1000,"0","")))&amp;$B706</f>
        <v>ITM_0682</v>
      </c>
      <c r="N706" s="16"/>
      <c r="P706" s="17" t="str">
        <f t="shared" si="177"/>
        <v/>
      </c>
      <c r="Q706" s="17" t="str">
        <f>IF(ISNA(VLOOKUP(AC706,#REF!,1)),"//","")</f>
        <v/>
      </c>
      <c r="S706" s="43">
        <f t="shared" si="148"/>
        <v>187</v>
      </c>
      <c r="T706" s="108" t="s">
        <v>2431</v>
      </c>
      <c r="U706" s="115" t="s">
        <v>2431</v>
      </c>
      <c r="V706" s="115" t="s">
        <v>2431</v>
      </c>
      <c r="W706" s="44" t="str">
        <f t="shared" si="149"/>
        <v/>
      </c>
      <c r="X706" s="25" t="str">
        <f t="shared" si="150"/>
        <v/>
      </c>
      <c r="Y706" s="1">
        <f t="shared" si="151"/>
        <v>682</v>
      </c>
      <c r="Z706" t="str">
        <f t="shared" si="152"/>
        <v>ITM_0682</v>
      </c>
      <c r="AA706" s="158" t="str">
        <f>IF(ISNA(VLOOKUP(X706,Sheet2!J:J,1,0)),"//","")</f>
        <v/>
      </c>
      <c r="AC706" s="108" t="str">
        <f t="shared" si="153"/>
        <v/>
      </c>
      <c r="AD706" t="b">
        <f t="shared" si="154"/>
        <v>1</v>
      </c>
    </row>
    <row r="707" spans="1:30" s="17" customFormat="1">
      <c r="A707" s="108">
        <f t="shared" si="178"/>
        <v>707</v>
      </c>
      <c r="B707" s="55">
        <f t="shared" si="147"/>
        <v>683</v>
      </c>
      <c r="C707" s="110" t="s">
        <v>4057</v>
      </c>
      <c r="D707" s="110" t="s">
        <v>7</v>
      </c>
      <c r="E707" s="135" t="str">
        <f t="shared" si="179"/>
        <v>"0683"</v>
      </c>
      <c r="F707" s="111" t="str">
        <f t="shared" si="180"/>
        <v>"0683"</v>
      </c>
      <c r="G707" s="191">
        <v>0</v>
      </c>
      <c r="H707" s="191">
        <v>0</v>
      </c>
      <c r="I707" s="178" t="s">
        <v>28</v>
      </c>
      <c r="J707" s="112" t="s">
        <v>1550</v>
      </c>
      <c r="K707" s="113" t="s">
        <v>4077</v>
      </c>
      <c r="M707" s="136" t="str">
        <f t="shared" si="181"/>
        <v>ITM_0683</v>
      </c>
      <c r="N707" s="16"/>
      <c r="P707" s="17" t="str">
        <f t="shared" si="177"/>
        <v/>
      </c>
      <c r="Q707" s="17" t="str">
        <f>IF(ISNA(VLOOKUP(AC707,#REF!,1)),"//","")</f>
        <v/>
      </c>
      <c r="S707" s="43">
        <f t="shared" si="148"/>
        <v>187</v>
      </c>
      <c r="T707" s="108" t="s">
        <v>2431</v>
      </c>
      <c r="U707" s="115" t="s">
        <v>2431</v>
      </c>
      <c r="V707" s="115" t="s">
        <v>2431</v>
      </c>
      <c r="W707" s="44" t="str">
        <f t="shared" si="149"/>
        <v/>
      </c>
      <c r="X707" s="25" t="str">
        <f t="shared" si="150"/>
        <v/>
      </c>
      <c r="Y707" s="1">
        <f t="shared" si="151"/>
        <v>683</v>
      </c>
      <c r="Z707" t="str">
        <f t="shared" si="152"/>
        <v>ITM_0683</v>
      </c>
      <c r="AA707" s="158" t="str">
        <f>IF(ISNA(VLOOKUP(X707,Sheet2!J:J,1,0)),"//","")</f>
        <v/>
      </c>
      <c r="AC707" s="108" t="str">
        <f t="shared" si="153"/>
        <v/>
      </c>
      <c r="AD707" t="b">
        <f t="shared" si="154"/>
        <v>1</v>
      </c>
    </row>
    <row r="708" spans="1:30" s="17" customFormat="1">
      <c r="A708" s="108">
        <f t="shared" si="178"/>
        <v>708</v>
      </c>
      <c r="B708" s="55">
        <f t="shared" si="147"/>
        <v>684</v>
      </c>
      <c r="C708" s="110" t="s">
        <v>4057</v>
      </c>
      <c r="D708" s="110" t="s">
        <v>7</v>
      </c>
      <c r="E708" s="135" t="str">
        <f t="shared" si="179"/>
        <v>"0684"</v>
      </c>
      <c r="F708" s="111" t="str">
        <f t="shared" si="180"/>
        <v>"0684"</v>
      </c>
      <c r="G708" s="191">
        <v>0</v>
      </c>
      <c r="H708" s="191">
        <v>0</v>
      </c>
      <c r="I708" s="178" t="s">
        <v>28</v>
      </c>
      <c r="J708" s="112" t="s">
        <v>1550</v>
      </c>
      <c r="K708" s="113" t="s">
        <v>4077</v>
      </c>
      <c r="M708" s="136" t="str">
        <f t="shared" si="181"/>
        <v>ITM_0684</v>
      </c>
      <c r="N708" s="16"/>
      <c r="P708" s="17" t="str">
        <f t="shared" si="177"/>
        <v/>
      </c>
      <c r="Q708" s="17" t="str">
        <f>IF(ISNA(VLOOKUP(AC708,#REF!,1)),"//","")</f>
        <v/>
      </c>
      <c r="S708" s="43">
        <f t="shared" si="148"/>
        <v>187</v>
      </c>
      <c r="T708" s="108" t="s">
        <v>2431</v>
      </c>
      <c r="U708" s="115" t="s">
        <v>2431</v>
      </c>
      <c r="V708" s="115" t="s">
        <v>2431</v>
      </c>
      <c r="W708" s="44" t="str">
        <f t="shared" si="149"/>
        <v/>
      </c>
      <c r="X708" s="25" t="str">
        <f t="shared" si="150"/>
        <v/>
      </c>
      <c r="Y708" s="1">
        <f t="shared" si="151"/>
        <v>684</v>
      </c>
      <c r="Z708" t="str">
        <f t="shared" si="152"/>
        <v>ITM_0684</v>
      </c>
      <c r="AA708" s="158" t="str">
        <f>IF(ISNA(VLOOKUP(X708,Sheet2!J:J,1,0)),"//","")</f>
        <v/>
      </c>
      <c r="AC708" s="108" t="str">
        <f t="shared" si="153"/>
        <v/>
      </c>
      <c r="AD708" t="b">
        <f t="shared" si="154"/>
        <v>1</v>
      </c>
    </row>
    <row r="709" spans="1:30" s="17" customFormat="1">
      <c r="A709" s="108">
        <f t="shared" si="178"/>
        <v>709</v>
      </c>
      <c r="B709" s="55">
        <f t="shared" si="147"/>
        <v>685</v>
      </c>
      <c r="C709" s="110" t="s">
        <v>4057</v>
      </c>
      <c r="D709" s="110" t="s">
        <v>7</v>
      </c>
      <c r="E709" s="135" t="str">
        <f t="shared" si="179"/>
        <v>"0685"</v>
      </c>
      <c r="F709" s="111" t="str">
        <f t="shared" si="180"/>
        <v>"0685"</v>
      </c>
      <c r="G709" s="191">
        <v>0</v>
      </c>
      <c r="H709" s="191">
        <v>0</v>
      </c>
      <c r="I709" s="178" t="s">
        <v>28</v>
      </c>
      <c r="J709" s="112" t="s">
        <v>1550</v>
      </c>
      <c r="K709" s="113" t="s">
        <v>4077</v>
      </c>
      <c r="M709" s="136" t="str">
        <f t="shared" si="181"/>
        <v>ITM_0685</v>
      </c>
      <c r="N709" s="16"/>
      <c r="P709" s="17" t="str">
        <f t="shared" si="177"/>
        <v/>
      </c>
      <c r="Q709" s="17" t="str">
        <f>IF(ISNA(VLOOKUP(AC709,#REF!,1)),"//","")</f>
        <v/>
      </c>
      <c r="S709" s="43">
        <f t="shared" si="148"/>
        <v>187</v>
      </c>
      <c r="T709" s="108" t="s">
        <v>2431</v>
      </c>
      <c r="U709" s="115" t="s">
        <v>2431</v>
      </c>
      <c r="V709" s="115" t="s">
        <v>2431</v>
      </c>
      <c r="W709" s="44" t="str">
        <f t="shared" si="149"/>
        <v/>
      </c>
      <c r="X709" s="25" t="str">
        <f t="shared" si="150"/>
        <v/>
      </c>
      <c r="Y709" s="1">
        <f t="shared" si="151"/>
        <v>685</v>
      </c>
      <c r="Z709" t="str">
        <f t="shared" si="152"/>
        <v>ITM_0685</v>
      </c>
      <c r="AA709" s="158" t="str">
        <f>IF(ISNA(VLOOKUP(X709,Sheet2!J:J,1,0)),"//","")</f>
        <v/>
      </c>
      <c r="AC709" s="108" t="str">
        <f t="shared" si="153"/>
        <v/>
      </c>
      <c r="AD709" t="b">
        <f t="shared" si="154"/>
        <v>1</v>
      </c>
    </row>
    <row r="710" spans="1:30" s="17" customFormat="1">
      <c r="A710" s="108">
        <f t="shared" si="178"/>
        <v>710</v>
      </c>
      <c r="B710" s="55">
        <f t="shared" si="147"/>
        <v>686</v>
      </c>
      <c r="C710" s="110" t="s">
        <v>4057</v>
      </c>
      <c r="D710" s="110" t="s">
        <v>7</v>
      </c>
      <c r="E710" s="135" t="str">
        <f t="shared" si="179"/>
        <v>"0686"</v>
      </c>
      <c r="F710" s="111" t="str">
        <f t="shared" si="180"/>
        <v>"0686"</v>
      </c>
      <c r="G710" s="191">
        <v>0</v>
      </c>
      <c r="H710" s="191">
        <v>0</v>
      </c>
      <c r="I710" s="178" t="s">
        <v>28</v>
      </c>
      <c r="J710" s="112" t="s">
        <v>1550</v>
      </c>
      <c r="K710" s="113" t="s">
        <v>4077</v>
      </c>
      <c r="M710" s="136" t="str">
        <f t="shared" si="181"/>
        <v>ITM_0686</v>
      </c>
      <c r="N710" s="16"/>
      <c r="P710" s="17" t="str">
        <f t="shared" si="177"/>
        <v/>
      </c>
      <c r="Q710" s="17" t="str">
        <f>IF(ISNA(VLOOKUP(AC710,#REF!,1)),"//","")</f>
        <v/>
      </c>
      <c r="S710" s="43">
        <f t="shared" si="148"/>
        <v>187</v>
      </c>
      <c r="T710" s="108" t="s">
        <v>2431</v>
      </c>
      <c r="U710" s="115" t="s">
        <v>2431</v>
      </c>
      <c r="V710" s="115" t="s">
        <v>2431</v>
      </c>
      <c r="W710" s="44" t="str">
        <f t="shared" si="149"/>
        <v/>
      </c>
      <c r="X710" s="25" t="str">
        <f t="shared" si="150"/>
        <v/>
      </c>
      <c r="Y710" s="1">
        <f t="shared" si="151"/>
        <v>686</v>
      </c>
      <c r="Z710" t="str">
        <f t="shared" si="152"/>
        <v>ITM_0686</v>
      </c>
      <c r="AA710" s="158" t="str">
        <f>IF(ISNA(VLOOKUP(X710,Sheet2!J:J,1,0)),"//","")</f>
        <v/>
      </c>
      <c r="AC710" s="108" t="str">
        <f t="shared" si="153"/>
        <v/>
      </c>
      <c r="AD710" t="b">
        <f t="shared" si="154"/>
        <v>1</v>
      </c>
    </row>
    <row r="711" spans="1:30" s="17" customFormat="1">
      <c r="A711" s="108">
        <f t="shared" si="178"/>
        <v>711</v>
      </c>
      <c r="B711" s="55">
        <f t="shared" ref="B711:B774" si="182">IF(AND(MID(C711,2,1)&lt;&gt;"/",MID(C711,1,1)="/"),INT(B710)+1,B710+0.01)</f>
        <v>687</v>
      </c>
      <c r="C711" s="110" t="s">
        <v>4057</v>
      </c>
      <c r="D711" s="110" t="s">
        <v>7</v>
      </c>
      <c r="E711" s="135" t="str">
        <f t="shared" si="179"/>
        <v>"0687"</v>
      </c>
      <c r="F711" s="111" t="str">
        <f t="shared" si="180"/>
        <v>"0687"</v>
      </c>
      <c r="G711" s="191">
        <v>0</v>
      </c>
      <c r="H711" s="191">
        <v>0</v>
      </c>
      <c r="I711" s="178" t="s">
        <v>28</v>
      </c>
      <c r="J711" s="112" t="s">
        <v>1550</v>
      </c>
      <c r="K711" s="113" t="s">
        <v>4077</v>
      </c>
      <c r="M711" s="136" t="str">
        <f t="shared" si="181"/>
        <v>ITM_0687</v>
      </c>
      <c r="N711" s="16"/>
      <c r="P711" s="17" t="str">
        <f t="shared" si="177"/>
        <v/>
      </c>
      <c r="Q711" s="17" t="str">
        <f>IF(ISNA(VLOOKUP(AC711,#REF!,1)),"//","")</f>
        <v/>
      </c>
      <c r="S711" s="43">
        <f t="shared" ref="S711:S774" si="183">IF(X711&lt;&gt;"",S710+1,S710)</f>
        <v>187</v>
      </c>
      <c r="T711" s="108" t="s">
        <v>2431</v>
      </c>
      <c r="U711" s="115" t="s">
        <v>2431</v>
      </c>
      <c r="V711" s="115" t="s">
        <v>2431</v>
      </c>
      <c r="W711" s="44" t="str">
        <f t="shared" ref="W711:W774" si="184">IF( OR(U711="CNST", I711="CAT_REGS"),IF(E711=CHAR(34)&amp;CHAR(34),F711,E711),
IF(U711="YES",UPPER(IF(E711=CHAR(34)&amp;CHAR(34),F711,E711)),
IF(   AND(U711&lt;&gt;"NO",I711="CAT_FNCT",D711&lt;&gt;"multiply", D711&lt;&gt;"divide"),IF(J711="SLS_ENABLED",   UPPER(IF(E711=CHAR(34)&amp;CHAR(34),F711,E711)),""),"")))</f>
        <v/>
      </c>
      <c r="X711" s="25" t="str">
        <f t="shared" ref="X711:X774" si="185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1">
        <f t="shared" ref="Y711:Y774" si="186">B711</f>
        <v>687</v>
      </c>
      <c r="Z711" t="str">
        <f t="shared" ref="Z711:Z774" si="187">M711</f>
        <v>ITM_0687</v>
      </c>
      <c r="AA711" s="158" t="str">
        <f>IF(ISNA(VLOOKUP(X711,Sheet2!J:J,1,0)),"//","")</f>
        <v/>
      </c>
      <c r="AC711" s="108" t="str">
        <f t="shared" ref="AC711:AC774" si="188">IF(LEN(X711)=0,"",SUBSTITUTE(SUBSTITUTE(SUBSTITUTE(SUBSTITUTE(SUBSTITUTE(SUBSTITUTE(SUBSTITUTE(SUBSTITUTE(SUBSTITUTE(SUBSTITUTE(SUBSTITUTE(SUBSTITUTE(SUBSTITUTE(SUBSTITUTE(SUBSTITUTE(SUBSTITUTE(SUBSTITUTE(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11" t="b">
        <f t="shared" ref="AD711:AD774" si="189">X711=AC711</f>
        <v>1</v>
      </c>
    </row>
    <row r="712" spans="1:30">
      <c r="A712" s="56">
        <f t="shared" si="160"/>
        <v>712</v>
      </c>
      <c r="B712" s="55">
        <f t="shared" si="182"/>
        <v>688</v>
      </c>
      <c r="C712" s="59" t="s">
        <v>4058</v>
      </c>
      <c r="D712" s="59" t="s">
        <v>3195</v>
      </c>
      <c r="E712" s="65" t="s">
        <v>590</v>
      </c>
      <c r="F712" s="65" t="s">
        <v>590</v>
      </c>
      <c r="G712" s="68">
        <v>0</v>
      </c>
      <c r="H712" s="68">
        <v>0</v>
      </c>
      <c r="I712" s="171" t="s">
        <v>2694</v>
      </c>
      <c r="J712" s="65" t="s">
        <v>1550</v>
      </c>
      <c r="K712" s="66" t="s">
        <v>4077</v>
      </c>
      <c r="L712" s="67"/>
      <c r="M712" s="63" t="s">
        <v>3195</v>
      </c>
      <c r="N712" s="13"/>
      <c r="O712"/>
      <c r="P712" t="str">
        <f t="shared" si="177"/>
        <v/>
      </c>
      <c r="Q712" t="str">
        <f>IF(ISNA(VLOOKUP(AC712,#REF!,1)),"//","")</f>
        <v/>
      </c>
      <c r="R712"/>
      <c r="S712" s="43">
        <f t="shared" si="183"/>
        <v>187</v>
      </c>
      <c r="T712" s="92" t="s">
        <v>2431</v>
      </c>
      <c r="U712" s="70" t="s">
        <v>2431</v>
      </c>
      <c r="V712" s="70" t="s">
        <v>2431</v>
      </c>
      <c r="W712" s="44" t="str">
        <f t="shared" si="184"/>
        <v/>
      </c>
      <c r="X712" s="25" t="str">
        <f t="shared" si="185"/>
        <v/>
      </c>
      <c r="Y712" s="1">
        <f t="shared" si="186"/>
        <v>688</v>
      </c>
      <c r="Z712" t="str">
        <f t="shared" si="187"/>
        <v>ITM_A_MACRON</v>
      </c>
      <c r="AA712" s="158" t="str">
        <f>IF(ISNA(VLOOKUP(X712,Sheet2!J:J,1,0)),"//","")</f>
        <v/>
      </c>
      <c r="AC712" s="108" t="str">
        <f t="shared" si="188"/>
        <v/>
      </c>
      <c r="AD712" t="b">
        <f t="shared" si="189"/>
        <v>1</v>
      </c>
    </row>
    <row r="713" spans="1:30">
      <c r="A713" s="56">
        <f t="shared" si="160"/>
        <v>713</v>
      </c>
      <c r="B713" s="55">
        <f t="shared" si="182"/>
        <v>689</v>
      </c>
      <c r="C713" s="59" t="s">
        <v>4058</v>
      </c>
      <c r="D713" s="59" t="s">
        <v>3196</v>
      </c>
      <c r="E713" s="65" t="s">
        <v>591</v>
      </c>
      <c r="F713" s="65" t="s">
        <v>591</v>
      </c>
      <c r="G713" s="68">
        <v>0</v>
      </c>
      <c r="H713" s="68">
        <v>0</v>
      </c>
      <c r="I713" s="171" t="s">
        <v>2694</v>
      </c>
      <c r="J713" s="65" t="s">
        <v>1550</v>
      </c>
      <c r="K713" s="66" t="s">
        <v>4077</v>
      </c>
      <c r="L713" s="67"/>
      <c r="M713" s="63" t="s">
        <v>3196</v>
      </c>
      <c r="N713" s="13"/>
      <c r="O713"/>
      <c r="P713" t="str">
        <f t="shared" si="177"/>
        <v/>
      </c>
      <c r="Q713" t="str">
        <f>IF(ISNA(VLOOKUP(AC713,#REF!,1)),"//","")</f>
        <v/>
      </c>
      <c r="R713"/>
      <c r="S713" s="43">
        <f t="shared" si="183"/>
        <v>187</v>
      </c>
      <c r="T713" s="92" t="s">
        <v>2431</v>
      </c>
      <c r="U713" s="70" t="s">
        <v>2431</v>
      </c>
      <c r="V713" s="70" t="s">
        <v>2431</v>
      </c>
      <c r="W713" s="44" t="str">
        <f t="shared" si="184"/>
        <v/>
      </c>
      <c r="X713" s="25" t="str">
        <f t="shared" si="185"/>
        <v/>
      </c>
      <c r="Y713" s="1">
        <f t="shared" si="186"/>
        <v>689</v>
      </c>
      <c r="Z713" t="str">
        <f t="shared" si="187"/>
        <v>ITM_A_ACUTE</v>
      </c>
      <c r="AA713" s="158" t="str">
        <f>IF(ISNA(VLOOKUP(X713,Sheet2!J:J,1,0)),"//","")</f>
        <v/>
      </c>
      <c r="AC713" s="108" t="str">
        <f t="shared" si="188"/>
        <v/>
      </c>
      <c r="AD713" t="b">
        <f t="shared" si="189"/>
        <v>1</v>
      </c>
    </row>
    <row r="714" spans="1:30">
      <c r="A714" s="56">
        <f t="shared" si="160"/>
        <v>714</v>
      </c>
      <c r="B714" s="55">
        <f t="shared" si="182"/>
        <v>690</v>
      </c>
      <c r="C714" s="59" t="s">
        <v>4058</v>
      </c>
      <c r="D714" s="59" t="s">
        <v>3197</v>
      </c>
      <c r="E714" s="65" t="s">
        <v>592</v>
      </c>
      <c r="F714" s="65" t="s">
        <v>592</v>
      </c>
      <c r="G714" s="68">
        <v>0</v>
      </c>
      <c r="H714" s="68">
        <v>0</v>
      </c>
      <c r="I714" s="171" t="s">
        <v>2694</v>
      </c>
      <c r="J714" s="65" t="s">
        <v>1550</v>
      </c>
      <c r="K714" s="66" t="s">
        <v>4077</v>
      </c>
      <c r="L714" s="67"/>
      <c r="M714" s="63" t="s">
        <v>3197</v>
      </c>
      <c r="N714" s="13"/>
      <c r="O714"/>
      <c r="P714" t="str">
        <f t="shared" si="177"/>
        <v/>
      </c>
      <c r="Q714" t="str">
        <f>IF(ISNA(VLOOKUP(AC714,#REF!,1)),"//","")</f>
        <v/>
      </c>
      <c r="R714"/>
      <c r="S714" s="43">
        <f t="shared" si="183"/>
        <v>187</v>
      </c>
      <c r="T714" s="92" t="s">
        <v>2431</v>
      </c>
      <c r="U714" s="70" t="s">
        <v>2431</v>
      </c>
      <c r="V714" s="70" t="s">
        <v>2431</v>
      </c>
      <c r="W714" s="44" t="str">
        <f t="shared" si="184"/>
        <v/>
      </c>
      <c r="X714" s="25" t="str">
        <f t="shared" si="185"/>
        <v/>
      </c>
      <c r="Y714" s="1">
        <f t="shared" si="186"/>
        <v>690</v>
      </c>
      <c r="Z714" t="str">
        <f t="shared" si="187"/>
        <v>ITM_A_BREVE</v>
      </c>
      <c r="AA714" s="158" t="str">
        <f>IF(ISNA(VLOOKUP(X714,Sheet2!J:J,1,0)),"//","")</f>
        <v/>
      </c>
      <c r="AC714" s="108" t="str">
        <f t="shared" si="188"/>
        <v/>
      </c>
      <c r="AD714" t="b">
        <f t="shared" si="189"/>
        <v>1</v>
      </c>
    </row>
    <row r="715" spans="1:30">
      <c r="A715" s="56">
        <f t="shared" si="160"/>
        <v>715</v>
      </c>
      <c r="B715" s="55">
        <f t="shared" si="182"/>
        <v>691</v>
      </c>
      <c r="C715" s="59" t="s">
        <v>4058</v>
      </c>
      <c r="D715" s="59" t="s">
        <v>3198</v>
      </c>
      <c r="E715" s="65" t="s">
        <v>593</v>
      </c>
      <c r="F715" s="65" t="s">
        <v>593</v>
      </c>
      <c r="G715" s="68">
        <v>0</v>
      </c>
      <c r="H715" s="68">
        <v>0</v>
      </c>
      <c r="I715" s="171" t="s">
        <v>2694</v>
      </c>
      <c r="J715" s="65" t="s">
        <v>1550</v>
      </c>
      <c r="K715" s="66" t="s">
        <v>4077</v>
      </c>
      <c r="L715" s="67"/>
      <c r="M715" s="63" t="s">
        <v>3198</v>
      </c>
      <c r="N715" s="13"/>
      <c r="O715"/>
      <c r="P715" t="str">
        <f t="shared" si="177"/>
        <v/>
      </c>
      <c r="Q715" t="str">
        <f>IF(ISNA(VLOOKUP(AC715,#REF!,1)),"//","")</f>
        <v/>
      </c>
      <c r="R715"/>
      <c r="S715" s="43">
        <f t="shared" si="183"/>
        <v>187</v>
      </c>
      <c r="T715" s="92" t="s">
        <v>2431</v>
      </c>
      <c r="U715" s="70" t="s">
        <v>2431</v>
      </c>
      <c r="V715" s="70" t="s">
        <v>2431</v>
      </c>
      <c r="W715" s="44" t="str">
        <f t="shared" si="184"/>
        <v/>
      </c>
      <c r="X715" s="25" t="str">
        <f t="shared" si="185"/>
        <v/>
      </c>
      <c r="Y715" s="1">
        <f t="shared" si="186"/>
        <v>691</v>
      </c>
      <c r="Z715" t="str">
        <f t="shared" si="187"/>
        <v>ITM_A_GRAVE</v>
      </c>
      <c r="AA715" s="158" t="str">
        <f>IF(ISNA(VLOOKUP(X715,Sheet2!J:J,1,0)),"//","")</f>
        <v/>
      </c>
      <c r="AC715" s="108" t="str">
        <f t="shared" si="188"/>
        <v/>
      </c>
      <c r="AD715" t="b">
        <f t="shared" si="189"/>
        <v>1</v>
      </c>
    </row>
    <row r="716" spans="1:30">
      <c r="A716" s="56">
        <f t="shared" si="160"/>
        <v>716</v>
      </c>
      <c r="B716" s="55">
        <f t="shared" si="182"/>
        <v>692</v>
      </c>
      <c r="C716" s="59" t="s">
        <v>4058</v>
      </c>
      <c r="D716" s="59" t="s">
        <v>3199</v>
      </c>
      <c r="E716" s="65" t="s">
        <v>594</v>
      </c>
      <c r="F716" s="65" t="s">
        <v>594</v>
      </c>
      <c r="G716" s="68">
        <v>0</v>
      </c>
      <c r="H716" s="68">
        <v>0</v>
      </c>
      <c r="I716" s="171" t="s">
        <v>2694</v>
      </c>
      <c r="J716" s="65" t="s">
        <v>1550</v>
      </c>
      <c r="K716" s="66" t="s">
        <v>4077</v>
      </c>
      <c r="L716" s="67"/>
      <c r="M716" s="63" t="s">
        <v>3199</v>
      </c>
      <c r="N716" s="13"/>
      <c r="O716"/>
      <c r="P716" t="str">
        <f t="shared" si="177"/>
        <v/>
      </c>
      <c r="Q716" t="str">
        <f>IF(ISNA(VLOOKUP(AC716,#REF!,1)),"//","")</f>
        <v/>
      </c>
      <c r="R716"/>
      <c r="S716" s="43">
        <f t="shared" si="183"/>
        <v>187</v>
      </c>
      <c r="T716" s="92" t="s">
        <v>2431</v>
      </c>
      <c r="U716" s="70" t="s">
        <v>2431</v>
      </c>
      <c r="V716" s="70" t="s">
        <v>2431</v>
      </c>
      <c r="W716" s="44" t="str">
        <f t="shared" si="184"/>
        <v/>
      </c>
      <c r="X716" s="25" t="str">
        <f t="shared" si="185"/>
        <v/>
      </c>
      <c r="Y716" s="1">
        <f t="shared" si="186"/>
        <v>692</v>
      </c>
      <c r="Z716" t="str">
        <f t="shared" si="187"/>
        <v>ITM_A_DIARESIS</v>
      </c>
      <c r="AA716" s="158" t="str">
        <f>IF(ISNA(VLOOKUP(X716,Sheet2!J:J,1,0)),"//","")</f>
        <v/>
      </c>
      <c r="AC716" s="108" t="str">
        <f t="shared" si="188"/>
        <v/>
      </c>
      <c r="AD716" t="b">
        <f t="shared" si="189"/>
        <v>1</v>
      </c>
    </row>
    <row r="717" spans="1:30">
      <c r="A717" s="56">
        <f t="shared" si="160"/>
        <v>717</v>
      </c>
      <c r="B717" s="55">
        <f t="shared" si="182"/>
        <v>693</v>
      </c>
      <c r="C717" s="59" t="s">
        <v>4058</v>
      </c>
      <c r="D717" s="59" t="s">
        <v>3200</v>
      </c>
      <c r="E717" s="65" t="s">
        <v>595</v>
      </c>
      <c r="F717" s="65" t="s">
        <v>595</v>
      </c>
      <c r="G717" s="68">
        <v>0</v>
      </c>
      <c r="H717" s="68">
        <v>0</v>
      </c>
      <c r="I717" s="171" t="s">
        <v>2694</v>
      </c>
      <c r="J717" s="65" t="s">
        <v>1550</v>
      </c>
      <c r="K717" s="66" t="s">
        <v>4077</v>
      </c>
      <c r="L717" s="67"/>
      <c r="M717" s="63" t="s">
        <v>3200</v>
      </c>
      <c r="N717" s="13"/>
      <c r="O717"/>
      <c r="P717" t="str">
        <f t="shared" si="177"/>
        <v/>
      </c>
      <c r="Q717" t="str">
        <f>IF(ISNA(VLOOKUP(AC717,#REF!,1)),"//","")</f>
        <v/>
      </c>
      <c r="R717"/>
      <c r="S717" s="43">
        <f t="shared" si="183"/>
        <v>187</v>
      </c>
      <c r="T717" s="92" t="s">
        <v>2431</v>
      </c>
      <c r="U717" s="70" t="s">
        <v>2431</v>
      </c>
      <c r="V717" s="70" t="s">
        <v>2431</v>
      </c>
      <c r="W717" s="44" t="str">
        <f t="shared" si="184"/>
        <v/>
      </c>
      <c r="X717" s="25" t="str">
        <f t="shared" si="185"/>
        <v/>
      </c>
      <c r="Y717" s="1">
        <f t="shared" si="186"/>
        <v>693</v>
      </c>
      <c r="Z717" t="str">
        <f t="shared" si="187"/>
        <v>ITM_A_TILDE</v>
      </c>
      <c r="AA717" s="158" t="str">
        <f>IF(ISNA(VLOOKUP(X717,Sheet2!J:J,1,0)),"//","")</f>
        <v/>
      </c>
      <c r="AC717" s="108" t="str">
        <f t="shared" si="188"/>
        <v/>
      </c>
      <c r="AD717" t="b">
        <f t="shared" si="189"/>
        <v>1</v>
      </c>
    </row>
    <row r="718" spans="1:30">
      <c r="A718" s="56">
        <f t="shared" si="160"/>
        <v>718</v>
      </c>
      <c r="B718" s="55">
        <f t="shared" si="182"/>
        <v>694</v>
      </c>
      <c r="C718" s="59" t="s">
        <v>4058</v>
      </c>
      <c r="D718" s="59" t="s">
        <v>3201</v>
      </c>
      <c r="E718" s="65" t="s">
        <v>596</v>
      </c>
      <c r="F718" s="65" t="s">
        <v>596</v>
      </c>
      <c r="G718" s="68">
        <v>0</v>
      </c>
      <c r="H718" s="68">
        <v>0</v>
      </c>
      <c r="I718" s="171" t="s">
        <v>2694</v>
      </c>
      <c r="J718" s="65" t="s">
        <v>1550</v>
      </c>
      <c r="K718" s="66" t="s">
        <v>4077</v>
      </c>
      <c r="L718" s="67"/>
      <c r="M718" s="63" t="s">
        <v>3201</v>
      </c>
      <c r="N718" s="13"/>
      <c r="O718"/>
      <c r="P718" t="str">
        <f t="shared" si="177"/>
        <v/>
      </c>
      <c r="Q718" t="str">
        <f>IF(ISNA(VLOOKUP(AC718,#REF!,1)),"//","")</f>
        <v/>
      </c>
      <c r="R718"/>
      <c r="S718" s="43">
        <f t="shared" si="183"/>
        <v>187</v>
      </c>
      <c r="T718" s="92" t="s">
        <v>2431</v>
      </c>
      <c r="U718" s="70" t="s">
        <v>2431</v>
      </c>
      <c r="V718" s="70" t="s">
        <v>2431</v>
      </c>
      <c r="W718" s="44" t="str">
        <f t="shared" si="184"/>
        <v/>
      </c>
      <c r="X718" s="25" t="str">
        <f t="shared" si="185"/>
        <v/>
      </c>
      <c r="Y718" s="1">
        <f t="shared" si="186"/>
        <v>694</v>
      </c>
      <c r="Z718" t="str">
        <f t="shared" si="187"/>
        <v>ITM_A_CIRC</v>
      </c>
      <c r="AA718" s="158" t="str">
        <f>IF(ISNA(VLOOKUP(X718,Sheet2!J:J,1,0)),"//","")</f>
        <v/>
      </c>
      <c r="AC718" s="108" t="str">
        <f t="shared" si="188"/>
        <v/>
      </c>
      <c r="AD718" t="b">
        <f t="shared" si="189"/>
        <v>1</v>
      </c>
    </row>
    <row r="719" spans="1:30">
      <c r="A719" s="56">
        <f t="shared" si="160"/>
        <v>719</v>
      </c>
      <c r="B719" s="55">
        <f t="shared" si="182"/>
        <v>695</v>
      </c>
      <c r="C719" s="59" t="s">
        <v>4058</v>
      </c>
      <c r="D719" s="59" t="s">
        <v>3202</v>
      </c>
      <c r="E719" s="65" t="s">
        <v>597</v>
      </c>
      <c r="F719" s="65" t="s">
        <v>597</v>
      </c>
      <c r="G719" s="68">
        <v>0</v>
      </c>
      <c r="H719" s="68">
        <v>0</v>
      </c>
      <c r="I719" s="171" t="s">
        <v>2694</v>
      </c>
      <c r="J719" s="65" t="s">
        <v>1550</v>
      </c>
      <c r="K719" s="66" t="s">
        <v>4077</v>
      </c>
      <c r="L719" s="67"/>
      <c r="M719" s="63" t="s">
        <v>3202</v>
      </c>
      <c r="N719" s="13"/>
      <c r="O719"/>
      <c r="P719" t="str">
        <f t="shared" si="177"/>
        <v/>
      </c>
      <c r="Q719" t="str">
        <f>IF(ISNA(VLOOKUP(AC719,#REF!,1)),"//","")</f>
        <v/>
      </c>
      <c r="R719"/>
      <c r="S719" s="43">
        <f t="shared" si="183"/>
        <v>187</v>
      </c>
      <c r="T719" s="92" t="s">
        <v>2431</v>
      </c>
      <c r="U719" s="70" t="s">
        <v>2431</v>
      </c>
      <c r="V719" s="70" t="s">
        <v>2431</v>
      </c>
      <c r="W719" s="44" t="str">
        <f t="shared" si="184"/>
        <v/>
      </c>
      <c r="X719" s="25" t="str">
        <f t="shared" si="185"/>
        <v/>
      </c>
      <c r="Y719" s="1">
        <f t="shared" si="186"/>
        <v>695</v>
      </c>
      <c r="Z719" t="str">
        <f t="shared" si="187"/>
        <v>ITM_A_RING</v>
      </c>
      <c r="AA719" s="158" t="str">
        <f>IF(ISNA(VLOOKUP(X719,Sheet2!J:J,1,0)),"//","")</f>
        <v/>
      </c>
      <c r="AC719" s="108" t="str">
        <f t="shared" si="188"/>
        <v/>
      </c>
      <c r="AD719" t="b">
        <f t="shared" si="189"/>
        <v>1</v>
      </c>
    </row>
    <row r="720" spans="1:30">
      <c r="A720" s="56">
        <f t="shared" si="160"/>
        <v>720</v>
      </c>
      <c r="B720" s="55">
        <f t="shared" si="182"/>
        <v>696</v>
      </c>
      <c r="C720" s="59" t="s">
        <v>4058</v>
      </c>
      <c r="D720" s="59" t="s">
        <v>3203</v>
      </c>
      <c r="E720" s="65" t="s">
        <v>598</v>
      </c>
      <c r="F720" s="65" t="s">
        <v>598</v>
      </c>
      <c r="G720" s="68">
        <v>0</v>
      </c>
      <c r="H720" s="68">
        <v>0</v>
      </c>
      <c r="I720" s="171" t="s">
        <v>2694</v>
      </c>
      <c r="J720" s="65" t="s">
        <v>1550</v>
      </c>
      <c r="K720" s="66" t="s">
        <v>4077</v>
      </c>
      <c r="L720" s="67"/>
      <c r="M720" s="63" t="s">
        <v>3203</v>
      </c>
      <c r="N720" s="13"/>
      <c r="O720"/>
      <c r="P720" t="str">
        <f t="shared" si="177"/>
        <v/>
      </c>
      <c r="Q720" t="str">
        <f>IF(ISNA(VLOOKUP(AC720,#REF!,1)),"//","")</f>
        <v/>
      </c>
      <c r="R720"/>
      <c r="S720" s="43">
        <f t="shared" si="183"/>
        <v>187</v>
      </c>
      <c r="T720" s="92" t="s">
        <v>2431</v>
      </c>
      <c r="U720" s="70" t="s">
        <v>2431</v>
      </c>
      <c r="V720" s="70" t="s">
        <v>2431</v>
      </c>
      <c r="W720" s="44" t="str">
        <f t="shared" si="184"/>
        <v/>
      </c>
      <c r="X720" s="25" t="str">
        <f t="shared" si="185"/>
        <v/>
      </c>
      <c r="Y720" s="1">
        <f t="shared" si="186"/>
        <v>696</v>
      </c>
      <c r="Z720" t="str">
        <f t="shared" si="187"/>
        <v>ITM_AE</v>
      </c>
      <c r="AA720" s="158" t="str">
        <f>IF(ISNA(VLOOKUP(X720,Sheet2!J:J,1,0)),"//","")</f>
        <v/>
      </c>
      <c r="AC720" s="108" t="str">
        <f t="shared" si="188"/>
        <v/>
      </c>
      <c r="AD720" t="b">
        <f t="shared" si="189"/>
        <v>1</v>
      </c>
    </row>
    <row r="721" spans="1:30">
      <c r="A721" s="56">
        <f t="shared" ref="A721:A784" si="190">IF(B721=INT(B721),ROW(),"")</f>
        <v>721</v>
      </c>
      <c r="B721" s="55">
        <f t="shared" si="182"/>
        <v>697</v>
      </c>
      <c r="C721" s="59" t="s">
        <v>4058</v>
      </c>
      <c r="D721" s="59" t="s">
        <v>3204</v>
      </c>
      <c r="E721" s="65" t="s">
        <v>599</v>
      </c>
      <c r="F721" s="65" t="s">
        <v>599</v>
      </c>
      <c r="G721" s="68">
        <v>0</v>
      </c>
      <c r="H721" s="68">
        <v>0</v>
      </c>
      <c r="I721" s="171" t="s">
        <v>2694</v>
      </c>
      <c r="J721" s="65" t="s">
        <v>1550</v>
      </c>
      <c r="K721" s="66" t="s">
        <v>4077</v>
      </c>
      <c r="L721" s="67"/>
      <c r="M721" s="63" t="s">
        <v>3204</v>
      </c>
      <c r="N721" s="13"/>
      <c r="O721"/>
      <c r="P721" t="str">
        <f t="shared" si="177"/>
        <v/>
      </c>
      <c r="Q721" t="str">
        <f>IF(ISNA(VLOOKUP(AC721,#REF!,1)),"//","")</f>
        <v/>
      </c>
      <c r="R721"/>
      <c r="S721" s="43">
        <f t="shared" si="183"/>
        <v>187</v>
      </c>
      <c r="T721" s="92" t="s">
        <v>2431</v>
      </c>
      <c r="U721" s="70" t="s">
        <v>2431</v>
      </c>
      <c r="V721" s="70" t="s">
        <v>2431</v>
      </c>
      <c r="W721" s="44" t="str">
        <f t="shared" si="184"/>
        <v/>
      </c>
      <c r="X721" s="25" t="str">
        <f t="shared" si="185"/>
        <v/>
      </c>
      <c r="Y721" s="1">
        <f t="shared" si="186"/>
        <v>697</v>
      </c>
      <c r="Z721" t="str">
        <f t="shared" si="187"/>
        <v>ITM_A_OGONEK</v>
      </c>
      <c r="AA721" s="158" t="str">
        <f>IF(ISNA(VLOOKUP(X721,Sheet2!J:J,1,0)),"//","")</f>
        <v/>
      </c>
      <c r="AC721" s="108" t="str">
        <f t="shared" si="188"/>
        <v/>
      </c>
      <c r="AD721" t="b">
        <f t="shared" si="189"/>
        <v>1</v>
      </c>
    </row>
    <row r="722" spans="1:30">
      <c r="A722" s="56">
        <f t="shared" si="190"/>
        <v>722</v>
      </c>
      <c r="B722" s="55">
        <f t="shared" si="182"/>
        <v>698</v>
      </c>
      <c r="C722" s="59" t="s">
        <v>4058</v>
      </c>
      <c r="D722" s="59" t="s">
        <v>3205</v>
      </c>
      <c r="E722" s="65" t="s">
        <v>600</v>
      </c>
      <c r="F722" s="65" t="s">
        <v>600</v>
      </c>
      <c r="G722" s="68">
        <v>0</v>
      </c>
      <c r="H722" s="68">
        <v>0</v>
      </c>
      <c r="I722" s="171" t="s">
        <v>2694</v>
      </c>
      <c r="J722" s="65" t="s">
        <v>1550</v>
      </c>
      <c r="K722" s="66" t="s">
        <v>4077</v>
      </c>
      <c r="L722" s="67"/>
      <c r="M722" s="63" t="s">
        <v>3205</v>
      </c>
      <c r="N722" s="13"/>
      <c r="O722"/>
      <c r="P722" t="str">
        <f t="shared" si="177"/>
        <v/>
      </c>
      <c r="Q722" t="str">
        <f>IF(ISNA(VLOOKUP(AC722,#REF!,1)),"//","")</f>
        <v/>
      </c>
      <c r="R722"/>
      <c r="S722" s="43">
        <f t="shared" si="183"/>
        <v>187</v>
      </c>
      <c r="T722" s="92" t="s">
        <v>2431</v>
      </c>
      <c r="U722" s="70" t="s">
        <v>2431</v>
      </c>
      <c r="V722" s="70" t="s">
        <v>2431</v>
      </c>
      <c r="W722" s="44" t="str">
        <f t="shared" si="184"/>
        <v/>
      </c>
      <c r="X722" s="25" t="str">
        <f t="shared" si="185"/>
        <v/>
      </c>
      <c r="Y722" s="1">
        <f t="shared" si="186"/>
        <v>698</v>
      </c>
      <c r="Z722" t="str">
        <f t="shared" si="187"/>
        <v>ITM_C_ACUTE</v>
      </c>
      <c r="AA722" s="158" t="str">
        <f>IF(ISNA(VLOOKUP(X722,Sheet2!J:J,1,0)),"//","")</f>
        <v/>
      </c>
      <c r="AC722" s="108" t="str">
        <f t="shared" si="188"/>
        <v/>
      </c>
      <c r="AD722" t="b">
        <f t="shared" si="189"/>
        <v>1</v>
      </c>
    </row>
    <row r="723" spans="1:30">
      <c r="A723" s="56">
        <f t="shared" si="190"/>
        <v>723</v>
      </c>
      <c r="B723" s="55">
        <f t="shared" si="182"/>
        <v>699</v>
      </c>
      <c r="C723" s="59" t="s">
        <v>4058</v>
      </c>
      <c r="D723" s="59" t="s">
        <v>3206</v>
      </c>
      <c r="E723" s="65" t="s">
        <v>601</v>
      </c>
      <c r="F723" s="65" t="s">
        <v>601</v>
      </c>
      <c r="G723" s="68">
        <v>0</v>
      </c>
      <c r="H723" s="68">
        <v>0</v>
      </c>
      <c r="I723" s="171" t="s">
        <v>2694</v>
      </c>
      <c r="J723" s="65" t="s">
        <v>1550</v>
      </c>
      <c r="K723" s="66" t="s">
        <v>4077</v>
      </c>
      <c r="L723" s="67"/>
      <c r="M723" s="63" t="s">
        <v>3206</v>
      </c>
      <c r="N723" s="13"/>
      <c r="O723"/>
      <c r="P723" t="str">
        <f t="shared" si="177"/>
        <v/>
      </c>
      <c r="Q723" t="str">
        <f>IF(ISNA(VLOOKUP(AC723,#REF!,1)),"//","")</f>
        <v/>
      </c>
      <c r="R723"/>
      <c r="S723" s="43">
        <f t="shared" si="183"/>
        <v>187</v>
      </c>
      <c r="T723" s="92" t="s">
        <v>2431</v>
      </c>
      <c r="U723" s="70" t="s">
        <v>2431</v>
      </c>
      <c r="V723" s="70" t="s">
        <v>2431</v>
      </c>
      <c r="W723" s="44" t="str">
        <f t="shared" si="184"/>
        <v/>
      </c>
      <c r="X723" s="25" t="str">
        <f t="shared" si="185"/>
        <v/>
      </c>
      <c r="Y723" s="1">
        <f t="shared" si="186"/>
        <v>699</v>
      </c>
      <c r="Z723" t="str">
        <f t="shared" si="187"/>
        <v>ITM_C_CARON</v>
      </c>
      <c r="AA723" s="158" t="str">
        <f>IF(ISNA(VLOOKUP(X723,Sheet2!J:J,1,0)),"//","")</f>
        <v/>
      </c>
      <c r="AC723" s="108" t="str">
        <f t="shared" si="188"/>
        <v/>
      </c>
      <c r="AD723" t="b">
        <f t="shared" si="189"/>
        <v>1</v>
      </c>
    </row>
    <row r="724" spans="1:30">
      <c r="A724" s="56">
        <f t="shared" si="190"/>
        <v>724</v>
      </c>
      <c r="B724" s="55">
        <f t="shared" si="182"/>
        <v>700</v>
      </c>
      <c r="C724" s="59" t="s">
        <v>4058</v>
      </c>
      <c r="D724" s="59" t="s">
        <v>3207</v>
      </c>
      <c r="E724" s="65" t="s">
        <v>602</v>
      </c>
      <c r="F724" s="65" t="s">
        <v>602</v>
      </c>
      <c r="G724" s="68">
        <v>0</v>
      </c>
      <c r="H724" s="68">
        <v>0</v>
      </c>
      <c r="I724" s="171" t="s">
        <v>2694</v>
      </c>
      <c r="J724" s="65" t="s">
        <v>1550</v>
      </c>
      <c r="K724" s="66" t="s">
        <v>4077</v>
      </c>
      <c r="L724" s="67"/>
      <c r="M724" s="63" t="s">
        <v>3207</v>
      </c>
      <c r="N724" s="13"/>
      <c r="O724"/>
      <c r="P724" t="str">
        <f t="shared" si="177"/>
        <v/>
      </c>
      <c r="Q724" t="str">
        <f>IF(ISNA(VLOOKUP(AC724,#REF!,1)),"//","")</f>
        <v/>
      </c>
      <c r="R724"/>
      <c r="S724" s="43">
        <f t="shared" si="183"/>
        <v>187</v>
      </c>
      <c r="T724" s="92" t="s">
        <v>2431</v>
      </c>
      <c r="U724" s="70" t="s">
        <v>2431</v>
      </c>
      <c r="V724" s="70" t="s">
        <v>2431</v>
      </c>
      <c r="W724" s="44" t="str">
        <f t="shared" si="184"/>
        <v/>
      </c>
      <c r="X724" s="25" t="str">
        <f t="shared" si="185"/>
        <v/>
      </c>
      <c r="Y724" s="1">
        <f t="shared" si="186"/>
        <v>700</v>
      </c>
      <c r="Z724" t="str">
        <f t="shared" si="187"/>
        <v>ITM_C_CEDILLA</v>
      </c>
      <c r="AA724" s="158" t="str">
        <f>IF(ISNA(VLOOKUP(X724,Sheet2!J:J,1,0)),"//","")</f>
        <v/>
      </c>
      <c r="AC724" s="108" t="str">
        <f t="shared" si="188"/>
        <v/>
      </c>
      <c r="AD724" t="b">
        <f t="shared" si="189"/>
        <v>1</v>
      </c>
    </row>
    <row r="725" spans="1:30">
      <c r="A725" s="56">
        <f t="shared" si="190"/>
        <v>725</v>
      </c>
      <c r="B725" s="55">
        <f t="shared" si="182"/>
        <v>701</v>
      </c>
      <c r="C725" s="59" t="s">
        <v>4058</v>
      </c>
      <c r="D725" s="59" t="s">
        <v>3208</v>
      </c>
      <c r="E725" s="65" t="s">
        <v>603</v>
      </c>
      <c r="F725" s="65" t="s">
        <v>603</v>
      </c>
      <c r="G725" s="68">
        <v>0</v>
      </c>
      <c r="H725" s="68">
        <v>0</v>
      </c>
      <c r="I725" s="171" t="s">
        <v>2694</v>
      </c>
      <c r="J725" s="65" t="s">
        <v>1550</v>
      </c>
      <c r="K725" s="66" t="s">
        <v>4077</v>
      </c>
      <c r="L725" s="67"/>
      <c r="M725" s="63" t="s">
        <v>3208</v>
      </c>
      <c r="N725" s="13"/>
      <c r="O725"/>
      <c r="P725" t="str">
        <f t="shared" si="177"/>
        <v/>
      </c>
      <c r="Q725" t="str">
        <f>IF(ISNA(VLOOKUP(AC725,#REF!,1)),"//","")</f>
        <v/>
      </c>
      <c r="R725"/>
      <c r="S725" s="43">
        <f t="shared" si="183"/>
        <v>187</v>
      </c>
      <c r="T725" s="92" t="s">
        <v>2431</v>
      </c>
      <c r="U725" s="70" t="s">
        <v>2431</v>
      </c>
      <c r="V725" s="70" t="s">
        <v>2431</v>
      </c>
      <c r="W725" s="44" t="str">
        <f t="shared" si="184"/>
        <v/>
      </c>
      <c r="X725" s="25" t="str">
        <f t="shared" si="185"/>
        <v/>
      </c>
      <c r="Y725" s="1">
        <f t="shared" si="186"/>
        <v>701</v>
      </c>
      <c r="Z725" t="str">
        <f t="shared" si="187"/>
        <v>ITM_D_STROKE</v>
      </c>
      <c r="AA725" s="158" t="str">
        <f>IF(ISNA(VLOOKUP(X725,Sheet2!J:J,1,0)),"//","")</f>
        <v/>
      </c>
      <c r="AC725" s="108" t="str">
        <f t="shared" si="188"/>
        <v/>
      </c>
      <c r="AD725" t="b">
        <f t="shared" si="189"/>
        <v>1</v>
      </c>
    </row>
    <row r="726" spans="1:30">
      <c r="A726" s="56">
        <f t="shared" si="190"/>
        <v>726</v>
      </c>
      <c r="B726" s="55">
        <f t="shared" si="182"/>
        <v>702</v>
      </c>
      <c r="C726" s="59" t="s">
        <v>4058</v>
      </c>
      <c r="D726" s="59" t="s">
        <v>3209</v>
      </c>
      <c r="E726" s="65" t="s">
        <v>604</v>
      </c>
      <c r="F726" s="65" t="s">
        <v>604</v>
      </c>
      <c r="G726" s="68">
        <v>0</v>
      </c>
      <c r="H726" s="68">
        <v>0</v>
      </c>
      <c r="I726" s="171" t="s">
        <v>2694</v>
      </c>
      <c r="J726" s="65" t="s">
        <v>1550</v>
      </c>
      <c r="K726" s="66" t="s">
        <v>4077</v>
      </c>
      <c r="L726" s="67"/>
      <c r="M726" s="63" t="s">
        <v>3209</v>
      </c>
      <c r="N726" s="13"/>
      <c r="O726"/>
      <c r="P726" t="str">
        <f t="shared" si="177"/>
        <v/>
      </c>
      <c r="Q726" t="str">
        <f>IF(ISNA(VLOOKUP(AC726,#REF!,1)),"//","")</f>
        <v/>
      </c>
      <c r="R726"/>
      <c r="S726" s="43">
        <f t="shared" si="183"/>
        <v>187</v>
      </c>
      <c r="T726" s="92" t="s">
        <v>2431</v>
      </c>
      <c r="U726" s="70" t="s">
        <v>2431</v>
      </c>
      <c r="V726" s="70" t="s">
        <v>2431</v>
      </c>
      <c r="W726" s="44" t="str">
        <f t="shared" si="184"/>
        <v/>
      </c>
      <c r="X726" s="25" t="str">
        <f t="shared" si="185"/>
        <v/>
      </c>
      <c r="Y726" s="1">
        <f t="shared" si="186"/>
        <v>702</v>
      </c>
      <c r="Z726" t="str">
        <f t="shared" si="187"/>
        <v>ITM_D_CARON</v>
      </c>
      <c r="AA726" s="158" t="str">
        <f>IF(ISNA(VLOOKUP(X726,Sheet2!J:J,1,0)),"//","")</f>
        <v/>
      </c>
      <c r="AC726" s="108" t="str">
        <f t="shared" si="188"/>
        <v/>
      </c>
      <c r="AD726" t="b">
        <f t="shared" si="189"/>
        <v>1</v>
      </c>
    </row>
    <row r="727" spans="1:30">
      <c r="A727" s="56">
        <f t="shared" si="190"/>
        <v>727</v>
      </c>
      <c r="B727" s="55">
        <f t="shared" si="182"/>
        <v>703</v>
      </c>
      <c r="C727" s="59" t="s">
        <v>4058</v>
      </c>
      <c r="D727" s="59" t="s">
        <v>3210</v>
      </c>
      <c r="E727" s="65" t="s">
        <v>605</v>
      </c>
      <c r="F727" s="65" t="s">
        <v>605</v>
      </c>
      <c r="G727" s="68">
        <v>0</v>
      </c>
      <c r="H727" s="68">
        <v>0</v>
      </c>
      <c r="I727" s="171" t="s">
        <v>2694</v>
      </c>
      <c r="J727" s="65" t="s">
        <v>1550</v>
      </c>
      <c r="K727" s="66" t="s">
        <v>4077</v>
      </c>
      <c r="L727" s="67"/>
      <c r="M727" s="63" t="s">
        <v>3210</v>
      </c>
      <c r="N727" s="13"/>
      <c r="O727"/>
      <c r="P727" t="str">
        <f t="shared" si="177"/>
        <v/>
      </c>
      <c r="Q727" t="str">
        <f>IF(ISNA(VLOOKUP(AC727,#REF!,1)),"//","")</f>
        <v/>
      </c>
      <c r="R727"/>
      <c r="S727" s="43">
        <f t="shared" si="183"/>
        <v>187</v>
      </c>
      <c r="T727" s="92" t="s">
        <v>2431</v>
      </c>
      <c r="U727" s="70" t="s">
        <v>2431</v>
      </c>
      <c r="V727" s="70" t="s">
        <v>2431</v>
      </c>
      <c r="W727" s="44" t="str">
        <f t="shared" si="184"/>
        <v/>
      </c>
      <c r="X727" s="25" t="str">
        <f t="shared" si="185"/>
        <v/>
      </c>
      <c r="Y727" s="1">
        <f t="shared" si="186"/>
        <v>703</v>
      </c>
      <c r="Z727" t="str">
        <f t="shared" si="187"/>
        <v>ITM_E_MACRON</v>
      </c>
      <c r="AA727" s="158" t="str">
        <f>IF(ISNA(VLOOKUP(X727,Sheet2!J:J,1,0)),"//","")</f>
        <v/>
      </c>
      <c r="AC727" s="108" t="str">
        <f t="shared" si="188"/>
        <v/>
      </c>
      <c r="AD727" t="b">
        <f t="shared" si="189"/>
        <v>1</v>
      </c>
    </row>
    <row r="728" spans="1:30">
      <c r="A728" s="56">
        <f t="shared" si="190"/>
        <v>728</v>
      </c>
      <c r="B728" s="55">
        <f t="shared" si="182"/>
        <v>704</v>
      </c>
      <c r="C728" s="59" t="s">
        <v>4058</v>
      </c>
      <c r="D728" s="59" t="s">
        <v>3211</v>
      </c>
      <c r="E728" s="65" t="s">
        <v>606</v>
      </c>
      <c r="F728" s="65" t="s">
        <v>606</v>
      </c>
      <c r="G728" s="68">
        <v>0</v>
      </c>
      <c r="H728" s="68">
        <v>0</v>
      </c>
      <c r="I728" s="171" t="s">
        <v>2694</v>
      </c>
      <c r="J728" s="65" t="s">
        <v>1550</v>
      </c>
      <c r="K728" s="66" t="s">
        <v>4077</v>
      </c>
      <c r="L728" s="67"/>
      <c r="M728" s="63" t="s">
        <v>3211</v>
      </c>
      <c r="N728" s="13"/>
      <c r="O728"/>
      <c r="P728" t="str">
        <f t="shared" si="177"/>
        <v/>
      </c>
      <c r="Q728" t="str">
        <f>IF(ISNA(VLOOKUP(AC728,#REF!,1)),"//","")</f>
        <v/>
      </c>
      <c r="R728"/>
      <c r="S728" s="43">
        <f t="shared" si="183"/>
        <v>187</v>
      </c>
      <c r="T728" s="92" t="s">
        <v>2431</v>
      </c>
      <c r="U728" s="70" t="s">
        <v>2431</v>
      </c>
      <c r="V728" s="70" t="s">
        <v>2431</v>
      </c>
      <c r="W728" s="44" t="str">
        <f t="shared" si="184"/>
        <v/>
      </c>
      <c r="X728" s="25" t="str">
        <f t="shared" si="185"/>
        <v/>
      </c>
      <c r="Y728" s="1">
        <f t="shared" si="186"/>
        <v>704</v>
      </c>
      <c r="Z728" t="str">
        <f t="shared" si="187"/>
        <v>ITM_E_ACUTE</v>
      </c>
      <c r="AA728" s="158" t="str">
        <f>IF(ISNA(VLOOKUP(X728,Sheet2!J:J,1,0)),"//","")</f>
        <v/>
      </c>
      <c r="AC728" s="108" t="str">
        <f t="shared" si="188"/>
        <v/>
      </c>
      <c r="AD728" t="b">
        <f t="shared" si="189"/>
        <v>1</v>
      </c>
    </row>
    <row r="729" spans="1:30">
      <c r="A729" s="56">
        <f t="shared" si="190"/>
        <v>729</v>
      </c>
      <c r="B729" s="55">
        <f t="shared" si="182"/>
        <v>705</v>
      </c>
      <c r="C729" s="59" t="s">
        <v>4058</v>
      </c>
      <c r="D729" s="59" t="s">
        <v>3212</v>
      </c>
      <c r="E729" s="65" t="s">
        <v>607</v>
      </c>
      <c r="F729" s="65" t="s">
        <v>607</v>
      </c>
      <c r="G729" s="68">
        <v>0</v>
      </c>
      <c r="H729" s="68">
        <v>0</v>
      </c>
      <c r="I729" s="171" t="s">
        <v>2694</v>
      </c>
      <c r="J729" s="65" t="s">
        <v>1550</v>
      </c>
      <c r="K729" s="66" t="s">
        <v>4077</v>
      </c>
      <c r="L729" s="67"/>
      <c r="M729" s="63" t="s">
        <v>3212</v>
      </c>
      <c r="N729" s="13"/>
      <c r="O729"/>
      <c r="P729" t="str">
        <f t="shared" si="177"/>
        <v/>
      </c>
      <c r="Q729" t="str">
        <f>IF(ISNA(VLOOKUP(AC729,#REF!,1)),"//","")</f>
        <v/>
      </c>
      <c r="R729"/>
      <c r="S729" s="43">
        <f t="shared" si="183"/>
        <v>187</v>
      </c>
      <c r="T729" s="92" t="s">
        <v>2431</v>
      </c>
      <c r="U729" s="70" t="s">
        <v>2431</v>
      </c>
      <c r="V729" s="70" t="s">
        <v>2431</v>
      </c>
      <c r="W729" s="44" t="str">
        <f t="shared" si="184"/>
        <v/>
      </c>
      <c r="X729" s="25" t="str">
        <f t="shared" si="185"/>
        <v/>
      </c>
      <c r="Y729" s="1">
        <f t="shared" si="186"/>
        <v>705</v>
      </c>
      <c r="Z729" t="str">
        <f t="shared" si="187"/>
        <v>ITM_E_BREVE</v>
      </c>
      <c r="AA729" s="158" t="str">
        <f>IF(ISNA(VLOOKUP(X729,Sheet2!J:J,1,0)),"//","")</f>
        <v/>
      </c>
      <c r="AC729" s="108" t="str">
        <f t="shared" si="188"/>
        <v/>
      </c>
      <c r="AD729" t="b">
        <f t="shared" si="189"/>
        <v>1</v>
      </c>
    </row>
    <row r="730" spans="1:30">
      <c r="A730" s="56">
        <f t="shared" si="190"/>
        <v>730</v>
      </c>
      <c r="B730" s="55">
        <f t="shared" si="182"/>
        <v>706</v>
      </c>
      <c r="C730" s="59" t="s">
        <v>4058</v>
      </c>
      <c r="D730" s="59" t="s">
        <v>3213</v>
      </c>
      <c r="E730" s="65" t="s">
        <v>608</v>
      </c>
      <c r="F730" s="65" t="s">
        <v>608</v>
      </c>
      <c r="G730" s="68">
        <v>0</v>
      </c>
      <c r="H730" s="68">
        <v>0</v>
      </c>
      <c r="I730" s="171" t="s">
        <v>2694</v>
      </c>
      <c r="J730" s="65" t="s">
        <v>1550</v>
      </c>
      <c r="K730" s="66" t="s">
        <v>4077</v>
      </c>
      <c r="L730" s="67"/>
      <c r="M730" s="63" t="s">
        <v>3213</v>
      </c>
      <c r="N730" s="13"/>
      <c r="O730"/>
      <c r="P730" t="str">
        <f t="shared" si="177"/>
        <v/>
      </c>
      <c r="Q730" t="str">
        <f>IF(ISNA(VLOOKUP(AC730,#REF!,1)),"//","")</f>
        <v/>
      </c>
      <c r="R730"/>
      <c r="S730" s="43">
        <f t="shared" si="183"/>
        <v>187</v>
      </c>
      <c r="T730" s="92" t="s">
        <v>2431</v>
      </c>
      <c r="U730" s="70" t="s">
        <v>2431</v>
      </c>
      <c r="V730" s="70" t="s">
        <v>2431</v>
      </c>
      <c r="W730" s="44" t="str">
        <f t="shared" si="184"/>
        <v/>
      </c>
      <c r="X730" s="25" t="str">
        <f t="shared" si="185"/>
        <v/>
      </c>
      <c r="Y730" s="1">
        <f t="shared" si="186"/>
        <v>706</v>
      </c>
      <c r="Z730" t="str">
        <f t="shared" si="187"/>
        <v>ITM_E_GRAVE</v>
      </c>
      <c r="AA730" s="158" t="str">
        <f>IF(ISNA(VLOOKUP(X730,Sheet2!J:J,1,0)),"//","")</f>
        <v/>
      </c>
      <c r="AC730" s="108" t="str">
        <f t="shared" si="188"/>
        <v/>
      </c>
      <c r="AD730" t="b">
        <f t="shared" si="189"/>
        <v>1</v>
      </c>
    </row>
    <row r="731" spans="1:30">
      <c r="A731" s="56">
        <f t="shared" si="190"/>
        <v>731</v>
      </c>
      <c r="B731" s="55">
        <f t="shared" si="182"/>
        <v>707</v>
      </c>
      <c r="C731" s="59" t="s">
        <v>4058</v>
      </c>
      <c r="D731" s="59" t="s">
        <v>3214</v>
      </c>
      <c r="E731" s="65" t="s">
        <v>609</v>
      </c>
      <c r="F731" s="65" t="s">
        <v>609</v>
      </c>
      <c r="G731" s="68">
        <v>0</v>
      </c>
      <c r="H731" s="68">
        <v>0</v>
      </c>
      <c r="I731" s="171" t="s">
        <v>2694</v>
      </c>
      <c r="J731" s="65" t="s">
        <v>1550</v>
      </c>
      <c r="K731" s="66" t="s">
        <v>4077</v>
      </c>
      <c r="L731" s="64"/>
      <c r="M731" s="63" t="s">
        <v>3214</v>
      </c>
      <c r="N731" s="13"/>
      <c r="O731"/>
      <c r="P731" t="str">
        <f t="shared" si="177"/>
        <v/>
      </c>
      <c r="Q731" t="str">
        <f>IF(ISNA(VLOOKUP(AC731,#REF!,1)),"//","")</f>
        <v/>
      </c>
      <c r="R731"/>
      <c r="S731" s="43">
        <f t="shared" si="183"/>
        <v>187</v>
      </c>
      <c r="T731" s="92" t="s">
        <v>2431</v>
      </c>
      <c r="U731" s="70" t="s">
        <v>2431</v>
      </c>
      <c r="V731" s="70" t="s">
        <v>2431</v>
      </c>
      <c r="W731" s="44" t="str">
        <f t="shared" si="184"/>
        <v/>
      </c>
      <c r="X731" s="25" t="str">
        <f t="shared" si="185"/>
        <v/>
      </c>
      <c r="Y731" s="1">
        <f t="shared" si="186"/>
        <v>707</v>
      </c>
      <c r="Z731" t="str">
        <f t="shared" si="187"/>
        <v>ITM_E_DIARESIS</v>
      </c>
      <c r="AA731" s="158" t="str">
        <f>IF(ISNA(VLOOKUP(X731,Sheet2!J:J,1,0)),"//","")</f>
        <v/>
      </c>
      <c r="AC731" s="108" t="str">
        <f t="shared" si="188"/>
        <v/>
      </c>
      <c r="AD731" t="b">
        <f t="shared" si="189"/>
        <v>1</v>
      </c>
    </row>
    <row r="732" spans="1:30">
      <c r="A732" s="56">
        <f t="shared" si="190"/>
        <v>732</v>
      </c>
      <c r="B732" s="55">
        <f t="shared" si="182"/>
        <v>708</v>
      </c>
      <c r="C732" s="59" t="s">
        <v>4058</v>
      </c>
      <c r="D732" s="59" t="s">
        <v>3215</v>
      </c>
      <c r="E732" s="65" t="s">
        <v>610</v>
      </c>
      <c r="F732" s="65" t="s">
        <v>610</v>
      </c>
      <c r="G732" s="68">
        <v>0</v>
      </c>
      <c r="H732" s="68">
        <v>0</v>
      </c>
      <c r="I732" s="171" t="s">
        <v>2694</v>
      </c>
      <c r="J732" s="65" t="s">
        <v>1550</v>
      </c>
      <c r="K732" s="66" t="s">
        <v>4077</v>
      </c>
      <c r="L732" s="72"/>
      <c r="M732" s="63" t="s">
        <v>3215</v>
      </c>
      <c r="N732" s="13"/>
      <c r="O732"/>
      <c r="P732" t="str">
        <f t="shared" si="177"/>
        <v/>
      </c>
      <c r="Q732" t="str">
        <f>IF(ISNA(VLOOKUP(AC732,#REF!,1)),"//","")</f>
        <v/>
      </c>
      <c r="R732"/>
      <c r="S732" s="43">
        <f t="shared" si="183"/>
        <v>187</v>
      </c>
      <c r="T732" s="92" t="s">
        <v>2431</v>
      </c>
      <c r="U732" s="70" t="s">
        <v>2431</v>
      </c>
      <c r="V732" s="70" t="s">
        <v>2431</v>
      </c>
      <c r="W732" s="44" t="str">
        <f t="shared" si="184"/>
        <v/>
      </c>
      <c r="X732" s="25" t="str">
        <f t="shared" si="185"/>
        <v/>
      </c>
      <c r="Y732" s="1">
        <f t="shared" si="186"/>
        <v>708</v>
      </c>
      <c r="Z732" t="str">
        <f t="shared" si="187"/>
        <v>ITM_E_CIRC</v>
      </c>
      <c r="AA732" s="158" t="str">
        <f>IF(ISNA(VLOOKUP(X732,Sheet2!J:J,1,0)),"//","")</f>
        <v/>
      </c>
      <c r="AC732" s="108" t="str">
        <f t="shared" si="188"/>
        <v/>
      </c>
      <c r="AD732" t="b">
        <f t="shared" si="189"/>
        <v>1</v>
      </c>
    </row>
    <row r="733" spans="1:30">
      <c r="A733" s="56">
        <f t="shared" si="190"/>
        <v>733</v>
      </c>
      <c r="B733" s="55">
        <f t="shared" si="182"/>
        <v>709</v>
      </c>
      <c r="C733" s="59" t="s">
        <v>4058</v>
      </c>
      <c r="D733" s="59" t="s">
        <v>3216</v>
      </c>
      <c r="E733" s="65" t="s">
        <v>611</v>
      </c>
      <c r="F733" s="65" t="s">
        <v>611</v>
      </c>
      <c r="G733" s="68">
        <v>0</v>
      </c>
      <c r="H733" s="68">
        <v>0</v>
      </c>
      <c r="I733" s="171" t="s">
        <v>2694</v>
      </c>
      <c r="J733" s="65" t="s">
        <v>1550</v>
      </c>
      <c r="K733" s="66" t="s">
        <v>4077</v>
      </c>
      <c r="L733" s="67"/>
      <c r="M733" s="63" t="s">
        <v>3216</v>
      </c>
      <c r="N733" s="13"/>
      <c r="O733"/>
      <c r="P733" t="str">
        <f t="shared" si="177"/>
        <v/>
      </c>
      <c r="Q733" t="str">
        <f>IF(ISNA(VLOOKUP(AC733,#REF!,1)),"//","")</f>
        <v/>
      </c>
      <c r="R733"/>
      <c r="S733" s="43">
        <f t="shared" si="183"/>
        <v>187</v>
      </c>
      <c r="T733" s="92" t="s">
        <v>2431</v>
      </c>
      <c r="U733" s="70" t="s">
        <v>2431</v>
      </c>
      <c r="V733" s="70" t="s">
        <v>2431</v>
      </c>
      <c r="W733" s="44" t="str">
        <f t="shared" si="184"/>
        <v/>
      </c>
      <c r="X733" s="25" t="str">
        <f t="shared" si="185"/>
        <v/>
      </c>
      <c r="Y733" s="1">
        <f t="shared" si="186"/>
        <v>709</v>
      </c>
      <c r="Z733" t="str">
        <f t="shared" si="187"/>
        <v>ITM_E_OGONEK</v>
      </c>
      <c r="AA733" s="158" t="str">
        <f>IF(ISNA(VLOOKUP(X733,Sheet2!J:J,1,0)),"//","")</f>
        <v/>
      </c>
      <c r="AC733" s="108" t="str">
        <f t="shared" si="188"/>
        <v/>
      </c>
      <c r="AD733" t="b">
        <f t="shared" si="189"/>
        <v>1</v>
      </c>
    </row>
    <row r="734" spans="1:30">
      <c r="A734" s="56">
        <f t="shared" si="190"/>
        <v>734</v>
      </c>
      <c r="B734" s="55">
        <f t="shared" si="182"/>
        <v>710</v>
      </c>
      <c r="C734" s="59" t="s">
        <v>4058</v>
      </c>
      <c r="D734" s="59" t="s">
        <v>3217</v>
      </c>
      <c r="E734" s="65" t="s">
        <v>612</v>
      </c>
      <c r="F734" s="65" t="s">
        <v>612</v>
      </c>
      <c r="G734" s="68">
        <v>0</v>
      </c>
      <c r="H734" s="68">
        <v>0</v>
      </c>
      <c r="I734" s="171" t="s">
        <v>2694</v>
      </c>
      <c r="J734" s="65" t="s">
        <v>1550</v>
      </c>
      <c r="K734" s="66" t="s">
        <v>4077</v>
      </c>
      <c r="L734" s="67"/>
      <c r="M734" s="63" t="s">
        <v>3217</v>
      </c>
      <c r="N734" s="13"/>
      <c r="O734"/>
      <c r="P734" t="str">
        <f t="shared" si="177"/>
        <v/>
      </c>
      <c r="Q734" t="str">
        <f>IF(ISNA(VLOOKUP(AC734,#REF!,1)),"//","")</f>
        <v/>
      </c>
      <c r="R734"/>
      <c r="S734" s="43">
        <f t="shared" si="183"/>
        <v>187</v>
      </c>
      <c r="T734" s="92" t="s">
        <v>2431</v>
      </c>
      <c r="U734" s="70" t="s">
        <v>2431</v>
      </c>
      <c r="V734" s="70" t="s">
        <v>2431</v>
      </c>
      <c r="W734" s="44" t="str">
        <f t="shared" si="184"/>
        <v/>
      </c>
      <c r="X734" s="25" t="str">
        <f t="shared" si="185"/>
        <v/>
      </c>
      <c r="Y734" s="1">
        <f t="shared" si="186"/>
        <v>710</v>
      </c>
      <c r="Z734" t="str">
        <f t="shared" si="187"/>
        <v>ITM_G_BREVE</v>
      </c>
      <c r="AA734" s="158" t="str">
        <f>IF(ISNA(VLOOKUP(X734,Sheet2!J:J,1,0)),"//","")</f>
        <v/>
      </c>
      <c r="AC734" s="108" t="str">
        <f t="shared" si="188"/>
        <v/>
      </c>
      <c r="AD734" t="b">
        <f t="shared" si="189"/>
        <v>1</v>
      </c>
    </row>
    <row r="735" spans="1:30" s="17" customFormat="1">
      <c r="A735" s="108">
        <f t="shared" si="190"/>
        <v>735</v>
      </c>
      <c r="B735" s="55">
        <f t="shared" si="182"/>
        <v>711</v>
      </c>
      <c r="C735" s="110" t="s">
        <v>4057</v>
      </c>
      <c r="D735" s="110" t="s">
        <v>7</v>
      </c>
      <c r="E735" s="135" t="str">
        <f t="shared" ref="E735" si="191">CHAR(34)&amp;IF(B735&lt;10,"000",IF(B735&lt;100,"00",IF(B735&lt;1000,"0","")))&amp;$B735&amp;CHAR(34)</f>
        <v>"0711"</v>
      </c>
      <c r="F735" s="111" t="str">
        <f t="shared" ref="F735" si="192">E735</f>
        <v>"0711"</v>
      </c>
      <c r="G735" s="191">
        <v>0</v>
      </c>
      <c r="H735" s="191">
        <v>0</v>
      </c>
      <c r="I735" s="178" t="s">
        <v>28</v>
      </c>
      <c r="J735" s="112" t="s">
        <v>1550</v>
      </c>
      <c r="K735" s="113" t="s">
        <v>4077</v>
      </c>
      <c r="M735" s="136" t="str">
        <f t="shared" ref="M735" si="193">"ITM_"&amp;IF(B735&lt;10,"000",IF(B735&lt;100,"00",IF(B735&lt;1000,"0","")))&amp;$B735</f>
        <v>ITM_0711</v>
      </c>
      <c r="N735" s="16"/>
      <c r="P735" s="17" t="str">
        <f t="shared" si="177"/>
        <v/>
      </c>
      <c r="Q735" s="17" t="str">
        <f>IF(ISNA(VLOOKUP(AC735,#REF!,1)),"//","")</f>
        <v/>
      </c>
      <c r="S735" s="43">
        <f t="shared" si="183"/>
        <v>187</v>
      </c>
      <c r="T735" s="108" t="s">
        <v>2431</v>
      </c>
      <c r="U735" s="115" t="s">
        <v>2431</v>
      </c>
      <c r="V735" s="115" t="s">
        <v>2431</v>
      </c>
      <c r="W735" s="44" t="str">
        <f t="shared" si="184"/>
        <v/>
      </c>
      <c r="X735" s="25" t="str">
        <f t="shared" si="185"/>
        <v/>
      </c>
      <c r="Y735" s="1">
        <f t="shared" si="186"/>
        <v>711</v>
      </c>
      <c r="Z735" t="str">
        <f t="shared" si="187"/>
        <v>ITM_0711</v>
      </c>
      <c r="AA735" s="158" t="str">
        <f>IF(ISNA(VLOOKUP(X735,Sheet2!J:J,1,0)),"//","")</f>
        <v/>
      </c>
      <c r="AC735" s="108" t="str">
        <f t="shared" si="188"/>
        <v/>
      </c>
      <c r="AD735" t="b">
        <f t="shared" si="189"/>
        <v>1</v>
      </c>
    </row>
    <row r="736" spans="1:30">
      <c r="A736" s="56">
        <f t="shared" si="190"/>
        <v>736</v>
      </c>
      <c r="B736" s="55">
        <f t="shared" si="182"/>
        <v>712</v>
      </c>
      <c r="C736" s="59" t="s">
        <v>4058</v>
      </c>
      <c r="D736" s="59" t="s">
        <v>3218</v>
      </c>
      <c r="E736" s="65" t="s">
        <v>613</v>
      </c>
      <c r="F736" s="65" t="s">
        <v>613</v>
      </c>
      <c r="G736" s="68">
        <v>0</v>
      </c>
      <c r="H736" s="68">
        <v>0</v>
      </c>
      <c r="I736" s="171" t="s">
        <v>2694</v>
      </c>
      <c r="J736" s="65" t="s">
        <v>1550</v>
      </c>
      <c r="K736" s="66" t="s">
        <v>4077</v>
      </c>
      <c r="L736" s="67"/>
      <c r="M736" s="63" t="s">
        <v>3218</v>
      </c>
      <c r="N736" s="13"/>
      <c r="O736"/>
      <c r="P736" t="str">
        <f t="shared" si="177"/>
        <v/>
      </c>
      <c r="Q736" t="str">
        <f>IF(ISNA(VLOOKUP(AC736,#REF!,1)),"//","")</f>
        <v/>
      </c>
      <c r="R736"/>
      <c r="S736" s="43">
        <f t="shared" si="183"/>
        <v>187</v>
      </c>
      <c r="T736" s="92" t="s">
        <v>2431</v>
      </c>
      <c r="U736" s="70" t="s">
        <v>2431</v>
      </c>
      <c r="V736" s="70" t="s">
        <v>2431</v>
      </c>
      <c r="W736" s="44" t="str">
        <f t="shared" si="184"/>
        <v/>
      </c>
      <c r="X736" s="25" t="str">
        <f t="shared" si="185"/>
        <v/>
      </c>
      <c r="Y736" s="1">
        <f t="shared" si="186"/>
        <v>712</v>
      </c>
      <c r="Z736" t="str">
        <f t="shared" si="187"/>
        <v>ITM_I_MACRON</v>
      </c>
      <c r="AA736" s="158" t="str">
        <f>IF(ISNA(VLOOKUP(X736,Sheet2!J:J,1,0)),"//","")</f>
        <v/>
      </c>
      <c r="AC736" s="108" t="str">
        <f t="shared" si="188"/>
        <v/>
      </c>
      <c r="AD736" t="b">
        <f t="shared" si="189"/>
        <v>1</v>
      </c>
    </row>
    <row r="737" spans="1:30">
      <c r="A737" s="56">
        <f t="shared" si="190"/>
        <v>737</v>
      </c>
      <c r="B737" s="55">
        <f t="shared" si="182"/>
        <v>713</v>
      </c>
      <c r="C737" s="59" t="s">
        <v>4058</v>
      </c>
      <c r="D737" s="59" t="s">
        <v>3219</v>
      </c>
      <c r="E737" s="65" t="s">
        <v>614</v>
      </c>
      <c r="F737" s="77" t="s">
        <v>614</v>
      </c>
      <c r="G737" s="68">
        <v>0</v>
      </c>
      <c r="H737" s="68">
        <v>0</v>
      </c>
      <c r="I737" s="171" t="s">
        <v>2694</v>
      </c>
      <c r="J737" s="65" t="s">
        <v>1550</v>
      </c>
      <c r="K737" s="66" t="s">
        <v>4077</v>
      </c>
      <c r="L737" s="67"/>
      <c r="M737" s="63" t="s">
        <v>3219</v>
      </c>
      <c r="N737" s="13"/>
      <c r="O737"/>
      <c r="P737" t="str">
        <f t="shared" si="177"/>
        <v/>
      </c>
      <c r="Q737" t="str">
        <f>IF(ISNA(VLOOKUP(AC737,#REF!,1)),"//","")</f>
        <v/>
      </c>
      <c r="R737"/>
      <c r="S737" s="43">
        <f t="shared" si="183"/>
        <v>187</v>
      </c>
      <c r="T737" s="92" t="s">
        <v>2431</v>
      </c>
      <c r="U737" s="70" t="s">
        <v>2431</v>
      </c>
      <c r="V737" s="70" t="s">
        <v>2431</v>
      </c>
      <c r="W737" s="44" t="str">
        <f t="shared" si="184"/>
        <v/>
      </c>
      <c r="X737" s="25" t="str">
        <f t="shared" si="185"/>
        <v/>
      </c>
      <c r="Y737" s="1">
        <f t="shared" si="186"/>
        <v>713</v>
      </c>
      <c r="Z737" t="str">
        <f t="shared" si="187"/>
        <v>ITM_I_ACUTE</v>
      </c>
      <c r="AA737" s="158" t="str">
        <f>IF(ISNA(VLOOKUP(X737,Sheet2!J:J,1,0)),"//","")</f>
        <v/>
      </c>
      <c r="AC737" s="108" t="str">
        <f t="shared" si="188"/>
        <v/>
      </c>
      <c r="AD737" t="b">
        <f t="shared" si="189"/>
        <v>1</v>
      </c>
    </row>
    <row r="738" spans="1:30">
      <c r="A738" s="56">
        <f t="shared" si="190"/>
        <v>738</v>
      </c>
      <c r="B738" s="55">
        <f t="shared" si="182"/>
        <v>714</v>
      </c>
      <c r="C738" s="59" t="s">
        <v>4058</v>
      </c>
      <c r="D738" s="59" t="s">
        <v>3220</v>
      </c>
      <c r="E738" s="78" t="s">
        <v>615</v>
      </c>
      <c r="F738" s="79" t="s">
        <v>615</v>
      </c>
      <c r="G738" s="68">
        <v>0</v>
      </c>
      <c r="H738" s="68">
        <v>0</v>
      </c>
      <c r="I738" s="171" t="s">
        <v>2694</v>
      </c>
      <c r="J738" s="65" t="s">
        <v>1550</v>
      </c>
      <c r="K738" s="66" t="s">
        <v>4077</v>
      </c>
      <c r="L738" s="67"/>
      <c r="M738" s="63" t="s">
        <v>3220</v>
      </c>
      <c r="N738" s="13"/>
      <c r="O738"/>
      <c r="P738" t="str">
        <f t="shared" si="177"/>
        <v/>
      </c>
      <c r="Q738" t="str">
        <f>IF(ISNA(VLOOKUP(AC738,#REF!,1)),"//","")</f>
        <v/>
      </c>
      <c r="R738"/>
      <c r="S738" s="43">
        <f t="shared" si="183"/>
        <v>187</v>
      </c>
      <c r="T738" s="92" t="s">
        <v>2431</v>
      </c>
      <c r="U738" s="70" t="s">
        <v>2431</v>
      </c>
      <c r="V738" s="70" t="s">
        <v>2431</v>
      </c>
      <c r="W738" s="44" t="str">
        <f t="shared" si="184"/>
        <v/>
      </c>
      <c r="X738" s="25" t="str">
        <f t="shared" si="185"/>
        <v/>
      </c>
      <c r="Y738" s="1">
        <f t="shared" si="186"/>
        <v>714</v>
      </c>
      <c r="Z738" t="str">
        <f t="shared" si="187"/>
        <v>ITM_I_BREVE</v>
      </c>
      <c r="AA738" s="158" t="str">
        <f>IF(ISNA(VLOOKUP(X738,Sheet2!J:J,1,0)),"//","")</f>
        <v/>
      </c>
      <c r="AC738" s="108" t="str">
        <f t="shared" si="188"/>
        <v/>
      </c>
      <c r="AD738" t="b">
        <f t="shared" si="189"/>
        <v>1</v>
      </c>
    </row>
    <row r="739" spans="1:30">
      <c r="A739" s="56">
        <f t="shared" si="190"/>
        <v>739</v>
      </c>
      <c r="B739" s="55">
        <f t="shared" si="182"/>
        <v>715</v>
      </c>
      <c r="C739" s="59" t="s">
        <v>4058</v>
      </c>
      <c r="D739" s="59" t="s">
        <v>3221</v>
      </c>
      <c r="E739" s="78" t="s">
        <v>616</v>
      </c>
      <c r="F739" s="79" t="s">
        <v>616</v>
      </c>
      <c r="G739" s="68">
        <v>0</v>
      </c>
      <c r="H739" s="68">
        <v>0</v>
      </c>
      <c r="I739" s="171" t="s">
        <v>2694</v>
      </c>
      <c r="J739" s="65" t="s">
        <v>1550</v>
      </c>
      <c r="K739" s="66" t="s">
        <v>4077</v>
      </c>
      <c r="L739" s="64"/>
      <c r="M739" s="63" t="s">
        <v>3221</v>
      </c>
      <c r="N739" s="13"/>
      <c r="O739"/>
      <c r="P739" t="str">
        <f t="shared" ref="P739:P802" si="194">IF(E739=F739,"","NOT EQUAL")</f>
        <v/>
      </c>
      <c r="Q739" t="str">
        <f>IF(ISNA(VLOOKUP(AC739,#REF!,1)),"//","")</f>
        <v/>
      </c>
      <c r="R739"/>
      <c r="S739" s="43">
        <f t="shared" si="183"/>
        <v>187</v>
      </c>
      <c r="T739" s="92" t="s">
        <v>2431</v>
      </c>
      <c r="U739" s="70" t="s">
        <v>2431</v>
      </c>
      <c r="V739" s="70" t="s">
        <v>2431</v>
      </c>
      <c r="W739" s="44" t="str">
        <f t="shared" si="184"/>
        <v/>
      </c>
      <c r="X739" s="25" t="str">
        <f t="shared" si="185"/>
        <v/>
      </c>
      <c r="Y739" s="1">
        <f t="shared" si="186"/>
        <v>715</v>
      </c>
      <c r="Z739" t="str">
        <f t="shared" si="187"/>
        <v>ITM_I_GRAVE</v>
      </c>
      <c r="AA739" s="158" t="str">
        <f>IF(ISNA(VLOOKUP(X739,Sheet2!J:J,1,0)),"//","")</f>
        <v/>
      </c>
      <c r="AC739" s="108" t="str">
        <f t="shared" si="188"/>
        <v/>
      </c>
      <c r="AD739" t="b">
        <f t="shared" si="189"/>
        <v>1</v>
      </c>
    </row>
    <row r="740" spans="1:30">
      <c r="A740" s="56">
        <f t="shared" si="190"/>
        <v>740</v>
      </c>
      <c r="B740" s="55">
        <f t="shared" si="182"/>
        <v>716</v>
      </c>
      <c r="C740" s="59" t="s">
        <v>4058</v>
      </c>
      <c r="D740" s="59" t="s">
        <v>3222</v>
      </c>
      <c r="E740" s="65" t="s">
        <v>617</v>
      </c>
      <c r="F740" s="65" t="s">
        <v>617</v>
      </c>
      <c r="G740" s="68">
        <v>0</v>
      </c>
      <c r="H740" s="68">
        <v>0</v>
      </c>
      <c r="I740" s="171" t="s">
        <v>2694</v>
      </c>
      <c r="J740" s="65" t="s">
        <v>1550</v>
      </c>
      <c r="K740" s="66" t="s">
        <v>4077</v>
      </c>
      <c r="L740" s="67"/>
      <c r="M740" s="63" t="s">
        <v>3222</v>
      </c>
      <c r="N740" s="13"/>
      <c r="O740"/>
      <c r="P740" t="str">
        <f t="shared" si="194"/>
        <v/>
      </c>
      <c r="Q740" t="str">
        <f>IF(ISNA(VLOOKUP(AC740,#REF!,1)),"//","")</f>
        <v/>
      </c>
      <c r="R740"/>
      <c r="S740" s="43">
        <f t="shared" si="183"/>
        <v>187</v>
      </c>
      <c r="T740" s="92" t="s">
        <v>2431</v>
      </c>
      <c r="U740" s="70" t="s">
        <v>2431</v>
      </c>
      <c r="V740" s="70" t="s">
        <v>2431</v>
      </c>
      <c r="W740" s="44" t="str">
        <f t="shared" si="184"/>
        <v/>
      </c>
      <c r="X740" s="25" t="str">
        <f t="shared" si="185"/>
        <v/>
      </c>
      <c r="Y740" s="1">
        <f t="shared" si="186"/>
        <v>716</v>
      </c>
      <c r="Z740" t="str">
        <f t="shared" si="187"/>
        <v>ITM_I_DIARESIS</v>
      </c>
      <c r="AA740" s="158" t="str">
        <f>IF(ISNA(VLOOKUP(X740,Sheet2!J:J,1,0)),"//","")</f>
        <v/>
      </c>
      <c r="AC740" s="108" t="str">
        <f t="shared" si="188"/>
        <v/>
      </c>
      <c r="AD740" t="b">
        <f t="shared" si="189"/>
        <v>1</v>
      </c>
    </row>
    <row r="741" spans="1:30">
      <c r="A741" s="56">
        <f t="shared" si="190"/>
        <v>741</v>
      </c>
      <c r="B741" s="55">
        <f t="shared" si="182"/>
        <v>717</v>
      </c>
      <c r="C741" s="59" t="s">
        <v>4058</v>
      </c>
      <c r="D741" s="59" t="s">
        <v>3223</v>
      </c>
      <c r="E741" s="65" t="s">
        <v>618</v>
      </c>
      <c r="F741" s="65" t="s">
        <v>618</v>
      </c>
      <c r="G741" s="68">
        <v>0</v>
      </c>
      <c r="H741" s="68">
        <v>0</v>
      </c>
      <c r="I741" s="171" t="s">
        <v>2694</v>
      </c>
      <c r="J741" s="65" t="s">
        <v>1550</v>
      </c>
      <c r="K741" s="66" t="s">
        <v>4077</v>
      </c>
      <c r="L741" s="67"/>
      <c r="M741" s="63" t="s">
        <v>3223</v>
      </c>
      <c r="N741" s="13"/>
      <c r="O741"/>
      <c r="P741" t="str">
        <f t="shared" si="194"/>
        <v/>
      </c>
      <c r="Q741" t="str">
        <f>IF(ISNA(VLOOKUP(AC741,#REF!,1)),"//","")</f>
        <v/>
      </c>
      <c r="R741"/>
      <c r="S741" s="43">
        <f t="shared" si="183"/>
        <v>187</v>
      </c>
      <c r="T741" s="92" t="s">
        <v>2431</v>
      </c>
      <c r="U741" s="70" t="s">
        <v>2431</v>
      </c>
      <c r="V741" s="70" t="s">
        <v>2431</v>
      </c>
      <c r="W741" s="44" t="str">
        <f t="shared" si="184"/>
        <v/>
      </c>
      <c r="X741" s="25" t="str">
        <f t="shared" si="185"/>
        <v/>
      </c>
      <c r="Y741" s="1">
        <f t="shared" si="186"/>
        <v>717</v>
      </c>
      <c r="Z741" t="str">
        <f t="shared" si="187"/>
        <v>ITM_I_CIRC</v>
      </c>
      <c r="AA741" s="158" t="str">
        <f>IF(ISNA(VLOOKUP(X741,Sheet2!J:J,1,0)),"//","")</f>
        <v/>
      </c>
      <c r="AC741" s="108" t="str">
        <f t="shared" si="188"/>
        <v/>
      </c>
      <c r="AD741" t="b">
        <f t="shared" si="189"/>
        <v>1</v>
      </c>
    </row>
    <row r="742" spans="1:30">
      <c r="A742" s="56">
        <f t="shared" si="190"/>
        <v>742</v>
      </c>
      <c r="B742" s="55">
        <f t="shared" si="182"/>
        <v>718</v>
      </c>
      <c r="C742" s="59" t="s">
        <v>4058</v>
      </c>
      <c r="D742" s="59" t="s">
        <v>3224</v>
      </c>
      <c r="E742" s="65" t="s">
        <v>619</v>
      </c>
      <c r="F742" s="65" t="s">
        <v>619</v>
      </c>
      <c r="G742" s="68">
        <v>0</v>
      </c>
      <c r="H742" s="68">
        <v>0</v>
      </c>
      <c r="I742" s="171" t="s">
        <v>2694</v>
      </c>
      <c r="J742" s="65" t="s">
        <v>1550</v>
      </c>
      <c r="K742" s="66" t="s">
        <v>4077</v>
      </c>
      <c r="L742" s="67"/>
      <c r="M742" s="63" t="s">
        <v>3224</v>
      </c>
      <c r="N742" s="13"/>
      <c r="O742"/>
      <c r="P742" t="str">
        <f t="shared" si="194"/>
        <v/>
      </c>
      <c r="Q742" t="str">
        <f>IF(ISNA(VLOOKUP(AC742,#REF!,1)),"//","")</f>
        <v/>
      </c>
      <c r="R742"/>
      <c r="S742" s="43">
        <f t="shared" si="183"/>
        <v>187</v>
      </c>
      <c r="T742" s="92" t="s">
        <v>2431</v>
      </c>
      <c r="U742" s="70" t="s">
        <v>2431</v>
      </c>
      <c r="V742" s="70" t="s">
        <v>2431</v>
      </c>
      <c r="W742" s="44" t="str">
        <f t="shared" si="184"/>
        <v/>
      </c>
      <c r="X742" s="25" t="str">
        <f t="shared" si="185"/>
        <v/>
      </c>
      <c r="Y742" s="1">
        <f t="shared" si="186"/>
        <v>718</v>
      </c>
      <c r="Z742" t="str">
        <f t="shared" si="187"/>
        <v>ITM_I_OGONEK</v>
      </c>
      <c r="AA742" s="158" t="str">
        <f>IF(ISNA(VLOOKUP(X742,Sheet2!J:J,1,0)),"//","")</f>
        <v/>
      </c>
      <c r="AC742" s="108" t="str">
        <f t="shared" si="188"/>
        <v/>
      </c>
      <c r="AD742" t="b">
        <f t="shared" si="189"/>
        <v>1</v>
      </c>
    </row>
    <row r="743" spans="1:30">
      <c r="A743" s="56">
        <f t="shared" si="190"/>
        <v>743</v>
      </c>
      <c r="B743" s="55">
        <f t="shared" si="182"/>
        <v>719</v>
      </c>
      <c r="C743" s="59" t="s">
        <v>4058</v>
      </c>
      <c r="D743" s="59" t="s">
        <v>3225</v>
      </c>
      <c r="E743" s="65" t="s">
        <v>620</v>
      </c>
      <c r="F743" s="65" t="s">
        <v>620</v>
      </c>
      <c r="G743" s="68">
        <v>0</v>
      </c>
      <c r="H743" s="68">
        <v>0</v>
      </c>
      <c r="I743" s="171" t="s">
        <v>2694</v>
      </c>
      <c r="J743" s="65" t="s">
        <v>1550</v>
      </c>
      <c r="K743" s="66" t="s">
        <v>4077</v>
      </c>
      <c r="L743" s="67"/>
      <c r="M743" s="63" t="s">
        <v>3225</v>
      </c>
      <c r="N743" s="13"/>
      <c r="O743"/>
      <c r="P743" t="str">
        <f t="shared" si="194"/>
        <v/>
      </c>
      <c r="Q743" t="str">
        <f>IF(ISNA(VLOOKUP(AC743,#REF!,1)),"//","")</f>
        <v/>
      </c>
      <c r="R743"/>
      <c r="S743" s="43">
        <f t="shared" si="183"/>
        <v>187</v>
      </c>
      <c r="T743" s="92" t="s">
        <v>2431</v>
      </c>
      <c r="U743" s="70" t="s">
        <v>2431</v>
      </c>
      <c r="V743" s="70" t="s">
        <v>2431</v>
      </c>
      <c r="W743" s="44" t="str">
        <f t="shared" si="184"/>
        <v/>
      </c>
      <c r="X743" s="25" t="str">
        <f t="shared" si="185"/>
        <v/>
      </c>
      <c r="Y743" s="1">
        <f t="shared" si="186"/>
        <v>719</v>
      </c>
      <c r="Z743" t="str">
        <f t="shared" si="187"/>
        <v>ITM_I_DOT</v>
      </c>
      <c r="AA743" s="158" t="str">
        <f>IF(ISNA(VLOOKUP(X743,Sheet2!J:J,1,0)),"//","")</f>
        <v/>
      </c>
      <c r="AC743" s="108" t="str">
        <f t="shared" si="188"/>
        <v/>
      </c>
      <c r="AD743" t="b">
        <f t="shared" si="189"/>
        <v>1</v>
      </c>
    </row>
    <row r="744" spans="1:30">
      <c r="A744" s="56">
        <f t="shared" si="190"/>
        <v>744</v>
      </c>
      <c r="B744" s="55">
        <f t="shared" si="182"/>
        <v>720</v>
      </c>
      <c r="C744" s="59" t="s">
        <v>4058</v>
      </c>
      <c r="D744" s="59" t="s">
        <v>3226</v>
      </c>
      <c r="E744" s="65" t="s">
        <v>141</v>
      </c>
      <c r="F744" s="65" t="s">
        <v>141</v>
      </c>
      <c r="G744" s="68">
        <v>0</v>
      </c>
      <c r="H744" s="68">
        <v>0</v>
      </c>
      <c r="I744" s="65" t="s">
        <v>1</v>
      </c>
      <c r="J744" s="65" t="s">
        <v>1550</v>
      </c>
      <c r="K744" s="66" t="s">
        <v>4077</v>
      </c>
      <c r="L744" s="67"/>
      <c r="M744" s="63" t="s">
        <v>3226</v>
      </c>
      <c r="N744" s="13"/>
      <c r="O744"/>
      <c r="P744" t="str">
        <f t="shared" si="194"/>
        <v/>
      </c>
      <c r="Q744" t="str">
        <f>IF(ISNA(VLOOKUP(AC744,#REF!,1)),"//","")</f>
        <v/>
      </c>
      <c r="R744"/>
      <c r="S744" s="43">
        <f t="shared" si="183"/>
        <v>187</v>
      </c>
      <c r="T744" s="92" t="s">
        <v>2431</v>
      </c>
      <c r="U744" s="70" t="s">
        <v>2431</v>
      </c>
      <c r="V744" s="70" t="s">
        <v>2431</v>
      </c>
      <c r="W744" s="44" t="str">
        <f t="shared" si="184"/>
        <v/>
      </c>
      <c r="X744" s="25" t="str">
        <f t="shared" si="185"/>
        <v/>
      </c>
      <c r="Y744" s="1">
        <f t="shared" si="186"/>
        <v>720</v>
      </c>
      <c r="Z744" t="str">
        <f t="shared" si="187"/>
        <v>ITM_I_DOTLESS</v>
      </c>
      <c r="AA744" s="158" t="str">
        <f>IF(ISNA(VLOOKUP(X744,Sheet2!J:J,1,0)),"//","")</f>
        <v/>
      </c>
      <c r="AC744" s="108" t="str">
        <f t="shared" si="188"/>
        <v/>
      </c>
      <c r="AD744" t="b">
        <f t="shared" si="189"/>
        <v>1</v>
      </c>
    </row>
    <row r="745" spans="1:30">
      <c r="A745" s="56">
        <f t="shared" si="190"/>
        <v>745</v>
      </c>
      <c r="B745" s="55">
        <f t="shared" si="182"/>
        <v>721</v>
      </c>
      <c r="C745" s="59" t="s">
        <v>4058</v>
      </c>
      <c r="D745" s="59" t="s">
        <v>3227</v>
      </c>
      <c r="E745" s="65" t="s">
        <v>621</v>
      </c>
      <c r="F745" s="65" t="s">
        <v>621</v>
      </c>
      <c r="G745" s="68">
        <v>0</v>
      </c>
      <c r="H745" s="68">
        <v>0</v>
      </c>
      <c r="I745" s="171" t="s">
        <v>2694</v>
      </c>
      <c r="J745" s="65" t="s">
        <v>1550</v>
      </c>
      <c r="K745" s="66" t="s">
        <v>4077</v>
      </c>
      <c r="L745" s="67"/>
      <c r="M745" s="63" t="s">
        <v>3227</v>
      </c>
      <c r="N745" s="13"/>
      <c r="O745"/>
      <c r="P745" t="str">
        <f t="shared" si="194"/>
        <v/>
      </c>
      <c r="Q745" t="str">
        <f>IF(ISNA(VLOOKUP(AC745,#REF!,1)),"//","")</f>
        <v/>
      </c>
      <c r="R745"/>
      <c r="S745" s="43">
        <f t="shared" si="183"/>
        <v>187</v>
      </c>
      <c r="T745" s="92" t="s">
        <v>2431</v>
      </c>
      <c r="U745" s="70" t="s">
        <v>2431</v>
      </c>
      <c r="V745" s="70" t="s">
        <v>2431</v>
      </c>
      <c r="W745" s="44" t="str">
        <f t="shared" si="184"/>
        <v/>
      </c>
      <c r="X745" s="25" t="str">
        <f t="shared" si="185"/>
        <v/>
      </c>
      <c r="Y745" s="1">
        <f t="shared" si="186"/>
        <v>721</v>
      </c>
      <c r="Z745" t="str">
        <f t="shared" si="187"/>
        <v>ITM_L_STROKE</v>
      </c>
      <c r="AA745" s="158" t="str">
        <f>IF(ISNA(VLOOKUP(X745,Sheet2!J:J,1,0)),"//","")</f>
        <v/>
      </c>
      <c r="AC745" s="108" t="str">
        <f t="shared" si="188"/>
        <v/>
      </c>
      <c r="AD745" t="b">
        <f t="shared" si="189"/>
        <v>1</v>
      </c>
    </row>
    <row r="746" spans="1:30">
      <c r="A746" s="56">
        <f t="shared" si="190"/>
        <v>746</v>
      </c>
      <c r="B746" s="55">
        <f t="shared" si="182"/>
        <v>722</v>
      </c>
      <c r="C746" s="59" t="s">
        <v>4058</v>
      </c>
      <c r="D746" s="59" t="s">
        <v>3228</v>
      </c>
      <c r="E746" s="65" t="s">
        <v>622</v>
      </c>
      <c r="F746" s="65" t="s">
        <v>622</v>
      </c>
      <c r="G746" s="68">
        <v>0</v>
      </c>
      <c r="H746" s="68">
        <v>0</v>
      </c>
      <c r="I746" s="171" t="s">
        <v>2694</v>
      </c>
      <c r="J746" s="65" t="s">
        <v>1550</v>
      </c>
      <c r="K746" s="66" t="s">
        <v>4077</v>
      </c>
      <c r="L746" s="64"/>
      <c r="M746" s="63" t="s">
        <v>3228</v>
      </c>
      <c r="N746" s="13"/>
      <c r="O746"/>
      <c r="P746" t="str">
        <f t="shared" si="194"/>
        <v/>
      </c>
      <c r="Q746" t="str">
        <f>IF(ISNA(VLOOKUP(AC746,#REF!,1)),"//","")</f>
        <v/>
      </c>
      <c r="R746"/>
      <c r="S746" s="43">
        <f t="shared" si="183"/>
        <v>187</v>
      </c>
      <c r="T746" s="92" t="s">
        <v>2431</v>
      </c>
      <c r="U746" s="70" t="s">
        <v>2431</v>
      </c>
      <c r="V746" s="70" t="s">
        <v>2431</v>
      </c>
      <c r="W746" s="44" t="str">
        <f t="shared" si="184"/>
        <v/>
      </c>
      <c r="X746" s="25" t="str">
        <f t="shared" si="185"/>
        <v/>
      </c>
      <c r="Y746" s="1">
        <f t="shared" si="186"/>
        <v>722</v>
      </c>
      <c r="Z746" t="str">
        <f t="shared" si="187"/>
        <v>ITM_L_ACUTE</v>
      </c>
      <c r="AA746" s="158" t="str">
        <f>IF(ISNA(VLOOKUP(X746,Sheet2!J:J,1,0)),"//","")</f>
        <v/>
      </c>
      <c r="AC746" s="108" t="str">
        <f t="shared" si="188"/>
        <v/>
      </c>
      <c r="AD746" t="b">
        <f t="shared" si="189"/>
        <v>1</v>
      </c>
    </row>
    <row r="747" spans="1:30">
      <c r="A747" s="56">
        <f t="shared" si="190"/>
        <v>747</v>
      </c>
      <c r="B747" s="55">
        <f t="shared" si="182"/>
        <v>723</v>
      </c>
      <c r="C747" s="59" t="s">
        <v>4058</v>
      </c>
      <c r="D747" s="59" t="s">
        <v>3229</v>
      </c>
      <c r="E747" s="65" t="s">
        <v>623</v>
      </c>
      <c r="F747" s="65" t="s">
        <v>623</v>
      </c>
      <c r="G747" s="68">
        <v>0</v>
      </c>
      <c r="H747" s="68">
        <v>0</v>
      </c>
      <c r="I747" s="171" t="s">
        <v>2694</v>
      </c>
      <c r="J747" s="65" t="s">
        <v>1550</v>
      </c>
      <c r="K747" s="66" t="s">
        <v>4077</v>
      </c>
      <c r="L747" s="67"/>
      <c r="M747" s="63" t="s">
        <v>3229</v>
      </c>
      <c r="N747" s="13"/>
      <c r="O747"/>
      <c r="P747" t="str">
        <f t="shared" si="194"/>
        <v/>
      </c>
      <c r="Q747" t="str">
        <f>IF(ISNA(VLOOKUP(AC747,#REF!,1)),"//","")</f>
        <v/>
      </c>
      <c r="R747"/>
      <c r="S747" s="43">
        <f t="shared" si="183"/>
        <v>187</v>
      </c>
      <c r="T747" s="92" t="s">
        <v>2431</v>
      </c>
      <c r="U747" s="70" t="s">
        <v>2431</v>
      </c>
      <c r="V747" s="70" t="s">
        <v>2431</v>
      </c>
      <c r="W747" s="44" t="str">
        <f t="shared" si="184"/>
        <v/>
      </c>
      <c r="X747" s="25" t="str">
        <f t="shared" si="185"/>
        <v/>
      </c>
      <c r="Y747" s="1">
        <f t="shared" si="186"/>
        <v>723</v>
      </c>
      <c r="Z747" t="str">
        <f t="shared" si="187"/>
        <v>ITM_L_APOSTROPHE</v>
      </c>
      <c r="AA747" s="158" t="str">
        <f>IF(ISNA(VLOOKUP(X747,Sheet2!J:J,1,0)),"//","")</f>
        <v/>
      </c>
      <c r="AC747" s="108" t="str">
        <f t="shared" si="188"/>
        <v/>
      </c>
      <c r="AD747" t="b">
        <f t="shared" si="189"/>
        <v>1</v>
      </c>
    </row>
    <row r="748" spans="1:30">
      <c r="A748" s="56">
        <f t="shared" si="190"/>
        <v>748</v>
      </c>
      <c r="B748" s="55">
        <f t="shared" si="182"/>
        <v>724</v>
      </c>
      <c r="C748" s="59" t="s">
        <v>4058</v>
      </c>
      <c r="D748" s="59" t="s">
        <v>3230</v>
      </c>
      <c r="E748" s="65" t="s">
        <v>624</v>
      </c>
      <c r="F748" s="65" t="s">
        <v>624</v>
      </c>
      <c r="G748" s="68">
        <v>0</v>
      </c>
      <c r="H748" s="68">
        <v>0</v>
      </c>
      <c r="I748" s="171" t="s">
        <v>2694</v>
      </c>
      <c r="J748" s="65" t="s">
        <v>1550</v>
      </c>
      <c r="K748" s="66" t="s">
        <v>4077</v>
      </c>
      <c r="L748" s="67"/>
      <c r="M748" s="63" t="s">
        <v>3230</v>
      </c>
      <c r="N748" s="13"/>
      <c r="O748"/>
      <c r="P748" t="str">
        <f t="shared" si="194"/>
        <v/>
      </c>
      <c r="Q748" t="str">
        <f>IF(ISNA(VLOOKUP(AC748,#REF!,1)),"//","")</f>
        <v/>
      </c>
      <c r="R748"/>
      <c r="S748" s="43">
        <f t="shared" si="183"/>
        <v>187</v>
      </c>
      <c r="T748" s="92" t="s">
        <v>2431</v>
      </c>
      <c r="U748" s="70" t="s">
        <v>2431</v>
      </c>
      <c r="V748" s="70" t="s">
        <v>2431</v>
      </c>
      <c r="W748" s="44" t="str">
        <f t="shared" si="184"/>
        <v/>
      </c>
      <c r="X748" s="25" t="str">
        <f t="shared" si="185"/>
        <v/>
      </c>
      <c r="Y748" s="1">
        <f t="shared" si="186"/>
        <v>724</v>
      </c>
      <c r="Z748" t="str">
        <f t="shared" si="187"/>
        <v>ITM_N_ACUTE</v>
      </c>
      <c r="AA748" s="158" t="str">
        <f>IF(ISNA(VLOOKUP(X748,Sheet2!J:J,1,0)),"//","")</f>
        <v/>
      </c>
      <c r="AC748" s="108" t="str">
        <f t="shared" si="188"/>
        <v/>
      </c>
      <c r="AD748" t="b">
        <f t="shared" si="189"/>
        <v>1</v>
      </c>
    </row>
    <row r="749" spans="1:30">
      <c r="A749" s="56">
        <f t="shared" si="190"/>
        <v>749</v>
      </c>
      <c r="B749" s="55">
        <f t="shared" si="182"/>
        <v>725</v>
      </c>
      <c r="C749" s="59" t="s">
        <v>4058</v>
      </c>
      <c r="D749" s="59" t="s">
        <v>3231</v>
      </c>
      <c r="E749" s="65" t="s">
        <v>625</v>
      </c>
      <c r="F749" s="65" t="s">
        <v>625</v>
      </c>
      <c r="G749" s="68">
        <v>0</v>
      </c>
      <c r="H749" s="68">
        <v>0</v>
      </c>
      <c r="I749" s="171" t="s">
        <v>2694</v>
      </c>
      <c r="J749" s="65" t="s">
        <v>1550</v>
      </c>
      <c r="K749" s="66" t="s">
        <v>4077</v>
      </c>
      <c r="L749" s="67"/>
      <c r="M749" s="63" t="s">
        <v>3231</v>
      </c>
      <c r="N749" s="13"/>
      <c r="O749"/>
      <c r="P749" t="str">
        <f t="shared" si="194"/>
        <v/>
      </c>
      <c r="Q749" t="str">
        <f>IF(ISNA(VLOOKUP(AC749,#REF!,1)),"//","")</f>
        <v/>
      </c>
      <c r="R749"/>
      <c r="S749" s="43">
        <f t="shared" si="183"/>
        <v>187</v>
      </c>
      <c r="T749" s="92" t="s">
        <v>2431</v>
      </c>
      <c r="U749" s="70" t="s">
        <v>2431</v>
      </c>
      <c r="V749" s="70" t="s">
        <v>2431</v>
      </c>
      <c r="W749" s="44" t="str">
        <f t="shared" si="184"/>
        <v/>
      </c>
      <c r="X749" s="25" t="str">
        <f t="shared" si="185"/>
        <v/>
      </c>
      <c r="Y749" s="1">
        <f t="shared" si="186"/>
        <v>725</v>
      </c>
      <c r="Z749" t="str">
        <f t="shared" si="187"/>
        <v>ITM_N_CARON</v>
      </c>
      <c r="AA749" s="158" t="str">
        <f>IF(ISNA(VLOOKUP(X749,Sheet2!J:J,1,0)),"//","")</f>
        <v/>
      </c>
      <c r="AC749" s="108" t="str">
        <f t="shared" si="188"/>
        <v/>
      </c>
      <c r="AD749" t="b">
        <f t="shared" si="189"/>
        <v>1</v>
      </c>
    </row>
    <row r="750" spans="1:30">
      <c r="A750" s="56">
        <f t="shared" si="190"/>
        <v>750</v>
      </c>
      <c r="B750" s="55">
        <f t="shared" si="182"/>
        <v>726</v>
      </c>
      <c r="C750" s="59" t="s">
        <v>4058</v>
      </c>
      <c r="D750" s="59" t="s">
        <v>3232</v>
      </c>
      <c r="E750" s="65" t="s">
        <v>626</v>
      </c>
      <c r="F750" s="65" t="s">
        <v>626</v>
      </c>
      <c r="G750" s="68">
        <v>0</v>
      </c>
      <c r="H750" s="68">
        <v>0</v>
      </c>
      <c r="I750" s="171" t="s">
        <v>2694</v>
      </c>
      <c r="J750" s="65" t="s">
        <v>1550</v>
      </c>
      <c r="K750" s="66" t="s">
        <v>4077</v>
      </c>
      <c r="L750" s="67"/>
      <c r="M750" s="63" t="s">
        <v>3232</v>
      </c>
      <c r="N750" s="13"/>
      <c r="O750"/>
      <c r="P750" t="str">
        <f t="shared" si="194"/>
        <v/>
      </c>
      <c r="Q750" t="str">
        <f>IF(ISNA(VLOOKUP(AC750,#REF!,1)),"//","")</f>
        <v/>
      </c>
      <c r="R750"/>
      <c r="S750" s="43">
        <f t="shared" si="183"/>
        <v>187</v>
      </c>
      <c r="T750" s="92" t="s">
        <v>2431</v>
      </c>
      <c r="U750" s="70" t="s">
        <v>2431</v>
      </c>
      <c r="V750" s="70" t="s">
        <v>2431</v>
      </c>
      <c r="W750" s="44" t="str">
        <f t="shared" si="184"/>
        <v/>
      </c>
      <c r="X750" s="25" t="str">
        <f t="shared" si="185"/>
        <v/>
      </c>
      <c r="Y750" s="1">
        <f t="shared" si="186"/>
        <v>726</v>
      </c>
      <c r="Z750" t="str">
        <f t="shared" si="187"/>
        <v>ITM_N_TILDE</v>
      </c>
      <c r="AA750" s="158" t="str">
        <f>IF(ISNA(VLOOKUP(X750,Sheet2!J:J,1,0)),"//","")</f>
        <v/>
      </c>
      <c r="AC750" s="108" t="str">
        <f t="shared" si="188"/>
        <v/>
      </c>
      <c r="AD750" t="b">
        <f t="shared" si="189"/>
        <v>1</v>
      </c>
    </row>
    <row r="751" spans="1:30">
      <c r="A751" s="56">
        <f t="shared" si="190"/>
        <v>751</v>
      </c>
      <c r="B751" s="55">
        <f t="shared" si="182"/>
        <v>727</v>
      </c>
      <c r="C751" s="59" t="s">
        <v>4058</v>
      </c>
      <c r="D751" s="59" t="s">
        <v>3233</v>
      </c>
      <c r="E751" s="65" t="s">
        <v>627</v>
      </c>
      <c r="F751" s="65" t="s">
        <v>627</v>
      </c>
      <c r="G751" s="68">
        <v>0</v>
      </c>
      <c r="H751" s="68">
        <v>0</v>
      </c>
      <c r="I751" s="171" t="s">
        <v>2694</v>
      </c>
      <c r="J751" s="65" t="s">
        <v>1550</v>
      </c>
      <c r="K751" s="66" t="s">
        <v>4077</v>
      </c>
      <c r="L751" s="67"/>
      <c r="M751" s="63" t="s">
        <v>3233</v>
      </c>
      <c r="N751" s="13"/>
      <c r="O751"/>
      <c r="P751" t="str">
        <f t="shared" si="194"/>
        <v/>
      </c>
      <c r="Q751" t="str">
        <f>IF(ISNA(VLOOKUP(AC751,#REF!,1)),"//","")</f>
        <v/>
      </c>
      <c r="R751"/>
      <c r="S751" s="43">
        <f t="shared" si="183"/>
        <v>187</v>
      </c>
      <c r="T751" s="92" t="s">
        <v>2431</v>
      </c>
      <c r="U751" s="70" t="s">
        <v>2431</v>
      </c>
      <c r="V751" s="70" t="s">
        <v>2431</v>
      </c>
      <c r="W751" s="44" t="str">
        <f t="shared" si="184"/>
        <v/>
      </c>
      <c r="X751" s="25" t="str">
        <f t="shared" si="185"/>
        <v/>
      </c>
      <c r="Y751" s="1">
        <f t="shared" si="186"/>
        <v>727</v>
      </c>
      <c r="Z751" t="str">
        <f t="shared" si="187"/>
        <v>ITM_O_MACRON</v>
      </c>
      <c r="AA751" s="158" t="str">
        <f>IF(ISNA(VLOOKUP(X751,Sheet2!J:J,1,0)),"//","")</f>
        <v/>
      </c>
      <c r="AC751" s="108" t="str">
        <f t="shared" si="188"/>
        <v/>
      </c>
      <c r="AD751" t="b">
        <f t="shared" si="189"/>
        <v>1</v>
      </c>
    </row>
    <row r="752" spans="1:30">
      <c r="A752" s="56">
        <f t="shared" si="190"/>
        <v>752</v>
      </c>
      <c r="B752" s="55">
        <f t="shared" si="182"/>
        <v>728</v>
      </c>
      <c r="C752" s="59" t="s">
        <v>4058</v>
      </c>
      <c r="D752" s="59" t="s">
        <v>3234</v>
      </c>
      <c r="E752" s="65" t="s">
        <v>628</v>
      </c>
      <c r="F752" s="65" t="s">
        <v>628</v>
      </c>
      <c r="G752" s="68">
        <v>0</v>
      </c>
      <c r="H752" s="68">
        <v>0</v>
      </c>
      <c r="I752" s="171" t="s">
        <v>2694</v>
      </c>
      <c r="J752" s="65" t="s">
        <v>1550</v>
      </c>
      <c r="K752" s="66" t="s">
        <v>4077</v>
      </c>
      <c r="L752" s="67"/>
      <c r="M752" s="63" t="s">
        <v>3234</v>
      </c>
      <c r="N752" s="13"/>
      <c r="O752"/>
      <c r="P752" t="str">
        <f t="shared" si="194"/>
        <v/>
      </c>
      <c r="Q752" t="str">
        <f>IF(ISNA(VLOOKUP(AC752,#REF!,1)),"//","")</f>
        <v/>
      </c>
      <c r="R752"/>
      <c r="S752" s="43">
        <f t="shared" si="183"/>
        <v>187</v>
      </c>
      <c r="T752" s="92" t="s">
        <v>2431</v>
      </c>
      <c r="U752" s="70" t="s">
        <v>2431</v>
      </c>
      <c r="V752" s="70" t="s">
        <v>2431</v>
      </c>
      <c r="W752" s="44" t="str">
        <f t="shared" si="184"/>
        <v/>
      </c>
      <c r="X752" s="25" t="str">
        <f t="shared" si="185"/>
        <v/>
      </c>
      <c r="Y752" s="1">
        <f t="shared" si="186"/>
        <v>728</v>
      </c>
      <c r="Z752" t="str">
        <f t="shared" si="187"/>
        <v>ITM_O_ACUTE</v>
      </c>
      <c r="AA752" s="158" t="str">
        <f>IF(ISNA(VLOOKUP(X752,Sheet2!J:J,1,0)),"//","")</f>
        <v/>
      </c>
      <c r="AC752" s="108" t="str">
        <f t="shared" si="188"/>
        <v/>
      </c>
      <c r="AD752" t="b">
        <f t="shared" si="189"/>
        <v>1</v>
      </c>
    </row>
    <row r="753" spans="1:30">
      <c r="A753" s="56">
        <f t="shared" si="190"/>
        <v>753</v>
      </c>
      <c r="B753" s="55">
        <f t="shared" si="182"/>
        <v>729</v>
      </c>
      <c r="C753" s="59" t="s">
        <v>4058</v>
      </c>
      <c r="D753" s="59" t="s">
        <v>3235</v>
      </c>
      <c r="E753" s="65" t="s">
        <v>629</v>
      </c>
      <c r="F753" s="65" t="s">
        <v>629</v>
      </c>
      <c r="G753" s="68">
        <v>0</v>
      </c>
      <c r="H753" s="68">
        <v>0</v>
      </c>
      <c r="I753" s="171" t="s">
        <v>2694</v>
      </c>
      <c r="J753" s="65" t="s">
        <v>1550</v>
      </c>
      <c r="K753" s="66" t="s">
        <v>4077</v>
      </c>
      <c r="L753" s="67"/>
      <c r="M753" s="63" t="s">
        <v>3235</v>
      </c>
      <c r="N753" s="13"/>
      <c r="O753"/>
      <c r="P753" t="str">
        <f t="shared" si="194"/>
        <v/>
      </c>
      <c r="Q753" t="str">
        <f>IF(ISNA(VLOOKUP(AC753,#REF!,1)),"//","")</f>
        <v/>
      </c>
      <c r="R753"/>
      <c r="S753" s="43">
        <f t="shared" si="183"/>
        <v>187</v>
      </c>
      <c r="T753" s="92" t="s">
        <v>2431</v>
      </c>
      <c r="U753" s="70" t="s">
        <v>2431</v>
      </c>
      <c r="V753" s="70" t="s">
        <v>2431</v>
      </c>
      <c r="W753" s="44" t="str">
        <f t="shared" si="184"/>
        <v/>
      </c>
      <c r="X753" s="25" t="str">
        <f t="shared" si="185"/>
        <v/>
      </c>
      <c r="Y753" s="1">
        <f t="shared" si="186"/>
        <v>729</v>
      </c>
      <c r="Z753" t="str">
        <f t="shared" si="187"/>
        <v>ITM_O_BREVE</v>
      </c>
      <c r="AA753" s="158" t="str">
        <f>IF(ISNA(VLOOKUP(X753,Sheet2!J:J,1,0)),"//","")</f>
        <v/>
      </c>
      <c r="AC753" s="108" t="str">
        <f t="shared" si="188"/>
        <v/>
      </c>
      <c r="AD753" t="b">
        <f t="shared" si="189"/>
        <v>1</v>
      </c>
    </row>
    <row r="754" spans="1:30">
      <c r="A754" s="56">
        <f t="shared" si="190"/>
        <v>754</v>
      </c>
      <c r="B754" s="55">
        <f t="shared" si="182"/>
        <v>730</v>
      </c>
      <c r="C754" s="59" t="s">
        <v>4058</v>
      </c>
      <c r="D754" s="59" t="s">
        <v>3236</v>
      </c>
      <c r="E754" s="65" t="s">
        <v>630</v>
      </c>
      <c r="F754" s="65" t="s">
        <v>630</v>
      </c>
      <c r="G754" s="68">
        <v>0</v>
      </c>
      <c r="H754" s="68">
        <v>0</v>
      </c>
      <c r="I754" s="171" t="s">
        <v>2694</v>
      </c>
      <c r="J754" s="65" t="s">
        <v>1550</v>
      </c>
      <c r="K754" s="66" t="s">
        <v>4077</v>
      </c>
      <c r="L754" s="67"/>
      <c r="M754" s="63" t="s">
        <v>3236</v>
      </c>
      <c r="N754" s="13"/>
      <c r="O754"/>
      <c r="P754" t="str">
        <f t="shared" si="194"/>
        <v/>
      </c>
      <c r="Q754" t="str">
        <f>IF(ISNA(VLOOKUP(AC754,#REF!,1)),"//","")</f>
        <v/>
      </c>
      <c r="R754"/>
      <c r="S754" s="43">
        <f t="shared" si="183"/>
        <v>187</v>
      </c>
      <c r="T754" s="92" t="s">
        <v>2431</v>
      </c>
      <c r="U754" s="70" t="s">
        <v>2431</v>
      </c>
      <c r="V754" s="70" t="s">
        <v>2431</v>
      </c>
      <c r="W754" s="44" t="str">
        <f t="shared" si="184"/>
        <v/>
      </c>
      <c r="X754" s="25" t="str">
        <f t="shared" si="185"/>
        <v/>
      </c>
      <c r="Y754" s="1">
        <f t="shared" si="186"/>
        <v>730</v>
      </c>
      <c r="Z754" t="str">
        <f t="shared" si="187"/>
        <v>ITM_O_GRAVE</v>
      </c>
      <c r="AA754" s="158" t="str">
        <f>IF(ISNA(VLOOKUP(X754,Sheet2!J:J,1,0)),"//","")</f>
        <v/>
      </c>
      <c r="AC754" s="108" t="str">
        <f t="shared" si="188"/>
        <v/>
      </c>
      <c r="AD754" t="b">
        <f t="shared" si="189"/>
        <v>1</v>
      </c>
    </row>
    <row r="755" spans="1:30">
      <c r="A755" s="56">
        <f t="shared" si="190"/>
        <v>755</v>
      </c>
      <c r="B755" s="55">
        <f t="shared" si="182"/>
        <v>731</v>
      </c>
      <c r="C755" s="59" t="s">
        <v>4058</v>
      </c>
      <c r="D755" s="59" t="s">
        <v>3237</v>
      </c>
      <c r="E755" s="65" t="s">
        <v>631</v>
      </c>
      <c r="F755" s="65" t="s">
        <v>631</v>
      </c>
      <c r="G755" s="68">
        <v>0</v>
      </c>
      <c r="H755" s="68">
        <v>0</v>
      </c>
      <c r="I755" s="171" t="s">
        <v>2694</v>
      </c>
      <c r="J755" s="65" t="s">
        <v>1550</v>
      </c>
      <c r="K755" s="66" t="s">
        <v>4077</v>
      </c>
      <c r="L755" s="67"/>
      <c r="M755" s="63" t="s">
        <v>3237</v>
      </c>
      <c r="N755" s="13"/>
      <c r="O755"/>
      <c r="P755" t="str">
        <f t="shared" si="194"/>
        <v/>
      </c>
      <c r="Q755" t="str">
        <f>IF(ISNA(VLOOKUP(AC755,#REF!,1)),"//","")</f>
        <v/>
      </c>
      <c r="R755"/>
      <c r="S755" s="43">
        <f t="shared" si="183"/>
        <v>187</v>
      </c>
      <c r="T755" s="92" t="s">
        <v>2431</v>
      </c>
      <c r="U755" s="70" t="s">
        <v>2431</v>
      </c>
      <c r="V755" s="70" t="s">
        <v>2431</v>
      </c>
      <c r="W755" s="44" t="str">
        <f t="shared" si="184"/>
        <v/>
      </c>
      <c r="X755" s="25" t="str">
        <f t="shared" si="185"/>
        <v/>
      </c>
      <c r="Y755" s="1">
        <f t="shared" si="186"/>
        <v>731</v>
      </c>
      <c r="Z755" t="str">
        <f t="shared" si="187"/>
        <v>ITM_O_DIARESIS</v>
      </c>
      <c r="AA755" s="158" t="str">
        <f>IF(ISNA(VLOOKUP(X755,Sheet2!J:J,1,0)),"//","")</f>
        <v/>
      </c>
      <c r="AC755" s="108" t="str">
        <f t="shared" si="188"/>
        <v/>
      </c>
      <c r="AD755" t="b">
        <f t="shared" si="189"/>
        <v>1</v>
      </c>
    </row>
    <row r="756" spans="1:30">
      <c r="A756" s="56">
        <f t="shared" si="190"/>
        <v>756</v>
      </c>
      <c r="B756" s="55">
        <f t="shared" si="182"/>
        <v>732</v>
      </c>
      <c r="C756" s="59" t="s">
        <v>4058</v>
      </c>
      <c r="D756" s="59" t="s">
        <v>3238</v>
      </c>
      <c r="E756" s="65" t="s">
        <v>632</v>
      </c>
      <c r="F756" s="65" t="s">
        <v>632</v>
      </c>
      <c r="G756" s="68">
        <v>0</v>
      </c>
      <c r="H756" s="68">
        <v>0</v>
      </c>
      <c r="I756" s="171" t="s">
        <v>2694</v>
      </c>
      <c r="J756" s="65" t="s">
        <v>1550</v>
      </c>
      <c r="K756" s="66" t="s">
        <v>4077</v>
      </c>
      <c r="L756" s="67"/>
      <c r="M756" s="63" t="s">
        <v>3238</v>
      </c>
      <c r="N756" s="13"/>
      <c r="O756"/>
      <c r="P756" t="str">
        <f t="shared" si="194"/>
        <v/>
      </c>
      <c r="Q756" t="str">
        <f>IF(ISNA(VLOOKUP(AC756,#REF!,1)),"//","")</f>
        <v/>
      </c>
      <c r="R756"/>
      <c r="S756" s="43">
        <f t="shared" si="183"/>
        <v>187</v>
      </c>
      <c r="T756" s="92" t="s">
        <v>2431</v>
      </c>
      <c r="U756" s="70" t="s">
        <v>2431</v>
      </c>
      <c r="V756" s="70" t="s">
        <v>2431</v>
      </c>
      <c r="W756" s="44" t="str">
        <f t="shared" si="184"/>
        <v/>
      </c>
      <c r="X756" s="25" t="str">
        <f t="shared" si="185"/>
        <v/>
      </c>
      <c r="Y756" s="1">
        <f t="shared" si="186"/>
        <v>732</v>
      </c>
      <c r="Z756" t="str">
        <f t="shared" si="187"/>
        <v>ITM_O_TILDE</v>
      </c>
      <c r="AA756" s="158" t="str">
        <f>IF(ISNA(VLOOKUP(X756,Sheet2!J:J,1,0)),"//","")</f>
        <v/>
      </c>
      <c r="AC756" s="108" t="str">
        <f t="shared" si="188"/>
        <v/>
      </c>
      <c r="AD756" t="b">
        <f t="shared" si="189"/>
        <v>1</v>
      </c>
    </row>
    <row r="757" spans="1:30">
      <c r="A757" s="56">
        <f t="shared" si="190"/>
        <v>757</v>
      </c>
      <c r="B757" s="55">
        <f t="shared" si="182"/>
        <v>733</v>
      </c>
      <c r="C757" s="59" t="s">
        <v>4058</v>
      </c>
      <c r="D757" s="59" t="s">
        <v>3239</v>
      </c>
      <c r="E757" s="65" t="s">
        <v>633</v>
      </c>
      <c r="F757" s="65" t="s">
        <v>633</v>
      </c>
      <c r="G757" s="68">
        <v>0</v>
      </c>
      <c r="H757" s="68">
        <v>0</v>
      </c>
      <c r="I757" s="171" t="s">
        <v>2694</v>
      </c>
      <c r="J757" s="65" t="s">
        <v>1550</v>
      </c>
      <c r="K757" s="66" t="s">
        <v>4077</v>
      </c>
      <c r="L757" s="67"/>
      <c r="M757" s="63" t="s">
        <v>3239</v>
      </c>
      <c r="N757" s="13"/>
      <c r="O757"/>
      <c r="P757" t="str">
        <f t="shared" si="194"/>
        <v/>
      </c>
      <c r="Q757" t="str">
        <f>IF(ISNA(VLOOKUP(AC757,#REF!,1)),"//","")</f>
        <v/>
      </c>
      <c r="R757"/>
      <c r="S757" s="43">
        <f t="shared" si="183"/>
        <v>187</v>
      </c>
      <c r="T757" s="92" t="s">
        <v>2431</v>
      </c>
      <c r="U757" s="70" t="s">
        <v>2431</v>
      </c>
      <c r="V757" s="70" t="s">
        <v>2431</v>
      </c>
      <c r="W757" s="44" t="str">
        <f t="shared" si="184"/>
        <v/>
      </c>
      <c r="X757" s="25" t="str">
        <f t="shared" si="185"/>
        <v/>
      </c>
      <c r="Y757" s="1">
        <f t="shared" si="186"/>
        <v>733</v>
      </c>
      <c r="Z757" t="str">
        <f t="shared" si="187"/>
        <v>ITM_O_CIRC</v>
      </c>
      <c r="AA757" s="158" t="str">
        <f>IF(ISNA(VLOOKUP(X757,Sheet2!J:J,1,0)),"//","")</f>
        <v/>
      </c>
      <c r="AC757" s="108" t="str">
        <f t="shared" si="188"/>
        <v/>
      </c>
      <c r="AD757" t="b">
        <f t="shared" si="189"/>
        <v>1</v>
      </c>
    </row>
    <row r="758" spans="1:30">
      <c r="A758" s="56">
        <f t="shared" si="190"/>
        <v>758</v>
      </c>
      <c r="B758" s="55">
        <f t="shared" si="182"/>
        <v>734</v>
      </c>
      <c r="C758" s="59" t="s">
        <v>4058</v>
      </c>
      <c r="D758" s="59" t="s">
        <v>3240</v>
      </c>
      <c r="E758" s="65" t="s">
        <v>634</v>
      </c>
      <c r="F758" s="65" t="s">
        <v>634</v>
      </c>
      <c r="G758" s="68">
        <v>0</v>
      </c>
      <c r="H758" s="68">
        <v>0</v>
      </c>
      <c r="I758" s="171" t="s">
        <v>2694</v>
      </c>
      <c r="J758" s="65" t="s">
        <v>1550</v>
      </c>
      <c r="K758" s="66" t="s">
        <v>4077</v>
      </c>
      <c r="L758" s="67"/>
      <c r="M758" s="63" t="s">
        <v>3240</v>
      </c>
      <c r="N758" s="13"/>
      <c r="O758"/>
      <c r="P758" t="str">
        <f t="shared" si="194"/>
        <v/>
      </c>
      <c r="Q758" t="str">
        <f>IF(ISNA(VLOOKUP(AC758,#REF!,1)),"//","")</f>
        <v/>
      </c>
      <c r="R758"/>
      <c r="S758" s="43">
        <f t="shared" si="183"/>
        <v>187</v>
      </c>
      <c r="T758" s="92" t="s">
        <v>2431</v>
      </c>
      <c r="U758" s="70" t="s">
        <v>2431</v>
      </c>
      <c r="V758" s="70" t="s">
        <v>2431</v>
      </c>
      <c r="W758" s="44" t="str">
        <f t="shared" si="184"/>
        <v/>
      </c>
      <c r="X758" s="25" t="str">
        <f t="shared" si="185"/>
        <v/>
      </c>
      <c r="Y758" s="1">
        <f t="shared" si="186"/>
        <v>734</v>
      </c>
      <c r="Z758" t="str">
        <f t="shared" si="187"/>
        <v>ITM_O_STROKE</v>
      </c>
      <c r="AA758" s="158" t="str">
        <f>IF(ISNA(VLOOKUP(X758,Sheet2!J:J,1,0)),"//","")</f>
        <v/>
      </c>
      <c r="AC758" s="108" t="str">
        <f t="shared" si="188"/>
        <v/>
      </c>
      <c r="AD758" t="b">
        <f t="shared" si="189"/>
        <v>1</v>
      </c>
    </row>
    <row r="759" spans="1:30">
      <c r="A759" s="56">
        <f t="shared" si="190"/>
        <v>759</v>
      </c>
      <c r="B759" s="55">
        <f t="shared" si="182"/>
        <v>735</v>
      </c>
      <c r="C759" s="59" t="s">
        <v>4058</v>
      </c>
      <c r="D759" s="59" t="s">
        <v>3241</v>
      </c>
      <c r="E759" s="65" t="s">
        <v>635</v>
      </c>
      <c r="F759" s="65" t="s">
        <v>635</v>
      </c>
      <c r="G759" s="68">
        <v>0</v>
      </c>
      <c r="H759" s="68">
        <v>0</v>
      </c>
      <c r="I759" s="171" t="s">
        <v>2694</v>
      </c>
      <c r="J759" s="65" t="s">
        <v>1550</v>
      </c>
      <c r="K759" s="66" t="s">
        <v>4077</v>
      </c>
      <c r="L759" s="67"/>
      <c r="M759" s="63" t="s">
        <v>3241</v>
      </c>
      <c r="N759" s="13"/>
      <c r="O759"/>
      <c r="P759" t="str">
        <f t="shared" si="194"/>
        <v/>
      </c>
      <c r="Q759" t="str">
        <f>IF(ISNA(VLOOKUP(AC759,#REF!,1)),"//","")</f>
        <v/>
      </c>
      <c r="R759"/>
      <c r="S759" s="43">
        <f t="shared" si="183"/>
        <v>187</v>
      </c>
      <c r="T759" s="92" t="s">
        <v>2431</v>
      </c>
      <c r="U759" s="70" t="s">
        <v>2431</v>
      </c>
      <c r="V759" s="70" t="s">
        <v>2431</v>
      </c>
      <c r="W759" s="44" t="str">
        <f t="shared" si="184"/>
        <v/>
      </c>
      <c r="X759" s="25" t="str">
        <f t="shared" si="185"/>
        <v/>
      </c>
      <c r="Y759" s="1">
        <f t="shared" si="186"/>
        <v>735</v>
      </c>
      <c r="Z759" t="str">
        <f t="shared" si="187"/>
        <v>ITM_OE</v>
      </c>
      <c r="AA759" s="158" t="str">
        <f>IF(ISNA(VLOOKUP(X759,Sheet2!J:J,1,0)),"//","")</f>
        <v/>
      </c>
      <c r="AC759" s="108" t="str">
        <f t="shared" si="188"/>
        <v/>
      </c>
      <c r="AD759" t="b">
        <f t="shared" si="189"/>
        <v>1</v>
      </c>
    </row>
    <row r="760" spans="1:30" s="17" customFormat="1">
      <c r="A760" s="108">
        <f t="shared" si="190"/>
        <v>760</v>
      </c>
      <c r="B760" s="55">
        <f t="shared" si="182"/>
        <v>736</v>
      </c>
      <c r="C760" s="110" t="s">
        <v>4057</v>
      </c>
      <c r="D760" s="110" t="s">
        <v>7</v>
      </c>
      <c r="E760" s="135" t="str">
        <f t="shared" ref="E760:E761" si="195">CHAR(34)&amp;IF(B760&lt;10,"000",IF(B760&lt;100,"00",IF(B760&lt;1000,"0","")))&amp;$B760&amp;CHAR(34)</f>
        <v>"0736"</v>
      </c>
      <c r="F760" s="111" t="str">
        <f t="shared" ref="F760:F761" si="196">E760</f>
        <v>"0736"</v>
      </c>
      <c r="G760" s="191">
        <v>0</v>
      </c>
      <c r="H760" s="191">
        <v>0</v>
      </c>
      <c r="I760" s="178" t="s">
        <v>28</v>
      </c>
      <c r="J760" s="112" t="s">
        <v>1550</v>
      </c>
      <c r="K760" s="113" t="s">
        <v>4077</v>
      </c>
      <c r="M760" s="136" t="str">
        <f t="shared" ref="M760:M761" si="197">"ITM_"&amp;IF(B760&lt;10,"000",IF(B760&lt;100,"00",IF(B760&lt;1000,"0","")))&amp;$B760</f>
        <v>ITM_0736</v>
      </c>
      <c r="N760" s="16"/>
      <c r="P760" s="17" t="str">
        <f t="shared" si="194"/>
        <v/>
      </c>
      <c r="Q760" s="17" t="str">
        <f>IF(ISNA(VLOOKUP(AC760,#REF!,1)),"//","")</f>
        <v/>
      </c>
      <c r="S760" s="43">
        <f t="shared" si="183"/>
        <v>187</v>
      </c>
      <c r="T760" s="108" t="s">
        <v>2431</v>
      </c>
      <c r="U760" s="115" t="s">
        <v>2431</v>
      </c>
      <c r="V760" s="115" t="s">
        <v>2431</v>
      </c>
      <c r="W760" s="44" t="str">
        <f t="shared" si="184"/>
        <v/>
      </c>
      <c r="X760" s="25" t="str">
        <f t="shared" si="185"/>
        <v/>
      </c>
      <c r="Y760" s="1">
        <f t="shared" si="186"/>
        <v>736</v>
      </c>
      <c r="Z760" t="str">
        <f t="shared" si="187"/>
        <v>ITM_0736</v>
      </c>
      <c r="AA760" s="158" t="str">
        <f>IF(ISNA(VLOOKUP(X760,Sheet2!J:J,1,0)),"//","")</f>
        <v/>
      </c>
      <c r="AC760" s="108" t="str">
        <f t="shared" si="188"/>
        <v/>
      </c>
      <c r="AD760" t="b">
        <f t="shared" si="189"/>
        <v>1</v>
      </c>
    </row>
    <row r="761" spans="1:30" s="17" customFormat="1">
      <c r="A761" s="108">
        <f t="shared" si="190"/>
        <v>761</v>
      </c>
      <c r="B761" s="55">
        <f t="shared" si="182"/>
        <v>737</v>
      </c>
      <c r="C761" s="110" t="s">
        <v>4057</v>
      </c>
      <c r="D761" s="110" t="s">
        <v>7</v>
      </c>
      <c r="E761" s="135" t="str">
        <f t="shared" si="195"/>
        <v>"0737"</v>
      </c>
      <c r="F761" s="111" t="str">
        <f t="shared" si="196"/>
        <v>"0737"</v>
      </c>
      <c r="G761" s="191">
        <v>0</v>
      </c>
      <c r="H761" s="191">
        <v>0</v>
      </c>
      <c r="I761" s="178" t="s">
        <v>28</v>
      </c>
      <c r="J761" s="112" t="s">
        <v>1550</v>
      </c>
      <c r="K761" s="113" t="s">
        <v>4077</v>
      </c>
      <c r="M761" s="136" t="str">
        <f t="shared" si="197"/>
        <v>ITM_0737</v>
      </c>
      <c r="N761" s="16"/>
      <c r="P761" s="17" t="str">
        <f t="shared" si="194"/>
        <v/>
      </c>
      <c r="Q761" s="17" t="str">
        <f>IF(ISNA(VLOOKUP(AC761,#REF!,1)),"//","")</f>
        <v/>
      </c>
      <c r="S761" s="43">
        <f t="shared" si="183"/>
        <v>187</v>
      </c>
      <c r="T761" s="108" t="s">
        <v>2431</v>
      </c>
      <c r="U761" s="115" t="s">
        <v>2431</v>
      </c>
      <c r="V761" s="115" t="s">
        <v>2431</v>
      </c>
      <c r="W761" s="44" t="str">
        <f t="shared" si="184"/>
        <v/>
      </c>
      <c r="X761" s="25" t="str">
        <f t="shared" si="185"/>
        <v/>
      </c>
      <c r="Y761" s="1">
        <f t="shared" si="186"/>
        <v>737</v>
      </c>
      <c r="Z761" t="str">
        <f t="shared" si="187"/>
        <v>ITM_0737</v>
      </c>
      <c r="AA761" s="158" t="str">
        <f>IF(ISNA(VLOOKUP(X761,Sheet2!J:J,1,0)),"//","")</f>
        <v/>
      </c>
      <c r="AC761" s="108" t="str">
        <f t="shared" si="188"/>
        <v/>
      </c>
      <c r="AD761" t="b">
        <f t="shared" si="189"/>
        <v>1</v>
      </c>
    </row>
    <row r="762" spans="1:30">
      <c r="A762" s="56">
        <f t="shared" si="190"/>
        <v>762</v>
      </c>
      <c r="B762" s="55">
        <f t="shared" si="182"/>
        <v>738</v>
      </c>
      <c r="C762" s="59" t="s">
        <v>4058</v>
      </c>
      <c r="D762" s="59" t="s">
        <v>3242</v>
      </c>
      <c r="E762" s="65" t="s">
        <v>705</v>
      </c>
      <c r="F762" s="65" t="s">
        <v>705</v>
      </c>
      <c r="G762" s="68">
        <v>0</v>
      </c>
      <c r="H762" s="68">
        <v>0</v>
      </c>
      <c r="I762" s="171" t="s">
        <v>2694</v>
      </c>
      <c r="J762" s="65" t="s">
        <v>1550</v>
      </c>
      <c r="K762" s="66" t="s">
        <v>4077</v>
      </c>
      <c r="L762" s="67"/>
      <c r="M762" s="63" t="s">
        <v>3242</v>
      </c>
      <c r="N762" s="13"/>
      <c r="O762"/>
      <c r="P762" t="str">
        <f t="shared" si="194"/>
        <v/>
      </c>
      <c r="Q762" t="str">
        <f>IF(ISNA(VLOOKUP(AC762,#REF!,1)),"//","")</f>
        <v/>
      </c>
      <c r="R762"/>
      <c r="S762" s="43">
        <f t="shared" si="183"/>
        <v>187</v>
      </c>
      <c r="T762" s="92" t="s">
        <v>2431</v>
      </c>
      <c r="U762" s="70" t="s">
        <v>2431</v>
      </c>
      <c r="V762" s="70" t="s">
        <v>2431</v>
      </c>
      <c r="W762" s="44" t="str">
        <f t="shared" si="184"/>
        <v/>
      </c>
      <c r="X762" s="25" t="str">
        <f t="shared" si="185"/>
        <v/>
      </c>
      <c r="Y762" s="1">
        <f t="shared" si="186"/>
        <v>738</v>
      </c>
      <c r="Z762" t="str">
        <f t="shared" si="187"/>
        <v>ITM_S_SHARP</v>
      </c>
      <c r="AA762" s="158" t="str">
        <f>IF(ISNA(VLOOKUP(X762,Sheet2!J:J,1,0)),"//","")</f>
        <v/>
      </c>
      <c r="AC762" s="108" t="str">
        <f t="shared" si="188"/>
        <v/>
      </c>
      <c r="AD762" t="b">
        <f t="shared" si="189"/>
        <v>1</v>
      </c>
    </row>
    <row r="763" spans="1:30">
      <c r="A763" s="56">
        <f t="shared" si="190"/>
        <v>763</v>
      </c>
      <c r="B763" s="55">
        <f t="shared" si="182"/>
        <v>739</v>
      </c>
      <c r="C763" s="59" t="s">
        <v>4058</v>
      </c>
      <c r="D763" s="59" t="s">
        <v>3243</v>
      </c>
      <c r="E763" s="65" t="s">
        <v>636</v>
      </c>
      <c r="F763" s="65" t="s">
        <v>636</v>
      </c>
      <c r="G763" s="68">
        <v>0</v>
      </c>
      <c r="H763" s="68">
        <v>0</v>
      </c>
      <c r="I763" s="171" t="s">
        <v>2694</v>
      </c>
      <c r="J763" s="65" t="s">
        <v>1550</v>
      </c>
      <c r="K763" s="66" t="s">
        <v>4077</v>
      </c>
      <c r="L763" s="67"/>
      <c r="M763" s="63" t="s">
        <v>3243</v>
      </c>
      <c r="N763" s="13"/>
      <c r="O763"/>
      <c r="P763" t="str">
        <f t="shared" si="194"/>
        <v/>
      </c>
      <c r="Q763" t="str">
        <f>IF(ISNA(VLOOKUP(AC763,#REF!,1)),"//","")</f>
        <v/>
      </c>
      <c r="R763"/>
      <c r="S763" s="43">
        <f t="shared" si="183"/>
        <v>187</v>
      </c>
      <c r="T763" s="92" t="s">
        <v>2431</v>
      </c>
      <c r="U763" s="70" t="s">
        <v>2431</v>
      </c>
      <c r="V763" s="70" t="s">
        <v>2431</v>
      </c>
      <c r="W763" s="44" t="str">
        <f t="shared" si="184"/>
        <v/>
      </c>
      <c r="X763" s="25" t="str">
        <f t="shared" si="185"/>
        <v/>
      </c>
      <c r="Y763" s="1">
        <f t="shared" si="186"/>
        <v>739</v>
      </c>
      <c r="Z763" t="str">
        <f t="shared" si="187"/>
        <v>ITM_S_ACUTE</v>
      </c>
      <c r="AA763" s="158" t="str">
        <f>IF(ISNA(VLOOKUP(X763,Sheet2!J:J,1,0)),"//","")</f>
        <v/>
      </c>
      <c r="AC763" s="108" t="str">
        <f t="shared" si="188"/>
        <v/>
      </c>
      <c r="AD763" t="b">
        <f t="shared" si="189"/>
        <v>1</v>
      </c>
    </row>
    <row r="764" spans="1:30">
      <c r="A764" s="56">
        <f t="shared" si="190"/>
        <v>764</v>
      </c>
      <c r="B764" s="55">
        <f t="shared" si="182"/>
        <v>740</v>
      </c>
      <c r="C764" s="59" t="s">
        <v>4058</v>
      </c>
      <c r="D764" s="59" t="s">
        <v>3244</v>
      </c>
      <c r="E764" s="65" t="s">
        <v>637</v>
      </c>
      <c r="F764" s="65" t="s">
        <v>637</v>
      </c>
      <c r="G764" s="68">
        <v>0</v>
      </c>
      <c r="H764" s="68">
        <v>0</v>
      </c>
      <c r="I764" s="171" t="s">
        <v>2694</v>
      </c>
      <c r="J764" s="65" t="s">
        <v>1550</v>
      </c>
      <c r="K764" s="66" t="s">
        <v>4077</v>
      </c>
      <c r="L764" s="67"/>
      <c r="M764" s="63" t="s">
        <v>3244</v>
      </c>
      <c r="N764" s="13"/>
      <c r="O764"/>
      <c r="P764" t="str">
        <f t="shared" si="194"/>
        <v/>
      </c>
      <c r="Q764" t="str">
        <f>IF(ISNA(VLOOKUP(AC764,#REF!,1)),"//","")</f>
        <v/>
      </c>
      <c r="R764"/>
      <c r="S764" s="43">
        <f t="shared" si="183"/>
        <v>187</v>
      </c>
      <c r="T764" s="92" t="s">
        <v>2431</v>
      </c>
      <c r="U764" s="70" t="s">
        <v>2431</v>
      </c>
      <c r="V764" s="70" t="s">
        <v>2431</v>
      </c>
      <c r="W764" s="44" t="str">
        <f t="shared" si="184"/>
        <v/>
      </c>
      <c r="X764" s="25" t="str">
        <f t="shared" si="185"/>
        <v/>
      </c>
      <c r="Y764" s="1">
        <f t="shared" si="186"/>
        <v>740</v>
      </c>
      <c r="Z764" t="str">
        <f t="shared" si="187"/>
        <v>ITM_S_CARON</v>
      </c>
      <c r="AA764" s="158" t="str">
        <f>IF(ISNA(VLOOKUP(X764,Sheet2!J:J,1,0)),"//","")</f>
        <v/>
      </c>
      <c r="AC764" s="108" t="str">
        <f t="shared" si="188"/>
        <v/>
      </c>
      <c r="AD764" t="b">
        <f t="shared" si="189"/>
        <v>1</v>
      </c>
    </row>
    <row r="765" spans="1:30">
      <c r="A765" s="56">
        <f t="shared" si="190"/>
        <v>765</v>
      </c>
      <c r="B765" s="55">
        <f t="shared" si="182"/>
        <v>741</v>
      </c>
      <c r="C765" s="59" t="s">
        <v>4058</v>
      </c>
      <c r="D765" s="59" t="s">
        <v>3245</v>
      </c>
      <c r="E765" s="65" t="s">
        <v>638</v>
      </c>
      <c r="F765" s="65" t="s">
        <v>638</v>
      </c>
      <c r="G765" s="68">
        <v>0</v>
      </c>
      <c r="H765" s="68">
        <v>0</v>
      </c>
      <c r="I765" s="171" t="s">
        <v>2694</v>
      </c>
      <c r="J765" s="65" t="s">
        <v>1550</v>
      </c>
      <c r="K765" s="66" t="s">
        <v>4077</v>
      </c>
      <c r="L765" s="67"/>
      <c r="M765" s="63" t="s">
        <v>3245</v>
      </c>
      <c r="N765" s="13"/>
      <c r="O765"/>
      <c r="P765" t="str">
        <f t="shared" si="194"/>
        <v/>
      </c>
      <c r="Q765" t="str">
        <f>IF(ISNA(VLOOKUP(AC765,#REF!,1)),"//","")</f>
        <v/>
      </c>
      <c r="R765"/>
      <c r="S765" s="43">
        <f t="shared" si="183"/>
        <v>187</v>
      </c>
      <c r="T765" s="92" t="s">
        <v>2431</v>
      </c>
      <c r="U765" s="70" t="s">
        <v>2431</v>
      </c>
      <c r="V765" s="70" t="s">
        <v>2431</v>
      </c>
      <c r="W765" s="44" t="str">
        <f t="shared" si="184"/>
        <v/>
      </c>
      <c r="X765" s="25" t="str">
        <f t="shared" si="185"/>
        <v/>
      </c>
      <c r="Y765" s="1">
        <f t="shared" si="186"/>
        <v>741</v>
      </c>
      <c r="Z765" t="str">
        <f t="shared" si="187"/>
        <v>ITM_S_CEDILLA</v>
      </c>
      <c r="AA765" s="158" t="str">
        <f>IF(ISNA(VLOOKUP(X765,Sheet2!J:J,1,0)),"//","")</f>
        <v/>
      </c>
      <c r="AC765" s="108" t="str">
        <f t="shared" si="188"/>
        <v/>
      </c>
      <c r="AD765" t="b">
        <f t="shared" si="189"/>
        <v>1</v>
      </c>
    </row>
    <row r="766" spans="1:30">
      <c r="A766" s="56">
        <f t="shared" si="190"/>
        <v>766</v>
      </c>
      <c r="B766" s="55">
        <f t="shared" si="182"/>
        <v>742</v>
      </c>
      <c r="C766" s="59" t="s">
        <v>4058</v>
      </c>
      <c r="D766" s="59" t="s">
        <v>3246</v>
      </c>
      <c r="E766" s="65" t="s">
        <v>639</v>
      </c>
      <c r="F766" s="65" t="s">
        <v>639</v>
      </c>
      <c r="G766" s="68">
        <v>0</v>
      </c>
      <c r="H766" s="68">
        <v>0</v>
      </c>
      <c r="I766" s="171" t="s">
        <v>2694</v>
      </c>
      <c r="J766" s="65" t="s">
        <v>1550</v>
      </c>
      <c r="K766" s="66" t="s">
        <v>4077</v>
      </c>
      <c r="L766" s="67"/>
      <c r="M766" s="63" t="s">
        <v>3246</v>
      </c>
      <c r="N766" s="13"/>
      <c r="O766"/>
      <c r="P766" t="str">
        <f t="shared" si="194"/>
        <v/>
      </c>
      <c r="Q766" t="str">
        <f>IF(ISNA(VLOOKUP(AC766,#REF!,1)),"//","")</f>
        <v/>
      </c>
      <c r="R766"/>
      <c r="S766" s="43">
        <f t="shared" si="183"/>
        <v>187</v>
      </c>
      <c r="T766" s="92" t="s">
        <v>2431</v>
      </c>
      <c r="U766" s="70" t="s">
        <v>2431</v>
      </c>
      <c r="V766" s="70" t="s">
        <v>2431</v>
      </c>
      <c r="W766" s="44" t="str">
        <f t="shared" si="184"/>
        <v/>
      </c>
      <c r="X766" s="25" t="str">
        <f t="shared" si="185"/>
        <v/>
      </c>
      <c r="Y766" s="1">
        <f t="shared" si="186"/>
        <v>742</v>
      </c>
      <c r="Z766" t="str">
        <f t="shared" si="187"/>
        <v>ITM_T_CARON</v>
      </c>
      <c r="AA766" s="158" t="str">
        <f>IF(ISNA(VLOOKUP(X766,Sheet2!J:J,1,0)),"//","")</f>
        <v/>
      </c>
      <c r="AC766" s="108" t="str">
        <f t="shared" si="188"/>
        <v/>
      </c>
      <c r="AD766" t="b">
        <f t="shared" si="189"/>
        <v>1</v>
      </c>
    </row>
    <row r="767" spans="1:30">
      <c r="A767" s="56">
        <f t="shared" si="190"/>
        <v>767</v>
      </c>
      <c r="B767" s="55">
        <f t="shared" si="182"/>
        <v>743</v>
      </c>
      <c r="C767" s="59" t="s">
        <v>4058</v>
      </c>
      <c r="D767" s="59" t="s">
        <v>3247</v>
      </c>
      <c r="E767" s="65" t="s">
        <v>640</v>
      </c>
      <c r="F767" s="65" t="s">
        <v>640</v>
      </c>
      <c r="G767" s="68">
        <v>0</v>
      </c>
      <c r="H767" s="68">
        <v>0</v>
      </c>
      <c r="I767" s="171" t="s">
        <v>2694</v>
      </c>
      <c r="J767" s="65" t="s">
        <v>1550</v>
      </c>
      <c r="K767" s="66" t="s">
        <v>4077</v>
      </c>
      <c r="L767" s="67"/>
      <c r="M767" s="63" t="s">
        <v>3247</v>
      </c>
      <c r="N767" s="13"/>
      <c r="O767"/>
      <c r="P767" t="str">
        <f t="shared" si="194"/>
        <v/>
      </c>
      <c r="Q767" t="str">
        <f>IF(ISNA(VLOOKUP(AC767,#REF!,1)),"//","")</f>
        <v/>
      </c>
      <c r="R767"/>
      <c r="S767" s="43">
        <f t="shared" si="183"/>
        <v>187</v>
      </c>
      <c r="T767" s="92" t="s">
        <v>2431</v>
      </c>
      <c r="U767" s="70" t="s">
        <v>2431</v>
      </c>
      <c r="V767" s="70" t="s">
        <v>2431</v>
      </c>
      <c r="W767" s="44" t="str">
        <f t="shared" si="184"/>
        <v/>
      </c>
      <c r="X767" s="25" t="str">
        <f t="shared" si="185"/>
        <v/>
      </c>
      <c r="Y767" s="1">
        <f t="shared" si="186"/>
        <v>743</v>
      </c>
      <c r="Z767" t="str">
        <f t="shared" si="187"/>
        <v>ITM_T_CEDILLA</v>
      </c>
      <c r="AA767" s="158" t="str">
        <f>IF(ISNA(VLOOKUP(X767,Sheet2!J:J,1,0)),"//","")</f>
        <v/>
      </c>
      <c r="AC767" s="108" t="str">
        <f t="shared" si="188"/>
        <v/>
      </c>
      <c r="AD767" t="b">
        <f t="shared" si="189"/>
        <v>1</v>
      </c>
    </row>
    <row r="768" spans="1:30">
      <c r="A768" s="56">
        <f t="shared" si="190"/>
        <v>768</v>
      </c>
      <c r="B768" s="55">
        <f t="shared" si="182"/>
        <v>744</v>
      </c>
      <c r="C768" s="59" t="s">
        <v>4058</v>
      </c>
      <c r="D768" s="59" t="s">
        <v>3248</v>
      </c>
      <c r="E768" s="65" t="s">
        <v>641</v>
      </c>
      <c r="F768" s="65" t="s">
        <v>641</v>
      </c>
      <c r="G768" s="68">
        <v>0</v>
      </c>
      <c r="H768" s="68">
        <v>0</v>
      </c>
      <c r="I768" s="171" t="s">
        <v>2694</v>
      </c>
      <c r="J768" s="65" t="s">
        <v>1550</v>
      </c>
      <c r="K768" s="66" t="s">
        <v>4077</v>
      </c>
      <c r="L768" s="64"/>
      <c r="M768" s="63" t="s">
        <v>3248</v>
      </c>
      <c r="N768" s="13"/>
      <c r="O768"/>
      <c r="P768" t="str">
        <f t="shared" si="194"/>
        <v/>
      </c>
      <c r="Q768" t="str">
        <f>IF(ISNA(VLOOKUP(AC768,#REF!,1)),"//","")</f>
        <v/>
      </c>
      <c r="R768"/>
      <c r="S768" s="43">
        <f t="shared" si="183"/>
        <v>187</v>
      </c>
      <c r="T768" s="92" t="s">
        <v>2431</v>
      </c>
      <c r="U768" s="70" t="s">
        <v>2431</v>
      </c>
      <c r="V768" s="70" t="s">
        <v>2431</v>
      </c>
      <c r="W768" s="44" t="str">
        <f t="shared" si="184"/>
        <v/>
      </c>
      <c r="X768" s="25" t="str">
        <f t="shared" si="185"/>
        <v/>
      </c>
      <c r="Y768" s="1">
        <f t="shared" si="186"/>
        <v>744</v>
      </c>
      <c r="Z768" t="str">
        <f t="shared" si="187"/>
        <v>ITM_U_MACRON</v>
      </c>
      <c r="AA768" s="158" t="str">
        <f>IF(ISNA(VLOOKUP(X768,Sheet2!J:J,1,0)),"//","")</f>
        <v/>
      </c>
      <c r="AC768" s="108" t="str">
        <f t="shared" si="188"/>
        <v/>
      </c>
      <c r="AD768" t="b">
        <f t="shared" si="189"/>
        <v>1</v>
      </c>
    </row>
    <row r="769" spans="1:30">
      <c r="A769" s="56">
        <f t="shared" si="190"/>
        <v>769</v>
      </c>
      <c r="B769" s="55">
        <f t="shared" si="182"/>
        <v>745</v>
      </c>
      <c r="C769" s="59" t="s">
        <v>4058</v>
      </c>
      <c r="D769" s="59" t="s">
        <v>3249</v>
      </c>
      <c r="E769" s="65" t="s">
        <v>642</v>
      </c>
      <c r="F769" s="65" t="s">
        <v>642</v>
      </c>
      <c r="G769" s="68">
        <v>0</v>
      </c>
      <c r="H769" s="68">
        <v>0</v>
      </c>
      <c r="I769" s="171" t="s">
        <v>2694</v>
      </c>
      <c r="J769" s="65" t="s">
        <v>1550</v>
      </c>
      <c r="K769" s="66" t="s">
        <v>4077</v>
      </c>
      <c r="L769" s="67"/>
      <c r="M769" s="63" t="s">
        <v>3249</v>
      </c>
      <c r="N769" s="13"/>
      <c r="O769"/>
      <c r="P769" t="str">
        <f t="shared" si="194"/>
        <v/>
      </c>
      <c r="Q769" t="str">
        <f>IF(ISNA(VLOOKUP(AC769,#REF!,1)),"//","")</f>
        <v/>
      </c>
      <c r="R769"/>
      <c r="S769" s="43">
        <f t="shared" si="183"/>
        <v>187</v>
      </c>
      <c r="T769" s="92" t="s">
        <v>2431</v>
      </c>
      <c r="U769" s="70" t="s">
        <v>2431</v>
      </c>
      <c r="V769" s="70" t="s">
        <v>2431</v>
      </c>
      <c r="W769" s="44" t="str">
        <f t="shared" si="184"/>
        <v/>
      </c>
      <c r="X769" s="25" t="str">
        <f t="shared" si="185"/>
        <v/>
      </c>
      <c r="Y769" s="1">
        <f t="shared" si="186"/>
        <v>745</v>
      </c>
      <c r="Z769" t="str">
        <f t="shared" si="187"/>
        <v>ITM_U_ACUTE</v>
      </c>
      <c r="AA769" s="158" t="str">
        <f>IF(ISNA(VLOOKUP(X769,Sheet2!J:J,1,0)),"//","")</f>
        <v/>
      </c>
      <c r="AC769" s="108" t="str">
        <f t="shared" si="188"/>
        <v/>
      </c>
      <c r="AD769" t="b">
        <f t="shared" si="189"/>
        <v>1</v>
      </c>
    </row>
    <row r="770" spans="1:30">
      <c r="A770" s="56">
        <f t="shared" si="190"/>
        <v>770</v>
      </c>
      <c r="B770" s="55">
        <f t="shared" si="182"/>
        <v>746</v>
      </c>
      <c r="C770" s="59" t="s">
        <v>4058</v>
      </c>
      <c r="D770" s="59" t="s">
        <v>3250</v>
      </c>
      <c r="E770" s="65" t="s">
        <v>643</v>
      </c>
      <c r="F770" s="65" t="s">
        <v>643</v>
      </c>
      <c r="G770" s="68">
        <v>0</v>
      </c>
      <c r="H770" s="68">
        <v>0</v>
      </c>
      <c r="I770" s="171" t="s">
        <v>2694</v>
      </c>
      <c r="J770" s="65" t="s">
        <v>1550</v>
      </c>
      <c r="K770" s="66" t="s">
        <v>4077</v>
      </c>
      <c r="L770" s="67"/>
      <c r="M770" s="63" t="s">
        <v>3250</v>
      </c>
      <c r="N770" s="13"/>
      <c r="O770"/>
      <c r="P770" t="str">
        <f t="shared" si="194"/>
        <v/>
      </c>
      <c r="Q770" t="str">
        <f>IF(ISNA(VLOOKUP(AC770,#REF!,1)),"//","")</f>
        <v/>
      </c>
      <c r="R770"/>
      <c r="S770" s="43">
        <f t="shared" si="183"/>
        <v>187</v>
      </c>
      <c r="T770" s="92" t="s">
        <v>2431</v>
      </c>
      <c r="U770" s="70" t="s">
        <v>2431</v>
      </c>
      <c r="V770" s="70" t="s">
        <v>2431</v>
      </c>
      <c r="W770" s="44" t="str">
        <f t="shared" si="184"/>
        <v/>
      </c>
      <c r="X770" s="25" t="str">
        <f t="shared" si="185"/>
        <v/>
      </c>
      <c r="Y770" s="1">
        <f t="shared" si="186"/>
        <v>746</v>
      </c>
      <c r="Z770" t="str">
        <f t="shared" si="187"/>
        <v>ITM_U_BREVE</v>
      </c>
      <c r="AA770" s="158" t="str">
        <f>IF(ISNA(VLOOKUP(X770,Sheet2!J:J,1,0)),"//","")</f>
        <v/>
      </c>
      <c r="AC770" s="108" t="str">
        <f t="shared" si="188"/>
        <v/>
      </c>
      <c r="AD770" t="b">
        <f t="shared" si="189"/>
        <v>1</v>
      </c>
    </row>
    <row r="771" spans="1:30">
      <c r="A771" s="56">
        <f t="shared" si="190"/>
        <v>771</v>
      </c>
      <c r="B771" s="55">
        <f t="shared" si="182"/>
        <v>747</v>
      </c>
      <c r="C771" s="59" t="s">
        <v>4058</v>
      </c>
      <c r="D771" s="59" t="s">
        <v>3251</v>
      </c>
      <c r="E771" s="65" t="s">
        <v>644</v>
      </c>
      <c r="F771" s="65" t="s">
        <v>644</v>
      </c>
      <c r="G771" s="68">
        <v>0</v>
      </c>
      <c r="H771" s="68">
        <v>0</v>
      </c>
      <c r="I771" s="171" t="s">
        <v>2694</v>
      </c>
      <c r="J771" s="65" t="s">
        <v>1550</v>
      </c>
      <c r="K771" s="66" t="s">
        <v>4077</v>
      </c>
      <c r="L771" s="67"/>
      <c r="M771" s="63" t="s">
        <v>3251</v>
      </c>
      <c r="N771" s="13"/>
      <c r="O771"/>
      <c r="P771" t="str">
        <f t="shared" si="194"/>
        <v/>
      </c>
      <c r="Q771" t="str">
        <f>IF(ISNA(VLOOKUP(AC771,#REF!,1)),"//","")</f>
        <v/>
      </c>
      <c r="R771"/>
      <c r="S771" s="43">
        <f t="shared" si="183"/>
        <v>187</v>
      </c>
      <c r="T771" s="92" t="s">
        <v>2431</v>
      </c>
      <c r="U771" s="70" t="s">
        <v>2431</v>
      </c>
      <c r="V771" s="70" t="s">
        <v>2431</v>
      </c>
      <c r="W771" s="44" t="str">
        <f t="shared" si="184"/>
        <v/>
      </c>
      <c r="X771" s="25" t="str">
        <f t="shared" si="185"/>
        <v/>
      </c>
      <c r="Y771" s="1">
        <f t="shared" si="186"/>
        <v>747</v>
      </c>
      <c r="Z771" t="str">
        <f t="shared" si="187"/>
        <v>ITM_U_GRAVE</v>
      </c>
      <c r="AA771" s="158" t="str">
        <f>IF(ISNA(VLOOKUP(X771,Sheet2!J:J,1,0)),"//","")</f>
        <v/>
      </c>
      <c r="AC771" s="108" t="str">
        <f t="shared" si="188"/>
        <v/>
      </c>
      <c r="AD771" t="b">
        <f t="shared" si="189"/>
        <v>1</v>
      </c>
    </row>
    <row r="772" spans="1:30">
      <c r="A772" s="56">
        <f t="shared" si="190"/>
        <v>772</v>
      </c>
      <c r="B772" s="55">
        <f t="shared" si="182"/>
        <v>748</v>
      </c>
      <c r="C772" s="59" t="s">
        <v>4058</v>
      </c>
      <c r="D772" s="59" t="s">
        <v>3252</v>
      </c>
      <c r="E772" s="65" t="s">
        <v>645</v>
      </c>
      <c r="F772" s="65" t="s">
        <v>645</v>
      </c>
      <c r="G772" s="68">
        <v>0</v>
      </c>
      <c r="H772" s="68">
        <v>0</v>
      </c>
      <c r="I772" s="171" t="s">
        <v>2694</v>
      </c>
      <c r="J772" s="65" t="s">
        <v>1550</v>
      </c>
      <c r="K772" s="66" t="s">
        <v>4077</v>
      </c>
      <c r="L772" s="67"/>
      <c r="M772" s="63" t="s">
        <v>3252</v>
      </c>
      <c r="N772" s="13"/>
      <c r="O772"/>
      <c r="P772" t="str">
        <f t="shared" si="194"/>
        <v/>
      </c>
      <c r="Q772" t="str">
        <f>IF(ISNA(VLOOKUP(AC772,#REF!,1)),"//","")</f>
        <v/>
      </c>
      <c r="R772"/>
      <c r="S772" s="43">
        <f t="shared" si="183"/>
        <v>187</v>
      </c>
      <c r="T772" s="92" t="s">
        <v>2431</v>
      </c>
      <c r="U772" s="70" t="s">
        <v>2431</v>
      </c>
      <c r="V772" s="70" t="s">
        <v>2431</v>
      </c>
      <c r="W772" s="44" t="str">
        <f t="shared" si="184"/>
        <v/>
      </c>
      <c r="X772" s="25" t="str">
        <f t="shared" si="185"/>
        <v/>
      </c>
      <c r="Y772" s="1">
        <f t="shared" si="186"/>
        <v>748</v>
      </c>
      <c r="Z772" t="str">
        <f t="shared" si="187"/>
        <v>ITM_U_DIARESIS</v>
      </c>
      <c r="AA772" s="158" t="str">
        <f>IF(ISNA(VLOOKUP(X772,Sheet2!J:J,1,0)),"//","")</f>
        <v/>
      </c>
      <c r="AC772" s="108" t="str">
        <f t="shared" si="188"/>
        <v/>
      </c>
      <c r="AD772" t="b">
        <f t="shared" si="189"/>
        <v>1</v>
      </c>
    </row>
    <row r="773" spans="1:30">
      <c r="A773" s="56">
        <f t="shared" si="190"/>
        <v>773</v>
      </c>
      <c r="B773" s="55">
        <f t="shared" si="182"/>
        <v>749</v>
      </c>
      <c r="C773" s="59" t="s">
        <v>4058</v>
      </c>
      <c r="D773" s="59" t="s">
        <v>3253</v>
      </c>
      <c r="E773" s="65" t="s">
        <v>646</v>
      </c>
      <c r="F773" s="65" t="s">
        <v>646</v>
      </c>
      <c r="G773" s="68">
        <v>0</v>
      </c>
      <c r="H773" s="68">
        <v>0</v>
      </c>
      <c r="I773" s="171" t="s">
        <v>2694</v>
      </c>
      <c r="J773" s="65" t="s">
        <v>1550</v>
      </c>
      <c r="K773" s="66" t="s">
        <v>4077</v>
      </c>
      <c r="L773" s="67"/>
      <c r="M773" s="63" t="s">
        <v>3253</v>
      </c>
      <c r="N773" s="13"/>
      <c r="O773"/>
      <c r="P773" t="str">
        <f t="shared" si="194"/>
        <v/>
      </c>
      <c r="Q773" t="str">
        <f>IF(ISNA(VLOOKUP(AC773,#REF!,1)),"//","")</f>
        <v/>
      </c>
      <c r="R773"/>
      <c r="S773" s="43">
        <f t="shared" si="183"/>
        <v>187</v>
      </c>
      <c r="T773" s="92" t="s">
        <v>2431</v>
      </c>
      <c r="U773" s="70" t="s">
        <v>2431</v>
      </c>
      <c r="V773" s="70" t="s">
        <v>2431</v>
      </c>
      <c r="W773" s="44" t="str">
        <f t="shared" si="184"/>
        <v/>
      </c>
      <c r="X773" s="25" t="str">
        <f t="shared" si="185"/>
        <v/>
      </c>
      <c r="Y773" s="1">
        <f t="shared" si="186"/>
        <v>749</v>
      </c>
      <c r="Z773" t="str">
        <f t="shared" si="187"/>
        <v>ITM_U_TILDE</v>
      </c>
      <c r="AA773" s="158" t="str">
        <f>IF(ISNA(VLOOKUP(X773,Sheet2!J:J,1,0)),"//","")</f>
        <v/>
      </c>
      <c r="AC773" s="108" t="str">
        <f t="shared" si="188"/>
        <v/>
      </c>
      <c r="AD773" t="b">
        <f t="shared" si="189"/>
        <v>1</v>
      </c>
    </row>
    <row r="774" spans="1:30">
      <c r="A774" s="56">
        <f t="shared" si="190"/>
        <v>774</v>
      </c>
      <c r="B774" s="55">
        <f t="shared" si="182"/>
        <v>750</v>
      </c>
      <c r="C774" s="59" t="s">
        <v>4058</v>
      </c>
      <c r="D774" s="59" t="s">
        <v>3254</v>
      </c>
      <c r="E774" s="65" t="s">
        <v>647</v>
      </c>
      <c r="F774" s="65" t="s">
        <v>647</v>
      </c>
      <c r="G774" s="68">
        <v>0</v>
      </c>
      <c r="H774" s="68">
        <v>0</v>
      </c>
      <c r="I774" s="171" t="s">
        <v>2694</v>
      </c>
      <c r="J774" s="65" t="s">
        <v>1550</v>
      </c>
      <c r="K774" s="66" t="s">
        <v>4077</v>
      </c>
      <c r="L774" s="64"/>
      <c r="M774" s="63" t="s">
        <v>3254</v>
      </c>
      <c r="N774" s="13"/>
      <c r="O774"/>
      <c r="P774" t="str">
        <f t="shared" si="194"/>
        <v/>
      </c>
      <c r="Q774" t="str">
        <f>IF(ISNA(VLOOKUP(AC774,#REF!,1)),"//","")</f>
        <v/>
      </c>
      <c r="R774"/>
      <c r="S774" s="43">
        <f t="shared" si="183"/>
        <v>187</v>
      </c>
      <c r="T774" s="92" t="s">
        <v>2431</v>
      </c>
      <c r="U774" s="70" t="s">
        <v>2431</v>
      </c>
      <c r="V774" s="70" t="s">
        <v>2431</v>
      </c>
      <c r="W774" s="44" t="str">
        <f t="shared" si="184"/>
        <v/>
      </c>
      <c r="X774" s="25" t="str">
        <f t="shared" si="185"/>
        <v/>
      </c>
      <c r="Y774" s="1">
        <f t="shared" si="186"/>
        <v>750</v>
      </c>
      <c r="Z774" t="str">
        <f t="shared" si="187"/>
        <v>ITM_U_CIRC</v>
      </c>
      <c r="AA774" s="158" t="str">
        <f>IF(ISNA(VLOOKUP(X774,Sheet2!J:J,1,0)),"//","")</f>
        <v/>
      </c>
      <c r="AC774" s="108" t="str">
        <f t="shared" si="188"/>
        <v/>
      </c>
      <c r="AD774" t="b">
        <f t="shared" si="189"/>
        <v>1</v>
      </c>
    </row>
    <row r="775" spans="1:30">
      <c r="A775" s="56">
        <f t="shared" si="190"/>
        <v>775</v>
      </c>
      <c r="B775" s="55">
        <f t="shared" ref="B775:B838" si="198">IF(AND(MID(C775,2,1)&lt;&gt;"/",MID(C775,1,1)="/"),INT(B774)+1,B774+0.01)</f>
        <v>751</v>
      </c>
      <c r="C775" s="59" t="s">
        <v>4058</v>
      </c>
      <c r="D775" s="59" t="s">
        <v>3255</v>
      </c>
      <c r="E775" s="65" t="s">
        <v>648</v>
      </c>
      <c r="F775" s="65" t="s">
        <v>648</v>
      </c>
      <c r="G775" s="68">
        <v>0</v>
      </c>
      <c r="H775" s="68">
        <v>0</v>
      </c>
      <c r="I775" s="171" t="s">
        <v>2694</v>
      </c>
      <c r="J775" s="65" t="s">
        <v>1550</v>
      </c>
      <c r="K775" s="66" t="s">
        <v>4077</v>
      </c>
      <c r="L775" s="64"/>
      <c r="M775" s="63" t="s">
        <v>3255</v>
      </c>
      <c r="N775" s="13"/>
      <c r="O775"/>
      <c r="P775" t="str">
        <f t="shared" si="194"/>
        <v/>
      </c>
      <c r="Q775" t="str">
        <f>IF(ISNA(VLOOKUP(AC775,#REF!,1)),"//","")</f>
        <v/>
      </c>
      <c r="R775"/>
      <c r="S775" s="43">
        <f t="shared" ref="S775:S838" si="199">IF(X775&lt;&gt;"",S774+1,S774)</f>
        <v>187</v>
      </c>
      <c r="T775" s="92" t="s">
        <v>2431</v>
      </c>
      <c r="U775" s="70" t="s">
        <v>2431</v>
      </c>
      <c r="V775" s="70" t="s">
        <v>2431</v>
      </c>
      <c r="W775" s="44" t="str">
        <f t="shared" ref="W775:W838" si="200">IF( OR(U775="CNST", I775="CAT_REGS"),IF(E775=CHAR(34)&amp;CHAR(34),F775,E775),
IF(U775="YES",UPPER(IF(E775=CHAR(34)&amp;CHAR(34),F775,E775)),
IF(   AND(U775&lt;&gt;"NO",I775="CAT_FNCT",D775&lt;&gt;"multiply", D775&lt;&gt;"divide"),IF(J775="SLS_ENABLED",   UPPER(IF(E775=CHAR(34)&amp;CHAR(34),F775,E775)),""),"")))</f>
        <v/>
      </c>
      <c r="X775" s="25" t="str">
        <f t="shared" ref="X775:X838" si="20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1">
        <f t="shared" ref="Y775:Y838" si="202">B775</f>
        <v>751</v>
      </c>
      <c r="Z775" t="str">
        <f t="shared" ref="Z775:Z838" si="203">M775</f>
        <v>ITM_U_RING</v>
      </c>
      <c r="AA775" s="158" t="str">
        <f>IF(ISNA(VLOOKUP(X775,Sheet2!J:J,1,0)),"//","")</f>
        <v/>
      </c>
      <c r="AC775" s="108" t="str">
        <f t="shared" ref="AC775:AC838" si="204">IF(LEN(X775)=0,"",SUBSTITUTE(SUBSTITUTE(SUBSTITUTE(SUBSTITUTE(SUBSTITUTE(SUBSTITUTE(SUBSTITUTE(SUBSTITUTE(SUBSTITUTE(SUBSTITUTE(SUBSTITUTE(SUBSTITUTE(SUBSTITUTE(SUBSTITUTE(SUBSTITUTE(SUBSTITUTE(SUBSTITUTE(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75" t="b">
        <f t="shared" ref="AD775:AD838" si="205">X775=AC775</f>
        <v>1</v>
      </c>
    </row>
    <row r="776" spans="1:30">
      <c r="A776" s="56">
        <f t="shared" si="190"/>
        <v>776</v>
      </c>
      <c r="B776" s="55">
        <f t="shared" si="198"/>
        <v>752</v>
      </c>
      <c r="C776" s="59" t="s">
        <v>4058</v>
      </c>
      <c r="D776" s="59" t="s">
        <v>3256</v>
      </c>
      <c r="E776" s="65" t="s">
        <v>649</v>
      </c>
      <c r="F776" s="65" t="s">
        <v>649</v>
      </c>
      <c r="G776" s="68">
        <v>0</v>
      </c>
      <c r="H776" s="68">
        <v>0</v>
      </c>
      <c r="I776" s="171" t="s">
        <v>2694</v>
      </c>
      <c r="J776" s="65" t="s">
        <v>1550</v>
      </c>
      <c r="K776" s="66" t="s">
        <v>4077</v>
      </c>
      <c r="L776" s="67"/>
      <c r="M776" s="63" t="s">
        <v>3256</v>
      </c>
      <c r="N776" s="13"/>
      <c r="O776"/>
      <c r="P776" t="str">
        <f t="shared" si="194"/>
        <v/>
      </c>
      <c r="Q776" t="str">
        <f>IF(ISNA(VLOOKUP(AC776,#REF!,1)),"//","")</f>
        <v/>
      </c>
      <c r="R776"/>
      <c r="S776" s="43">
        <f t="shared" si="199"/>
        <v>187</v>
      </c>
      <c r="T776" s="92" t="s">
        <v>2431</v>
      </c>
      <c r="U776" s="70" t="s">
        <v>2431</v>
      </c>
      <c r="V776" s="70" t="s">
        <v>2431</v>
      </c>
      <c r="W776" s="44" t="str">
        <f t="shared" si="200"/>
        <v/>
      </c>
      <c r="X776" s="25" t="str">
        <f t="shared" si="201"/>
        <v/>
      </c>
      <c r="Y776" s="1">
        <f t="shared" si="202"/>
        <v>752</v>
      </c>
      <c r="Z776" t="str">
        <f t="shared" si="203"/>
        <v>ITM_W_CIRC</v>
      </c>
      <c r="AA776" s="158" t="str">
        <f>IF(ISNA(VLOOKUP(X776,Sheet2!J:J,1,0)),"//","")</f>
        <v/>
      </c>
      <c r="AC776" s="108" t="str">
        <f t="shared" si="204"/>
        <v/>
      </c>
      <c r="AD776" t="b">
        <f t="shared" si="205"/>
        <v>1</v>
      </c>
    </row>
    <row r="777" spans="1:30" s="17" customFormat="1">
      <c r="A777" s="108">
        <f t="shared" si="190"/>
        <v>777</v>
      </c>
      <c r="B777" s="55">
        <f t="shared" si="198"/>
        <v>753</v>
      </c>
      <c r="C777" s="110" t="s">
        <v>4057</v>
      </c>
      <c r="D777" s="110" t="s">
        <v>7</v>
      </c>
      <c r="E777" s="135" t="str">
        <f t="shared" ref="E777:E779" si="206">CHAR(34)&amp;IF(B777&lt;10,"000",IF(B777&lt;100,"00",IF(B777&lt;1000,"0","")))&amp;$B777&amp;CHAR(34)</f>
        <v>"0753"</v>
      </c>
      <c r="F777" s="111" t="str">
        <f t="shared" ref="F777:F779" si="207">E777</f>
        <v>"0753"</v>
      </c>
      <c r="G777" s="191">
        <v>0</v>
      </c>
      <c r="H777" s="191">
        <v>0</v>
      </c>
      <c r="I777" s="178" t="s">
        <v>28</v>
      </c>
      <c r="J777" s="112" t="s">
        <v>1550</v>
      </c>
      <c r="K777" s="113" t="s">
        <v>4077</v>
      </c>
      <c r="M777" s="136" t="str">
        <f t="shared" ref="M777:M779" si="208">"ITM_"&amp;IF(B777&lt;10,"000",IF(B777&lt;100,"00",IF(B777&lt;1000,"0","")))&amp;$B777</f>
        <v>ITM_0753</v>
      </c>
      <c r="N777" s="16"/>
      <c r="P777" s="17" t="str">
        <f t="shared" si="194"/>
        <v/>
      </c>
      <c r="Q777" s="17" t="str">
        <f>IF(ISNA(VLOOKUP(AC777,#REF!,1)),"//","")</f>
        <v/>
      </c>
      <c r="S777" s="43">
        <f t="shared" si="199"/>
        <v>187</v>
      </c>
      <c r="T777" s="108" t="s">
        <v>2431</v>
      </c>
      <c r="U777" s="115" t="s">
        <v>2431</v>
      </c>
      <c r="V777" s="115" t="s">
        <v>2431</v>
      </c>
      <c r="W777" s="44" t="str">
        <f t="shared" si="200"/>
        <v/>
      </c>
      <c r="X777" s="25" t="str">
        <f t="shared" si="201"/>
        <v/>
      </c>
      <c r="Y777" s="1">
        <f t="shared" si="202"/>
        <v>753</v>
      </c>
      <c r="Z777" t="str">
        <f t="shared" si="203"/>
        <v>ITM_0753</v>
      </c>
      <c r="AA777" s="158" t="str">
        <f>IF(ISNA(VLOOKUP(X777,Sheet2!J:J,1,0)),"//","")</f>
        <v/>
      </c>
      <c r="AC777" s="108" t="str">
        <f t="shared" si="204"/>
        <v/>
      </c>
      <c r="AD777" t="b">
        <f t="shared" si="205"/>
        <v>1</v>
      </c>
    </row>
    <row r="778" spans="1:30" s="17" customFormat="1">
      <c r="A778" s="108">
        <f t="shared" si="190"/>
        <v>778</v>
      </c>
      <c r="B778" s="55">
        <f t="shared" si="198"/>
        <v>754</v>
      </c>
      <c r="C778" s="110" t="s">
        <v>4057</v>
      </c>
      <c r="D778" s="110" t="s">
        <v>7</v>
      </c>
      <c r="E778" s="135" t="str">
        <f t="shared" si="206"/>
        <v>"0754"</v>
      </c>
      <c r="F778" s="111" t="str">
        <f t="shared" si="207"/>
        <v>"0754"</v>
      </c>
      <c r="G778" s="191">
        <v>0</v>
      </c>
      <c r="H778" s="191">
        <v>0</v>
      </c>
      <c r="I778" s="178" t="s">
        <v>28</v>
      </c>
      <c r="J778" s="112" t="s">
        <v>1550</v>
      </c>
      <c r="K778" s="113" t="s">
        <v>4077</v>
      </c>
      <c r="M778" s="136" t="str">
        <f t="shared" si="208"/>
        <v>ITM_0754</v>
      </c>
      <c r="N778" s="16"/>
      <c r="P778" s="17" t="str">
        <f t="shared" si="194"/>
        <v/>
      </c>
      <c r="Q778" s="17" t="str">
        <f>IF(ISNA(VLOOKUP(AC778,#REF!,1)),"//","")</f>
        <v/>
      </c>
      <c r="S778" s="43">
        <f t="shared" si="199"/>
        <v>187</v>
      </c>
      <c r="T778" s="108" t="s">
        <v>2431</v>
      </c>
      <c r="U778" s="115" t="s">
        <v>2431</v>
      </c>
      <c r="V778" s="115" t="s">
        <v>2431</v>
      </c>
      <c r="W778" s="44" t="str">
        <f t="shared" si="200"/>
        <v/>
      </c>
      <c r="X778" s="25" t="str">
        <f t="shared" si="201"/>
        <v/>
      </c>
      <c r="Y778" s="1">
        <f t="shared" si="202"/>
        <v>754</v>
      </c>
      <c r="Z778" t="str">
        <f t="shared" si="203"/>
        <v>ITM_0754</v>
      </c>
      <c r="AA778" s="158" t="str">
        <f>IF(ISNA(VLOOKUP(X778,Sheet2!J:J,1,0)),"//","")</f>
        <v/>
      </c>
      <c r="AC778" s="108" t="str">
        <f t="shared" si="204"/>
        <v/>
      </c>
      <c r="AD778" t="b">
        <f t="shared" si="205"/>
        <v>1</v>
      </c>
    </row>
    <row r="779" spans="1:30" s="17" customFormat="1">
      <c r="A779" s="108">
        <f t="shared" si="190"/>
        <v>779</v>
      </c>
      <c r="B779" s="55">
        <f t="shared" si="198"/>
        <v>755</v>
      </c>
      <c r="C779" s="110" t="s">
        <v>4057</v>
      </c>
      <c r="D779" s="110" t="s">
        <v>7</v>
      </c>
      <c r="E779" s="135" t="str">
        <f t="shared" si="206"/>
        <v>"0755"</v>
      </c>
      <c r="F779" s="111" t="str">
        <f t="shared" si="207"/>
        <v>"0755"</v>
      </c>
      <c r="G779" s="191">
        <v>0</v>
      </c>
      <c r="H779" s="191">
        <v>0</v>
      </c>
      <c r="I779" s="178" t="s">
        <v>28</v>
      </c>
      <c r="J779" s="112" t="s">
        <v>1550</v>
      </c>
      <c r="K779" s="113" t="s">
        <v>4077</v>
      </c>
      <c r="M779" s="136" t="str">
        <f t="shared" si="208"/>
        <v>ITM_0755</v>
      </c>
      <c r="N779" s="16"/>
      <c r="P779" s="17" t="str">
        <f t="shared" si="194"/>
        <v/>
      </c>
      <c r="Q779" s="17" t="str">
        <f>IF(ISNA(VLOOKUP(AC779,#REF!,1)),"//","")</f>
        <v/>
      </c>
      <c r="S779" s="43">
        <f t="shared" si="199"/>
        <v>187</v>
      </c>
      <c r="T779" s="108" t="s">
        <v>2431</v>
      </c>
      <c r="U779" s="115" t="s">
        <v>2431</v>
      </c>
      <c r="V779" s="115" t="s">
        <v>2431</v>
      </c>
      <c r="W779" s="44" t="str">
        <f t="shared" si="200"/>
        <v/>
      </c>
      <c r="X779" s="25" t="str">
        <f t="shared" si="201"/>
        <v/>
      </c>
      <c r="Y779" s="1">
        <f t="shared" si="202"/>
        <v>755</v>
      </c>
      <c r="Z779" t="str">
        <f t="shared" si="203"/>
        <v>ITM_0755</v>
      </c>
      <c r="AA779" s="158" t="str">
        <f>IF(ISNA(VLOOKUP(X779,Sheet2!J:J,1,0)),"//","")</f>
        <v/>
      </c>
      <c r="AC779" s="108" t="str">
        <f t="shared" si="204"/>
        <v/>
      </c>
      <c r="AD779" t="b">
        <f t="shared" si="205"/>
        <v>1</v>
      </c>
    </row>
    <row r="780" spans="1:30">
      <c r="A780" s="56">
        <f t="shared" si="190"/>
        <v>780</v>
      </c>
      <c r="B780" s="55">
        <f t="shared" si="198"/>
        <v>756</v>
      </c>
      <c r="C780" s="59" t="s">
        <v>4058</v>
      </c>
      <c r="D780" s="59" t="s">
        <v>3257</v>
      </c>
      <c r="E780" s="65" t="s">
        <v>650</v>
      </c>
      <c r="F780" s="65" t="s">
        <v>650</v>
      </c>
      <c r="G780" s="68">
        <v>0</v>
      </c>
      <c r="H780" s="68">
        <v>0</v>
      </c>
      <c r="I780" s="171" t="s">
        <v>2694</v>
      </c>
      <c r="J780" s="65" t="s">
        <v>1550</v>
      </c>
      <c r="K780" s="66" t="s">
        <v>4077</v>
      </c>
      <c r="L780" s="67"/>
      <c r="M780" s="63" t="s">
        <v>3257</v>
      </c>
      <c r="N780" s="13"/>
      <c r="O780"/>
      <c r="P780" t="str">
        <f t="shared" si="194"/>
        <v/>
      </c>
      <c r="Q780" t="str">
        <f>IF(ISNA(VLOOKUP(AC780,#REF!,1)),"//","")</f>
        <v/>
      </c>
      <c r="R780"/>
      <c r="S780" s="43">
        <f t="shared" si="199"/>
        <v>187</v>
      </c>
      <c r="T780" s="92" t="s">
        <v>2431</v>
      </c>
      <c r="U780" s="70" t="s">
        <v>2431</v>
      </c>
      <c r="V780" s="70" t="s">
        <v>2431</v>
      </c>
      <c r="W780" s="44" t="str">
        <f t="shared" si="200"/>
        <v/>
      </c>
      <c r="X780" s="25" t="str">
        <f t="shared" si="201"/>
        <v/>
      </c>
      <c r="Y780" s="1">
        <f t="shared" si="202"/>
        <v>756</v>
      </c>
      <c r="Z780" t="str">
        <f t="shared" si="203"/>
        <v>ITM_Y_CIRC</v>
      </c>
      <c r="AA780" s="158" t="str">
        <f>IF(ISNA(VLOOKUP(X780,Sheet2!J:J,1,0)),"//","")</f>
        <v/>
      </c>
      <c r="AC780" s="108" t="str">
        <f t="shared" si="204"/>
        <v/>
      </c>
      <c r="AD780" t="b">
        <f t="shared" si="205"/>
        <v>1</v>
      </c>
    </row>
    <row r="781" spans="1:30">
      <c r="A781" s="56">
        <f t="shared" si="190"/>
        <v>781</v>
      </c>
      <c r="B781" s="55">
        <f t="shared" si="198"/>
        <v>757</v>
      </c>
      <c r="C781" s="59" t="s">
        <v>4058</v>
      </c>
      <c r="D781" s="59" t="s">
        <v>3258</v>
      </c>
      <c r="E781" s="65" t="s">
        <v>651</v>
      </c>
      <c r="F781" s="65" t="s">
        <v>651</v>
      </c>
      <c r="G781" s="68">
        <v>0</v>
      </c>
      <c r="H781" s="68">
        <v>0</v>
      </c>
      <c r="I781" s="171" t="s">
        <v>2694</v>
      </c>
      <c r="J781" s="65" t="s">
        <v>1550</v>
      </c>
      <c r="K781" s="66" t="s">
        <v>4077</v>
      </c>
      <c r="L781" s="67"/>
      <c r="M781" s="63" t="s">
        <v>3258</v>
      </c>
      <c r="N781" s="13"/>
      <c r="O781"/>
      <c r="P781" t="str">
        <f t="shared" si="194"/>
        <v/>
      </c>
      <c r="Q781" t="str">
        <f>IF(ISNA(VLOOKUP(AC781,#REF!,1)),"//","")</f>
        <v/>
      </c>
      <c r="R781"/>
      <c r="S781" s="43">
        <f t="shared" si="199"/>
        <v>187</v>
      </c>
      <c r="T781" s="92" t="s">
        <v>2431</v>
      </c>
      <c r="U781" s="70" t="s">
        <v>2431</v>
      </c>
      <c r="V781" s="70" t="s">
        <v>2431</v>
      </c>
      <c r="W781" s="44" t="str">
        <f t="shared" si="200"/>
        <v/>
      </c>
      <c r="X781" s="25" t="str">
        <f t="shared" si="201"/>
        <v/>
      </c>
      <c r="Y781" s="1">
        <f t="shared" si="202"/>
        <v>757</v>
      </c>
      <c r="Z781" t="str">
        <f t="shared" si="203"/>
        <v>ITM_Y_ACUTE</v>
      </c>
      <c r="AA781" s="158" t="str">
        <f>IF(ISNA(VLOOKUP(X781,Sheet2!J:J,1,0)),"//","")</f>
        <v/>
      </c>
      <c r="AC781" s="108" t="str">
        <f t="shared" si="204"/>
        <v/>
      </c>
      <c r="AD781" t="b">
        <f t="shared" si="205"/>
        <v>1</v>
      </c>
    </row>
    <row r="782" spans="1:30">
      <c r="A782" s="56">
        <f t="shared" si="190"/>
        <v>782</v>
      </c>
      <c r="B782" s="55">
        <f t="shared" si="198"/>
        <v>758</v>
      </c>
      <c r="C782" s="59" t="s">
        <v>4058</v>
      </c>
      <c r="D782" s="59" t="s">
        <v>3259</v>
      </c>
      <c r="E782" s="65" t="s">
        <v>652</v>
      </c>
      <c r="F782" s="65" t="s">
        <v>652</v>
      </c>
      <c r="G782" s="68">
        <v>0</v>
      </c>
      <c r="H782" s="68">
        <v>0</v>
      </c>
      <c r="I782" s="171" t="s">
        <v>2694</v>
      </c>
      <c r="J782" s="65" t="s">
        <v>1550</v>
      </c>
      <c r="K782" s="66" t="s">
        <v>4077</v>
      </c>
      <c r="L782" s="67"/>
      <c r="M782" s="63" t="s">
        <v>3259</v>
      </c>
      <c r="N782" s="13"/>
      <c r="O782"/>
      <c r="P782" t="str">
        <f t="shared" si="194"/>
        <v/>
      </c>
      <c r="Q782" t="str">
        <f>IF(ISNA(VLOOKUP(AC782,#REF!,1)),"//","")</f>
        <v/>
      </c>
      <c r="R782"/>
      <c r="S782" s="43">
        <f t="shared" si="199"/>
        <v>187</v>
      </c>
      <c r="T782" s="92" t="s">
        <v>2431</v>
      </c>
      <c r="U782" s="70" t="s">
        <v>2431</v>
      </c>
      <c r="V782" s="70" t="s">
        <v>2431</v>
      </c>
      <c r="W782" s="44" t="str">
        <f t="shared" si="200"/>
        <v/>
      </c>
      <c r="X782" s="25" t="str">
        <f t="shared" si="201"/>
        <v/>
      </c>
      <c r="Y782" s="1">
        <f t="shared" si="202"/>
        <v>758</v>
      </c>
      <c r="Z782" t="str">
        <f t="shared" si="203"/>
        <v>ITM_Y_DIARESIS</v>
      </c>
      <c r="AA782" s="158" t="str">
        <f>IF(ISNA(VLOOKUP(X782,Sheet2!J:J,1,0)),"//","")</f>
        <v/>
      </c>
      <c r="AC782" s="108" t="str">
        <f t="shared" si="204"/>
        <v/>
      </c>
      <c r="AD782" t="b">
        <f t="shared" si="205"/>
        <v>1</v>
      </c>
    </row>
    <row r="783" spans="1:30">
      <c r="A783" s="56">
        <f t="shared" si="190"/>
        <v>783</v>
      </c>
      <c r="B783" s="55">
        <f t="shared" si="198"/>
        <v>759</v>
      </c>
      <c r="C783" s="59" t="s">
        <v>4058</v>
      </c>
      <c r="D783" s="59" t="s">
        <v>3260</v>
      </c>
      <c r="E783" s="65" t="s">
        <v>653</v>
      </c>
      <c r="F783" s="65" t="s">
        <v>653</v>
      </c>
      <c r="G783" s="68">
        <v>0</v>
      </c>
      <c r="H783" s="68">
        <v>0</v>
      </c>
      <c r="I783" s="171" t="s">
        <v>2694</v>
      </c>
      <c r="J783" s="65" t="s">
        <v>1550</v>
      </c>
      <c r="K783" s="66" t="s">
        <v>4077</v>
      </c>
      <c r="L783" s="67"/>
      <c r="M783" s="63" t="s">
        <v>3260</v>
      </c>
      <c r="N783" s="13"/>
      <c r="O783"/>
      <c r="P783" t="str">
        <f t="shared" si="194"/>
        <v/>
      </c>
      <c r="Q783" t="str">
        <f>IF(ISNA(VLOOKUP(AC783,#REF!,1)),"//","")</f>
        <v/>
      </c>
      <c r="R783"/>
      <c r="S783" s="43">
        <f t="shared" si="199"/>
        <v>187</v>
      </c>
      <c r="T783" s="92" t="s">
        <v>2431</v>
      </c>
      <c r="U783" s="70" t="s">
        <v>2431</v>
      </c>
      <c r="V783" s="70" t="s">
        <v>2431</v>
      </c>
      <c r="W783" s="44" t="str">
        <f t="shared" si="200"/>
        <v/>
      </c>
      <c r="X783" s="25" t="str">
        <f t="shared" si="201"/>
        <v/>
      </c>
      <c r="Y783" s="1">
        <f t="shared" si="202"/>
        <v>759</v>
      </c>
      <c r="Z783" t="str">
        <f t="shared" si="203"/>
        <v>ITM_Z_ACUTE</v>
      </c>
      <c r="AA783" s="158" t="str">
        <f>IF(ISNA(VLOOKUP(X783,Sheet2!J:J,1,0)),"//","")</f>
        <v/>
      </c>
      <c r="AC783" s="108" t="str">
        <f t="shared" si="204"/>
        <v/>
      </c>
      <c r="AD783" t="b">
        <f t="shared" si="205"/>
        <v>1</v>
      </c>
    </row>
    <row r="784" spans="1:30">
      <c r="A784" s="56">
        <f t="shared" si="190"/>
        <v>784</v>
      </c>
      <c r="B784" s="55">
        <f t="shared" si="198"/>
        <v>760</v>
      </c>
      <c r="C784" s="59" t="s">
        <v>4058</v>
      </c>
      <c r="D784" s="59" t="s">
        <v>3261</v>
      </c>
      <c r="E784" s="65" t="s">
        <v>654</v>
      </c>
      <c r="F784" s="65" t="s">
        <v>654</v>
      </c>
      <c r="G784" s="68">
        <v>0</v>
      </c>
      <c r="H784" s="68">
        <v>0</v>
      </c>
      <c r="I784" s="171" t="s">
        <v>2694</v>
      </c>
      <c r="J784" s="65" t="s">
        <v>1550</v>
      </c>
      <c r="K784" s="66" t="s">
        <v>4077</v>
      </c>
      <c r="L784" s="67"/>
      <c r="M784" s="63" t="s">
        <v>3261</v>
      </c>
      <c r="N784" s="13"/>
      <c r="O784"/>
      <c r="P784" t="str">
        <f t="shared" si="194"/>
        <v/>
      </c>
      <c r="Q784" t="str">
        <f>IF(ISNA(VLOOKUP(AC784,#REF!,1)),"//","")</f>
        <v/>
      </c>
      <c r="R784"/>
      <c r="S784" s="43">
        <f t="shared" si="199"/>
        <v>187</v>
      </c>
      <c r="T784" s="92" t="s">
        <v>2431</v>
      </c>
      <c r="U784" s="70" t="s">
        <v>2431</v>
      </c>
      <c r="V784" s="70" t="s">
        <v>2431</v>
      </c>
      <c r="W784" s="44" t="str">
        <f t="shared" si="200"/>
        <v/>
      </c>
      <c r="X784" s="25" t="str">
        <f t="shared" si="201"/>
        <v/>
      </c>
      <c r="Y784" s="1">
        <f t="shared" si="202"/>
        <v>760</v>
      </c>
      <c r="Z784" t="str">
        <f t="shared" si="203"/>
        <v>ITM_Z_CARON</v>
      </c>
      <c r="AA784" s="158" t="str">
        <f>IF(ISNA(VLOOKUP(X784,Sheet2!J:J,1,0)),"//","")</f>
        <v/>
      </c>
      <c r="AC784" s="108" t="str">
        <f t="shared" si="204"/>
        <v/>
      </c>
      <c r="AD784" t="b">
        <f t="shared" si="205"/>
        <v>1</v>
      </c>
    </row>
    <row r="785" spans="1:30">
      <c r="A785" s="56">
        <f t="shared" ref="A785:A848" si="209">IF(B785=INT(B785),ROW(),"")</f>
        <v>785</v>
      </c>
      <c r="B785" s="55">
        <f t="shared" si="198"/>
        <v>761</v>
      </c>
      <c r="C785" s="59" t="s">
        <v>4058</v>
      </c>
      <c r="D785" s="59" t="s">
        <v>3262</v>
      </c>
      <c r="E785" s="65" t="s">
        <v>655</v>
      </c>
      <c r="F785" s="65" t="s">
        <v>655</v>
      </c>
      <c r="G785" s="68">
        <v>0</v>
      </c>
      <c r="H785" s="68">
        <v>0</v>
      </c>
      <c r="I785" s="171" t="s">
        <v>2694</v>
      </c>
      <c r="J785" s="65" t="s">
        <v>1550</v>
      </c>
      <c r="K785" s="66" t="s">
        <v>4077</v>
      </c>
      <c r="L785" s="67"/>
      <c r="M785" s="63" t="s">
        <v>3262</v>
      </c>
      <c r="N785" s="13"/>
      <c r="O785"/>
      <c r="P785" t="str">
        <f t="shared" si="194"/>
        <v/>
      </c>
      <c r="Q785" t="str">
        <f>IF(ISNA(VLOOKUP(AC785,#REF!,1)),"//","")</f>
        <v/>
      </c>
      <c r="R785"/>
      <c r="S785" s="43">
        <f t="shared" si="199"/>
        <v>187</v>
      </c>
      <c r="T785" s="92" t="s">
        <v>2431</v>
      </c>
      <c r="U785" s="70" t="s">
        <v>2431</v>
      </c>
      <c r="V785" s="70" t="s">
        <v>2431</v>
      </c>
      <c r="W785" s="44" t="str">
        <f t="shared" si="200"/>
        <v/>
      </c>
      <c r="X785" s="25" t="str">
        <f t="shared" si="201"/>
        <v/>
      </c>
      <c r="Y785" s="1">
        <f t="shared" si="202"/>
        <v>761</v>
      </c>
      <c r="Z785" t="str">
        <f t="shared" si="203"/>
        <v>ITM_Z_DOT</v>
      </c>
      <c r="AA785" s="158" t="str">
        <f>IF(ISNA(VLOOKUP(X785,Sheet2!J:J,1,0)),"//","")</f>
        <v/>
      </c>
      <c r="AC785" s="108" t="str">
        <f t="shared" si="204"/>
        <v/>
      </c>
      <c r="AD785" t="b">
        <f t="shared" si="205"/>
        <v>1</v>
      </c>
    </row>
    <row r="786" spans="1:30" s="17" customFormat="1">
      <c r="A786" s="108">
        <f t="shared" si="209"/>
        <v>786</v>
      </c>
      <c r="B786" s="55">
        <f t="shared" si="198"/>
        <v>762</v>
      </c>
      <c r="C786" s="110" t="s">
        <v>4057</v>
      </c>
      <c r="D786" s="110" t="s">
        <v>7</v>
      </c>
      <c r="E786" s="135" t="str">
        <f t="shared" ref="E786:E791" si="210">CHAR(34)&amp;IF(B786&lt;10,"000",IF(B786&lt;100,"00",IF(B786&lt;1000,"0","")))&amp;$B786&amp;CHAR(34)</f>
        <v>"0762"</v>
      </c>
      <c r="F786" s="111" t="str">
        <f t="shared" ref="F786:F791" si="211">E786</f>
        <v>"0762"</v>
      </c>
      <c r="G786" s="191">
        <v>0</v>
      </c>
      <c r="H786" s="191">
        <v>0</v>
      </c>
      <c r="I786" s="178" t="s">
        <v>28</v>
      </c>
      <c r="J786" s="112" t="s">
        <v>1550</v>
      </c>
      <c r="K786" s="113" t="s">
        <v>4077</v>
      </c>
      <c r="M786" s="136" t="str">
        <f t="shared" ref="M786:M791" si="212">"ITM_"&amp;IF(B786&lt;10,"000",IF(B786&lt;100,"00",IF(B786&lt;1000,"0","")))&amp;$B786</f>
        <v>ITM_0762</v>
      </c>
      <c r="N786" s="16"/>
      <c r="P786" s="17" t="str">
        <f t="shared" si="194"/>
        <v/>
      </c>
      <c r="Q786" s="17" t="str">
        <f>IF(ISNA(VLOOKUP(AC786,#REF!,1)),"//","")</f>
        <v/>
      </c>
      <c r="S786" s="43">
        <f t="shared" si="199"/>
        <v>187</v>
      </c>
      <c r="T786" s="108" t="s">
        <v>2431</v>
      </c>
      <c r="U786" s="115" t="s">
        <v>2431</v>
      </c>
      <c r="V786" s="115" t="s">
        <v>2431</v>
      </c>
      <c r="W786" s="44" t="str">
        <f t="shared" si="200"/>
        <v/>
      </c>
      <c r="X786" s="25" t="str">
        <f t="shared" si="201"/>
        <v/>
      </c>
      <c r="Y786" s="1">
        <f t="shared" si="202"/>
        <v>762</v>
      </c>
      <c r="Z786" t="str">
        <f t="shared" si="203"/>
        <v>ITM_0762</v>
      </c>
      <c r="AA786" s="158" t="str">
        <f>IF(ISNA(VLOOKUP(X786,Sheet2!J:J,1,0)),"//","")</f>
        <v/>
      </c>
      <c r="AC786" s="108" t="str">
        <f t="shared" si="204"/>
        <v/>
      </c>
      <c r="AD786" t="b">
        <f t="shared" si="205"/>
        <v>1</v>
      </c>
    </row>
    <row r="787" spans="1:30" s="17" customFormat="1">
      <c r="A787" s="108">
        <f t="shared" si="209"/>
        <v>787</v>
      </c>
      <c r="B787" s="55">
        <f t="shared" si="198"/>
        <v>763</v>
      </c>
      <c r="C787" s="110" t="s">
        <v>4057</v>
      </c>
      <c r="D787" s="110" t="s">
        <v>7</v>
      </c>
      <c r="E787" s="135" t="str">
        <f t="shared" si="210"/>
        <v>"0763"</v>
      </c>
      <c r="F787" s="111" t="str">
        <f t="shared" si="211"/>
        <v>"0763"</v>
      </c>
      <c r="G787" s="191">
        <v>0</v>
      </c>
      <c r="H787" s="191">
        <v>0</v>
      </c>
      <c r="I787" s="178" t="s">
        <v>28</v>
      </c>
      <c r="J787" s="112" t="s">
        <v>1550</v>
      </c>
      <c r="K787" s="113" t="s">
        <v>4077</v>
      </c>
      <c r="M787" s="136" t="str">
        <f t="shared" si="212"/>
        <v>ITM_0763</v>
      </c>
      <c r="N787" s="16"/>
      <c r="P787" s="17" t="str">
        <f t="shared" si="194"/>
        <v/>
      </c>
      <c r="Q787" s="17" t="str">
        <f>IF(ISNA(VLOOKUP(AC787,#REF!,1)),"//","")</f>
        <v/>
      </c>
      <c r="S787" s="43">
        <f t="shared" si="199"/>
        <v>187</v>
      </c>
      <c r="T787" s="108" t="s">
        <v>2431</v>
      </c>
      <c r="U787" s="115" t="s">
        <v>2431</v>
      </c>
      <c r="V787" s="115" t="s">
        <v>2431</v>
      </c>
      <c r="W787" s="44" t="str">
        <f t="shared" si="200"/>
        <v/>
      </c>
      <c r="X787" s="25" t="str">
        <f t="shared" si="201"/>
        <v/>
      </c>
      <c r="Y787" s="1">
        <f t="shared" si="202"/>
        <v>763</v>
      </c>
      <c r="Z787" t="str">
        <f t="shared" si="203"/>
        <v>ITM_0763</v>
      </c>
      <c r="AA787" s="158" t="str">
        <f>IF(ISNA(VLOOKUP(X787,Sheet2!J:J,1,0)),"//","")</f>
        <v/>
      </c>
      <c r="AC787" s="108" t="str">
        <f t="shared" si="204"/>
        <v/>
      </c>
      <c r="AD787" t="b">
        <f t="shared" si="205"/>
        <v>1</v>
      </c>
    </row>
    <row r="788" spans="1:30" s="17" customFormat="1">
      <c r="A788" s="108">
        <f t="shared" si="209"/>
        <v>788</v>
      </c>
      <c r="B788" s="55">
        <f t="shared" si="198"/>
        <v>764</v>
      </c>
      <c r="C788" s="110" t="s">
        <v>4057</v>
      </c>
      <c r="D788" s="110" t="s">
        <v>7</v>
      </c>
      <c r="E788" s="135" t="str">
        <f t="shared" si="210"/>
        <v>"0764"</v>
      </c>
      <c r="F788" s="111" t="str">
        <f t="shared" si="211"/>
        <v>"0764"</v>
      </c>
      <c r="G788" s="191">
        <v>0</v>
      </c>
      <c r="H788" s="191">
        <v>0</v>
      </c>
      <c r="I788" s="178" t="s">
        <v>28</v>
      </c>
      <c r="J788" s="112" t="s">
        <v>1550</v>
      </c>
      <c r="K788" s="113" t="s">
        <v>4077</v>
      </c>
      <c r="M788" s="136" t="str">
        <f t="shared" si="212"/>
        <v>ITM_0764</v>
      </c>
      <c r="N788" s="16"/>
      <c r="P788" s="17" t="str">
        <f t="shared" si="194"/>
        <v/>
      </c>
      <c r="Q788" s="17" t="str">
        <f>IF(ISNA(VLOOKUP(AC788,#REF!,1)),"//","")</f>
        <v/>
      </c>
      <c r="S788" s="43">
        <f t="shared" si="199"/>
        <v>187</v>
      </c>
      <c r="T788" s="108" t="s">
        <v>2431</v>
      </c>
      <c r="U788" s="115" t="s">
        <v>2431</v>
      </c>
      <c r="V788" s="115" t="s">
        <v>2431</v>
      </c>
      <c r="W788" s="44" t="str">
        <f t="shared" si="200"/>
        <v/>
      </c>
      <c r="X788" s="25" t="str">
        <f t="shared" si="201"/>
        <v/>
      </c>
      <c r="Y788" s="1">
        <f t="shared" si="202"/>
        <v>764</v>
      </c>
      <c r="Z788" t="str">
        <f t="shared" si="203"/>
        <v>ITM_0764</v>
      </c>
      <c r="AA788" s="158" t="str">
        <f>IF(ISNA(VLOOKUP(X788,Sheet2!J:J,1,0)),"//","")</f>
        <v/>
      </c>
      <c r="AC788" s="108" t="str">
        <f t="shared" si="204"/>
        <v/>
      </c>
      <c r="AD788" t="b">
        <f t="shared" si="205"/>
        <v>1</v>
      </c>
    </row>
    <row r="789" spans="1:30" s="17" customFormat="1">
      <c r="A789" s="108">
        <f t="shared" si="209"/>
        <v>789</v>
      </c>
      <c r="B789" s="55">
        <f t="shared" si="198"/>
        <v>765</v>
      </c>
      <c r="C789" s="110" t="s">
        <v>4057</v>
      </c>
      <c r="D789" s="110" t="s">
        <v>7</v>
      </c>
      <c r="E789" s="135" t="str">
        <f t="shared" si="210"/>
        <v>"0765"</v>
      </c>
      <c r="F789" s="111" t="str">
        <f t="shared" si="211"/>
        <v>"0765"</v>
      </c>
      <c r="G789" s="191">
        <v>0</v>
      </c>
      <c r="H789" s="191">
        <v>0</v>
      </c>
      <c r="I789" s="178" t="s">
        <v>28</v>
      </c>
      <c r="J789" s="112" t="s">
        <v>1550</v>
      </c>
      <c r="K789" s="113" t="s">
        <v>4077</v>
      </c>
      <c r="M789" s="136" t="str">
        <f t="shared" si="212"/>
        <v>ITM_0765</v>
      </c>
      <c r="N789" s="16"/>
      <c r="P789" s="17" t="str">
        <f t="shared" si="194"/>
        <v/>
      </c>
      <c r="Q789" s="17" t="str">
        <f>IF(ISNA(VLOOKUP(AC789,#REF!,1)),"//","")</f>
        <v/>
      </c>
      <c r="S789" s="43">
        <f t="shared" si="199"/>
        <v>187</v>
      </c>
      <c r="T789" s="108" t="s">
        <v>2431</v>
      </c>
      <c r="U789" s="115" t="s">
        <v>2431</v>
      </c>
      <c r="V789" s="115" t="s">
        <v>2431</v>
      </c>
      <c r="W789" s="44" t="str">
        <f t="shared" si="200"/>
        <v/>
      </c>
      <c r="X789" s="25" t="str">
        <f t="shared" si="201"/>
        <v/>
      </c>
      <c r="Y789" s="1">
        <f t="shared" si="202"/>
        <v>765</v>
      </c>
      <c r="Z789" t="str">
        <f t="shared" si="203"/>
        <v>ITM_0765</v>
      </c>
      <c r="AA789" s="158" t="str">
        <f>IF(ISNA(VLOOKUP(X789,Sheet2!J:J,1,0)),"//","")</f>
        <v/>
      </c>
      <c r="AC789" s="108" t="str">
        <f t="shared" si="204"/>
        <v/>
      </c>
      <c r="AD789" t="b">
        <f t="shared" si="205"/>
        <v>1</v>
      </c>
    </row>
    <row r="790" spans="1:30" s="17" customFormat="1">
      <c r="A790" s="108">
        <f t="shared" si="209"/>
        <v>790</v>
      </c>
      <c r="B790" s="55">
        <f t="shared" si="198"/>
        <v>766</v>
      </c>
      <c r="C790" s="110" t="s">
        <v>4057</v>
      </c>
      <c r="D790" s="110" t="s">
        <v>7</v>
      </c>
      <c r="E790" s="135" t="str">
        <f t="shared" si="210"/>
        <v>"0766"</v>
      </c>
      <c r="F790" s="111" t="str">
        <f t="shared" si="211"/>
        <v>"0766"</v>
      </c>
      <c r="G790" s="191">
        <v>0</v>
      </c>
      <c r="H790" s="191">
        <v>0</v>
      </c>
      <c r="I790" s="178" t="s">
        <v>28</v>
      </c>
      <c r="J790" s="112" t="s">
        <v>1550</v>
      </c>
      <c r="K790" s="113" t="s">
        <v>4077</v>
      </c>
      <c r="M790" s="136" t="str">
        <f t="shared" si="212"/>
        <v>ITM_0766</v>
      </c>
      <c r="N790" s="16"/>
      <c r="P790" s="17" t="str">
        <f t="shared" si="194"/>
        <v/>
      </c>
      <c r="Q790" s="17" t="str">
        <f>IF(ISNA(VLOOKUP(AC790,#REF!,1)),"//","")</f>
        <v/>
      </c>
      <c r="S790" s="43">
        <f t="shared" si="199"/>
        <v>187</v>
      </c>
      <c r="T790" s="108" t="s">
        <v>2431</v>
      </c>
      <c r="U790" s="115" t="s">
        <v>2431</v>
      </c>
      <c r="V790" s="115" t="s">
        <v>2431</v>
      </c>
      <c r="W790" s="44" t="str">
        <f t="shared" si="200"/>
        <v/>
      </c>
      <c r="X790" s="25" t="str">
        <f t="shared" si="201"/>
        <v/>
      </c>
      <c r="Y790" s="1">
        <f t="shared" si="202"/>
        <v>766</v>
      </c>
      <c r="Z790" t="str">
        <f t="shared" si="203"/>
        <v>ITM_0766</v>
      </c>
      <c r="AA790" s="158" t="str">
        <f>IF(ISNA(VLOOKUP(X790,Sheet2!J:J,1,0)),"//","")</f>
        <v/>
      </c>
      <c r="AC790" s="108" t="str">
        <f t="shared" si="204"/>
        <v/>
      </c>
      <c r="AD790" t="b">
        <f t="shared" si="205"/>
        <v>1</v>
      </c>
    </row>
    <row r="791" spans="1:30" s="17" customFormat="1">
      <c r="A791" s="108">
        <f t="shared" si="209"/>
        <v>791</v>
      </c>
      <c r="B791" s="55">
        <f t="shared" si="198"/>
        <v>767</v>
      </c>
      <c r="C791" s="110" t="s">
        <v>4057</v>
      </c>
      <c r="D791" s="110" t="s">
        <v>7</v>
      </c>
      <c r="E791" s="135" t="str">
        <f t="shared" si="210"/>
        <v>"0767"</v>
      </c>
      <c r="F791" s="111" t="str">
        <f t="shared" si="211"/>
        <v>"0767"</v>
      </c>
      <c r="G791" s="191">
        <v>0</v>
      </c>
      <c r="H791" s="191">
        <v>0</v>
      </c>
      <c r="I791" s="178" t="s">
        <v>28</v>
      </c>
      <c r="J791" s="112" t="s">
        <v>1550</v>
      </c>
      <c r="K791" s="113" t="s">
        <v>4077</v>
      </c>
      <c r="M791" s="136" t="str">
        <f t="shared" si="212"/>
        <v>ITM_0767</v>
      </c>
      <c r="N791" s="16"/>
      <c r="P791" s="17" t="str">
        <f t="shared" si="194"/>
        <v/>
      </c>
      <c r="Q791" s="17" t="str">
        <f>IF(ISNA(VLOOKUP(AC791,#REF!,1)),"//","")</f>
        <v/>
      </c>
      <c r="S791" s="43">
        <f t="shared" si="199"/>
        <v>187</v>
      </c>
      <c r="T791" s="108" t="s">
        <v>2431</v>
      </c>
      <c r="U791" s="115" t="s">
        <v>2431</v>
      </c>
      <c r="V791" s="115" t="s">
        <v>2431</v>
      </c>
      <c r="W791" s="44" t="str">
        <f t="shared" si="200"/>
        <v/>
      </c>
      <c r="X791" s="25" t="str">
        <f t="shared" si="201"/>
        <v/>
      </c>
      <c r="Y791" s="1">
        <f t="shared" si="202"/>
        <v>767</v>
      </c>
      <c r="Z791" t="str">
        <f t="shared" si="203"/>
        <v>ITM_0767</v>
      </c>
      <c r="AA791" s="158" t="str">
        <f>IF(ISNA(VLOOKUP(X791,Sheet2!J:J,1,0)),"//","")</f>
        <v/>
      </c>
      <c r="AC791" s="108" t="str">
        <f t="shared" si="204"/>
        <v/>
      </c>
      <c r="AD791" t="b">
        <f t="shared" si="205"/>
        <v>1</v>
      </c>
    </row>
    <row r="792" spans="1:30">
      <c r="A792" s="56">
        <f t="shared" si="209"/>
        <v>792</v>
      </c>
      <c r="B792" s="55">
        <f t="shared" si="198"/>
        <v>768</v>
      </c>
      <c r="C792" s="59" t="s">
        <v>4058</v>
      </c>
      <c r="D792" s="59" t="s">
        <v>3263</v>
      </c>
      <c r="E792" s="65" t="s">
        <v>656</v>
      </c>
      <c r="F792" s="65" t="s">
        <v>656</v>
      </c>
      <c r="G792" s="68">
        <v>0</v>
      </c>
      <c r="H792" s="68">
        <v>0</v>
      </c>
      <c r="I792" s="171" t="s">
        <v>2695</v>
      </c>
      <c r="J792" s="65" t="s">
        <v>1550</v>
      </c>
      <c r="K792" s="66" t="s">
        <v>4077</v>
      </c>
      <c r="L792" s="67"/>
      <c r="M792" s="63" t="s">
        <v>3263</v>
      </c>
      <c r="N792" s="13"/>
      <c r="O792"/>
      <c r="P792" t="str">
        <f t="shared" si="194"/>
        <v/>
      </c>
      <c r="Q792" t="str">
        <f>IF(ISNA(VLOOKUP(AC792,#REF!,1)),"//","")</f>
        <v/>
      </c>
      <c r="R792"/>
      <c r="S792" s="43">
        <f t="shared" si="199"/>
        <v>187</v>
      </c>
      <c r="T792" s="92" t="s">
        <v>2431</v>
      </c>
      <c r="U792" s="70" t="s">
        <v>2431</v>
      </c>
      <c r="V792" s="70" t="s">
        <v>2431</v>
      </c>
      <c r="W792" s="44" t="str">
        <f t="shared" si="200"/>
        <v/>
      </c>
      <c r="X792" s="25" t="str">
        <f t="shared" si="201"/>
        <v/>
      </c>
      <c r="Y792" s="1">
        <f t="shared" si="202"/>
        <v>768</v>
      </c>
      <c r="Z792" t="str">
        <f t="shared" si="203"/>
        <v>ITM_a_MACRON</v>
      </c>
      <c r="AA792" s="158" t="str">
        <f>IF(ISNA(VLOOKUP(X792,Sheet2!J:J,1,0)),"//","")</f>
        <v/>
      </c>
      <c r="AC792" s="108" t="str">
        <f t="shared" si="204"/>
        <v/>
      </c>
      <c r="AD792" t="b">
        <f t="shared" si="205"/>
        <v>1</v>
      </c>
    </row>
    <row r="793" spans="1:30">
      <c r="A793" s="56">
        <f t="shared" si="209"/>
        <v>793</v>
      </c>
      <c r="B793" s="55">
        <f t="shared" si="198"/>
        <v>769</v>
      </c>
      <c r="C793" s="59" t="s">
        <v>4058</v>
      </c>
      <c r="D793" s="59" t="s">
        <v>3264</v>
      </c>
      <c r="E793" s="65" t="s">
        <v>657</v>
      </c>
      <c r="F793" s="65" t="s">
        <v>657</v>
      </c>
      <c r="G793" s="68">
        <v>0</v>
      </c>
      <c r="H793" s="68">
        <v>0</v>
      </c>
      <c r="I793" s="171" t="s">
        <v>2695</v>
      </c>
      <c r="J793" s="65" t="s">
        <v>1550</v>
      </c>
      <c r="K793" s="66" t="s">
        <v>4077</v>
      </c>
      <c r="L793" s="67"/>
      <c r="M793" s="63" t="s">
        <v>3264</v>
      </c>
      <c r="N793" s="13"/>
      <c r="O793"/>
      <c r="P793" t="str">
        <f t="shared" si="194"/>
        <v/>
      </c>
      <c r="Q793" t="str">
        <f>IF(ISNA(VLOOKUP(AC793,#REF!,1)),"//","")</f>
        <v/>
      </c>
      <c r="R793"/>
      <c r="S793" s="43">
        <f t="shared" si="199"/>
        <v>187</v>
      </c>
      <c r="T793" s="92" t="s">
        <v>2431</v>
      </c>
      <c r="U793" s="70" t="s">
        <v>2431</v>
      </c>
      <c r="V793" s="70" t="s">
        <v>2431</v>
      </c>
      <c r="W793" s="44" t="str">
        <f t="shared" si="200"/>
        <v/>
      </c>
      <c r="X793" s="25" t="str">
        <f t="shared" si="201"/>
        <v/>
      </c>
      <c r="Y793" s="1">
        <f t="shared" si="202"/>
        <v>769</v>
      </c>
      <c r="Z793" t="str">
        <f t="shared" si="203"/>
        <v>ITM_a_ACUTE</v>
      </c>
      <c r="AA793" s="158" t="str">
        <f>IF(ISNA(VLOOKUP(X793,Sheet2!J:J,1,0)),"//","")</f>
        <v/>
      </c>
      <c r="AC793" s="108" t="str">
        <f t="shared" si="204"/>
        <v/>
      </c>
      <c r="AD793" t="b">
        <f t="shared" si="205"/>
        <v>1</v>
      </c>
    </row>
    <row r="794" spans="1:30">
      <c r="A794" s="56">
        <f t="shared" si="209"/>
        <v>794</v>
      </c>
      <c r="B794" s="55">
        <f t="shared" si="198"/>
        <v>770</v>
      </c>
      <c r="C794" s="59" t="s">
        <v>4058</v>
      </c>
      <c r="D794" s="59" t="s">
        <v>3265</v>
      </c>
      <c r="E794" s="65" t="s">
        <v>658</v>
      </c>
      <c r="F794" s="65" t="s">
        <v>658</v>
      </c>
      <c r="G794" s="68">
        <v>0</v>
      </c>
      <c r="H794" s="68">
        <v>0</v>
      </c>
      <c r="I794" s="171" t="s">
        <v>2695</v>
      </c>
      <c r="J794" s="65" t="s">
        <v>1550</v>
      </c>
      <c r="K794" s="66" t="s">
        <v>4077</v>
      </c>
      <c r="L794" s="67"/>
      <c r="M794" s="63" t="s">
        <v>3265</v>
      </c>
      <c r="N794" s="13"/>
      <c r="O794"/>
      <c r="P794" t="str">
        <f t="shared" si="194"/>
        <v/>
      </c>
      <c r="Q794" t="str">
        <f>IF(ISNA(VLOOKUP(AC794,#REF!,1)),"//","")</f>
        <v/>
      </c>
      <c r="R794"/>
      <c r="S794" s="43">
        <f t="shared" si="199"/>
        <v>187</v>
      </c>
      <c r="T794" s="92" t="s">
        <v>2431</v>
      </c>
      <c r="U794" s="70" t="s">
        <v>2431</v>
      </c>
      <c r="V794" s="70" t="s">
        <v>2431</v>
      </c>
      <c r="W794" s="44" t="str">
        <f t="shared" si="200"/>
        <v/>
      </c>
      <c r="X794" s="25" t="str">
        <f t="shared" si="201"/>
        <v/>
      </c>
      <c r="Y794" s="1">
        <f t="shared" si="202"/>
        <v>770</v>
      </c>
      <c r="Z794" t="str">
        <f t="shared" si="203"/>
        <v>ITM_a_BREVE</v>
      </c>
      <c r="AA794" s="158" t="str">
        <f>IF(ISNA(VLOOKUP(X794,Sheet2!J:J,1,0)),"//","")</f>
        <v/>
      </c>
      <c r="AC794" s="108" t="str">
        <f t="shared" si="204"/>
        <v/>
      </c>
      <c r="AD794" t="b">
        <f t="shared" si="205"/>
        <v>1</v>
      </c>
    </row>
    <row r="795" spans="1:30">
      <c r="A795" s="56">
        <f t="shared" si="209"/>
        <v>795</v>
      </c>
      <c r="B795" s="55">
        <f t="shared" si="198"/>
        <v>771</v>
      </c>
      <c r="C795" s="59" t="s">
        <v>4058</v>
      </c>
      <c r="D795" s="59" t="s">
        <v>3266</v>
      </c>
      <c r="E795" s="65" t="s">
        <v>659</v>
      </c>
      <c r="F795" s="65" t="s">
        <v>659</v>
      </c>
      <c r="G795" s="68">
        <v>0</v>
      </c>
      <c r="H795" s="68">
        <v>0</v>
      </c>
      <c r="I795" s="171" t="s">
        <v>2695</v>
      </c>
      <c r="J795" s="65" t="s">
        <v>1550</v>
      </c>
      <c r="K795" s="66" t="s">
        <v>4077</v>
      </c>
      <c r="L795" s="67"/>
      <c r="M795" s="63" t="s">
        <v>3266</v>
      </c>
      <c r="N795" s="13"/>
      <c r="O795"/>
      <c r="P795" t="str">
        <f t="shared" si="194"/>
        <v/>
      </c>
      <c r="Q795" t="str">
        <f>IF(ISNA(VLOOKUP(AC795,#REF!,1)),"//","")</f>
        <v/>
      </c>
      <c r="R795"/>
      <c r="S795" s="43">
        <f t="shared" si="199"/>
        <v>187</v>
      </c>
      <c r="T795" s="92" t="s">
        <v>2431</v>
      </c>
      <c r="U795" s="70" t="s">
        <v>2431</v>
      </c>
      <c r="V795" s="70" t="s">
        <v>2431</v>
      </c>
      <c r="W795" s="44" t="str">
        <f t="shared" si="200"/>
        <v/>
      </c>
      <c r="X795" s="25" t="str">
        <f t="shared" si="201"/>
        <v/>
      </c>
      <c r="Y795" s="1">
        <f t="shared" si="202"/>
        <v>771</v>
      </c>
      <c r="Z795" t="str">
        <f t="shared" si="203"/>
        <v>ITM_a_GRAVE</v>
      </c>
      <c r="AA795" s="158" t="str">
        <f>IF(ISNA(VLOOKUP(X795,Sheet2!J:J,1,0)),"//","")</f>
        <v/>
      </c>
      <c r="AC795" s="108" t="str">
        <f t="shared" si="204"/>
        <v/>
      </c>
      <c r="AD795" t="b">
        <f t="shared" si="205"/>
        <v>1</v>
      </c>
    </row>
    <row r="796" spans="1:30">
      <c r="A796" s="56">
        <f t="shared" si="209"/>
        <v>796</v>
      </c>
      <c r="B796" s="55">
        <f t="shared" si="198"/>
        <v>772</v>
      </c>
      <c r="C796" s="59" t="s">
        <v>4058</v>
      </c>
      <c r="D796" s="59" t="s">
        <v>3267</v>
      </c>
      <c r="E796" s="65" t="s">
        <v>660</v>
      </c>
      <c r="F796" s="65" t="s">
        <v>660</v>
      </c>
      <c r="G796" s="68">
        <v>0</v>
      </c>
      <c r="H796" s="68">
        <v>0</v>
      </c>
      <c r="I796" s="171" t="s">
        <v>2695</v>
      </c>
      <c r="J796" s="65" t="s">
        <v>1550</v>
      </c>
      <c r="K796" s="66" t="s">
        <v>4077</v>
      </c>
      <c r="L796" s="67"/>
      <c r="M796" s="63" t="s">
        <v>3267</v>
      </c>
      <c r="N796" s="13"/>
      <c r="O796"/>
      <c r="P796" t="str">
        <f t="shared" si="194"/>
        <v/>
      </c>
      <c r="Q796" t="str">
        <f>IF(ISNA(VLOOKUP(AC796,#REF!,1)),"//","")</f>
        <v/>
      </c>
      <c r="R796"/>
      <c r="S796" s="43">
        <f t="shared" si="199"/>
        <v>187</v>
      </c>
      <c r="T796" s="92" t="s">
        <v>2431</v>
      </c>
      <c r="U796" s="70" t="s">
        <v>2431</v>
      </c>
      <c r="V796" s="70" t="s">
        <v>2431</v>
      </c>
      <c r="W796" s="44" t="str">
        <f t="shared" si="200"/>
        <v/>
      </c>
      <c r="X796" s="25" t="str">
        <f t="shared" si="201"/>
        <v/>
      </c>
      <c r="Y796" s="1">
        <f t="shared" si="202"/>
        <v>772</v>
      </c>
      <c r="Z796" t="str">
        <f t="shared" si="203"/>
        <v>ITM_a_DIARESIS</v>
      </c>
      <c r="AA796" s="158" t="str">
        <f>IF(ISNA(VLOOKUP(X796,Sheet2!J:J,1,0)),"//","")</f>
        <v/>
      </c>
      <c r="AC796" s="108" t="str">
        <f t="shared" si="204"/>
        <v/>
      </c>
      <c r="AD796" t="b">
        <f t="shared" si="205"/>
        <v>1</v>
      </c>
    </row>
    <row r="797" spans="1:30">
      <c r="A797" s="56">
        <f t="shared" si="209"/>
        <v>797</v>
      </c>
      <c r="B797" s="55">
        <f t="shared" si="198"/>
        <v>773</v>
      </c>
      <c r="C797" s="59" t="s">
        <v>4058</v>
      </c>
      <c r="D797" s="59" t="s">
        <v>3268</v>
      </c>
      <c r="E797" s="65" t="s">
        <v>661</v>
      </c>
      <c r="F797" s="65" t="s">
        <v>661</v>
      </c>
      <c r="G797" s="68">
        <v>0</v>
      </c>
      <c r="H797" s="68">
        <v>0</v>
      </c>
      <c r="I797" s="171" t="s">
        <v>2695</v>
      </c>
      <c r="J797" s="65" t="s">
        <v>1550</v>
      </c>
      <c r="K797" s="66" t="s">
        <v>4077</v>
      </c>
      <c r="L797" s="67"/>
      <c r="M797" s="63" t="s">
        <v>3268</v>
      </c>
      <c r="N797" s="13"/>
      <c r="O797"/>
      <c r="P797" t="str">
        <f t="shared" si="194"/>
        <v/>
      </c>
      <c r="Q797" t="str">
        <f>IF(ISNA(VLOOKUP(AC797,#REF!,1)),"//","")</f>
        <v/>
      </c>
      <c r="R797"/>
      <c r="S797" s="43">
        <f t="shared" si="199"/>
        <v>187</v>
      </c>
      <c r="T797" s="92" t="s">
        <v>2431</v>
      </c>
      <c r="U797" s="70" t="s">
        <v>2431</v>
      </c>
      <c r="V797" s="70" t="s">
        <v>2431</v>
      </c>
      <c r="W797" s="44" t="str">
        <f t="shared" si="200"/>
        <v/>
      </c>
      <c r="X797" s="25" t="str">
        <f t="shared" si="201"/>
        <v/>
      </c>
      <c r="Y797" s="1">
        <f t="shared" si="202"/>
        <v>773</v>
      </c>
      <c r="Z797" t="str">
        <f t="shared" si="203"/>
        <v>ITM_a_TILDE</v>
      </c>
      <c r="AA797" s="158" t="str">
        <f>IF(ISNA(VLOOKUP(X797,Sheet2!J:J,1,0)),"//","")</f>
        <v/>
      </c>
      <c r="AC797" s="108" t="str">
        <f t="shared" si="204"/>
        <v/>
      </c>
      <c r="AD797" t="b">
        <f t="shared" si="205"/>
        <v>1</v>
      </c>
    </row>
    <row r="798" spans="1:30">
      <c r="A798" s="56">
        <f t="shared" si="209"/>
        <v>798</v>
      </c>
      <c r="B798" s="55">
        <f t="shared" si="198"/>
        <v>774</v>
      </c>
      <c r="C798" s="59" t="s">
        <v>4058</v>
      </c>
      <c r="D798" s="59" t="s">
        <v>3269</v>
      </c>
      <c r="E798" s="65" t="s">
        <v>662</v>
      </c>
      <c r="F798" s="65" t="s">
        <v>662</v>
      </c>
      <c r="G798" s="68">
        <v>0</v>
      </c>
      <c r="H798" s="68">
        <v>0</v>
      </c>
      <c r="I798" s="171" t="s">
        <v>2695</v>
      </c>
      <c r="J798" s="65" t="s">
        <v>1550</v>
      </c>
      <c r="K798" s="66" t="s">
        <v>4077</v>
      </c>
      <c r="L798" s="67"/>
      <c r="M798" s="63" t="s">
        <v>3269</v>
      </c>
      <c r="N798" s="13"/>
      <c r="O798"/>
      <c r="P798" t="str">
        <f t="shared" si="194"/>
        <v/>
      </c>
      <c r="Q798" t="str">
        <f>IF(ISNA(VLOOKUP(AC798,#REF!,1)),"//","")</f>
        <v/>
      </c>
      <c r="R798"/>
      <c r="S798" s="43">
        <f t="shared" si="199"/>
        <v>187</v>
      </c>
      <c r="T798" s="92" t="s">
        <v>2431</v>
      </c>
      <c r="U798" s="70" t="s">
        <v>2431</v>
      </c>
      <c r="V798" s="70" t="s">
        <v>2431</v>
      </c>
      <c r="W798" s="44" t="str">
        <f t="shared" si="200"/>
        <v/>
      </c>
      <c r="X798" s="25" t="str">
        <f t="shared" si="201"/>
        <v/>
      </c>
      <c r="Y798" s="1">
        <f t="shared" si="202"/>
        <v>774</v>
      </c>
      <c r="Z798" t="str">
        <f t="shared" si="203"/>
        <v>ITM_a_CIRC</v>
      </c>
      <c r="AA798" s="158" t="str">
        <f>IF(ISNA(VLOOKUP(X798,Sheet2!J:J,1,0)),"//","")</f>
        <v/>
      </c>
      <c r="AC798" s="108" t="str">
        <f t="shared" si="204"/>
        <v/>
      </c>
      <c r="AD798" t="b">
        <f t="shared" si="205"/>
        <v>1</v>
      </c>
    </row>
    <row r="799" spans="1:30">
      <c r="A799" s="56">
        <f t="shared" si="209"/>
        <v>799</v>
      </c>
      <c r="B799" s="55">
        <f t="shared" si="198"/>
        <v>775</v>
      </c>
      <c r="C799" s="59" t="s">
        <v>4058</v>
      </c>
      <c r="D799" s="59" t="s">
        <v>3270</v>
      </c>
      <c r="E799" s="65" t="s">
        <v>663</v>
      </c>
      <c r="F799" s="65" t="s">
        <v>663</v>
      </c>
      <c r="G799" s="68">
        <v>0</v>
      </c>
      <c r="H799" s="68">
        <v>0</v>
      </c>
      <c r="I799" s="171" t="s">
        <v>2695</v>
      </c>
      <c r="J799" s="65" t="s">
        <v>1550</v>
      </c>
      <c r="K799" s="66" t="s">
        <v>4077</v>
      </c>
      <c r="L799" s="67"/>
      <c r="M799" s="63" t="s">
        <v>3270</v>
      </c>
      <c r="N799" s="13"/>
      <c r="O799"/>
      <c r="P799" t="str">
        <f t="shared" si="194"/>
        <v/>
      </c>
      <c r="Q799" t="str">
        <f>IF(ISNA(VLOOKUP(AC799,#REF!,1)),"//","")</f>
        <v/>
      </c>
      <c r="R799"/>
      <c r="S799" s="43">
        <f t="shared" si="199"/>
        <v>187</v>
      </c>
      <c r="T799" s="92" t="s">
        <v>2431</v>
      </c>
      <c r="U799" s="70" t="s">
        <v>2431</v>
      </c>
      <c r="V799" s="70" t="s">
        <v>2431</v>
      </c>
      <c r="W799" s="44" t="str">
        <f t="shared" si="200"/>
        <v/>
      </c>
      <c r="X799" s="25" t="str">
        <f t="shared" si="201"/>
        <v/>
      </c>
      <c r="Y799" s="1">
        <f t="shared" si="202"/>
        <v>775</v>
      </c>
      <c r="Z799" t="str">
        <f t="shared" si="203"/>
        <v>ITM_a_RING</v>
      </c>
      <c r="AA799" s="158" t="str">
        <f>IF(ISNA(VLOOKUP(X799,Sheet2!J:J,1,0)),"//","")</f>
        <v/>
      </c>
      <c r="AC799" s="108" t="str">
        <f t="shared" si="204"/>
        <v/>
      </c>
      <c r="AD799" t="b">
        <f t="shared" si="205"/>
        <v>1</v>
      </c>
    </row>
    <row r="800" spans="1:30">
      <c r="A800" s="56">
        <f t="shared" si="209"/>
        <v>800</v>
      </c>
      <c r="B800" s="55">
        <f t="shared" si="198"/>
        <v>776</v>
      </c>
      <c r="C800" s="59" t="s">
        <v>4058</v>
      </c>
      <c r="D800" s="59" t="s">
        <v>3271</v>
      </c>
      <c r="E800" s="65" t="s">
        <v>664</v>
      </c>
      <c r="F800" s="65" t="s">
        <v>664</v>
      </c>
      <c r="G800" s="68">
        <v>0</v>
      </c>
      <c r="H800" s="68">
        <v>0</v>
      </c>
      <c r="I800" s="171" t="s">
        <v>2695</v>
      </c>
      <c r="J800" s="65" t="s">
        <v>1550</v>
      </c>
      <c r="K800" s="66" t="s">
        <v>4077</v>
      </c>
      <c r="L800" s="67"/>
      <c r="M800" s="63" t="s">
        <v>3271</v>
      </c>
      <c r="N800" s="13"/>
      <c r="O800"/>
      <c r="P800" t="str">
        <f t="shared" si="194"/>
        <v/>
      </c>
      <c r="Q800" t="str">
        <f>IF(ISNA(VLOOKUP(AC800,#REF!,1)),"//","")</f>
        <v/>
      </c>
      <c r="R800"/>
      <c r="S800" s="43">
        <f t="shared" si="199"/>
        <v>187</v>
      </c>
      <c r="T800" s="92" t="s">
        <v>2431</v>
      </c>
      <c r="U800" s="70" t="s">
        <v>2431</v>
      </c>
      <c r="V800" s="70" t="s">
        <v>2431</v>
      </c>
      <c r="W800" s="44" t="str">
        <f t="shared" si="200"/>
        <v/>
      </c>
      <c r="X800" s="25" t="str">
        <f t="shared" si="201"/>
        <v/>
      </c>
      <c r="Y800" s="1">
        <f t="shared" si="202"/>
        <v>776</v>
      </c>
      <c r="Z800" t="str">
        <f t="shared" si="203"/>
        <v>ITM_ae</v>
      </c>
      <c r="AA800" s="158" t="str">
        <f>IF(ISNA(VLOOKUP(X800,Sheet2!J:J,1,0)),"//","")</f>
        <v/>
      </c>
      <c r="AC800" s="108" t="str">
        <f t="shared" si="204"/>
        <v/>
      </c>
      <c r="AD800" t="b">
        <f t="shared" si="205"/>
        <v>1</v>
      </c>
    </row>
    <row r="801" spans="1:30">
      <c r="A801" s="56">
        <f t="shared" si="209"/>
        <v>801</v>
      </c>
      <c r="B801" s="55">
        <f t="shared" si="198"/>
        <v>777</v>
      </c>
      <c r="C801" s="59" t="s">
        <v>4058</v>
      </c>
      <c r="D801" s="59" t="s">
        <v>3272</v>
      </c>
      <c r="E801" s="65" t="s">
        <v>665</v>
      </c>
      <c r="F801" s="65" t="s">
        <v>665</v>
      </c>
      <c r="G801" s="68">
        <v>0</v>
      </c>
      <c r="H801" s="68">
        <v>0</v>
      </c>
      <c r="I801" s="171" t="s">
        <v>2695</v>
      </c>
      <c r="J801" s="65" t="s">
        <v>1550</v>
      </c>
      <c r="K801" s="66" t="s">
        <v>4077</v>
      </c>
      <c r="L801" s="67"/>
      <c r="M801" s="63" t="s">
        <v>3272</v>
      </c>
      <c r="N801" s="13"/>
      <c r="O801"/>
      <c r="P801" t="str">
        <f t="shared" si="194"/>
        <v/>
      </c>
      <c r="Q801" t="str">
        <f>IF(ISNA(VLOOKUP(AC801,#REF!,1)),"//","")</f>
        <v/>
      </c>
      <c r="R801"/>
      <c r="S801" s="43">
        <f t="shared" si="199"/>
        <v>187</v>
      </c>
      <c r="T801" s="92" t="s">
        <v>2431</v>
      </c>
      <c r="U801" s="70" t="s">
        <v>2431</v>
      </c>
      <c r="V801" s="70" t="s">
        <v>2431</v>
      </c>
      <c r="W801" s="44" t="str">
        <f t="shared" si="200"/>
        <v/>
      </c>
      <c r="X801" s="25" t="str">
        <f t="shared" si="201"/>
        <v/>
      </c>
      <c r="Y801" s="1">
        <f t="shared" si="202"/>
        <v>777</v>
      </c>
      <c r="Z801" t="str">
        <f t="shared" si="203"/>
        <v>ITM_a_OGONEK</v>
      </c>
      <c r="AA801" s="158" t="str">
        <f>IF(ISNA(VLOOKUP(X801,Sheet2!J:J,1,0)),"//","")</f>
        <v/>
      </c>
      <c r="AC801" s="108" t="str">
        <f t="shared" si="204"/>
        <v/>
      </c>
      <c r="AD801" t="b">
        <f t="shared" si="205"/>
        <v>1</v>
      </c>
    </row>
    <row r="802" spans="1:30">
      <c r="A802" s="56">
        <f t="shared" si="209"/>
        <v>802</v>
      </c>
      <c r="B802" s="55">
        <f t="shared" si="198"/>
        <v>778</v>
      </c>
      <c r="C802" s="59" t="s">
        <v>4058</v>
      </c>
      <c r="D802" s="59" t="s">
        <v>3273</v>
      </c>
      <c r="E802" s="65" t="s">
        <v>666</v>
      </c>
      <c r="F802" s="65" t="s">
        <v>666</v>
      </c>
      <c r="G802" s="73">
        <v>0</v>
      </c>
      <c r="H802" s="73">
        <v>0</v>
      </c>
      <c r="I802" s="171" t="s">
        <v>2695</v>
      </c>
      <c r="J802" s="65" t="s">
        <v>1550</v>
      </c>
      <c r="K802" s="66" t="s">
        <v>4077</v>
      </c>
      <c r="L802" s="67"/>
      <c r="M802" s="63" t="s">
        <v>3273</v>
      </c>
      <c r="N802" s="13"/>
      <c r="O802"/>
      <c r="P802" t="str">
        <f t="shared" si="194"/>
        <v/>
      </c>
      <c r="Q802" t="str">
        <f>IF(ISNA(VLOOKUP(AC802,#REF!,1)),"//","")</f>
        <v/>
      </c>
      <c r="R802"/>
      <c r="S802" s="43">
        <f t="shared" si="199"/>
        <v>187</v>
      </c>
      <c r="T802" s="92" t="s">
        <v>2431</v>
      </c>
      <c r="U802" s="70" t="s">
        <v>2431</v>
      </c>
      <c r="V802" s="70" t="s">
        <v>2431</v>
      </c>
      <c r="W802" s="44" t="str">
        <f t="shared" si="200"/>
        <v/>
      </c>
      <c r="X802" s="25" t="str">
        <f t="shared" si="201"/>
        <v/>
      </c>
      <c r="Y802" s="1">
        <f t="shared" si="202"/>
        <v>778</v>
      </c>
      <c r="Z802" t="str">
        <f t="shared" si="203"/>
        <v>ITM_c_ACUTE</v>
      </c>
      <c r="AA802" s="158" t="str">
        <f>IF(ISNA(VLOOKUP(X802,Sheet2!J:J,1,0)),"//","")</f>
        <v/>
      </c>
      <c r="AC802" s="108" t="str">
        <f t="shared" si="204"/>
        <v/>
      </c>
      <c r="AD802" t="b">
        <f t="shared" si="205"/>
        <v>1</v>
      </c>
    </row>
    <row r="803" spans="1:30">
      <c r="A803" s="56">
        <f t="shared" si="209"/>
        <v>803</v>
      </c>
      <c r="B803" s="55">
        <f t="shared" si="198"/>
        <v>779</v>
      </c>
      <c r="C803" s="59" t="s">
        <v>4058</v>
      </c>
      <c r="D803" s="59" t="s">
        <v>3274</v>
      </c>
      <c r="E803" s="65" t="s">
        <v>667</v>
      </c>
      <c r="F803" s="65" t="s">
        <v>667</v>
      </c>
      <c r="G803" s="73">
        <v>0</v>
      </c>
      <c r="H803" s="73">
        <v>0</v>
      </c>
      <c r="I803" s="171" t="s">
        <v>2695</v>
      </c>
      <c r="J803" s="65" t="s">
        <v>1550</v>
      </c>
      <c r="K803" s="66" t="s">
        <v>4077</v>
      </c>
      <c r="L803" s="67"/>
      <c r="M803" s="63" t="s">
        <v>3274</v>
      </c>
      <c r="N803" s="13"/>
      <c r="O803"/>
      <c r="P803" t="str">
        <f t="shared" ref="P803:P866" si="213">IF(E803=F803,"","NOT EQUAL")</f>
        <v/>
      </c>
      <c r="Q803" t="str">
        <f>IF(ISNA(VLOOKUP(AC803,#REF!,1)),"//","")</f>
        <v/>
      </c>
      <c r="R803"/>
      <c r="S803" s="43">
        <f t="shared" si="199"/>
        <v>187</v>
      </c>
      <c r="T803" s="92" t="s">
        <v>2431</v>
      </c>
      <c r="U803" s="70" t="s">
        <v>2431</v>
      </c>
      <c r="V803" s="70" t="s">
        <v>2431</v>
      </c>
      <c r="W803" s="44" t="str">
        <f t="shared" si="200"/>
        <v/>
      </c>
      <c r="X803" s="25" t="str">
        <f t="shared" si="201"/>
        <v/>
      </c>
      <c r="Y803" s="1">
        <f t="shared" si="202"/>
        <v>779</v>
      </c>
      <c r="Z803" t="str">
        <f t="shared" si="203"/>
        <v>ITM_c_CARON</v>
      </c>
      <c r="AA803" s="158" t="str">
        <f>IF(ISNA(VLOOKUP(X803,Sheet2!J:J,1,0)),"//","")</f>
        <v/>
      </c>
      <c r="AC803" s="108" t="str">
        <f t="shared" si="204"/>
        <v/>
      </c>
      <c r="AD803" t="b">
        <f t="shared" si="205"/>
        <v>1</v>
      </c>
    </row>
    <row r="804" spans="1:30">
      <c r="A804" s="56">
        <f t="shared" si="209"/>
        <v>804</v>
      </c>
      <c r="B804" s="55">
        <f t="shared" si="198"/>
        <v>780</v>
      </c>
      <c r="C804" s="59" t="s">
        <v>4058</v>
      </c>
      <c r="D804" s="59" t="s">
        <v>3275</v>
      </c>
      <c r="E804" s="65" t="s">
        <v>668</v>
      </c>
      <c r="F804" s="65" t="s">
        <v>668</v>
      </c>
      <c r="G804" s="68">
        <v>0</v>
      </c>
      <c r="H804" s="68">
        <v>0</v>
      </c>
      <c r="I804" s="171" t="s">
        <v>2695</v>
      </c>
      <c r="J804" s="65" t="s">
        <v>1550</v>
      </c>
      <c r="K804" s="66" t="s">
        <v>4077</v>
      </c>
      <c r="L804" s="67"/>
      <c r="M804" s="63" t="s">
        <v>3275</v>
      </c>
      <c r="N804" s="13"/>
      <c r="O804"/>
      <c r="P804" t="str">
        <f t="shared" si="213"/>
        <v/>
      </c>
      <c r="Q804" t="str">
        <f>IF(ISNA(VLOOKUP(AC804,#REF!,1)),"//","")</f>
        <v/>
      </c>
      <c r="R804"/>
      <c r="S804" s="43">
        <f t="shared" si="199"/>
        <v>187</v>
      </c>
      <c r="T804" s="92" t="s">
        <v>2431</v>
      </c>
      <c r="U804" s="70" t="s">
        <v>2431</v>
      </c>
      <c r="V804" s="70" t="s">
        <v>2431</v>
      </c>
      <c r="W804" s="44" t="str">
        <f t="shared" si="200"/>
        <v/>
      </c>
      <c r="X804" s="25" t="str">
        <f t="shared" si="201"/>
        <v/>
      </c>
      <c r="Y804" s="1">
        <f t="shared" si="202"/>
        <v>780</v>
      </c>
      <c r="Z804" t="str">
        <f t="shared" si="203"/>
        <v>ITM_c_CEDILLA</v>
      </c>
      <c r="AA804" s="158" t="str">
        <f>IF(ISNA(VLOOKUP(X804,Sheet2!J:J,1,0)),"//","")</f>
        <v/>
      </c>
      <c r="AC804" s="108" t="str">
        <f t="shared" si="204"/>
        <v/>
      </c>
      <c r="AD804" t="b">
        <f t="shared" si="205"/>
        <v>1</v>
      </c>
    </row>
    <row r="805" spans="1:30">
      <c r="A805" s="56">
        <f t="shared" si="209"/>
        <v>805</v>
      </c>
      <c r="B805" s="55">
        <f t="shared" si="198"/>
        <v>781</v>
      </c>
      <c r="C805" s="59" t="s">
        <v>4058</v>
      </c>
      <c r="D805" s="59" t="s">
        <v>3276</v>
      </c>
      <c r="E805" s="65" t="s">
        <v>669</v>
      </c>
      <c r="F805" s="65" t="s">
        <v>669</v>
      </c>
      <c r="G805" s="68">
        <v>0</v>
      </c>
      <c r="H805" s="68">
        <v>0</v>
      </c>
      <c r="I805" s="171" t="s">
        <v>2695</v>
      </c>
      <c r="J805" s="65" t="s">
        <v>1550</v>
      </c>
      <c r="K805" s="66" t="s">
        <v>4077</v>
      </c>
      <c r="L805" s="67"/>
      <c r="M805" s="63" t="s">
        <v>3276</v>
      </c>
      <c r="N805" s="13"/>
      <c r="O805"/>
      <c r="P805" t="str">
        <f t="shared" si="213"/>
        <v/>
      </c>
      <c r="Q805" t="str">
        <f>IF(ISNA(VLOOKUP(AC805,#REF!,1)),"//","")</f>
        <v/>
      </c>
      <c r="R805"/>
      <c r="S805" s="43">
        <f t="shared" si="199"/>
        <v>187</v>
      </c>
      <c r="T805" s="92" t="s">
        <v>2431</v>
      </c>
      <c r="U805" s="70" t="s">
        <v>2431</v>
      </c>
      <c r="V805" s="70" t="s">
        <v>2431</v>
      </c>
      <c r="W805" s="44" t="str">
        <f t="shared" si="200"/>
        <v/>
      </c>
      <c r="X805" s="25" t="str">
        <f t="shared" si="201"/>
        <v/>
      </c>
      <c r="Y805" s="1">
        <f t="shared" si="202"/>
        <v>781</v>
      </c>
      <c r="Z805" t="str">
        <f t="shared" si="203"/>
        <v>ITM_d_STROKE</v>
      </c>
      <c r="AA805" s="158" t="str">
        <f>IF(ISNA(VLOOKUP(X805,Sheet2!J:J,1,0)),"//","")</f>
        <v/>
      </c>
      <c r="AC805" s="108" t="str">
        <f t="shared" si="204"/>
        <v/>
      </c>
      <c r="AD805" t="b">
        <f t="shared" si="205"/>
        <v>1</v>
      </c>
    </row>
    <row r="806" spans="1:30">
      <c r="A806" s="56">
        <f t="shared" si="209"/>
        <v>806</v>
      </c>
      <c r="B806" s="55">
        <f t="shared" si="198"/>
        <v>782</v>
      </c>
      <c r="C806" s="59" t="s">
        <v>4058</v>
      </c>
      <c r="D806" s="59" t="s">
        <v>3277</v>
      </c>
      <c r="E806" s="65" t="s">
        <v>670</v>
      </c>
      <c r="F806" s="65" t="s">
        <v>670</v>
      </c>
      <c r="G806" s="68">
        <v>0</v>
      </c>
      <c r="H806" s="68">
        <v>0</v>
      </c>
      <c r="I806" s="171" t="s">
        <v>2695</v>
      </c>
      <c r="J806" s="65" t="s">
        <v>1550</v>
      </c>
      <c r="K806" s="66" t="s">
        <v>4077</v>
      </c>
      <c r="L806" s="67"/>
      <c r="M806" s="63" t="s">
        <v>3277</v>
      </c>
      <c r="N806" s="13"/>
      <c r="O806"/>
      <c r="P806" t="str">
        <f t="shared" si="213"/>
        <v/>
      </c>
      <c r="Q806" t="str">
        <f>IF(ISNA(VLOOKUP(AC806,#REF!,1)),"//","")</f>
        <v/>
      </c>
      <c r="R806"/>
      <c r="S806" s="43">
        <f t="shared" si="199"/>
        <v>187</v>
      </c>
      <c r="T806" s="92" t="s">
        <v>2431</v>
      </c>
      <c r="U806" s="70" t="s">
        <v>2431</v>
      </c>
      <c r="V806" s="70" t="s">
        <v>2431</v>
      </c>
      <c r="W806" s="44" t="str">
        <f t="shared" si="200"/>
        <v/>
      </c>
      <c r="X806" s="25" t="str">
        <f t="shared" si="201"/>
        <v/>
      </c>
      <c r="Y806" s="1">
        <f t="shared" si="202"/>
        <v>782</v>
      </c>
      <c r="Z806" t="str">
        <f t="shared" si="203"/>
        <v>ITM_d_APOSTROPHE</v>
      </c>
      <c r="AA806" s="158" t="str">
        <f>IF(ISNA(VLOOKUP(X806,Sheet2!J:J,1,0)),"//","")</f>
        <v/>
      </c>
      <c r="AC806" s="108" t="str">
        <f t="shared" si="204"/>
        <v/>
      </c>
      <c r="AD806" t="b">
        <f t="shared" si="205"/>
        <v>1</v>
      </c>
    </row>
    <row r="807" spans="1:30">
      <c r="A807" s="56">
        <f t="shared" si="209"/>
        <v>807</v>
      </c>
      <c r="B807" s="55">
        <f t="shared" si="198"/>
        <v>783</v>
      </c>
      <c r="C807" s="59" t="s">
        <v>4058</v>
      </c>
      <c r="D807" s="59" t="s">
        <v>3278</v>
      </c>
      <c r="E807" s="65" t="s">
        <v>671</v>
      </c>
      <c r="F807" s="65" t="s">
        <v>671</v>
      </c>
      <c r="G807" s="68">
        <v>0</v>
      </c>
      <c r="H807" s="68">
        <v>0</v>
      </c>
      <c r="I807" s="171" t="s">
        <v>2695</v>
      </c>
      <c r="J807" s="65" t="s">
        <v>1550</v>
      </c>
      <c r="K807" s="66" t="s">
        <v>4077</v>
      </c>
      <c r="L807" s="67"/>
      <c r="M807" s="63" t="s">
        <v>3278</v>
      </c>
      <c r="N807" s="13"/>
      <c r="O807"/>
      <c r="P807" t="str">
        <f t="shared" si="213"/>
        <v/>
      </c>
      <c r="Q807" t="str">
        <f>IF(ISNA(VLOOKUP(AC807,#REF!,1)),"//","")</f>
        <v/>
      </c>
      <c r="R807"/>
      <c r="S807" s="43">
        <f t="shared" si="199"/>
        <v>187</v>
      </c>
      <c r="T807" s="92" t="s">
        <v>2431</v>
      </c>
      <c r="U807" s="70" t="s">
        <v>2431</v>
      </c>
      <c r="V807" s="70" t="s">
        <v>2431</v>
      </c>
      <c r="W807" s="44" t="str">
        <f t="shared" si="200"/>
        <v/>
      </c>
      <c r="X807" s="25" t="str">
        <f t="shared" si="201"/>
        <v/>
      </c>
      <c r="Y807" s="1">
        <f t="shared" si="202"/>
        <v>783</v>
      </c>
      <c r="Z807" t="str">
        <f t="shared" si="203"/>
        <v>ITM_e_MACRON</v>
      </c>
      <c r="AA807" s="158" t="str">
        <f>IF(ISNA(VLOOKUP(X807,Sheet2!J:J,1,0)),"//","")</f>
        <v/>
      </c>
      <c r="AC807" s="108" t="str">
        <f t="shared" si="204"/>
        <v/>
      </c>
      <c r="AD807" t="b">
        <f t="shared" si="205"/>
        <v>1</v>
      </c>
    </row>
    <row r="808" spans="1:30">
      <c r="A808" s="56">
        <f t="shared" si="209"/>
        <v>808</v>
      </c>
      <c r="B808" s="55">
        <f t="shared" si="198"/>
        <v>784</v>
      </c>
      <c r="C808" s="59" t="s">
        <v>4058</v>
      </c>
      <c r="D808" s="59" t="s">
        <v>3279</v>
      </c>
      <c r="E808" s="65" t="s">
        <v>672</v>
      </c>
      <c r="F808" s="65" t="s">
        <v>672</v>
      </c>
      <c r="G808" s="68">
        <v>0</v>
      </c>
      <c r="H808" s="68">
        <v>0</v>
      </c>
      <c r="I808" s="171" t="s">
        <v>2695</v>
      </c>
      <c r="J808" s="65" t="s">
        <v>1550</v>
      </c>
      <c r="K808" s="66" t="s">
        <v>4077</v>
      </c>
      <c r="L808" s="67"/>
      <c r="M808" s="63" t="s">
        <v>3279</v>
      </c>
      <c r="N808" s="13"/>
      <c r="O808"/>
      <c r="P808" t="str">
        <f t="shared" si="213"/>
        <v/>
      </c>
      <c r="Q808" t="str">
        <f>IF(ISNA(VLOOKUP(AC808,#REF!,1)),"//","")</f>
        <v/>
      </c>
      <c r="R808"/>
      <c r="S808" s="43">
        <f t="shared" si="199"/>
        <v>187</v>
      </c>
      <c r="T808" s="92" t="s">
        <v>2431</v>
      </c>
      <c r="U808" s="70" t="s">
        <v>2431</v>
      </c>
      <c r="V808" s="70" t="s">
        <v>2431</v>
      </c>
      <c r="W808" s="44" t="str">
        <f t="shared" si="200"/>
        <v/>
      </c>
      <c r="X808" s="25" t="str">
        <f t="shared" si="201"/>
        <v/>
      </c>
      <c r="Y808" s="1">
        <f t="shared" si="202"/>
        <v>784</v>
      </c>
      <c r="Z808" t="str">
        <f t="shared" si="203"/>
        <v>ITM_e_ACUTE</v>
      </c>
      <c r="AA808" s="158" t="str">
        <f>IF(ISNA(VLOOKUP(X808,Sheet2!J:J,1,0)),"//","")</f>
        <v/>
      </c>
      <c r="AC808" s="108" t="str">
        <f t="shared" si="204"/>
        <v/>
      </c>
      <c r="AD808" t="b">
        <f t="shared" si="205"/>
        <v>1</v>
      </c>
    </row>
    <row r="809" spans="1:30">
      <c r="A809" s="56">
        <f t="shared" si="209"/>
        <v>809</v>
      </c>
      <c r="B809" s="55">
        <f t="shared" si="198"/>
        <v>785</v>
      </c>
      <c r="C809" s="59" t="s">
        <v>4058</v>
      </c>
      <c r="D809" s="59" t="s">
        <v>3280</v>
      </c>
      <c r="E809" s="65" t="s">
        <v>673</v>
      </c>
      <c r="F809" s="65" t="s">
        <v>673</v>
      </c>
      <c r="G809" s="68">
        <v>0</v>
      </c>
      <c r="H809" s="68">
        <v>0</v>
      </c>
      <c r="I809" s="171" t="s">
        <v>2695</v>
      </c>
      <c r="J809" s="65" t="s">
        <v>1550</v>
      </c>
      <c r="K809" s="66" t="s">
        <v>4077</v>
      </c>
      <c r="L809" s="67"/>
      <c r="M809" s="63" t="s">
        <v>3280</v>
      </c>
      <c r="N809" s="13"/>
      <c r="O809"/>
      <c r="P809" t="str">
        <f t="shared" si="213"/>
        <v/>
      </c>
      <c r="Q809" t="str">
        <f>IF(ISNA(VLOOKUP(AC809,#REF!,1)),"//","")</f>
        <v/>
      </c>
      <c r="R809"/>
      <c r="S809" s="43">
        <f t="shared" si="199"/>
        <v>187</v>
      </c>
      <c r="T809" s="92" t="s">
        <v>2431</v>
      </c>
      <c r="U809" s="70" t="s">
        <v>2431</v>
      </c>
      <c r="V809" s="70" t="s">
        <v>2431</v>
      </c>
      <c r="W809" s="44" t="str">
        <f t="shared" si="200"/>
        <v/>
      </c>
      <c r="X809" s="25" t="str">
        <f t="shared" si="201"/>
        <v/>
      </c>
      <c r="Y809" s="1">
        <f t="shared" si="202"/>
        <v>785</v>
      </c>
      <c r="Z809" t="str">
        <f t="shared" si="203"/>
        <v>ITM_e_BREVE</v>
      </c>
      <c r="AA809" s="158" t="str">
        <f>IF(ISNA(VLOOKUP(X809,Sheet2!J:J,1,0)),"//","")</f>
        <v/>
      </c>
      <c r="AC809" s="108" t="str">
        <f t="shared" si="204"/>
        <v/>
      </c>
      <c r="AD809" t="b">
        <f t="shared" si="205"/>
        <v>1</v>
      </c>
    </row>
    <row r="810" spans="1:30">
      <c r="A810" s="56">
        <f t="shared" si="209"/>
        <v>810</v>
      </c>
      <c r="B810" s="55">
        <f t="shared" si="198"/>
        <v>786</v>
      </c>
      <c r="C810" s="59" t="s">
        <v>4058</v>
      </c>
      <c r="D810" s="59" t="s">
        <v>3281</v>
      </c>
      <c r="E810" s="65" t="s">
        <v>674</v>
      </c>
      <c r="F810" s="65" t="s">
        <v>674</v>
      </c>
      <c r="G810" s="68">
        <v>0</v>
      </c>
      <c r="H810" s="68">
        <v>0</v>
      </c>
      <c r="I810" s="171" t="s">
        <v>2695</v>
      </c>
      <c r="J810" s="65" t="s">
        <v>1550</v>
      </c>
      <c r="K810" s="66" t="s">
        <v>4077</v>
      </c>
      <c r="L810" s="67"/>
      <c r="M810" s="63" t="s">
        <v>3281</v>
      </c>
      <c r="N810" s="13"/>
      <c r="O810"/>
      <c r="P810" t="str">
        <f t="shared" si="213"/>
        <v/>
      </c>
      <c r="Q810" t="str">
        <f>IF(ISNA(VLOOKUP(AC810,#REF!,1)),"//","")</f>
        <v/>
      </c>
      <c r="R810"/>
      <c r="S810" s="43">
        <f t="shared" si="199"/>
        <v>187</v>
      </c>
      <c r="T810" s="92" t="s">
        <v>2431</v>
      </c>
      <c r="U810" s="70" t="s">
        <v>2431</v>
      </c>
      <c r="V810" s="70" t="s">
        <v>2431</v>
      </c>
      <c r="W810" s="44" t="str">
        <f t="shared" si="200"/>
        <v/>
      </c>
      <c r="X810" s="25" t="str">
        <f t="shared" si="201"/>
        <v/>
      </c>
      <c r="Y810" s="1">
        <f t="shared" si="202"/>
        <v>786</v>
      </c>
      <c r="Z810" t="str">
        <f t="shared" si="203"/>
        <v>ITM_e_GRAVE</v>
      </c>
      <c r="AA810" s="158" t="str">
        <f>IF(ISNA(VLOOKUP(X810,Sheet2!J:J,1,0)),"//","")</f>
        <v/>
      </c>
      <c r="AC810" s="108" t="str">
        <f t="shared" si="204"/>
        <v/>
      </c>
      <c r="AD810" t="b">
        <f t="shared" si="205"/>
        <v>1</v>
      </c>
    </row>
    <row r="811" spans="1:30">
      <c r="A811" s="56">
        <f t="shared" si="209"/>
        <v>811</v>
      </c>
      <c r="B811" s="55">
        <f t="shared" si="198"/>
        <v>787</v>
      </c>
      <c r="C811" s="59" t="s">
        <v>4058</v>
      </c>
      <c r="D811" s="59" t="s">
        <v>3282</v>
      </c>
      <c r="E811" s="65" t="s">
        <v>675</v>
      </c>
      <c r="F811" s="65" t="s">
        <v>675</v>
      </c>
      <c r="G811" s="68">
        <v>0</v>
      </c>
      <c r="H811" s="68">
        <v>0</v>
      </c>
      <c r="I811" s="171" t="s">
        <v>2695</v>
      </c>
      <c r="J811" s="65" t="s">
        <v>1550</v>
      </c>
      <c r="K811" s="66" t="s">
        <v>4077</v>
      </c>
      <c r="L811" s="67"/>
      <c r="M811" s="63" t="s">
        <v>3282</v>
      </c>
      <c r="N811" s="13"/>
      <c r="O811"/>
      <c r="P811" t="str">
        <f t="shared" si="213"/>
        <v/>
      </c>
      <c r="Q811" t="str">
        <f>IF(ISNA(VLOOKUP(AC811,#REF!,1)),"//","")</f>
        <v/>
      </c>
      <c r="R811"/>
      <c r="S811" s="43">
        <f t="shared" si="199"/>
        <v>187</v>
      </c>
      <c r="T811" s="92" t="s">
        <v>2431</v>
      </c>
      <c r="U811" s="70" t="s">
        <v>2431</v>
      </c>
      <c r="V811" s="70" t="s">
        <v>2431</v>
      </c>
      <c r="W811" s="44" t="str">
        <f t="shared" si="200"/>
        <v/>
      </c>
      <c r="X811" s="25" t="str">
        <f t="shared" si="201"/>
        <v/>
      </c>
      <c r="Y811" s="1">
        <f t="shared" si="202"/>
        <v>787</v>
      </c>
      <c r="Z811" t="str">
        <f t="shared" si="203"/>
        <v>ITM_e_DIARESIS</v>
      </c>
      <c r="AA811" s="158" t="str">
        <f>IF(ISNA(VLOOKUP(X811,Sheet2!J:J,1,0)),"//","")</f>
        <v/>
      </c>
      <c r="AC811" s="108" t="str">
        <f t="shared" si="204"/>
        <v/>
      </c>
      <c r="AD811" t="b">
        <f t="shared" si="205"/>
        <v>1</v>
      </c>
    </row>
    <row r="812" spans="1:30">
      <c r="A812" s="56">
        <f t="shared" si="209"/>
        <v>812</v>
      </c>
      <c r="B812" s="55">
        <f t="shared" si="198"/>
        <v>788</v>
      </c>
      <c r="C812" s="59" t="s">
        <v>4058</v>
      </c>
      <c r="D812" s="59" t="s">
        <v>3283</v>
      </c>
      <c r="E812" s="65" t="s">
        <v>676</v>
      </c>
      <c r="F812" s="65" t="s">
        <v>676</v>
      </c>
      <c r="G812" s="68">
        <v>0</v>
      </c>
      <c r="H812" s="68">
        <v>0</v>
      </c>
      <c r="I812" s="171" t="s">
        <v>2695</v>
      </c>
      <c r="J812" s="65" t="s">
        <v>1550</v>
      </c>
      <c r="K812" s="66" t="s">
        <v>4077</v>
      </c>
      <c r="L812" s="67"/>
      <c r="M812" s="63" t="s">
        <v>3283</v>
      </c>
      <c r="N812" s="13"/>
      <c r="O812"/>
      <c r="P812" t="str">
        <f t="shared" si="213"/>
        <v/>
      </c>
      <c r="Q812" t="str">
        <f>IF(ISNA(VLOOKUP(AC812,#REF!,1)),"//","")</f>
        <v/>
      </c>
      <c r="R812"/>
      <c r="S812" s="43">
        <f t="shared" si="199"/>
        <v>187</v>
      </c>
      <c r="T812" s="92" t="s">
        <v>2431</v>
      </c>
      <c r="U812" s="70" t="s">
        <v>2431</v>
      </c>
      <c r="V812" s="70" t="s">
        <v>2431</v>
      </c>
      <c r="W812" s="44" t="str">
        <f t="shared" si="200"/>
        <v/>
      </c>
      <c r="X812" s="25" t="str">
        <f t="shared" si="201"/>
        <v/>
      </c>
      <c r="Y812" s="1">
        <f t="shared" si="202"/>
        <v>788</v>
      </c>
      <c r="Z812" t="str">
        <f t="shared" si="203"/>
        <v>ITM_e_CIRC</v>
      </c>
      <c r="AA812" s="158" t="str">
        <f>IF(ISNA(VLOOKUP(X812,Sheet2!J:J,1,0)),"//","")</f>
        <v/>
      </c>
      <c r="AC812" s="108" t="str">
        <f t="shared" si="204"/>
        <v/>
      </c>
      <c r="AD812" t="b">
        <f t="shared" si="205"/>
        <v>1</v>
      </c>
    </row>
    <row r="813" spans="1:30">
      <c r="A813" s="56">
        <f t="shared" si="209"/>
        <v>813</v>
      </c>
      <c r="B813" s="55">
        <f t="shared" si="198"/>
        <v>789</v>
      </c>
      <c r="C813" s="59" t="s">
        <v>4058</v>
      </c>
      <c r="D813" s="59" t="s">
        <v>3284</v>
      </c>
      <c r="E813" s="65" t="s">
        <v>677</v>
      </c>
      <c r="F813" s="65" t="s">
        <v>677</v>
      </c>
      <c r="G813" s="68">
        <v>0</v>
      </c>
      <c r="H813" s="68">
        <v>0</v>
      </c>
      <c r="I813" s="171" t="s">
        <v>2695</v>
      </c>
      <c r="J813" s="65" t="s">
        <v>1550</v>
      </c>
      <c r="K813" s="66" t="s">
        <v>4077</v>
      </c>
      <c r="L813" s="67"/>
      <c r="M813" s="63" t="s">
        <v>3284</v>
      </c>
      <c r="N813" s="13"/>
      <c r="O813"/>
      <c r="P813" t="str">
        <f t="shared" si="213"/>
        <v/>
      </c>
      <c r="Q813" t="str">
        <f>IF(ISNA(VLOOKUP(AC813,#REF!,1)),"//","")</f>
        <v/>
      </c>
      <c r="R813"/>
      <c r="S813" s="43">
        <f t="shared" si="199"/>
        <v>187</v>
      </c>
      <c r="T813" s="92" t="s">
        <v>2431</v>
      </c>
      <c r="U813" s="70" t="s">
        <v>2431</v>
      </c>
      <c r="V813" s="70" t="s">
        <v>2431</v>
      </c>
      <c r="W813" s="44" t="str">
        <f t="shared" si="200"/>
        <v/>
      </c>
      <c r="X813" s="25" t="str">
        <f t="shared" si="201"/>
        <v/>
      </c>
      <c r="Y813" s="1">
        <f t="shared" si="202"/>
        <v>789</v>
      </c>
      <c r="Z813" t="str">
        <f t="shared" si="203"/>
        <v>ITM_e_OGONEK</v>
      </c>
      <c r="AA813" s="158" t="str">
        <f>IF(ISNA(VLOOKUP(X813,Sheet2!J:J,1,0)),"//","")</f>
        <v/>
      </c>
      <c r="AC813" s="108" t="str">
        <f t="shared" si="204"/>
        <v/>
      </c>
      <c r="AD813" t="b">
        <f t="shared" si="205"/>
        <v>1</v>
      </c>
    </row>
    <row r="814" spans="1:30">
      <c r="A814" s="56">
        <f t="shared" si="209"/>
        <v>814</v>
      </c>
      <c r="B814" s="55">
        <f t="shared" si="198"/>
        <v>790</v>
      </c>
      <c r="C814" s="59" t="s">
        <v>4058</v>
      </c>
      <c r="D814" s="59" t="s">
        <v>3285</v>
      </c>
      <c r="E814" s="65" t="s">
        <v>678</v>
      </c>
      <c r="F814" s="65" t="s">
        <v>678</v>
      </c>
      <c r="G814" s="68">
        <v>0</v>
      </c>
      <c r="H814" s="68">
        <v>0</v>
      </c>
      <c r="I814" s="171" t="s">
        <v>2695</v>
      </c>
      <c r="J814" s="65" t="s">
        <v>1550</v>
      </c>
      <c r="K814" s="66" t="s">
        <v>4077</v>
      </c>
      <c r="L814" s="67"/>
      <c r="M814" s="63" t="s">
        <v>3285</v>
      </c>
      <c r="N814" s="13"/>
      <c r="O814"/>
      <c r="P814" t="str">
        <f t="shared" si="213"/>
        <v/>
      </c>
      <c r="Q814" t="str">
        <f>IF(ISNA(VLOOKUP(AC814,#REF!,1)),"//","")</f>
        <v/>
      </c>
      <c r="R814"/>
      <c r="S814" s="43">
        <f t="shared" si="199"/>
        <v>187</v>
      </c>
      <c r="T814" s="92" t="s">
        <v>2431</v>
      </c>
      <c r="U814" s="70" t="s">
        <v>2431</v>
      </c>
      <c r="V814" s="70" t="s">
        <v>2431</v>
      </c>
      <c r="W814" s="44" t="str">
        <f t="shared" si="200"/>
        <v/>
      </c>
      <c r="X814" s="25" t="str">
        <f t="shared" si="201"/>
        <v/>
      </c>
      <c r="Y814" s="1">
        <f t="shared" si="202"/>
        <v>790</v>
      </c>
      <c r="Z814" t="str">
        <f t="shared" si="203"/>
        <v>ITM_g_BREVE</v>
      </c>
      <c r="AA814" s="158" t="str">
        <f>IF(ISNA(VLOOKUP(X814,Sheet2!J:J,1,0)),"//","")</f>
        <v/>
      </c>
      <c r="AC814" s="108" t="str">
        <f t="shared" si="204"/>
        <v/>
      </c>
      <c r="AD814" t="b">
        <f t="shared" si="205"/>
        <v>1</v>
      </c>
    </row>
    <row r="815" spans="1:30">
      <c r="A815" s="56">
        <f t="shared" si="209"/>
        <v>815</v>
      </c>
      <c r="B815" s="55">
        <f t="shared" si="198"/>
        <v>791</v>
      </c>
      <c r="C815" s="59" t="s">
        <v>4058</v>
      </c>
      <c r="D815" s="59" t="s">
        <v>3286</v>
      </c>
      <c r="E815" s="65" t="s">
        <v>533</v>
      </c>
      <c r="F815" s="65" t="s">
        <v>679</v>
      </c>
      <c r="G815" s="68">
        <v>0</v>
      </c>
      <c r="H815" s="68">
        <v>0</v>
      </c>
      <c r="I815" s="65" t="s">
        <v>1</v>
      </c>
      <c r="J815" s="65" t="s">
        <v>1550</v>
      </c>
      <c r="K815" s="66" t="s">
        <v>4077</v>
      </c>
      <c r="L815" s="67"/>
      <c r="M815" s="63" t="s">
        <v>3286</v>
      </c>
      <c r="N815" s="13"/>
      <c r="O815"/>
      <c r="P815" t="str">
        <f t="shared" si="213"/>
        <v>NOT EQUAL</v>
      </c>
      <c r="Q815" t="str">
        <f>IF(ISNA(VLOOKUP(AC815,#REF!,1)),"//","")</f>
        <v/>
      </c>
      <c r="R815"/>
      <c r="S815" s="43">
        <f t="shared" si="199"/>
        <v>187</v>
      </c>
      <c r="T815" s="92" t="s">
        <v>2431</v>
      </c>
      <c r="U815" s="70" t="s">
        <v>2431</v>
      </c>
      <c r="V815" s="70" t="s">
        <v>2431</v>
      </c>
      <c r="W815" s="44" t="str">
        <f t="shared" si="200"/>
        <v/>
      </c>
      <c r="X815" s="25" t="str">
        <f t="shared" si="201"/>
        <v/>
      </c>
      <c r="Y815" s="1">
        <f t="shared" si="202"/>
        <v>791</v>
      </c>
      <c r="Z815" t="str">
        <f t="shared" si="203"/>
        <v>ITM_h_STROKE</v>
      </c>
      <c r="AA815" s="158" t="str">
        <f>IF(ISNA(VLOOKUP(X815,Sheet2!J:J,1,0)),"//","")</f>
        <v/>
      </c>
      <c r="AC815" s="108" t="str">
        <f t="shared" si="204"/>
        <v/>
      </c>
      <c r="AD815" t="b">
        <f t="shared" si="205"/>
        <v>1</v>
      </c>
    </row>
    <row r="816" spans="1:30">
      <c r="A816" s="56">
        <f t="shared" si="209"/>
        <v>816</v>
      </c>
      <c r="B816" s="55">
        <f t="shared" si="198"/>
        <v>792</v>
      </c>
      <c r="C816" s="59" t="s">
        <v>4058</v>
      </c>
      <c r="D816" s="59" t="s">
        <v>3287</v>
      </c>
      <c r="E816" s="65" t="s">
        <v>680</v>
      </c>
      <c r="F816" s="65" t="s">
        <v>680</v>
      </c>
      <c r="G816" s="68">
        <v>0</v>
      </c>
      <c r="H816" s="68">
        <v>0</v>
      </c>
      <c r="I816" s="171" t="s">
        <v>2695</v>
      </c>
      <c r="J816" s="65" t="s">
        <v>1550</v>
      </c>
      <c r="K816" s="66" t="s">
        <v>4077</v>
      </c>
      <c r="L816" s="67"/>
      <c r="M816" s="63" t="s">
        <v>3287</v>
      </c>
      <c r="N816" s="13"/>
      <c r="O816"/>
      <c r="P816" t="str">
        <f t="shared" si="213"/>
        <v/>
      </c>
      <c r="Q816" t="str">
        <f>IF(ISNA(VLOOKUP(AC816,#REF!,1)),"//","")</f>
        <v/>
      </c>
      <c r="R816"/>
      <c r="S816" s="43">
        <f t="shared" si="199"/>
        <v>187</v>
      </c>
      <c r="T816" s="92" t="s">
        <v>2431</v>
      </c>
      <c r="U816" s="70" t="s">
        <v>2431</v>
      </c>
      <c r="V816" s="70" t="s">
        <v>2431</v>
      </c>
      <c r="W816" s="44" t="str">
        <f t="shared" si="200"/>
        <v/>
      </c>
      <c r="X816" s="25" t="str">
        <f t="shared" si="201"/>
        <v/>
      </c>
      <c r="Y816" s="1">
        <f t="shared" si="202"/>
        <v>792</v>
      </c>
      <c r="Z816" t="str">
        <f t="shared" si="203"/>
        <v>ITM_i_MACRON</v>
      </c>
      <c r="AA816" s="158" t="str">
        <f>IF(ISNA(VLOOKUP(X816,Sheet2!J:J,1,0)),"//","")</f>
        <v/>
      </c>
      <c r="AC816" s="108" t="str">
        <f t="shared" si="204"/>
        <v/>
      </c>
      <c r="AD816" t="b">
        <f t="shared" si="205"/>
        <v>1</v>
      </c>
    </row>
    <row r="817" spans="1:30">
      <c r="A817" s="56">
        <f t="shared" si="209"/>
        <v>817</v>
      </c>
      <c r="B817" s="55">
        <f t="shared" si="198"/>
        <v>793</v>
      </c>
      <c r="C817" s="59" t="s">
        <v>4058</v>
      </c>
      <c r="D817" s="59" t="s">
        <v>3288</v>
      </c>
      <c r="E817" s="65" t="s">
        <v>681</v>
      </c>
      <c r="F817" s="65" t="s">
        <v>681</v>
      </c>
      <c r="G817" s="68">
        <v>0</v>
      </c>
      <c r="H817" s="68">
        <v>0</v>
      </c>
      <c r="I817" s="171" t="s">
        <v>2695</v>
      </c>
      <c r="J817" s="65" t="s">
        <v>1550</v>
      </c>
      <c r="K817" s="66" t="s">
        <v>4077</v>
      </c>
      <c r="L817" s="67"/>
      <c r="M817" s="63" t="s">
        <v>3288</v>
      </c>
      <c r="N817" s="13"/>
      <c r="O817"/>
      <c r="P817" t="str">
        <f t="shared" si="213"/>
        <v/>
      </c>
      <c r="Q817" t="str">
        <f>IF(ISNA(VLOOKUP(AC817,#REF!,1)),"//","")</f>
        <v/>
      </c>
      <c r="R817"/>
      <c r="S817" s="43">
        <f t="shared" si="199"/>
        <v>187</v>
      </c>
      <c r="T817" s="92" t="s">
        <v>2431</v>
      </c>
      <c r="U817" s="70" t="s">
        <v>2431</v>
      </c>
      <c r="V817" s="70" t="s">
        <v>2431</v>
      </c>
      <c r="W817" s="44" t="str">
        <f t="shared" si="200"/>
        <v/>
      </c>
      <c r="X817" s="25" t="str">
        <f t="shared" si="201"/>
        <v/>
      </c>
      <c r="Y817" s="1">
        <f t="shared" si="202"/>
        <v>793</v>
      </c>
      <c r="Z817" t="str">
        <f t="shared" si="203"/>
        <v>ITM_i_ACUTE</v>
      </c>
      <c r="AA817" s="158" t="str">
        <f>IF(ISNA(VLOOKUP(X817,Sheet2!J:J,1,0)),"//","")</f>
        <v/>
      </c>
      <c r="AC817" s="108" t="str">
        <f t="shared" si="204"/>
        <v/>
      </c>
      <c r="AD817" t="b">
        <f t="shared" si="205"/>
        <v>1</v>
      </c>
    </row>
    <row r="818" spans="1:30">
      <c r="A818" s="56">
        <f t="shared" si="209"/>
        <v>818</v>
      </c>
      <c r="B818" s="55">
        <f t="shared" si="198"/>
        <v>794</v>
      </c>
      <c r="C818" s="59" t="s">
        <v>4058</v>
      </c>
      <c r="D818" s="59" t="s">
        <v>3289</v>
      </c>
      <c r="E818" s="65" t="s">
        <v>682</v>
      </c>
      <c r="F818" s="65" t="s">
        <v>682</v>
      </c>
      <c r="G818" s="68">
        <v>0</v>
      </c>
      <c r="H818" s="68">
        <v>0</v>
      </c>
      <c r="I818" s="171" t="s">
        <v>2695</v>
      </c>
      <c r="J818" s="65" t="s">
        <v>1550</v>
      </c>
      <c r="K818" s="66" t="s">
        <v>4077</v>
      </c>
      <c r="L818" s="64"/>
      <c r="M818" s="63" t="s">
        <v>3289</v>
      </c>
      <c r="N818" s="13"/>
      <c r="O818"/>
      <c r="P818" t="str">
        <f t="shared" si="213"/>
        <v/>
      </c>
      <c r="Q818" t="str">
        <f>IF(ISNA(VLOOKUP(AC818,#REF!,1)),"//","")</f>
        <v/>
      </c>
      <c r="R818"/>
      <c r="S818" s="43">
        <f t="shared" si="199"/>
        <v>187</v>
      </c>
      <c r="T818" s="92" t="s">
        <v>2431</v>
      </c>
      <c r="U818" s="70" t="s">
        <v>2431</v>
      </c>
      <c r="V818" s="70" t="s">
        <v>2431</v>
      </c>
      <c r="W818" s="44" t="str">
        <f t="shared" si="200"/>
        <v/>
      </c>
      <c r="X818" s="25" t="str">
        <f t="shared" si="201"/>
        <v/>
      </c>
      <c r="Y818" s="1">
        <f t="shared" si="202"/>
        <v>794</v>
      </c>
      <c r="Z818" t="str">
        <f t="shared" si="203"/>
        <v>ITM_i_BREVE</v>
      </c>
      <c r="AA818" s="158" t="str">
        <f>IF(ISNA(VLOOKUP(X818,Sheet2!J:J,1,0)),"//","")</f>
        <v/>
      </c>
      <c r="AC818" s="108" t="str">
        <f t="shared" si="204"/>
        <v/>
      </c>
      <c r="AD818" t="b">
        <f t="shared" si="205"/>
        <v>1</v>
      </c>
    </row>
    <row r="819" spans="1:30">
      <c r="A819" s="56">
        <f t="shared" si="209"/>
        <v>819</v>
      </c>
      <c r="B819" s="55">
        <f t="shared" si="198"/>
        <v>795</v>
      </c>
      <c r="C819" s="59" t="s">
        <v>4058</v>
      </c>
      <c r="D819" s="59" t="s">
        <v>3290</v>
      </c>
      <c r="E819" s="65" t="s">
        <v>683</v>
      </c>
      <c r="F819" s="65" t="s">
        <v>683</v>
      </c>
      <c r="G819" s="68">
        <v>0</v>
      </c>
      <c r="H819" s="68">
        <v>0</v>
      </c>
      <c r="I819" s="171" t="s">
        <v>2695</v>
      </c>
      <c r="J819" s="65" t="s">
        <v>1550</v>
      </c>
      <c r="K819" s="66" t="s">
        <v>4077</v>
      </c>
      <c r="L819" s="67"/>
      <c r="M819" s="63" t="s">
        <v>3290</v>
      </c>
      <c r="N819" s="13"/>
      <c r="O819"/>
      <c r="P819" t="str">
        <f t="shared" si="213"/>
        <v/>
      </c>
      <c r="Q819" t="str">
        <f>IF(ISNA(VLOOKUP(AC819,#REF!,1)),"//","")</f>
        <v/>
      </c>
      <c r="R819"/>
      <c r="S819" s="43">
        <f t="shared" si="199"/>
        <v>187</v>
      </c>
      <c r="T819" s="92" t="s">
        <v>2431</v>
      </c>
      <c r="U819" s="70" t="s">
        <v>2431</v>
      </c>
      <c r="V819" s="70" t="s">
        <v>2431</v>
      </c>
      <c r="W819" s="44" t="str">
        <f t="shared" si="200"/>
        <v/>
      </c>
      <c r="X819" s="25" t="str">
        <f t="shared" si="201"/>
        <v/>
      </c>
      <c r="Y819" s="1">
        <f t="shared" si="202"/>
        <v>795</v>
      </c>
      <c r="Z819" t="str">
        <f t="shared" si="203"/>
        <v>ITM_i_GRAVE</v>
      </c>
      <c r="AA819" s="158" t="str">
        <f>IF(ISNA(VLOOKUP(X819,Sheet2!J:J,1,0)),"//","")</f>
        <v/>
      </c>
      <c r="AC819" s="108" t="str">
        <f t="shared" si="204"/>
        <v/>
      </c>
      <c r="AD819" t="b">
        <f t="shared" si="205"/>
        <v>1</v>
      </c>
    </row>
    <row r="820" spans="1:30">
      <c r="A820" s="56">
        <f t="shared" si="209"/>
        <v>820</v>
      </c>
      <c r="B820" s="55">
        <f t="shared" si="198"/>
        <v>796</v>
      </c>
      <c r="C820" s="59" t="s">
        <v>4058</v>
      </c>
      <c r="D820" s="59" t="s">
        <v>3291</v>
      </c>
      <c r="E820" s="65" t="s">
        <v>684</v>
      </c>
      <c r="F820" s="65" t="s">
        <v>684</v>
      </c>
      <c r="G820" s="68">
        <v>0</v>
      </c>
      <c r="H820" s="68">
        <v>0</v>
      </c>
      <c r="I820" s="171" t="s">
        <v>2695</v>
      </c>
      <c r="J820" s="65" t="s">
        <v>1550</v>
      </c>
      <c r="K820" s="66" t="s">
        <v>4077</v>
      </c>
      <c r="L820" s="64"/>
      <c r="M820" s="63" t="s">
        <v>3291</v>
      </c>
      <c r="N820" s="13"/>
      <c r="O820"/>
      <c r="P820" t="str">
        <f t="shared" si="213"/>
        <v/>
      </c>
      <c r="Q820" t="str">
        <f>IF(ISNA(VLOOKUP(AC820,#REF!,1)),"//","")</f>
        <v/>
      </c>
      <c r="R820"/>
      <c r="S820" s="43">
        <f t="shared" si="199"/>
        <v>187</v>
      </c>
      <c r="T820" s="92" t="s">
        <v>2431</v>
      </c>
      <c r="U820" s="70" t="s">
        <v>2431</v>
      </c>
      <c r="V820" s="70" t="s">
        <v>2431</v>
      </c>
      <c r="W820" s="44" t="str">
        <f t="shared" si="200"/>
        <v/>
      </c>
      <c r="X820" s="25" t="str">
        <f t="shared" si="201"/>
        <v/>
      </c>
      <c r="Y820" s="1">
        <f t="shared" si="202"/>
        <v>796</v>
      </c>
      <c r="Z820" t="str">
        <f t="shared" si="203"/>
        <v>ITM_i_DIARESIS</v>
      </c>
      <c r="AA820" s="158" t="str">
        <f>IF(ISNA(VLOOKUP(X820,Sheet2!J:J,1,0)),"//","")</f>
        <v/>
      </c>
      <c r="AC820" s="108" t="str">
        <f t="shared" si="204"/>
        <v/>
      </c>
      <c r="AD820" t="b">
        <f t="shared" si="205"/>
        <v>1</v>
      </c>
    </row>
    <row r="821" spans="1:30">
      <c r="A821" s="56">
        <f t="shared" si="209"/>
        <v>821</v>
      </c>
      <c r="B821" s="55">
        <f t="shared" si="198"/>
        <v>797</v>
      </c>
      <c r="C821" s="59" t="s">
        <v>4058</v>
      </c>
      <c r="D821" s="59" t="s">
        <v>3292</v>
      </c>
      <c r="E821" s="65" t="s">
        <v>685</v>
      </c>
      <c r="F821" s="65" t="s">
        <v>685</v>
      </c>
      <c r="G821" s="68">
        <v>0</v>
      </c>
      <c r="H821" s="68">
        <v>0</v>
      </c>
      <c r="I821" s="171" t="s">
        <v>2695</v>
      </c>
      <c r="J821" s="65" t="s">
        <v>1550</v>
      </c>
      <c r="K821" s="66" t="s">
        <v>4077</v>
      </c>
      <c r="L821" s="67"/>
      <c r="M821" s="63" t="s">
        <v>3292</v>
      </c>
      <c r="N821" s="13"/>
      <c r="O821"/>
      <c r="P821" t="str">
        <f t="shared" si="213"/>
        <v/>
      </c>
      <c r="Q821" t="str">
        <f>IF(ISNA(VLOOKUP(AC821,#REF!,1)),"//","")</f>
        <v/>
      </c>
      <c r="R821"/>
      <c r="S821" s="43">
        <f t="shared" si="199"/>
        <v>187</v>
      </c>
      <c r="T821" s="92" t="s">
        <v>2431</v>
      </c>
      <c r="U821" s="70" t="s">
        <v>2431</v>
      </c>
      <c r="V821" s="70" t="s">
        <v>2431</v>
      </c>
      <c r="W821" s="44" t="str">
        <f t="shared" si="200"/>
        <v/>
      </c>
      <c r="X821" s="25" t="str">
        <f t="shared" si="201"/>
        <v/>
      </c>
      <c r="Y821" s="1">
        <f t="shared" si="202"/>
        <v>797</v>
      </c>
      <c r="Z821" t="str">
        <f t="shared" si="203"/>
        <v>ITM_i_CIRC</v>
      </c>
      <c r="AA821" s="158" t="str">
        <f>IF(ISNA(VLOOKUP(X821,Sheet2!J:J,1,0)),"//","")</f>
        <v/>
      </c>
      <c r="AC821" s="108" t="str">
        <f t="shared" si="204"/>
        <v/>
      </c>
      <c r="AD821" t="b">
        <f t="shared" si="205"/>
        <v>1</v>
      </c>
    </row>
    <row r="822" spans="1:30">
      <c r="A822" s="56">
        <f t="shared" si="209"/>
        <v>822</v>
      </c>
      <c r="B822" s="55">
        <f t="shared" si="198"/>
        <v>798</v>
      </c>
      <c r="C822" s="59" t="s">
        <v>4058</v>
      </c>
      <c r="D822" s="59" t="s">
        <v>3293</v>
      </c>
      <c r="E822" s="65" t="s">
        <v>686</v>
      </c>
      <c r="F822" s="65" t="s">
        <v>686</v>
      </c>
      <c r="G822" s="68">
        <v>0</v>
      </c>
      <c r="H822" s="68">
        <v>0</v>
      </c>
      <c r="I822" s="171" t="s">
        <v>2695</v>
      </c>
      <c r="J822" s="65" t="s">
        <v>1550</v>
      </c>
      <c r="K822" s="66" t="s">
        <v>4077</v>
      </c>
      <c r="L822" s="67"/>
      <c r="M822" s="63" t="s">
        <v>3293</v>
      </c>
      <c r="N822" s="13"/>
      <c r="O822"/>
      <c r="P822" t="str">
        <f t="shared" si="213"/>
        <v/>
      </c>
      <c r="Q822" t="str">
        <f>IF(ISNA(VLOOKUP(AC822,#REF!,1)),"//","")</f>
        <v/>
      </c>
      <c r="R822"/>
      <c r="S822" s="43">
        <f t="shared" si="199"/>
        <v>187</v>
      </c>
      <c r="T822" s="92" t="s">
        <v>2431</v>
      </c>
      <c r="U822" s="70" t="s">
        <v>2431</v>
      </c>
      <c r="V822" s="70" t="s">
        <v>2431</v>
      </c>
      <c r="W822" s="44" t="str">
        <f t="shared" si="200"/>
        <v/>
      </c>
      <c r="X822" s="25" t="str">
        <f t="shared" si="201"/>
        <v/>
      </c>
      <c r="Y822" s="1">
        <f t="shared" si="202"/>
        <v>798</v>
      </c>
      <c r="Z822" t="str">
        <f t="shared" si="203"/>
        <v>ITM_i_OGONEK</v>
      </c>
      <c r="AA822" s="158" t="str">
        <f>IF(ISNA(VLOOKUP(X822,Sheet2!J:J,1,0)),"//","")</f>
        <v/>
      </c>
      <c r="AC822" s="108" t="str">
        <f t="shared" si="204"/>
        <v/>
      </c>
      <c r="AD822" t="b">
        <f t="shared" si="205"/>
        <v>1</v>
      </c>
    </row>
    <row r="823" spans="1:30">
      <c r="A823" s="56">
        <f t="shared" si="209"/>
        <v>823</v>
      </c>
      <c r="B823" s="55">
        <f t="shared" si="198"/>
        <v>799</v>
      </c>
      <c r="C823" s="59" t="s">
        <v>4058</v>
      </c>
      <c r="D823" s="59" t="s">
        <v>3294</v>
      </c>
      <c r="E823" s="65" t="s">
        <v>516</v>
      </c>
      <c r="F823" s="65" t="s">
        <v>516</v>
      </c>
      <c r="G823" s="68">
        <v>0</v>
      </c>
      <c r="H823" s="68">
        <v>0</v>
      </c>
      <c r="I823" s="65" t="s">
        <v>1</v>
      </c>
      <c r="J823" s="65" t="s">
        <v>1550</v>
      </c>
      <c r="K823" s="66" t="s">
        <v>4077</v>
      </c>
      <c r="L823" s="67"/>
      <c r="M823" s="63" t="s">
        <v>3294</v>
      </c>
      <c r="N823" s="13"/>
      <c r="O823"/>
      <c r="P823" t="str">
        <f t="shared" si="213"/>
        <v/>
      </c>
      <c r="Q823" t="str">
        <f>IF(ISNA(VLOOKUP(AC823,#REF!,1)),"//","")</f>
        <v/>
      </c>
      <c r="R823"/>
      <c r="S823" s="43">
        <f t="shared" si="199"/>
        <v>187</v>
      </c>
      <c r="T823" s="92" t="s">
        <v>2431</v>
      </c>
      <c r="U823" s="70" t="s">
        <v>2431</v>
      </c>
      <c r="V823" s="70" t="s">
        <v>2431</v>
      </c>
      <c r="W823" s="44" t="str">
        <f t="shared" si="200"/>
        <v/>
      </c>
      <c r="X823" s="25" t="str">
        <f t="shared" si="201"/>
        <v/>
      </c>
      <c r="Y823" s="1">
        <f t="shared" si="202"/>
        <v>799</v>
      </c>
      <c r="Z823" t="str">
        <f t="shared" si="203"/>
        <v>ITM_i_DOT</v>
      </c>
      <c r="AA823" s="158" t="str">
        <f>IF(ISNA(VLOOKUP(X823,Sheet2!J:J,1,0)),"//","")</f>
        <v/>
      </c>
      <c r="AC823" s="108" t="str">
        <f t="shared" si="204"/>
        <v/>
      </c>
      <c r="AD823" t="b">
        <f t="shared" si="205"/>
        <v>1</v>
      </c>
    </row>
    <row r="824" spans="1:30">
      <c r="A824" s="56">
        <f t="shared" si="209"/>
        <v>824</v>
      </c>
      <c r="B824" s="55">
        <f t="shared" si="198"/>
        <v>800</v>
      </c>
      <c r="C824" s="59" t="s">
        <v>4058</v>
      </c>
      <c r="D824" s="59" t="s">
        <v>3295</v>
      </c>
      <c r="E824" s="65" t="s">
        <v>687</v>
      </c>
      <c r="F824" s="65" t="s">
        <v>687</v>
      </c>
      <c r="G824" s="68">
        <v>0</v>
      </c>
      <c r="H824" s="68">
        <v>0</v>
      </c>
      <c r="I824" s="171" t="s">
        <v>2695</v>
      </c>
      <c r="J824" s="65" t="s">
        <v>1550</v>
      </c>
      <c r="K824" s="66" t="s">
        <v>4077</v>
      </c>
      <c r="L824" s="67"/>
      <c r="M824" s="63" t="s">
        <v>3295</v>
      </c>
      <c r="N824" s="13"/>
      <c r="O824"/>
      <c r="P824" t="str">
        <f t="shared" si="213"/>
        <v/>
      </c>
      <c r="Q824" t="str">
        <f>IF(ISNA(VLOOKUP(AC824,#REF!,1)),"//","")</f>
        <v/>
      </c>
      <c r="R824"/>
      <c r="S824" s="43">
        <f t="shared" si="199"/>
        <v>187</v>
      </c>
      <c r="T824" s="92" t="s">
        <v>2431</v>
      </c>
      <c r="U824" s="70" t="s">
        <v>2431</v>
      </c>
      <c r="V824" s="70" t="s">
        <v>2431</v>
      </c>
      <c r="W824" s="44" t="str">
        <f t="shared" si="200"/>
        <v/>
      </c>
      <c r="X824" s="25" t="str">
        <f t="shared" si="201"/>
        <v/>
      </c>
      <c r="Y824" s="1">
        <f t="shared" si="202"/>
        <v>800</v>
      </c>
      <c r="Z824" t="str">
        <f t="shared" si="203"/>
        <v>ITM_i_DOTLESS</v>
      </c>
      <c r="AA824" s="158" t="str">
        <f>IF(ISNA(VLOOKUP(X824,Sheet2!J:J,1,0)),"//","")</f>
        <v/>
      </c>
      <c r="AC824" s="108" t="str">
        <f t="shared" si="204"/>
        <v/>
      </c>
      <c r="AD824" t="b">
        <f t="shared" si="205"/>
        <v>1</v>
      </c>
    </row>
    <row r="825" spans="1:30">
      <c r="A825" s="56">
        <f t="shared" si="209"/>
        <v>825</v>
      </c>
      <c r="B825" s="55">
        <f t="shared" si="198"/>
        <v>801</v>
      </c>
      <c r="C825" s="59" t="s">
        <v>4058</v>
      </c>
      <c r="D825" s="59" t="s">
        <v>3296</v>
      </c>
      <c r="E825" s="65" t="s">
        <v>688</v>
      </c>
      <c r="F825" s="65" t="s">
        <v>688</v>
      </c>
      <c r="G825" s="68">
        <v>0</v>
      </c>
      <c r="H825" s="68">
        <v>0</v>
      </c>
      <c r="I825" s="171" t="s">
        <v>2695</v>
      </c>
      <c r="J825" s="65" t="s">
        <v>1550</v>
      </c>
      <c r="K825" s="66" t="s">
        <v>4077</v>
      </c>
      <c r="L825" s="67"/>
      <c r="M825" s="63" t="s">
        <v>3296</v>
      </c>
      <c r="N825" s="13"/>
      <c r="O825"/>
      <c r="P825" t="str">
        <f t="shared" si="213"/>
        <v/>
      </c>
      <c r="Q825" t="str">
        <f>IF(ISNA(VLOOKUP(AC825,#REF!,1)),"//","")</f>
        <v/>
      </c>
      <c r="R825"/>
      <c r="S825" s="43">
        <f t="shared" si="199"/>
        <v>187</v>
      </c>
      <c r="T825" s="92" t="s">
        <v>2431</v>
      </c>
      <c r="U825" s="70" t="s">
        <v>2431</v>
      </c>
      <c r="V825" s="70" t="s">
        <v>2431</v>
      </c>
      <c r="W825" s="44" t="str">
        <f t="shared" si="200"/>
        <v/>
      </c>
      <c r="X825" s="25" t="str">
        <f t="shared" si="201"/>
        <v/>
      </c>
      <c r="Y825" s="1">
        <f t="shared" si="202"/>
        <v>801</v>
      </c>
      <c r="Z825" t="str">
        <f t="shared" si="203"/>
        <v>ITM_l_STROKE</v>
      </c>
      <c r="AA825" s="158" t="str">
        <f>IF(ISNA(VLOOKUP(X825,Sheet2!J:J,1,0)),"//","")</f>
        <v/>
      </c>
      <c r="AC825" s="108" t="str">
        <f t="shared" si="204"/>
        <v/>
      </c>
      <c r="AD825" t="b">
        <f t="shared" si="205"/>
        <v>1</v>
      </c>
    </row>
    <row r="826" spans="1:30">
      <c r="A826" s="56">
        <f t="shared" si="209"/>
        <v>826</v>
      </c>
      <c r="B826" s="55">
        <f t="shared" si="198"/>
        <v>802</v>
      </c>
      <c r="C826" s="59" t="s">
        <v>4058</v>
      </c>
      <c r="D826" s="59" t="s">
        <v>3297</v>
      </c>
      <c r="E826" s="65" t="s">
        <v>689</v>
      </c>
      <c r="F826" s="65" t="s">
        <v>689</v>
      </c>
      <c r="G826" s="68">
        <v>0</v>
      </c>
      <c r="H826" s="68">
        <v>0</v>
      </c>
      <c r="I826" s="171" t="s">
        <v>2695</v>
      </c>
      <c r="J826" s="65" t="s">
        <v>1550</v>
      </c>
      <c r="K826" s="66" t="s">
        <v>4077</v>
      </c>
      <c r="L826" s="67"/>
      <c r="M826" s="63" t="s">
        <v>3297</v>
      </c>
      <c r="N826" s="13"/>
      <c r="O826"/>
      <c r="P826" t="str">
        <f t="shared" si="213"/>
        <v/>
      </c>
      <c r="Q826" t="str">
        <f>IF(ISNA(VLOOKUP(AC826,#REF!,1)),"//","")</f>
        <v/>
      </c>
      <c r="R826"/>
      <c r="S826" s="43">
        <f t="shared" si="199"/>
        <v>187</v>
      </c>
      <c r="T826" s="92" t="s">
        <v>2431</v>
      </c>
      <c r="U826" s="70" t="s">
        <v>2431</v>
      </c>
      <c r="V826" s="70" t="s">
        <v>2431</v>
      </c>
      <c r="W826" s="44" t="str">
        <f t="shared" si="200"/>
        <v/>
      </c>
      <c r="X826" s="25" t="str">
        <f t="shared" si="201"/>
        <v/>
      </c>
      <c r="Y826" s="1">
        <f t="shared" si="202"/>
        <v>802</v>
      </c>
      <c r="Z826" t="str">
        <f t="shared" si="203"/>
        <v>ITM_l_ACUTE</v>
      </c>
      <c r="AA826" s="158" t="str">
        <f>IF(ISNA(VLOOKUP(X826,Sheet2!J:J,1,0)),"//","")</f>
        <v/>
      </c>
      <c r="AC826" s="108" t="str">
        <f t="shared" si="204"/>
        <v/>
      </c>
      <c r="AD826" t="b">
        <f t="shared" si="205"/>
        <v>1</v>
      </c>
    </row>
    <row r="827" spans="1:30">
      <c r="A827" s="56">
        <f t="shared" si="209"/>
        <v>827</v>
      </c>
      <c r="B827" s="55">
        <f t="shared" si="198"/>
        <v>803</v>
      </c>
      <c r="C827" s="59" t="s">
        <v>4058</v>
      </c>
      <c r="D827" s="59" t="s">
        <v>3298</v>
      </c>
      <c r="E827" s="65" t="s">
        <v>690</v>
      </c>
      <c r="F827" s="65" t="s">
        <v>690</v>
      </c>
      <c r="G827" s="68">
        <v>0</v>
      </c>
      <c r="H827" s="68">
        <v>0</v>
      </c>
      <c r="I827" s="171" t="s">
        <v>2695</v>
      </c>
      <c r="J827" s="65" t="s">
        <v>1550</v>
      </c>
      <c r="K827" s="66" t="s">
        <v>4077</v>
      </c>
      <c r="L827" s="67"/>
      <c r="M827" s="63" t="s">
        <v>3298</v>
      </c>
      <c r="N827" s="13"/>
      <c r="O827"/>
      <c r="P827" t="str">
        <f t="shared" si="213"/>
        <v/>
      </c>
      <c r="Q827" t="str">
        <f>IF(ISNA(VLOOKUP(AC827,#REF!,1)),"//","")</f>
        <v/>
      </c>
      <c r="R827"/>
      <c r="S827" s="43">
        <f t="shared" si="199"/>
        <v>187</v>
      </c>
      <c r="T827" s="92" t="s">
        <v>2431</v>
      </c>
      <c r="U827" s="70" t="s">
        <v>2431</v>
      </c>
      <c r="V827" s="70" t="s">
        <v>2431</v>
      </c>
      <c r="W827" s="44" t="str">
        <f t="shared" si="200"/>
        <v/>
      </c>
      <c r="X827" s="25" t="str">
        <f t="shared" si="201"/>
        <v/>
      </c>
      <c r="Y827" s="1">
        <f t="shared" si="202"/>
        <v>803</v>
      </c>
      <c r="Z827" t="str">
        <f t="shared" si="203"/>
        <v>ITM_l_APOSTROPHE</v>
      </c>
      <c r="AA827" s="158" t="str">
        <f>IF(ISNA(VLOOKUP(X827,Sheet2!J:J,1,0)),"//","")</f>
        <v/>
      </c>
      <c r="AC827" s="108" t="str">
        <f t="shared" si="204"/>
        <v/>
      </c>
      <c r="AD827" t="b">
        <f t="shared" si="205"/>
        <v>1</v>
      </c>
    </row>
    <row r="828" spans="1:30">
      <c r="A828" s="56">
        <f t="shared" si="209"/>
        <v>828</v>
      </c>
      <c r="B828" s="55">
        <f t="shared" si="198"/>
        <v>804</v>
      </c>
      <c r="C828" s="59" t="s">
        <v>4058</v>
      </c>
      <c r="D828" s="59" t="s">
        <v>3299</v>
      </c>
      <c r="E828" s="65" t="s">
        <v>691</v>
      </c>
      <c r="F828" s="65" t="s">
        <v>691</v>
      </c>
      <c r="G828" s="68">
        <v>0</v>
      </c>
      <c r="H828" s="68">
        <v>0</v>
      </c>
      <c r="I828" s="171" t="s">
        <v>2695</v>
      </c>
      <c r="J828" s="65" t="s">
        <v>1550</v>
      </c>
      <c r="K828" s="66" t="s">
        <v>4077</v>
      </c>
      <c r="L828" s="67"/>
      <c r="M828" s="63" t="s">
        <v>3299</v>
      </c>
      <c r="N828" s="13"/>
      <c r="O828"/>
      <c r="P828" t="str">
        <f t="shared" si="213"/>
        <v/>
      </c>
      <c r="Q828" t="str">
        <f>IF(ISNA(VLOOKUP(AC828,#REF!,1)),"//","")</f>
        <v/>
      </c>
      <c r="R828"/>
      <c r="S828" s="43">
        <f t="shared" si="199"/>
        <v>187</v>
      </c>
      <c r="T828" s="92" t="s">
        <v>2431</v>
      </c>
      <c r="U828" s="70" t="s">
        <v>2431</v>
      </c>
      <c r="V828" s="70" t="s">
        <v>2431</v>
      </c>
      <c r="W828" s="44" t="str">
        <f t="shared" si="200"/>
        <v/>
      </c>
      <c r="X828" s="25" t="str">
        <f t="shared" si="201"/>
        <v/>
      </c>
      <c r="Y828" s="1">
        <f t="shared" si="202"/>
        <v>804</v>
      </c>
      <c r="Z828" t="str">
        <f t="shared" si="203"/>
        <v>ITM_n_ACUTE</v>
      </c>
      <c r="AA828" s="158" t="str">
        <f>IF(ISNA(VLOOKUP(X828,Sheet2!J:J,1,0)),"//","")</f>
        <v/>
      </c>
      <c r="AC828" s="108" t="str">
        <f t="shared" si="204"/>
        <v/>
      </c>
      <c r="AD828" t="b">
        <f t="shared" si="205"/>
        <v>1</v>
      </c>
    </row>
    <row r="829" spans="1:30">
      <c r="A829" s="56">
        <f t="shared" si="209"/>
        <v>829</v>
      </c>
      <c r="B829" s="55">
        <f t="shared" si="198"/>
        <v>805</v>
      </c>
      <c r="C829" s="59" t="s">
        <v>4058</v>
      </c>
      <c r="D829" s="59" t="s">
        <v>3300</v>
      </c>
      <c r="E829" s="65" t="s">
        <v>692</v>
      </c>
      <c r="F829" s="65" t="s">
        <v>692</v>
      </c>
      <c r="G829" s="68">
        <v>0</v>
      </c>
      <c r="H829" s="68">
        <v>0</v>
      </c>
      <c r="I829" s="171" t="s">
        <v>2695</v>
      </c>
      <c r="J829" s="65" t="s">
        <v>1550</v>
      </c>
      <c r="K829" s="66" t="s">
        <v>4077</v>
      </c>
      <c r="L829" s="67"/>
      <c r="M829" s="63" t="s">
        <v>3300</v>
      </c>
      <c r="N829" s="13"/>
      <c r="O829"/>
      <c r="P829" t="str">
        <f t="shared" si="213"/>
        <v/>
      </c>
      <c r="Q829" t="str">
        <f>IF(ISNA(VLOOKUP(AC829,#REF!,1)),"//","")</f>
        <v/>
      </c>
      <c r="R829"/>
      <c r="S829" s="43">
        <f t="shared" si="199"/>
        <v>187</v>
      </c>
      <c r="T829" s="92" t="s">
        <v>2431</v>
      </c>
      <c r="U829" s="70" t="s">
        <v>2431</v>
      </c>
      <c r="V829" s="70" t="s">
        <v>2431</v>
      </c>
      <c r="W829" s="44" t="str">
        <f t="shared" si="200"/>
        <v/>
      </c>
      <c r="X829" s="25" t="str">
        <f t="shared" si="201"/>
        <v/>
      </c>
      <c r="Y829" s="1">
        <f t="shared" si="202"/>
        <v>805</v>
      </c>
      <c r="Z829" t="str">
        <f t="shared" si="203"/>
        <v>ITM_n_CARON</v>
      </c>
      <c r="AA829" s="158" t="str">
        <f>IF(ISNA(VLOOKUP(X829,Sheet2!J:J,1,0)),"//","")</f>
        <v/>
      </c>
      <c r="AC829" s="108" t="str">
        <f t="shared" si="204"/>
        <v/>
      </c>
      <c r="AD829" t="b">
        <f t="shared" si="205"/>
        <v>1</v>
      </c>
    </row>
    <row r="830" spans="1:30">
      <c r="A830" s="56">
        <f t="shared" si="209"/>
        <v>830</v>
      </c>
      <c r="B830" s="55">
        <f t="shared" si="198"/>
        <v>806</v>
      </c>
      <c r="C830" s="59" t="s">
        <v>4058</v>
      </c>
      <c r="D830" s="59" t="s">
        <v>3301</v>
      </c>
      <c r="E830" s="65" t="s">
        <v>693</v>
      </c>
      <c r="F830" s="65" t="s">
        <v>693</v>
      </c>
      <c r="G830" s="68">
        <v>0</v>
      </c>
      <c r="H830" s="68">
        <v>0</v>
      </c>
      <c r="I830" s="171" t="s">
        <v>2695</v>
      </c>
      <c r="J830" s="65" t="s">
        <v>1550</v>
      </c>
      <c r="K830" s="66" t="s">
        <v>4077</v>
      </c>
      <c r="L830" s="67"/>
      <c r="M830" s="63" t="s">
        <v>3301</v>
      </c>
      <c r="N830" s="13"/>
      <c r="O830"/>
      <c r="P830" t="str">
        <f t="shared" si="213"/>
        <v/>
      </c>
      <c r="Q830" t="str">
        <f>IF(ISNA(VLOOKUP(AC830,#REF!,1)),"//","")</f>
        <v/>
      </c>
      <c r="R830"/>
      <c r="S830" s="43">
        <f t="shared" si="199"/>
        <v>187</v>
      </c>
      <c r="T830" s="92" t="s">
        <v>2431</v>
      </c>
      <c r="U830" s="70" t="s">
        <v>2431</v>
      </c>
      <c r="V830" s="70" t="s">
        <v>2431</v>
      </c>
      <c r="W830" s="44" t="str">
        <f t="shared" si="200"/>
        <v/>
      </c>
      <c r="X830" s="25" t="str">
        <f t="shared" si="201"/>
        <v/>
      </c>
      <c r="Y830" s="1">
        <f t="shared" si="202"/>
        <v>806</v>
      </c>
      <c r="Z830" t="str">
        <f t="shared" si="203"/>
        <v>ITM_n_TILDE</v>
      </c>
      <c r="AA830" s="158" t="str">
        <f>IF(ISNA(VLOOKUP(X830,Sheet2!J:J,1,0)),"//","")</f>
        <v/>
      </c>
      <c r="AC830" s="108" t="str">
        <f t="shared" si="204"/>
        <v/>
      </c>
      <c r="AD830" t="b">
        <f t="shared" si="205"/>
        <v>1</v>
      </c>
    </row>
    <row r="831" spans="1:30">
      <c r="A831" s="56">
        <f t="shared" si="209"/>
        <v>831</v>
      </c>
      <c r="B831" s="55">
        <f t="shared" si="198"/>
        <v>807</v>
      </c>
      <c r="C831" s="59" t="s">
        <v>4058</v>
      </c>
      <c r="D831" s="59" t="s">
        <v>3302</v>
      </c>
      <c r="E831" s="65" t="s">
        <v>694</v>
      </c>
      <c r="F831" s="65" t="s">
        <v>694</v>
      </c>
      <c r="G831" s="68">
        <v>0</v>
      </c>
      <c r="H831" s="68">
        <v>0</v>
      </c>
      <c r="I831" s="171" t="s">
        <v>2695</v>
      </c>
      <c r="J831" s="65" t="s">
        <v>1550</v>
      </c>
      <c r="K831" s="66" t="s">
        <v>4077</v>
      </c>
      <c r="L831" s="67"/>
      <c r="M831" s="63" t="s">
        <v>3302</v>
      </c>
      <c r="N831" s="13"/>
      <c r="O831"/>
      <c r="P831" t="str">
        <f t="shared" si="213"/>
        <v/>
      </c>
      <c r="Q831" t="str">
        <f>IF(ISNA(VLOOKUP(AC831,#REF!,1)),"//","")</f>
        <v/>
      </c>
      <c r="R831"/>
      <c r="S831" s="43">
        <f t="shared" si="199"/>
        <v>187</v>
      </c>
      <c r="T831" s="92" t="s">
        <v>2431</v>
      </c>
      <c r="U831" s="70" t="s">
        <v>2431</v>
      </c>
      <c r="V831" s="70" t="s">
        <v>2431</v>
      </c>
      <c r="W831" s="44" t="str">
        <f t="shared" si="200"/>
        <v/>
      </c>
      <c r="X831" s="25" t="str">
        <f t="shared" si="201"/>
        <v/>
      </c>
      <c r="Y831" s="1">
        <f t="shared" si="202"/>
        <v>807</v>
      </c>
      <c r="Z831" t="str">
        <f t="shared" si="203"/>
        <v>ITM_o_MACRON</v>
      </c>
      <c r="AA831" s="158" t="str">
        <f>IF(ISNA(VLOOKUP(X831,Sheet2!J:J,1,0)),"//","")</f>
        <v/>
      </c>
      <c r="AC831" s="108" t="str">
        <f t="shared" si="204"/>
        <v/>
      </c>
      <c r="AD831" t="b">
        <f t="shared" si="205"/>
        <v>1</v>
      </c>
    </row>
    <row r="832" spans="1:30">
      <c r="A832" s="56">
        <f t="shared" si="209"/>
        <v>832</v>
      </c>
      <c r="B832" s="55">
        <f t="shared" si="198"/>
        <v>808</v>
      </c>
      <c r="C832" s="59" t="s">
        <v>4058</v>
      </c>
      <c r="D832" s="59" t="s">
        <v>3303</v>
      </c>
      <c r="E832" s="65" t="s">
        <v>695</v>
      </c>
      <c r="F832" s="65" t="s">
        <v>695</v>
      </c>
      <c r="G832" s="68">
        <v>0</v>
      </c>
      <c r="H832" s="68">
        <v>0</v>
      </c>
      <c r="I832" s="171" t="s">
        <v>2695</v>
      </c>
      <c r="J832" s="65" t="s">
        <v>1550</v>
      </c>
      <c r="K832" s="66" t="s">
        <v>4077</v>
      </c>
      <c r="L832" s="67"/>
      <c r="M832" s="63" t="s">
        <v>3303</v>
      </c>
      <c r="N832" s="13"/>
      <c r="O832"/>
      <c r="P832" t="str">
        <f t="shared" si="213"/>
        <v/>
      </c>
      <c r="Q832" t="str">
        <f>IF(ISNA(VLOOKUP(AC832,#REF!,1)),"//","")</f>
        <v/>
      </c>
      <c r="R832"/>
      <c r="S832" s="43">
        <f t="shared" si="199"/>
        <v>187</v>
      </c>
      <c r="T832" s="92" t="s">
        <v>2431</v>
      </c>
      <c r="U832" s="70" t="s">
        <v>2431</v>
      </c>
      <c r="V832" s="70" t="s">
        <v>2431</v>
      </c>
      <c r="W832" s="44" t="str">
        <f t="shared" si="200"/>
        <v/>
      </c>
      <c r="X832" s="25" t="str">
        <f t="shared" si="201"/>
        <v/>
      </c>
      <c r="Y832" s="1">
        <f t="shared" si="202"/>
        <v>808</v>
      </c>
      <c r="Z832" t="str">
        <f t="shared" si="203"/>
        <v>ITM_o_ACUTE</v>
      </c>
      <c r="AA832" s="158" t="str">
        <f>IF(ISNA(VLOOKUP(X832,Sheet2!J:J,1,0)),"//","")</f>
        <v/>
      </c>
      <c r="AC832" s="108" t="str">
        <f t="shared" si="204"/>
        <v/>
      </c>
      <c r="AD832" t="b">
        <f t="shared" si="205"/>
        <v>1</v>
      </c>
    </row>
    <row r="833" spans="1:30">
      <c r="A833" s="56">
        <f t="shared" si="209"/>
        <v>833</v>
      </c>
      <c r="B833" s="55">
        <f t="shared" si="198"/>
        <v>809</v>
      </c>
      <c r="C833" s="59" t="s">
        <v>4058</v>
      </c>
      <c r="D833" s="59" t="s">
        <v>3304</v>
      </c>
      <c r="E833" s="65" t="s">
        <v>696</v>
      </c>
      <c r="F833" s="65" t="s">
        <v>696</v>
      </c>
      <c r="G833" s="68">
        <v>0</v>
      </c>
      <c r="H833" s="68">
        <v>0</v>
      </c>
      <c r="I833" s="171" t="s">
        <v>2695</v>
      </c>
      <c r="J833" s="65" t="s">
        <v>1550</v>
      </c>
      <c r="K833" s="66" t="s">
        <v>4077</v>
      </c>
      <c r="L833" s="67"/>
      <c r="M833" s="63" t="s">
        <v>3304</v>
      </c>
      <c r="N833" s="13"/>
      <c r="O833"/>
      <c r="P833" t="str">
        <f t="shared" si="213"/>
        <v/>
      </c>
      <c r="Q833" t="str">
        <f>IF(ISNA(VLOOKUP(AC833,#REF!,1)),"//","")</f>
        <v/>
      </c>
      <c r="R833"/>
      <c r="S833" s="43">
        <f t="shared" si="199"/>
        <v>187</v>
      </c>
      <c r="T833" s="92" t="s">
        <v>2431</v>
      </c>
      <c r="U833" s="70" t="s">
        <v>2431</v>
      </c>
      <c r="V833" s="70" t="s">
        <v>2431</v>
      </c>
      <c r="W833" s="44" t="str">
        <f t="shared" si="200"/>
        <v/>
      </c>
      <c r="X833" s="25" t="str">
        <f t="shared" si="201"/>
        <v/>
      </c>
      <c r="Y833" s="1">
        <f t="shared" si="202"/>
        <v>809</v>
      </c>
      <c r="Z833" t="str">
        <f t="shared" si="203"/>
        <v>ITM_o_BREVE</v>
      </c>
      <c r="AA833" s="158" t="str">
        <f>IF(ISNA(VLOOKUP(X833,Sheet2!J:J,1,0)),"//","")</f>
        <v/>
      </c>
      <c r="AC833" s="108" t="str">
        <f t="shared" si="204"/>
        <v/>
      </c>
      <c r="AD833" t="b">
        <f t="shared" si="205"/>
        <v>1</v>
      </c>
    </row>
    <row r="834" spans="1:30">
      <c r="A834" s="56">
        <f t="shared" si="209"/>
        <v>834</v>
      </c>
      <c r="B834" s="55">
        <f t="shared" si="198"/>
        <v>810</v>
      </c>
      <c r="C834" s="59" t="s">
        <v>4058</v>
      </c>
      <c r="D834" s="59" t="s">
        <v>3305</v>
      </c>
      <c r="E834" s="65" t="s">
        <v>697</v>
      </c>
      <c r="F834" s="65" t="s">
        <v>697</v>
      </c>
      <c r="G834" s="68">
        <v>0</v>
      </c>
      <c r="H834" s="68">
        <v>0</v>
      </c>
      <c r="I834" s="171" t="s">
        <v>2695</v>
      </c>
      <c r="J834" s="65" t="s">
        <v>1550</v>
      </c>
      <c r="K834" s="66" t="s">
        <v>4077</v>
      </c>
      <c r="L834" s="67"/>
      <c r="M834" s="63" t="s">
        <v>3305</v>
      </c>
      <c r="N834" s="13"/>
      <c r="O834"/>
      <c r="P834" t="str">
        <f t="shared" si="213"/>
        <v/>
      </c>
      <c r="Q834" t="str">
        <f>IF(ISNA(VLOOKUP(AC834,#REF!,1)),"//","")</f>
        <v/>
      </c>
      <c r="R834"/>
      <c r="S834" s="43">
        <f t="shared" si="199"/>
        <v>187</v>
      </c>
      <c r="T834" s="92" t="s">
        <v>2431</v>
      </c>
      <c r="U834" s="70" t="s">
        <v>2431</v>
      </c>
      <c r="V834" s="70" t="s">
        <v>2431</v>
      </c>
      <c r="W834" s="44" t="str">
        <f t="shared" si="200"/>
        <v/>
      </c>
      <c r="X834" s="25" t="str">
        <f t="shared" si="201"/>
        <v/>
      </c>
      <c r="Y834" s="1">
        <f t="shared" si="202"/>
        <v>810</v>
      </c>
      <c r="Z834" t="str">
        <f t="shared" si="203"/>
        <v>ITM_o_GRAVE</v>
      </c>
      <c r="AA834" s="158" t="str">
        <f>IF(ISNA(VLOOKUP(X834,Sheet2!J:J,1,0)),"//","")</f>
        <v/>
      </c>
      <c r="AC834" s="108" t="str">
        <f t="shared" si="204"/>
        <v/>
      </c>
      <c r="AD834" t="b">
        <f t="shared" si="205"/>
        <v>1</v>
      </c>
    </row>
    <row r="835" spans="1:30">
      <c r="A835" s="56">
        <f t="shared" si="209"/>
        <v>835</v>
      </c>
      <c r="B835" s="55">
        <f t="shared" si="198"/>
        <v>811</v>
      </c>
      <c r="C835" s="59" t="s">
        <v>4058</v>
      </c>
      <c r="D835" s="59" t="s">
        <v>3306</v>
      </c>
      <c r="E835" s="65" t="s">
        <v>698</v>
      </c>
      <c r="F835" s="65" t="s">
        <v>698</v>
      </c>
      <c r="G835" s="68">
        <v>0</v>
      </c>
      <c r="H835" s="68">
        <v>0</v>
      </c>
      <c r="I835" s="171" t="s">
        <v>2695</v>
      </c>
      <c r="J835" s="65" t="s">
        <v>1550</v>
      </c>
      <c r="K835" s="66" t="s">
        <v>4077</v>
      </c>
      <c r="L835" s="67"/>
      <c r="M835" s="63" t="s">
        <v>3306</v>
      </c>
      <c r="N835" s="13"/>
      <c r="O835"/>
      <c r="P835" t="str">
        <f t="shared" si="213"/>
        <v/>
      </c>
      <c r="Q835" t="str">
        <f>IF(ISNA(VLOOKUP(AC835,#REF!,1)),"//","")</f>
        <v/>
      </c>
      <c r="R835"/>
      <c r="S835" s="43">
        <f t="shared" si="199"/>
        <v>187</v>
      </c>
      <c r="T835" s="92" t="s">
        <v>2431</v>
      </c>
      <c r="U835" s="70" t="s">
        <v>2431</v>
      </c>
      <c r="V835" s="70" t="s">
        <v>2431</v>
      </c>
      <c r="W835" s="44" t="str">
        <f t="shared" si="200"/>
        <v/>
      </c>
      <c r="X835" s="25" t="str">
        <f t="shared" si="201"/>
        <v/>
      </c>
      <c r="Y835" s="1">
        <f t="shared" si="202"/>
        <v>811</v>
      </c>
      <c r="Z835" t="str">
        <f t="shared" si="203"/>
        <v>ITM_o_DIARESIS</v>
      </c>
      <c r="AA835" s="158" t="str">
        <f>IF(ISNA(VLOOKUP(X835,Sheet2!J:J,1,0)),"//","")</f>
        <v/>
      </c>
      <c r="AC835" s="108" t="str">
        <f t="shared" si="204"/>
        <v/>
      </c>
      <c r="AD835" t="b">
        <f t="shared" si="205"/>
        <v>1</v>
      </c>
    </row>
    <row r="836" spans="1:30">
      <c r="A836" s="56">
        <f t="shared" si="209"/>
        <v>836</v>
      </c>
      <c r="B836" s="55">
        <f t="shared" si="198"/>
        <v>812</v>
      </c>
      <c r="C836" s="59" t="s">
        <v>4058</v>
      </c>
      <c r="D836" s="59" t="s">
        <v>3307</v>
      </c>
      <c r="E836" s="65" t="s">
        <v>699</v>
      </c>
      <c r="F836" s="65" t="s">
        <v>699</v>
      </c>
      <c r="G836" s="68">
        <v>0</v>
      </c>
      <c r="H836" s="68">
        <v>0</v>
      </c>
      <c r="I836" s="171" t="s">
        <v>2695</v>
      </c>
      <c r="J836" s="65" t="s">
        <v>1550</v>
      </c>
      <c r="K836" s="66" t="s">
        <v>4077</v>
      </c>
      <c r="L836" s="67"/>
      <c r="M836" s="63" t="s">
        <v>3307</v>
      </c>
      <c r="N836" s="13"/>
      <c r="O836"/>
      <c r="P836" t="str">
        <f t="shared" si="213"/>
        <v/>
      </c>
      <c r="Q836" t="str">
        <f>IF(ISNA(VLOOKUP(AC836,#REF!,1)),"//","")</f>
        <v/>
      </c>
      <c r="R836"/>
      <c r="S836" s="43">
        <f t="shared" si="199"/>
        <v>187</v>
      </c>
      <c r="T836" s="92" t="s">
        <v>2431</v>
      </c>
      <c r="U836" s="70" t="s">
        <v>2431</v>
      </c>
      <c r="V836" s="70" t="s">
        <v>2431</v>
      </c>
      <c r="W836" s="44" t="str">
        <f t="shared" si="200"/>
        <v/>
      </c>
      <c r="X836" s="25" t="str">
        <f t="shared" si="201"/>
        <v/>
      </c>
      <c r="Y836" s="1">
        <f t="shared" si="202"/>
        <v>812</v>
      </c>
      <c r="Z836" t="str">
        <f t="shared" si="203"/>
        <v>ITM_o_TILDE</v>
      </c>
      <c r="AA836" s="158" t="str">
        <f>IF(ISNA(VLOOKUP(X836,Sheet2!J:J,1,0)),"//","")</f>
        <v/>
      </c>
      <c r="AC836" s="108" t="str">
        <f t="shared" si="204"/>
        <v/>
      </c>
      <c r="AD836" t="b">
        <f t="shared" si="205"/>
        <v>1</v>
      </c>
    </row>
    <row r="837" spans="1:30">
      <c r="A837" s="56">
        <f t="shared" si="209"/>
        <v>837</v>
      </c>
      <c r="B837" s="55">
        <f t="shared" si="198"/>
        <v>813</v>
      </c>
      <c r="C837" s="59" t="s">
        <v>4058</v>
      </c>
      <c r="D837" s="59" t="s">
        <v>3308</v>
      </c>
      <c r="E837" s="65" t="s">
        <v>700</v>
      </c>
      <c r="F837" s="65" t="s">
        <v>700</v>
      </c>
      <c r="G837" s="68">
        <v>0</v>
      </c>
      <c r="H837" s="68">
        <v>0</v>
      </c>
      <c r="I837" s="171" t="s">
        <v>2695</v>
      </c>
      <c r="J837" s="65" t="s">
        <v>1550</v>
      </c>
      <c r="K837" s="66" t="s">
        <v>4077</v>
      </c>
      <c r="L837" s="67"/>
      <c r="M837" s="63" t="s">
        <v>3308</v>
      </c>
      <c r="N837" s="13"/>
      <c r="O837"/>
      <c r="P837" t="str">
        <f t="shared" si="213"/>
        <v/>
      </c>
      <c r="Q837" t="str">
        <f>IF(ISNA(VLOOKUP(AC837,#REF!,1)),"//","")</f>
        <v/>
      </c>
      <c r="R837"/>
      <c r="S837" s="43">
        <f t="shared" si="199"/>
        <v>187</v>
      </c>
      <c r="T837" s="92" t="s">
        <v>2431</v>
      </c>
      <c r="U837" s="70" t="s">
        <v>2431</v>
      </c>
      <c r="V837" s="70" t="s">
        <v>2431</v>
      </c>
      <c r="W837" s="44" t="str">
        <f t="shared" si="200"/>
        <v/>
      </c>
      <c r="X837" s="25" t="str">
        <f t="shared" si="201"/>
        <v/>
      </c>
      <c r="Y837" s="1">
        <f t="shared" si="202"/>
        <v>813</v>
      </c>
      <c r="Z837" t="str">
        <f t="shared" si="203"/>
        <v>ITM_o_CIRC</v>
      </c>
      <c r="AA837" s="158" t="str">
        <f>IF(ISNA(VLOOKUP(X837,Sheet2!J:J,1,0)),"//","")</f>
        <v/>
      </c>
      <c r="AC837" s="108" t="str">
        <f t="shared" si="204"/>
        <v/>
      </c>
      <c r="AD837" t="b">
        <f t="shared" si="205"/>
        <v>1</v>
      </c>
    </row>
    <row r="838" spans="1:30">
      <c r="A838" s="56">
        <f t="shared" si="209"/>
        <v>838</v>
      </c>
      <c r="B838" s="55">
        <f t="shared" si="198"/>
        <v>814</v>
      </c>
      <c r="C838" s="59" t="s">
        <v>4058</v>
      </c>
      <c r="D838" s="59" t="s">
        <v>3309</v>
      </c>
      <c r="E838" s="65" t="s">
        <v>701</v>
      </c>
      <c r="F838" s="65" t="s">
        <v>701</v>
      </c>
      <c r="G838" s="68">
        <v>0</v>
      </c>
      <c r="H838" s="68">
        <v>0</v>
      </c>
      <c r="I838" s="171" t="s">
        <v>2695</v>
      </c>
      <c r="J838" s="65" t="s">
        <v>1550</v>
      </c>
      <c r="K838" s="66" t="s">
        <v>4077</v>
      </c>
      <c r="L838" s="67"/>
      <c r="M838" s="63" t="s">
        <v>3309</v>
      </c>
      <c r="N838" s="13"/>
      <c r="O838"/>
      <c r="P838" t="str">
        <f t="shared" si="213"/>
        <v/>
      </c>
      <c r="Q838" t="str">
        <f>IF(ISNA(VLOOKUP(AC838,#REF!,1)),"//","")</f>
        <v/>
      </c>
      <c r="R838"/>
      <c r="S838" s="43">
        <f t="shared" si="199"/>
        <v>187</v>
      </c>
      <c r="T838" s="92" t="s">
        <v>2431</v>
      </c>
      <c r="U838" s="70" t="s">
        <v>2431</v>
      </c>
      <c r="V838" s="70" t="s">
        <v>2431</v>
      </c>
      <c r="W838" s="44" t="str">
        <f t="shared" si="200"/>
        <v/>
      </c>
      <c r="X838" s="25" t="str">
        <f t="shared" si="201"/>
        <v/>
      </c>
      <c r="Y838" s="1">
        <f t="shared" si="202"/>
        <v>814</v>
      </c>
      <c r="Z838" t="str">
        <f t="shared" si="203"/>
        <v>ITM_o_STROKE</v>
      </c>
      <c r="AA838" s="158" t="str">
        <f>IF(ISNA(VLOOKUP(X838,Sheet2!J:J,1,0)),"//","")</f>
        <v/>
      </c>
      <c r="AC838" s="108" t="str">
        <f t="shared" si="204"/>
        <v/>
      </c>
      <c r="AD838" t="b">
        <f t="shared" si="205"/>
        <v>1</v>
      </c>
    </row>
    <row r="839" spans="1:30">
      <c r="A839" s="56">
        <f t="shared" si="209"/>
        <v>839</v>
      </c>
      <c r="B839" s="55">
        <f t="shared" ref="B839:B902" si="214">IF(AND(MID(C839,2,1)&lt;&gt;"/",MID(C839,1,1)="/"),INT(B838)+1,B838+0.01)</f>
        <v>815</v>
      </c>
      <c r="C839" s="59" t="s">
        <v>4058</v>
      </c>
      <c r="D839" s="59" t="s">
        <v>3310</v>
      </c>
      <c r="E839" s="65" t="s">
        <v>702</v>
      </c>
      <c r="F839" s="65" t="s">
        <v>702</v>
      </c>
      <c r="G839" s="68">
        <v>0</v>
      </c>
      <c r="H839" s="68">
        <v>0</v>
      </c>
      <c r="I839" s="171" t="s">
        <v>2695</v>
      </c>
      <c r="J839" s="65" t="s">
        <v>1550</v>
      </c>
      <c r="K839" s="66" t="s">
        <v>4077</v>
      </c>
      <c r="L839" s="67"/>
      <c r="M839" s="63" t="s">
        <v>3310</v>
      </c>
      <c r="N839" s="13"/>
      <c r="O839"/>
      <c r="P839" t="str">
        <f t="shared" si="213"/>
        <v/>
      </c>
      <c r="Q839" t="str">
        <f>IF(ISNA(VLOOKUP(AC839,#REF!,1)),"//","")</f>
        <v/>
      </c>
      <c r="R839"/>
      <c r="S839" s="43">
        <f t="shared" ref="S839:S902" si="215">IF(X839&lt;&gt;"",S838+1,S838)</f>
        <v>187</v>
      </c>
      <c r="T839" s="92" t="s">
        <v>2431</v>
      </c>
      <c r="U839" s="70" t="s">
        <v>2431</v>
      </c>
      <c r="V839" s="70" t="s">
        <v>2431</v>
      </c>
      <c r="W839" s="44" t="str">
        <f t="shared" ref="W839:W902" si="216">IF( OR(U839="CNST", I839="CAT_REGS"),IF(E839=CHAR(34)&amp;CHAR(34),F839,E839),
IF(U839="YES",UPPER(IF(E839=CHAR(34)&amp;CHAR(34),F839,E839)),
IF(   AND(U839&lt;&gt;"NO",I839="CAT_FNCT",D839&lt;&gt;"multiply", D839&lt;&gt;"divide"),IF(J839="SLS_ENABLED",   UPPER(IF(E839=CHAR(34)&amp;CHAR(34),F839,E839)),""),"")))</f>
        <v/>
      </c>
      <c r="X839" s="25" t="str">
        <f t="shared" ref="X839:X902" si="217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1">
        <f t="shared" ref="Y839:Y902" si="218">B839</f>
        <v>815</v>
      </c>
      <c r="Z839" t="str">
        <f t="shared" ref="Z839:Z902" si="219">M839</f>
        <v>ITM_oe</v>
      </c>
      <c r="AA839" s="158" t="str">
        <f>IF(ISNA(VLOOKUP(X839,Sheet2!J:J,1,0)),"//","")</f>
        <v/>
      </c>
      <c r="AC839" s="108" t="str">
        <f t="shared" ref="AC839:AC902" si="220">IF(LEN(X839)=0,"",SUBSTITUTE(SUBSTITUTE(SUBSTITUTE(SUBSTITUTE(SUBSTITUTE(SUBSTITUTE(SUBSTITUTE(SUBSTITUTE(SUBSTITUTE(SUBSTITUTE(SUBSTITUTE(SUBSTITUTE(SUBSTITUTE(SUBSTITUTE(SUBSTITUTE(SUBSTITUTE(SUBSTITUTE(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39" t="b">
        <f t="shared" ref="AD839:AD902" si="221">X839=AC839</f>
        <v>1</v>
      </c>
    </row>
    <row r="840" spans="1:30">
      <c r="A840" s="56">
        <f t="shared" si="209"/>
        <v>840</v>
      </c>
      <c r="B840" s="55">
        <f t="shared" si="214"/>
        <v>816</v>
      </c>
      <c r="C840" s="59" t="s">
        <v>4058</v>
      </c>
      <c r="D840" s="59" t="s">
        <v>3311</v>
      </c>
      <c r="E840" s="65" t="s">
        <v>703</v>
      </c>
      <c r="F840" s="65" t="s">
        <v>703</v>
      </c>
      <c r="G840" s="68">
        <v>0</v>
      </c>
      <c r="H840" s="68">
        <v>0</v>
      </c>
      <c r="I840" s="171" t="s">
        <v>2695</v>
      </c>
      <c r="J840" s="65" t="s">
        <v>1550</v>
      </c>
      <c r="K840" s="66" t="s">
        <v>4077</v>
      </c>
      <c r="L840" s="67"/>
      <c r="M840" s="63" t="s">
        <v>3311</v>
      </c>
      <c r="N840" s="13"/>
      <c r="O840"/>
      <c r="P840" t="str">
        <f t="shared" si="213"/>
        <v/>
      </c>
      <c r="Q840" t="str">
        <f>IF(ISNA(VLOOKUP(AC840,#REF!,1)),"//","")</f>
        <v/>
      </c>
      <c r="R840"/>
      <c r="S840" s="43">
        <f t="shared" si="215"/>
        <v>187</v>
      </c>
      <c r="T840" s="92" t="s">
        <v>2431</v>
      </c>
      <c r="U840" s="70" t="s">
        <v>2431</v>
      </c>
      <c r="V840" s="70" t="s">
        <v>2431</v>
      </c>
      <c r="W840" s="44" t="str">
        <f t="shared" si="216"/>
        <v/>
      </c>
      <c r="X840" s="25" t="str">
        <f t="shared" si="217"/>
        <v/>
      </c>
      <c r="Y840" s="1">
        <f t="shared" si="218"/>
        <v>816</v>
      </c>
      <c r="Z840" t="str">
        <f t="shared" si="219"/>
        <v>ITM_r_CARON</v>
      </c>
      <c r="AA840" s="158" t="str">
        <f>IF(ISNA(VLOOKUP(X840,Sheet2!J:J,1,0)),"//","")</f>
        <v/>
      </c>
      <c r="AC840" s="108" t="str">
        <f t="shared" si="220"/>
        <v/>
      </c>
      <c r="AD840" t="b">
        <f t="shared" si="221"/>
        <v>1</v>
      </c>
    </row>
    <row r="841" spans="1:30">
      <c r="A841" s="56">
        <f t="shared" si="209"/>
        <v>841</v>
      </c>
      <c r="B841" s="55">
        <f t="shared" si="214"/>
        <v>817</v>
      </c>
      <c r="C841" s="59" t="s">
        <v>4058</v>
      </c>
      <c r="D841" s="59" t="s">
        <v>3312</v>
      </c>
      <c r="E841" s="65" t="s">
        <v>704</v>
      </c>
      <c r="F841" s="65" t="s">
        <v>704</v>
      </c>
      <c r="G841" s="68">
        <v>0</v>
      </c>
      <c r="H841" s="68">
        <v>0</v>
      </c>
      <c r="I841" s="171" t="s">
        <v>2695</v>
      </c>
      <c r="J841" s="65" t="s">
        <v>1550</v>
      </c>
      <c r="K841" s="66" t="s">
        <v>4077</v>
      </c>
      <c r="L841" s="67"/>
      <c r="M841" s="63" t="s">
        <v>3312</v>
      </c>
      <c r="N841" s="13"/>
      <c r="O841"/>
      <c r="P841" t="str">
        <f t="shared" si="213"/>
        <v/>
      </c>
      <c r="Q841" t="str">
        <f>IF(ISNA(VLOOKUP(AC841,#REF!,1)),"//","")</f>
        <v/>
      </c>
      <c r="R841"/>
      <c r="S841" s="43">
        <f t="shared" si="215"/>
        <v>187</v>
      </c>
      <c r="T841" s="92" t="s">
        <v>2431</v>
      </c>
      <c r="U841" s="70" t="s">
        <v>2431</v>
      </c>
      <c r="V841" s="70" t="s">
        <v>2431</v>
      </c>
      <c r="W841" s="44" t="str">
        <f t="shared" si="216"/>
        <v/>
      </c>
      <c r="X841" s="25" t="str">
        <f t="shared" si="217"/>
        <v/>
      </c>
      <c r="Y841" s="1">
        <f t="shared" si="218"/>
        <v>817</v>
      </c>
      <c r="Z841" t="str">
        <f t="shared" si="219"/>
        <v>ITM_r_ACUTE</v>
      </c>
      <c r="AA841" s="158" t="str">
        <f>IF(ISNA(VLOOKUP(X841,Sheet2!J:J,1,0)),"//","")</f>
        <v/>
      </c>
      <c r="AC841" s="108" t="str">
        <f t="shared" si="220"/>
        <v/>
      </c>
      <c r="AD841" t="b">
        <f t="shared" si="221"/>
        <v>1</v>
      </c>
    </row>
    <row r="842" spans="1:30">
      <c r="A842" s="56">
        <f t="shared" si="209"/>
        <v>842</v>
      </c>
      <c r="B842" s="55">
        <f t="shared" si="214"/>
        <v>818</v>
      </c>
      <c r="C842" s="59" t="s">
        <v>4058</v>
      </c>
      <c r="D842" s="59" t="s">
        <v>3313</v>
      </c>
      <c r="E842" s="65" t="s">
        <v>705</v>
      </c>
      <c r="F842" s="65" t="s">
        <v>705</v>
      </c>
      <c r="G842" s="68">
        <v>0</v>
      </c>
      <c r="H842" s="68">
        <v>0</v>
      </c>
      <c r="I842" s="171" t="s">
        <v>2695</v>
      </c>
      <c r="J842" s="65" t="s">
        <v>1550</v>
      </c>
      <c r="K842" s="66" t="s">
        <v>4077</v>
      </c>
      <c r="L842" s="67"/>
      <c r="M842" s="63" t="s">
        <v>3313</v>
      </c>
      <c r="N842" s="13"/>
      <c r="O842"/>
      <c r="P842" t="str">
        <f t="shared" si="213"/>
        <v/>
      </c>
      <c r="Q842" t="str">
        <f>IF(ISNA(VLOOKUP(AC842,#REF!,1)),"//","")</f>
        <v/>
      </c>
      <c r="R842"/>
      <c r="S842" s="43">
        <f t="shared" si="215"/>
        <v>187</v>
      </c>
      <c r="T842" s="92" t="s">
        <v>2431</v>
      </c>
      <c r="U842" s="70" t="s">
        <v>2431</v>
      </c>
      <c r="V842" s="70" t="s">
        <v>2431</v>
      </c>
      <c r="W842" s="44" t="str">
        <f t="shared" si="216"/>
        <v/>
      </c>
      <c r="X842" s="25" t="str">
        <f t="shared" si="217"/>
        <v/>
      </c>
      <c r="Y842" s="1">
        <f t="shared" si="218"/>
        <v>818</v>
      </c>
      <c r="Z842" t="str">
        <f t="shared" si="219"/>
        <v>ITM_s_SHARP</v>
      </c>
      <c r="AA842" s="158" t="str">
        <f>IF(ISNA(VLOOKUP(X842,Sheet2!J:J,1,0)),"//","")</f>
        <v/>
      </c>
      <c r="AC842" s="108" t="str">
        <f t="shared" si="220"/>
        <v/>
      </c>
      <c r="AD842" t="b">
        <f t="shared" si="221"/>
        <v>1</v>
      </c>
    </row>
    <row r="843" spans="1:30">
      <c r="A843" s="56">
        <f t="shared" si="209"/>
        <v>843</v>
      </c>
      <c r="B843" s="55">
        <f t="shared" si="214"/>
        <v>819</v>
      </c>
      <c r="C843" s="59" t="s">
        <v>4058</v>
      </c>
      <c r="D843" s="59" t="s">
        <v>3314</v>
      </c>
      <c r="E843" s="65" t="s">
        <v>706</v>
      </c>
      <c r="F843" s="65" t="s">
        <v>706</v>
      </c>
      <c r="G843" s="68">
        <v>0</v>
      </c>
      <c r="H843" s="68">
        <v>0</v>
      </c>
      <c r="I843" s="171" t="s">
        <v>2695</v>
      </c>
      <c r="J843" s="65" t="s">
        <v>1550</v>
      </c>
      <c r="K843" s="66" t="s">
        <v>4077</v>
      </c>
      <c r="L843" s="67"/>
      <c r="M843" s="63" t="s">
        <v>3314</v>
      </c>
      <c r="N843" s="13"/>
      <c r="O843"/>
      <c r="P843" t="str">
        <f t="shared" si="213"/>
        <v/>
      </c>
      <c r="Q843" t="str">
        <f>IF(ISNA(VLOOKUP(AC843,#REF!,1)),"//","")</f>
        <v/>
      </c>
      <c r="R843"/>
      <c r="S843" s="43">
        <f t="shared" si="215"/>
        <v>187</v>
      </c>
      <c r="T843" s="92" t="s">
        <v>2431</v>
      </c>
      <c r="U843" s="70" t="s">
        <v>2431</v>
      </c>
      <c r="V843" s="70" t="s">
        <v>2431</v>
      </c>
      <c r="W843" s="44" t="str">
        <f t="shared" si="216"/>
        <v/>
      </c>
      <c r="X843" s="25" t="str">
        <f t="shared" si="217"/>
        <v/>
      </c>
      <c r="Y843" s="1">
        <f t="shared" si="218"/>
        <v>819</v>
      </c>
      <c r="Z843" t="str">
        <f t="shared" si="219"/>
        <v>ITM_s_ACUTE</v>
      </c>
      <c r="AA843" s="158" t="str">
        <f>IF(ISNA(VLOOKUP(X843,Sheet2!J:J,1,0)),"//","")</f>
        <v/>
      </c>
      <c r="AC843" s="108" t="str">
        <f t="shared" si="220"/>
        <v/>
      </c>
      <c r="AD843" t="b">
        <f t="shared" si="221"/>
        <v>1</v>
      </c>
    </row>
    <row r="844" spans="1:30">
      <c r="A844" s="56">
        <f t="shared" si="209"/>
        <v>844</v>
      </c>
      <c r="B844" s="55">
        <f t="shared" si="214"/>
        <v>820</v>
      </c>
      <c r="C844" s="59" t="s">
        <v>4058</v>
      </c>
      <c r="D844" s="59" t="s">
        <v>3315</v>
      </c>
      <c r="E844" s="65" t="s">
        <v>707</v>
      </c>
      <c r="F844" s="65" t="s">
        <v>707</v>
      </c>
      <c r="G844" s="68">
        <v>0</v>
      </c>
      <c r="H844" s="68">
        <v>0</v>
      </c>
      <c r="I844" s="171" t="s">
        <v>2695</v>
      </c>
      <c r="J844" s="65" t="s">
        <v>1550</v>
      </c>
      <c r="K844" s="66" t="s">
        <v>4077</v>
      </c>
      <c r="L844" s="67"/>
      <c r="M844" s="63" t="s">
        <v>3315</v>
      </c>
      <c r="N844" s="13"/>
      <c r="O844"/>
      <c r="P844" t="str">
        <f t="shared" si="213"/>
        <v/>
      </c>
      <c r="Q844" t="str">
        <f>IF(ISNA(VLOOKUP(AC844,#REF!,1)),"//","")</f>
        <v/>
      </c>
      <c r="R844"/>
      <c r="S844" s="43">
        <f t="shared" si="215"/>
        <v>187</v>
      </c>
      <c r="T844" s="92" t="s">
        <v>2431</v>
      </c>
      <c r="U844" s="70" t="s">
        <v>2431</v>
      </c>
      <c r="V844" s="70" t="s">
        <v>2431</v>
      </c>
      <c r="W844" s="44" t="str">
        <f t="shared" si="216"/>
        <v/>
      </c>
      <c r="X844" s="25" t="str">
        <f t="shared" si="217"/>
        <v/>
      </c>
      <c r="Y844" s="1">
        <f t="shared" si="218"/>
        <v>820</v>
      </c>
      <c r="Z844" t="str">
        <f t="shared" si="219"/>
        <v>ITM_s_CARON</v>
      </c>
      <c r="AA844" s="158" t="str">
        <f>IF(ISNA(VLOOKUP(X844,Sheet2!J:J,1,0)),"//","")</f>
        <v/>
      </c>
      <c r="AC844" s="108" t="str">
        <f t="shared" si="220"/>
        <v/>
      </c>
      <c r="AD844" t="b">
        <f t="shared" si="221"/>
        <v>1</v>
      </c>
    </row>
    <row r="845" spans="1:30">
      <c r="A845" s="56">
        <f t="shared" si="209"/>
        <v>845</v>
      </c>
      <c r="B845" s="55">
        <f t="shared" si="214"/>
        <v>821</v>
      </c>
      <c r="C845" s="59" t="s">
        <v>4058</v>
      </c>
      <c r="D845" s="59" t="s">
        <v>3316</v>
      </c>
      <c r="E845" s="65" t="s">
        <v>708</v>
      </c>
      <c r="F845" s="65" t="s">
        <v>708</v>
      </c>
      <c r="G845" s="68">
        <v>0</v>
      </c>
      <c r="H845" s="68">
        <v>0</v>
      </c>
      <c r="I845" s="171" t="s">
        <v>2695</v>
      </c>
      <c r="J845" s="65" t="s">
        <v>1550</v>
      </c>
      <c r="K845" s="66" t="s">
        <v>4077</v>
      </c>
      <c r="L845" s="67"/>
      <c r="M845" s="63" t="s">
        <v>3316</v>
      </c>
      <c r="N845" s="13"/>
      <c r="O845"/>
      <c r="P845" t="str">
        <f t="shared" si="213"/>
        <v/>
      </c>
      <c r="Q845" t="str">
        <f>IF(ISNA(VLOOKUP(AC845,#REF!,1)),"//","")</f>
        <v/>
      </c>
      <c r="R845"/>
      <c r="S845" s="43">
        <f t="shared" si="215"/>
        <v>187</v>
      </c>
      <c r="T845" s="92" t="s">
        <v>2431</v>
      </c>
      <c r="U845" s="70" t="s">
        <v>2431</v>
      </c>
      <c r="V845" s="70" t="s">
        <v>2431</v>
      </c>
      <c r="W845" s="44" t="str">
        <f t="shared" si="216"/>
        <v/>
      </c>
      <c r="X845" s="25" t="str">
        <f t="shared" si="217"/>
        <v/>
      </c>
      <c r="Y845" s="1">
        <f t="shared" si="218"/>
        <v>821</v>
      </c>
      <c r="Z845" t="str">
        <f t="shared" si="219"/>
        <v>ITM_s_CEDILLA</v>
      </c>
      <c r="AA845" s="158" t="str">
        <f>IF(ISNA(VLOOKUP(X845,Sheet2!J:J,1,0)),"//","")</f>
        <v/>
      </c>
      <c r="AC845" s="108" t="str">
        <f t="shared" si="220"/>
        <v/>
      </c>
      <c r="AD845" t="b">
        <f t="shared" si="221"/>
        <v>1</v>
      </c>
    </row>
    <row r="846" spans="1:30">
      <c r="A846" s="56">
        <f t="shared" si="209"/>
        <v>846</v>
      </c>
      <c r="B846" s="55">
        <f t="shared" si="214"/>
        <v>822</v>
      </c>
      <c r="C846" s="59" t="s">
        <v>4058</v>
      </c>
      <c r="D846" s="59" t="s">
        <v>3317</v>
      </c>
      <c r="E846" s="65" t="s">
        <v>709</v>
      </c>
      <c r="F846" s="65" t="s">
        <v>709</v>
      </c>
      <c r="G846" s="68">
        <v>0</v>
      </c>
      <c r="H846" s="68">
        <v>0</v>
      </c>
      <c r="I846" s="171" t="s">
        <v>2695</v>
      </c>
      <c r="J846" s="65" t="s">
        <v>1550</v>
      </c>
      <c r="K846" s="66" t="s">
        <v>4077</v>
      </c>
      <c r="L846" s="67"/>
      <c r="M846" s="63" t="s">
        <v>3317</v>
      </c>
      <c r="N846" s="13"/>
      <c r="O846"/>
      <c r="P846" t="str">
        <f t="shared" si="213"/>
        <v/>
      </c>
      <c r="Q846" t="str">
        <f>IF(ISNA(VLOOKUP(AC846,#REF!,1)),"//","")</f>
        <v/>
      </c>
      <c r="R846"/>
      <c r="S846" s="43">
        <f t="shared" si="215"/>
        <v>187</v>
      </c>
      <c r="T846" s="92" t="s">
        <v>2431</v>
      </c>
      <c r="U846" s="70" t="s">
        <v>2431</v>
      </c>
      <c r="V846" s="70" t="s">
        <v>2431</v>
      </c>
      <c r="W846" s="44" t="str">
        <f t="shared" si="216"/>
        <v/>
      </c>
      <c r="X846" s="25" t="str">
        <f t="shared" si="217"/>
        <v/>
      </c>
      <c r="Y846" s="1">
        <f t="shared" si="218"/>
        <v>822</v>
      </c>
      <c r="Z846" t="str">
        <f t="shared" si="219"/>
        <v>ITM_t_APOSTROPHE</v>
      </c>
      <c r="AA846" s="158" t="str">
        <f>IF(ISNA(VLOOKUP(X846,Sheet2!J:J,1,0)),"//","")</f>
        <v/>
      </c>
      <c r="AC846" s="108" t="str">
        <f t="shared" si="220"/>
        <v/>
      </c>
      <c r="AD846" t="b">
        <f t="shared" si="221"/>
        <v>1</v>
      </c>
    </row>
    <row r="847" spans="1:30">
      <c r="A847" s="56">
        <f t="shared" si="209"/>
        <v>847</v>
      </c>
      <c r="B847" s="55">
        <f t="shared" si="214"/>
        <v>823</v>
      </c>
      <c r="C847" s="59" t="s">
        <v>4058</v>
      </c>
      <c r="D847" s="59" t="s">
        <v>3318</v>
      </c>
      <c r="E847" s="65" t="s">
        <v>710</v>
      </c>
      <c r="F847" s="65" t="s">
        <v>710</v>
      </c>
      <c r="G847" s="68">
        <v>0</v>
      </c>
      <c r="H847" s="68">
        <v>0</v>
      </c>
      <c r="I847" s="171" t="s">
        <v>2695</v>
      </c>
      <c r="J847" s="65" t="s">
        <v>1550</v>
      </c>
      <c r="K847" s="66" t="s">
        <v>4077</v>
      </c>
      <c r="L847" s="67"/>
      <c r="M847" s="63" t="s">
        <v>3318</v>
      </c>
      <c r="N847" s="13"/>
      <c r="O847"/>
      <c r="P847" t="str">
        <f t="shared" si="213"/>
        <v/>
      </c>
      <c r="Q847" t="str">
        <f>IF(ISNA(VLOOKUP(AC847,#REF!,1)),"//","")</f>
        <v/>
      </c>
      <c r="R847"/>
      <c r="S847" s="43">
        <f t="shared" si="215"/>
        <v>187</v>
      </c>
      <c r="T847" s="92" t="s">
        <v>2431</v>
      </c>
      <c r="U847" s="70" t="s">
        <v>2431</v>
      </c>
      <c r="V847" s="70" t="s">
        <v>2431</v>
      </c>
      <c r="W847" s="44" t="str">
        <f t="shared" si="216"/>
        <v/>
      </c>
      <c r="X847" s="25" t="str">
        <f t="shared" si="217"/>
        <v/>
      </c>
      <c r="Y847" s="1">
        <f t="shared" si="218"/>
        <v>823</v>
      </c>
      <c r="Z847" t="str">
        <f t="shared" si="219"/>
        <v>ITM_t_CEDILLA</v>
      </c>
      <c r="AA847" s="158" t="str">
        <f>IF(ISNA(VLOOKUP(X847,Sheet2!J:J,1,0)),"//","")</f>
        <v/>
      </c>
      <c r="AC847" s="108" t="str">
        <f t="shared" si="220"/>
        <v/>
      </c>
      <c r="AD847" t="b">
        <f t="shared" si="221"/>
        <v>1</v>
      </c>
    </row>
    <row r="848" spans="1:30">
      <c r="A848" s="56">
        <f t="shared" si="209"/>
        <v>848</v>
      </c>
      <c r="B848" s="55">
        <f t="shared" si="214"/>
        <v>824</v>
      </c>
      <c r="C848" s="59" t="s">
        <v>4058</v>
      </c>
      <c r="D848" s="59" t="s">
        <v>3319</v>
      </c>
      <c r="E848" s="65" t="s">
        <v>711</v>
      </c>
      <c r="F848" s="65" t="s">
        <v>711</v>
      </c>
      <c r="G848" s="68">
        <v>0</v>
      </c>
      <c r="H848" s="68">
        <v>0</v>
      </c>
      <c r="I848" s="171" t="s">
        <v>2695</v>
      </c>
      <c r="J848" s="65" t="s">
        <v>1550</v>
      </c>
      <c r="K848" s="66" t="s">
        <v>4077</v>
      </c>
      <c r="L848" s="67"/>
      <c r="M848" s="63" t="s">
        <v>3319</v>
      </c>
      <c r="N848" s="13"/>
      <c r="O848"/>
      <c r="P848" t="str">
        <f t="shared" si="213"/>
        <v/>
      </c>
      <c r="Q848" t="str">
        <f>IF(ISNA(VLOOKUP(AC848,#REF!,1)),"//","")</f>
        <v/>
      </c>
      <c r="R848"/>
      <c r="S848" s="43">
        <f t="shared" si="215"/>
        <v>187</v>
      </c>
      <c r="T848" s="92" t="s">
        <v>2431</v>
      </c>
      <c r="U848" s="70" t="s">
        <v>2431</v>
      </c>
      <c r="V848" s="70" t="s">
        <v>2431</v>
      </c>
      <c r="W848" s="44" t="str">
        <f t="shared" si="216"/>
        <v/>
      </c>
      <c r="X848" s="25" t="str">
        <f t="shared" si="217"/>
        <v/>
      </c>
      <c r="Y848" s="1">
        <f t="shared" si="218"/>
        <v>824</v>
      </c>
      <c r="Z848" t="str">
        <f t="shared" si="219"/>
        <v>ITM_u_MACRON</v>
      </c>
      <c r="AA848" s="158" t="str">
        <f>IF(ISNA(VLOOKUP(X848,Sheet2!J:J,1,0)),"//","")</f>
        <v/>
      </c>
      <c r="AC848" s="108" t="str">
        <f t="shared" si="220"/>
        <v/>
      </c>
      <c r="AD848" t="b">
        <f t="shared" si="221"/>
        <v>1</v>
      </c>
    </row>
    <row r="849" spans="1:30">
      <c r="A849" s="56">
        <f t="shared" ref="A849:A912" si="222">IF(B849=INT(B849),ROW(),"")</f>
        <v>849</v>
      </c>
      <c r="B849" s="55">
        <f t="shared" si="214"/>
        <v>825</v>
      </c>
      <c r="C849" s="59" t="s">
        <v>4058</v>
      </c>
      <c r="D849" s="59" t="s">
        <v>3320</v>
      </c>
      <c r="E849" s="65" t="s">
        <v>712</v>
      </c>
      <c r="F849" s="65" t="s">
        <v>712</v>
      </c>
      <c r="G849" s="68">
        <v>0</v>
      </c>
      <c r="H849" s="68">
        <v>0</v>
      </c>
      <c r="I849" s="171" t="s">
        <v>2695</v>
      </c>
      <c r="J849" s="65" t="s">
        <v>1550</v>
      </c>
      <c r="K849" s="66" t="s">
        <v>4077</v>
      </c>
      <c r="L849" s="67"/>
      <c r="M849" s="63" t="s">
        <v>3320</v>
      </c>
      <c r="N849" s="13"/>
      <c r="O849"/>
      <c r="P849" t="str">
        <f t="shared" si="213"/>
        <v/>
      </c>
      <c r="Q849" t="str">
        <f>IF(ISNA(VLOOKUP(AC849,#REF!,1)),"//","")</f>
        <v/>
      </c>
      <c r="R849"/>
      <c r="S849" s="43">
        <f t="shared" si="215"/>
        <v>187</v>
      </c>
      <c r="T849" s="92" t="s">
        <v>2431</v>
      </c>
      <c r="U849" s="70" t="s">
        <v>2431</v>
      </c>
      <c r="V849" s="70" t="s">
        <v>2431</v>
      </c>
      <c r="W849" s="44" t="str">
        <f t="shared" si="216"/>
        <v/>
      </c>
      <c r="X849" s="25" t="str">
        <f t="shared" si="217"/>
        <v/>
      </c>
      <c r="Y849" s="1">
        <f t="shared" si="218"/>
        <v>825</v>
      </c>
      <c r="Z849" t="str">
        <f t="shared" si="219"/>
        <v>ITM_u_ACUTE</v>
      </c>
      <c r="AA849" s="158" t="str">
        <f>IF(ISNA(VLOOKUP(X849,Sheet2!J:J,1,0)),"//","")</f>
        <v/>
      </c>
      <c r="AC849" s="108" t="str">
        <f t="shared" si="220"/>
        <v/>
      </c>
      <c r="AD849" t="b">
        <f t="shared" si="221"/>
        <v>1</v>
      </c>
    </row>
    <row r="850" spans="1:30">
      <c r="A850" s="56">
        <f t="shared" si="222"/>
        <v>850</v>
      </c>
      <c r="B850" s="55">
        <f t="shared" si="214"/>
        <v>826</v>
      </c>
      <c r="C850" s="59" t="s">
        <v>4058</v>
      </c>
      <c r="D850" s="59" t="s">
        <v>3321</v>
      </c>
      <c r="E850" s="65" t="s">
        <v>713</v>
      </c>
      <c r="F850" s="65" t="s">
        <v>713</v>
      </c>
      <c r="G850" s="68">
        <v>0</v>
      </c>
      <c r="H850" s="68">
        <v>0</v>
      </c>
      <c r="I850" s="171" t="s">
        <v>2695</v>
      </c>
      <c r="J850" s="65" t="s">
        <v>1550</v>
      </c>
      <c r="K850" s="66" t="s">
        <v>4077</v>
      </c>
      <c r="L850" s="67"/>
      <c r="M850" s="63" t="s">
        <v>3321</v>
      </c>
      <c r="N850" s="13"/>
      <c r="O850"/>
      <c r="P850" t="str">
        <f t="shared" si="213"/>
        <v/>
      </c>
      <c r="Q850" t="str">
        <f>IF(ISNA(VLOOKUP(AC850,#REF!,1)),"//","")</f>
        <v/>
      </c>
      <c r="R850"/>
      <c r="S850" s="43">
        <f t="shared" si="215"/>
        <v>187</v>
      </c>
      <c r="T850" s="92" t="s">
        <v>2431</v>
      </c>
      <c r="U850" s="70" t="s">
        <v>2431</v>
      </c>
      <c r="V850" s="70" t="s">
        <v>2431</v>
      </c>
      <c r="W850" s="44" t="str">
        <f t="shared" si="216"/>
        <v/>
      </c>
      <c r="X850" s="25" t="str">
        <f t="shared" si="217"/>
        <v/>
      </c>
      <c r="Y850" s="1">
        <f t="shared" si="218"/>
        <v>826</v>
      </c>
      <c r="Z850" t="str">
        <f t="shared" si="219"/>
        <v>ITM_u_BREVE</v>
      </c>
      <c r="AA850" s="158" t="str">
        <f>IF(ISNA(VLOOKUP(X850,Sheet2!J:J,1,0)),"//","")</f>
        <v/>
      </c>
      <c r="AC850" s="108" t="str">
        <f t="shared" si="220"/>
        <v/>
      </c>
      <c r="AD850" t="b">
        <f t="shared" si="221"/>
        <v>1</v>
      </c>
    </row>
    <row r="851" spans="1:30">
      <c r="A851" s="56">
        <f t="shared" si="222"/>
        <v>851</v>
      </c>
      <c r="B851" s="55">
        <f t="shared" si="214"/>
        <v>827</v>
      </c>
      <c r="C851" s="59" t="s">
        <v>4058</v>
      </c>
      <c r="D851" s="59" t="s">
        <v>3322</v>
      </c>
      <c r="E851" s="65" t="s">
        <v>714</v>
      </c>
      <c r="F851" s="65" t="s">
        <v>714</v>
      </c>
      <c r="G851" s="68">
        <v>0</v>
      </c>
      <c r="H851" s="68">
        <v>0</v>
      </c>
      <c r="I851" s="171" t="s">
        <v>2695</v>
      </c>
      <c r="J851" s="65" t="s">
        <v>1550</v>
      </c>
      <c r="K851" s="66" t="s">
        <v>4077</v>
      </c>
      <c r="L851" s="67"/>
      <c r="M851" s="63" t="s">
        <v>3322</v>
      </c>
      <c r="N851" s="13"/>
      <c r="O851"/>
      <c r="P851" t="str">
        <f t="shared" si="213"/>
        <v/>
      </c>
      <c r="Q851" t="str">
        <f>IF(ISNA(VLOOKUP(AC851,#REF!,1)),"//","")</f>
        <v/>
      </c>
      <c r="R851"/>
      <c r="S851" s="43">
        <f t="shared" si="215"/>
        <v>187</v>
      </c>
      <c r="T851" s="92" t="s">
        <v>2431</v>
      </c>
      <c r="U851" s="70" t="s">
        <v>2431</v>
      </c>
      <c r="V851" s="70" t="s">
        <v>2431</v>
      </c>
      <c r="W851" s="44" t="str">
        <f t="shared" si="216"/>
        <v/>
      </c>
      <c r="X851" s="25" t="str">
        <f t="shared" si="217"/>
        <v/>
      </c>
      <c r="Y851" s="1">
        <f t="shared" si="218"/>
        <v>827</v>
      </c>
      <c r="Z851" t="str">
        <f t="shared" si="219"/>
        <v>ITM_u_GRAVE</v>
      </c>
      <c r="AA851" s="158" t="str">
        <f>IF(ISNA(VLOOKUP(X851,Sheet2!J:J,1,0)),"//","")</f>
        <v/>
      </c>
      <c r="AC851" s="108" t="str">
        <f t="shared" si="220"/>
        <v/>
      </c>
      <c r="AD851" t="b">
        <f t="shared" si="221"/>
        <v>1</v>
      </c>
    </row>
    <row r="852" spans="1:30">
      <c r="A852" s="56">
        <f t="shared" si="222"/>
        <v>852</v>
      </c>
      <c r="B852" s="55">
        <f t="shared" si="214"/>
        <v>828</v>
      </c>
      <c r="C852" s="59" t="s">
        <v>4058</v>
      </c>
      <c r="D852" s="59" t="s">
        <v>3323</v>
      </c>
      <c r="E852" s="65" t="s">
        <v>715</v>
      </c>
      <c r="F852" s="65" t="s">
        <v>715</v>
      </c>
      <c r="G852" s="68">
        <v>0</v>
      </c>
      <c r="H852" s="68">
        <v>0</v>
      </c>
      <c r="I852" s="171" t="s">
        <v>2695</v>
      </c>
      <c r="J852" s="65" t="s">
        <v>1550</v>
      </c>
      <c r="K852" s="66" t="s">
        <v>4077</v>
      </c>
      <c r="L852" s="67"/>
      <c r="M852" s="63" t="s">
        <v>3323</v>
      </c>
      <c r="N852" s="13"/>
      <c r="O852"/>
      <c r="P852" t="str">
        <f t="shared" si="213"/>
        <v/>
      </c>
      <c r="Q852" t="str">
        <f>IF(ISNA(VLOOKUP(AC852,#REF!,1)),"//","")</f>
        <v/>
      </c>
      <c r="R852"/>
      <c r="S852" s="43">
        <f t="shared" si="215"/>
        <v>187</v>
      </c>
      <c r="T852" s="92" t="s">
        <v>2431</v>
      </c>
      <c r="U852" s="70" t="s">
        <v>2431</v>
      </c>
      <c r="V852" s="70" t="s">
        <v>2431</v>
      </c>
      <c r="W852" s="44" t="str">
        <f t="shared" si="216"/>
        <v/>
      </c>
      <c r="X852" s="25" t="str">
        <f t="shared" si="217"/>
        <v/>
      </c>
      <c r="Y852" s="1">
        <f t="shared" si="218"/>
        <v>828</v>
      </c>
      <c r="Z852" t="str">
        <f t="shared" si="219"/>
        <v>ITM_u_DIARESIS</v>
      </c>
      <c r="AA852" s="158" t="str">
        <f>IF(ISNA(VLOOKUP(X852,Sheet2!J:J,1,0)),"//","")</f>
        <v/>
      </c>
      <c r="AC852" s="108" t="str">
        <f t="shared" si="220"/>
        <v/>
      </c>
      <c r="AD852" t="b">
        <f t="shared" si="221"/>
        <v>1</v>
      </c>
    </row>
    <row r="853" spans="1:30">
      <c r="A853" s="56">
        <f t="shared" si="222"/>
        <v>853</v>
      </c>
      <c r="B853" s="55">
        <f t="shared" si="214"/>
        <v>829</v>
      </c>
      <c r="C853" s="59" t="s">
        <v>4058</v>
      </c>
      <c r="D853" s="59" t="s">
        <v>3324</v>
      </c>
      <c r="E853" s="65" t="s">
        <v>716</v>
      </c>
      <c r="F853" s="65" t="s">
        <v>716</v>
      </c>
      <c r="G853" s="68">
        <v>0</v>
      </c>
      <c r="H853" s="68">
        <v>0</v>
      </c>
      <c r="I853" s="171" t="s">
        <v>2695</v>
      </c>
      <c r="J853" s="65" t="s">
        <v>1550</v>
      </c>
      <c r="K853" s="66" t="s">
        <v>4077</v>
      </c>
      <c r="L853" s="67"/>
      <c r="M853" s="63" t="s">
        <v>3324</v>
      </c>
      <c r="N853" s="13"/>
      <c r="O853"/>
      <c r="P853" t="str">
        <f t="shared" si="213"/>
        <v/>
      </c>
      <c r="Q853" t="str">
        <f>IF(ISNA(VLOOKUP(AC853,#REF!,1)),"//","")</f>
        <v/>
      </c>
      <c r="R853"/>
      <c r="S853" s="43">
        <f t="shared" si="215"/>
        <v>187</v>
      </c>
      <c r="T853" s="92" t="s">
        <v>2431</v>
      </c>
      <c r="U853" s="70" t="s">
        <v>2431</v>
      </c>
      <c r="V853" s="70" t="s">
        <v>2431</v>
      </c>
      <c r="W853" s="44" t="str">
        <f t="shared" si="216"/>
        <v/>
      </c>
      <c r="X853" s="25" t="str">
        <f t="shared" si="217"/>
        <v/>
      </c>
      <c r="Y853" s="1">
        <f t="shared" si="218"/>
        <v>829</v>
      </c>
      <c r="Z853" t="str">
        <f t="shared" si="219"/>
        <v>ITM_u_TILDE</v>
      </c>
      <c r="AA853" s="158" t="str">
        <f>IF(ISNA(VLOOKUP(X853,Sheet2!J:J,1,0)),"//","")</f>
        <v/>
      </c>
      <c r="AC853" s="108" t="str">
        <f t="shared" si="220"/>
        <v/>
      </c>
      <c r="AD853" t="b">
        <f t="shared" si="221"/>
        <v>1</v>
      </c>
    </row>
    <row r="854" spans="1:30">
      <c r="A854" s="56">
        <f t="shared" si="222"/>
        <v>854</v>
      </c>
      <c r="B854" s="55">
        <f t="shared" si="214"/>
        <v>830</v>
      </c>
      <c r="C854" s="59" t="s">
        <v>4058</v>
      </c>
      <c r="D854" s="59" t="s">
        <v>3325</v>
      </c>
      <c r="E854" s="65" t="s">
        <v>717</v>
      </c>
      <c r="F854" s="65" t="s">
        <v>717</v>
      </c>
      <c r="G854" s="68">
        <v>0</v>
      </c>
      <c r="H854" s="68">
        <v>0</v>
      </c>
      <c r="I854" s="171" t="s">
        <v>2695</v>
      </c>
      <c r="J854" s="65" t="s">
        <v>1550</v>
      </c>
      <c r="K854" s="66" t="s">
        <v>4077</v>
      </c>
      <c r="L854" s="67"/>
      <c r="M854" s="63" t="s">
        <v>3325</v>
      </c>
      <c r="N854" s="13"/>
      <c r="O854"/>
      <c r="P854" t="str">
        <f t="shared" si="213"/>
        <v/>
      </c>
      <c r="Q854" t="str">
        <f>IF(ISNA(VLOOKUP(AC854,#REF!,1)),"//","")</f>
        <v/>
      </c>
      <c r="R854"/>
      <c r="S854" s="43">
        <f t="shared" si="215"/>
        <v>187</v>
      </c>
      <c r="T854" s="92" t="s">
        <v>2431</v>
      </c>
      <c r="U854" s="70" t="s">
        <v>2431</v>
      </c>
      <c r="V854" s="70" t="s">
        <v>2431</v>
      </c>
      <c r="W854" s="44" t="str">
        <f t="shared" si="216"/>
        <v/>
      </c>
      <c r="X854" s="25" t="str">
        <f t="shared" si="217"/>
        <v/>
      </c>
      <c r="Y854" s="1">
        <f t="shared" si="218"/>
        <v>830</v>
      </c>
      <c r="Z854" t="str">
        <f t="shared" si="219"/>
        <v>ITM_u_CIRC</v>
      </c>
      <c r="AA854" s="158" t="str">
        <f>IF(ISNA(VLOOKUP(X854,Sheet2!J:J,1,0)),"//","")</f>
        <v/>
      </c>
      <c r="AC854" s="108" t="str">
        <f t="shared" si="220"/>
        <v/>
      </c>
      <c r="AD854" t="b">
        <f t="shared" si="221"/>
        <v>1</v>
      </c>
    </row>
    <row r="855" spans="1:30">
      <c r="A855" s="56">
        <f t="shared" si="222"/>
        <v>855</v>
      </c>
      <c r="B855" s="55">
        <f t="shared" si="214"/>
        <v>831</v>
      </c>
      <c r="C855" s="59" t="s">
        <v>4058</v>
      </c>
      <c r="D855" s="59" t="s">
        <v>3326</v>
      </c>
      <c r="E855" s="65" t="s">
        <v>718</v>
      </c>
      <c r="F855" s="65" t="s">
        <v>718</v>
      </c>
      <c r="G855" s="68">
        <v>0</v>
      </c>
      <c r="H855" s="68">
        <v>0</v>
      </c>
      <c r="I855" s="171" t="s">
        <v>2695</v>
      </c>
      <c r="J855" s="65" t="s">
        <v>1550</v>
      </c>
      <c r="K855" s="66" t="s">
        <v>4077</v>
      </c>
      <c r="L855" s="67"/>
      <c r="M855" s="63" t="s">
        <v>3326</v>
      </c>
      <c r="N855" s="13"/>
      <c r="O855"/>
      <c r="P855" t="str">
        <f t="shared" si="213"/>
        <v/>
      </c>
      <c r="Q855" t="str">
        <f>IF(ISNA(VLOOKUP(AC855,#REF!,1)),"//","")</f>
        <v/>
      </c>
      <c r="R855"/>
      <c r="S855" s="43">
        <f t="shared" si="215"/>
        <v>187</v>
      </c>
      <c r="T855" s="92" t="s">
        <v>2431</v>
      </c>
      <c r="U855" s="70" t="s">
        <v>2431</v>
      </c>
      <c r="V855" s="70" t="s">
        <v>2431</v>
      </c>
      <c r="W855" s="44" t="str">
        <f t="shared" si="216"/>
        <v/>
      </c>
      <c r="X855" s="25" t="str">
        <f t="shared" si="217"/>
        <v/>
      </c>
      <c r="Y855" s="1">
        <f t="shared" si="218"/>
        <v>831</v>
      </c>
      <c r="Z855" t="str">
        <f t="shared" si="219"/>
        <v>ITM_u_RING</v>
      </c>
      <c r="AA855" s="158" t="str">
        <f>IF(ISNA(VLOOKUP(X855,Sheet2!J:J,1,0)),"//","")</f>
        <v/>
      </c>
      <c r="AC855" s="108" t="str">
        <f t="shared" si="220"/>
        <v/>
      </c>
      <c r="AD855" t="b">
        <f t="shared" si="221"/>
        <v>1</v>
      </c>
    </row>
    <row r="856" spans="1:30">
      <c r="A856" s="56">
        <f t="shared" si="222"/>
        <v>856</v>
      </c>
      <c r="B856" s="55">
        <f t="shared" si="214"/>
        <v>832</v>
      </c>
      <c r="C856" s="59" t="s">
        <v>4058</v>
      </c>
      <c r="D856" s="59" t="s">
        <v>3327</v>
      </c>
      <c r="E856" s="65" t="s">
        <v>719</v>
      </c>
      <c r="F856" s="65" t="s">
        <v>719</v>
      </c>
      <c r="G856" s="68">
        <v>0</v>
      </c>
      <c r="H856" s="68">
        <v>0</v>
      </c>
      <c r="I856" s="171" t="s">
        <v>2695</v>
      </c>
      <c r="J856" s="65" t="s">
        <v>1550</v>
      </c>
      <c r="K856" s="66" t="s">
        <v>4077</v>
      </c>
      <c r="L856" s="67"/>
      <c r="M856" s="63" t="s">
        <v>3327</v>
      </c>
      <c r="N856" s="13"/>
      <c r="O856"/>
      <c r="P856" t="str">
        <f t="shared" si="213"/>
        <v/>
      </c>
      <c r="Q856" t="str">
        <f>IF(ISNA(VLOOKUP(AC856,#REF!,1)),"//","")</f>
        <v/>
      </c>
      <c r="R856"/>
      <c r="S856" s="43">
        <f t="shared" si="215"/>
        <v>187</v>
      </c>
      <c r="T856" s="92" t="s">
        <v>2431</v>
      </c>
      <c r="U856" s="70" t="s">
        <v>2431</v>
      </c>
      <c r="V856" s="70" t="s">
        <v>2431</v>
      </c>
      <c r="W856" s="44" t="str">
        <f t="shared" si="216"/>
        <v/>
      </c>
      <c r="X856" s="25" t="str">
        <f t="shared" si="217"/>
        <v/>
      </c>
      <c r="Y856" s="1">
        <f t="shared" si="218"/>
        <v>832</v>
      </c>
      <c r="Z856" t="str">
        <f t="shared" si="219"/>
        <v>ITM_w_CIRC</v>
      </c>
      <c r="AA856" s="158" t="str">
        <f>IF(ISNA(VLOOKUP(X856,Sheet2!J:J,1,0)),"//","")</f>
        <v/>
      </c>
      <c r="AC856" s="108" t="str">
        <f t="shared" si="220"/>
        <v/>
      </c>
      <c r="AD856" t="b">
        <f t="shared" si="221"/>
        <v>1</v>
      </c>
    </row>
    <row r="857" spans="1:30">
      <c r="A857" s="56">
        <f t="shared" si="222"/>
        <v>857</v>
      </c>
      <c r="B857" s="55">
        <f t="shared" si="214"/>
        <v>833</v>
      </c>
      <c r="C857" s="59" t="s">
        <v>4058</v>
      </c>
      <c r="D857" s="59" t="s">
        <v>3328</v>
      </c>
      <c r="E857" s="65" t="s">
        <v>533</v>
      </c>
      <c r="F857" s="65" t="s">
        <v>720</v>
      </c>
      <c r="G857" s="68">
        <v>0</v>
      </c>
      <c r="H857" s="68">
        <v>0</v>
      </c>
      <c r="I857" s="65" t="s">
        <v>1</v>
      </c>
      <c r="J857" s="65" t="s">
        <v>1550</v>
      </c>
      <c r="K857" s="66" t="s">
        <v>4077</v>
      </c>
      <c r="L857" s="67"/>
      <c r="M857" s="63" t="s">
        <v>3328</v>
      </c>
      <c r="N857" s="13"/>
      <c r="O857"/>
      <c r="P857" t="str">
        <f t="shared" si="213"/>
        <v>NOT EQUAL</v>
      </c>
      <c r="Q857" t="str">
        <f>IF(ISNA(VLOOKUP(AC857,#REF!,1)),"//","")</f>
        <v/>
      </c>
      <c r="R857"/>
      <c r="S857" s="43">
        <f t="shared" si="215"/>
        <v>187</v>
      </c>
      <c r="T857" s="92" t="s">
        <v>2431</v>
      </c>
      <c r="U857" s="70" t="s">
        <v>2431</v>
      </c>
      <c r="V857" s="70" t="s">
        <v>2431</v>
      </c>
      <c r="W857" s="44" t="str">
        <f t="shared" si="216"/>
        <v/>
      </c>
      <c r="X857" s="25" t="str">
        <f t="shared" si="217"/>
        <v/>
      </c>
      <c r="Y857" s="1">
        <f t="shared" si="218"/>
        <v>833</v>
      </c>
      <c r="Z857" t="str">
        <f t="shared" si="219"/>
        <v>ITM_x_BAR</v>
      </c>
      <c r="AA857" s="158" t="str">
        <f>IF(ISNA(VLOOKUP(X857,Sheet2!J:J,1,0)),"//","")</f>
        <v/>
      </c>
      <c r="AC857" s="108" t="str">
        <f t="shared" si="220"/>
        <v/>
      </c>
      <c r="AD857" t="b">
        <f t="shared" si="221"/>
        <v>1</v>
      </c>
    </row>
    <row r="858" spans="1:30">
      <c r="A858" s="56">
        <f t="shared" si="222"/>
        <v>858</v>
      </c>
      <c r="B858" s="55">
        <f t="shared" si="214"/>
        <v>834</v>
      </c>
      <c r="C858" s="59" t="s">
        <v>4058</v>
      </c>
      <c r="D858" s="59" t="s">
        <v>3329</v>
      </c>
      <c r="E858" s="65" t="s">
        <v>533</v>
      </c>
      <c r="F858" s="65" t="s">
        <v>386</v>
      </c>
      <c r="G858" s="68">
        <v>0</v>
      </c>
      <c r="H858" s="68">
        <v>0</v>
      </c>
      <c r="I858" s="65" t="s">
        <v>1</v>
      </c>
      <c r="J858" s="65" t="s">
        <v>1550</v>
      </c>
      <c r="K858" s="66" t="s">
        <v>4077</v>
      </c>
      <c r="L858" s="67"/>
      <c r="M858" s="63" t="s">
        <v>3329</v>
      </c>
      <c r="N858" s="13"/>
      <c r="O858"/>
      <c r="P858" t="str">
        <f t="shared" si="213"/>
        <v>NOT EQUAL</v>
      </c>
      <c r="Q858" t="str">
        <f>IF(ISNA(VLOOKUP(AC858,#REF!,1)),"//","")</f>
        <v/>
      </c>
      <c r="R858"/>
      <c r="S858" s="43">
        <f t="shared" si="215"/>
        <v>187</v>
      </c>
      <c r="T858" s="92" t="s">
        <v>2431</v>
      </c>
      <c r="U858" s="70" t="s">
        <v>2431</v>
      </c>
      <c r="V858" s="70" t="s">
        <v>2431</v>
      </c>
      <c r="W858" s="44" t="str">
        <f t="shared" si="216"/>
        <v/>
      </c>
      <c r="X858" s="25" t="str">
        <f t="shared" si="217"/>
        <v/>
      </c>
      <c r="Y858" s="1">
        <f t="shared" si="218"/>
        <v>834</v>
      </c>
      <c r="Z858" t="str">
        <f t="shared" si="219"/>
        <v>ITM_x_CIRC</v>
      </c>
      <c r="AA858" s="158" t="str">
        <f>IF(ISNA(VLOOKUP(X858,Sheet2!J:J,1,0)),"//","")</f>
        <v/>
      </c>
      <c r="AC858" s="108" t="str">
        <f t="shared" si="220"/>
        <v/>
      </c>
      <c r="AD858" t="b">
        <f t="shared" si="221"/>
        <v>1</v>
      </c>
    </row>
    <row r="859" spans="1:30">
      <c r="A859" s="56">
        <f t="shared" si="222"/>
        <v>859</v>
      </c>
      <c r="B859" s="55">
        <f t="shared" si="214"/>
        <v>835</v>
      </c>
      <c r="C859" s="59" t="s">
        <v>4058</v>
      </c>
      <c r="D859" s="59" t="s">
        <v>3330</v>
      </c>
      <c r="E859" s="65" t="s">
        <v>533</v>
      </c>
      <c r="F859" s="65" t="s">
        <v>721</v>
      </c>
      <c r="G859" s="68">
        <v>0</v>
      </c>
      <c r="H859" s="68">
        <v>0</v>
      </c>
      <c r="I859" s="65" t="s">
        <v>1</v>
      </c>
      <c r="J859" s="65" t="s">
        <v>1550</v>
      </c>
      <c r="K859" s="66" t="s">
        <v>4077</v>
      </c>
      <c r="L859" s="67"/>
      <c r="M859" s="63" t="s">
        <v>3330</v>
      </c>
      <c r="N859" s="13"/>
      <c r="O859"/>
      <c r="P859" t="str">
        <f t="shared" si="213"/>
        <v>NOT EQUAL</v>
      </c>
      <c r="Q859" t="str">
        <f>IF(ISNA(VLOOKUP(AC859,#REF!,1)),"//","")</f>
        <v/>
      </c>
      <c r="R859"/>
      <c r="S859" s="43">
        <f t="shared" si="215"/>
        <v>187</v>
      </c>
      <c r="T859" s="92" t="s">
        <v>2431</v>
      </c>
      <c r="U859" s="70" t="s">
        <v>2431</v>
      </c>
      <c r="V859" s="70" t="s">
        <v>2431</v>
      </c>
      <c r="W859" s="44" t="str">
        <f t="shared" si="216"/>
        <v/>
      </c>
      <c r="X859" s="25" t="str">
        <f t="shared" si="217"/>
        <v/>
      </c>
      <c r="Y859" s="1">
        <f t="shared" si="218"/>
        <v>835</v>
      </c>
      <c r="Z859" t="str">
        <f t="shared" si="219"/>
        <v>ITM_y_BAR</v>
      </c>
      <c r="AA859" s="158" t="str">
        <f>IF(ISNA(VLOOKUP(X859,Sheet2!J:J,1,0)),"//","")</f>
        <v/>
      </c>
      <c r="AC859" s="108" t="str">
        <f t="shared" si="220"/>
        <v/>
      </c>
      <c r="AD859" t="b">
        <f t="shared" si="221"/>
        <v>1</v>
      </c>
    </row>
    <row r="860" spans="1:30">
      <c r="A860" s="56">
        <f t="shared" si="222"/>
        <v>860</v>
      </c>
      <c r="B860" s="55">
        <f t="shared" si="214"/>
        <v>836</v>
      </c>
      <c r="C860" s="59" t="s">
        <v>4058</v>
      </c>
      <c r="D860" s="59" t="s">
        <v>3331</v>
      </c>
      <c r="E860" s="65" t="s">
        <v>398</v>
      </c>
      <c r="F860" s="65" t="s">
        <v>398</v>
      </c>
      <c r="G860" s="68">
        <v>0</v>
      </c>
      <c r="H860" s="68">
        <v>0</v>
      </c>
      <c r="I860" s="171" t="s">
        <v>2695</v>
      </c>
      <c r="J860" s="65" t="s">
        <v>1550</v>
      </c>
      <c r="K860" s="66" t="s">
        <v>4077</v>
      </c>
      <c r="L860" s="67"/>
      <c r="M860" s="63" t="s">
        <v>3331</v>
      </c>
      <c r="N860" s="13"/>
      <c r="O860"/>
      <c r="P860" t="str">
        <f t="shared" si="213"/>
        <v/>
      </c>
      <c r="Q860" t="str">
        <f>IF(ISNA(VLOOKUP(AC860,#REF!,1)),"//","")</f>
        <v/>
      </c>
      <c r="R860"/>
      <c r="S860" s="43">
        <f t="shared" si="215"/>
        <v>187</v>
      </c>
      <c r="T860" s="92" t="s">
        <v>2431</v>
      </c>
      <c r="U860" s="70" t="s">
        <v>2431</v>
      </c>
      <c r="V860" s="70" t="s">
        <v>2431</v>
      </c>
      <c r="W860" s="44" t="str">
        <f t="shared" si="216"/>
        <v/>
      </c>
      <c r="X860" s="25" t="str">
        <f t="shared" si="217"/>
        <v/>
      </c>
      <c r="Y860" s="1">
        <f t="shared" si="218"/>
        <v>836</v>
      </c>
      <c r="Z860" t="str">
        <f t="shared" si="219"/>
        <v>ITM_y_CIRC</v>
      </c>
      <c r="AA860" s="158" t="str">
        <f>IF(ISNA(VLOOKUP(X860,Sheet2!J:J,1,0)),"//","")</f>
        <v/>
      </c>
      <c r="AC860" s="108" t="str">
        <f t="shared" si="220"/>
        <v/>
      </c>
      <c r="AD860" t="b">
        <f t="shared" si="221"/>
        <v>1</v>
      </c>
    </row>
    <row r="861" spans="1:30">
      <c r="A861" s="56">
        <f t="shared" si="222"/>
        <v>861</v>
      </c>
      <c r="B861" s="55">
        <f t="shared" si="214"/>
        <v>837</v>
      </c>
      <c r="C861" s="59" t="s">
        <v>4058</v>
      </c>
      <c r="D861" s="59" t="s">
        <v>3332</v>
      </c>
      <c r="E861" s="65" t="s">
        <v>722</v>
      </c>
      <c r="F861" s="65" t="s">
        <v>722</v>
      </c>
      <c r="G861" s="68">
        <v>0</v>
      </c>
      <c r="H861" s="68">
        <v>0</v>
      </c>
      <c r="I861" s="171" t="s">
        <v>2695</v>
      </c>
      <c r="J861" s="65" t="s">
        <v>1550</v>
      </c>
      <c r="K861" s="66" t="s">
        <v>4077</v>
      </c>
      <c r="L861" s="67"/>
      <c r="M861" s="63" t="s">
        <v>3332</v>
      </c>
      <c r="N861" s="13"/>
      <c r="O861"/>
      <c r="P861" t="str">
        <f t="shared" si="213"/>
        <v/>
      </c>
      <c r="Q861" t="str">
        <f>IF(ISNA(VLOOKUP(AC861,#REF!,1)),"//","")</f>
        <v/>
      </c>
      <c r="R861"/>
      <c r="S861" s="43">
        <f t="shared" si="215"/>
        <v>187</v>
      </c>
      <c r="T861" s="92" t="s">
        <v>2431</v>
      </c>
      <c r="U861" s="70" t="s">
        <v>2431</v>
      </c>
      <c r="V861" s="70" t="s">
        <v>2431</v>
      </c>
      <c r="W861" s="44" t="str">
        <f t="shared" si="216"/>
        <v/>
      </c>
      <c r="X861" s="25" t="str">
        <f t="shared" si="217"/>
        <v/>
      </c>
      <c r="Y861" s="1">
        <f t="shared" si="218"/>
        <v>837</v>
      </c>
      <c r="Z861" t="str">
        <f t="shared" si="219"/>
        <v>ITM_y_ACUTE</v>
      </c>
      <c r="AA861" s="158" t="str">
        <f>IF(ISNA(VLOOKUP(X861,Sheet2!J:J,1,0)),"//","")</f>
        <v/>
      </c>
      <c r="AC861" s="108" t="str">
        <f t="shared" si="220"/>
        <v/>
      </c>
      <c r="AD861" t="b">
        <f t="shared" si="221"/>
        <v>1</v>
      </c>
    </row>
    <row r="862" spans="1:30">
      <c r="A862" s="56">
        <f t="shared" si="222"/>
        <v>862</v>
      </c>
      <c r="B862" s="55">
        <f t="shared" si="214"/>
        <v>838</v>
      </c>
      <c r="C862" s="59" t="s">
        <v>4058</v>
      </c>
      <c r="D862" s="59" t="s">
        <v>3333</v>
      </c>
      <c r="E862" s="65" t="s">
        <v>723</v>
      </c>
      <c r="F862" s="65" t="s">
        <v>723</v>
      </c>
      <c r="G862" s="68">
        <v>0</v>
      </c>
      <c r="H862" s="68">
        <v>0</v>
      </c>
      <c r="I862" s="171" t="s">
        <v>2695</v>
      </c>
      <c r="J862" s="65" t="s">
        <v>1550</v>
      </c>
      <c r="K862" s="66" t="s">
        <v>4077</v>
      </c>
      <c r="L862" s="67"/>
      <c r="M862" s="63" t="s">
        <v>3333</v>
      </c>
      <c r="N862" s="13"/>
      <c r="O862"/>
      <c r="P862" t="str">
        <f t="shared" si="213"/>
        <v/>
      </c>
      <c r="Q862" t="str">
        <f>IF(ISNA(VLOOKUP(AC862,#REF!,1)),"//","")</f>
        <v/>
      </c>
      <c r="R862"/>
      <c r="S862" s="43">
        <f t="shared" si="215"/>
        <v>187</v>
      </c>
      <c r="T862" s="92" t="s">
        <v>2431</v>
      </c>
      <c r="U862" s="70" t="s">
        <v>2431</v>
      </c>
      <c r="V862" s="70" t="s">
        <v>2431</v>
      </c>
      <c r="W862" s="44" t="str">
        <f t="shared" si="216"/>
        <v/>
      </c>
      <c r="X862" s="25" t="str">
        <f t="shared" si="217"/>
        <v/>
      </c>
      <c r="Y862" s="1">
        <f t="shared" si="218"/>
        <v>838</v>
      </c>
      <c r="Z862" t="str">
        <f t="shared" si="219"/>
        <v>ITM_y_DIARESIS</v>
      </c>
      <c r="AA862" s="158" t="str">
        <f>IF(ISNA(VLOOKUP(X862,Sheet2!J:J,1,0)),"//","")</f>
        <v/>
      </c>
      <c r="AC862" s="108" t="str">
        <f t="shared" si="220"/>
        <v/>
      </c>
      <c r="AD862" t="b">
        <f t="shared" si="221"/>
        <v>1</v>
      </c>
    </row>
    <row r="863" spans="1:30">
      <c r="A863" s="56">
        <f t="shared" si="222"/>
        <v>863</v>
      </c>
      <c r="B863" s="55">
        <f t="shared" si="214"/>
        <v>839</v>
      </c>
      <c r="C863" s="59" t="s">
        <v>4058</v>
      </c>
      <c r="D863" s="59" t="s">
        <v>3334</v>
      </c>
      <c r="E863" s="65" t="s">
        <v>724</v>
      </c>
      <c r="F863" s="65" t="s">
        <v>724</v>
      </c>
      <c r="G863" s="68">
        <v>0</v>
      </c>
      <c r="H863" s="68">
        <v>0</v>
      </c>
      <c r="I863" s="171" t="s">
        <v>2695</v>
      </c>
      <c r="J863" s="65" t="s">
        <v>1550</v>
      </c>
      <c r="K863" s="66" t="s">
        <v>4077</v>
      </c>
      <c r="L863" s="67"/>
      <c r="M863" s="63" t="s">
        <v>3334</v>
      </c>
      <c r="N863" s="13"/>
      <c r="O863"/>
      <c r="P863" t="str">
        <f t="shared" si="213"/>
        <v/>
      </c>
      <c r="Q863" t="str">
        <f>IF(ISNA(VLOOKUP(AC863,#REF!,1)),"//","")</f>
        <v/>
      </c>
      <c r="R863"/>
      <c r="S863" s="43">
        <f t="shared" si="215"/>
        <v>187</v>
      </c>
      <c r="T863" s="92" t="s">
        <v>2431</v>
      </c>
      <c r="U863" s="70" t="s">
        <v>2431</v>
      </c>
      <c r="V863" s="70" t="s">
        <v>2431</v>
      </c>
      <c r="W863" s="44" t="str">
        <f t="shared" si="216"/>
        <v/>
      </c>
      <c r="X863" s="25" t="str">
        <f t="shared" si="217"/>
        <v/>
      </c>
      <c r="Y863" s="1">
        <f t="shared" si="218"/>
        <v>839</v>
      </c>
      <c r="Z863" t="str">
        <f t="shared" si="219"/>
        <v>ITM_z_ACUTE</v>
      </c>
      <c r="AA863" s="158" t="str">
        <f>IF(ISNA(VLOOKUP(X863,Sheet2!J:J,1,0)),"//","")</f>
        <v/>
      </c>
      <c r="AC863" s="108" t="str">
        <f t="shared" si="220"/>
        <v/>
      </c>
      <c r="AD863" t="b">
        <f t="shared" si="221"/>
        <v>1</v>
      </c>
    </row>
    <row r="864" spans="1:30">
      <c r="A864" s="56">
        <f t="shared" si="222"/>
        <v>864</v>
      </c>
      <c r="B864" s="55">
        <f t="shared" si="214"/>
        <v>840</v>
      </c>
      <c r="C864" s="59" t="s">
        <v>4058</v>
      </c>
      <c r="D864" s="59" t="s">
        <v>3335</v>
      </c>
      <c r="E864" s="65" t="s">
        <v>725</v>
      </c>
      <c r="F864" s="65" t="s">
        <v>725</v>
      </c>
      <c r="G864" s="73">
        <v>0</v>
      </c>
      <c r="H864" s="73">
        <v>0</v>
      </c>
      <c r="I864" s="171" t="s">
        <v>2695</v>
      </c>
      <c r="J864" s="65" t="s">
        <v>1550</v>
      </c>
      <c r="K864" s="66" t="s">
        <v>4077</v>
      </c>
      <c r="L864" s="67"/>
      <c r="M864" s="63" t="s">
        <v>3335</v>
      </c>
      <c r="N864" s="13"/>
      <c r="O864"/>
      <c r="P864" t="str">
        <f t="shared" si="213"/>
        <v/>
      </c>
      <c r="Q864" t="str">
        <f>IF(ISNA(VLOOKUP(AC864,#REF!,1)),"//","")</f>
        <v/>
      </c>
      <c r="R864"/>
      <c r="S864" s="43">
        <f t="shared" si="215"/>
        <v>187</v>
      </c>
      <c r="T864" s="92" t="s">
        <v>2431</v>
      </c>
      <c r="U864" s="70" t="s">
        <v>2431</v>
      </c>
      <c r="V864" s="70" t="s">
        <v>2431</v>
      </c>
      <c r="W864" s="44" t="str">
        <f t="shared" si="216"/>
        <v/>
      </c>
      <c r="X864" s="25" t="str">
        <f t="shared" si="217"/>
        <v/>
      </c>
      <c r="Y864" s="1">
        <f t="shared" si="218"/>
        <v>840</v>
      </c>
      <c r="Z864" t="str">
        <f t="shared" si="219"/>
        <v>ITM_z_CARON</v>
      </c>
      <c r="AA864" s="158" t="str">
        <f>IF(ISNA(VLOOKUP(X864,Sheet2!J:J,1,0)),"//","")</f>
        <v/>
      </c>
      <c r="AC864" s="108" t="str">
        <f t="shared" si="220"/>
        <v/>
      </c>
      <c r="AD864" t="b">
        <f t="shared" si="221"/>
        <v>1</v>
      </c>
    </row>
    <row r="865" spans="1:30">
      <c r="A865" s="56">
        <f t="shared" si="222"/>
        <v>865</v>
      </c>
      <c r="B865" s="55">
        <f t="shared" si="214"/>
        <v>841</v>
      </c>
      <c r="C865" s="59" t="s">
        <v>4058</v>
      </c>
      <c r="D865" s="59" t="s">
        <v>3336</v>
      </c>
      <c r="E865" s="65" t="s">
        <v>726</v>
      </c>
      <c r="F865" s="77" t="s">
        <v>726</v>
      </c>
      <c r="G865" s="73">
        <v>0</v>
      </c>
      <c r="H865" s="73">
        <v>0</v>
      </c>
      <c r="I865" s="171" t="s">
        <v>2695</v>
      </c>
      <c r="J865" s="65" t="s">
        <v>1550</v>
      </c>
      <c r="K865" s="66" t="s">
        <v>4077</v>
      </c>
      <c r="L865" s="67"/>
      <c r="M865" s="63" t="s">
        <v>3336</v>
      </c>
      <c r="N865" s="13"/>
      <c r="O865"/>
      <c r="P865" t="str">
        <f t="shared" si="213"/>
        <v/>
      </c>
      <c r="Q865" t="str">
        <f>IF(ISNA(VLOOKUP(AC865,#REF!,1)),"//","")</f>
        <v/>
      </c>
      <c r="R865"/>
      <c r="S865" s="43">
        <f t="shared" si="215"/>
        <v>187</v>
      </c>
      <c r="T865" s="92" t="s">
        <v>2431</v>
      </c>
      <c r="U865" s="70" t="s">
        <v>2431</v>
      </c>
      <c r="V865" s="70" t="s">
        <v>2431</v>
      </c>
      <c r="W865" s="44" t="str">
        <f t="shared" si="216"/>
        <v/>
      </c>
      <c r="X865" s="25" t="str">
        <f t="shared" si="217"/>
        <v/>
      </c>
      <c r="Y865" s="1">
        <f t="shared" si="218"/>
        <v>841</v>
      </c>
      <c r="Z865" t="str">
        <f t="shared" si="219"/>
        <v>ITM_z_DOT</v>
      </c>
      <c r="AA865" s="158" t="str">
        <f>IF(ISNA(VLOOKUP(X865,Sheet2!J:J,1,0)),"//","")</f>
        <v/>
      </c>
      <c r="AC865" s="108" t="str">
        <f t="shared" si="220"/>
        <v/>
      </c>
      <c r="AD865" t="b">
        <f t="shared" si="221"/>
        <v>1</v>
      </c>
    </row>
    <row r="866" spans="1:30" s="17" customFormat="1">
      <c r="A866" s="108">
        <f t="shared" si="222"/>
        <v>866</v>
      </c>
      <c r="B866" s="55">
        <f t="shared" si="214"/>
        <v>842</v>
      </c>
      <c r="C866" s="110" t="s">
        <v>4057</v>
      </c>
      <c r="D866" s="110" t="s">
        <v>7</v>
      </c>
      <c r="E866" s="135" t="str">
        <f t="shared" ref="E866:E871" si="223">CHAR(34)&amp;IF(B866&lt;10,"000",IF(B866&lt;100,"00",IF(B866&lt;1000,"0","")))&amp;$B866&amp;CHAR(34)</f>
        <v>"0842"</v>
      </c>
      <c r="F866" s="111" t="str">
        <f t="shared" ref="F866:F871" si="224">E866</f>
        <v>"0842"</v>
      </c>
      <c r="G866" s="191">
        <v>0</v>
      </c>
      <c r="H866" s="191">
        <v>0</v>
      </c>
      <c r="I866" s="178" t="s">
        <v>28</v>
      </c>
      <c r="J866" s="112" t="s">
        <v>1550</v>
      </c>
      <c r="K866" s="113" t="s">
        <v>4077</v>
      </c>
      <c r="M866" s="136" t="str">
        <f t="shared" ref="M866:M871" si="225">"ITM_"&amp;IF(B866&lt;10,"000",IF(B866&lt;100,"00",IF(B866&lt;1000,"0","")))&amp;$B866</f>
        <v>ITM_0842</v>
      </c>
      <c r="N866" s="16"/>
      <c r="P866" s="17" t="str">
        <f t="shared" si="213"/>
        <v/>
      </c>
      <c r="Q866" s="17" t="str">
        <f>IF(ISNA(VLOOKUP(AC866,#REF!,1)),"//","")</f>
        <v/>
      </c>
      <c r="S866" s="43">
        <f t="shared" si="215"/>
        <v>187</v>
      </c>
      <c r="T866" s="108" t="s">
        <v>2431</v>
      </c>
      <c r="U866" s="115" t="s">
        <v>2431</v>
      </c>
      <c r="V866" s="115" t="s">
        <v>2431</v>
      </c>
      <c r="W866" s="44" t="str">
        <f t="shared" si="216"/>
        <v/>
      </c>
      <c r="X866" s="25" t="str">
        <f t="shared" si="217"/>
        <v/>
      </c>
      <c r="Y866" s="1">
        <f t="shared" si="218"/>
        <v>842</v>
      </c>
      <c r="Z866" t="str">
        <f t="shared" si="219"/>
        <v>ITM_0842</v>
      </c>
      <c r="AA866" s="158" t="str">
        <f>IF(ISNA(VLOOKUP(X866,Sheet2!J:J,1,0)),"//","")</f>
        <v/>
      </c>
      <c r="AC866" s="108" t="str">
        <f t="shared" si="220"/>
        <v/>
      </c>
      <c r="AD866" t="b">
        <f t="shared" si="221"/>
        <v>1</v>
      </c>
    </row>
    <row r="867" spans="1:30" s="17" customFormat="1">
      <c r="A867" s="108">
        <f t="shared" si="222"/>
        <v>867</v>
      </c>
      <c r="B867" s="55">
        <f t="shared" si="214"/>
        <v>843</v>
      </c>
      <c r="C867" s="110" t="s">
        <v>4057</v>
      </c>
      <c r="D867" s="110" t="s">
        <v>7</v>
      </c>
      <c r="E867" s="135" t="str">
        <f t="shared" si="223"/>
        <v>"0843"</v>
      </c>
      <c r="F867" s="111" t="str">
        <f t="shared" si="224"/>
        <v>"0843"</v>
      </c>
      <c r="G867" s="191">
        <v>0</v>
      </c>
      <c r="H867" s="191">
        <v>0</v>
      </c>
      <c r="I867" s="178" t="s">
        <v>28</v>
      </c>
      <c r="J867" s="112" t="s">
        <v>1550</v>
      </c>
      <c r="K867" s="113" t="s">
        <v>4077</v>
      </c>
      <c r="M867" s="136" t="str">
        <f t="shared" si="225"/>
        <v>ITM_0843</v>
      </c>
      <c r="N867" s="16"/>
      <c r="P867" s="17" t="str">
        <f t="shared" ref="P867:P871" si="226">IF(E867=F867,"","NOT EQUAL")</f>
        <v/>
      </c>
      <c r="Q867" s="17" t="str">
        <f>IF(ISNA(VLOOKUP(AC867,#REF!,1)),"//","")</f>
        <v/>
      </c>
      <c r="S867" s="43">
        <f t="shared" si="215"/>
        <v>187</v>
      </c>
      <c r="T867" s="108" t="s">
        <v>2431</v>
      </c>
      <c r="U867" s="115" t="s">
        <v>2431</v>
      </c>
      <c r="V867" s="115" t="s">
        <v>2431</v>
      </c>
      <c r="W867" s="44" t="str">
        <f t="shared" si="216"/>
        <v/>
      </c>
      <c r="X867" s="25" t="str">
        <f t="shared" si="217"/>
        <v/>
      </c>
      <c r="Y867" s="1">
        <f t="shared" si="218"/>
        <v>843</v>
      </c>
      <c r="Z867" t="str">
        <f t="shared" si="219"/>
        <v>ITM_0843</v>
      </c>
      <c r="AA867" s="158" t="str">
        <f>IF(ISNA(VLOOKUP(X867,Sheet2!J:J,1,0)),"//","")</f>
        <v/>
      </c>
      <c r="AC867" s="108" t="str">
        <f t="shared" si="220"/>
        <v/>
      </c>
      <c r="AD867" t="b">
        <f t="shared" si="221"/>
        <v>1</v>
      </c>
    </row>
    <row r="868" spans="1:30" s="17" customFormat="1">
      <c r="A868" s="108">
        <f t="shared" si="222"/>
        <v>868</v>
      </c>
      <c r="B868" s="55">
        <f t="shared" si="214"/>
        <v>844</v>
      </c>
      <c r="C868" s="110" t="s">
        <v>4057</v>
      </c>
      <c r="D868" s="110" t="s">
        <v>7</v>
      </c>
      <c r="E868" s="135" t="str">
        <f t="shared" si="223"/>
        <v>"0844"</v>
      </c>
      <c r="F868" s="111" t="str">
        <f t="shared" si="224"/>
        <v>"0844"</v>
      </c>
      <c r="G868" s="191">
        <v>0</v>
      </c>
      <c r="H868" s="191">
        <v>0</v>
      </c>
      <c r="I868" s="178" t="s">
        <v>28</v>
      </c>
      <c r="J868" s="112" t="s">
        <v>1550</v>
      </c>
      <c r="K868" s="113" t="s">
        <v>4077</v>
      </c>
      <c r="M868" s="136" t="str">
        <f t="shared" si="225"/>
        <v>ITM_0844</v>
      </c>
      <c r="N868" s="16"/>
      <c r="P868" s="17" t="str">
        <f t="shared" si="226"/>
        <v/>
      </c>
      <c r="Q868" s="17" t="str">
        <f>IF(ISNA(VLOOKUP(AC868,#REF!,1)),"//","")</f>
        <v/>
      </c>
      <c r="S868" s="43">
        <f t="shared" si="215"/>
        <v>187</v>
      </c>
      <c r="T868" s="108" t="s">
        <v>2431</v>
      </c>
      <c r="U868" s="115" t="s">
        <v>2431</v>
      </c>
      <c r="V868" s="115" t="s">
        <v>2431</v>
      </c>
      <c r="W868" s="44" t="str">
        <f t="shared" si="216"/>
        <v/>
      </c>
      <c r="X868" s="25" t="str">
        <f t="shared" si="217"/>
        <v/>
      </c>
      <c r="Y868" s="1">
        <f t="shared" si="218"/>
        <v>844</v>
      </c>
      <c r="Z868" t="str">
        <f t="shared" si="219"/>
        <v>ITM_0844</v>
      </c>
      <c r="AA868" s="158" t="str">
        <f>IF(ISNA(VLOOKUP(X868,Sheet2!J:J,1,0)),"//","")</f>
        <v/>
      </c>
      <c r="AC868" s="108" t="str">
        <f t="shared" si="220"/>
        <v/>
      </c>
      <c r="AD868" t="b">
        <f t="shared" si="221"/>
        <v>1</v>
      </c>
    </row>
    <row r="869" spans="1:30" s="17" customFormat="1">
      <c r="A869" s="108">
        <f t="shared" si="222"/>
        <v>869</v>
      </c>
      <c r="B869" s="55">
        <f t="shared" si="214"/>
        <v>845</v>
      </c>
      <c r="C869" s="110" t="s">
        <v>4057</v>
      </c>
      <c r="D869" s="110" t="s">
        <v>7</v>
      </c>
      <c r="E869" s="135" t="str">
        <f t="shared" si="223"/>
        <v>"0845"</v>
      </c>
      <c r="F869" s="111" t="str">
        <f t="shared" si="224"/>
        <v>"0845"</v>
      </c>
      <c r="G869" s="191">
        <v>0</v>
      </c>
      <c r="H869" s="191">
        <v>0</v>
      </c>
      <c r="I869" s="178" t="s">
        <v>28</v>
      </c>
      <c r="J869" s="112" t="s">
        <v>1550</v>
      </c>
      <c r="K869" s="113" t="s">
        <v>4077</v>
      </c>
      <c r="M869" s="136" t="str">
        <f t="shared" si="225"/>
        <v>ITM_0845</v>
      </c>
      <c r="N869" s="16"/>
      <c r="P869" s="17" t="str">
        <f t="shared" si="226"/>
        <v/>
      </c>
      <c r="Q869" s="17" t="str">
        <f>IF(ISNA(VLOOKUP(AC869,#REF!,1)),"//","")</f>
        <v/>
      </c>
      <c r="S869" s="43">
        <f t="shared" si="215"/>
        <v>187</v>
      </c>
      <c r="T869" s="108" t="s">
        <v>2431</v>
      </c>
      <c r="U869" s="115" t="s">
        <v>2431</v>
      </c>
      <c r="V869" s="115" t="s">
        <v>2431</v>
      </c>
      <c r="W869" s="44" t="str">
        <f t="shared" si="216"/>
        <v/>
      </c>
      <c r="X869" s="25" t="str">
        <f t="shared" si="217"/>
        <v/>
      </c>
      <c r="Y869" s="1">
        <f t="shared" si="218"/>
        <v>845</v>
      </c>
      <c r="Z869" t="str">
        <f t="shared" si="219"/>
        <v>ITM_0845</v>
      </c>
      <c r="AA869" s="158" t="str">
        <f>IF(ISNA(VLOOKUP(X869,Sheet2!J:J,1,0)),"//","")</f>
        <v/>
      </c>
      <c r="AC869" s="108" t="str">
        <f t="shared" si="220"/>
        <v/>
      </c>
      <c r="AD869" t="b">
        <f t="shared" si="221"/>
        <v>1</v>
      </c>
    </row>
    <row r="870" spans="1:30" s="17" customFormat="1">
      <c r="A870" s="108">
        <f t="shared" si="222"/>
        <v>870</v>
      </c>
      <c r="B870" s="55">
        <f t="shared" si="214"/>
        <v>846</v>
      </c>
      <c r="C870" s="110" t="s">
        <v>4057</v>
      </c>
      <c r="D870" s="110" t="s">
        <v>7</v>
      </c>
      <c r="E870" s="135" t="str">
        <f t="shared" si="223"/>
        <v>"0846"</v>
      </c>
      <c r="F870" s="111" t="str">
        <f t="shared" si="224"/>
        <v>"0846"</v>
      </c>
      <c r="G870" s="191">
        <v>0</v>
      </c>
      <c r="H870" s="191">
        <v>0</v>
      </c>
      <c r="I870" s="178" t="s">
        <v>28</v>
      </c>
      <c r="J870" s="112" t="s">
        <v>1550</v>
      </c>
      <c r="K870" s="113" t="s">
        <v>4077</v>
      </c>
      <c r="M870" s="136" t="str">
        <f t="shared" si="225"/>
        <v>ITM_0846</v>
      </c>
      <c r="N870" s="16"/>
      <c r="P870" s="17" t="str">
        <f t="shared" si="226"/>
        <v/>
      </c>
      <c r="Q870" s="17" t="str">
        <f>IF(ISNA(VLOOKUP(AC870,#REF!,1)),"//","")</f>
        <v/>
      </c>
      <c r="S870" s="43">
        <f t="shared" si="215"/>
        <v>187</v>
      </c>
      <c r="T870" s="108" t="s">
        <v>2431</v>
      </c>
      <c r="U870" s="115" t="s">
        <v>2431</v>
      </c>
      <c r="V870" s="115" t="s">
        <v>2431</v>
      </c>
      <c r="W870" s="44" t="str">
        <f t="shared" si="216"/>
        <v/>
      </c>
      <c r="X870" s="25" t="str">
        <f t="shared" si="217"/>
        <v/>
      </c>
      <c r="Y870" s="1">
        <f t="shared" si="218"/>
        <v>846</v>
      </c>
      <c r="Z870" t="str">
        <f t="shared" si="219"/>
        <v>ITM_0846</v>
      </c>
      <c r="AA870" s="158" t="str">
        <f>IF(ISNA(VLOOKUP(X870,Sheet2!J:J,1,0)),"//","")</f>
        <v/>
      </c>
      <c r="AC870" s="108" t="str">
        <f t="shared" si="220"/>
        <v/>
      </c>
      <c r="AD870" t="b">
        <f t="shared" si="221"/>
        <v>1</v>
      </c>
    </row>
    <row r="871" spans="1:30" s="17" customFormat="1">
      <c r="A871" s="108">
        <f t="shared" si="222"/>
        <v>871</v>
      </c>
      <c r="B871" s="55">
        <f t="shared" si="214"/>
        <v>847</v>
      </c>
      <c r="C871" s="110" t="s">
        <v>4057</v>
      </c>
      <c r="D871" s="110" t="s">
        <v>7</v>
      </c>
      <c r="E871" s="135" t="str">
        <f t="shared" si="223"/>
        <v>"0847"</v>
      </c>
      <c r="F871" s="111" t="str">
        <f t="shared" si="224"/>
        <v>"0847"</v>
      </c>
      <c r="G871" s="191">
        <v>0</v>
      </c>
      <c r="H871" s="191">
        <v>0</v>
      </c>
      <c r="I871" s="178" t="s">
        <v>28</v>
      </c>
      <c r="J871" s="112" t="s">
        <v>1550</v>
      </c>
      <c r="K871" s="113" t="s">
        <v>4077</v>
      </c>
      <c r="M871" s="136" t="str">
        <f t="shared" si="225"/>
        <v>ITM_0847</v>
      </c>
      <c r="N871" s="16"/>
      <c r="P871" s="17" t="str">
        <f t="shared" si="226"/>
        <v/>
      </c>
      <c r="Q871" s="17" t="str">
        <f>IF(ISNA(VLOOKUP(AC871,#REF!,1)),"//","")</f>
        <v/>
      </c>
      <c r="S871" s="43">
        <f t="shared" si="215"/>
        <v>187</v>
      </c>
      <c r="T871" s="108" t="s">
        <v>2431</v>
      </c>
      <c r="U871" s="115" t="s">
        <v>2431</v>
      </c>
      <c r="V871" s="115" t="s">
        <v>2431</v>
      </c>
      <c r="W871" s="44" t="str">
        <f t="shared" si="216"/>
        <v/>
      </c>
      <c r="X871" s="25" t="str">
        <f t="shared" si="217"/>
        <v/>
      </c>
      <c r="Y871" s="1">
        <f t="shared" si="218"/>
        <v>847</v>
      </c>
      <c r="Z871" t="str">
        <f t="shared" si="219"/>
        <v>ITM_0847</v>
      </c>
      <c r="AA871" s="158" t="str">
        <f>IF(ISNA(VLOOKUP(X871,Sheet2!J:J,1,0)),"//","")</f>
        <v/>
      </c>
      <c r="AC871" s="108" t="str">
        <f t="shared" si="220"/>
        <v/>
      </c>
      <c r="AD871" t="b">
        <f t="shared" si="221"/>
        <v>1</v>
      </c>
    </row>
    <row r="872" spans="1:30">
      <c r="A872" s="56">
        <f t="shared" si="222"/>
        <v>872</v>
      </c>
      <c r="B872" s="55">
        <f t="shared" si="214"/>
        <v>848</v>
      </c>
      <c r="C872" s="59" t="s">
        <v>4057</v>
      </c>
      <c r="D872" s="59" t="s">
        <v>7</v>
      </c>
      <c r="E872" s="65" t="s">
        <v>533</v>
      </c>
      <c r="F872" s="65" t="s">
        <v>727</v>
      </c>
      <c r="G872" s="68">
        <v>0</v>
      </c>
      <c r="H872" s="68">
        <v>0</v>
      </c>
      <c r="I872" s="65" t="s">
        <v>1</v>
      </c>
      <c r="J872" s="65" t="s">
        <v>1550</v>
      </c>
      <c r="K872" s="66" t="s">
        <v>4077</v>
      </c>
      <c r="L872" s="67"/>
      <c r="M872" s="63" t="s">
        <v>3474</v>
      </c>
      <c r="N872" s="13"/>
      <c r="O872"/>
      <c r="P872" t="str">
        <f t="shared" ref="P872:P930" si="227">IF(E872=F872,"","NOT EQUAL")</f>
        <v>NOT EQUAL</v>
      </c>
      <c r="Q872" t="str">
        <f>IF(ISNA(VLOOKUP(AC872,#REF!,1)),"//","")</f>
        <v/>
      </c>
      <c r="R872"/>
      <c r="S872" s="43">
        <f t="shared" si="215"/>
        <v>187</v>
      </c>
      <c r="T872" s="92" t="s">
        <v>2431</v>
      </c>
      <c r="U872" s="70" t="s">
        <v>2431</v>
      </c>
      <c r="V872" s="70" t="s">
        <v>2431</v>
      </c>
      <c r="W872" s="44" t="str">
        <f t="shared" si="216"/>
        <v/>
      </c>
      <c r="X872" s="25" t="str">
        <f t="shared" si="217"/>
        <v/>
      </c>
      <c r="Y872" s="1">
        <f t="shared" si="218"/>
        <v>848</v>
      </c>
      <c r="Z872" t="str">
        <f t="shared" si="219"/>
        <v>ITM_SUB_alpha</v>
      </c>
      <c r="AA872" s="158" t="str">
        <f>IF(ISNA(VLOOKUP(X872,Sheet2!J:J,1,0)),"//","")</f>
        <v/>
      </c>
      <c r="AC872" s="108" t="str">
        <f t="shared" si="220"/>
        <v/>
      </c>
      <c r="AD872" t="b">
        <f t="shared" si="221"/>
        <v>1</v>
      </c>
    </row>
    <row r="873" spans="1:30">
      <c r="A873" s="56">
        <f t="shared" si="222"/>
        <v>873</v>
      </c>
      <c r="B873" s="55">
        <f t="shared" si="214"/>
        <v>849</v>
      </c>
      <c r="C873" s="59" t="s">
        <v>4057</v>
      </c>
      <c r="D873" s="59" t="s">
        <v>7</v>
      </c>
      <c r="E873" s="78" t="s">
        <v>533</v>
      </c>
      <c r="F873" s="79" t="s">
        <v>728</v>
      </c>
      <c r="G873" s="73">
        <v>0</v>
      </c>
      <c r="H873" s="73">
        <v>0</v>
      </c>
      <c r="I873" s="65" t="s">
        <v>1</v>
      </c>
      <c r="J873" s="65" t="s">
        <v>1550</v>
      </c>
      <c r="K873" s="66" t="s">
        <v>4077</v>
      </c>
      <c r="L873" s="67"/>
      <c r="M873" s="63" t="s">
        <v>3475</v>
      </c>
      <c r="N873" s="13"/>
      <c r="O873"/>
      <c r="P873" t="str">
        <f t="shared" si="227"/>
        <v>NOT EQUAL</v>
      </c>
      <c r="Q873" t="str">
        <f>IF(ISNA(VLOOKUP(AC873,#REF!,1)),"//","")</f>
        <v/>
      </c>
      <c r="R873"/>
      <c r="S873" s="43">
        <f t="shared" si="215"/>
        <v>187</v>
      </c>
      <c r="T873" s="92" t="s">
        <v>2431</v>
      </c>
      <c r="U873" s="70" t="s">
        <v>2431</v>
      </c>
      <c r="V873" s="70" t="s">
        <v>2431</v>
      </c>
      <c r="W873" s="44" t="str">
        <f t="shared" si="216"/>
        <v/>
      </c>
      <c r="X873" s="25" t="str">
        <f t="shared" si="217"/>
        <v/>
      </c>
      <c r="Y873" s="1">
        <f t="shared" si="218"/>
        <v>849</v>
      </c>
      <c r="Z873" t="str">
        <f t="shared" si="219"/>
        <v>ITM_SUB_delta</v>
      </c>
      <c r="AA873" s="158" t="str">
        <f>IF(ISNA(VLOOKUP(X873,Sheet2!J:J,1,0)),"//","")</f>
        <v/>
      </c>
      <c r="AC873" s="108" t="str">
        <f t="shared" si="220"/>
        <v/>
      </c>
      <c r="AD873" t="b">
        <f t="shared" si="221"/>
        <v>1</v>
      </c>
    </row>
    <row r="874" spans="1:30">
      <c r="A874" s="56">
        <f t="shared" si="222"/>
        <v>874</v>
      </c>
      <c r="B874" s="55">
        <f t="shared" si="214"/>
        <v>850</v>
      </c>
      <c r="C874" s="59" t="s">
        <v>4057</v>
      </c>
      <c r="D874" s="59" t="s">
        <v>7</v>
      </c>
      <c r="E874" s="65" t="s">
        <v>533</v>
      </c>
      <c r="F874" s="65" t="s">
        <v>729</v>
      </c>
      <c r="G874" s="73">
        <v>0</v>
      </c>
      <c r="H874" s="73">
        <v>0</v>
      </c>
      <c r="I874" s="65" t="s">
        <v>1</v>
      </c>
      <c r="J874" s="65" t="s">
        <v>1550</v>
      </c>
      <c r="K874" s="66" t="s">
        <v>4077</v>
      </c>
      <c r="L874" s="67"/>
      <c r="M874" s="63" t="s">
        <v>3476</v>
      </c>
      <c r="N874" s="13"/>
      <c r="O874"/>
      <c r="P874" t="str">
        <f t="shared" si="227"/>
        <v>NOT EQUAL</v>
      </c>
      <c r="Q874" t="str">
        <f>IF(ISNA(VLOOKUP(AC874,#REF!,1)),"//","")</f>
        <v/>
      </c>
      <c r="R874"/>
      <c r="S874" s="43">
        <f t="shared" si="215"/>
        <v>187</v>
      </c>
      <c r="T874" s="92" t="s">
        <v>2431</v>
      </c>
      <c r="U874" s="70" t="s">
        <v>2431</v>
      </c>
      <c r="V874" s="70" t="s">
        <v>2431</v>
      </c>
      <c r="W874" s="44" t="str">
        <f t="shared" si="216"/>
        <v/>
      </c>
      <c r="X874" s="25" t="str">
        <f t="shared" si="217"/>
        <v/>
      </c>
      <c r="Y874" s="1">
        <f t="shared" si="218"/>
        <v>850</v>
      </c>
      <c r="Z874" t="str">
        <f t="shared" si="219"/>
        <v>ITM_SUB_mu</v>
      </c>
      <c r="AA874" s="158" t="str">
        <f>IF(ISNA(VLOOKUP(X874,Sheet2!J:J,1,0)),"//","")</f>
        <v/>
      </c>
      <c r="AC874" s="108" t="str">
        <f t="shared" si="220"/>
        <v/>
      </c>
      <c r="AD874" t="b">
        <f t="shared" si="221"/>
        <v>1</v>
      </c>
    </row>
    <row r="875" spans="1:30">
      <c r="A875" s="56">
        <f t="shared" si="222"/>
        <v>875</v>
      </c>
      <c r="B875" s="55">
        <f t="shared" si="214"/>
        <v>851</v>
      </c>
      <c r="C875" s="59" t="s">
        <v>4058</v>
      </c>
      <c r="D875" s="59" t="s">
        <v>3337</v>
      </c>
      <c r="E875" s="65" t="s">
        <v>533</v>
      </c>
      <c r="F875" s="65" t="s">
        <v>730</v>
      </c>
      <c r="G875" s="73">
        <v>0</v>
      </c>
      <c r="H875" s="73">
        <v>0</v>
      </c>
      <c r="I875" s="65" t="s">
        <v>1</v>
      </c>
      <c r="J875" s="65" t="s">
        <v>1550</v>
      </c>
      <c r="K875" s="66" t="s">
        <v>4077</v>
      </c>
      <c r="L875" s="67"/>
      <c r="M875" s="63" t="s">
        <v>3337</v>
      </c>
      <c r="N875" s="13"/>
      <c r="O875"/>
      <c r="P875" t="str">
        <f t="shared" si="227"/>
        <v>NOT EQUAL</v>
      </c>
      <c r="Q875" t="str">
        <f>IF(ISNA(VLOOKUP(AC875,#REF!,1)),"//","")</f>
        <v/>
      </c>
      <c r="R875"/>
      <c r="S875" s="43">
        <f t="shared" si="215"/>
        <v>187</v>
      </c>
      <c r="T875" s="92" t="s">
        <v>2431</v>
      </c>
      <c r="U875" s="70" t="s">
        <v>2431</v>
      </c>
      <c r="V875" s="70" t="s">
        <v>2431</v>
      </c>
      <c r="W875" s="44" t="str">
        <f t="shared" si="216"/>
        <v/>
      </c>
      <c r="X875" s="25" t="str">
        <f t="shared" si="217"/>
        <v/>
      </c>
      <c r="Y875" s="1">
        <f t="shared" si="218"/>
        <v>851</v>
      </c>
      <c r="Z875" t="str">
        <f t="shared" si="219"/>
        <v>ITM_SUB_SUN</v>
      </c>
      <c r="AA875" s="158" t="str">
        <f>IF(ISNA(VLOOKUP(X875,Sheet2!J:J,1,0)),"//","")</f>
        <v/>
      </c>
      <c r="AC875" s="108" t="str">
        <f t="shared" si="220"/>
        <v/>
      </c>
      <c r="AD875" t="b">
        <f t="shared" si="221"/>
        <v>1</v>
      </c>
    </row>
    <row r="876" spans="1:30">
      <c r="A876" s="56">
        <f t="shared" si="222"/>
        <v>876</v>
      </c>
      <c r="B876" s="55">
        <f t="shared" si="214"/>
        <v>852</v>
      </c>
      <c r="C876" s="59" t="s">
        <v>4057</v>
      </c>
      <c r="D876" s="59" t="s">
        <v>7</v>
      </c>
      <c r="E876" s="65" t="s">
        <v>533</v>
      </c>
      <c r="F876" s="65" t="s">
        <v>731</v>
      </c>
      <c r="G876" s="73">
        <v>0</v>
      </c>
      <c r="H876" s="73">
        <v>0</v>
      </c>
      <c r="I876" s="65" t="s">
        <v>1</v>
      </c>
      <c r="J876" s="65" t="s">
        <v>1550</v>
      </c>
      <c r="K876" s="66" t="s">
        <v>4077</v>
      </c>
      <c r="L876" s="67"/>
      <c r="M876" s="63" t="s">
        <v>3477</v>
      </c>
      <c r="N876" s="13"/>
      <c r="O876"/>
      <c r="P876" t="str">
        <f t="shared" si="227"/>
        <v>NOT EQUAL</v>
      </c>
      <c r="Q876" t="str">
        <f>IF(ISNA(VLOOKUP(AC876,#REF!,1)),"//","")</f>
        <v/>
      </c>
      <c r="R876"/>
      <c r="S876" s="43">
        <f t="shared" si="215"/>
        <v>187</v>
      </c>
      <c r="T876" s="92" t="s">
        <v>2431</v>
      </c>
      <c r="U876" s="70" t="s">
        <v>2431</v>
      </c>
      <c r="V876" s="70" t="s">
        <v>2431</v>
      </c>
      <c r="W876" s="44" t="str">
        <f t="shared" si="216"/>
        <v/>
      </c>
      <c r="X876" s="25" t="str">
        <f t="shared" si="217"/>
        <v/>
      </c>
      <c r="Y876" s="1">
        <f t="shared" si="218"/>
        <v>852</v>
      </c>
      <c r="Z876" t="str">
        <f t="shared" si="219"/>
        <v>ITM_SUB_SUN_b</v>
      </c>
      <c r="AA876" s="158" t="str">
        <f>IF(ISNA(VLOOKUP(X876,Sheet2!J:J,1,0)),"//","")</f>
        <v/>
      </c>
      <c r="AC876" s="108" t="str">
        <f t="shared" si="220"/>
        <v/>
      </c>
      <c r="AD876" t="b">
        <f t="shared" si="221"/>
        <v>1</v>
      </c>
    </row>
    <row r="877" spans="1:30">
      <c r="A877" s="56">
        <f t="shared" si="222"/>
        <v>877</v>
      </c>
      <c r="B877" s="55">
        <f t="shared" si="214"/>
        <v>853</v>
      </c>
      <c r="C877" s="59" t="s">
        <v>4058</v>
      </c>
      <c r="D877" s="59" t="s">
        <v>3338</v>
      </c>
      <c r="E877" s="65" t="s">
        <v>533</v>
      </c>
      <c r="F877" s="65" t="s">
        <v>732</v>
      </c>
      <c r="G877" s="73">
        <v>0</v>
      </c>
      <c r="H877" s="73">
        <v>0</v>
      </c>
      <c r="I877" s="65" t="s">
        <v>1</v>
      </c>
      <c r="J877" s="65" t="s">
        <v>1550</v>
      </c>
      <c r="K877" s="66" t="s">
        <v>4077</v>
      </c>
      <c r="L877" s="67"/>
      <c r="M877" s="63" t="s">
        <v>3338</v>
      </c>
      <c r="N877" s="13"/>
      <c r="O877"/>
      <c r="P877" t="str">
        <f t="shared" si="227"/>
        <v>NOT EQUAL</v>
      </c>
      <c r="Q877" t="str">
        <f>IF(ISNA(VLOOKUP(AC877,#REF!,1)),"//","")</f>
        <v/>
      </c>
      <c r="R877"/>
      <c r="S877" s="43">
        <f t="shared" si="215"/>
        <v>187</v>
      </c>
      <c r="T877" s="92" t="s">
        <v>2431</v>
      </c>
      <c r="U877" s="70" t="s">
        <v>2431</v>
      </c>
      <c r="V877" s="70" t="s">
        <v>2431</v>
      </c>
      <c r="W877" s="44" t="str">
        <f t="shared" si="216"/>
        <v/>
      </c>
      <c r="X877" s="25" t="str">
        <f t="shared" si="217"/>
        <v/>
      </c>
      <c r="Y877" s="1">
        <f t="shared" si="218"/>
        <v>853</v>
      </c>
      <c r="Z877" t="str">
        <f t="shared" si="219"/>
        <v>ITM_SUB_EARTH</v>
      </c>
      <c r="AA877" s="158" t="str">
        <f>IF(ISNA(VLOOKUP(X877,Sheet2!J:J,1,0)),"//","")</f>
        <v/>
      </c>
      <c r="AC877" s="108" t="str">
        <f t="shared" si="220"/>
        <v/>
      </c>
      <c r="AD877" t="b">
        <f t="shared" si="221"/>
        <v>1</v>
      </c>
    </row>
    <row r="878" spans="1:30">
      <c r="A878" s="56">
        <f t="shared" si="222"/>
        <v>878</v>
      </c>
      <c r="B878" s="55">
        <f t="shared" si="214"/>
        <v>854</v>
      </c>
      <c r="C878" s="59" t="s">
        <v>4057</v>
      </c>
      <c r="D878" s="59" t="s">
        <v>7</v>
      </c>
      <c r="E878" s="65" t="s">
        <v>533</v>
      </c>
      <c r="F878" s="65" t="s">
        <v>733</v>
      </c>
      <c r="G878" s="73">
        <v>0</v>
      </c>
      <c r="H878" s="73">
        <v>0</v>
      </c>
      <c r="I878" s="65" t="s">
        <v>1</v>
      </c>
      <c r="J878" s="65" t="s">
        <v>1550</v>
      </c>
      <c r="K878" s="66" t="s">
        <v>4077</v>
      </c>
      <c r="L878" s="67"/>
      <c r="M878" s="63" t="s">
        <v>3478</v>
      </c>
      <c r="N878" s="13"/>
      <c r="O878"/>
      <c r="P878" t="str">
        <f t="shared" si="227"/>
        <v>NOT EQUAL</v>
      </c>
      <c r="Q878" t="str">
        <f>IF(ISNA(VLOOKUP(AC878,#REF!,1)),"//","")</f>
        <v/>
      </c>
      <c r="R878"/>
      <c r="S878" s="43">
        <f t="shared" si="215"/>
        <v>187</v>
      </c>
      <c r="T878" s="92" t="s">
        <v>2431</v>
      </c>
      <c r="U878" s="70" t="s">
        <v>2431</v>
      </c>
      <c r="V878" s="70" t="s">
        <v>2431</v>
      </c>
      <c r="W878" s="44" t="str">
        <f t="shared" si="216"/>
        <v/>
      </c>
      <c r="X878" s="25" t="str">
        <f t="shared" si="217"/>
        <v/>
      </c>
      <c r="Y878" s="1">
        <f t="shared" si="218"/>
        <v>854</v>
      </c>
      <c r="Z878" t="str">
        <f t="shared" si="219"/>
        <v>ITM_SUB_EARTH_b</v>
      </c>
      <c r="AA878" s="158" t="str">
        <f>IF(ISNA(VLOOKUP(X878,Sheet2!J:J,1,0)),"//","")</f>
        <v/>
      </c>
      <c r="AC878" s="108" t="str">
        <f t="shared" si="220"/>
        <v/>
      </c>
      <c r="AD878" t="b">
        <f t="shared" si="221"/>
        <v>1</v>
      </c>
    </row>
    <row r="879" spans="1:30">
      <c r="A879" s="56">
        <f t="shared" si="222"/>
        <v>879</v>
      </c>
      <c r="B879" s="55">
        <f t="shared" si="214"/>
        <v>855</v>
      </c>
      <c r="C879" s="59" t="s">
        <v>4057</v>
      </c>
      <c r="D879" s="59" t="s">
        <v>7</v>
      </c>
      <c r="E879" s="65" t="s">
        <v>533</v>
      </c>
      <c r="F879" s="65" t="s">
        <v>734</v>
      </c>
      <c r="G879" s="73">
        <v>0</v>
      </c>
      <c r="H879" s="73">
        <v>0</v>
      </c>
      <c r="I879" s="65" t="s">
        <v>1</v>
      </c>
      <c r="J879" s="65" t="s">
        <v>1550</v>
      </c>
      <c r="K879" s="66" t="s">
        <v>4077</v>
      </c>
      <c r="L879" s="67"/>
      <c r="M879" s="63" t="s">
        <v>3479</v>
      </c>
      <c r="N879" s="13"/>
      <c r="O879"/>
      <c r="P879" t="str">
        <f t="shared" si="227"/>
        <v>NOT EQUAL</v>
      </c>
      <c r="Q879" t="str">
        <f>IF(ISNA(VLOOKUP(AC879,#REF!,1)),"//","")</f>
        <v/>
      </c>
      <c r="R879"/>
      <c r="S879" s="43">
        <f t="shared" si="215"/>
        <v>187</v>
      </c>
      <c r="T879" s="92" t="s">
        <v>2431</v>
      </c>
      <c r="U879" s="70" t="s">
        <v>2431</v>
      </c>
      <c r="V879" s="70" t="s">
        <v>2431</v>
      </c>
      <c r="W879" s="44" t="str">
        <f t="shared" si="216"/>
        <v/>
      </c>
      <c r="X879" s="25" t="str">
        <f t="shared" si="217"/>
        <v/>
      </c>
      <c r="Y879" s="1">
        <f t="shared" si="218"/>
        <v>855</v>
      </c>
      <c r="Z879" t="str">
        <f t="shared" si="219"/>
        <v>ITM_SUB_PLUS</v>
      </c>
      <c r="AA879" s="158" t="str">
        <f>IF(ISNA(VLOOKUP(X879,Sheet2!J:J,1,0)),"//","")</f>
        <v/>
      </c>
      <c r="AC879" s="108" t="str">
        <f t="shared" si="220"/>
        <v/>
      </c>
      <c r="AD879" t="b">
        <f t="shared" si="221"/>
        <v>1</v>
      </c>
    </row>
    <row r="880" spans="1:30">
      <c r="A880" s="56">
        <f t="shared" si="222"/>
        <v>880</v>
      </c>
      <c r="B880" s="55">
        <f t="shared" si="214"/>
        <v>856</v>
      </c>
      <c r="C880" s="59" t="s">
        <v>4057</v>
      </c>
      <c r="D880" s="59" t="s">
        <v>7</v>
      </c>
      <c r="E880" s="65" t="s">
        <v>533</v>
      </c>
      <c r="F880" s="65" t="s">
        <v>735</v>
      </c>
      <c r="G880" s="73">
        <v>0</v>
      </c>
      <c r="H880" s="73">
        <v>0</v>
      </c>
      <c r="I880" s="65" t="s">
        <v>1</v>
      </c>
      <c r="J880" s="65" t="s">
        <v>1550</v>
      </c>
      <c r="K880" s="66" t="s">
        <v>4077</v>
      </c>
      <c r="L880" s="67"/>
      <c r="M880" s="63" t="s">
        <v>3480</v>
      </c>
      <c r="N880" s="13"/>
      <c r="O880"/>
      <c r="P880" t="str">
        <f t="shared" si="227"/>
        <v>NOT EQUAL</v>
      </c>
      <c r="Q880" t="str">
        <f>IF(ISNA(VLOOKUP(AC880,#REF!,1)),"//","")</f>
        <v/>
      </c>
      <c r="R880"/>
      <c r="S880" s="43">
        <f t="shared" si="215"/>
        <v>187</v>
      </c>
      <c r="T880" s="92" t="s">
        <v>2431</v>
      </c>
      <c r="U880" s="70" t="s">
        <v>2431</v>
      </c>
      <c r="V880" s="70" t="s">
        <v>2431</v>
      </c>
      <c r="W880" s="44" t="str">
        <f t="shared" si="216"/>
        <v/>
      </c>
      <c r="X880" s="25" t="str">
        <f t="shared" si="217"/>
        <v/>
      </c>
      <c r="Y880" s="1">
        <f t="shared" si="218"/>
        <v>856</v>
      </c>
      <c r="Z880" t="str">
        <f t="shared" si="219"/>
        <v>ITM_SUB_MINUS</v>
      </c>
      <c r="AA880" s="158" t="str">
        <f>IF(ISNA(VLOOKUP(X880,Sheet2!J:J,1,0)),"//","")</f>
        <v/>
      </c>
      <c r="AC880" s="108" t="str">
        <f t="shared" si="220"/>
        <v/>
      </c>
      <c r="AD880" t="b">
        <f t="shared" si="221"/>
        <v>1</v>
      </c>
    </row>
    <row r="881" spans="1:30">
      <c r="A881" s="56">
        <f t="shared" si="222"/>
        <v>881</v>
      </c>
      <c r="B881" s="55">
        <f t="shared" si="214"/>
        <v>857</v>
      </c>
      <c r="C881" s="59" t="s">
        <v>4058</v>
      </c>
      <c r="D881" s="59" t="s">
        <v>3339</v>
      </c>
      <c r="E881" s="65" t="s">
        <v>533</v>
      </c>
      <c r="F881" s="65" t="s">
        <v>736</v>
      </c>
      <c r="G881" s="73">
        <v>0</v>
      </c>
      <c r="H881" s="73">
        <v>0</v>
      </c>
      <c r="I881" s="65" t="s">
        <v>1</v>
      </c>
      <c r="J881" s="65" t="s">
        <v>1550</v>
      </c>
      <c r="K881" s="66" t="s">
        <v>4077</v>
      </c>
      <c r="L881" s="67"/>
      <c r="M881" s="63" t="s">
        <v>3339</v>
      </c>
      <c r="N881" s="13"/>
      <c r="O881"/>
      <c r="P881" t="str">
        <f t="shared" si="227"/>
        <v>NOT EQUAL</v>
      </c>
      <c r="Q881" t="str">
        <f>IF(ISNA(VLOOKUP(AC881,#REF!,1)),"//","")</f>
        <v/>
      </c>
      <c r="R881"/>
      <c r="S881" s="43">
        <f t="shared" si="215"/>
        <v>187</v>
      </c>
      <c r="T881" s="92" t="s">
        <v>2431</v>
      </c>
      <c r="U881" s="70" t="s">
        <v>2431</v>
      </c>
      <c r="V881" s="70" t="s">
        <v>2431</v>
      </c>
      <c r="W881" s="44" t="str">
        <f t="shared" si="216"/>
        <v/>
      </c>
      <c r="X881" s="25" t="str">
        <f t="shared" si="217"/>
        <v/>
      </c>
      <c r="Y881" s="1">
        <f t="shared" si="218"/>
        <v>857</v>
      </c>
      <c r="Z881" t="str">
        <f t="shared" si="219"/>
        <v>ITM_SUB_INFINITY</v>
      </c>
      <c r="AA881" s="158" t="str">
        <f>IF(ISNA(VLOOKUP(X881,Sheet2!J:J,1,0)),"//","")</f>
        <v/>
      </c>
      <c r="AC881" s="108" t="str">
        <f t="shared" si="220"/>
        <v/>
      </c>
      <c r="AD881" t="b">
        <f t="shared" si="221"/>
        <v>1</v>
      </c>
    </row>
    <row r="882" spans="1:30">
      <c r="A882" s="56">
        <f t="shared" si="222"/>
        <v>882</v>
      </c>
      <c r="B882" s="55">
        <f t="shared" si="214"/>
        <v>858</v>
      </c>
      <c r="C882" s="59" t="s">
        <v>4057</v>
      </c>
      <c r="D882" s="59" t="s">
        <v>7</v>
      </c>
      <c r="E882" s="65" t="s">
        <v>533</v>
      </c>
      <c r="F882" s="65" t="s">
        <v>737</v>
      </c>
      <c r="G882" s="73">
        <v>0</v>
      </c>
      <c r="H882" s="73">
        <v>0</v>
      </c>
      <c r="I882" s="65" t="s">
        <v>1</v>
      </c>
      <c r="J882" s="65" t="s">
        <v>1550</v>
      </c>
      <c r="K882" s="66" t="s">
        <v>4077</v>
      </c>
      <c r="L882" s="67"/>
      <c r="M882" s="63" t="s">
        <v>3481</v>
      </c>
      <c r="N882" s="13"/>
      <c r="O882"/>
      <c r="P882" t="str">
        <f t="shared" si="227"/>
        <v>NOT EQUAL</v>
      </c>
      <c r="Q882" t="str">
        <f>IF(ISNA(VLOOKUP(AC882,#REF!,1)),"//","")</f>
        <v/>
      </c>
      <c r="R882"/>
      <c r="S882" s="43">
        <f t="shared" si="215"/>
        <v>187</v>
      </c>
      <c r="T882" s="92" t="s">
        <v>2431</v>
      </c>
      <c r="U882" s="70" t="s">
        <v>2431</v>
      </c>
      <c r="V882" s="70" t="s">
        <v>2431</v>
      </c>
      <c r="W882" s="44" t="str">
        <f t="shared" si="216"/>
        <v/>
      </c>
      <c r="X882" s="25" t="str">
        <f t="shared" si="217"/>
        <v/>
      </c>
      <c r="Y882" s="1">
        <f t="shared" si="218"/>
        <v>858</v>
      </c>
      <c r="Z882" t="str">
        <f t="shared" si="219"/>
        <v>ITM_SUB_0</v>
      </c>
      <c r="AA882" s="158" t="str">
        <f>IF(ISNA(VLOOKUP(X882,Sheet2!J:J,1,0)),"//","")</f>
        <v/>
      </c>
      <c r="AC882" s="108" t="str">
        <f t="shared" si="220"/>
        <v/>
      </c>
      <c r="AD882" t="b">
        <f t="shared" si="221"/>
        <v>1</v>
      </c>
    </row>
    <row r="883" spans="1:30">
      <c r="A883" s="56">
        <f t="shared" si="222"/>
        <v>883</v>
      </c>
      <c r="B883" s="55">
        <f t="shared" si="214"/>
        <v>859</v>
      </c>
      <c r="C883" s="59" t="s">
        <v>4057</v>
      </c>
      <c r="D883" s="59" t="s">
        <v>7</v>
      </c>
      <c r="E883" s="65" t="s">
        <v>533</v>
      </c>
      <c r="F883" s="65" t="s">
        <v>738</v>
      </c>
      <c r="G883" s="73">
        <v>0</v>
      </c>
      <c r="H883" s="73">
        <v>0</v>
      </c>
      <c r="I883" s="65" t="s">
        <v>1</v>
      </c>
      <c r="J883" s="65" t="s">
        <v>1550</v>
      </c>
      <c r="K883" s="66" t="s">
        <v>4077</v>
      </c>
      <c r="L883" s="67"/>
      <c r="M883" s="63" t="s">
        <v>3482</v>
      </c>
      <c r="N883" s="13"/>
      <c r="O883"/>
      <c r="P883" t="str">
        <f t="shared" si="227"/>
        <v>NOT EQUAL</v>
      </c>
      <c r="Q883" t="str">
        <f>IF(ISNA(VLOOKUP(AC883,#REF!,1)),"//","")</f>
        <v/>
      </c>
      <c r="R883"/>
      <c r="S883" s="43">
        <f t="shared" si="215"/>
        <v>187</v>
      </c>
      <c r="T883" s="92" t="s">
        <v>2431</v>
      </c>
      <c r="U883" s="70" t="s">
        <v>2431</v>
      </c>
      <c r="V883" s="70" t="s">
        <v>2431</v>
      </c>
      <c r="W883" s="44" t="str">
        <f t="shared" si="216"/>
        <v/>
      </c>
      <c r="X883" s="25" t="str">
        <f t="shared" si="217"/>
        <v/>
      </c>
      <c r="Y883" s="1">
        <f t="shared" si="218"/>
        <v>859</v>
      </c>
      <c r="Z883" t="str">
        <f t="shared" si="219"/>
        <v>ITM_SUB_1</v>
      </c>
      <c r="AA883" s="158" t="str">
        <f>IF(ISNA(VLOOKUP(X883,Sheet2!J:J,1,0)),"//","")</f>
        <v/>
      </c>
      <c r="AC883" s="108" t="str">
        <f t="shared" si="220"/>
        <v/>
      </c>
      <c r="AD883" t="b">
        <f t="shared" si="221"/>
        <v>1</v>
      </c>
    </row>
    <row r="884" spans="1:30">
      <c r="A884" s="56">
        <f t="shared" si="222"/>
        <v>884</v>
      </c>
      <c r="B884" s="55">
        <f t="shared" si="214"/>
        <v>860</v>
      </c>
      <c r="C884" s="59" t="s">
        <v>4057</v>
      </c>
      <c r="D884" s="59" t="s">
        <v>7</v>
      </c>
      <c r="E884" s="65" t="s">
        <v>533</v>
      </c>
      <c r="F884" s="65" t="s">
        <v>739</v>
      </c>
      <c r="G884" s="73">
        <v>0</v>
      </c>
      <c r="H884" s="73">
        <v>0</v>
      </c>
      <c r="I884" s="65" t="s">
        <v>1</v>
      </c>
      <c r="J884" s="65" t="s">
        <v>1550</v>
      </c>
      <c r="K884" s="66" t="s">
        <v>4077</v>
      </c>
      <c r="L884" s="67"/>
      <c r="M884" s="63" t="s">
        <v>3483</v>
      </c>
      <c r="N884" s="13"/>
      <c r="O884"/>
      <c r="P884" t="str">
        <f t="shared" si="227"/>
        <v>NOT EQUAL</v>
      </c>
      <c r="Q884" t="str">
        <f>IF(ISNA(VLOOKUP(AC884,#REF!,1)),"//","")</f>
        <v/>
      </c>
      <c r="R884"/>
      <c r="S884" s="43">
        <f t="shared" si="215"/>
        <v>187</v>
      </c>
      <c r="T884" s="92" t="s">
        <v>2431</v>
      </c>
      <c r="U884" s="70" t="s">
        <v>2431</v>
      </c>
      <c r="V884" s="70" t="s">
        <v>2431</v>
      </c>
      <c r="W884" s="44" t="str">
        <f t="shared" si="216"/>
        <v/>
      </c>
      <c r="X884" s="25" t="str">
        <f t="shared" si="217"/>
        <v/>
      </c>
      <c r="Y884" s="1">
        <f t="shared" si="218"/>
        <v>860</v>
      </c>
      <c r="Z884" t="str">
        <f t="shared" si="219"/>
        <v>ITM_SUB_2</v>
      </c>
      <c r="AA884" s="158" t="str">
        <f>IF(ISNA(VLOOKUP(X884,Sheet2!J:J,1,0)),"//","")</f>
        <v/>
      </c>
      <c r="AC884" s="108" t="str">
        <f t="shared" si="220"/>
        <v/>
      </c>
      <c r="AD884" t="b">
        <f t="shared" si="221"/>
        <v>1</v>
      </c>
    </row>
    <row r="885" spans="1:30">
      <c r="A885" s="56">
        <f t="shared" si="222"/>
        <v>885</v>
      </c>
      <c r="B885" s="55">
        <f t="shared" si="214"/>
        <v>861</v>
      </c>
      <c r="C885" s="59" t="s">
        <v>4057</v>
      </c>
      <c r="D885" s="59" t="s">
        <v>7</v>
      </c>
      <c r="E885" s="65" t="s">
        <v>533</v>
      </c>
      <c r="F885" s="65" t="s">
        <v>740</v>
      </c>
      <c r="G885" s="73">
        <v>0</v>
      </c>
      <c r="H885" s="73">
        <v>0</v>
      </c>
      <c r="I885" s="65" t="s">
        <v>1</v>
      </c>
      <c r="J885" s="65" t="s">
        <v>1550</v>
      </c>
      <c r="K885" s="66" t="s">
        <v>4077</v>
      </c>
      <c r="L885" s="67"/>
      <c r="M885" s="63" t="s">
        <v>3484</v>
      </c>
      <c r="N885" s="13"/>
      <c r="O885"/>
      <c r="P885" t="str">
        <f t="shared" si="227"/>
        <v>NOT EQUAL</v>
      </c>
      <c r="Q885" t="str">
        <f>IF(ISNA(VLOOKUP(AC885,#REF!,1)),"//","")</f>
        <v/>
      </c>
      <c r="R885"/>
      <c r="S885" s="43">
        <f t="shared" si="215"/>
        <v>187</v>
      </c>
      <c r="T885" s="92" t="s">
        <v>2431</v>
      </c>
      <c r="U885" s="70" t="s">
        <v>2431</v>
      </c>
      <c r="V885" s="70" t="s">
        <v>2431</v>
      </c>
      <c r="W885" s="44" t="str">
        <f t="shared" si="216"/>
        <v/>
      </c>
      <c r="X885" s="25" t="str">
        <f t="shared" si="217"/>
        <v/>
      </c>
      <c r="Y885" s="1">
        <f t="shared" si="218"/>
        <v>861</v>
      </c>
      <c r="Z885" t="str">
        <f t="shared" si="219"/>
        <v>ITM_SUB_3</v>
      </c>
      <c r="AA885" s="158" t="str">
        <f>IF(ISNA(VLOOKUP(X885,Sheet2!J:J,1,0)),"//","")</f>
        <v/>
      </c>
      <c r="AC885" s="108" t="str">
        <f t="shared" si="220"/>
        <v/>
      </c>
      <c r="AD885" t="b">
        <f t="shared" si="221"/>
        <v>1</v>
      </c>
    </row>
    <row r="886" spans="1:30">
      <c r="A886" s="56">
        <f t="shared" si="222"/>
        <v>886</v>
      </c>
      <c r="B886" s="55">
        <f t="shared" si="214"/>
        <v>862</v>
      </c>
      <c r="C886" s="59" t="s">
        <v>4057</v>
      </c>
      <c r="D886" s="59" t="s">
        <v>7</v>
      </c>
      <c r="E886" s="65" t="s">
        <v>533</v>
      </c>
      <c r="F886" s="65" t="s">
        <v>741</v>
      </c>
      <c r="G886" s="73">
        <v>0</v>
      </c>
      <c r="H886" s="73">
        <v>0</v>
      </c>
      <c r="I886" s="65" t="s">
        <v>1</v>
      </c>
      <c r="J886" s="65" t="s">
        <v>1550</v>
      </c>
      <c r="K886" s="66" t="s">
        <v>4077</v>
      </c>
      <c r="L886" s="67"/>
      <c r="M886" s="63" t="s">
        <v>3485</v>
      </c>
      <c r="N886" s="13"/>
      <c r="O886"/>
      <c r="P886" t="str">
        <f t="shared" si="227"/>
        <v>NOT EQUAL</v>
      </c>
      <c r="Q886" t="str">
        <f>IF(ISNA(VLOOKUP(AC886,#REF!,1)),"//","")</f>
        <v/>
      </c>
      <c r="R886"/>
      <c r="S886" s="43">
        <f t="shared" si="215"/>
        <v>187</v>
      </c>
      <c r="T886" s="92" t="s">
        <v>2431</v>
      </c>
      <c r="U886" s="70" t="s">
        <v>2431</v>
      </c>
      <c r="V886" s="70" t="s">
        <v>2431</v>
      </c>
      <c r="W886" s="44" t="str">
        <f t="shared" si="216"/>
        <v/>
      </c>
      <c r="X886" s="25" t="str">
        <f t="shared" si="217"/>
        <v/>
      </c>
      <c r="Y886" s="1">
        <f t="shared" si="218"/>
        <v>862</v>
      </c>
      <c r="Z886" t="str">
        <f t="shared" si="219"/>
        <v>ITM_SUB_4</v>
      </c>
      <c r="AA886" s="158" t="str">
        <f>IF(ISNA(VLOOKUP(X886,Sheet2!J:J,1,0)),"//","")</f>
        <v/>
      </c>
      <c r="AC886" s="108" t="str">
        <f t="shared" si="220"/>
        <v/>
      </c>
      <c r="AD886" t="b">
        <f t="shared" si="221"/>
        <v>1</v>
      </c>
    </row>
    <row r="887" spans="1:30">
      <c r="A887" s="56">
        <f t="shared" si="222"/>
        <v>887</v>
      </c>
      <c r="B887" s="55">
        <f t="shared" si="214"/>
        <v>863</v>
      </c>
      <c r="C887" s="59" t="s">
        <v>4057</v>
      </c>
      <c r="D887" s="59" t="s">
        <v>7</v>
      </c>
      <c r="E887" s="65" t="s">
        <v>533</v>
      </c>
      <c r="F887" s="65" t="s">
        <v>742</v>
      </c>
      <c r="G887" s="73">
        <v>0</v>
      </c>
      <c r="H887" s="73">
        <v>0</v>
      </c>
      <c r="I887" s="65" t="s">
        <v>1</v>
      </c>
      <c r="J887" s="65" t="s">
        <v>1550</v>
      </c>
      <c r="K887" s="66" t="s">
        <v>4077</v>
      </c>
      <c r="L887" s="67"/>
      <c r="M887" s="63" t="s">
        <v>3486</v>
      </c>
      <c r="N887" s="13"/>
      <c r="O887"/>
      <c r="P887" t="str">
        <f t="shared" si="227"/>
        <v>NOT EQUAL</v>
      </c>
      <c r="Q887" t="str">
        <f>IF(ISNA(VLOOKUP(AC887,#REF!,1)),"//","")</f>
        <v/>
      </c>
      <c r="R887"/>
      <c r="S887" s="43">
        <f t="shared" si="215"/>
        <v>187</v>
      </c>
      <c r="T887" s="92" t="s">
        <v>2431</v>
      </c>
      <c r="U887" s="70" t="s">
        <v>2431</v>
      </c>
      <c r="V887" s="70" t="s">
        <v>2431</v>
      </c>
      <c r="W887" s="44" t="str">
        <f t="shared" si="216"/>
        <v/>
      </c>
      <c r="X887" s="25" t="str">
        <f t="shared" si="217"/>
        <v/>
      </c>
      <c r="Y887" s="1">
        <f t="shared" si="218"/>
        <v>863</v>
      </c>
      <c r="Z887" t="str">
        <f t="shared" si="219"/>
        <v>ITM_SUB_5</v>
      </c>
      <c r="AA887" s="158" t="str">
        <f>IF(ISNA(VLOOKUP(X887,Sheet2!J:J,1,0)),"//","")</f>
        <v/>
      </c>
      <c r="AC887" s="108" t="str">
        <f t="shared" si="220"/>
        <v/>
      </c>
      <c r="AD887" t="b">
        <f t="shared" si="221"/>
        <v>1</v>
      </c>
    </row>
    <row r="888" spans="1:30">
      <c r="A888" s="56">
        <f t="shared" si="222"/>
        <v>888</v>
      </c>
      <c r="B888" s="55">
        <f t="shared" si="214"/>
        <v>864</v>
      </c>
      <c r="C888" s="59" t="s">
        <v>4057</v>
      </c>
      <c r="D888" s="59" t="s">
        <v>7</v>
      </c>
      <c r="E888" s="65" t="s">
        <v>533</v>
      </c>
      <c r="F888" s="65" t="s">
        <v>743</v>
      </c>
      <c r="G888" s="73">
        <v>0</v>
      </c>
      <c r="H888" s="73">
        <v>0</v>
      </c>
      <c r="I888" s="65" t="s">
        <v>1</v>
      </c>
      <c r="J888" s="65" t="s">
        <v>1550</v>
      </c>
      <c r="K888" s="66" t="s">
        <v>4077</v>
      </c>
      <c r="L888" s="67"/>
      <c r="M888" s="63" t="s">
        <v>3487</v>
      </c>
      <c r="N888" s="13"/>
      <c r="O888"/>
      <c r="P888" t="str">
        <f t="shared" si="227"/>
        <v>NOT EQUAL</v>
      </c>
      <c r="Q888" t="str">
        <f>IF(ISNA(VLOOKUP(AC888,#REF!,1)),"//","")</f>
        <v/>
      </c>
      <c r="R888"/>
      <c r="S888" s="43">
        <f t="shared" si="215"/>
        <v>187</v>
      </c>
      <c r="T888" s="92" t="s">
        <v>2431</v>
      </c>
      <c r="U888" s="70" t="s">
        <v>2431</v>
      </c>
      <c r="V888" s="70" t="s">
        <v>2431</v>
      </c>
      <c r="W888" s="44" t="str">
        <f t="shared" si="216"/>
        <v/>
      </c>
      <c r="X888" s="25" t="str">
        <f t="shared" si="217"/>
        <v/>
      </c>
      <c r="Y888" s="1">
        <f t="shared" si="218"/>
        <v>864</v>
      </c>
      <c r="Z888" t="str">
        <f t="shared" si="219"/>
        <v>ITM_SUB_6</v>
      </c>
      <c r="AA888" s="158" t="str">
        <f>IF(ISNA(VLOOKUP(X888,Sheet2!J:J,1,0)),"//","")</f>
        <v/>
      </c>
      <c r="AC888" s="108" t="str">
        <f t="shared" si="220"/>
        <v/>
      </c>
      <c r="AD888" t="b">
        <f t="shared" si="221"/>
        <v>1</v>
      </c>
    </row>
    <row r="889" spans="1:30">
      <c r="A889" s="56">
        <f t="shared" si="222"/>
        <v>889</v>
      </c>
      <c r="B889" s="55">
        <f t="shared" si="214"/>
        <v>865</v>
      </c>
      <c r="C889" s="59" t="s">
        <v>4057</v>
      </c>
      <c r="D889" s="59" t="s">
        <v>7</v>
      </c>
      <c r="E889" s="65" t="s">
        <v>533</v>
      </c>
      <c r="F889" s="65" t="s">
        <v>744</v>
      </c>
      <c r="G889" s="73">
        <v>0</v>
      </c>
      <c r="H889" s="73">
        <v>0</v>
      </c>
      <c r="I889" s="65" t="s">
        <v>1</v>
      </c>
      <c r="J889" s="65" t="s">
        <v>1550</v>
      </c>
      <c r="K889" s="66" t="s">
        <v>4077</v>
      </c>
      <c r="L889" s="67"/>
      <c r="M889" s="63" t="s">
        <v>3488</v>
      </c>
      <c r="N889" s="13"/>
      <c r="O889"/>
      <c r="P889" t="str">
        <f t="shared" si="227"/>
        <v>NOT EQUAL</v>
      </c>
      <c r="Q889" t="str">
        <f>IF(ISNA(VLOOKUP(AC889,#REF!,1)),"//","")</f>
        <v/>
      </c>
      <c r="R889"/>
      <c r="S889" s="43">
        <f t="shared" si="215"/>
        <v>187</v>
      </c>
      <c r="T889" s="92" t="s">
        <v>2431</v>
      </c>
      <c r="U889" s="70" t="s">
        <v>2431</v>
      </c>
      <c r="V889" s="70" t="s">
        <v>2431</v>
      </c>
      <c r="W889" s="44" t="str">
        <f t="shared" si="216"/>
        <v/>
      </c>
      <c r="X889" s="25" t="str">
        <f t="shared" si="217"/>
        <v/>
      </c>
      <c r="Y889" s="1">
        <f t="shared" si="218"/>
        <v>865</v>
      </c>
      <c r="Z889" t="str">
        <f t="shared" si="219"/>
        <v>ITM_SUB_7</v>
      </c>
      <c r="AA889" s="158" t="str">
        <f>IF(ISNA(VLOOKUP(X889,Sheet2!J:J,1,0)),"//","")</f>
        <v/>
      </c>
      <c r="AC889" s="108" t="str">
        <f t="shared" si="220"/>
        <v/>
      </c>
      <c r="AD889" t="b">
        <f t="shared" si="221"/>
        <v>1</v>
      </c>
    </row>
    <row r="890" spans="1:30">
      <c r="A890" s="56">
        <f t="shared" si="222"/>
        <v>890</v>
      </c>
      <c r="B890" s="55">
        <f t="shared" si="214"/>
        <v>866</v>
      </c>
      <c r="C890" s="59" t="s">
        <v>4057</v>
      </c>
      <c r="D890" s="59" t="s">
        <v>7</v>
      </c>
      <c r="E890" s="65" t="s">
        <v>533</v>
      </c>
      <c r="F890" s="65" t="s">
        <v>745</v>
      </c>
      <c r="G890" s="73">
        <v>0</v>
      </c>
      <c r="H890" s="73">
        <v>0</v>
      </c>
      <c r="I890" s="65" t="s">
        <v>1</v>
      </c>
      <c r="J890" s="65" t="s">
        <v>1550</v>
      </c>
      <c r="K890" s="66" t="s">
        <v>4077</v>
      </c>
      <c r="L890" s="67"/>
      <c r="M890" s="63" t="s">
        <v>3489</v>
      </c>
      <c r="N890" s="13"/>
      <c r="O890"/>
      <c r="P890" t="str">
        <f t="shared" si="227"/>
        <v>NOT EQUAL</v>
      </c>
      <c r="Q890" t="str">
        <f>IF(ISNA(VLOOKUP(AC890,#REF!,1)),"//","")</f>
        <v/>
      </c>
      <c r="R890"/>
      <c r="S890" s="43">
        <f t="shared" si="215"/>
        <v>187</v>
      </c>
      <c r="T890" s="92" t="s">
        <v>2431</v>
      </c>
      <c r="U890" s="70" t="s">
        <v>2431</v>
      </c>
      <c r="V890" s="70" t="s">
        <v>2431</v>
      </c>
      <c r="W890" s="44" t="str">
        <f t="shared" si="216"/>
        <v/>
      </c>
      <c r="X890" s="25" t="str">
        <f t="shared" si="217"/>
        <v/>
      </c>
      <c r="Y890" s="1">
        <f t="shared" si="218"/>
        <v>866</v>
      </c>
      <c r="Z890" t="str">
        <f t="shared" si="219"/>
        <v>ITM_SUB_8</v>
      </c>
      <c r="AA890" s="158" t="str">
        <f>IF(ISNA(VLOOKUP(X890,Sheet2!J:J,1,0)),"//","")</f>
        <v/>
      </c>
      <c r="AC890" s="108" t="str">
        <f t="shared" si="220"/>
        <v/>
      </c>
      <c r="AD890" t="b">
        <f t="shared" si="221"/>
        <v>1</v>
      </c>
    </row>
    <row r="891" spans="1:30">
      <c r="A891" s="56">
        <f t="shared" si="222"/>
        <v>891</v>
      </c>
      <c r="B891" s="55">
        <f t="shared" si="214"/>
        <v>867</v>
      </c>
      <c r="C891" s="59" t="s">
        <v>4057</v>
      </c>
      <c r="D891" s="59" t="s">
        <v>7</v>
      </c>
      <c r="E891" s="65" t="s">
        <v>533</v>
      </c>
      <c r="F891" s="65" t="s">
        <v>746</v>
      </c>
      <c r="G891" s="73">
        <v>0</v>
      </c>
      <c r="H891" s="73">
        <v>0</v>
      </c>
      <c r="I891" s="65" t="s">
        <v>1</v>
      </c>
      <c r="J891" s="65" t="s">
        <v>1550</v>
      </c>
      <c r="K891" s="66" t="s">
        <v>4077</v>
      </c>
      <c r="L891" s="67"/>
      <c r="M891" s="63" t="s">
        <v>3490</v>
      </c>
      <c r="N891" s="13"/>
      <c r="O891"/>
      <c r="P891" t="str">
        <f t="shared" si="227"/>
        <v>NOT EQUAL</v>
      </c>
      <c r="Q891" t="str">
        <f>IF(ISNA(VLOOKUP(AC891,#REF!,1)),"//","")</f>
        <v/>
      </c>
      <c r="R891"/>
      <c r="S891" s="43">
        <f t="shared" si="215"/>
        <v>187</v>
      </c>
      <c r="T891" s="92" t="s">
        <v>2431</v>
      </c>
      <c r="U891" s="70" t="s">
        <v>2431</v>
      </c>
      <c r="V891" s="70" t="s">
        <v>2431</v>
      </c>
      <c r="W891" s="44" t="str">
        <f t="shared" si="216"/>
        <v/>
      </c>
      <c r="X891" s="25" t="str">
        <f t="shared" si="217"/>
        <v/>
      </c>
      <c r="Y891" s="1">
        <f t="shared" si="218"/>
        <v>867</v>
      </c>
      <c r="Z891" t="str">
        <f t="shared" si="219"/>
        <v>ITM_SUB_9</v>
      </c>
      <c r="AA891" s="158" t="str">
        <f>IF(ISNA(VLOOKUP(X891,Sheet2!J:J,1,0)),"//","")</f>
        <v/>
      </c>
      <c r="AC891" s="108" t="str">
        <f t="shared" si="220"/>
        <v/>
      </c>
      <c r="AD891" t="b">
        <f t="shared" si="221"/>
        <v>1</v>
      </c>
    </row>
    <row r="892" spans="1:30">
      <c r="A892" s="56">
        <f t="shared" si="222"/>
        <v>892</v>
      </c>
      <c r="B892" s="55">
        <f t="shared" si="214"/>
        <v>868</v>
      </c>
      <c r="C892" s="59" t="s">
        <v>4057</v>
      </c>
      <c r="D892" s="59" t="s">
        <v>7</v>
      </c>
      <c r="E892" s="65" t="s">
        <v>533</v>
      </c>
      <c r="F892" s="65" t="s">
        <v>747</v>
      </c>
      <c r="G892" s="73">
        <v>0</v>
      </c>
      <c r="H892" s="73">
        <v>0</v>
      </c>
      <c r="I892" s="65" t="s">
        <v>1</v>
      </c>
      <c r="J892" s="65" t="s">
        <v>1550</v>
      </c>
      <c r="K892" s="66" t="s">
        <v>4077</v>
      </c>
      <c r="L892" s="67"/>
      <c r="M892" s="63" t="s">
        <v>3491</v>
      </c>
      <c r="N892" s="13"/>
      <c r="O892"/>
      <c r="P892" t="str">
        <f t="shared" si="227"/>
        <v>NOT EQUAL</v>
      </c>
      <c r="Q892" t="str">
        <f>IF(ISNA(VLOOKUP(AC892,#REF!,1)),"//","")</f>
        <v/>
      </c>
      <c r="R892"/>
      <c r="S892" s="43">
        <f t="shared" si="215"/>
        <v>187</v>
      </c>
      <c r="T892" s="92" t="s">
        <v>2431</v>
      </c>
      <c r="U892" s="70" t="s">
        <v>2431</v>
      </c>
      <c r="V892" s="70" t="s">
        <v>2431</v>
      </c>
      <c r="W892" s="44" t="str">
        <f t="shared" si="216"/>
        <v/>
      </c>
      <c r="X892" s="25" t="str">
        <f t="shared" si="217"/>
        <v/>
      </c>
      <c r="Y892" s="1">
        <f t="shared" si="218"/>
        <v>868</v>
      </c>
      <c r="Z892" t="str">
        <f t="shared" si="219"/>
        <v>ITM_SUB_10</v>
      </c>
      <c r="AA892" s="158" t="str">
        <f>IF(ISNA(VLOOKUP(X892,Sheet2!J:J,1,0)),"//","")</f>
        <v/>
      </c>
      <c r="AC892" s="108" t="str">
        <f t="shared" si="220"/>
        <v/>
      </c>
      <c r="AD892" t="b">
        <f t="shared" si="221"/>
        <v>1</v>
      </c>
    </row>
    <row r="893" spans="1:30">
      <c r="A893" s="56">
        <f t="shared" si="222"/>
        <v>893</v>
      </c>
      <c r="B893" s="55">
        <f t="shared" si="214"/>
        <v>869</v>
      </c>
      <c r="C893" s="59" t="s">
        <v>4057</v>
      </c>
      <c r="D893" s="59" t="s">
        <v>7</v>
      </c>
      <c r="E893" s="65" t="s">
        <v>533</v>
      </c>
      <c r="F893" s="65" t="s">
        <v>748</v>
      </c>
      <c r="G893" s="68">
        <v>0</v>
      </c>
      <c r="H893" s="68">
        <v>0</v>
      </c>
      <c r="I893" s="65" t="s">
        <v>1</v>
      </c>
      <c r="J893" s="65" t="s">
        <v>1550</v>
      </c>
      <c r="K893" s="66" t="s">
        <v>4077</v>
      </c>
      <c r="L893" s="67"/>
      <c r="M893" s="63" t="s">
        <v>3492</v>
      </c>
      <c r="N893" s="13"/>
      <c r="O893"/>
      <c r="P893" t="str">
        <f t="shared" si="227"/>
        <v>NOT EQUAL</v>
      </c>
      <c r="Q893" t="str">
        <f>IF(ISNA(VLOOKUP(AC893,#REF!,1)),"//","")</f>
        <v/>
      </c>
      <c r="R893"/>
      <c r="S893" s="43">
        <f t="shared" si="215"/>
        <v>187</v>
      </c>
      <c r="T893" s="92" t="s">
        <v>2431</v>
      </c>
      <c r="U893" s="70" t="s">
        <v>2431</v>
      </c>
      <c r="V893" s="70" t="s">
        <v>2431</v>
      </c>
      <c r="W893" s="44" t="str">
        <f t="shared" si="216"/>
        <v/>
      </c>
      <c r="X893" s="25" t="str">
        <f t="shared" si="217"/>
        <v/>
      </c>
      <c r="Y893" s="1">
        <f t="shared" si="218"/>
        <v>869</v>
      </c>
      <c r="Z893" t="str">
        <f t="shared" si="219"/>
        <v>ITM_SUB_A</v>
      </c>
      <c r="AA893" s="158" t="str">
        <f>IF(ISNA(VLOOKUP(X893,Sheet2!J:J,1,0)),"//","")</f>
        <v/>
      </c>
      <c r="AC893" s="108" t="str">
        <f t="shared" si="220"/>
        <v/>
      </c>
      <c r="AD893" t="b">
        <f t="shared" si="221"/>
        <v>1</v>
      </c>
    </row>
    <row r="894" spans="1:30">
      <c r="A894" s="56">
        <f t="shared" si="222"/>
        <v>894</v>
      </c>
      <c r="B894" s="55">
        <f t="shared" si="214"/>
        <v>870</v>
      </c>
      <c r="C894" s="59" t="s">
        <v>4057</v>
      </c>
      <c r="D894" s="59" t="s">
        <v>7</v>
      </c>
      <c r="E894" s="65" t="s">
        <v>533</v>
      </c>
      <c r="F894" s="65" t="s">
        <v>749</v>
      </c>
      <c r="G894" s="68">
        <v>0</v>
      </c>
      <c r="H894" s="68">
        <v>0</v>
      </c>
      <c r="I894" s="65" t="s">
        <v>1</v>
      </c>
      <c r="J894" s="65" t="s">
        <v>1550</v>
      </c>
      <c r="K894" s="66" t="s">
        <v>4077</v>
      </c>
      <c r="L894" s="67"/>
      <c r="M894" s="63" t="s">
        <v>3493</v>
      </c>
      <c r="N894" s="13"/>
      <c r="O894"/>
      <c r="P894" t="str">
        <f t="shared" si="227"/>
        <v>NOT EQUAL</v>
      </c>
      <c r="Q894" t="str">
        <f>IF(ISNA(VLOOKUP(AC894,#REF!,1)),"//","")</f>
        <v/>
      </c>
      <c r="R894"/>
      <c r="S894" s="43">
        <f t="shared" si="215"/>
        <v>187</v>
      </c>
      <c r="T894" s="92" t="s">
        <v>2431</v>
      </c>
      <c r="U894" s="70" t="s">
        <v>2431</v>
      </c>
      <c r="V894" s="70" t="s">
        <v>2431</v>
      </c>
      <c r="W894" s="44" t="str">
        <f t="shared" si="216"/>
        <v/>
      </c>
      <c r="X894" s="25" t="str">
        <f t="shared" si="217"/>
        <v/>
      </c>
      <c r="Y894" s="1">
        <f t="shared" si="218"/>
        <v>870</v>
      </c>
      <c r="Z894" t="str">
        <f t="shared" si="219"/>
        <v>ITM_SUB_B</v>
      </c>
      <c r="AA894" s="158" t="str">
        <f>IF(ISNA(VLOOKUP(X894,Sheet2!J:J,1,0)),"//","")</f>
        <v/>
      </c>
      <c r="AC894" s="108" t="str">
        <f t="shared" si="220"/>
        <v/>
      </c>
      <c r="AD894" t="b">
        <f t="shared" si="221"/>
        <v>1</v>
      </c>
    </row>
    <row r="895" spans="1:30">
      <c r="A895" s="56">
        <f t="shared" si="222"/>
        <v>895</v>
      </c>
      <c r="B895" s="55">
        <f t="shared" si="214"/>
        <v>871</v>
      </c>
      <c r="C895" s="59" t="s">
        <v>4057</v>
      </c>
      <c r="D895" s="59" t="s">
        <v>7</v>
      </c>
      <c r="E895" s="65" t="s">
        <v>533</v>
      </c>
      <c r="F895" s="65" t="s">
        <v>750</v>
      </c>
      <c r="G895" s="68">
        <v>0</v>
      </c>
      <c r="H895" s="68">
        <v>0</v>
      </c>
      <c r="I895" s="65" t="s">
        <v>1</v>
      </c>
      <c r="J895" s="65" t="s">
        <v>1550</v>
      </c>
      <c r="K895" s="66" t="s">
        <v>4077</v>
      </c>
      <c r="L895" s="67"/>
      <c r="M895" s="63" t="s">
        <v>3494</v>
      </c>
      <c r="N895" s="13"/>
      <c r="O895"/>
      <c r="P895" t="str">
        <f t="shared" si="227"/>
        <v>NOT EQUAL</v>
      </c>
      <c r="Q895" t="str">
        <f>IF(ISNA(VLOOKUP(AC895,#REF!,1)),"//","")</f>
        <v/>
      </c>
      <c r="R895"/>
      <c r="S895" s="43">
        <f t="shared" si="215"/>
        <v>187</v>
      </c>
      <c r="T895" s="92" t="s">
        <v>2431</v>
      </c>
      <c r="U895" s="70" t="s">
        <v>2431</v>
      </c>
      <c r="V895" s="70" t="s">
        <v>2431</v>
      </c>
      <c r="W895" s="44" t="str">
        <f t="shared" si="216"/>
        <v/>
      </c>
      <c r="X895" s="25" t="str">
        <f t="shared" si="217"/>
        <v/>
      </c>
      <c r="Y895" s="1">
        <f t="shared" si="218"/>
        <v>871</v>
      </c>
      <c r="Z895" t="str">
        <f t="shared" si="219"/>
        <v>ITM_SUB_C</v>
      </c>
      <c r="AA895" s="158" t="str">
        <f>IF(ISNA(VLOOKUP(X895,Sheet2!J:J,1,0)),"//","")</f>
        <v/>
      </c>
      <c r="AC895" s="108" t="str">
        <f t="shared" si="220"/>
        <v/>
      </c>
      <c r="AD895" t="b">
        <f t="shared" si="221"/>
        <v>1</v>
      </c>
    </row>
    <row r="896" spans="1:30">
      <c r="A896" s="56">
        <f t="shared" si="222"/>
        <v>896</v>
      </c>
      <c r="B896" s="55">
        <f t="shared" si="214"/>
        <v>872</v>
      </c>
      <c r="C896" s="59" t="s">
        <v>4057</v>
      </c>
      <c r="D896" s="59" t="s">
        <v>7</v>
      </c>
      <c r="E896" s="65" t="s">
        <v>533</v>
      </c>
      <c r="F896" s="65" t="s">
        <v>751</v>
      </c>
      <c r="G896" s="68">
        <v>0</v>
      </c>
      <c r="H896" s="68">
        <v>0</v>
      </c>
      <c r="I896" s="65" t="s">
        <v>1</v>
      </c>
      <c r="J896" s="65" t="s">
        <v>1550</v>
      </c>
      <c r="K896" s="66" t="s">
        <v>4077</v>
      </c>
      <c r="L896" s="67"/>
      <c r="M896" s="63" t="s">
        <v>3495</v>
      </c>
      <c r="N896" s="13"/>
      <c r="O896"/>
      <c r="P896" t="str">
        <f t="shared" si="227"/>
        <v>NOT EQUAL</v>
      </c>
      <c r="Q896" t="str">
        <f>IF(ISNA(VLOOKUP(AC896,#REF!,1)),"//","")</f>
        <v/>
      </c>
      <c r="R896"/>
      <c r="S896" s="43">
        <f t="shared" si="215"/>
        <v>187</v>
      </c>
      <c r="T896" s="92" t="s">
        <v>2431</v>
      </c>
      <c r="U896" s="70" t="s">
        <v>2431</v>
      </c>
      <c r="V896" s="70" t="s">
        <v>2431</v>
      </c>
      <c r="W896" s="44" t="str">
        <f t="shared" si="216"/>
        <v/>
      </c>
      <c r="X896" s="25" t="str">
        <f t="shared" si="217"/>
        <v/>
      </c>
      <c r="Y896" s="1">
        <f t="shared" si="218"/>
        <v>872</v>
      </c>
      <c r="Z896" t="str">
        <f t="shared" si="219"/>
        <v>ITM_SUB_D</v>
      </c>
      <c r="AA896" s="158" t="str">
        <f>IF(ISNA(VLOOKUP(X896,Sheet2!J:J,1,0)),"//","")</f>
        <v/>
      </c>
      <c r="AC896" s="108" t="str">
        <f t="shared" si="220"/>
        <v/>
      </c>
      <c r="AD896" t="b">
        <f t="shared" si="221"/>
        <v>1</v>
      </c>
    </row>
    <row r="897" spans="1:30">
      <c r="A897" s="56">
        <f t="shared" si="222"/>
        <v>897</v>
      </c>
      <c r="B897" s="55">
        <f t="shared" si="214"/>
        <v>873</v>
      </c>
      <c r="C897" s="59" t="s">
        <v>4057</v>
      </c>
      <c r="D897" s="59" t="s">
        <v>7</v>
      </c>
      <c r="E897" s="65" t="s">
        <v>533</v>
      </c>
      <c r="F897" s="65" t="s">
        <v>752</v>
      </c>
      <c r="G897" s="68">
        <v>0</v>
      </c>
      <c r="H897" s="68">
        <v>0</v>
      </c>
      <c r="I897" s="65" t="s">
        <v>1</v>
      </c>
      <c r="J897" s="65" t="s">
        <v>1550</v>
      </c>
      <c r="K897" s="66" t="s">
        <v>4077</v>
      </c>
      <c r="L897" s="67"/>
      <c r="M897" s="63" t="s">
        <v>3496</v>
      </c>
      <c r="N897" s="13"/>
      <c r="O897"/>
      <c r="P897" t="str">
        <f t="shared" si="227"/>
        <v>NOT EQUAL</v>
      </c>
      <c r="Q897" t="str">
        <f>IF(ISNA(VLOOKUP(AC897,#REF!,1)),"//","")</f>
        <v/>
      </c>
      <c r="R897"/>
      <c r="S897" s="43">
        <f t="shared" si="215"/>
        <v>187</v>
      </c>
      <c r="T897" s="92" t="s">
        <v>2431</v>
      </c>
      <c r="U897" s="70" t="s">
        <v>2431</v>
      </c>
      <c r="V897" s="70" t="s">
        <v>2431</v>
      </c>
      <c r="W897" s="44" t="str">
        <f t="shared" si="216"/>
        <v/>
      </c>
      <c r="X897" s="25" t="str">
        <f t="shared" si="217"/>
        <v/>
      </c>
      <c r="Y897" s="1">
        <f t="shared" si="218"/>
        <v>873</v>
      </c>
      <c r="Z897" t="str">
        <f t="shared" si="219"/>
        <v>ITM_SUB_E</v>
      </c>
      <c r="AA897" s="158" t="str">
        <f>IF(ISNA(VLOOKUP(X897,Sheet2!J:J,1,0)),"//","")</f>
        <v/>
      </c>
      <c r="AC897" s="108" t="str">
        <f t="shared" si="220"/>
        <v/>
      </c>
      <c r="AD897" t="b">
        <f t="shared" si="221"/>
        <v>1</v>
      </c>
    </row>
    <row r="898" spans="1:30">
      <c r="A898" s="56">
        <f t="shared" si="222"/>
        <v>898</v>
      </c>
      <c r="B898" s="55">
        <f t="shared" si="214"/>
        <v>874</v>
      </c>
      <c r="C898" s="59" t="s">
        <v>4057</v>
      </c>
      <c r="D898" s="59" t="s">
        <v>7</v>
      </c>
      <c r="E898" s="65" t="s">
        <v>533</v>
      </c>
      <c r="F898" s="65" t="s">
        <v>753</v>
      </c>
      <c r="G898" s="68">
        <v>0</v>
      </c>
      <c r="H898" s="68">
        <v>0</v>
      </c>
      <c r="I898" s="65" t="s">
        <v>1</v>
      </c>
      <c r="J898" s="65" t="s">
        <v>1550</v>
      </c>
      <c r="K898" s="66" t="s">
        <v>4077</v>
      </c>
      <c r="L898" s="67"/>
      <c r="M898" s="63" t="s">
        <v>3497</v>
      </c>
      <c r="N898" s="13"/>
      <c r="O898"/>
      <c r="P898" t="str">
        <f t="shared" si="227"/>
        <v>NOT EQUAL</v>
      </c>
      <c r="Q898" t="str">
        <f>IF(ISNA(VLOOKUP(AC898,#REF!,1)),"//","")</f>
        <v/>
      </c>
      <c r="R898"/>
      <c r="S898" s="43">
        <f t="shared" si="215"/>
        <v>187</v>
      </c>
      <c r="T898" s="92" t="s">
        <v>2431</v>
      </c>
      <c r="U898" s="70" t="s">
        <v>2431</v>
      </c>
      <c r="V898" s="70" t="s">
        <v>2431</v>
      </c>
      <c r="W898" s="44" t="str">
        <f t="shared" si="216"/>
        <v/>
      </c>
      <c r="X898" s="25" t="str">
        <f t="shared" si="217"/>
        <v/>
      </c>
      <c r="Y898" s="1">
        <f t="shared" si="218"/>
        <v>874</v>
      </c>
      <c r="Z898" t="str">
        <f t="shared" si="219"/>
        <v>ITM_SUB_F</v>
      </c>
      <c r="AA898" s="158" t="str">
        <f>IF(ISNA(VLOOKUP(X898,Sheet2!J:J,1,0)),"//","")</f>
        <v/>
      </c>
      <c r="AC898" s="108" t="str">
        <f t="shared" si="220"/>
        <v/>
      </c>
      <c r="AD898" t="b">
        <f t="shared" si="221"/>
        <v>1</v>
      </c>
    </row>
    <row r="899" spans="1:30">
      <c r="A899" s="56">
        <f t="shared" si="222"/>
        <v>899</v>
      </c>
      <c r="B899" s="55">
        <f t="shared" si="214"/>
        <v>875</v>
      </c>
      <c r="C899" s="59" t="s">
        <v>4057</v>
      </c>
      <c r="D899" s="59" t="s">
        <v>7</v>
      </c>
      <c r="E899" s="65" t="s">
        <v>533</v>
      </c>
      <c r="F899" s="65" t="s">
        <v>754</v>
      </c>
      <c r="G899" s="68">
        <v>0</v>
      </c>
      <c r="H899" s="68">
        <v>0</v>
      </c>
      <c r="I899" s="65" t="s">
        <v>1</v>
      </c>
      <c r="J899" s="65" t="s">
        <v>1550</v>
      </c>
      <c r="K899" s="66" t="s">
        <v>4077</v>
      </c>
      <c r="L899" s="67"/>
      <c r="M899" s="63" t="s">
        <v>3498</v>
      </c>
      <c r="N899" s="13"/>
      <c r="O899"/>
      <c r="P899" t="str">
        <f t="shared" si="227"/>
        <v>NOT EQUAL</v>
      </c>
      <c r="Q899" t="str">
        <f>IF(ISNA(VLOOKUP(AC899,#REF!,1)),"//","")</f>
        <v/>
      </c>
      <c r="R899"/>
      <c r="S899" s="43">
        <f t="shared" si="215"/>
        <v>187</v>
      </c>
      <c r="T899" s="92" t="s">
        <v>2431</v>
      </c>
      <c r="U899" s="70" t="s">
        <v>2431</v>
      </c>
      <c r="V899" s="70" t="s">
        <v>2431</v>
      </c>
      <c r="W899" s="44" t="str">
        <f t="shared" si="216"/>
        <v/>
      </c>
      <c r="X899" s="25" t="str">
        <f t="shared" si="217"/>
        <v/>
      </c>
      <c r="Y899" s="1">
        <f t="shared" si="218"/>
        <v>875</v>
      </c>
      <c r="Z899" t="str">
        <f t="shared" si="219"/>
        <v>ITM_SUB_G</v>
      </c>
      <c r="AA899" s="158" t="str">
        <f>IF(ISNA(VLOOKUP(X899,Sheet2!J:J,1,0)),"//","")</f>
        <v/>
      </c>
      <c r="AC899" s="108" t="str">
        <f t="shared" si="220"/>
        <v/>
      </c>
      <c r="AD899" t="b">
        <f t="shared" si="221"/>
        <v>1</v>
      </c>
    </row>
    <row r="900" spans="1:30">
      <c r="A900" s="56">
        <f t="shared" si="222"/>
        <v>900</v>
      </c>
      <c r="B900" s="55">
        <f t="shared" si="214"/>
        <v>876</v>
      </c>
      <c r="C900" s="59" t="s">
        <v>4057</v>
      </c>
      <c r="D900" s="59" t="s">
        <v>7</v>
      </c>
      <c r="E900" s="65" t="s">
        <v>533</v>
      </c>
      <c r="F900" s="65" t="s">
        <v>755</v>
      </c>
      <c r="G900" s="68">
        <v>0</v>
      </c>
      <c r="H900" s="68">
        <v>0</v>
      </c>
      <c r="I900" s="65" t="s">
        <v>1</v>
      </c>
      <c r="J900" s="65" t="s">
        <v>1550</v>
      </c>
      <c r="K900" s="66" t="s">
        <v>4077</v>
      </c>
      <c r="L900" s="67"/>
      <c r="M900" s="63" t="s">
        <v>3499</v>
      </c>
      <c r="N900" s="13"/>
      <c r="O900"/>
      <c r="P900" t="str">
        <f t="shared" si="227"/>
        <v>NOT EQUAL</v>
      </c>
      <c r="Q900" t="str">
        <f>IF(ISNA(VLOOKUP(AC900,#REF!,1)),"//","")</f>
        <v/>
      </c>
      <c r="R900"/>
      <c r="S900" s="43">
        <f t="shared" si="215"/>
        <v>187</v>
      </c>
      <c r="T900" s="92" t="s">
        <v>2431</v>
      </c>
      <c r="U900" s="70" t="s">
        <v>2431</v>
      </c>
      <c r="V900" s="70" t="s">
        <v>2431</v>
      </c>
      <c r="W900" s="44" t="str">
        <f t="shared" si="216"/>
        <v/>
      </c>
      <c r="X900" s="25" t="str">
        <f t="shared" si="217"/>
        <v/>
      </c>
      <c r="Y900" s="1">
        <f t="shared" si="218"/>
        <v>876</v>
      </c>
      <c r="Z900" t="str">
        <f t="shared" si="219"/>
        <v>ITM_SUB_H</v>
      </c>
      <c r="AA900" s="158" t="str">
        <f>IF(ISNA(VLOOKUP(X900,Sheet2!J:J,1,0)),"//","")</f>
        <v/>
      </c>
      <c r="AC900" s="108" t="str">
        <f t="shared" si="220"/>
        <v/>
      </c>
      <c r="AD900" t="b">
        <f t="shared" si="221"/>
        <v>1</v>
      </c>
    </row>
    <row r="901" spans="1:30">
      <c r="A901" s="56">
        <f t="shared" si="222"/>
        <v>901</v>
      </c>
      <c r="B901" s="55">
        <f t="shared" si="214"/>
        <v>877</v>
      </c>
      <c r="C901" s="59" t="s">
        <v>4057</v>
      </c>
      <c r="D901" s="59" t="s">
        <v>7</v>
      </c>
      <c r="E901" s="65" t="s">
        <v>533</v>
      </c>
      <c r="F901" s="65" t="s">
        <v>756</v>
      </c>
      <c r="G901" s="68">
        <v>0</v>
      </c>
      <c r="H901" s="68">
        <v>0</v>
      </c>
      <c r="I901" s="65" t="s">
        <v>1</v>
      </c>
      <c r="J901" s="65" t="s">
        <v>1550</v>
      </c>
      <c r="K901" s="66" t="s">
        <v>4077</v>
      </c>
      <c r="L901" s="67"/>
      <c r="M901" s="63" t="s">
        <v>3500</v>
      </c>
      <c r="N901" s="13"/>
      <c r="O901"/>
      <c r="P901" t="str">
        <f t="shared" si="227"/>
        <v>NOT EQUAL</v>
      </c>
      <c r="Q901" t="str">
        <f>IF(ISNA(VLOOKUP(AC901,#REF!,1)),"//","")</f>
        <v/>
      </c>
      <c r="R901"/>
      <c r="S901" s="43">
        <f t="shared" si="215"/>
        <v>187</v>
      </c>
      <c r="T901" s="92" t="s">
        <v>2431</v>
      </c>
      <c r="U901" s="70" t="s">
        <v>2431</v>
      </c>
      <c r="V901" s="70" t="s">
        <v>2431</v>
      </c>
      <c r="W901" s="44" t="str">
        <f t="shared" si="216"/>
        <v/>
      </c>
      <c r="X901" s="25" t="str">
        <f t="shared" si="217"/>
        <v/>
      </c>
      <c r="Y901" s="1">
        <f t="shared" si="218"/>
        <v>877</v>
      </c>
      <c r="Z901" t="str">
        <f t="shared" si="219"/>
        <v>ITM_SUB_I</v>
      </c>
      <c r="AA901" s="158" t="str">
        <f>IF(ISNA(VLOOKUP(X901,Sheet2!J:J,1,0)),"//","")</f>
        <v/>
      </c>
      <c r="AC901" s="108" t="str">
        <f t="shared" si="220"/>
        <v/>
      </c>
      <c r="AD901" t="b">
        <f t="shared" si="221"/>
        <v>1</v>
      </c>
    </row>
    <row r="902" spans="1:30">
      <c r="A902" s="56">
        <f t="shared" si="222"/>
        <v>902</v>
      </c>
      <c r="B902" s="55">
        <f t="shared" si="214"/>
        <v>878</v>
      </c>
      <c r="C902" s="59" t="s">
        <v>4057</v>
      </c>
      <c r="D902" s="59" t="s">
        <v>7</v>
      </c>
      <c r="E902" s="65" t="s">
        <v>533</v>
      </c>
      <c r="F902" s="65" t="s">
        <v>757</v>
      </c>
      <c r="G902" s="68">
        <v>0</v>
      </c>
      <c r="H902" s="68">
        <v>0</v>
      </c>
      <c r="I902" s="65" t="s">
        <v>1</v>
      </c>
      <c r="J902" s="65" t="s">
        <v>1550</v>
      </c>
      <c r="K902" s="66" t="s">
        <v>4077</v>
      </c>
      <c r="L902" s="67"/>
      <c r="M902" s="63" t="s">
        <v>3501</v>
      </c>
      <c r="N902" s="13"/>
      <c r="O902"/>
      <c r="P902" t="str">
        <f t="shared" si="227"/>
        <v>NOT EQUAL</v>
      </c>
      <c r="Q902" t="str">
        <f>IF(ISNA(VLOOKUP(AC902,#REF!,1)),"//","")</f>
        <v/>
      </c>
      <c r="R902"/>
      <c r="S902" s="43">
        <f t="shared" si="215"/>
        <v>187</v>
      </c>
      <c r="T902" s="92" t="s">
        <v>2431</v>
      </c>
      <c r="U902" s="70" t="s">
        <v>2431</v>
      </c>
      <c r="V902" s="70" t="s">
        <v>2431</v>
      </c>
      <c r="W902" s="44" t="str">
        <f t="shared" si="216"/>
        <v/>
      </c>
      <c r="X902" s="25" t="str">
        <f t="shared" si="217"/>
        <v/>
      </c>
      <c r="Y902" s="1">
        <f t="shared" si="218"/>
        <v>878</v>
      </c>
      <c r="Z902" t="str">
        <f t="shared" si="219"/>
        <v>ITM_SUB_J</v>
      </c>
      <c r="AA902" s="158" t="str">
        <f>IF(ISNA(VLOOKUP(X902,Sheet2!J:J,1,0)),"//","")</f>
        <v/>
      </c>
      <c r="AC902" s="108" t="str">
        <f t="shared" si="220"/>
        <v/>
      </c>
      <c r="AD902" t="b">
        <f t="shared" si="221"/>
        <v>1</v>
      </c>
    </row>
    <row r="903" spans="1:30">
      <c r="A903" s="56">
        <f t="shared" si="222"/>
        <v>903</v>
      </c>
      <c r="B903" s="55">
        <f t="shared" ref="B903:B966" si="228">IF(AND(MID(C903,2,1)&lt;&gt;"/",MID(C903,1,1)="/"),INT(B902)+1,B902+0.01)</f>
        <v>879</v>
      </c>
      <c r="C903" s="59" t="s">
        <v>4057</v>
      </c>
      <c r="D903" s="59" t="s">
        <v>7</v>
      </c>
      <c r="E903" s="65" t="s">
        <v>533</v>
      </c>
      <c r="F903" s="65" t="s">
        <v>758</v>
      </c>
      <c r="G903" s="68">
        <v>0</v>
      </c>
      <c r="H903" s="68">
        <v>0</v>
      </c>
      <c r="I903" s="65" t="s">
        <v>1</v>
      </c>
      <c r="J903" s="65" t="s">
        <v>1550</v>
      </c>
      <c r="K903" s="66" t="s">
        <v>4077</v>
      </c>
      <c r="L903" s="67"/>
      <c r="M903" s="63" t="s">
        <v>3502</v>
      </c>
      <c r="N903" s="13"/>
      <c r="O903"/>
      <c r="P903" t="str">
        <f t="shared" si="227"/>
        <v>NOT EQUAL</v>
      </c>
      <c r="Q903" t="str">
        <f>IF(ISNA(VLOOKUP(AC903,#REF!,1)),"//","")</f>
        <v/>
      </c>
      <c r="R903"/>
      <c r="S903" s="43">
        <f t="shared" ref="S903:S966" si="229">IF(X903&lt;&gt;"",S902+1,S902)</f>
        <v>187</v>
      </c>
      <c r="T903" s="92" t="s">
        <v>2431</v>
      </c>
      <c r="U903" s="70" t="s">
        <v>2431</v>
      </c>
      <c r="V903" s="70" t="s">
        <v>2431</v>
      </c>
      <c r="W903" s="44" t="str">
        <f t="shared" ref="W903:W966" si="230">IF( OR(U903="CNST", I903="CAT_REGS"),IF(E903=CHAR(34)&amp;CHAR(34),F903,E903),
IF(U903="YES",UPPER(IF(E903=CHAR(34)&amp;CHAR(34),F903,E903)),
IF(   AND(U903&lt;&gt;"NO",I903="CAT_FNCT",D903&lt;&gt;"multiply", D903&lt;&gt;"divide"),IF(J903="SLS_ENABLED",   UPPER(IF(E903=CHAR(34)&amp;CHAR(34),F903,E903)),""),"")))</f>
        <v/>
      </c>
      <c r="X903" s="25" t="str">
        <f t="shared" ref="X903:X966" si="231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1">
        <f t="shared" ref="Y903:Y966" si="232">B903</f>
        <v>879</v>
      </c>
      <c r="Z903" t="str">
        <f t="shared" ref="Z903:Z966" si="233">M903</f>
        <v>ITM_SUB_K</v>
      </c>
      <c r="AA903" s="158" t="str">
        <f>IF(ISNA(VLOOKUP(X903,Sheet2!J:J,1,0)),"//","")</f>
        <v/>
      </c>
      <c r="AC903" s="108" t="str">
        <f t="shared" ref="AC903:AC966" si="234">IF(LEN(X903)=0,"",SUBSTITUTE(SUBSTITUTE(SUBSTITUTE(SUBSTITUTE(SUBSTITUTE(SUBSTITUTE(SUBSTITUTE(SUBSTITUTE(SUBSTITUTE(SUBSTITUTE(SUBSTITUTE(SUBSTITUTE(SUBSTITUTE(SUBSTITUTE(SUBSTITUTE(SUBSTITUTE(SUBSTITUTE(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03" t="b">
        <f t="shared" ref="AD903:AD966" si="235">X903=AC903</f>
        <v>1</v>
      </c>
    </row>
    <row r="904" spans="1:30">
      <c r="A904" s="56">
        <f t="shared" si="222"/>
        <v>904</v>
      </c>
      <c r="B904" s="55">
        <f t="shared" si="228"/>
        <v>880</v>
      </c>
      <c r="C904" s="59" t="s">
        <v>4057</v>
      </c>
      <c r="D904" s="59" t="s">
        <v>7</v>
      </c>
      <c r="E904" s="65" t="s">
        <v>533</v>
      </c>
      <c r="F904" s="65" t="s">
        <v>759</v>
      </c>
      <c r="G904" s="68">
        <v>0</v>
      </c>
      <c r="H904" s="68">
        <v>0</v>
      </c>
      <c r="I904" s="65" t="s">
        <v>1</v>
      </c>
      <c r="J904" s="65" t="s">
        <v>1550</v>
      </c>
      <c r="K904" s="66" t="s">
        <v>4077</v>
      </c>
      <c r="L904" s="67"/>
      <c r="M904" s="63" t="s">
        <v>3503</v>
      </c>
      <c r="N904" s="13"/>
      <c r="O904"/>
      <c r="P904" t="str">
        <f t="shared" si="227"/>
        <v>NOT EQUAL</v>
      </c>
      <c r="Q904" t="str">
        <f>IF(ISNA(VLOOKUP(AC904,#REF!,1)),"//","")</f>
        <v/>
      </c>
      <c r="R904"/>
      <c r="S904" s="43">
        <f t="shared" si="229"/>
        <v>187</v>
      </c>
      <c r="T904" s="92" t="s">
        <v>2431</v>
      </c>
      <c r="U904" s="70" t="s">
        <v>2431</v>
      </c>
      <c r="V904" s="70" t="s">
        <v>2431</v>
      </c>
      <c r="W904" s="44" t="str">
        <f t="shared" si="230"/>
        <v/>
      </c>
      <c r="X904" s="25" t="str">
        <f t="shared" si="231"/>
        <v/>
      </c>
      <c r="Y904" s="1">
        <f t="shared" si="232"/>
        <v>880</v>
      </c>
      <c r="Z904" t="str">
        <f t="shared" si="233"/>
        <v>ITM_SUB_L</v>
      </c>
      <c r="AA904" s="158" t="str">
        <f>IF(ISNA(VLOOKUP(X904,Sheet2!J:J,1,0)),"//","")</f>
        <v/>
      </c>
      <c r="AC904" s="108" t="str">
        <f t="shared" si="234"/>
        <v/>
      </c>
      <c r="AD904" t="b">
        <f t="shared" si="235"/>
        <v>1</v>
      </c>
    </row>
    <row r="905" spans="1:30">
      <c r="A905" s="56">
        <f t="shared" si="222"/>
        <v>905</v>
      </c>
      <c r="B905" s="55">
        <f t="shared" si="228"/>
        <v>881</v>
      </c>
      <c r="C905" s="59" t="s">
        <v>4057</v>
      </c>
      <c r="D905" s="59" t="s">
        <v>7</v>
      </c>
      <c r="E905" s="65" t="s">
        <v>533</v>
      </c>
      <c r="F905" s="65" t="s">
        <v>760</v>
      </c>
      <c r="G905" s="68">
        <v>0</v>
      </c>
      <c r="H905" s="68">
        <v>0</v>
      </c>
      <c r="I905" s="65" t="s">
        <v>1</v>
      </c>
      <c r="J905" s="65" t="s">
        <v>1550</v>
      </c>
      <c r="K905" s="66" t="s">
        <v>4077</v>
      </c>
      <c r="L905" s="67"/>
      <c r="M905" s="63" t="s">
        <v>3504</v>
      </c>
      <c r="N905" s="13"/>
      <c r="O905"/>
      <c r="P905" t="str">
        <f t="shared" si="227"/>
        <v>NOT EQUAL</v>
      </c>
      <c r="Q905" t="str">
        <f>IF(ISNA(VLOOKUP(AC905,#REF!,1)),"//","")</f>
        <v/>
      </c>
      <c r="R905"/>
      <c r="S905" s="43">
        <f t="shared" si="229"/>
        <v>187</v>
      </c>
      <c r="T905" s="92" t="s">
        <v>2431</v>
      </c>
      <c r="U905" s="70" t="s">
        <v>2431</v>
      </c>
      <c r="V905" s="70" t="s">
        <v>2431</v>
      </c>
      <c r="W905" s="44" t="str">
        <f t="shared" si="230"/>
        <v/>
      </c>
      <c r="X905" s="25" t="str">
        <f t="shared" si="231"/>
        <v/>
      </c>
      <c r="Y905" s="1">
        <f t="shared" si="232"/>
        <v>881</v>
      </c>
      <c r="Z905" t="str">
        <f t="shared" si="233"/>
        <v>ITM_SUB_M</v>
      </c>
      <c r="AA905" s="158" t="str">
        <f>IF(ISNA(VLOOKUP(X905,Sheet2!J:J,1,0)),"//","")</f>
        <v/>
      </c>
      <c r="AC905" s="108" t="str">
        <f t="shared" si="234"/>
        <v/>
      </c>
      <c r="AD905" t="b">
        <f t="shared" si="235"/>
        <v>1</v>
      </c>
    </row>
    <row r="906" spans="1:30">
      <c r="A906" s="56">
        <f t="shared" si="222"/>
        <v>906</v>
      </c>
      <c r="B906" s="55">
        <f t="shared" si="228"/>
        <v>882</v>
      </c>
      <c r="C906" s="59" t="s">
        <v>4057</v>
      </c>
      <c r="D906" s="59" t="s">
        <v>7</v>
      </c>
      <c r="E906" s="65" t="s">
        <v>533</v>
      </c>
      <c r="F906" s="65" t="s">
        <v>761</v>
      </c>
      <c r="G906" s="68">
        <v>0</v>
      </c>
      <c r="H906" s="68">
        <v>0</v>
      </c>
      <c r="I906" s="65" t="s">
        <v>1</v>
      </c>
      <c r="J906" s="65" t="s">
        <v>1550</v>
      </c>
      <c r="K906" s="66" t="s">
        <v>4077</v>
      </c>
      <c r="L906" s="67"/>
      <c r="M906" s="63" t="s">
        <v>3505</v>
      </c>
      <c r="N906" s="13"/>
      <c r="O906"/>
      <c r="P906" t="str">
        <f t="shared" si="227"/>
        <v>NOT EQUAL</v>
      </c>
      <c r="Q906" t="str">
        <f>IF(ISNA(VLOOKUP(AC906,#REF!,1)),"//","")</f>
        <v/>
      </c>
      <c r="R906"/>
      <c r="S906" s="43">
        <f t="shared" si="229"/>
        <v>187</v>
      </c>
      <c r="T906" s="92" t="s">
        <v>2431</v>
      </c>
      <c r="U906" s="70" t="s">
        <v>2431</v>
      </c>
      <c r="V906" s="70" t="s">
        <v>2431</v>
      </c>
      <c r="W906" s="44" t="str">
        <f t="shared" si="230"/>
        <v/>
      </c>
      <c r="X906" s="25" t="str">
        <f t="shared" si="231"/>
        <v/>
      </c>
      <c r="Y906" s="1">
        <f t="shared" si="232"/>
        <v>882</v>
      </c>
      <c r="Z906" t="str">
        <f t="shared" si="233"/>
        <v>ITM_SUB_N</v>
      </c>
      <c r="AA906" s="158" t="str">
        <f>IF(ISNA(VLOOKUP(X906,Sheet2!J:J,1,0)),"//","")</f>
        <v/>
      </c>
      <c r="AC906" s="108" t="str">
        <f t="shared" si="234"/>
        <v/>
      </c>
      <c r="AD906" t="b">
        <f t="shared" si="235"/>
        <v>1</v>
      </c>
    </row>
    <row r="907" spans="1:30">
      <c r="A907" s="56">
        <f t="shared" si="222"/>
        <v>907</v>
      </c>
      <c r="B907" s="55">
        <f t="shared" si="228"/>
        <v>883</v>
      </c>
      <c r="C907" s="59" t="s">
        <v>4057</v>
      </c>
      <c r="D907" s="59" t="s">
        <v>7</v>
      </c>
      <c r="E907" s="65" t="s">
        <v>533</v>
      </c>
      <c r="F907" s="65" t="s">
        <v>762</v>
      </c>
      <c r="G907" s="68">
        <v>0</v>
      </c>
      <c r="H907" s="68">
        <v>0</v>
      </c>
      <c r="I907" s="65" t="s">
        <v>1</v>
      </c>
      <c r="J907" s="65" t="s">
        <v>1550</v>
      </c>
      <c r="K907" s="66" t="s">
        <v>4077</v>
      </c>
      <c r="L907" s="67"/>
      <c r="M907" s="63" t="s">
        <v>3506</v>
      </c>
      <c r="N907" s="13"/>
      <c r="O907"/>
      <c r="P907" t="str">
        <f t="shared" si="227"/>
        <v>NOT EQUAL</v>
      </c>
      <c r="Q907" t="str">
        <f>IF(ISNA(VLOOKUP(AC907,#REF!,1)),"//","")</f>
        <v/>
      </c>
      <c r="R907"/>
      <c r="S907" s="43">
        <f t="shared" si="229"/>
        <v>187</v>
      </c>
      <c r="T907" s="92" t="s">
        <v>2431</v>
      </c>
      <c r="U907" s="70" t="s">
        <v>2431</v>
      </c>
      <c r="V907" s="70" t="s">
        <v>2431</v>
      </c>
      <c r="W907" s="44" t="str">
        <f t="shared" si="230"/>
        <v/>
      </c>
      <c r="X907" s="25" t="str">
        <f t="shared" si="231"/>
        <v/>
      </c>
      <c r="Y907" s="1">
        <f t="shared" si="232"/>
        <v>883</v>
      </c>
      <c r="Z907" t="str">
        <f t="shared" si="233"/>
        <v>ITM_SUB_O</v>
      </c>
      <c r="AA907" s="158" t="str">
        <f>IF(ISNA(VLOOKUP(X907,Sheet2!J:J,1,0)),"//","")</f>
        <v/>
      </c>
      <c r="AC907" s="108" t="str">
        <f t="shared" si="234"/>
        <v/>
      </c>
      <c r="AD907" t="b">
        <f t="shared" si="235"/>
        <v>1</v>
      </c>
    </row>
    <row r="908" spans="1:30">
      <c r="A908" s="56">
        <f t="shared" si="222"/>
        <v>908</v>
      </c>
      <c r="B908" s="55">
        <f t="shared" si="228"/>
        <v>884</v>
      </c>
      <c r="C908" s="59" t="s">
        <v>4057</v>
      </c>
      <c r="D908" s="59" t="s">
        <v>7</v>
      </c>
      <c r="E908" s="65" t="s">
        <v>533</v>
      </c>
      <c r="F908" s="65" t="s">
        <v>763</v>
      </c>
      <c r="G908" s="68">
        <v>0</v>
      </c>
      <c r="H908" s="68">
        <v>0</v>
      </c>
      <c r="I908" s="65" t="s">
        <v>1</v>
      </c>
      <c r="J908" s="65" t="s">
        <v>1550</v>
      </c>
      <c r="K908" s="66" t="s">
        <v>4077</v>
      </c>
      <c r="L908" s="67"/>
      <c r="M908" s="63" t="s">
        <v>3507</v>
      </c>
      <c r="N908" s="13"/>
      <c r="O908"/>
      <c r="P908" t="str">
        <f t="shared" si="227"/>
        <v>NOT EQUAL</v>
      </c>
      <c r="Q908" t="str">
        <f>IF(ISNA(VLOOKUP(AC908,#REF!,1)),"//","")</f>
        <v/>
      </c>
      <c r="R908"/>
      <c r="S908" s="43">
        <f t="shared" si="229"/>
        <v>187</v>
      </c>
      <c r="T908" s="92" t="s">
        <v>2431</v>
      </c>
      <c r="U908" s="70" t="s">
        <v>2431</v>
      </c>
      <c r="V908" s="70" t="s">
        <v>2431</v>
      </c>
      <c r="W908" s="44" t="str">
        <f t="shared" si="230"/>
        <v/>
      </c>
      <c r="X908" s="25" t="str">
        <f t="shared" si="231"/>
        <v/>
      </c>
      <c r="Y908" s="1">
        <f t="shared" si="232"/>
        <v>884</v>
      </c>
      <c r="Z908" t="str">
        <f t="shared" si="233"/>
        <v>ITM_SUB_P</v>
      </c>
      <c r="AA908" s="158" t="str">
        <f>IF(ISNA(VLOOKUP(X908,Sheet2!J:J,1,0)),"//","")</f>
        <v/>
      </c>
      <c r="AC908" s="108" t="str">
        <f t="shared" si="234"/>
        <v/>
      </c>
      <c r="AD908" t="b">
        <f t="shared" si="235"/>
        <v>1</v>
      </c>
    </row>
    <row r="909" spans="1:30">
      <c r="A909" s="56">
        <f t="shared" si="222"/>
        <v>909</v>
      </c>
      <c r="B909" s="55">
        <f t="shared" si="228"/>
        <v>885</v>
      </c>
      <c r="C909" s="59" t="s">
        <v>4057</v>
      </c>
      <c r="D909" s="59" t="s">
        <v>7</v>
      </c>
      <c r="E909" s="65" t="s">
        <v>533</v>
      </c>
      <c r="F909" s="65" t="s">
        <v>764</v>
      </c>
      <c r="G909" s="68">
        <v>0</v>
      </c>
      <c r="H909" s="68">
        <v>0</v>
      </c>
      <c r="I909" s="65" t="s">
        <v>1</v>
      </c>
      <c r="J909" s="65" t="s">
        <v>1550</v>
      </c>
      <c r="K909" s="66" t="s">
        <v>4077</v>
      </c>
      <c r="L909" s="67"/>
      <c r="M909" s="63" t="s">
        <v>3508</v>
      </c>
      <c r="N909" s="13"/>
      <c r="O909"/>
      <c r="P909" t="str">
        <f t="shared" si="227"/>
        <v>NOT EQUAL</v>
      </c>
      <c r="Q909" t="str">
        <f>IF(ISNA(VLOOKUP(AC909,#REF!,1)),"//","")</f>
        <v/>
      </c>
      <c r="R909"/>
      <c r="S909" s="43">
        <f t="shared" si="229"/>
        <v>187</v>
      </c>
      <c r="T909" s="92" t="s">
        <v>2431</v>
      </c>
      <c r="U909" s="70" t="s">
        <v>2431</v>
      </c>
      <c r="V909" s="70" t="s">
        <v>2431</v>
      </c>
      <c r="W909" s="44" t="str">
        <f t="shared" si="230"/>
        <v/>
      </c>
      <c r="X909" s="25" t="str">
        <f t="shared" si="231"/>
        <v/>
      </c>
      <c r="Y909" s="1">
        <f t="shared" si="232"/>
        <v>885</v>
      </c>
      <c r="Z909" t="str">
        <f t="shared" si="233"/>
        <v>ITM_SUB_Q</v>
      </c>
      <c r="AA909" s="158" t="str">
        <f>IF(ISNA(VLOOKUP(X909,Sheet2!J:J,1,0)),"//","")</f>
        <v/>
      </c>
      <c r="AC909" s="108" t="str">
        <f t="shared" si="234"/>
        <v/>
      </c>
      <c r="AD909" t="b">
        <f t="shared" si="235"/>
        <v>1</v>
      </c>
    </row>
    <row r="910" spans="1:30">
      <c r="A910" s="56">
        <f t="shared" si="222"/>
        <v>910</v>
      </c>
      <c r="B910" s="55">
        <f t="shared" si="228"/>
        <v>886</v>
      </c>
      <c r="C910" s="59" t="s">
        <v>4057</v>
      </c>
      <c r="D910" s="59" t="s">
        <v>7</v>
      </c>
      <c r="E910" s="65" t="s">
        <v>533</v>
      </c>
      <c r="F910" s="65" t="s">
        <v>765</v>
      </c>
      <c r="G910" s="68">
        <v>0</v>
      </c>
      <c r="H910" s="68">
        <v>0</v>
      </c>
      <c r="I910" s="65" t="s">
        <v>1</v>
      </c>
      <c r="J910" s="65" t="s">
        <v>1550</v>
      </c>
      <c r="K910" s="66" t="s">
        <v>4077</v>
      </c>
      <c r="L910" s="67"/>
      <c r="M910" s="63" t="s">
        <v>3509</v>
      </c>
      <c r="N910" s="13"/>
      <c r="O910"/>
      <c r="P910" t="str">
        <f t="shared" si="227"/>
        <v>NOT EQUAL</v>
      </c>
      <c r="Q910" t="str">
        <f>IF(ISNA(VLOOKUP(AC910,#REF!,1)),"//","")</f>
        <v/>
      </c>
      <c r="R910"/>
      <c r="S910" s="43">
        <f t="shared" si="229"/>
        <v>187</v>
      </c>
      <c r="T910" s="92" t="s">
        <v>2431</v>
      </c>
      <c r="U910" s="70" t="s">
        <v>2431</v>
      </c>
      <c r="V910" s="70" t="s">
        <v>2431</v>
      </c>
      <c r="W910" s="44" t="str">
        <f t="shared" si="230"/>
        <v/>
      </c>
      <c r="X910" s="25" t="str">
        <f t="shared" si="231"/>
        <v/>
      </c>
      <c r="Y910" s="1">
        <f t="shared" si="232"/>
        <v>886</v>
      </c>
      <c r="Z910" t="str">
        <f t="shared" si="233"/>
        <v>ITM_SUB_R</v>
      </c>
      <c r="AA910" s="158" t="str">
        <f>IF(ISNA(VLOOKUP(X910,Sheet2!J:J,1,0)),"//","")</f>
        <v/>
      </c>
      <c r="AC910" s="108" t="str">
        <f t="shared" si="234"/>
        <v/>
      </c>
      <c r="AD910" t="b">
        <f t="shared" si="235"/>
        <v>1</v>
      </c>
    </row>
    <row r="911" spans="1:30">
      <c r="A911" s="56">
        <f t="shared" si="222"/>
        <v>911</v>
      </c>
      <c r="B911" s="55">
        <f t="shared" si="228"/>
        <v>887</v>
      </c>
      <c r="C911" s="59" t="s">
        <v>4057</v>
      </c>
      <c r="D911" s="59" t="s">
        <v>7</v>
      </c>
      <c r="E911" s="65" t="s">
        <v>533</v>
      </c>
      <c r="F911" s="65" t="s">
        <v>766</v>
      </c>
      <c r="G911" s="68">
        <v>0</v>
      </c>
      <c r="H911" s="68">
        <v>0</v>
      </c>
      <c r="I911" s="65" t="s">
        <v>1</v>
      </c>
      <c r="J911" s="65" t="s">
        <v>1550</v>
      </c>
      <c r="K911" s="66" t="s">
        <v>4077</v>
      </c>
      <c r="L911" s="67"/>
      <c r="M911" s="63" t="s">
        <v>3510</v>
      </c>
      <c r="N911" s="13"/>
      <c r="O911"/>
      <c r="P911" t="str">
        <f t="shared" si="227"/>
        <v>NOT EQUAL</v>
      </c>
      <c r="Q911" t="str">
        <f>IF(ISNA(VLOOKUP(AC911,#REF!,1)),"//","")</f>
        <v/>
      </c>
      <c r="R911"/>
      <c r="S911" s="43">
        <f t="shared" si="229"/>
        <v>187</v>
      </c>
      <c r="T911" s="92" t="s">
        <v>2431</v>
      </c>
      <c r="U911" s="70" t="s">
        <v>2431</v>
      </c>
      <c r="V911" s="70" t="s">
        <v>2431</v>
      </c>
      <c r="W911" s="44" t="str">
        <f t="shared" si="230"/>
        <v/>
      </c>
      <c r="X911" s="25" t="str">
        <f t="shared" si="231"/>
        <v/>
      </c>
      <c r="Y911" s="1">
        <f t="shared" si="232"/>
        <v>887</v>
      </c>
      <c r="Z911" t="str">
        <f t="shared" si="233"/>
        <v>ITM_SUB_S</v>
      </c>
      <c r="AA911" s="158" t="str">
        <f>IF(ISNA(VLOOKUP(X911,Sheet2!J:J,1,0)),"//","")</f>
        <v/>
      </c>
      <c r="AC911" s="108" t="str">
        <f t="shared" si="234"/>
        <v/>
      </c>
      <c r="AD911" t="b">
        <f t="shared" si="235"/>
        <v>1</v>
      </c>
    </row>
    <row r="912" spans="1:30">
      <c r="A912" s="56">
        <f t="shared" si="222"/>
        <v>912</v>
      </c>
      <c r="B912" s="55">
        <f t="shared" si="228"/>
        <v>888</v>
      </c>
      <c r="C912" s="59" t="s">
        <v>4057</v>
      </c>
      <c r="D912" s="59" t="s">
        <v>7</v>
      </c>
      <c r="E912" s="65" t="s">
        <v>533</v>
      </c>
      <c r="F912" s="65" t="s">
        <v>767</v>
      </c>
      <c r="G912" s="68">
        <v>0</v>
      </c>
      <c r="H912" s="68">
        <v>0</v>
      </c>
      <c r="I912" s="65" t="s">
        <v>1</v>
      </c>
      <c r="J912" s="65" t="s">
        <v>1550</v>
      </c>
      <c r="K912" s="66" t="s">
        <v>4077</v>
      </c>
      <c r="L912" s="67"/>
      <c r="M912" s="63" t="s">
        <v>3511</v>
      </c>
      <c r="N912" s="13"/>
      <c r="O912"/>
      <c r="P912" t="str">
        <f t="shared" si="227"/>
        <v>NOT EQUAL</v>
      </c>
      <c r="Q912" t="str">
        <f>IF(ISNA(VLOOKUP(AC912,#REF!,1)),"//","")</f>
        <v/>
      </c>
      <c r="R912"/>
      <c r="S912" s="43">
        <f t="shared" si="229"/>
        <v>187</v>
      </c>
      <c r="T912" s="92" t="s">
        <v>2431</v>
      </c>
      <c r="U912" s="70" t="s">
        <v>2431</v>
      </c>
      <c r="V912" s="70" t="s">
        <v>2431</v>
      </c>
      <c r="W912" s="44" t="str">
        <f t="shared" si="230"/>
        <v/>
      </c>
      <c r="X912" s="25" t="str">
        <f t="shared" si="231"/>
        <v/>
      </c>
      <c r="Y912" s="1">
        <f t="shared" si="232"/>
        <v>888</v>
      </c>
      <c r="Z912" t="str">
        <f t="shared" si="233"/>
        <v>ITM_SUB_T</v>
      </c>
      <c r="AA912" s="158" t="str">
        <f>IF(ISNA(VLOOKUP(X912,Sheet2!J:J,1,0)),"//","")</f>
        <v/>
      </c>
      <c r="AC912" s="108" t="str">
        <f t="shared" si="234"/>
        <v/>
      </c>
      <c r="AD912" t="b">
        <f t="shared" si="235"/>
        <v>1</v>
      </c>
    </row>
    <row r="913" spans="1:30">
      <c r="A913" s="56">
        <f t="shared" ref="A913:A976" si="236">IF(B913=INT(B913),ROW(),"")</f>
        <v>913</v>
      </c>
      <c r="B913" s="55">
        <f t="shared" si="228"/>
        <v>889</v>
      </c>
      <c r="C913" s="59" t="s">
        <v>4057</v>
      </c>
      <c r="D913" s="59" t="s">
        <v>7</v>
      </c>
      <c r="E913" s="65" t="s">
        <v>533</v>
      </c>
      <c r="F913" s="65" t="s">
        <v>768</v>
      </c>
      <c r="G913" s="68">
        <v>0</v>
      </c>
      <c r="H913" s="68">
        <v>0</v>
      </c>
      <c r="I913" s="65" t="s">
        <v>1</v>
      </c>
      <c r="J913" s="65" t="s">
        <v>1550</v>
      </c>
      <c r="K913" s="66" t="s">
        <v>4077</v>
      </c>
      <c r="L913" s="67"/>
      <c r="M913" s="63" t="s">
        <v>3512</v>
      </c>
      <c r="N913" s="13"/>
      <c r="O913"/>
      <c r="P913" t="str">
        <f t="shared" si="227"/>
        <v>NOT EQUAL</v>
      </c>
      <c r="Q913" t="str">
        <f>IF(ISNA(VLOOKUP(AC913,#REF!,1)),"//","")</f>
        <v/>
      </c>
      <c r="R913"/>
      <c r="S913" s="43">
        <f t="shared" si="229"/>
        <v>187</v>
      </c>
      <c r="T913" s="92" t="s">
        <v>2431</v>
      </c>
      <c r="U913" s="70" t="s">
        <v>2431</v>
      </c>
      <c r="V913" s="70" t="s">
        <v>2431</v>
      </c>
      <c r="W913" s="44" t="str">
        <f t="shared" si="230"/>
        <v/>
      </c>
      <c r="X913" s="25" t="str">
        <f t="shared" si="231"/>
        <v/>
      </c>
      <c r="Y913" s="1">
        <f t="shared" si="232"/>
        <v>889</v>
      </c>
      <c r="Z913" t="str">
        <f t="shared" si="233"/>
        <v>ITM_SUB_U</v>
      </c>
      <c r="AA913" s="158" t="str">
        <f>IF(ISNA(VLOOKUP(X913,Sheet2!J:J,1,0)),"//","")</f>
        <v/>
      </c>
      <c r="AC913" s="108" t="str">
        <f t="shared" si="234"/>
        <v/>
      </c>
      <c r="AD913" t="b">
        <f t="shared" si="235"/>
        <v>1</v>
      </c>
    </row>
    <row r="914" spans="1:30">
      <c r="A914" s="56">
        <f t="shared" si="236"/>
        <v>914</v>
      </c>
      <c r="B914" s="55">
        <f t="shared" si="228"/>
        <v>890</v>
      </c>
      <c r="C914" s="59" t="s">
        <v>4057</v>
      </c>
      <c r="D914" s="59" t="s">
        <v>7</v>
      </c>
      <c r="E914" s="65" t="s">
        <v>533</v>
      </c>
      <c r="F914" s="65" t="s">
        <v>769</v>
      </c>
      <c r="G914" s="68">
        <v>0</v>
      </c>
      <c r="H914" s="68">
        <v>0</v>
      </c>
      <c r="I914" s="65" t="s">
        <v>1</v>
      </c>
      <c r="J914" s="65" t="s">
        <v>1550</v>
      </c>
      <c r="K914" s="66" t="s">
        <v>4077</v>
      </c>
      <c r="L914" s="67"/>
      <c r="M914" s="63" t="s">
        <v>3513</v>
      </c>
      <c r="N914" s="13"/>
      <c r="O914"/>
      <c r="P914" t="str">
        <f t="shared" si="227"/>
        <v>NOT EQUAL</v>
      </c>
      <c r="Q914" t="str">
        <f>IF(ISNA(VLOOKUP(AC914,#REF!,1)),"//","")</f>
        <v/>
      </c>
      <c r="R914"/>
      <c r="S914" s="43">
        <f t="shared" si="229"/>
        <v>187</v>
      </c>
      <c r="T914" s="92" t="s">
        <v>2431</v>
      </c>
      <c r="U914" s="70" t="s">
        <v>2431</v>
      </c>
      <c r="V914" s="70" t="s">
        <v>2431</v>
      </c>
      <c r="W914" s="44" t="str">
        <f t="shared" si="230"/>
        <v/>
      </c>
      <c r="X914" s="25" t="str">
        <f t="shared" si="231"/>
        <v/>
      </c>
      <c r="Y914" s="1">
        <f t="shared" si="232"/>
        <v>890</v>
      </c>
      <c r="Z914" t="str">
        <f t="shared" si="233"/>
        <v>ITM_SUB_V</v>
      </c>
      <c r="AA914" s="158" t="str">
        <f>IF(ISNA(VLOOKUP(X914,Sheet2!J:J,1,0)),"//","")</f>
        <v/>
      </c>
      <c r="AC914" s="108" t="str">
        <f t="shared" si="234"/>
        <v/>
      </c>
      <c r="AD914" t="b">
        <f t="shared" si="235"/>
        <v>1</v>
      </c>
    </row>
    <row r="915" spans="1:30">
      <c r="A915" s="56">
        <f t="shared" si="236"/>
        <v>915</v>
      </c>
      <c r="B915" s="55">
        <f t="shared" si="228"/>
        <v>891</v>
      </c>
      <c r="C915" s="59" t="s">
        <v>4057</v>
      </c>
      <c r="D915" s="59" t="s">
        <v>7</v>
      </c>
      <c r="E915" s="65" t="s">
        <v>533</v>
      </c>
      <c r="F915" s="65" t="s">
        <v>770</v>
      </c>
      <c r="G915" s="68">
        <v>0</v>
      </c>
      <c r="H915" s="68">
        <v>0</v>
      </c>
      <c r="I915" s="65" t="s">
        <v>1</v>
      </c>
      <c r="J915" s="65" t="s">
        <v>1550</v>
      </c>
      <c r="K915" s="66" t="s">
        <v>4077</v>
      </c>
      <c r="L915" s="67"/>
      <c r="M915" s="63" t="s">
        <v>3514</v>
      </c>
      <c r="N915" s="13"/>
      <c r="O915"/>
      <c r="P915" t="str">
        <f t="shared" si="227"/>
        <v>NOT EQUAL</v>
      </c>
      <c r="Q915" t="str">
        <f>IF(ISNA(VLOOKUP(AC915,#REF!,1)),"//","")</f>
        <v/>
      </c>
      <c r="R915"/>
      <c r="S915" s="43">
        <f t="shared" si="229"/>
        <v>187</v>
      </c>
      <c r="T915" s="92" t="s">
        <v>2431</v>
      </c>
      <c r="U915" s="70" t="s">
        <v>2431</v>
      </c>
      <c r="V915" s="70" t="s">
        <v>2431</v>
      </c>
      <c r="W915" s="44" t="str">
        <f t="shared" si="230"/>
        <v/>
      </c>
      <c r="X915" s="25" t="str">
        <f t="shared" si="231"/>
        <v/>
      </c>
      <c r="Y915" s="1">
        <f t="shared" si="232"/>
        <v>891</v>
      </c>
      <c r="Z915" t="str">
        <f t="shared" si="233"/>
        <v>ITM_SUB_W</v>
      </c>
      <c r="AA915" s="158" t="str">
        <f>IF(ISNA(VLOOKUP(X915,Sheet2!J:J,1,0)),"//","")</f>
        <v/>
      </c>
      <c r="AC915" s="108" t="str">
        <f t="shared" si="234"/>
        <v/>
      </c>
      <c r="AD915" t="b">
        <f t="shared" si="235"/>
        <v>1</v>
      </c>
    </row>
    <row r="916" spans="1:30">
      <c r="A916" s="56">
        <f t="shared" si="236"/>
        <v>916</v>
      </c>
      <c r="B916" s="55">
        <f t="shared" si="228"/>
        <v>892</v>
      </c>
      <c r="C916" s="59" t="s">
        <v>4057</v>
      </c>
      <c r="D916" s="59" t="s">
        <v>7</v>
      </c>
      <c r="E916" s="65" t="s">
        <v>533</v>
      </c>
      <c r="F916" s="65" t="s">
        <v>771</v>
      </c>
      <c r="G916" s="68">
        <v>0</v>
      </c>
      <c r="H916" s="68">
        <v>0</v>
      </c>
      <c r="I916" s="65" t="s">
        <v>1</v>
      </c>
      <c r="J916" s="65" t="s">
        <v>1550</v>
      </c>
      <c r="K916" s="66" t="s">
        <v>4077</v>
      </c>
      <c r="L916" s="67"/>
      <c r="M916" s="63" t="s">
        <v>3515</v>
      </c>
      <c r="N916" s="13"/>
      <c r="O916"/>
      <c r="P916" t="str">
        <f t="shared" si="227"/>
        <v>NOT EQUAL</v>
      </c>
      <c r="Q916" t="str">
        <f>IF(ISNA(VLOOKUP(AC916,#REF!,1)),"//","")</f>
        <v/>
      </c>
      <c r="R916"/>
      <c r="S916" s="43">
        <f t="shared" si="229"/>
        <v>187</v>
      </c>
      <c r="T916" s="92" t="s">
        <v>2431</v>
      </c>
      <c r="U916" s="70" t="s">
        <v>2431</v>
      </c>
      <c r="V916" s="70" t="s">
        <v>2431</v>
      </c>
      <c r="W916" s="44" t="str">
        <f t="shared" si="230"/>
        <v/>
      </c>
      <c r="X916" s="25" t="str">
        <f t="shared" si="231"/>
        <v/>
      </c>
      <c r="Y916" s="1">
        <f t="shared" si="232"/>
        <v>892</v>
      </c>
      <c r="Z916" t="str">
        <f t="shared" si="233"/>
        <v>ITM_SUB_X</v>
      </c>
      <c r="AA916" s="158" t="str">
        <f>IF(ISNA(VLOOKUP(X916,Sheet2!J:J,1,0)),"//","")</f>
        <v/>
      </c>
      <c r="AC916" s="108" t="str">
        <f t="shared" si="234"/>
        <v/>
      </c>
      <c r="AD916" t="b">
        <f t="shared" si="235"/>
        <v>1</v>
      </c>
    </row>
    <row r="917" spans="1:30">
      <c r="A917" s="56">
        <f t="shared" si="236"/>
        <v>917</v>
      </c>
      <c r="B917" s="55">
        <f t="shared" si="228"/>
        <v>893</v>
      </c>
      <c r="C917" s="59" t="s">
        <v>4057</v>
      </c>
      <c r="D917" s="59" t="s">
        <v>7</v>
      </c>
      <c r="E917" s="65" t="s">
        <v>533</v>
      </c>
      <c r="F917" s="65" t="s">
        <v>772</v>
      </c>
      <c r="G917" s="68">
        <v>0</v>
      </c>
      <c r="H917" s="68">
        <v>0</v>
      </c>
      <c r="I917" s="65" t="s">
        <v>1</v>
      </c>
      <c r="J917" s="65" t="s">
        <v>1550</v>
      </c>
      <c r="K917" s="66" t="s">
        <v>4077</v>
      </c>
      <c r="L917" s="67"/>
      <c r="M917" s="63" t="s">
        <v>3516</v>
      </c>
      <c r="N917" s="13"/>
      <c r="O917"/>
      <c r="P917" t="str">
        <f t="shared" si="227"/>
        <v>NOT EQUAL</v>
      </c>
      <c r="Q917" t="str">
        <f>IF(ISNA(VLOOKUP(AC917,#REF!,1)),"//","")</f>
        <v/>
      </c>
      <c r="R917"/>
      <c r="S917" s="43">
        <f t="shared" si="229"/>
        <v>187</v>
      </c>
      <c r="T917" s="92" t="s">
        <v>2431</v>
      </c>
      <c r="U917" s="70" t="s">
        <v>2431</v>
      </c>
      <c r="V917" s="70" t="s">
        <v>2431</v>
      </c>
      <c r="W917" s="44" t="str">
        <f t="shared" si="230"/>
        <v/>
      </c>
      <c r="X917" s="25" t="str">
        <f t="shared" si="231"/>
        <v/>
      </c>
      <c r="Y917" s="1">
        <f t="shared" si="232"/>
        <v>893</v>
      </c>
      <c r="Z917" t="str">
        <f t="shared" si="233"/>
        <v>ITM_SUB_Y</v>
      </c>
      <c r="AA917" s="158" t="str">
        <f>IF(ISNA(VLOOKUP(X917,Sheet2!J:J,1,0)),"//","")</f>
        <v/>
      </c>
      <c r="AC917" s="108" t="str">
        <f t="shared" si="234"/>
        <v/>
      </c>
      <c r="AD917" t="b">
        <f t="shared" si="235"/>
        <v>1</v>
      </c>
    </row>
    <row r="918" spans="1:30">
      <c r="A918" s="56">
        <f t="shared" si="236"/>
        <v>918</v>
      </c>
      <c r="B918" s="55">
        <f t="shared" si="228"/>
        <v>894</v>
      </c>
      <c r="C918" s="59" t="s">
        <v>4057</v>
      </c>
      <c r="D918" s="59" t="s">
        <v>7</v>
      </c>
      <c r="E918" s="65" t="s">
        <v>533</v>
      </c>
      <c r="F918" s="65" t="s">
        <v>773</v>
      </c>
      <c r="G918" s="68">
        <v>0</v>
      </c>
      <c r="H918" s="68">
        <v>0</v>
      </c>
      <c r="I918" s="65" t="s">
        <v>1</v>
      </c>
      <c r="J918" s="65" t="s">
        <v>1550</v>
      </c>
      <c r="K918" s="66" t="s">
        <v>4077</v>
      </c>
      <c r="L918" s="67"/>
      <c r="M918" s="63" t="s">
        <v>3517</v>
      </c>
      <c r="N918" s="13"/>
      <c r="O918"/>
      <c r="P918" t="str">
        <f t="shared" si="227"/>
        <v>NOT EQUAL</v>
      </c>
      <c r="Q918" t="str">
        <f>IF(ISNA(VLOOKUP(AC918,#REF!,1)),"//","")</f>
        <v/>
      </c>
      <c r="R918"/>
      <c r="S918" s="43">
        <f t="shared" si="229"/>
        <v>187</v>
      </c>
      <c r="T918" s="92" t="s">
        <v>2431</v>
      </c>
      <c r="U918" s="70" t="s">
        <v>2431</v>
      </c>
      <c r="V918" s="70" t="s">
        <v>2431</v>
      </c>
      <c r="W918" s="44" t="str">
        <f t="shared" si="230"/>
        <v/>
      </c>
      <c r="X918" s="25" t="str">
        <f t="shared" si="231"/>
        <v/>
      </c>
      <c r="Y918" s="1">
        <f t="shared" si="232"/>
        <v>894</v>
      </c>
      <c r="Z918" t="str">
        <f t="shared" si="233"/>
        <v>ITM_SUB_Z</v>
      </c>
      <c r="AA918" s="158" t="str">
        <f>IF(ISNA(VLOOKUP(X918,Sheet2!J:J,1,0)),"//","")</f>
        <v/>
      </c>
      <c r="AC918" s="108" t="str">
        <f t="shared" si="234"/>
        <v/>
      </c>
      <c r="AD918" t="b">
        <f t="shared" si="235"/>
        <v>1</v>
      </c>
    </row>
    <row r="919" spans="1:30">
      <c r="A919" s="56">
        <f t="shared" si="236"/>
        <v>919</v>
      </c>
      <c r="B919" s="55">
        <f t="shared" si="228"/>
        <v>895</v>
      </c>
      <c r="C919" s="59" t="s">
        <v>4058</v>
      </c>
      <c r="D919" s="59" t="s">
        <v>3340</v>
      </c>
      <c r="E919" s="65" t="s">
        <v>533</v>
      </c>
      <c r="F919" s="65" t="s">
        <v>774</v>
      </c>
      <c r="G919" s="68">
        <v>0</v>
      </c>
      <c r="H919" s="68">
        <v>0</v>
      </c>
      <c r="I919" s="65" t="s">
        <v>1</v>
      </c>
      <c r="J919" s="65" t="s">
        <v>1550</v>
      </c>
      <c r="K919" s="66" t="s">
        <v>4077</v>
      </c>
      <c r="L919" s="67"/>
      <c r="M919" s="63" t="s">
        <v>3340</v>
      </c>
      <c r="N919" s="13"/>
      <c r="O919"/>
      <c r="P919" t="str">
        <f t="shared" si="227"/>
        <v>NOT EQUAL</v>
      </c>
      <c r="Q919" t="str">
        <f>IF(ISNA(VLOOKUP(AC919,#REF!,1)),"//","")</f>
        <v/>
      </c>
      <c r="R919"/>
      <c r="S919" s="43">
        <f t="shared" si="229"/>
        <v>187</v>
      </c>
      <c r="T919" s="92" t="s">
        <v>2431</v>
      </c>
      <c r="U919" s="70" t="s">
        <v>2431</v>
      </c>
      <c r="V919" s="70" t="s">
        <v>2431</v>
      </c>
      <c r="W919" s="44" t="str">
        <f t="shared" si="230"/>
        <v/>
      </c>
      <c r="X919" s="25" t="str">
        <f t="shared" si="231"/>
        <v/>
      </c>
      <c r="Y919" s="1">
        <f t="shared" si="232"/>
        <v>895</v>
      </c>
      <c r="Z919" t="str">
        <f t="shared" si="233"/>
        <v>ITM_SUB_E_OUTLINE</v>
      </c>
      <c r="AA919" s="158" t="str">
        <f>IF(ISNA(VLOOKUP(X919,Sheet2!J:J,1,0)),"//","")</f>
        <v/>
      </c>
      <c r="AC919" s="108" t="str">
        <f t="shared" si="234"/>
        <v/>
      </c>
      <c r="AD919" t="b">
        <f t="shared" si="235"/>
        <v>1</v>
      </c>
    </row>
    <row r="920" spans="1:30">
      <c r="A920" s="56">
        <f t="shared" si="236"/>
        <v>920</v>
      </c>
      <c r="B920" s="55">
        <f t="shared" si="228"/>
        <v>896</v>
      </c>
      <c r="C920" s="59" t="s">
        <v>4057</v>
      </c>
      <c r="D920" s="59" t="s">
        <v>7</v>
      </c>
      <c r="E920" s="65" t="s">
        <v>533</v>
      </c>
      <c r="F920" s="65" t="s">
        <v>775</v>
      </c>
      <c r="G920" s="68">
        <v>0</v>
      </c>
      <c r="H920" s="68">
        <v>0</v>
      </c>
      <c r="I920" s="65" t="s">
        <v>1</v>
      </c>
      <c r="J920" s="65" t="s">
        <v>1550</v>
      </c>
      <c r="K920" s="66" t="s">
        <v>4077</v>
      </c>
      <c r="L920" s="67"/>
      <c r="M920" s="63" t="s">
        <v>3518</v>
      </c>
      <c r="N920" s="13"/>
      <c r="O920"/>
      <c r="P920" t="str">
        <f t="shared" si="227"/>
        <v>NOT EQUAL</v>
      </c>
      <c r="Q920" t="str">
        <f>IF(ISNA(VLOOKUP(AC920,#REF!,1)),"//","")</f>
        <v/>
      </c>
      <c r="R920"/>
      <c r="S920" s="43">
        <f t="shared" si="229"/>
        <v>187</v>
      </c>
      <c r="T920" s="92" t="s">
        <v>2431</v>
      </c>
      <c r="U920" s="70" t="s">
        <v>2431</v>
      </c>
      <c r="V920" s="70" t="s">
        <v>2431</v>
      </c>
      <c r="W920" s="44" t="str">
        <f t="shared" si="230"/>
        <v/>
      </c>
      <c r="X920" s="25" t="str">
        <f t="shared" si="231"/>
        <v/>
      </c>
      <c r="Y920" s="1">
        <f t="shared" si="232"/>
        <v>896</v>
      </c>
      <c r="Z920" t="str">
        <f t="shared" si="233"/>
        <v>ITM_SUB_a</v>
      </c>
      <c r="AA920" s="158" t="str">
        <f>IF(ISNA(VLOOKUP(X920,Sheet2!J:J,1,0)),"//","")</f>
        <v/>
      </c>
      <c r="AC920" s="108" t="str">
        <f t="shared" si="234"/>
        <v/>
      </c>
      <c r="AD920" t="b">
        <f t="shared" si="235"/>
        <v>1</v>
      </c>
    </row>
    <row r="921" spans="1:30">
      <c r="A921" s="56">
        <f t="shared" si="236"/>
        <v>921</v>
      </c>
      <c r="B921" s="55">
        <f t="shared" si="228"/>
        <v>897</v>
      </c>
      <c r="C921" s="59" t="s">
        <v>4057</v>
      </c>
      <c r="D921" s="59" t="s">
        <v>7</v>
      </c>
      <c r="E921" s="65" t="s">
        <v>533</v>
      </c>
      <c r="F921" s="65" t="s">
        <v>776</v>
      </c>
      <c r="G921" s="68">
        <v>0</v>
      </c>
      <c r="H921" s="68">
        <v>0</v>
      </c>
      <c r="I921" s="65" t="s">
        <v>1</v>
      </c>
      <c r="J921" s="65" t="s">
        <v>1550</v>
      </c>
      <c r="K921" s="66" t="s">
        <v>4077</v>
      </c>
      <c r="L921" s="67"/>
      <c r="M921" s="63" t="s">
        <v>3519</v>
      </c>
      <c r="N921" s="13"/>
      <c r="O921"/>
      <c r="P921" t="str">
        <f t="shared" si="227"/>
        <v>NOT EQUAL</v>
      </c>
      <c r="Q921" t="str">
        <f>IF(ISNA(VLOOKUP(AC921,#REF!,1)),"//","")</f>
        <v/>
      </c>
      <c r="R921"/>
      <c r="S921" s="43">
        <f t="shared" si="229"/>
        <v>187</v>
      </c>
      <c r="T921" s="92" t="s">
        <v>2431</v>
      </c>
      <c r="U921" s="70" t="s">
        <v>2431</v>
      </c>
      <c r="V921" s="70" t="s">
        <v>2431</v>
      </c>
      <c r="W921" s="44" t="str">
        <f t="shared" si="230"/>
        <v/>
      </c>
      <c r="X921" s="25" t="str">
        <f t="shared" si="231"/>
        <v/>
      </c>
      <c r="Y921" s="1">
        <f t="shared" si="232"/>
        <v>897</v>
      </c>
      <c r="Z921" t="str">
        <f t="shared" si="233"/>
        <v>ITM_SUB_b</v>
      </c>
      <c r="AA921" s="158" t="str">
        <f>IF(ISNA(VLOOKUP(X921,Sheet2!J:J,1,0)),"//","")</f>
        <v/>
      </c>
      <c r="AC921" s="108" t="str">
        <f t="shared" si="234"/>
        <v/>
      </c>
      <c r="AD921" t="b">
        <f t="shared" si="235"/>
        <v>1</v>
      </c>
    </row>
    <row r="922" spans="1:30">
      <c r="A922" s="56">
        <f t="shared" si="236"/>
        <v>922</v>
      </c>
      <c r="B922" s="55">
        <f t="shared" si="228"/>
        <v>898</v>
      </c>
      <c r="C922" s="59" t="s">
        <v>4057</v>
      </c>
      <c r="D922" s="59" t="s">
        <v>7</v>
      </c>
      <c r="E922" s="65" t="s">
        <v>533</v>
      </c>
      <c r="F922" s="65" t="s">
        <v>777</v>
      </c>
      <c r="G922" s="68">
        <v>0</v>
      </c>
      <c r="H922" s="68">
        <v>0</v>
      </c>
      <c r="I922" s="65" t="s">
        <v>1</v>
      </c>
      <c r="J922" s="65" t="s">
        <v>1550</v>
      </c>
      <c r="K922" s="66" t="s">
        <v>4077</v>
      </c>
      <c r="L922" s="67"/>
      <c r="M922" s="63" t="s">
        <v>3520</v>
      </c>
      <c r="N922" s="13"/>
      <c r="O922"/>
      <c r="P922" t="str">
        <f t="shared" si="227"/>
        <v>NOT EQUAL</v>
      </c>
      <c r="Q922" t="str">
        <f>IF(ISNA(VLOOKUP(AC922,#REF!,1)),"//","")</f>
        <v/>
      </c>
      <c r="R922"/>
      <c r="S922" s="43">
        <f t="shared" si="229"/>
        <v>187</v>
      </c>
      <c r="T922" s="92" t="s">
        <v>2431</v>
      </c>
      <c r="U922" s="70" t="s">
        <v>2431</v>
      </c>
      <c r="V922" s="70" t="s">
        <v>2431</v>
      </c>
      <c r="W922" s="44" t="str">
        <f t="shared" si="230"/>
        <v/>
      </c>
      <c r="X922" s="25" t="str">
        <f t="shared" si="231"/>
        <v/>
      </c>
      <c r="Y922" s="1">
        <f t="shared" si="232"/>
        <v>898</v>
      </c>
      <c r="Z922" t="str">
        <f t="shared" si="233"/>
        <v>ITM_SUB_c</v>
      </c>
      <c r="AA922" s="158" t="str">
        <f>IF(ISNA(VLOOKUP(X922,Sheet2!J:J,1,0)),"//","")</f>
        <v/>
      </c>
      <c r="AC922" s="108" t="str">
        <f t="shared" si="234"/>
        <v/>
      </c>
      <c r="AD922" t="b">
        <f t="shared" si="235"/>
        <v>1</v>
      </c>
    </row>
    <row r="923" spans="1:30">
      <c r="A923" s="56">
        <f t="shared" si="236"/>
        <v>923</v>
      </c>
      <c r="B923" s="55">
        <f t="shared" si="228"/>
        <v>899</v>
      </c>
      <c r="C923" s="59" t="s">
        <v>4057</v>
      </c>
      <c r="D923" s="59" t="s">
        <v>7</v>
      </c>
      <c r="E923" s="65" t="s">
        <v>533</v>
      </c>
      <c r="F923" s="65" t="s">
        <v>778</v>
      </c>
      <c r="G923" s="68">
        <v>0</v>
      </c>
      <c r="H923" s="68">
        <v>0</v>
      </c>
      <c r="I923" s="65" t="s">
        <v>1</v>
      </c>
      <c r="J923" s="65" t="s">
        <v>1550</v>
      </c>
      <c r="K923" s="66" t="s">
        <v>4077</v>
      </c>
      <c r="L923" s="67"/>
      <c r="M923" s="63" t="s">
        <v>3521</v>
      </c>
      <c r="N923" s="13"/>
      <c r="O923"/>
      <c r="P923" t="str">
        <f t="shared" si="227"/>
        <v>NOT EQUAL</v>
      </c>
      <c r="Q923" t="str">
        <f>IF(ISNA(VLOOKUP(AC923,#REF!,1)),"//","")</f>
        <v/>
      </c>
      <c r="R923"/>
      <c r="S923" s="43">
        <f t="shared" si="229"/>
        <v>187</v>
      </c>
      <c r="T923" s="92" t="s">
        <v>2431</v>
      </c>
      <c r="U923" s="70" t="s">
        <v>2431</v>
      </c>
      <c r="V923" s="70" t="s">
        <v>2431</v>
      </c>
      <c r="W923" s="44" t="str">
        <f t="shared" si="230"/>
        <v/>
      </c>
      <c r="X923" s="25" t="str">
        <f t="shared" si="231"/>
        <v/>
      </c>
      <c r="Y923" s="1">
        <f t="shared" si="232"/>
        <v>899</v>
      </c>
      <c r="Z923" t="str">
        <f t="shared" si="233"/>
        <v>ITM_SUB_d</v>
      </c>
      <c r="AA923" s="158" t="str">
        <f>IF(ISNA(VLOOKUP(X923,Sheet2!J:J,1,0)),"//","")</f>
        <v/>
      </c>
      <c r="AC923" s="108" t="str">
        <f t="shared" si="234"/>
        <v/>
      </c>
      <c r="AD923" t="b">
        <f t="shared" si="235"/>
        <v>1</v>
      </c>
    </row>
    <row r="924" spans="1:30">
      <c r="A924" s="56">
        <f t="shared" si="236"/>
        <v>924</v>
      </c>
      <c r="B924" s="55">
        <f t="shared" si="228"/>
        <v>900</v>
      </c>
      <c r="C924" s="59" t="s">
        <v>4057</v>
      </c>
      <c r="D924" s="59" t="s">
        <v>7</v>
      </c>
      <c r="E924" s="65" t="s">
        <v>533</v>
      </c>
      <c r="F924" s="65" t="s">
        <v>779</v>
      </c>
      <c r="G924" s="68">
        <v>0</v>
      </c>
      <c r="H924" s="68">
        <v>0</v>
      </c>
      <c r="I924" s="65" t="s">
        <v>1</v>
      </c>
      <c r="J924" s="65" t="s">
        <v>1550</v>
      </c>
      <c r="K924" s="66" t="s">
        <v>4077</v>
      </c>
      <c r="L924" s="67"/>
      <c r="M924" s="63" t="s">
        <v>3522</v>
      </c>
      <c r="N924" s="13"/>
      <c r="O924"/>
      <c r="P924" t="str">
        <f t="shared" si="227"/>
        <v>NOT EQUAL</v>
      </c>
      <c r="Q924" t="str">
        <f>IF(ISNA(VLOOKUP(AC924,#REF!,1)),"//","")</f>
        <v/>
      </c>
      <c r="R924"/>
      <c r="S924" s="43">
        <f t="shared" si="229"/>
        <v>187</v>
      </c>
      <c r="T924" s="92" t="s">
        <v>2431</v>
      </c>
      <c r="U924" s="70" t="s">
        <v>2431</v>
      </c>
      <c r="V924" s="70" t="s">
        <v>2431</v>
      </c>
      <c r="W924" s="44" t="str">
        <f t="shared" si="230"/>
        <v/>
      </c>
      <c r="X924" s="25" t="str">
        <f t="shared" si="231"/>
        <v/>
      </c>
      <c r="Y924" s="1">
        <f t="shared" si="232"/>
        <v>900</v>
      </c>
      <c r="Z924" t="str">
        <f t="shared" si="233"/>
        <v>ITM_SUB_e</v>
      </c>
      <c r="AA924" s="158" t="str">
        <f>IF(ISNA(VLOOKUP(X924,Sheet2!J:J,1,0)),"//","")</f>
        <v/>
      </c>
      <c r="AC924" s="108" t="str">
        <f t="shared" si="234"/>
        <v/>
      </c>
      <c r="AD924" t="b">
        <f t="shared" si="235"/>
        <v>1</v>
      </c>
    </row>
    <row r="925" spans="1:30">
      <c r="A925" s="56">
        <f t="shared" si="236"/>
        <v>925</v>
      </c>
      <c r="B925" s="55">
        <f t="shared" si="228"/>
        <v>901</v>
      </c>
      <c r="C925" s="59" t="s">
        <v>4057</v>
      </c>
      <c r="D925" s="59" t="s">
        <v>7</v>
      </c>
      <c r="E925" s="65" t="s">
        <v>533</v>
      </c>
      <c r="F925" s="65" t="s">
        <v>780</v>
      </c>
      <c r="G925" s="68">
        <v>0</v>
      </c>
      <c r="H925" s="68">
        <v>0</v>
      </c>
      <c r="I925" s="65" t="s">
        <v>1</v>
      </c>
      <c r="J925" s="65" t="s">
        <v>1550</v>
      </c>
      <c r="K925" s="66" t="s">
        <v>4077</v>
      </c>
      <c r="L925" s="67"/>
      <c r="M925" s="63" t="s">
        <v>3523</v>
      </c>
      <c r="N925" s="13"/>
      <c r="O925"/>
      <c r="P925" t="str">
        <f t="shared" si="227"/>
        <v>NOT EQUAL</v>
      </c>
      <c r="Q925" t="str">
        <f>IF(ISNA(VLOOKUP(AC925,#REF!,1)),"//","")</f>
        <v/>
      </c>
      <c r="R925"/>
      <c r="S925" s="43">
        <f t="shared" si="229"/>
        <v>187</v>
      </c>
      <c r="T925" s="92" t="s">
        <v>2431</v>
      </c>
      <c r="U925" s="70" t="s">
        <v>2431</v>
      </c>
      <c r="V925" s="70" t="s">
        <v>2431</v>
      </c>
      <c r="W925" s="44" t="str">
        <f t="shared" si="230"/>
        <v/>
      </c>
      <c r="X925" s="25" t="str">
        <f t="shared" si="231"/>
        <v/>
      </c>
      <c r="Y925" s="1">
        <f t="shared" si="232"/>
        <v>901</v>
      </c>
      <c r="Z925" t="str">
        <f t="shared" si="233"/>
        <v>ITM_SUB_h</v>
      </c>
      <c r="AA925" s="158" t="str">
        <f>IF(ISNA(VLOOKUP(X925,Sheet2!J:J,1,0)),"//","")</f>
        <v/>
      </c>
      <c r="AC925" s="108" t="str">
        <f t="shared" si="234"/>
        <v/>
      </c>
      <c r="AD925" t="b">
        <f t="shared" si="235"/>
        <v>1</v>
      </c>
    </row>
    <row r="926" spans="1:30">
      <c r="A926" s="56">
        <f t="shared" si="236"/>
        <v>926</v>
      </c>
      <c r="B926" s="55">
        <f t="shared" si="228"/>
        <v>902</v>
      </c>
      <c r="C926" s="59" t="s">
        <v>4057</v>
      </c>
      <c r="D926" s="59" t="s">
        <v>7</v>
      </c>
      <c r="E926" s="65" t="s">
        <v>533</v>
      </c>
      <c r="F926" s="65" t="s">
        <v>781</v>
      </c>
      <c r="G926" s="68">
        <v>0</v>
      </c>
      <c r="H926" s="68">
        <v>0</v>
      </c>
      <c r="I926" s="65" t="s">
        <v>1</v>
      </c>
      <c r="J926" s="65" t="s">
        <v>1550</v>
      </c>
      <c r="K926" s="66" t="s">
        <v>4077</v>
      </c>
      <c r="L926" s="67"/>
      <c r="M926" s="63" t="s">
        <v>3524</v>
      </c>
      <c r="N926" s="13"/>
      <c r="O926"/>
      <c r="P926" t="str">
        <f t="shared" si="227"/>
        <v>NOT EQUAL</v>
      </c>
      <c r="Q926" t="str">
        <f>IF(ISNA(VLOOKUP(AC926,#REF!,1)),"//","")</f>
        <v/>
      </c>
      <c r="R926"/>
      <c r="S926" s="43">
        <f t="shared" si="229"/>
        <v>187</v>
      </c>
      <c r="T926" s="92" t="s">
        <v>2431</v>
      </c>
      <c r="U926" s="70" t="s">
        <v>2431</v>
      </c>
      <c r="V926" s="70" t="s">
        <v>2431</v>
      </c>
      <c r="W926" s="44" t="str">
        <f t="shared" si="230"/>
        <v/>
      </c>
      <c r="X926" s="25" t="str">
        <f t="shared" si="231"/>
        <v/>
      </c>
      <c r="Y926" s="1">
        <f t="shared" si="232"/>
        <v>902</v>
      </c>
      <c r="Z926" t="str">
        <f t="shared" si="233"/>
        <v>ITM_SUB_i</v>
      </c>
      <c r="AA926" s="158" t="str">
        <f>IF(ISNA(VLOOKUP(X926,Sheet2!J:J,1,0)),"//","")</f>
        <v/>
      </c>
      <c r="AC926" s="108" t="str">
        <f t="shared" si="234"/>
        <v/>
      </c>
      <c r="AD926" t="b">
        <f t="shared" si="235"/>
        <v>1</v>
      </c>
    </row>
    <row r="927" spans="1:30">
      <c r="A927" s="56">
        <f t="shared" si="236"/>
        <v>927</v>
      </c>
      <c r="B927" s="55">
        <f t="shared" si="228"/>
        <v>903</v>
      </c>
      <c r="C927" s="59" t="s">
        <v>4057</v>
      </c>
      <c r="D927" s="59" t="s">
        <v>7</v>
      </c>
      <c r="E927" s="65" t="s">
        <v>533</v>
      </c>
      <c r="F927" s="65" t="s">
        <v>782</v>
      </c>
      <c r="G927" s="68">
        <v>0</v>
      </c>
      <c r="H927" s="68">
        <v>0</v>
      </c>
      <c r="I927" s="65" t="s">
        <v>1</v>
      </c>
      <c r="J927" s="65" t="s">
        <v>1550</v>
      </c>
      <c r="K927" s="66" t="s">
        <v>4077</v>
      </c>
      <c r="L927" s="67"/>
      <c r="M927" s="63" t="s">
        <v>3525</v>
      </c>
      <c r="N927" s="13"/>
      <c r="O927"/>
      <c r="P927" t="str">
        <f t="shared" si="227"/>
        <v>NOT EQUAL</v>
      </c>
      <c r="Q927" t="str">
        <f>IF(ISNA(VLOOKUP(AC927,#REF!,1)),"//","")</f>
        <v/>
      </c>
      <c r="R927"/>
      <c r="S927" s="43">
        <f t="shared" si="229"/>
        <v>187</v>
      </c>
      <c r="T927" s="92" t="s">
        <v>2431</v>
      </c>
      <c r="U927" s="70" t="s">
        <v>2431</v>
      </c>
      <c r="V927" s="70" t="s">
        <v>2431</v>
      </c>
      <c r="W927" s="44" t="str">
        <f t="shared" si="230"/>
        <v/>
      </c>
      <c r="X927" s="25" t="str">
        <f t="shared" si="231"/>
        <v/>
      </c>
      <c r="Y927" s="1">
        <f t="shared" si="232"/>
        <v>903</v>
      </c>
      <c r="Z927" t="str">
        <f t="shared" si="233"/>
        <v>ITM_SUB_j</v>
      </c>
      <c r="AA927" s="158" t="str">
        <f>IF(ISNA(VLOOKUP(X927,Sheet2!J:J,1,0)),"//","")</f>
        <v/>
      </c>
      <c r="AC927" s="108" t="str">
        <f t="shared" si="234"/>
        <v/>
      </c>
      <c r="AD927" t="b">
        <f t="shared" si="235"/>
        <v>1</v>
      </c>
    </row>
    <row r="928" spans="1:30">
      <c r="A928" s="56">
        <f t="shared" si="236"/>
        <v>928</v>
      </c>
      <c r="B928" s="55">
        <f t="shared" si="228"/>
        <v>904</v>
      </c>
      <c r="C928" s="59" t="s">
        <v>4057</v>
      </c>
      <c r="D928" s="59" t="s">
        <v>7</v>
      </c>
      <c r="E928" s="65" t="s">
        <v>533</v>
      </c>
      <c r="F928" s="65" t="s">
        <v>783</v>
      </c>
      <c r="G928" s="68">
        <v>0</v>
      </c>
      <c r="H928" s="68">
        <v>0</v>
      </c>
      <c r="I928" s="65" t="s">
        <v>1</v>
      </c>
      <c r="J928" s="65" t="s">
        <v>1550</v>
      </c>
      <c r="K928" s="66" t="s">
        <v>4077</v>
      </c>
      <c r="L928" s="67"/>
      <c r="M928" s="63" t="s">
        <v>3526</v>
      </c>
      <c r="N928" s="13"/>
      <c r="O928"/>
      <c r="P928" t="str">
        <f t="shared" si="227"/>
        <v>NOT EQUAL</v>
      </c>
      <c r="Q928" t="str">
        <f>IF(ISNA(VLOOKUP(AC928,#REF!,1)),"//","")</f>
        <v/>
      </c>
      <c r="R928"/>
      <c r="S928" s="43">
        <f t="shared" si="229"/>
        <v>187</v>
      </c>
      <c r="T928" s="92" t="s">
        <v>2431</v>
      </c>
      <c r="U928" s="70" t="s">
        <v>2431</v>
      </c>
      <c r="V928" s="70" t="s">
        <v>2431</v>
      </c>
      <c r="W928" s="44" t="str">
        <f t="shared" si="230"/>
        <v/>
      </c>
      <c r="X928" s="25" t="str">
        <f t="shared" si="231"/>
        <v/>
      </c>
      <c r="Y928" s="1">
        <f t="shared" si="232"/>
        <v>904</v>
      </c>
      <c r="Z928" t="str">
        <f t="shared" si="233"/>
        <v>ITM_SUB_k</v>
      </c>
      <c r="AA928" s="158" t="str">
        <f>IF(ISNA(VLOOKUP(X928,Sheet2!J:J,1,0)),"//","")</f>
        <v/>
      </c>
      <c r="AC928" s="108" t="str">
        <f t="shared" si="234"/>
        <v/>
      </c>
      <c r="AD928" t="b">
        <f t="shared" si="235"/>
        <v>1</v>
      </c>
    </row>
    <row r="929" spans="1:30">
      <c r="A929" s="56">
        <f t="shared" si="236"/>
        <v>929</v>
      </c>
      <c r="B929" s="55">
        <f t="shared" si="228"/>
        <v>905</v>
      </c>
      <c r="C929" s="59" t="s">
        <v>4057</v>
      </c>
      <c r="D929" s="59" t="s">
        <v>7</v>
      </c>
      <c r="E929" s="65" t="s">
        <v>533</v>
      </c>
      <c r="F929" s="65" t="s">
        <v>784</v>
      </c>
      <c r="G929" s="68">
        <v>0</v>
      </c>
      <c r="H929" s="68">
        <v>0</v>
      </c>
      <c r="I929" s="65" t="s">
        <v>1</v>
      </c>
      <c r="J929" s="65" t="s">
        <v>1550</v>
      </c>
      <c r="K929" s="66" t="s">
        <v>4077</v>
      </c>
      <c r="L929" s="67"/>
      <c r="M929" s="63" t="s">
        <v>3527</v>
      </c>
      <c r="N929" s="13"/>
      <c r="O929"/>
      <c r="P929" t="str">
        <f t="shared" si="227"/>
        <v>NOT EQUAL</v>
      </c>
      <c r="Q929" t="str">
        <f>IF(ISNA(VLOOKUP(AC929,#REF!,1)),"//","")</f>
        <v/>
      </c>
      <c r="R929"/>
      <c r="S929" s="43">
        <f t="shared" si="229"/>
        <v>187</v>
      </c>
      <c r="T929" s="92" t="s">
        <v>2431</v>
      </c>
      <c r="U929" s="70" t="s">
        <v>2431</v>
      </c>
      <c r="V929" s="70" t="s">
        <v>2431</v>
      </c>
      <c r="W929" s="44" t="str">
        <f t="shared" si="230"/>
        <v/>
      </c>
      <c r="X929" s="25" t="str">
        <f t="shared" si="231"/>
        <v/>
      </c>
      <c r="Y929" s="1">
        <f t="shared" si="232"/>
        <v>905</v>
      </c>
      <c r="Z929" t="str">
        <f t="shared" si="233"/>
        <v>ITM_SUB_l</v>
      </c>
      <c r="AA929" s="158" t="str">
        <f>IF(ISNA(VLOOKUP(X929,Sheet2!J:J,1,0)),"//","")</f>
        <v/>
      </c>
      <c r="AC929" s="108" t="str">
        <f t="shared" si="234"/>
        <v/>
      </c>
      <c r="AD929" t="b">
        <f t="shared" si="235"/>
        <v>1</v>
      </c>
    </row>
    <row r="930" spans="1:30">
      <c r="A930" s="56">
        <f t="shared" si="236"/>
        <v>930</v>
      </c>
      <c r="B930" s="55">
        <f t="shared" si="228"/>
        <v>906</v>
      </c>
      <c r="C930" s="59" t="s">
        <v>4057</v>
      </c>
      <c r="D930" s="59" t="s">
        <v>7</v>
      </c>
      <c r="E930" s="65" t="s">
        <v>533</v>
      </c>
      <c r="F930" s="65" t="s">
        <v>785</v>
      </c>
      <c r="G930" s="68">
        <v>0</v>
      </c>
      <c r="H930" s="68">
        <v>0</v>
      </c>
      <c r="I930" s="65" t="s">
        <v>1</v>
      </c>
      <c r="J930" s="65" t="s">
        <v>1550</v>
      </c>
      <c r="K930" s="66" t="s">
        <v>4077</v>
      </c>
      <c r="L930" s="67"/>
      <c r="M930" s="63" t="s">
        <v>3528</v>
      </c>
      <c r="N930" s="13"/>
      <c r="O930"/>
      <c r="P930" t="str">
        <f t="shared" si="227"/>
        <v>NOT EQUAL</v>
      </c>
      <c r="Q930" t="str">
        <f>IF(ISNA(VLOOKUP(AC930,#REF!,1)),"//","")</f>
        <v/>
      </c>
      <c r="R930"/>
      <c r="S930" s="43">
        <f t="shared" si="229"/>
        <v>187</v>
      </c>
      <c r="T930" s="92" t="s">
        <v>2431</v>
      </c>
      <c r="U930" s="70" t="s">
        <v>2431</v>
      </c>
      <c r="V930" s="70" t="s">
        <v>2431</v>
      </c>
      <c r="W930" s="44" t="str">
        <f t="shared" si="230"/>
        <v/>
      </c>
      <c r="X930" s="25" t="str">
        <f t="shared" si="231"/>
        <v/>
      </c>
      <c r="Y930" s="1">
        <f t="shared" si="232"/>
        <v>906</v>
      </c>
      <c r="Z930" t="str">
        <f t="shared" si="233"/>
        <v>ITM_SUB_m</v>
      </c>
      <c r="AA930" s="158" t="str">
        <f>IF(ISNA(VLOOKUP(X930,Sheet2!J:J,1,0)),"//","")</f>
        <v/>
      </c>
      <c r="AC930" s="108" t="str">
        <f t="shared" si="234"/>
        <v/>
      </c>
      <c r="AD930" t="b">
        <f t="shared" si="235"/>
        <v>1</v>
      </c>
    </row>
    <row r="931" spans="1:30">
      <c r="A931" s="56">
        <f t="shared" si="236"/>
        <v>931</v>
      </c>
      <c r="B931" s="55">
        <f t="shared" si="228"/>
        <v>907</v>
      </c>
      <c r="C931" s="59" t="s">
        <v>4057</v>
      </c>
      <c r="D931" s="59" t="s">
        <v>7</v>
      </c>
      <c r="E931" s="65" t="s">
        <v>533</v>
      </c>
      <c r="F931" s="65" t="s">
        <v>786</v>
      </c>
      <c r="G931" s="68">
        <v>0</v>
      </c>
      <c r="H931" s="68">
        <v>0</v>
      </c>
      <c r="I931" s="65" t="s">
        <v>1</v>
      </c>
      <c r="J931" s="65" t="s">
        <v>1550</v>
      </c>
      <c r="K931" s="66" t="s">
        <v>4077</v>
      </c>
      <c r="L931" s="67"/>
      <c r="M931" s="63" t="s">
        <v>3529</v>
      </c>
      <c r="N931" s="13"/>
      <c r="O931"/>
      <c r="P931" t="str">
        <f t="shared" ref="P931:P994" si="237">IF(E931=F931,"","NOT EQUAL")</f>
        <v>NOT EQUAL</v>
      </c>
      <c r="Q931" t="str">
        <f>IF(ISNA(VLOOKUP(AC931,#REF!,1)),"//","")</f>
        <v/>
      </c>
      <c r="R931"/>
      <c r="S931" s="43">
        <f t="shared" si="229"/>
        <v>187</v>
      </c>
      <c r="T931" s="92" t="s">
        <v>2431</v>
      </c>
      <c r="U931" s="70" t="s">
        <v>2431</v>
      </c>
      <c r="V931" s="70" t="s">
        <v>2431</v>
      </c>
      <c r="W931" s="44" t="str">
        <f t="shared" si="230"/>
        <v/>
      </c>
      <c r="X931" s="25" t="str">
        <f t="shared" si="231"/>
        <v/>
      </c>
      <c r="Y931" s="1">
        <f t="shared" si="232"/>
        <v>907</v>
      </c>
      <c r="Z931" t="str">
        <f t="shared" si="233"/>
        <v>ITM_SUB_n</v>
      </c>
      <c r="AA931" s="158" t="str">
        <f>IF(ISNA(VLOOKUP(X931,Sheet2!J:J,1,0)),"//","")</f>
        <v/>
      </c>
      <c r="AC931" s="108" t="str">
        <f t="shared" si="234"/>
        <v/>
      </c>
      <c r="AD931" t="b">
        <f t="shared" si="235"/>
        <v>1</v>
      </c>
    </row>
    <row r="932" spans="1:30">
      <c r="A932" s="56">
        <f t="shared" si="236"/>
        <v>932</v>
      </c>
      <c r="B932" s="55">
        <f t="shared" si="228"/>
        <v>908</v>
      </c>
      <c r="C932" s="59" t="s">
        <v>4057</v>
      </c>
      <c r="D932" s="59" t="s">
        <v>7</v>
      </c>
      <c r="E932" s="65" t="s">
        <v>533</v>
      </c>
      <c r="F932" s="65" t="s">
        <v>787</v>
      </c>
      <c r="G932" s="68">
        <v>0</v>
      </c>
      <c r="H932" s="68">
        <v>0</v>
      </c>
      <c r="I932" s="65" t="s">
        <v>1</v>
      </c>
      <c r="J932" s="65" t="s">
        <v>1550</v>
      </c>
      <c r="K932" s="66" t="s">
        <v>4077</v>
      </c>
      <c r="L932" s="67"/>
      <c r="M932" s="63" t="s">
        <v>3530</v>
      </c>
      <c r="N932" s="13"/>
      <c r="O932"/>
      <c r="P932" t="str">
        <f t="shared" si="237"/>
        <v>NOT EQUAL</v>
      </c>
      <c r="Q932" t="str">
        <f>IF(ISNA(VLOOKUP(AC932,#REF!,1)),"//","")</f>
        <v/>
      </c>
      <c r="R932"/>
      <c r="S932" s="43">
        <f t="shared" si="229"/>
        <v>187</v>
      </c>
      <c r="T932" s="92" t="s">
        <v>2431</v>
      </c>
      <c r="U932" s="70" t="s">
        <v>2431</v>
      </c>
      <c r="V932" s="70" t="s">
        <v>2431</v>
      </c>
      <c r="W932" s="44" t="str">
        <f t="shared" si="230"/>
        <v/>
      </c>
      <c r="X932" s="25" t="str">
        <f t="shared" si="231"/>
        <v/>
      </c>
      <c r="Y932" s="1">
        <f t="shared" si="232"/>
        <v>908</v>
      </c>
      <c r="Z932" t="str">
        <f t="shared" si="233"/>
        <v>ITM_SUB_o</v>
      </c>
      <c r="AA932" s="158" t="str">
        <f>IF(ISNA(VLOOKUP(X932,Sheet2!J:J,1,0)),"//","")</f>
        <v/>
      </c>
      <c r="AC932" s="108" t="str">
        <f t="shared" si="234"/>
        <v/>
      </c>
      <c r="AD932" t="b">
        <f t="shared" si="235"/>
        <v>1</v>
      </c>
    </row>
    <row r="933" spans="1:30">
      <c r="A933" s="56">
        <f t="shared" si="236"/>
        <v>933</v>
      </c>
      <c r="B933" s="55">
        <f t="shared" si="228"/>
        <v>909</v>
      </c>
      <c r="C933" s="59" t="s">
        <v>4057</v>
      </c>
      <c r="D933" s="59" t="s">
        <v>7</v>
      </c>
      <c r="E933" s="65" t="s">
        <v>533</v>
      </c>
      <c r="F933" s="65" t="s">
        <v>788</v>
      </c>
      <c r="G933" s="68">
        <v>0</v>
      </c>
      <c r="H933" s="68">
        <v>0</v>
      </c>
      <c r="I933" s="65" t="s">
        <v>1</v>
      </c>
      <c r="J933" s="65" t="s">
        <v>1550</v>
      </c>
      <c r="K933" s="66" t="s">
        <v>4077</v>
      </c>
      <c r="L933" s="67"/>
      <c r="M933" s="63" t="s">
        <v>3531</v>
      </c>
      <c r="N933" s="13"/>
      <c r="O933"/>
      <c r="P933" t="str">
        <f t="shared" si="237"/>
        <v>NOT EQUAL</v>
      </c>
      <c r="Q933" t="str">
        <f>IF(ISNA(VLOOKUP(AC933,#REF!,1)),"//","")</f>
        <v/>
      </c>
      <c r="R933"/>
      <c r="S933" s="43">
        <f t="shared" si="229"/>
        <v>187</v>
      </c>
      <c r="T933" s="92" t="s">
        <v>2431</v>
      </c>
      <c r="U933" s="70" t="s">
        <v>2431</v>
      </c>
      <c r="V933" s="70" t="s">
        <v>2431</v>
      </c>
      <c r="W933" s="44" t="str">
        <f t="shared" si="230"/>
        <v/>
      </c>
      <c r="X933" s="25" t="str">
        <f t="shared" si="231"/>
        <v/>
      </c>
      <c r="Y933" s="1">
        <f t="shared" si="232"/>
        <v>909</v>
      </c>
      <c r="Z933" t="str">
        <f t="shared" si="233"/>
        <v>ITM_SUB_p</v>
      </c>
      <c r="AA933" s="158" t="str">
        <f>IF(ISNA(VLOOKUP(X933,Sheet2!J:J,1,0)),"//","")</f>
        <v/>
      </c>
      <c r="AC933" s="108" t="str">
        <f t="shared" si="234"/>
        <v/>
      </c>
      <c r="AD933" t="b">
        <f t="shared" si="235"/>
        <v>1</v>
      </c>
    </row>
    <row r="934" spans="1:30">
      <c r="A934" s="56">
        <f t="shared" si="236"/>
        <v>934</v>
      </c>
      <c r="B934" s="55">
        <f t="shared" si="228"/>
        <v>910</v>
      </c>
      <c r="C934" s="59" t="s">
        <v>4057</v>
      </c>
      <c r="D934" s="59" t="s">
        <v>7</v>
      </c>
      <c r="E934" s="65" t="s">
        <v>533</v>
      </c>
      <c r="F934" s="65" t="s">
        <v>789</v>
      </c>
      <c r="G934" s="68">
        <v>0</v>
      </c>
      <c r="H934" s="68">
        <v>0</v>
      </c>
      <c r="I934" s="65" t="s">
        <v>1</v>
      </c>
      <c r="J934" s="65" t="s">
        <v>1550</v>
      </c>
      <c r="K934" s="66" t="s">
        <v>4077</v>
      </c>
      <c r="L934" s="67"/>
      <c r="M934" s="63" t="s">
        <v>3532</v>
      </c>
      <c r="N934" s="13"/>
      <c r="O934"/>
      <c r="P934" t="str">
        <f t="shared" si="237"/>
        <v>NOT EQUAL</v>
      </c>
      <c r="Q934" t="str">
        <f>IF(ISNA(VLOOKUP(AC934,#REF!,1)),"//","")</f>
        <v/>
      </c>
      <c r="R934"/>
      <c r="S934" s="43">
        <f t="shared" si="229"/>
        <v>187</v>
      </c>
      <c r="T934" s="92" t="s">
        <v>2431</v>
      </c>
      <c r="U934" s="70" t="s">
        <v>2431</v>
      </c>
      <c r="V934" s="70" t="s">
        <v>2431</v>
      </c>
      <c r="W934" s="44" t="str">
        <f t="shared" si="230"/>
        <v/>
      </c>
      <c r="X934" s="25" t="str">
        <f t="shared" si="231"/>
        <v/>
      </c>
      <c r="Y934" s="1">
        <f t="shared" si="232"/>
        <v>910</v>
      </c>
      <c r="Z934" t="str">
        <f t="shared" si="233"/>
        <v>ITM_SUB_q</v>
      </c>
      <c r="AA934" s="158" t="str">
        <f>IF(ISNA(VLOOKUP(X934,Sheet2!J:J,1,0)),"//","")</f>
        <v/>
      </c>
      <c r="AC934" s="108" t="str">
        <f t="shared" si="234"/>
        <v/>
      </c>
      <c r="AD934" t="b">
        <f t="shared" si="235"/>
        <v>1</v>
      </c>
    </row>
    <row r="935" spans="1:30">
      <c r="A935" s="56">
        <f t="shared" si="236"/>
        <v>935</v>
      </c>
      <c r="B935" s="55">
        <f t="shared" si="228"/>
        <v>911</v>
      </c>
      <c r="C935" s="59" t="s">
        <v>4057</v>
      </c>
      <c r="D935" s="59" t="s">
        <v>7</v>
      </c>
      <c r="E935" s="65" t="s">
        <v>533</v>
      </c>
      <c r="F935" s="65" t="s">
        <v>790</v>
      </c>
      <c r="G935" s="68">
        <v>0</v>
      </c>
      <c r="H935" s="68">
        <v>0</v>
      </c>
      <c r="I935" s="65" t="s">
        <v>1</v>
      </c>
      <c r="J935" s="65" t="s">
        <v>1550</v>
      </c>
      <c r="K935" s="66" t="s">
        <v>4077</v>
      </c>
      <c r="L935" s="67"/>
      <c r="M935" s="63" t="s">
        <v>3533</v>
      </c>
      <c r="N935" s="13"/>
      <c r="O935"/>
      <c r="P935" t="str">
        <f t="shared" si="237"/>
        <v>NOT EQUAL</v>
      </c>
      <c r="Q935" t="str">
        <f>IF(ISNA(VLOOKUP(AC935,#REF!,1)),"//","")</f>
        <v/>
      </c>
      <c r="R935"/>
      <c r="S935" s="43">
        <f t="shared" si="229"/>
        <v>187</v>
      </c>
      <c r="T935" s="92" t="s">
        <v>2431</v>
      </c>
      <c r="U935" s="70" t="s">
        <v>2431</v>
      </c>
      <c r="V935" s="70" t="s">
        <v>2431</v>
      </c>
      <c r="W935" s="44" t="str">
        <f t="shared" si="230"/>
        <v/>
      </c>
      <c r="X935" s="25" t="str">
        <f t="shared" si="231"/>
        <v/>
      </c>
      <c r="Y935" s="1">
        <f t="shared" si="232"/>
        <v>911</v>
      </c>
      <c r="Z935" t="str">
        <f t="shared" si="233"/>
        <v>ITM_SUB_s</v>
      </c>
      <c r="AA935" s="158" t="str">
        <f>IF(ISNA(VLOOKUP(X935,Sheet2!J:J,1,0)),"//","")</f>
        <v/>
      </c>
      <c r="AC935" s="108" t="str">
        <f t="shared" si="234"/>
        <v/>
      </c>
      <c r="AD935" t="b">
        <f t="shared" si="235"/>
        <v>1</v>
      </c>
    </row>
    <row r="936" spans="1:30">
      <c r="A936" s="56">
        <f t="shared" si="236"/>
        <v>936</v>
      </c>
      <c r="B936" s="55">
        <f t="shared" si="228"/>
        <v>912</v>
      </c>
      <c r="C936" s="59" t="s">
        <v>4057</v>
      </c>
      <c r="D936" s="59" t="s">
        <v>7</v>
      </c>
      <c r="E936" s="65" t="s">
        <v>533</v>
      </c>
      <c r="F936" s="65" t="s">
        <v>791</v>
      </c>
      <c r="G936" s="68">
        <v>0</v>
      </c>
      <c r="H936" s="68">
        <v>0</v>
      </c>
      <c r="I936" s="65" t="s">
        <v>1</v>
      </c>
      <c r="J936" s="65" t="s">
        <v>1550</v>
      </c>
      <c r="K936" s="66" t="s">
        <v>4077</v>
      </c>
      <c r="L936" s="67"/>
      <c r="M936" s="63" t="s">
        <v>3534</v>
      </c>
      <c r="N936" s="13"/>
      <c r="O936"/>
      <c r="P936" t="str">
        <f t="shared" si="237"/>
        <v>NOT EQUAL</v>
      </c>
      <c r="Q936" t="str">
        <f>IF(ISNA(VLOOKUP(AC936,#REF!,1)),"//","")</f>
        <v/>
      </c>
      <c r="R936"/>
      <c r="S936" s="43">
        <f t="shared" si="229"/>
        <v>187</v>
      </c>
      <c r="T936" s="92" t="s">
        <v>2431</v>
      </c>
      <c r="U936" s="70" t="s">
        <v>2431</v>
      </c>
      <c r="V936" s="70" t="s">
        <v>2431</v>
      </c>
      <c r="W936" s="44" t="str">
        <f t="shared" si="230"/>
        <v/>
      </c>
      <c r="X936" s="25" t="str">
        <f t="shared" si="231"/>
        <v/>
      </c>
      <c r="Y936" s="1">
        <f t="shared" si="232"/>
        <v>912</v>
      </c>
      <c r="Z936" t="str">
        <f t="shared" si="233"/>
        <v>ITM_SUB_t</v>
      </c>
      <c r="AA936" s="158" t="str">
        <f>IF(ISNA(VLOOKUP(X936,Sheet2!J:J,1,0)),"//","")</f>
        <v/>
      </c>
      <c r="AC936" s="108" t="str">
        <f t="shared" si="234"/>
        <v/>
      </c>
      <c r="AD936" t="b">
        <f t="shared" si="235"/>
        <v>1</v>
      </c>
    </row>
    <row r="937" spans="1:30">
      <c r="A937" s="56">
        <f t="shared" si="236"/>
        <v>937</v>
      </c>
      <c r="B937" s="55">
        <f t="shared" si="228"/>
        <v>913</v>
      </c>
      <c r="C937" s="59" t="s">
        <v>4057</v>
      </c>
      <c r="D937" s="59" t="s">
        <v>7</v>
      </c>
      <c r="E937" s="65" t="s">
        <v>533</v>
      </c>
      <c r="F937" s="65" t="s">
        <v>792</v>
      </c>
      <c r="G937" s="68">
        <v>0</v>
      </c>
      <c r="H937" s="68">
        <v>0</v>
      </c>
      <c r="I937" s="65" t="s">
        <v>1</v>
      </c>
      <c r="J937" s="65" t="s">
        <v>1550</v>
      </c>
      <c r="K937" s="66" t="s">
        <v>4077</v>
      </c>
      <c r="L937" s="67"/>
      <c r="M937" s="63" t="s">
        <v>3535</v>
      </c>
      <c r="N937" s="13"/>
      <c r="O937"/>
      <c r="P937" t="str">
        <f t="shared" si="237"/>
        <v>NOT EQUAL</v>
      </c>
      <c r="Q937" t="str">
        <f>IF(ISNA(VLOOKUP(AC937,#REF!,1)),"//","")</f>
        <v/>
      </c>
      <c r="R937"/>
      <c r="S937" s="43">
        <f t="shared" si="229"/>
        <v>187</v>
      </c>
      <c r="T937" s="92" t="s">
        <v>2431</v>
      </c>
      <c r="U937" s="70" t="s">
        <v>2431</v>
      </c>
      <c r="V937" s="70" t="s">
        <v>2431</v>
      </c>
      <c r="W937" s="44" t="str">
        <f t="shared" si="230"/>
        <v/>
      </c>
      <c r="X937" s="25" t="str">
        <f t="shared" si="231"/>
        <v/>
      </c>
      <c r="Y937" s="1">
        <f t="shared" si="232"/>
        <v>913</v>
      </c>
      <c r="Z937" t="str">
        <f t="shared" si="233"/>
        <v>ITM_SUB_u</v>
      </c>
      <c r="AA937" s="158" t="str">
        <f>IF(ISNA(VLOOKUP(X937,Sheet2!J:J,1,0)),"//","")</f>
        <v/>
      </c>
      <c r="AC937" s="108" t="str">
        <f t="shared" si="234"/>
        <v/>
      </c>
      <c r="AD937" t="b">
        <f t="shared" si="235"/>
        <v>1</v>
      </c>
    </row>
    <row r="938" spans="1:30">
      <c r="A938" s="56">
        <f t="shared" si="236"/>
        <v>938</v>
      </c>
      <c r="B938" s="55">
        <f t="shared" si="228"/>
        <v>914</v>
      </c>
      <c r="C938" s="59" t="s">
        <v>4057</v>
      </c>
      <c r="D938" s="59" t="s">
        <v>7</v>
      </c>
      <c r="E938" s="65" t="s">
        <v>533</v>
      </c>
      <c r="F938" s="65" t="s">
        <v>793</v>
      </c>
      <c r="G938" s="68">
        <v>0</v>
      </c>
      <c r="H938" s="68">
        <v>0</v>
      </c>
      <c r="I938" s="65" t="s">
        <v>1</v>
      </c>
      <c r="J938" s="65" t="s">
        <v>1550</v>
      </c>
      <c r="K938" s="66" t="s">
        <v>4077</v>
      </c>
      <c r="L938" s="67"/>
      <c r="M938" s="63" t="s">
        <v>3536</v>
      </c>
      <c r="N938" s="13"/>
      <c r="O938"/>
      <c r="P938" t="str">
        <f t="shared" si="237"/>
        <v>NOT EQUAL</v>
      </c>
      <c r="Q938" t="str">
        <f>IF(ISNA(VLOOKUP(AC938,#REF!,1)),"//","")</f>
        <v/>
      </c>
      <c r="R938"/>
      <c r="S938" s="43">
        <f t="shared" si="229"/>
        <v>187</v>
      </c>
      <c r="T938" s="92" t="s">
        <v>2431</v>
      </c>
      <c r="U938" s="70" t="s">
        <v>2431</v>
      </c>
      <c r="V938" s="70" t="s">
        <v>2431</v>
      </c>
      <c r="W938" s="44" t="str">
        <f t="shared" si="230"/>
        <v/>
      </c>
      <c r="X938" s="25" t="str">
        <f t="shared" si="231"/>
        <v/>
      </c>
      <c r="Y938" s="1">
        <f t="shared" si="232"/>
        <v>914</v>
      </c>
      <c r="Z938" t="str">
        <f t="shared" si="233"/>
        <v>ITM_SUB_v</v>
      </c>
      <c r="AA938" s="158" t="str">
        <f>IF(ISNA(VLOOKUP(X938,Sheet2!J:J,1,0)),"//","")</f>
        <v/>
      </c>
      <c r="AC938" s="108" t="str">
        <f t="shared" si="234"/>
        <v/>
      </c>
      <c r="AD938" t="b">
        <f t="shared" si="235"/>
        <v>1</v>
      </c>
    </row>
    <row r="939" spans="1:30">
      <c r="A939" s="56">
        <f t="shared" si="236"/>
        <v>939</v>
      </c>
      <c r="B939" s="55">
        <f t="shared" si="228"/>
        <v>915</v>
      </c>
      <c r="C939" s="59" t="s">
        <v>4057</v>
      </c>
      <c r="D939" s="59" t="s">
        <v>7</v>
      </c>
      <c r="E939" s="65" t="s">
        <v>533</v>
      </c>
      <c r="F939" s="65" t="s">
        <v>794</v>
      </c>
      <c r="G939" s="68">
        <v>0</v>
      </c>
      <c r="H939" s="68">
        <v>0</v>
      </c>
      <c r="I939" s="65" t="s">
        <v>1</v>
      </c>
      <c r="J939" s="65" t="s">
        <v>1550</v>
      </c>
      <c r="K939" s="66" t="s">
        <v>4077</v>
      </c>
      <c r="L939" s="67"/>
      <c r="M939" s="63" t="s">
        <v>3537</v>
      </c>
      <c r="N939" s="13"/>
      <c r="O939"/>
      <c r="P939" t="str">
        <f t="shared" si="237"/>
        <v>NOT EQUAL</v>
      </c>
      <c r="Q939" t="str">
        <f>IF(ISNA(VLOOKUP(AC939,#REF!,1)),"//","")</f>
        <v/>
      </c>
      <c r="R939"/>
      <c r="S939" s="43">
        <f t="shared" si="229"/>
        <v>187</v>
      </c>
      <c r="T939" s="92" t="s">
        <v>2431</v>
      </c>
      <c r="U939" s="70" t="s">
        <v>2431</v>
      </c>
      <c r="V939" s="70" t="s">
        <v>2431</v>
      </c>
      <c r="W939" s="44" t="str">
        <f t="shared" si="230"/>
        <v/>
      </c>
      <c r="X939" s="25" t="str">
        <f t="shared" si="231"/>
        <v/>
      </c>
      <c r="Y939" s="1">
        <f t="shared" si="232"/>
        <v>915</v>
      </c>
      <c r="Z939" t="str">
        <f t="shared" si="233"/>
        <v>ITM_SUB_w</v>
      </c>
      <c r="AA939" s="158" t="str">
        <f>IF(ISNA(VLOOKUP(X939,Sheet2!J:J,1,0)),"//","")</f>
        <v/>
      </c>
      <c r="AC939" s="108" t="str">
        <f t="shared" si="234"/>
        <v/>
      </c>
      <c r="AD939" t="b">
        <f t="shared" si="235"/>
        <v>1</v>
      </c>
    </row>
    <row r="940" spans="1:30">
      <c r="A940" s="56">
        <f t="shared" si="236"/>
        <v>940</v>
      </c>
      <c r="B940" s="55">
        <f t="shared" si="228"/>
        <v>916</v>
      </c>
      <c r="C940" s="59" t="s">
        <v>4057</v>
      </c>
      <c r="D940" s="59" t="s">
        <v>7</v>
      </c>
      <c r="E940" s="65" t="s">
        <v>533</v>
      </c>
      <c r="F940" s="65" t="s">
        <v>795</v>
      </c>
      <c r="G940" s="68">
        <v>0</v>
      </c>
      <c r="H940" s="68">
        <v>0</v>
      </c>
      <c r="I940" s="65" t="s">
        <v>1</v>
      </c>
      <c r="J940" s="65" t="s">
        <v>1550</v>
      </c>
      <c r="K940" s="66" t="s">
        <v>4077</v>
      </c>
      <c r="L940" s="67"/>
      <c r="M940" s="63" t="s">
        <v>3538</v>
      </c>
      <c r="N940" s="13"/>
      <c r="O940"/>
      <c r="P940" t="str">
        <f t="shared" si="237"/>
        <v>NOT EQUAL</v>
      </c>
      <c r="Q940" t="str">
        <f>IF(ISNA(VLOOKUP(AC940,#REF!,1)),"//","")</f>
        <v/>
      </c>
      <c r="R940"/>
      <c r="S940" s="43">
        <f t="shared" si="229"/>
        <v>187</v>
      </c>
      <c r="T940" s="92" t="s">
        <v>2431</v>
      </c>
      <c r="U940" s="70" t="s">
        <v>2431</v>
      </c>
      <c r="V940" s="70" t="s">
        <v>2431</v>
      </c>
      <c r="W940" s="44" t="str">
        <f t="shared" si="230"/>
        <v/>
      </c>
      <c r="X940" s="25" t="str">
        <f t="shared" si="231"/>
        <v/>
      </c>
      <c r="Y940" s="1">
        <f t="shared" si="232"/>
        <v>916</v>
      </c>
      <c r="Z940" t="str">
        <f t="shared" si="233"/>
        <v>ITM_SUB_x</v>
      </c>
      <c r="AA940" s="158" t="str">
        <f>IF(ISNA(VLOOKUP(X940,Sheet2!J:J,1,0)),"//","")</f>
        <v/>
      </c>
      <c r="AC940" s="108" t="str">
        <f t="shared" si="234"/>
        <v/>
      </c>
      <c r="AD940" t="b">
        <f t="shared" si="235"/>
        <v>1</v>
      </c>
    </row>
    <row r="941" spans="1:30">
      <c r="A941" s="56">
        <f t="shared" si="236"/>
        <v>941</v>
      </c>
      <c r="B941" s="55">
        <f t="shared" si="228"/>
        <v>917</v>
      </c>
      <c r="C941" s="59" t="s">
        <v>4057</v>
      </c>
      <c r="D941" s="59" t="s">
        <v>7</v>
      </c>
      <c r="E941" s="65" t="s">
        <v>533</v>
      </c>
      <c r="F941" s="65" t="s">
        <v>796</v>
      </c>
      <c r="G941" s="68">
        <v>0</v>
      </c>
      <c r="H941" s="68">
        <v>0</v>
      </c>
      <c r="I941" s="65" t="s">
        <v>1</v>
      </c>
      <c r="J941" s="65" t="s">
        <v>1550</v>
      </c>
      <c r="K941" s="66" t="s">
        <v>4077</v>
      </c>
      <c r="L941" s="67"/>
      <c r="M941" s="63" t="s">
        <v>3539</v>
      </c>
      <c r="N941" s="13"/>
      <c r="O941"/>
      <c r="P941" t="str">
        <f t="shared" si="237"/>
        <v>NOT EQUAL</v>
      </c>
      <c r="Q941" t="str">
        <f>IF(ISNA(VLOOKUP(AC941,#REF!,1)),"//","")</f>
        <v/>
      </c>
      <c r="R941"/>
      <c r="S941" s="43">
        <f t="shared" si="229"/>
        <v>187</v>
      </c>
      <c r="T941" s="92" t="s">
        <v>2431</v>
      </c>
      <c r="U941" s="70" t="s">
        <v>2431</v>
      </c>
      <c r="V941" s="70" t="s">
        <v>2431</v>
      </c>
      <c r="W941" s="44" t="str">
        <f t="shared" si="230"/>
        <v/>
      </c>
      <c r="X941" s="25" t="str">
        <f t="shared" si="231"/>
        <v/>
      </c>
      <c r="Y941" s="1">
        <f t="shared" si="232"/>
        <v>917</v>
      </c>
      <c r="Z941" t="str">
        <f t="shared" si="233"/>
        <v>ITM_SUB_y</v>
      </c>
      <c r="AA941" s="158" t="str">
        <f>IF(ISNA(VLOOKUP(X941,Sheet2!J:J,1,0)),"//","")</f>
        <v/>
      </c>
      <c r="AC941" s="108" t="str">
        <f t="shared" si="234"/>
        <v/>
      </c>
      <c r="AD941" t="b">
        <f t="shared" si="235"/>
        <v>1</v>
      </c>
    </row>
    <row r="942" spans="1:30">
      <c r="A942" s="56">
        <f t="shared" si="236"/>
        <v>942</v>
      </c>
      <c r="B942" s="55">
        <f t="shared" si="228"/>
        <v>918</v>
      </c>
      <c r="C942" s="59" t="s">
        <v>4057</v>
      </c>
      <c r="D942" s="59" t="s">
        <v>7</v>
      </c>
      <c r="E942" s="65" t="s">
        <v>533</v>
      </c>
      <c r="F942" s="65" t="s">
        <v>797</v>
      </c>
      <c r="G942" s="68">
        <v>0</v>
      </c>
      <c r="H942" s="68">
        <v>0</v>
      </c>
      <c r="I942" s="65" t="s">
        <v>1</v>
      </c>
      <c r="J942" s="65" t="s">
        <v>1550</v>
      </c>
      <c r="K942" s="66" t="s">
        <v>4077</v>
      </c>
      <c r="L942" s="67"/>
      <c r="M942" s="63" t="s">
        <v>3540</v>
      </c>
      <c r="N942" s="13"/>
      <c r="O942"/>
      <c r="P942" t="str">
        <f t="shared" si="237"/>
        <v>NOT EQUAL</v>
      </c>
      <c r="Q942" t="str">
        <f>IF(ISNA(VLOOKUP(AC942,#REF!,1)),"//","")</f>
        <v/>
      </c>
      <c r="R942"/>
      <c r="S942" s="43">
        <f t="shared" si="229"/>
        <v>187</v>
      </c>
      <c r="T942" s="92" t="s">
        <v>2431</v>
      </c>
      <c r="U942" s="70" t="s">
        <v>2431</v>
      </c>
      <c r="V942" s="70" t="s">
        <v>2431</v>
      </c>
      <c r="W942" s="44" t="str">
        <f t="shared" si="230"/>
        <v/>
      </c>
      <c r="X942" s="25" t="str">
        <f t="shared" si="231"/>
        <v/>
      </c>
      <c r="Y942" s="1">
        <f t="shared" si="232"/>
        <v>918</v>
      </c>
      <c r="Z942" t="str">
        <f t="shared" si="233"/>
        <v>ITM_SUB_z</v>
      </c>
      <c r="AA942" s="158" t="str">
        <f>IF(ISNA(VLOOKUP(X942,Sheet2!J:J,1,0)),"//","")</f>
        <v/>
      </c>
      <c r="AC942" s="108" t="str">
        <f t="shared" si="234"/>
        <v/>
      </c>
      <c r="AD942" t="b">
        <f t="shared" si="235"/>
        <v>1</v>
      </c>
    </row>
    <row r="943" spans="1:30">
      <c r="A943" s="56">
        <f t="shared" si="236"/>
        <v>943</v>
      </c>
      <c r="B943" s="55">
        <f t="shared" si="228"/>
        <v>919</v>
      </c>
      <c r="C943" s="59" t="s">
        <v>4057</v>
      </c>
      <c r="D943" s="59" t="s">
        <v>7</v>
      </c>
      <c r="E943" s="65" t="s">
        <v>533</v>
      </c>
      <c r="F943" s="65" t="s">
        <v>798</v>
      </c>
      <c r="G943" s="68">
        <v>0</v>
      </c>
      <c r="H943" s="68">
        <v>0</v>
      </c>
      <c r="I943" s="65" t="s">
        <v>1</v>
      </c>
      <c r="J943" s="65" t="s">
        <v>1550</v>
      </c>
      <c r="K943" s="66" t="s">
        <v>4077</v>
      </c>
      <c r="L943" s="67"/>
      <c r="M943" s="63" t="s">
        <v>3541</v>
      </c>
      <c r="N943" s="13"/>
      <c r="O943"/>
      <c r="P943" t="str">
        <f t="shared" si="237"/>
        <v>NOT EQUAL</v>
      </c>
      <c r="Q943" t="str">
        <f>IF(ISNA(VLOOKUP(AC943,#REF!,1)),"//","")</f>
        <v/>
      </c>
      <c r="R943"/>
      <c r="S943" s="43">
        <f t="shared" si="229"/>
        <v>187</v>
      </c>
      <c r="T943" s="92" t="s">
        <v>2431</v>
      </c>
      <c r="U943" s="70" t="s">
        <v>2431</v>
      </c>
      <c r="V943" s="70" t="s">
        <v>2431</v>
      </c>
      <c r="W943" s="44" t="str">
        <f t="shared" si="230"/>
        <v/>
      </c>
      <c r="X943" s="25" t="str">
        <f t="shared" si="231"/>
        <v/>
      </c>
      <c r="Y943" s="1">
        <f t="shared" si="232"/>
        <v>919</v>
      </c>
      <c r="Z943" t="str">
        <f t="shared" si="233"/>
        <v>ITM_SUB_a_b</v>
      </c>
      <c r="AA943" s="158" t="str">
        <f>IF(ISNA(VLOOKUP(X943,Sheet2!J:J,1,0)),"//","")</f>
        <v/>
      </c>
      <c r="AC943" s="108" t="str">
        <f t="shared" si="234"/>
        <v/>
      </c>
      <c r="AD943" t="b">
        <f t="shared" si="235"/>
        <v>1</v>
      </c>
    </row>
    <row r="944" spans="1:30">
      <c r="A944" s="56">
        <f t="shared" si="236"/>
        <v>944</v>
      </c>
      <c r="B944" s="55">
        <f t="shared" si="228"/>
        <v>920</v>
      </c>
      <c r="C944" s="59" t="s">
        <v>4057</v>
      </c>
      <c r="D944" s="59" t="s">
        <v>7</v>
      </c>
      <c r="E944" s="65" t="s">
        <v>533</v>
      </c>
      <c r="F944" s="65" t="s">
        <v>799</v>
      </c>
      <c r="G944" s="68">
        <v>0</v>
      </c>
      <c r="H944" s="68">
        <v>0</v>
      </c>
      <c r="I944" s="65" t="s">
        <v>1</v>
      </c>
      <c r="J944" s="65" t="s">
        <v>1550</v>
      </c>
      <c r="K944" s="66" t="s">
        <v>4077</v>
      </c>
      <c r="L944" s="67"/>
      <c r="M944" s="63" t="s">
        <v>3542</v>
      </c>
      <c r="N944" s="13"/>
      <c r="O944"/>
      <c r="P944" t="str">
        <f t="shared" si="237"/>
        <v>NOT EQUAL</v>
      </c>
      <c r="Q944" t="str">
        <f>IF(ISNA(VLOOKUP(AC944,#REF!,1)),"//","")</f>
        <v/>
      </c>
      <c r="R944"/>
      <c r="S944" s="43">
        <f t="shared" si="229"/>
        <v>187</v>
      </c>
      <c r="T944" s="92" t="s">
        <v>2431</v>
      </c>
      <c r="U944" s="70" t="s">
        <v>2431</v>
      </c>
      <c r="V944" s="70" t="s">
        <v>2431</v>
      </c>
      <c r="W944" s="44" t="str">
        <f t="shared" si="230"/>
        <v/>
      </c>
      <c r="X944" s="25" t="str">
        <f t="shared" si="231"/>
        <v/>
      </c>
      <c r="Y944" s="1">
        <f t="shared" si="232"/>
        <v>920</v>
      </c>
      <c r="Z944" t="str">
        <f t="shared" si="233"/>
        <v>ITM_SUB_e_b</v>
      </c>
      <c r="AA944" s="158" t="str">
        <f>IF(ISNA(VLOOKUP(X944,Sheet2!J:J,1,0)),"//","")</f>
        <v/>
      </c>
      <c r="AC944" s="108" t="str">
        <f t="shared" si="234"/>
        <v/>
      </c>
      <c r="AD944" t="b">
        <f t="shared" si="235"/>
        <v>1</v>
      </c>
    </row>
    <row r="945" spans="1:30">
      <c r="A945" s="56">
        <f t="shared" si="236"/>
        <v>945</v>
      </c>
      <c r="B945" s="55">
        <f t="shared" si="228"/>
        <v>921</v>
      </c>
      <c r="C945" s="59" t="s">
        <v>4057</v>
      </c>
      <c r="D945" s="59" t="s">
        <v>7</v>
      </c>
      <c r="E945" s="65" t="s">
        <v>533</v>
      </c>
      <c r="F945" s="65" t="s">
        <v>800</v>
      </c>
      <c r="G945" s="68">
        <v>0</v>
      </c>
      <c r="H945" s="68">
        <v>0</v>
      </c>
      <c r="I945" s="65" t="s">
        <v>1</v>
      </c>
      <c r="J945" s="65" t="s">
        <v>1550</v>
      </c>
      <c r="K945" s="66" t="s">
        <v>4077</v>
      </c>
      <c r="L945" s="67"/>
      <c r="M945" s="63" t="s">
        <v>3543</v>
      </c>
      <c r="N945" s="13"/>
      <c r="O945"/>
      <c r="P945" t="str">
        <f t="shared" si="237"/>
        <v>NOT EQUAL</v>
      </c>
      <c r="Q945" t="str">
        <f>IF(ISNA(VLOOKUP(AC945,#REF!,1)),"//","")</f>
        <v/>
      </c>
      <c r="R945"/>
      <c r="S945" s="43">
        <f t="shared" si="229"/>
        <v>187</v>
      </c>
      <c r="T945" s="92" t="s">
        <v>2431</v>
      </c>
      <c r="U945" s="70" t="s">
        <v>2431</v>
      </c>
      <c r="V945" s="70" t="s">
        <v>2431</v>
      </c>
      <c r="W945" s="44" t="str">
        <f t="shared" si="230"/>
        <v/>
      </c>
      <c r="X945" s="25" t="str">
        <f t="shared" si="231"/>
        <v/>
      </c>
      <c r="Y945" s="1">
        <f t="shared" si="232"/>
        <v>921</v>
      </c>
      <c r="Z945" t="str">
        <f t="shared" si="233"/>
        <v>ITM_SUB_k_b</v>
      </c>
      <c r="AA945" s="158" t="str">
        <f>IF(ISNA(VLOOKUP(X945,Sheet2!J:J,1,0)),"//","")</f>
        <v/>
      </c>
      <c r="AC945" s="108" t="str">
        <f t="shared" si="234"/>
        <v/>
      </c>
      <c r="AD945" t="b">
        <f t="shared" si="235"/>
        <v>1</v>
      </c>
    </row>
    <row r="946" spans="1:30">
      <c r="A946" s="56">
        <f t="shared" si="236"/>
        <v>946</v>
      </c>
      <c r="B946" s="55">
        <f t="shared" si="228"/>
        <v>922</v>
      </c>
      <c r="C946" s="59" t="s">
        <v>4057</v>
      </c>
      <c r="D946" s="59" t="s">
        <v>7</v>
      </c>
      <c r="E946" s="65" t="s">
        <v>533</v>
      </c>
      <c r="F946" s="65" t="s">
        <v>801</v>
      </c>
      <c r="G946" s="68">
        <v>0</v>
      </c>
      <c r="H946" s="68">
        <v>0</v>
      </c>
      <c r="I946" s="65" t="s">
        <v>1</v>
      </c>
      <c r="J946" s="65" t="s">
        <v>1550</v>
      </c>
      <c r="K946" s="66" t="s">
        <v>4077</v>
      </c>
      <c r="L946" s="67"/>
      <c r="M946" s="63" t="s">
        <v>3544</v>
      </c>
      <c r="N946" s="13"/>
      <c r="O946"/>
      <c r="P946" t="str">
        <f t="shared" si="237"/>
        <v>NOT EQUAL</v>
      </c>
      <c r="Q946" t="str">
        <f>IF(ISNA(VLOOKUP(AC946,#REF!,1)),"//","")</f>
        <v/>
      </c>
      <c r="R946"/>
      <c r="S946" s="43">
        <f t="shared" si="229"/>
        <v>187</v>
      </c>
      <c r="T946" s="92" t="s">
        <v>2431</v>
      </c>
      <c r="U946" s="70" t="s">
        <v>2431</v>
      </c>
      <c r="V946" s="70" t="s">
        <v>2431</v>
      </c>
      <c r="W946" s="44" t="str">
        <f t="shared" si="230"/>
        <v/>
      </c>
      <c r="X946" s="25" t="str">
        <f t="shared" si="231"/>
        <v/>
      </c>
      <c r="Y946" s="1">
        <f t="shared" si="232"/>
        <v>922</v>
      </c>
      <c r="Z946" t="str">
        <f t="shared" si="233"/>
        <v>ITM_SUB_l_b</v>
      </c>
      <c r="AA946" s="158" t="str">
        <f>IF(ISNA(VLOOKUP(X946,Sheet2!J:J,1,0)),"//","")</f>
        <v/>
      </c>
      <c r="AC946" s="108" t="str">
        <f t="shared" si="234"/>
        <v/>
      </c>
      <c r="AD946" t="b">
        <f t="shared" si="235"/>
        <v>1</v>
      </c>
    </row>
    <row r="947" spans="1:30">
      <c r="A947" s="56">
        <f t="shared" si="236"/>
        <v>947</v>
      </c>
      <c r="B947" s="55">
        <f t="shared" si="228"/>
        <v>923</v>
      </c>
      <c r="C947" s="59" t="s">
        <v>4057</v>
      </c>
      <c r="D947" s="59" t="s">
        <v>7</v>
      </c>
      <c r="E947" s="65" t="s">
        <v>533</v>
      </c>
      <c r="F947" s="65" t="s">
        <v>802</v>
      </c>
      <c r="G947" s="68">
        <v>0</v>
      </c>
      <c r="H947" s="68">
        <v>0</v>
      </c>
      <c r="I947" s="65" t="s">
        <v>1</v>
      </c>
      <c r="J947" s="65" t="s">
        <v>1550</v>
      </c>
      <c r="K947" s="66" t="s">
        <v>4077</v>
      </c>
      <c r="L947" s="67"/>
      <c r="M947" s="63" t="s">
        <v>3545</v>
      </c>
      <c r="N947" s="13"/>
      <c r="O947"/>
      <c r="P947" t="str">
        <f t="shared" si="237"/>
        <v>NOT EQUAL</v>
      </c>
      <c r="Q947" t="str">
        <f>IF(ISNA(VLOOKUP(AC947,#REF!,1)),"//","")</f>
        <v/>
      </c>
      <c r="R947"/>
      <c r="S947" s="43">
        <f t="shared" si="229"/>
        <v>187</v>
      </c>
      <c r="T947" s="92" t="s">
        <v>2431</v>
      </c>
      <c r="U947" s="70" t="s">
        <v>2431</v>
      </c>
      <c r="V947" s="70" t="s">
        <v>2431</v>
      </c>
      <c r="W947" s="44" t="str">
        <f t="shared" si="230"/>
        <v/>
      </c>
      <c r="X947" s="25" t="str">
        <f t="shared" si="231"/>
        <v/>
      </c>
      <c r="Y947" s="1">
        <f t="shared" si="232"/>
        <v>923</v>
      </c>
      <c r="Z947" t="str">
        <f t="shared" si="233"/>
        <v>ITM_SUB_m_b</v>
      </c>
      <c r="AA947" s="158" t="str">
        <f>IF(ISNA(VLOOKUP(X947,Sheet2!J:J,1,0)),"//","")</f>
        <v/>
      </c>
      <c r="AC947" s="108" t="str">
        <f t="shared" si="234"/>
        <v/>
      </c>
      <c r="AD947" t="b">
        <f t="shared" si="235"/>
        <v>1</v>
      </c>
    </row>
    <row r="948" spans="1:30">
      <c r="A948" s="56">
        <f t="shared" si="236"/>
        <v>948</v>
      </c>
      <c r="B948" s="55">
        <f t="shared" si="228"/>
        <v>924</v>
      </c>
      <c r="C948" s="59" t="s">
        <v>4057</v>
      </c>
      <c r="D948" s="59" t="s">
        <v>7</v>
      </c>
      <c r="E948" s="65" t="s">
        <v>533</v>
      </c>
      <c r="F948" s="65" t="s">
        <v>803</v>
      </c>
      <c r="G948" s="68">
        <v>0</v>
      </c>
      <c r="H948" s="68">
        <v>0</v>
      </c>
      <c r="I948" s="65" t="s">
        <v>1</v>
      </c>
      <c r="J948" s="65" t="s">
        <v>1550</v>
      </c>
      <c r="K948" s="66" t="s">
        <v>4077</v>
      </c>
      <c r="L948" s="67"/>
      <c r="M948" s="63" t="s">
        <v>3546</v>
      </c>
      <c r="N948" s="13"/>
      <c r="O948"/>
      <c r="P948" t="str">
        <f t="shared" si="237"/>
        <v>NOT EQUAL</v>
      </c>
      <c r="Q948" t="str">
        <f>IF(ISNA(VLOOKUP(AC948,#REF!,1)),"//","")</f>
        <v/>
      </c>
      <c r="R948"/>
      <c r="S948" s="43">
        <f t="shared" si="229"/>
        <v>187</v>
      </c>
      <c r="T948" s="92" t="s">
        <v>2431</v>
      </c>
      <c r="U948" s="70" t="s">
        <v>2431</v>
      </c>
      <c r="V948" s="70" t="s">
        <v>2431</v>
      </c>
      <c r="W948" s="44" t="str">
        <f t="shared" si="230"/>
        <v/>
      </c>
      <c r="X948" s="25" t="str">
        <f t="shared" si="231"/>
        <v/>
      </c>
      <c r="Y948" s="1">
        <f t="shared" si="232"/>
        <v>924</v>
      </c>
      <c r="Z948" t="str">
        <f t="shared" si="233"/>
        <v>ITM_SUB_n_b</v>
      </c>
      <c r="AA948" s="158" t="str">
        <f>IF(ISNA(VLOOKUP(X948,Sheet2!J:J,1,0)),"//","")</f>
        <v/>
      </c>
      <c r="AC948" s="108" t="str">
        <f t="shared" si="234"/>
        <v/>
      </c>
      <c r="AD948" t="b">
        <f t="shared" si="235"/>
        <v>1</v>
      </c>
    </row>
    <row r="949" spans="1:30">
      <c r="A949" s="56">
        <f t="shared" si="236"/>
        <v>949</v>
      </c>
      <c r="B949" s="55">
        <f t="shared" si="228"/>
        <v>925</v>
      </c>
      <c r="C949" s="59" t="s">
        <v>4057</v>
      </c>
      <c r="D949" s="59" t="s">
        <v>7</v>
      </c>
      <c r="E949" s="65" t="s">
        <v>533</v>
      </c>
      <c r="F949" s="65" t="s">
        <v>804</v>
      </c>
      <c r="G949" s="68">
        <v>0</v>
      </c>
      <c r="H949" s="68">
        <v>0</v>
      </c>
      <c r="I949" s="65" t="s">
        <v>1</v>
      </c>
      <c r="J949" s="65" t="s">
        <v>1550</v>
      </c>
      <c r="K949" s="66" t="s">
        <v>4077</v>
      </c>
      <c r="L949" s="67"/>
      <c r="M949" s="63" t="s">
        <v>3547</v>
      </c>
      <c r="N949" s="13"/>
      <c r="O949"/>
      <c r="P949" t="str">
        <f t="shared" si="237"/>
        <v>NOT EQUAL</v>
      </c>
      <c r="Q949" t="str">
        <f>IF(ISNA(VLOOKUP(AC949,#REF!,1)),"//","")</f>
        <v/>
      </c>
      <c r="R949"/>
      <c r="S949" s="43">
        <f t="shared" si="229"/>
        <v>187</v>
      </c>
      <c r="T949" s="92" t="s">
        <v>2431</v>
      </c>
      <c r="U949" s="70" t="s">
        <v>2431</v>
      </c>
      <c r="V949" s="70" t="s">
        <v>2431</v>
      </c>
      <c r="W949" s="44" t="str">
        <f t="shared" si="230"/>
        <v/>
      </c>
      <c r="X949" s="25" t="str">
        <f t="shared" si="231"/>
        <v/>
      </c>
      <c r="Y949" s="1">
        <f t="shared" si="232"/>
        <v>925</v>
      </c>
      <c r="Z949" t="str">
        <f t="shared" si="233"/>
        <v>ITM_SUB_o_b</v>
      </c>
      <c r="AA949" s="158" t="str">
        <f>IF(ISNA(VLOOKUP(X949,Sheet2!J:J,1,0)),"//","")</f>
        <v/>
      </c>
      <c r="AC949" s="108" t="str">
        <f t="shared" si="234"/>
        <v/>
      </c>
      <c r="AD949" t="b">
        <f t="shared" si="235"/>
        <v>1</v>
      </c>
    </row>
    <row r="950" spans="1:30">
      <c r="A950" s="56">
        <f t="shared" si="236"/>
        <v>950</v>
      </c>
      <c r="B950" s="55">
        <f t="shared" si="228"/>
        <v>926</v>
      </c>
      <c r="C950" s="59" t="s">
        <v>4057</v>
      </c>
      <c r="D950" s="59" t="s">
        <v>7</v>
      </c>
      <c r="E950" s="65" t="s">
        <v>533</v>
      </c>
      <c r="F950" s="65" t="s">
        <v>805</v>
      </c>
      <c r="G950" s="68">
        <v>0</v>
      </c>
      <c r="H950" s="68">
        <v>0</v>
      </c>
      <c r="I950" s="65" t="s">
        <v>1</v>
      </c>
      <c r="J950" s="65" t="s">
        <v>1550</v>
      </c>
      <c r="K950" s="66" t="s">
        <v>4077</v>
      </c>
      <c r="L950" s="67"/>
      <c r="M950" s="63" t="s">
        <v>3548</v>
      </c>
      <c r="N950" s="13"/>
      <c r="O950"/>
      <c r="P950" t="str">
        <f t="shared" si="237"/>
        <v>NOT EQUAL</v>
      </c>
      <c r="Q950" t="str">
        <f>IF(ISNA(VLOOKUP(AC950,#REF!,1)),"//","")</f>
        <v/>
      </c>
      <c r="R950"/>
      <c r="S950" s="43">
        <f t="shared" si="229"/>
        <v>187</v>
      </c>
      <c r="T950" s="92" t="s">
        <v>2431</v>
      </c>
      <c r="U950" s="70" t="s">
        <v>2431</v>
      </c>
      <c r="V950" s="70" t="s">
        <v>2431</v>
      </c>
      <c r="W950" s="44" t="str">
        <f t="shared" si="230"/>
        <v/>
      </c>
      <c r="X950" s="25" t="str">
        <f t="shared" si="231"/>
        <v/>
      </c>
      <c r="Y950" s="1">
        <f t="shared" si="232"/>
        <v>926</v>
      </c>
      <c r="Z950" t="str">
        <f t="shared" si="233"/>
        <v>ITM_SUB_p_b</v>
      </c>
      <c r="AA950" s="158" t="str">
        <f>IF(ISNA(VLOOKUP(X950,Sheet2!J:J,1,0)),"//","")</f>
        <v/>
      </c>
      <c r="AC950" s="108" t="str">
        <f t="shared" si="234"/>
        <v/>
      </c>
      <c r="AD950" t="b">
        <f t="shared" si="235"/>
        <v>1</v>
      </c>
    </row>
    <row r="951" spans="1:30">
      <c r="A951" s="56">
        <f t="shared" si="236"/>
        <v>951</v>
      </c>
      <c r="B951" s="55">
        <f t="shared" si="228"/>
        <v>927</v>
      </c>
      <c r="C951" s="59" t="s">
        <v>4057</v>
      </c>
      <c r="D951" s="59" t="s">
        <v>7</v>
      </c>
      <c r="E951" s="65" t="s">
        <v>533</v>
      </c>
      <c r="F951" s="65" t="s">
        <v>806</v>
      </c>
      <c r="G951" s="68">
        <v>0</v>
      </c>
      <c r="H951" s="68">
        <v>0</v>
      </c>
      <c r="I951" s="65" t="s">
        <v>1</v>
      </c>
      <c r="J951" s="65" t="s">
        <v>1550</v>
      </c>
      <c r="K951" s="66" t="s">
        <v>4077</v>
      </c>
      <c r="L951" s="67"/>
      <c r="M951" s="63" t="s">
        <v>3549</v>
      </c>
      <c r="N951" s="13"/>
      <c r="O951"/>
      <c r="P951" t="str">
        <f t="shared" si="237"/>
        <v>NOT EQUAL</v>
      </c>
      <c r="Q951" t="str">
        <f>IF(ISNA(VLOOKUP(AC951,#REF!,1)),"//","")</f>
        <v/>
      </c>
      <c r="R951"/>
      <c r="S951" s="43">
        <f t="shared" si="229"/>
        <v>187</v>
      </c>
      <c r="T951" s="92" t="s">
        <v>2431</v>
      </c>
      <c r="U951" s="70" t="s">
        <v>2431</v>
      </c>
      <c r="V951" s="70" t="s">
        <v>2431</v>
      </c>
      <c r="W951" s="44" t="str">
        <f t="shared" si="230"/>
        <v/>
      </c>
      <c r="X951" s="25" t="str">
        <f t="shared" si="231"/>
        <v/>
      </c>
      <c r="Y951" s="1">
        <f t="shared" si="232"/>
        <v>927</v>
      </c>
      <c r="Z951" t="str">
        <f t="shared" si="233"/>
        <v>ITM_SUB_s_b</v>
      </c>
      <c r="AA951" s="158" t="str">
        <f>IF(ISNA(VLOOKUP(X951,Sheet2!J:J,1,0)),"//","")</f>
        <v/>
      </c>
      <c r="AC951" s="108" t="str">
        <f t="shared" si="234"/>
        <v/>
      </c>
      <c r="AD951" t="b">
        <f t="shared" si="235"/>
        <v>1</v>
      </c>
    </row>
    <row r="952" spans="1:30">
      <c r="A952" s="56">
        <f t="shared" si="236"/>
        <v>952</v>
      </c>
      <c r="B952" s="55">
        <f t="shared" si="228"/>
        <v>928</v>
      </c>
      <c r="C952" s="59" t="s">
        <v>4057</v>
      </c>
      <c r="D952" s="59" t="s">
        <v>7</v>
      </c>
      <c r="E952" s="65" t="s">
        <v>533</v>
      </c>
      <c r="F952" s="65" t="s">
        <v>807</v>
      </c>
      <c r="G952" s="68">
        <v>0</v>
      </c>
      <c r="H952" s="68">
        <v>0</v>
      </c>
      <c r="I952" s="65" t="s">
        <v>1</v>
      </c>
      <c r="J952" s="65" t="s">
        <v>1550</v>
      </c>
      <c r="K952" s="66" t="s">
        <v>4077</v>
      </c>
      <c r="L952" s="67"/>
      <c r="M952" s="63" t="s">
        <v>3550</v>
      </c>
      <c r="N952" s="13"/>
      <c r="O952"/>
      <c r="P952" t="str">
        <f t="shared" si="237"/>
        <v>NOT EQUAL</v>
      </c>
      <c r="Q952" t="str">
        <f>IF(ISNA(VLOOKUP(AC952,#REF!,1)),"//","")</f>
        <v/>
      </c>
      <c r="R952"/>
      <c r="S952" s="43">
        <f t="shared" si="229"/>
        <v>187</v>
      </c>
      <c r="T952" s="92" t="s">
        <v>2431</v>
      </c>
      <c r="U952" s="70" t="s">
        <v>2431</v>
      </c>
      <c r="V952" s="70" t="s">
        <v>2431</v>
      </c>
      <c r="W952" s="44" t="str">
        <f t="shared" si="230"/>
        <v/>
      </c>
      <c r="X952" s="25" t="str">
        <f t="shared" si="231"/>
        <v/>
      </c>
      <c r="Y952" s="1">
        <f t="shared" si="232"/>
        <v>928</v>
      </c>
      <c r="Z952" t="str">
        <f t="shared" si="233"/>
        <v>ITM_SUB_u_b</v>
      </c>
      <c r="AA952" s="158" t="str">
        <f>IF(ISNA(VLOOKUP(X952,Sheet2!J:J,1,0)),"//","")</f>
        <v/>
      </c>
      <c r="AC952" s="108" t="str">
        <f t="shared" si="234"/>
        <v/>
      </c>
      <c r="AD952" t="b">
        <f t="shared" si="235"/>
        <v>1</v>
      </c>
    </row>
    <row r="953" spans="1:30">
      <c r="A953" s="56">
        <f t="shared" si="236"/>
        <v>953</v>
      </c>
      <c r="B953" s="55">
        <f t="shared" si="228"/>
        <v>929</v>
      </c>
      <c r="C953" s="59" t="s">
        <v>4057</v>
      </c>
      <c r="D953" s="59" t="s">
        <v>7</v>
      </c>
      <c r="E953" s="65" t="s">
        <v>533</v>
      </c>
      <c r="F953" s="65" t="s">
        <v>808</v>
      </c>
      <c r="G953" s="68">
        <v>0</v>
      </c>
      <c r="H953" s="68">
        <v>0</v>
      </c>
      <c r="I953" s="65" t="s">
        <v>1</v>
      </c>
      <c r="J953" s="65" t="s">
        <v>1550</v>
      </c>
      <c r="K953" s="66" t="s">
        <v>4077</v>
      </c>
      <c r="L953" s="67"/>
      <c r="M953" s="63" t="s">
        <v>3551</v>
      </c>
      <c r="N953" s="13"/>
      <c r="O953"/>
      <c r="P953" t="str">
        <f t="shared" si="237"/>
        <v>NOT EQUAL</v>
      </c>
      <c r="Q953" t="str">
        <f>IF(ISNA(VLOOKUP(AC953,#REF!,1)),"//","")</f>
        <v/>
      </c>
      <c r="R953"/>
      <c r="S953" s="43">
        <f t="shared" si="229"/>
        <v>187</v>
      </c>
      <c r="T953" s="92" t="s">
        <v>2431</v>
      </c>
      <c r="U953" s="70" t="s">
        <v>2431</v>
      </c>
      <c r="V953" s="70" t="s">
        <v>2431</v>
      </c>
      <c r="W953" s="44" t="str">
        <f t="shared" si="230"/>
        <v/>
      </c>
      <c r="X953" s="25" t="str">
        <f t="shared" si="231"/>
        <v/>
      </c>
      <c r="Y953" s="1">
        <f t="shared" si="232"/>
        <v>929</v>
      </c>
      <c r="Z953" t="str">
        <f t="shared" si="233"/>
        <v>ITM_SUB_x_b</v>
      </c>
      <c r="AA953" s="158" t="str">
        <f>IF(ISNA(VLOOKUP(X953,Sheet2!J:J,1,0)),"//","")</f>
        <v/>
      </c>
      <c r="AC953" s="108" t="str">
        <f t="shared" si="234"/>
        <v/>
      </c>
      <c r="AD953" t="b">
        <f t="shared" si="235"/>
        <v>1</v>
      </c>
    </row>
    <row r="954" spans="1:30">
      <c r="A954" s="56">
        <f t="shared" si="236"/>
        <v>954</v>
      </c>
      <c r="B954" s="55">
        <f t="shared" si="228"/>
        <v>930</v>
      </c>
      <c r="C954" s="59" t="s">
        <v>4057</v>
      </c>
      <c r="D954" s="59" t="s">
        <v>7</v>
      </c>
      <c r="E954" s="65" t="s">
        <v>533</v>
      </c>
      <c r="F954" s="65" t="s">
        <v>809</v>
      </c>
      <c r="G954" s="68">
        <v>0</v>
      </c>
      <c r="H954" s="68">
        <v>0</v>
      </c>
      <c r="I954" s="65" t="s">
        <v>1</v>
      </c>
      <c r="J954" s="65" t="s">
        <v>1550</v>
      </c>
      <c r="K954" s="66" t="s">
        <v>4077</v>
      </c>
      <c r="L954" s="67"/>
      <c r="M954" s="63" t="s">
        <v>3552</v>
      </c>
      <c r="N954" s="13"/>
      <c r="O954"/>
      <c r="P954" t="str">
        <f t="shared" si="237"/>
        <v>NOT EQUAL</v>
      </c>
      <c r="Q954" t="str">
        <f>IF(ISNA(VLOOKUP(AC954,#REF!,1)),"//","")</f>
        <v/>
      </c>
      <c r="R954"/>
      <c r="S954" s="43">
        <f t="shared" si="229"/>
        <v>187</v>
      </c>
      <c r="T954" s="92" t="s">
        <v>2431</v>
      </c>
      <c r="U954" s="70" t="s">
        <v>2431</v>
      </c>
      <c r="V954" s="70" t="s">
        <v>2431</v>
      </c>
      <c r="W954" s="44" t="str">
        <f t="shared" si="230"/>
        <v/>
      </c>
      <c r="X954" s="25" t="str">
        <f t="shared" si="231"/>
        <v/>
      </c>
      <c r="Y954" s="1">
        <f t="shared" si="232"/>
        <v>930</v>
      </c>
      <c r="Z954" t="str">
        <f t="shared" si="233"/>
        <v>ITM_SUP_PLUS</v>
      </c>
      <c r="AA954" s="158" t="str">
        <f>IF(ISNA(VLOOKUP(X954,Sheet2!J:J,1,0)),"//","")</f>
        <v/>
      </c>
      <c r="AC954" s="108" t="str">
        <f t="shared" si="234"/>
        <v/>
      </c>
      <c r="AD954" t="b">
        <f t="shared" si="235"/>
        <v>1</v>
      </c>
    </row>
    <row r="955" spans="1:30">
      <c r="A955" s="56">
        <f t="shared" si="236"/>
        <v>955</v>
      </c>
      <c r="B955" s="55">
        <f t="shared" si="228"/>
        <v>931</v>
      </c>
      <c r="C955" s="59" t="s">
        <v>4057</v>
      </c>
      <c r="D955" s="59" t="s">
        <v>7</v>
      </c>
      <c r="E955" s="65" t="s">
        <v>533</v>
      </c>
      <c r="F955" s="65" t="s">
        <v>810</v>
      </c>
      <c r="G955" s="68">
        <v>0</v>
      </c>
      <c r="H955" s="68">
        <v>0</v>
      </c>
      <c r="I955" s="65" t="s">
        <v>1</v>
      </c>
      <c r="J955" s="65" t="s">
        <v>1550</v>
      </c>
      <c r="K955" s="66" t="s">
        <v>4077</v>
      </c>
      <c r="L955" s="67"/>
      <c r="M955" s="63" t="s">
        <v>3553</v>
      </c>
      <c r="N955" s="13"/>
      <c r="O955"/>
      <c r="P955" t="str">
        <f t="shared" si="237"/>
        <v>NOT EQUAL</v>
      </c>
      <c r="Q955" t="str">
        <f>IF(ISNA(VLOOKUP(AC955,#REF!,1)),"//","")</f>
        <v/>
      </c>
      <c r="R955"/>
      <c r="S955" s="43">
        <f t="shared" si="229"/>
        <v>187</v>
      </c>
      <c r="T955" s="92" t="s">
        <v>2431</v>
      </c>
      <c r="U955" s="70" t="s">
        <v>2431</v>
      </c>
      <c r="V955" s="70" t="s">
        <v>2431</v>
      </c>
      <c r="W955" s="44" t="str">
        <f t="shared" si="230"/>
        <v/>
      </c>
      <c r="X955" s="25" t="str">
        <f t="shared" si="231"/>
        <v/>
      </c>
      <c r="Y955" s="1">
        <f t="shared" si="232"/>
        <v>931</v>
      </c>
      <c r="Z955" t="str">
        <f t="shared" si="233"/>
        <v>ITM_SUP_MINUS</v>
      </c>
      <c r="AA955" s="158" t="str">
        <f>IF(ISNA(VLOOKUP(X955,Sheet2!J:J,1,0)),"//","")</f>
        <v/>
      </c>
      <c r="AC955" s="108" t="str">
        <f t="shared" si="234"/>
        <v/>
      </c>
      <c r="AD955" t="b">
        <f t="shared" si="235"/>
        <v>1</v>
      </c>
    </row>
    <row r="956" spans="1:30">
      <c r="A956" s="56">
        <f t="shared" si="236"/>
        <v>956</v>
      </c>
      <c r="B956" s="55">
        <f t="shared" si="228"/>
        <v>932</v>
      </c>
      <c r="C956" s="59" t="s">
        <v>4058</v>
      </c>
      <c r="D956" s="59" t="s">
        <v>3341</v>
      </c>
      <c r="E956" s="65" t="s">
        <v>533</v>
      </c>
      <c r="F956" s="65" t="s">
        <v>811</v>
      </c>
      <c r="G956" s="68">
        <v>0</v>
      </c>
      <c r="H956" s="68">
        <v>0</v>
      </c>
      <c r="I956" s="65" t="s">
        <v>1</v>
      </c>
      <c r="J956" s="65" t="s">
        <v>1550</v>
      </c>
      <c r="K956" s="66" t="s">
        <v>4077</v>
      </c>
      <c r="L956" s="67"/>
      <c r="M956" s="63" t="s">
        <v>3341</v>
      </c>
      <c r="N956" s="13"/>
      <c r="O956"/>
      <c r="P956" t="str">
        <f t="shared" si="237"/>
        <v>NOT EQUAL</v>
      </c>
      <c r="Q956" t="str">
        <f>IF(ISNA(VLOOKUP(AC956,#REF!,1)),"//","")</f>
        <v/>
      </c>
      <c r="R956"/>
      <c r="S956" s="43">
        <f t="shared" si="229"/>
        <v>187</v>
      </c>
      <c r="T956" s="92" t="s">
        <v>2431</v>
      </c>
      <c r="U956" s="70" t="s">
        <v>2431</v>
      </c>
      <c r="V956" s="70" t="s">
        <v>2431</v>
      </c>
      <c r="W956" s="44" t="str">
        <f t="shared" si="230"/>
        <v/>
      </c>
      <c r="X956" s="25" t="str">
        <f t="shared" si="231"/>
        <v/>
      </c>
      <c r="Y956" s="1">
        <f t="shared" si="232"/>
        <v>932</v>
      </c>
      <c r="Z956" t="str">
        <f t="shared" si="233"/>
        <v>ITM_SUP_MINUS_1</v>
      </c>
      <c r="AA956" s="158" t="str">
        <f>IF(ISNA(VLOOKUP(X956,Sheet2!J:J,1,0)),"//","")</f>
        <v/>
      </c>
      <c r="AC956" s="108" t="str">
        <f t="shared" si="234"/>
        <v/>
      </c>
      <c r="AD956" t="b">
        <f t="shared" si="235"/>
        <v>1</v>
      </c>
    </row>
    <row r="957" spans="1:30">
      <c r="A957" s="56">
        <f t="shared" si="236"/>
        <v>957</v>
      </c>
      <c r="B957" s="55">
        <f t="shared" si="228"/>
        <v>933</v>
      </c>
      <c r="C957" s="59" t="s">
        <v>4058</v>
      </c>
      <c r="D957" s="59" t="s">
        <v>3342</v>
      </c>
      <c r="E957" s="65" t="s">
        <v>533</v>
      </c>
      <c r="F957" s="65" t="s">
        <v>812</v>
      </c>
      <c r="G957" s="68">
        <v>0</v>
      </c>
      <c r="H957" s="68">
        <v>0</v>
      </c>
      <c r="I957" s="65" t="s">
        <v>1</v>
      </c>
      <c r="J957" s="65" t="s">
        <v>1550</v>
      </c>
      <c r="K957" s="66" t="s">
        <v>4077</v>
      </c>
      <c r="L957" s="67"/>
      <c r="M957" s="63" t="s">
        <v>3342</v>
      </c>
      <c r="N957" s="13"/>
      <c r="O957"/>
      <c r="P957" t="str">
        <f t="shared" si="237"/>
        <v>NOT EQUAL</v>
      </c>
      <c r="Q957" t="str">
        <f>IF(ISNA(VLOOKUP(AC957,#REF!,1)),"//","")</f>
        <v/>
      </c>
      <c r="R957"/>
      <c r="S957" s="43">
        <f t="shared" si="229"/>
        <v>187</v>
      </c>
      <c r="T957" s="92" t="s">
        <v>2431</v>
      </c>
      <c r="U957" s="70" t="s">
        <v>2431</v>
      </c>
      <c r="V957" s="70" t="s">
        <v>2431</v>
      </c>
      <c r="W957" s="44" t="str">
        <f t="shared" si="230"/>
        <v/>
      </c>
      <c r="X957" s="25" t="str">
        <f t="shared" si="231"/>
        <v/>
      </c>
      <c r="Y957" s="1">
        <f t="shared" si="232"/>
        <v>933</v>
      </c>
      <c r="Z957" t="str">
        <f t="shared" si="233"/>
        <v>ITM_SUP_INFINITY</v>
      </c>
      <c r="AA957" s="158" t="str">
        <f>IF(ISNA(VLOOKUP(X957,Sheet2!J:J,1,0)),"//","")</f>
        <v/>
      </c>
      <c r="AC957" s="108" t="str">
        <f t="shared" si="234"/>
        <v/>
      </c>
      <c r="AD957" t="b">
        <f t="shared" si="235"/>
        <v>1</v>
      </c>
    </row>
    <row r="958" spans="1:30">
      <c r="A958" s="56">
        <f t="shared" si="236"/>
        <v>958</v>
      </c>
      <c r="B958" s="55">
        <f t="shared" si="228"/>
        <v>934</v>
      </c>
      <c r="C958" s="59" t="s">
        <v>4058</v>
      </c>
      <c r="D958" s="59" t="s">
        <v>3343</v>
      </c>
      <c r="E958" s="65" t="s">
        <v>533</v>
      </c>
      <c r="F958" s="65" t="s">
        <v>813</v>
      </c>
      <c r="G958" s="68">
        <v>0</v>
      </c>
      <c r="H958" s="68">
        <v>0</v>
      </c>
      <c r="I958" s="65" t="s">
        <v>1</v>
      </c>
      <c r="J958" s="65" t="s">
        <v>1550</v>
      </c>
      <c r="K958" s="66" t="s">
        <v>4077</v>
      </c>
      <c r="L958" s="67"/>
      <c r="M958" s="63" t="s">
        <v>3343</v>
      </c>
      <c r="N958" s="13"/>
      <c r="O958"/>
      <c r="P958" t="str">
        <f t="shared" si="237"/>
        <v>NOT EQUAL</v>
      </c>
      <c r="Q958" t="str">
        <f>IF(ISNA(VLOOKUP(AC958,#REF!,1)),"//","")</f>
        <v/>
      </c>
      <c r="R958"/>
      <c r="S958" s="43">
        <f t="shared" si="229"/>
        <v>187</v>
      </c>
      <c r="T958" s="92" t="s">
        <v>2431</v>
      </c>
      <c r="U958" s="70" t="s">
        <v>2431</v>
      </c>
      <c r="V958" s="70" t="s">
        <v>2431</v>
      </c>
      <c r="W958" s="44" t="str">
        <f t="shared" si="230"/>
        <v/>
      </c>
      <c r="X958" s="25" t="str">
        <f t="shared" si="231"/>
        <v/>
      </c>
      <c r="Y958" s="1">
        <f t="shared" si="232"/>
        <v>934</v>
      </c>
      <c r="Z958" t="str">
        <f t="shared" si="233"/>
        <v>ITM_SUP_ASTERISK</v>
      </c>
      <c r="AA958" s="158" t="str">
        <f>IF(ISNA(VLOOKUP(X958,Sheet2!J:J,1,0)),"//","")</f>
        <v/>
      </c>
      <c r="AC958" s="108" t="str">
        <f t="shared" si="234"/>
        <v/>
      </c>
      <c r="AD958" t="b">
        <f t="shared" si="235"/>
        <v>1</v>
      </c>
    </row>
    <row r="959" spans="1:30">
      <c r="A959" s="56">
        <f t="shared" si="236"/>
        <v>959</v>
      </c>
      <c r="B959" s="55">
        <f t="shared" si="228"/>
        <v>935</v>
      </c>
      <c r="C959" s="59" t="s">
        <v>4057</v>
      </c>
      <c r="D959" s="59" t="s">
        <v>7</v>
      </c>
      <c r="E959" s="65" t="s">
        <v>533</v>
      </c>
      <c r="F959" s="65" t="s">
        <v>814</v>
      </c>
      <c r="G959" s="68">
        <v>0</v>
      </c>
      <c r="H959" s="68">
        <v>0</v>
      </c>
      <c r="I959" s="65" t="s">
        <v>1</v>
      </c>
      <c r="J959" s="65" t="s">
        <v>1550</v>
      </c>
      <c r="K959" s="66" t="s">
        <v>4077</v>
      </c>
      <c r="L959" s="67"/>
      <c r="M959" s="63" t="s">
        <v>3554</v>
      </c>
      <c r="N959" s="13"/>
      <c r="O959"/>
      <c r="P959" t="str">
        <f t="shared" si="237"/>
        <v>NOT EQUAL</v>
      </c>
      <c r="Q959" t="str">
        <f>IF(ISNA(VLOOKUP(AC959,#REF!,1)),"//","")</f>
        <v/>
      </c>
      <c r="R959"/>
      <c r="S959" s="43">
        <f t="shared" si="229"/>
        <v>187</v>
      </c>
      <c r="T959" s="92" t="s">
        <v>2431</v>
      </c>
      <c r="U959" s="70" t="s">
        <v>2431</v>
      </c>
      <c r="V959" s="70" t="s">
        <v>2431</v>
      </c>
      <c r="W959" s="44" t="str">
        <f t="shared" si="230"/>
        <v/>
      </c>
      <c r="X959" s="25" t="str">
        <f t="shared" si="231"/>
        <v/>
      </c>
      <c r="Y959" s="1">
        <f t="shared" si="232"/>
        <v>935</v>
      </c>
      <c r="Z959" t="str">
        <f t="shared" si="233"/>
        <v>ITM_SUP_0</v>
      </c>
      <c r="AA959" s="158" t="str">
        <f>IF(ISNA(VLOOKUP(X959,Sheet2!J:J,1,0)),"//","")</f>
        <v/>
      </c>
      <c r="AC959" s="108" t="str">
        <f t="shared" si="234"/>
        <v/>
      </c>
      <c r="AD959" t="b">
        <f t="shared" si="235"/>
        <v>1</v>
      </c>
    </row>
    <row r="960" spans="1:30">
      <c r="A960" s="56">
        <f t="shared" si="236"/>
        <v>960</v>
      </c>
      <c r="B960" s="55">
        <f t="shared" si="228"/>
        <v>936</v>
      </c>
      <c r="C960" s="59" t="s">
        <v>4057</v>
      </c>
      <c r="D960" s="59" t="s">
        <v>7</v>
      </c>
      <c r="E960" s="65" t="s">
        <v>533</v>
      </c>
      <c r="F960" s="65" t="s">
        <v>815</v>
      </c>
      <c r="G960" s="68">
        <v>0</v>
      </c>
      <c r="H960" s="68">
        <v>0</v>
      </c>
      <c r="I960" s="65" t="s">
        <v>1</v>
      </c>
      <c r="J960" s="65" t="s">
        <v>1550</v>
      </c>
      <c r="K960" s="66" t="s">
        <v>4077</v>
      </c>
      <c r="L960" s="67"/>
      <c r="M960" s="63" t="s">
        <v>3555</v>
      </c>
      <c r="N960" s="13"/>
      <c r="O960"/>
      <c r="P960" t="str">
        <f t="shared" si="237"/>
        <v>NOT EQUAL</v>
      </c>
      <c r="Q960" t="str">
        <f>IF(ISNA(VLOOKUP(AC960,#REF!,1)),"//","")</f>
        <v/>
      </c>
      <c r="R960"/>
      <c r="S960" s="43">
        <f t="shared" si="229"/>
        <v>187</v>
      </c>
      <c r="T960" s="92" t="s">
        <v>2431</v>
      </c>
      <c r="U960" s="70" t="s">
        <v>2431</v>
      </c>
      <c r="V960" s="70" t="s">
        <v>2431</v>
      </c>
      <c r="W960" s="44" t="str">
        <f t="shared" si="230"/>
        <v/>
      </c>
      <c r="X960" s="25" t="str">
        <f t="shared" si="231"/>
        <v/>
      </c>
      <c r="Y960" s="1">
        <f t="shared" si="232"/>
        <v>936</v>
      </c>
      <c r="Z960" t="str">
        <f t="shared" si="233"/>
        <v>ITM_SUP_1</v>
      </c>
      <c r="AA960" s="158" t="str">
        <f>IF(ISNA(VLOOKUP(X960,Sheet2!J:J,1,0)),"//","")</f>
        <v/>
      </c>
      <c r="AC960" s="108" t="str">
        <f t="shared" si="234"/>
        <v/>
      </c>
      <c r="AD960" t="b">
        <f t="shared" si="235"/>
        <v>1</v>
      </c>
    </row>
    <row r="961" spans="1:30">
      <c r="A961" s="56">
        <f t="shared" si="236"/>
        <v>961</v>
      </c>
      <c r="B961" s="55">
        <f t="shared" si="228"/>
        <v>937</v>
      </c>
      <c r="C961" s="59" t="s">
        <v>4057</v>
      </c>
      <c r="D961" s="59" t="s">
        <v>7</v>
      </c>
      <c r="E961" s="65" t="s">
        <v>533</v>
      </c>
      <c r="F961" s="65" t="s">
        <v>816</v>
      </c>
      <c r="G961" s="68">
        <v>0</v>
      </c>
      <c r="H961" s="68">
        <v>0</v>
      </c>
      <c r="I961" s="65" t="s">
        <v>1</v>
      </c>
      <c r="J961" s="65" t="s">
        <v>1550</v>
      </c>
      <c r="K961" s="66" t="s">
        <v>4077</v>
      </c>
      <c r="L961" s="67"/>
      <c r="M961" s="63" t="s">
        <v>3556</v>
      </c>
      <c r="N961" s="13"/>
      <c r="O961"/>
      <c r="P961" t="str">
        <f t="shared" si="237"/>
        <v>NOT EQUAL</v>
      </c>
      <c r="Q961" t="str">
        <f>IF(ISNA(VLOOKUP(AC961,#REF!,1)),"//","")</f>
        <v/>
      </c>
      <c r="R961"/>
      <c r="S961" s="43">
        <f t="shared" si="229"/>
        <v>187</v>
      </c>
      <c r="T961" s="92" t="s">
        <v>2431</v>
      </c>
      <c r="U961" s="70" t="s">
        <v>2431</v>
      </c>
      <c r="V961" s="70" t="s">
        <v>2431</v>
      </c>
      <c r="W961" s="44" t="str">
        <f t="shared" si="230"/>
        <v/>
      </c>
      <c r="X961" s="25" t="str">
        <f t="shared" si="231"/>
        <v/>
      </c>
      <c r="Y961" s="1">
        <f t="shared" si="232"/>
        <v>937</v>
      </c>
      <c r="Z961" t="str">
        <f t="shared" si="233"/>
        <v>ITM_SUP_2</v>
      </c>
      <c r="AA961" s="158" t="str">
        <f>IF(ISNA(VLOOKUP(X961,Sheet2!J:J,1,0)),"//","")</f>
        <v/>
      </c>
      <c r="AC961" s="108" t="str">
        <f t="shared" si="234"/>
        <v/>
      </c>
      <c r="AD961" t="b">
        <f t="shared" si="235"/>
        <v>1</v>
      </c>
    </row>
    <row r="962" spans="1:30">
      <c r="A962" s="56">
        <f t="shared" si="236"/>
        <v>962</v>
      </c>
      <c r="B962" s="55">
        <f t="shared" si="228"/>
        <v>938</v>
      </c>
      <c r="C962" s="59" t="s">
        <v>4057</v>
      </c>
      <c r="D962" s="59" t="s">
        <v>7</v>
      </c>
      <c r="E962" s="65" t="s">
        <v>533</v>
      </c>
      <c r="F962" s="65" t="s">
        <v>817</v>
      </c>
      <c r="G962" s="68">
        <v>0</v>
      </c>
      <c r="H962" s="68">
        <v>0</v>
      </c>
      <c r="I962" s="65" t="s">
        <v>1</v>
      </c>
      <c r="J962" s="65" t="s">
        <v>1550</v>
      </c>
      <c r="K962" s="66" t="s">
        <v>4077</v>
      </c>
      <c r="L962" s="67"/>
      <c r="M962" s="63" t="s">
        <v>3557</v>
      </c>
      <c r="N962" s="13"/>
      <c r="O962"/>
      <c r="P962" t="str">
        <f t="shared" si="237"/>
        <v>NOT EQUAL</v>
      </c>
      <c r="Q962" t="str">
        <f>IF(ISNA(VLOOKUP(AC962,#REF!,1)),"//","")</f>
        <v/>
      </c>
      <c r="R962"/>
      <c r="S962" s="43">
        <f t="shared" si="229"/>
        <v>187</v>
      </c>
      <c r="T962" s="92" t="s">
        <v>2431</v>
      </c>
      <c r="U962" s="70" t="s">
        <v>2431</v>
      </c>
      <c r="V962" s="70" t="s">
        <v>2431</v>
      </c>
      <c r="W962" s="44" t="str">
        <f t="shared" si="230"/>
        <v/>
      </c>
      <c r="X962" s="25" t="str">
        <f t="shared" si="231"/>
        <v/>
      </c>
      <c r="Y962" s="1">
        <f t="shared" si="232"/>
        <v>938</v>
      </c>
      <c r="Z962" t="str">
        <f t="shared" si="233"/>
        <v>ITM_SUP_3</v>
      </c>
      <c r="AA962" s="158" t="str">
        <f>IF(ISNA(VLOOKUP(X962,Sheet2!J:J,1,0)),"//","")</f>
        <v/>
      </c>
      <c r="AC962" s="108" t="str">
        <f t="shared" si="234"/>
        <v/>
      </c>
      <c r="AD962" t="b">
        <f t="shared" si="235"/>
        <v>1</v>
      </c>
    </row>
    <row r="963" spans="1:30">
      <c r="A963" s="56">
        <f t="shared" si="236"/>
        <v>963</v>
      </c>
      <c r="B963" s="55">
        <f t="shared" si="228"/>
        <v>939</v>
      </c>
      <c r="C963" s="59" t="s">
        <v>4057</v>
      </c>
      <c r="D963" s="59" t="s">
        <v>7</v>
      </c>
      <c r="E963" s="65" t="s">
        <v>533</v>
      </c>
      <c r="F963" s="65" t="s">
        <v>818</v>
      </c>
      <c r="G963" s="68">
        <v>0</v>
      </c>
      <c r="H963" s="68">
        <v>0</v>
      </c>
      <c r="I963" s="65" t="s">
        <v>1</v>
      </c>
      <c r="J963" s="65" t="s">
        <v>1550</v>
      </c>
      <c r="K963" s="66" t="s">
        <v>4077</v>
      </c>
      <c r="L963" s="67"/>
      <c r="M963" s="63" t="s">
        <v>3558</v>
      </c>
      <c r="N963" s="13"/>
      <c r="O963"/>
      <c r="P963" t="str">
        <f t="shared" si="237"/>
        <v>NOT EQUAL</v>
      </c>
      <c r="Q963" t="str">
        <f>IF(ISNA(VLOOKUP(AC963,#REF!,1)),"//","")</f>
        <v/>
      </c>
      <c r="R963"/>
      <c r="S963" s="43">
        <f t="shared" si="229"/>
        <v>187</v>
      </c>
      <c r="T963" s="92" t="s">
        <v>2431</v>
      </c>
      <c r="U963" s="70" t="s">
        <v>2431</v>
      </c>
      <c r="V963" s="70" t="s">
        <v>2431</v>
      </c>
      <c r="W963" s="44" t="str">
        <f t="shared" si="230"/>
        <v/>
      </c>
      <c r="X963" s="25" t="str">
        <f t="shared" si="231"/>
        <v/>
      </c>
      <c r="Y963" s="1">
        <f t="shared" si="232"/>
        <v>939</v>
      </c>
      <c r="Z963" t="str">
        <f t="shared" si="233"/>
        <v>ITM_SUP_4</v>
      </c>
      <c r="AA963" s="158" t="str">
        <f>IF(ISNA(VLOOKUP(X963,Sheet2!J:J,1,0)),"//","")</f>
        <v/>
      </c>
      <c r="AC963" s="108" t="str">
        <f t="shared" si="234"/>
        <v/>
      </c>
      <c r="AD963" t="b">
        <f t="shared" si="235"/>
        <v>1</v>
      </c>
    </row>
    <row r="964" spans="1:30">
      <c r="A964" s="56">
        <f t="shared" si="236"/>
        <v>964</v>
      </c>
      <c r="B964" s="55">
        <f t="shared" si="228"/>
        <v>940</v>
      </c>
      <c r="C964" s="59" t="s">
        <v>4057</v>
      </c>
      <c r="D964" s="59" t="s">
        <v>7</v>
      </c>
      <c r="E964" s="65" t="s">
        <v>533</v>
      </c>
      <c r="F964" s="65" t="s">
        <v>819</v>
      </c>
      <c r="G964" s="68">
        <v>0</v>
      </c>
      <c r="H964" s="68">
        <v>0</v>
      </c>
      <c r="I964" s="65" t="s">
        <v>1</v>
      </c>
      <c r="J964" s="65" t="s">
        <v>1550</v>
      </c>
      <c r="K964" s="66" t="s">
        <v>4077</v>
      </c>
      <c r="L964" s="67"/>
      <c r="M964" s="63" t="s">
        <v>3559</v>
      </c>
      <c r="N964" s="13"/>
      <c r="O964"/>
      <c r="P964" t="str">
        <f t="shared" si="237"/>
        <v>NOT EQUAL</v>
      </c>
      <c r="Q964" t="str">
        <f>IF(ISNA(VLOOKUP(AC964,#REF!,1)),"//","")</f>
        <v/>
      </c>
      <c r="R964"/>
      <c r="S964" s="43">
        <f t="shared" si="229"/>
        <v>187</v>
      </c>
      <c r="T964" s="92" t="s">
        <v>2431</v>
      </c>
      <c r="U964" s="70" t="s">
        <v>2431</v>
      </c>
      <c r="V964" s="70" t="s">
        <v>2431</v>
      </c>
      <c r="W964" s="44" t="str">
        <f t="shared" si="230"/>
        <v/>
      </c>
      <c r="X964" s="25" t="str">
        <f t="shared" si="231"/>
        <v/>
      </c>
      <c r="Y964" s="1">
        <f t="shared" si="232"/>
        <v>940</v>
      </c>
      <c r="Z964" t="str">
        <f t="shared" si="233"/>
        <v>ITM_SUP_5</v>
      </c>
      <c r="AA964" s="158" t="str">
        <f>IF(ISNA(VLOOKUP(X964,Sheet2!J:J,1,0)),"//","")</f>
        <v/>
      </c>
      <c r="AC964" s="108" t="str">
        <f t="shared" si="234"/>
        <v/>
      </c>
      <c r="AD964" t="b">
        <f t="shared" si="235"/>
        <v>1</v>
      </c>
    </row>
    <row r="965" spans="1:30">
      <c r="A965" s="56">
        <f t="shared" si="236"/>
        <v>965</v>
      </c>
      <c r="B965" s="55">
        <f t="shared" si="228"/>
        <v>941</v>
      </c>
      <c r="C965" s="59" t="s">
        <v>4057</v>
      </c>
      <c r="D965" s="59" t="s">
        <v>7</v>
      </c>
      <c r="E965" s="65" t="s">
        <v>533</v>
      </c>
      <c r="F965" s="65" t="s">
        <v>820</v>
      </c>
      <c r="G965" s="68">
        <v>0</v>
      </c>
      <c r="H965" s="68">
        <v>0</v>
      </c>
      <c r="I965" s="65" t="s">
        <v>1</v>
      </c>
      <c r="J965" s="65" t="s">
        <v>1550</v>
      </c>
      <c r="K965" s="66" t="s">
        <v>4077</v>
      </c>
      <c r="L965" s="67"/>
      <c r="M965" s="63" t="s">
        <v>3560</v>
      </c>
      <c r="N965" s="13"/>
      <c r="O965"/>
      <c r="P965" t="str">
        <f t="shared" si="237"/>
        <v>NOT EQUAL</v>
      </c>
      <c r="Q965" t="str">
        <f>IF(ISNA(VLOOKUP(AC965,#REF!,1)),"//","")</f>
        <v/>
      </c>
      <c r="R965"/>
      <c r="S965" s="43">
        <f t="shared" si="229"/>
        <v>187</v>
      </c>
      <c r="T965" s="92" t="s">
        <v>2431</v>
      </c>
      <c r="U965" s="70" t="s">
        <v>2431</v>
      </c>
      <c r="V965" s="70" t="s">
        <v>2431</v>
      </c>
      <c r="W965" s="44" t="str">
        <f t="shared" si="230"/>
        <v/>
      </c>
      <c r="X965" s="25" t="str">
        <f t="shared" si="231"/>
        <v/>
      </c>
      <c r="Y965" s="1">
        <f t="shared" si="232"/>
        <v>941</v>
      </c>
      <c r="Z965" t="str">
        <f t="shared" si="233"/>
        <v>ITM_SUP_6</v>
      </c>
      <c r="AA965" s="158" t="str">
        <f>IF(ISNA(VLOOKUP(X965,Sheet2!J:J,1,0)),"//","")</f>
        <v/>
      </c>
      <c r="AC965" s="108" t="str">
        <f t="shared" si="234"/>
        <v/>
      </c>
      <c r="AD965" t="b">
        <f t="shared" si="235"/>
        <v>1</v>
      </c>
    </row>
    <row r="966" spans="1:30">
      <c r="A966" s="56">
        <f t="shared" si="236"/>
        <v>966</v>
      </c>
      <c r="B966" s="55">
        <f t="shared" si="228"/>
        <v>942</v>
      </c>
      <c r="C966" s="59" t="s">
        <v>4057</v>
      </c>
      <c r="D966" s="59" t="s">
        <v>7</v>
      </c>
      <c r="E966" s="65" t="s">
        <v>533</v>
      </c>
      <c r="F966" s="65" t="s">
        <v>821</v>
      </c>
      <c r="G966" s="68">
        <v>0</v>
      </c>
      <c r="H966" s="68">
        <v>0</v>
      </c>
      <c r="I966" s="65" t="s">
        <v>1</v>
      </c>
      <c r="J966" s="65" t="s">
        <v>1550</v>
      </c>
      <c r="K966" s="66" t="s">
        <v>4077</v>
      </c>
      <c r="L966" s="67"/>
      <c r="M966" s="63" t="s">
        <v>3561</v>
      </c>
      <c r="N966" s="13"/>
      <c r="O966"/>
      <c r="P966" t="str">
        <f t="shared" si="237"/>
        <v>NOT EQUAL</v>
      </c>
      <c r="Q966" t="str">
        <f>IF(ISNA(VLOOKUP(AC966,#REF!,1)),"//","")</f>
        <v/>
      </c>
      <c r="R966"/>
      <c r="S966" s="43">
        <f t="shared" si="229"/>
        <v>187</v>
      </c>
      <c r="T966" s="92" t="s">
        <v>2431</v>
      </c>
      <c r="U966" s="70" t="s">
        <v>2431</v>
      </c>
      <c r="V966" s="70" t="s">
        <v>2431</v>
      </c>
      <c r="W966" s="44" t="str">
        <f t="shared" si="230"/>
        <v/>
      </c>
      <c r="X966" s="25" t="str">
        <f t="shared" si="231"/>
        <v/>
      </c>
      <c r="Y966" s="1">
        <f t="shared" si="232"/>
        <v>942</v>
      </c>
      <c r="Z966" t="str">
        <f t="shared" si="233"/>
        <v>ITM_SUP_7</v>
      </c>
      <c r="AA966" s="158" t="str">
        <f>IF(ISNA(VLOOKUP(X966,Sheet2!J:J,1,0)),"//","")</f>
        <v/>
      </c>
      <c r="AC966" s="108" t="str">
        <f t="shared" si="234"/>
        <v/>
      </c>
      <c r="AD966" t="b">
        <f t="shared" si="235"/>
        <v>1</v>
      </c>
    </row>
    <row r="967" spans="1:30">
      <c r="A967" s="56">
        <f t="shared" si="236"/>
        <v>967</v>
      </c>
      <c r="B967" s="55">
        <f t="shared" ref="B967:B1030" si="238">IF(AND(MID(C967,2,1)&lt;&gt;"/",MID(C967,1,1)="/"),INT(B966)+1,B966+0.01)</f>
        <v>943</v>
      </c>
      <c r="C967" s="59" t="s">
        <v>4057</v>
      </c>
      <c r="D967" s="59" t="s">
        <v>7</v>
      </c>
      <c r="E967" s="65" t="s">
        <v>533</v>
      </c>
      <c r="F967" s="65" t="s">
        <v>822</v>
      </c>
      <c r="G967" s="68">
        <v>0</v>
      </c>
      <c r="H967" s="68">
        <v>0</v>
      </c>
      <c r="I967" s="65" t="s">
        <v>1</v>
      </c>
      <c r="J967" s="65" t="s">
        <v>1550</v>
      </c>
      <c r="K967" s="66" t="s">
        <v>4077</v>
      </c>
      <c r="L967" s="67"/>
      <c r="M967" s="63" t="s">
        <v>3562</v>
      </c>
      <c r="N967" s="13"/>
      <c r="O967"/>
      <c r="P967" t="str">
        <f t="shared" si="237"/>
        <v>NOT EQUAL</v>
      </c>
      <c r="Q967" t="str">
        <f>IF(ISNA(VLOOKUP(AC967,#REF!,1)),"//","")</f>
        <v/>
      </c>
      <c r="R967"/>
      <c r="S967" s="43">
        <f t="shared" ref="S967:S1030" si="239">IF(X967&lt;&gt;"",S966+1,S966)</f>
        <v>187</v>
      </c>
      <c r="T967" s="92" t="s">
        <v>2431</v>
      </c>
      <c r="U967" s="70" t="s">
        <v>2431</v>
      </c>
      <c r="V967" s="70" t="s">
        <v>2431</v>
      </c>
      <c r="W967" s="44" t="str">
        <f t="shared" ref="W967:W1030" si="240">IF( OR(U967="CNST", I967="CAT_REGS"),IF(E967=CHAR(34)&amp;CHAR(34),F967,E967),
IF(U967="YES",UPPER(IF(E967=CHAR(34)&amp;CHAR(34),F967,E967)),
IF(   AND(U967&lt;&gt;"NO",I967="CAT_FNCT",D967&lt;&gt;"multiply", D967&lt;&gt;"divide"),IF(J967="SLS_ENABLED",   UPPER(IF(E967=CHAR(34)&amp;CHAR(34),F967,E967)),""),"")))</f>
        <v/>
      </c>
      <c r="X967" s="25" t="str">
        <f t="shared" ref="X967:X1030" si="241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1">
        <f t="shared" ref="Y967:Y1030" si="242">B967</f>
        <v>943</v>
      </c>
      <c r="Z967" t="str">
        <f t="shared" ref="Z967:Z1030" si="243">M967</f>
        <v>ITM_SUP_8</v>
      </c>
      <c r="AA967" s="158" t="str">
        <f>IF(ISNA(VLOOKUP(X967,Sheet2!J:J,1,0)),"//","")</f>
        <v/>
      </c>
      <c r="AC967" s="108" t="str">
        <f t="shared" ref="AC967:AC1030" si="244">IF(LEN(X967)=0,"",SUBSTITUTE(SUBSTITUTE(SUBSTITUTE(SUBSTITUTE(SUBSTITUTE(SUBSTITUTE(SUBSTITUTE(SUBSTITUTE(SUBSTITUTE(SUBSTITUTE(SUBSTITUTE(SUBSTITUTE(SUBSTITUTE(SUBSTITUTE(SUBSTITUTE(SUBSTITUTE(SUBSTITUTE(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67" t="b">
        <f t="shared" ref="AD967:AD1030" si="245">X967=AC967</f>
        <v>1</v>
      </c>
    </row>
    <row r="968" spans="1:30">
      <c r="A968" s="56">
        <f t="shared" si="236"/>
        <v>968</v>
      </c>
      <c r="B968" s="55">
        <f t="shared" si="238"/>
        <v>944</v>
      </c>
      <c r="C968" s="59" t="s">
        <v>4057</v>
      </c>
      <c r="D968" s="59" t="s">
        <v>7</v>
      </c>
      <c r="E968" s="65" t="s">
        <v>533</v>
      </c>
      <c r="F968" s="65" t="s">
        <v>823</v>
      </c>
      <c r="G968" s="68">
        <v>0</v>
      </c>
      <c r="H968" s="68">
        <v>0</v>
      </c>
      <c r="I968" s="65" t="s">
        <v>1</v>
      </c>
      <c r="J968" s="65" t="s">
        <v>1550</v>
      </c>
      <c r="K968" s="66" t="s">
        <v>4077</v>
      </c>
      <c r="L968" s="67"/>
      <c r="M968" s="63" t="s">
        <v>3563</v>
      </c>
      <c r="N968" s="13"/>
      <c r="O968"/>
      <c r="P968" t="str">
        <f t="shared" si="237"/>
        <v>NOT EQUAL</v>
      </c>
      <c r="Q968" t="str">
        <f>IF(ISNA(VLOOKUP(AC968,#REF!,1)),"//","")</f>
        <v/>
      </c>
      <c r="R968"/>
      <c r="S968" s="43">
        <f t="shared" si="239"/>
        <v>187</v>
      </c>
      <c r="T968" s="92" t="s">
        <v>2431</v>
      </c>
      <c r="U968" s="70" t="s">
        <v>2431</v>
      </c>
      <c r="V968" s="70" t="s">
        <v>2431</v>
      </c>
      <c r="W968" s="44" t="str">
        <f t="shared" si="240"/>
        <v/>
      </c>
      <c r="X968" s="25" t="str">
        <f t="shared" si="241"/>
        <v/>
      </c>
      <c r="Y968" s="1">
        <f t="shared" si="242"/>
        <v>944</v>
      </c>
      <c r="Z968" t="str">
        <f t="shared" si="243"/>
        <v>ITM_SUP_9</v>
      </c>
      <c r="AA968" s="158" t="str">
        <f>IF(ISNA(VLOOKUP(X968,Sheet2!J:J,1,0)),"//","")</f>
        <v/>
      </c>
      <c r="AC968" s="108" t="str">
        <f t="shared" si="244"/>
        <v/>
      </c>
      <c r="AD968" t="b">
        <f t="shared" si="245"/>
        <v>1</v>
      </c>
    </row>
    <row r="969" spans="1:30" s="17" customFormat="1">
      <c r="A969" s="108">
        <f t="shared" si="236"/>
        <v>969</v>
      </c>
      <c r="B969" s="55">
        <f t="shared" si="238"/>
        <v>945</v>
      </c>
      <c r="C969" s="110" t="s">
        <v>4057</v>
      </c>
      <c r="D969" s="110" t="s">
        <v>7</v>
      </c>
      <c r="E969" s="135" t="str">
        <f>CHAR(34)&amp;IF(B969&lt;10,"000",IF(B969&lt;100,"00",IF(B969&lt;1000,"0","")))&amp;$B969&amp;CHAR(34)</f>
        <v>"0945"</v>
      </c>
      <c r="F969" s="111" t="str">
        <f>E969</f>
        <v>"0945"</v>
      </c>
      <c r="G969" s="191">
        <v>0</v>
      </c>
      <c r="H969" s="191">
        <v>0</v>
      </c>
      <c r="I969" s="178" t="s">
        <v>28</v>
      </c>
      <c r="J969" s="112" t="s">
        <v>1550</v>
      </c>
      <c r="K969" s="113" t="s">
        <v>4077</v>
      </c>
      <c r="M969" s="136" t="str">
        <f>"ITM_"&amp;IF(B969&lt;10,"000",IF(B969&lt;100,"00",IF(B969&lt;1000,"0","")))&amp;$B969</f>
        <v>ITM_0945</v>
      </c>
      <c r="N969" s="16"/>
      <c r="P969" s="17" t="str">
        <f t="shared" si="237"/>
        <v/>
      </c>
      <c r="Q969" s="17" t="str">
        <f>IF(ISNA(VLOOKUP(AC969,#REF!,1)),"//","")</f>
        <v/>
      </c>
      <c r="S969" s="43">
        <f t="shared" si="239"/>
        <v>187</v>
      </c>
      <c r="T969" s="108" t="s">
        <v>2431</v>
      </c>
      <c r="U969" s="115" t="s">
        <v>2431</v>
      </c>
      <c r="V969" s="115" t="s">
        <v>2431</v>
      </c>
      <c r="W969" s="44" t="str">
        <f t="shared" si="240"/>
        <v/>
      </c>
      <c r="X969" s="25" t="str">
        <f t="shared" si="241"/>
        <v/>
      </c>
      <c r="Y969" s="1">
        <f t="shared" si="242"/>
        <v>945</v>
      </c>
      <c r="Z969" t="str">
        <f t="shared" si="243"/>
        <v>ITM_0945</v>
      </c>
      <c r="AA969" s="158" t="str">
        <f>IF(ISNA(VLOOKUP(X969,Sheet2!J:J,1,0)),"//","")</f>
        <v/>
      </c>
      <c r="AC969" s="108" t="str">
        <f t="shared" si="244"/>
        <v/>
      </c>
      <c r="AD969" t="b">
        <f t="shared" si="245"/>
        <v>1</v>
      </c>
    </row>
    <row r="970" spans="1:30">
      <c r="A970" s="56">
        <f t="shared" si="236"/>
        <v>970</v>
      </c>
      <c r="B970" s="55">
        <f t="shared" si="238"/>
        <v>946</v>
      </c>
      <c r="C970" s="59" t="s">
        <v>4058</v>
      </c>
      <c r="D970" s="59" t="s">
        <v>3344</v>
      </c>
      <c r="E970" s="65" t="s">
        <v>533</v>
      </c>
      <c r="F970" s="65" t="s">
        <v>824</v>
      </c>
      <c r="G970" s="68">
        <v>0</v>
      </c>
      <c r="H970" s="68">
        <v>0</v>
      </c>
      <c r="I970" s="65" t="s">
        <v>1</v>
      </c>
      <c r="J970" s="65" t="s">
        <v>1550</v>
      </c>
      <c r="K970" s="66" t="s">
        <v>4077</v>
      </c>
      <c r="L970" s="67"/>
      <c r="M970" s="63" t="s">
        <v>3344</v>
      </c>
      <c r="N970" s="13"/>
      <c r="O970"/>
      <c r="P970" t="str">
        <f t="shared" si="237"/>
        <v>NOT EQUAL</v>
      </c>
      <c r="Q970" t="str">
        <f>IF(ISNA(VLOOKUP(AC970,#REF!,1)),"//","")</f>
        <v/>
      </c>
      <c r="R970"/>
      <c r="S970" s="43">
        <f t="shared" si="239"/>
        <v>187</v>
      </c>
      <c r="T970" s="92" t="s">
        <v>2431</v>
      </c>
      <c r="U970" s="70" t="s">
        <v>2431</v>
      </c>
      <c r="V970" s="70" t="s">
        <v>2431</v>
      </c>
      <c r="W970" s="44" t="str">
        <f t="shared" si="240"/>
        <v/>
      </c>
      <c r="X970" s="25" t="str">
        <f t="shared" si="241"/>
        <v/>
      </c>
      <c r="Y970" s="1">
        <f t="shared" si="242"/>
        <v>946</v>
      </c>
      <c r="Z970" t="str">
        <f t="shared" si="243"/>
        <v>ITM_SUP_T</v>
      </c>
      <c r="AA970" s="158" t="str">
        <f>IF(ISNA(VLOOKUP(X970,Sheet2!J:J,1,0)),"//","")</f>
        <v/>
      </c>
      <c r="AC970" s="108" t="str">
        <f t="shared" si="244"/>
        <v/>
      </c>
      <c r="AD970" t="b">
        <f t="shared" si="245"/>
        <v>1</v>
      </c>
    </row>
    <row r="971" spans="1:30">
      <c r="A971" s="56">
        <f t="shared" si="236"/>
        <v>971</v>
      </c>
      <c r="B971" s="55">
        <f t="shared" si="238"/>
        <v>947</v>
      </c>
      <c r="C971" s="59" t="s">
        <v>4057</v>
      </c>
      <c r="D971" s="59" t="s">
        <v>7</v>
      </c>
      <c r="E971" s="65" t="s">
        <v>533</v>
      </c>
      <c r="F971" s="65" t="s">
        <v>825</v>
      </c>
      <c r="G971" s="68">
        <v>0</v>
      </c>
      <c r="H971" s="68">
        <v>0</v>
      </c>
      <c r="I971" s="65" t="s">
        <v>1</v>
      </c>
      <c r="J971" s="65" t="s">
        <v>1550</v>
      </c>
      <c r="K971" s="66" t="s">
        <v>4077</v>
      </c>
      <c r="L971" s="67"/>
      <c r="M971" s="63" t="s">
        <v>3564</v>
      </c>
      <c r="N971" s="13"/>
      <c r="O971"/>
      <c r="P971" t="str">
        <f t="shared" si="237"/>
        <v>NOT EQUAL</v>
      </c>
      <c r="Q971" t="str">
        <f>IF(ISNA(VLOOKUP(AC971,#REF!,1)),"//","")</f>
        <v/>
      </c>
      <c r="R971"/>
      <c r="S971" s="43">
        <f t="shared" si="239"/>
        <v>187</v>
      </c>
      <c r="T971" s="92" t="s">
        <v>2431</v>
      </c>
      <c r="U971" s="70" t="s">
        <v>2431</v>
      </c>
      <c r="V971" s="70" t="s">
        <v>2431</v>
      </c>
      <c r="W971" s="44" t="str">
        <f t="shared" si="240"/>
        <v/>
      </c>
      <c r="X971" s="25" t="str">
        <f t="shared" si="241"/>
        <v/>
      </c>
      <c r="Y971" s="1">
        <f t="shared" si="242"/>
        <v>947</v>
      </c>
      <c r="Z971" t="str">
        <f t="shared" si="243"/>
        <v>ITM_SUP_a</v>
      </c>
      <c r="AA971" s="158" t="str">
        <f>IF(ISNA(VLOOKUP(X971,Sheet2!J:J,1,0)),"//","")</f>
        <v/>
      </c>
      <c r="AC971" s="108" t="str">
        <f t="shared" si="244"/>
        <v/>
      </c>
      <c r="AD971" t="b">
        <f t="shared" si="245"/>
        <v>1</v>
      </c>
    </row>
    <row r="972" spans="1:30">
      <c r="A972" s="56">
        <f t="shared" si="236"/>
        <v>972</v>
      </c>
      <c r="B972" s="55">
        <f t="shared" si="238"/>
        <v>948</v>
      </c>
      <c r="C972" s="59" t="s">
        <v>4057</v>
      </c>
      <c r="D972" s="59" t="s">
        <v>7</v>
      </c>
      <c r="E972" s="65" t="s">
        <v>533</v>
      </c>
      <c r="F972" s="65" t="s">
        <v>826</v>
      </c>
      <c r="G972" s="68">
        <v>0</v>
      </c>
      <c r="H972" s="68">
        <v>0</v>
      </c>
      <c r="I972" s="65" t="s">
        <v>1</v>
      </c>
      <c r="J972" s="65" t="s">
        <v>1550</v>
      </c>
      <c r="K972" s="66" t="s">
        <v>4077</v>
      </c>
      <c r="L972" s="67"/>
      <c r="M972" s="63" t="s">
        <v>3565</v>
      </c>
      <c r="N972" s="13"/>
      <c r="O972"/>
      <c r="P972" t="str">
        <f t="shared" si="237"/>
        <v>NOT EQUAL</v>
      </c>
      <c r="Q972" t="str">
        <f>IF(ISNA(VLOOKUP(AC972,#REF!,1)),"//","")</f>
        <v/>
      </c>
      <c r="R972"/>
      <c r="S972" s="43">
        <f t="shared" si="239"/>
        <v>187</v>
      </c>
      <c r="T972" s="92" t="s">
        <v>2431</v>
      </c>
      <c r="U972" s="70" t="s">
        <v>2431</v>
      </c>
      <c r="V972" s="70" t="s">
        <v>2431</v>
      </c>
      <c r="W972" s="44" t="str">
        <f t="shared" si="240"/>
        <v/>
      </c>
      <c r="X972" s="25" t="str">
        <f t="shared" si="241"/>
        <v/>
      </c>
      <c r="Y972" s="1">
        <f t="shared" si="242"/>
        <v>948</v>
      </c>
      <c r="Z972" t="str">
        <f t="shared" si="243"/>
        <v>ITM_SUP_f</v>
      </c>
      <c r="AA972" s="158" t="str">
        <f>IF(ISNA(VLOOKUP(X972,Sheet2!J:J,1,0)),"//","")</f>
        <v/>
      </c>
      <c r="AC972" s="108" t="str">
        <f t="shared" si="244"/>
        <v/>
      </c>
      <c r="AD972" t="b">
        <f t="shared" si="245"/>
        <v>1</v>
      </c>
    </row>
    <row r="973" spans="1:30">
      <c r="A973" s="56">
        <f t="shared" si="236"/>
        <v>973</v>
      </c>
      <c r="B973" s="55">
        <f t="shared" si="238"/>
        <v>949</v>
      </c>
      <c r="C973" s="59" t="s">
        <v>4057</v>
      </c>
      <c r="D973" s="59" t="s">
        <v>7</v>
      </c>
      <c r="E973" s="65" t="s">
        <v>533</v>
      </c>
      <c r="F973" s="65" t="s">
        <v>827</v>
      </c>
      <c r="G973" s="68">
        <v>0</v>
      </c>
      <c r="H973" s="68">
        <v>0</v>
      </c>
      <c r="I973" s="65" t="s">
        <v>1</v>
      </c>
      <c r="J973" s="65" t="s">
        <v>1550</v>
      </c>
      <c r="K973" s="66" t="s">
        <v>4077</v>
      </c>
      <c r="L973" s="67"/>
      <c r="M973" s="63" t="s">
        <v>3566</v>
      </c>
      <c r="N973" s="13"/>
      <c r="O973"/>
      <c r="P973" t="str">
        <f t="shared" si="237"/>
        <v>NOT EQUAL</v>
      </c>
      <c r="Q973" t="str">
        <f>IF(ISNA(VLOOKUP(AC973,#REF!,1)),"//","")</f>
        <v/>
      </c>
      <c r="R973"/>
      <c r="S973" s="43">
        <f t="shared" si="239"/>
        <v>187</v>
      </c>
      <c r="T973" s="92" t="s">
        <v>2431</v>
      </c>
      <c r="U973" s="70" t="s">
        <v>2431</v>
      </c>
      <c r="V973" s="70" t="s">
        <v>2431</v>
      </c>
      <c r="W973" s="44" t="str">
        <f t="shared" si="240"/>
        <v/>
      </c>
      <c r="X973" s="25" t="str">
        <f t="shared" si="241"/>
        <v/>
      </c>
      <c r="Y973" s="1">
        <f t="shared" si="242"/>
        <v>949</v>
      </c>
      <c r="Z973" t="str">
        <f t="shared" si="243"/>
        <v>ITM_SUP_g</v>
      </c>
      <c r="AA973" s="158" t="str">
        <f>IF(ISNA(VLOOKUP(X973,Sheet2!J:J,1,0)),"//","")</f>
        <v/>
      </c>
      <c r="AC973" s="108" t="str">
        <f t="shared" si="244"/>
        <v/>
      </c>
      <c r="AD973" t="b">
        <f t="shared" si="245"/>
        <v>1</v>
      </c>
    </row>
    <row r="974" spans="1:30">
      <c r="A974" s="56">
        <f t="shared" si="236"/>
        <v>974</v>
      </c>
      <c r="B974" s="55">
        <f t="shared" si="238"/>
        <v>950</v>
      </c>
      <c r="C974" s="59" t="s">
        <v>4057</v>
      </c>
      <c r="D974" s="59" t="s">
        <v>7</v>
      </c>
      <c r="E974" s="65" t="s">
        <v>533</v>
      </c>
      <c r="F974" s="65" t="s">
        <v>828</v>
      </c>
      <c r="G974" s="68">
        <v>0</v>
      </c>
      <c r="H974" s="68">
        <v>0</v>
      </c>
      <c r="I974" s="65" t="s">
        <v>1</v>
      </c>
      <c r="J974" s="65" t="s">
        <v>1550</v>
      </c>
      <c r="K974" s="66" t="s">
        <v>4077</v>
      </c>
      <c r="L974" s="67"/>
      <c r="M974" s="63" t="s">
        <v>3567</v>
      </c>
      <c r="N974" s="13"/>
      <c r="O974"/>
      <c r="P974" t="str">
        <f t="shared" si="237"/>
        <v>NOT EQUAL</v>
      </c>
      <c r="Q974" t="str">
        <f>IF(ISNA(VLOOKUP(AC974,#REF!,1)),"//","")</f>
        <v/>
      </c>
      <c r="R974"/>
      <c r="S974" s="43">
        <f t="shared" si="239"/>
        <v>187</v>
      </c>
      <c r="T974" s="92" t="s">
        <v>2431</v>
      </c>
      <c r="U974" s="70" t="s">
        <v>2431</v>
      </c>
      <c r="V974" s="70" t="s">
        <v>2431</v>
      </c>
      <c r="W974" s="44" t="str">
        <f t="shared" si="240"/>
        <v/>
      </c>
      <c r="X974" s="25" t="str">
        <f t="shared" si="241"/>
        <v/>
      </c>
      <c r="Y974" s="1">
        <f t="shared" si="242"/>
        <v>950</v>
      </c>
      <c r="Z974" t="str">
        <f t="shared" si="243"/>
        <v>ITM_SUP_h</v>
      </c>
      <c r="AA974" s="158" t="str">
        <f>IF(ISNA(VLOOKUP(X974,Sheet2!J:J,1,0)),"//","")</f>
        <v/>
      </c>
      <c r="AC974" s="108" t="str">
        <f t="shared" si="244"/>
        <v/>
      </c>
      <c r="AD974" t="b">
        <f t="shared" si="245"/>
        <v>1</v>
      </c>
    </row>
    <row r="975" spans="1:30">
      <c r="A975" s="56">
        <f t="shared" si="236"/>
        <v>975</v>
      </c>
      <c r="B975" s="55">
        <f t="shared" si="238"/>
        <v>951</v>
      </c>
      <c r="C975" s="59" t="s">
        <v>4057</v>
      </c>
      <c r="D975" s="59" t="s">
        <v>7</v>
      </c>
      <c r="E975" s="65" t="s">
        <v>533</v>
      </c>
      <c r="F975" s="65" t="s">
        <v>829</v>
      </c>
      <c r="G975" s="73">
        <v>0</v>
      </c>
      <c r="H975" s="73">
        <v>0</v>
      </c>
      <c r="I975" s="65" t="s">
        <v>1</v>
      </c>
      <c r="J975" s="65" t="s">
        <v>1550</v>
      </c>
      <c r="K975" s="66" t="s">
        <v>4077</v>
      </c>
      <c r="L975" s="67"/>
      <c r="M975" s="63" t="s">
        <v>3568</v>
      </c>
      <c r="N975" s="13"/>
      <c r="O975"/>
      <c r="P975" t="str">
        <f t="shared" si="237"/>
        <v>NOT EQUAL</v>
      </c>
      <c r="Q975" t="str">
        <f>IF(ISNA(VLOOKUP(AC975,#REF!,1)),"//","")</f>
        <v/>
      </c>
      <c r="R975"/>
      <c r="S975" s="43">
        <f t="shared" si="239"/>
        <v>187</v>
      </c>
      <c r="T975" s="92" t="s">
        <v>2431</v>
      </c>
      <c r="U975" s="70" t="s">
        <v>2431</v>
      </c>
      <c r="V975" s="70" t="s">
        <v>2431</v>
      </c>
      <c r="W975" s="44" t="str">
        <f t="shared" si="240"/>
        <v/>
      </c>
      <c r="X975" s="25" t="str">
        <f t="shared" si="241"/>
        <v/>
      </c>
      <c r="Y975" s="1">
        <f t="shared" si="242"/>
        <v>951</v>
      </c>
      <c r="Z975" t="str">
        <f t="shared" si="243"/>
        <v>ITM_SUP_r</v>
      </c>
      <c r="AA975" s="158" t="str">
        <f>IF(ISNA(VLOOKUP(X975,Sheet2!J:J,1,0)),"//","")</f>
        <v/>
      </c>
      <c r="AC975" s="108" t="str">
        <f t="shared" si="244"/>
        <v/>
      </c>
      <c r="AD975" t="b">
        <f t="shared" si="245"/>
        <v>1</v>
      </c>
    </row>
    <row r="976" spans="1:30">
      <c r="A976" s="56">
        <f t="shared" si="236"/>
        <v>976</v>
      </c>
      <c r="B976" s="55">
        <f t="shared" si="238"/>
        <v>952</v>
      </c>
      <c r="C976" s="59" t="s">
        <v>4057</v>
      </c>
      <c r="D976" s="59" t="s">
        <v>7</v>
      </c>
      <c r="E976" s="65" t="s">
        <v>533</v>
      </c>
      <c r="F976" s="65" t="s">
        <v>830</v>
      </c>
      <c r="G976" s="73">
        <v>0</v>
      </c>
      <c r="H976" s="73">
        <v>0</v>
      </c>
      <c r="I976" s="65" t="s">
        <v>1</v>
      </c>
      <c r="J976" s="65" t="s">
        <v>1550</v>
      </c>
      <c r="K976" s="66" t="s">
        <v>4077</v>
      </c>
      <c r="L976" s="67"/>
      <c r="M976" s="63" t="s">
        <v>3569</v>
      </c>
      <c r="N976" s="13"/>
      <c r="O976"/>
      <c r="P976" t="str">
        <f t="shared" si="237"/>
        <v>NOT EQUAL</v>
      </c>
      <c r="Q976" t="str">
        <f>IF(ISNA(VLOOKUP(AC976,#REF!,1)),"//","")</f>
        <v/>
      </c>
      <c r="R976"/>
      <c r="S976" s="43">
        <f t="shared" si="239"/>
        <v>187</v>
      </c>
      <c r="T976" s="92" t="s">
        <v>2431</v>
      </c>
      <c r="U976" s="70" t="s">
        <v>2431</v>
      </c>
      <c r="V976" s="70" t="s">
        <v>2431</v>
      </c>
      <c r="W976" s="44" t="str">
        <f t="shared" si="240"/>
        <v/>
      </c>
      <c r="X976" s="25" t="str">
        <f t="shared" si="241"/>
        <v/>
      </c>
      <c r="Y976" s="1">
        <f t="shared" si="242"/>
        <v>952</v>
      </c>
      <c r="Z976" t="str">
        <f t="shared" si="243"/>
        <v>ITM_SUP_x</v>
      </c>
      <c r="AA976" s="158" t="str">
        <f>IF(ISNA(VLOOKUP(X976,Sheet2!J:J,1,0)),"//","")</f>
        <v/>
      </c>
      <c r="AC976" s="108" t="str">
        <f t="shared" si="244"/>
        <v/>
      </c>
      <c r="AD976" t="b">
        <f t="shared" si="245"/>
        <v>1</v>
      </c>
    </row>
    <row r="977" spans="1:30">
      <c r="A977" s="56">
        <f t="shared" ref="A977:A1040" si="246">IF(B977=INT(B977),ROW(),"")</f>
        <v>977</v>
      </c>
      <c r="B977" s="55">
        <f t="shared" si="238"/>
        <v>953</v>
      </c>
      <c r="C977" s="59" t="s">
        <v>4058</v>
      </c>
      <c r="D977" s="59" t="s">
        <v>3345</v>
      </c>
      <c r="E977" s="65" t="s">
        <v>533</v>
      </c>
      <c r="F977" s="65" t="s">
        <v>831</v>
      </c>
      <c r="G977" s="73">
        <v>0</v>
      </c>
      <c r="H977" s="73">
        <v>0</v>
      </c>
      <c r="I977" s="65" t="s">
        <v>1</v>
      </c>
      <c r="J977" s="65" t="s">
        <v>1550</v>
      </c>
      <c r="K977" s="66" t="s">
        <v>4077</v>
      </c>
      <c r="L977" s="67"/>
      <c r="M977" s="63" t="s">
        <v>3345</v>
      </c>
      <c r="N977" s="13"/>
      <c r="O977"/>
      <c r="P977" t="str">
        <f t="shared" si="237"/>
        <v>NOT EQUAL</v>
      </c>
      <c r="Q977" t="str">
        <f>IF(ISNA(VLOOKUP(AC977,#REF!,1)),"//","")</f>
        <v/>
      </c>
      <c r="R977"/>
      <c r="S977" s="43">
        <f t="shared" si="239"/>
        <v>187</v>
      </c>
      <c r="T977" s="92" t="s">
        <v>2431</v>
      </c>
      <c r="U977" s="70" t="s">
        <v>2431</v>
      </c>
      <c r="V977" s="70" t="s">
        <v>2431</v>
      </c>
      <c r="W977" s="44" t="str">
        <f t="shared" si="240"/>
        <v/>
      </c>
      <c r="X977" s="25" t="str">
        <f t="shared" si="241"/>
        <v/>
      </c>
      <c r="Y977" s="1">
        <f t="shared" si="242"/>
        <v>953</v>
      </c>
      <c r="Z977" t="str">
        <f t="shared" si="243"/>
        <v>ITM_SPACE</v>
      </c>
      <c r="AA977" s="158" t="str">
        <f>IF(ISNA(VLOOKUP(X977,Sheet2!J:J,1,0)),"//","")</f>
        <v/>
      </c>
      <c r="AC977" s="108" t="str">
        <f t="shared" si="244"/>
        <v/>
      </c>
      <c r="AD977" t="b">
        <f t="shared" si="245"/>
        <v>1</v>
      </c>
    </row>
    <row r="978" spans="1:30">
      <c r="A978" s="56">
        <f t="shared" si="246"/>
        <v>978</v>
      </c>
      <c r="B978" s="55">
        <f t="shared" si="238"/>
        <v>954</v>
      </c>
      <c r="C978" s="59" t="s">
        <v>4058</v>
      </c>
      <c r="D978" s="59" t="s">
        <v>3346</v>
      </c>
      <c r="E978" s="65" t="s">
        <v>533</v>
      </c>
      <c r="F978" s="65" t="s">
        <v>832</v>
      </c>
      <c r="G978" s="73">
        <v>0</v>
      </c>
      <c r="H978" s="73">
        <v>0</v>
      </c>
      <c r="I978" s="65" t="s">
        <v>1</v>
      </c>
      <c r="J978" s="65" t="s">
        <v>1550</v>
      </c>
      <c r="K978" s="66" t="s">
        <v>4077</v>
      </c>
      <c r="L978" s="67"/>
      <c r="M978" s="63" t="s">
        <v>3346</v>
      </c>
      <c r="N978" s="13"/>
      <c r="O978"/>
      <c r="P978" t="str">
        <f t="shared" si="237"/>
        <v>NOT EQUAL</v>
      </c>
      <c r="Q978" t="str">
        <f>IF(ISNA(VLOOKUP(AC978,#REF!,1)),"//","")</f>
        <v/>
      </c>
      <c r="R978"/>
      <c r="S978" s="43">
        <f t="shared" si="239"/>
        <v>187</v>
      </c>
      <c r="T978" s="92" t="s">
        <v>2431</v>
      </c>
      <c r="U978" s="70" t="s">
        <v>2431</v>
      </c>
      <c r="V978" s="70" t="s">
        <v>2431</v>
      </c>
      <c r="W978" s="44" t="str">
        <f t="shared" si="240"/>
        <v/>
      </c>
      <c r="X978" s="25" t="str">
        <f t="shared" si="241"/>
        <v/>
      </c>
      <c r="Y978" s="1">
        <f t="shared" si="242"/>
        <v>954</v>
      </c>
      <c r="Z978" t="str">
        <f t="shared" si="243"/>
        <v>ITM_EXCLAMATION_MARK</v>
      </c>
      <c r="AA978" s="158" t="str">
        <f>IF(ISNA(VLOOKUP(X978,Sheet2!J:J,1,0)),"//","")</f>
        <v/>
      </c>
      <c r="AC978" s="108" t="str">
        <f t="shared" si="244"/>
        <v/>
      </c>
      <c r="AD978" t="b">
        <f t="shared" si="245"/>
        <v>1</v>
      </c>
    </row>
    <row r="979" spans="1:30">
      <c r="A979" s="56">
        <f t="shared" si="246"/>
        <v>979</v>
      </c>
      <c r="B979" s="55">
        <f t="shared" si="238"/>
        <v>955</v>
      </c>
      <c r="C979" s="59" t="s">
        <v>4058</v>
      </c>
      <c r="D979" s="59" t="s">
        <v>3347</v>
      </c>
      <c r="E979" s="65" t="s">
        <v>533</v>
      </c>
      <c r="F979" s="65" t="s">
        <v>833</v>
      </c>
      <c r="G979" s="73">
        <v>0</v>
      </c>
      <c r="H979" s="73">
        <v>0</v>
      </c>
      <c r="I979" s="65" t="s">
        <v>1</v>
      </c>
      <c r="J979" s="65" t="s">
        <v>1550</v>
      </c>
      <c r="K979" s="66" t="s">
        <v>4077</v>
      </c>
      <c r="L979" s="67"/>
      <c r="M979" s="63" t="s">
        <v>3347</v>
      </c>
      <c r="N979" s="13"/>
      <c r="O979"/>
      <c r="P979" t="str">
        <f t="shared" si="237"/>
        <v>NOT EQUAL</v>
      </c>
      <c r="Q979" t="str">
        <f>IF(ISNA(VLOOKUP(AC979,#REF!,1)),"//","")</f>
        <v/>
      </c>
      <c r="R979"/>
      <c r="S979" s="43">
        <f t="shared" si="239"/>
        <v>187</v>
      </c>
      <c r="T979" s="92" t="s">
        <v>2431</v>
      </c>
      <c r="U979" s="70" t="s">
        <v>2431</v>
      </c>
      <c r="V979" s="70" t="s">
        <v>2431</v>
      </c>
      <c r="W979" s="44" t="str">
        <f t="shared" si="240"/>
        <v/>
      </c>
      <c r="X979" s="25" t="str">
        <f t="shared" si="241"/>
        <v/>
      </c>
      <c r="Y979" s="1">
        <f t="shared" si="242"/>
        <v>955</v>
      </c>
      <c r="Z979" t="str">
        <f t="shared" si="243"/>
        <v>ITM_DOUBLE_QUOTE</v>
      </c>
      <c r="AA979" s="158" t="str">
        <f>IF(ISNA(VLOOKUP(X979,Sheet2!J:J,1,0)),"//","")</f>
        <v/>
      </c>
      <c r="AC979" s="108" t="str">
        <f t="shared" si="244"/>
        <v/>
      </c>
      <c r="AD979" t="b">
        <f t="shared" si="245"/>
        <v>1</v>
      </c>
    </row>
    <row r="980" spans="1:30">
      <c r="A980" s="56">
        <f t="shared" si="246"/>
        <v>980</v>
      </c>
      <c r="B980" s="55">
        <f t="shared" si="238"/>
        <v>956</v>
      </c>
      <c r="C980" s="59" t="s">
        <v>4058</v>
      </c>
      <c r="D980" s="59" t="s">
        <v>3348</v>
      </c>
      <c r="E980" s="65" t="s">
        <v>533</v>
      </c>
      <c r="F980" s="65" t="s">
        <v>834</v>
      </c>
      <c r="G980" s="73">
        <v>0</v>
      </c>
      <c r="H980" s="73">
        <v>0</v>
      </c>
      <c r="I980" s="65" t="s">
        <v>1</v>
      </c>
      <c r="J980" s="65" t="s">
        <v>1550</v>
      </c>
      <c r="K980" s="66" t="s">
        <v>4077</v>
      </c>
      <c r="L980" s="67"/>
      <c r="M980" s="63" t="s">
        <v>3348</v>
      </c>
      <c r="N980" s="13"/>
      <c r="O980"/>
      <c r="P980" t="str">
        <f t="shared" si="237"/>
        <v>NOT EQUAL</v>
      </c>
      <c r="Q980" t="str">
        <f>IF(ISNA(VLOOKUP(AC980,#REF!,1)),"//","")</f>
        <v/>
      </c>
      <c r="R980"/>
      <c r="S980" s="43">
        <f t="shared" si="239"/>
        <v>187</v>
      </c>
      <c r="T980" s="92" t="s">
        <v>2431</v>
      </c>
      <c r="U980" s="70" t="s">
        <v>2431</v>
      </c>
      <c r="V980" s="70" t="s">
        <v>2431</v>
      </c>
      <c r="W980" s="44" t="str">
        <f t="shared" si="240"/>
        <v/>
      </c>
      <c r="X980" s="25" t="str">
        <f t="shared" si="241"/>
        <v/>
      </c>
      <c r="Y980" s="1">
        <f t="shared" si="242"/>
        <v>956</v>
      </c>
      <c r="Z980" t="str">
        <f t="shared" si="243"/>
        <v>ITM_NUMBER_SIGN</v>
      </c>
      <c r="AA980" s="158" t="str">
        <f>IF(ISNA(VLOOKUP(X980,Sheet2!J:J,1,0)),"//","")</f>
        <v/>
      </c>
      <c r="AC980" s="108" t="str">
        <f t="shared" si="244"/>
        <v/>
      </c>
      <c r="AD980" t="b">
        <f t="shared" si="245"/>
        <v>1</v>
      </c>
    </row>
    <row r="981" spans="1:30">
      <c r="A981" s="56">
        <f t="shared" si="246"/>
        <v>981</v>
      </c>
      <c r="B981" s="55">
        <f t="shared" si="238"/>
        <v>957</v>
      </c>
      <c r="C981" s="59" t="s">
        <v>4058</v>
      </c>
      <c r="D981" s="59" t="s">
        <v>3349</v>
      </c>
      <c r="E981" s="65" t="s">
        <v>533</v>
      </c>
      <c r="F981" s="65" t="s">
        <v>835</v>
      </c>
      <c r="G981" s="73">
        <v>0</v>
      </c>
      <c r="H981" s="73">
        <v>0</v>
      </c>
      <c r="I981" s="65" t="s">
        <v>1</v>
      </c>
      <c r="J981" s="65" t="s">
        <v>1550</v>
      </c>
      <c r="K981" s="66" t="s">
        <v>4077</v>
      </c>
      <c r="L981" s="67"/>
      <c r="M981" s="63" t="s">
        <v>3349</v>
      </c>
      <c r="N981" s="13"/>
      <c r="O981"/>
      <c r="P981" t="str">
        <f t="shared" si="237"/>
        <v>NOT EQUAL</v>
      </c>
      <c r="Q981" t="str">
        <f>IF(ISNA(VLOOKUP(AC981,#REF!,1)),"//","")</f>
        <v/>
      </c>
      <c r="R981"/>
      <c r="S981" s="43">
        <f t="shared" si="239"/>
        <v>187</v>
      </c>
      <c r="T981" s="92" t="s">
        <v>2431</v>
      </c>
      <c r="U981" s="70" t="s">
        <v>2431</v>
      </c>
      <c r="V981" s="70" t="s">
        <v>2431</v>
      </c>
      <c r="W981" s="44" t="str">
        <f t="shared" si="240"/>
        <v/>
      </c>
      <c r="X981" s="25" t="str">
        <f t="shared" si="241"/>
        <v/>
      </c>
      <c r="Y981" s="1">
        <f t="shared" si="242"/>
        <v>957</v>
      </c>
      <c r="Z981" t="str">
        <f t="shared" si="243"/>
        <v>ITM_DOLLAR</v>
      </c>
      <c r="AA981" s="158" t="str">
        <f>IF(ISNA(VLOOKUP(X981,Sheet2!J:J,1,0)),"//","")</f>
        <v/>
      </c>
      <c r="AC981" s="108" t="str">
        <f t="shared" si="244"/>
        <v/>
      </c>
      <c r="AD981" t="b">
        <f t="shared" si="245"/>
        <v>1</v>
      </c>
    </row>
    <row r="982" spans="1:30">
      <c r="A982" s="56">
        <f t="shared" si="246"/>
        <v>982</v>
      </c>
      <c r="B982" s="55">
        <f t="shared" si="238"/>
        <v>958</v>
      </c>
      <c r="C982" s="59" t="s">
        <v>4058</v>
      </c>
      <c r="D982" s="59" t="s">
        <v>3350</v>
      </c>
      <c r="E982" s="65" t="s">
        <v>533</v>
      </c>
      <c r="F982" s="65" t="s">
        <v>836</v>
      </c>
      <c r="G982" s="73">
        <v>0</v>
      </c>
      <c r="H982" s="73">
        <v>0</v>
      </c>
      <c r="I982" s="65" t="s">
        <v>1</v>
      </c>
      <c r="J982" s="65" t="s">
        <v>1550</v>
      </c>
      <c r="K982" s="66" t="s">
        <v>4077</v>
      </c>
      <c r="L982" s="67"/>
      <c r="M982" s="63" t="s">
        <v>3350</v>
      </c>
      <c r="N982" s="13"/>
      <c r="O982"/>
      <c r="P982" t="str">
        <f t="shared" si="237"/>
        <v>NOT EQUAL</v>
      </c>
      <c r="Q982" t="str">
        <f>IF(ISNA(VLOOKUP(AC982,#REF!,1)),"//","")</f>
        <v/>
      </c>
      <c r="R982"/>
      <c r="S982" s="43">
        <f t="shared" si="239"/>
        <v>187</v>
      </c>
      <c r="T982" s="92" t="s">
        <v>2431</v>
      </c>
      <c r="U982" s="70" t="s">
        <v>2431</v>
      </c>
      <c r="V982" s="70" t="s">
        <v>2431</v>
      </c>
      <c r="W982" s="44" t="str">
        <f t="shared" si="240"/>
        <v/>
      </c>
      <c r="X982" s="25" t="str">
        <f t="shared" si="241"/>
        <v/>
      </c>
      <c r="Y982" s="1">
        <f t="shared" si="242"/>
        <v>958</v>
      </c>
      <c r="Z982" t="str">
        <f t="shared" si="243"/>
        <v>ITM_PERCENT</v>
      </c>
      <c r="AA982" s="158" t="str">
        <f>IF(ISNA(VLOOKUP(X982,Sheet2!J:J,1,0)),"//","")</f>
        <v/>
      </c>
      <c r="AC982" s="108" t="str">
        <f t="shared" si="244"/>
        <v/>
      </c>
      <c r="AD982" t="b">
        <f t="shared" si="245"/>
        <v>1</v>
      </c>
    </row>
    <row r="983" spans="1:30">
      <c r="A983" s="56">
        <f t="shared" si="246"/>
        <v>983</v>
      </c>
      <c r="B983" s="55">
        <f t="shared" si="238"/>
        <v>959</v>
      </c>
      <c r="C983" s="59" t="s">
        <v>4058</v>
      </c>
      <c r="D983" s="59" t="s">
        <v>3351</v>
      </c>
      <c r="E983" s="65" t="s">
        <v>533</v>
      </c>
      <c r="F983" s="65" t="s">
        <v>837</v>
      </c>
      <c r="G983" s="73">
        <v>0</v>
      </c>
      <c r="H983" s="73">
        <v>0</v>
      </c>
      <c r="I983" s="65" t="s">
        <v>1</v>
      </c>
      <c r="J983" s="65" t="s">
        <v>1550</v>
      </c>
      <c r="K983" s="66" t="s">
        <v>4077</v>
      </c>
      <c r="L983" s="67"/>
      <c r="M983" s="63" t="s">
        <v>3351</v>
      </c>
      <c r="N983" s="13"/>
      <c r="O983"/>
      <c r="P983" t="str">
        <f t="shared" si="237"/>
        <v>NOT EQUAL</v>
      </c>
      <c r="Q983" t="str">
        <f>IF(ISNA(VLOOKUP(AC983,#REF!,1)),"//","")</f>
        <v/>
      </c>
      <c r="R983"/>
      <c r="S983" s="43">
        <f t="shared" si="239"/>
        <v>187</v>
      </c>
      <c r="T983" s="92" t="s">
        <v>2431</v>
      </c>
      <c r="U983" s="70" t="s">
        <v>2431</v>
      </c>
      <c r="V983" s="70" t="s">
        <v>2431</v>
      </c>
      <c r="W983" s="44" t="str">
        <f t="shared" si="240"/>
        <v/>
      </c>
      <c r="X983" s="25" t="str">
        <f t="shared" si="241"/>
        <v/>
      </c>
      <c r="Y983" s="1">
        <f t="shared" si="242"/>
        <v>959</v>
      </c>
      <c r="Z983" t="str">
        <f t="shared" si="243"/>
        <v>ITM_AMPERSAND</v>
      </c>
      <c r="AA983" s="158" t="str">
        <f>IF(ISNA(VLOOKUP(X983,Sheet2!J:J,1,0)),"//","")</f>
        <v/>
      </c>
      <c r="AC983" s="108" t="str">
        <f t="shared" si="244"/>
        <v/>
      </c>
      <c r="AD983" t="b">
        <f t="shared" si="245"/>
        <v>1</v>
      </c>
    </row>
    <row r="984" spans="1:30">
      <c r="A984" s="56">
        <f t="shared" si="246"/>
        <v>984</v>
      </c>
      <c r="B984" s="55">
        <f t="shared" si="238"/>
        <v>960</v>
      </c>
      <c r="C984" s="59" t="s">
        <v>4058</v>
      </c>
      <c r="D984" s="59" t="s">
        <v>3352</v>
      </c>
      <c r="E984" s="65" t="s">
        <v>533</v>
      </c>
      <c r="F984" s="65" t="s">
        <v>838</v>
      </c>
      <c r="G984" s="73">
        <v>0</v>
      </c>
      <c r="H984" s="73">
        <v>0</v>
      </c>
      <c r="I984" s="65" t="s">
        <v>1</v>
      </c>
      <c r="J984" s="65" t="s">
        <v>1550</v>
      </c>
      <c r="K984" s="66" t="s">
        <v>4077</v>
      </c>
      <c r="L984" s="67"/>
      <c r="M984" s="63" t="s">
        <v>3352</v>
      </c>
      <c r="N984" s="13"/>
      <c r="O984"/>
      <c r="P984" t="str">
        <f t="shared" si="237"/>
        <v>NOT EQUAL</v>
      </c>
      <c r="Q984" t="str">
        <f>IF(ISNA(VLOOKUP(AC984,#REF!,1)),"//","")</f>
        <v/>
      </c>
      <c r="R984"/>
      <c r="S984" s="43">
        <f t="shared" si="239"/>
        <v>187</v>
      </c>
      <c r="T984" s="92" t="s">
        <v>2431</v>
      </c>
      <c r="U984" s="70" t="s">
        <v>2431</v>
      </c>
      <c r="V984" s="70" t="s">
        <v>2431</v>
      </c>
      <c r="W984" s="44" t="str">
        <f t="shared" si="240"/>
        <v/>
      </c>
      <c r="X984" s="25" t="str">
        <f t="shared" si="241"/>
        <v/>
      </c>
      <c r="Y984" s="1">
        <f t="shared" si="242"/>
        <v>960</v>
      </c>
      <c r="Z984" t="str">
        <f t="shared" si="243"/>
        <v>ITM_QUOTE</v>
      </c>
      <c r="AA984" s="158" t="str">
        <f>IF(ISNA(VLOOKUP(X984,Sheet2!J:J,1,0)),"//","")</f>
        <v/>
      </c>
      <c r="AC984" s="108" t="str">
        <f t="shared" si="244"/>
        <v/>
      </c>
      <c r="AD984" t="b">
        <f t="shared" si="245"/>
        <v>1</v>
      </c>
    </row>
    <row r="985" spans="1:30">
      <c r="A985" s="56">
        <f t="shared" si="246"/>
        <v>985</v>
      </c>
      <c r="B985" s="55">
        <f t="shared" si="238"/>
        <v>961</v>
      </c>
      <c r="C985" s="59" t="s">
        <v>4058</v>
      </c>
      <c r="D985" s="59" t="s">
        <v>3353</v>
      </c>
      <c r="E985" s="65" t="s">
        <v>533</v>
      </c>
      <c r="F985" s="65" t="s">
        <v>839</v>
      </c>
      <c r="G985" s="73">
        <v>0</v>
      </c>
      <c r="H985" s="73">
        <v>0</v>
      </c>
      <c r="I985" s="65" t="s">
        <v>1</v>
      </c>
      <c r="J985" s="65" t="s">
        <v>1550</v>
      </c>
      <c r="K985" s="66" t="s">
        <v>4077</v>
      </c>
      <c r="L985" s="67"/>
      <c r="M985" s="63" t="s">
        <v>3353</v>
      </c>
      <c r="N985" s="13"/>
      <c r="O985"/>
      <c r="P985" t="str">
        <f t="shared" si="237"/>
        <v>NOT EQUAL</v>
      </c>
      <c r="Q985" t="str">
        <f>IF(ISNA(VLOOKUP(AC985,#REF!,1)),"//","")</f>
        <v/>
      </c>
      <c r="R985"/>
      <c r="S985" s="43">
        <f t="shared" si="239"/>
        <v>187</v>
      </c>
      <c r="T985" s="92" t="s">
        <v>2431</v>
      </c>
      <c r="U985" s="70" t="s">
        <v>2431</v>
      </c>
      <c r="V985" s="70" t="s">
        <v>2431</v>
      </c>
      <c r="W985" s="44" t="str">
        <f t="shared" si="240"/>
        <v/>
      </c>
      <c r="X985" s="25" t="str">
        <f t="shared" si="241"/>
        <v/>
      </c>
      <c r="Y985" s="1">
        <f t="shared" si="242"/>
        <v>961</v>
      </c>
      <c r="Z985" t="str">
        <f t="shared" si="243"/>
        <v>ITM_LEFT_PARENTHESIS</v>
      </c>
      <c r="AA985" s="158" t="str">
        <f>IF(ISNA(VLOOKUP(X985,Sheet2!J:J,1,0)),"//","")</f>
        <v/>
      </c>
      <c r="AC985" s="108" t="str">
        <f t="shared" si="244"/>
        <v/>
      </c>
      <c r="AD985" t="b">
        <f t="shared" si="245"/>
        <v>1</v>
      </c>
    </row>
    <row r="986" spans="1:30">
      <c r="A986" s="56">
        <f t="shared" si="246"/>
        <v>986</v>
      </c>
      <c r="B986" s="55">
        <f t="shared" si="238"/>
        <v>962</v>
      </c>
      <c r="C986" s="59" t="s">
        <v>4058</v>
      </c>
      <c r="D986" s="59" t="s">
        <v>3354</v>
      </c>
      <c r="E986" s="65" t="s">
        <v>533</v>
      </c>
      <c r="F986" s="65" t="s">
        <v>840</v>
      </c>
      <c r="G986" s="73">
        <v>0</v>
      </c>
      <c r="H986" s="73">
        <v>0</v>
      </c>
      <c r="I986" s="65" t="s">
        <v>1</v>
      </c>
      <c r="J986" s="65" t="s">
        <v>1550</v>
      </c>
      <c r="K986" s="66" t="s">
        <v>4077</v>
      </c>
      <c r="L986" s="67"/>
      <c r="M986" s="63" t="s">
        <v>3354</v>
      </c>
      <c r="N986" s="13"/>
      <c r="O986"/>
      <c r="P986" t="str">
        <f t="shared" si="237"/>
        <v>NOT EQUAL</v>
      </c>
      <c r="Q986" t="str">
        <f>IF(ISNA(VLOOKUP(AC986,#REF!,1)),"//","")</f>
        <v/>
      </c>
      <c r="R986"/>
      <c r="S986" s="43">
        <f t="shared" si="239"/>
        <v>187</v>
      </c>
      <c r="T986" s="92" t="s">
        <v>2431</v>
      </c>
      <c r="U986" s="70" t="s">
        <v>2431</v>
      </c>
      <c r="V986" s="70" t="s">
        <v>2431</v>
      </c>
      <c r="W986" s="44" t="str">
        <f t="shared" si="240"/>
        <v/>
      </c>
      <c r="X986" s="25" t="str">
        <f t="shared" si="241"/>
        <v/>
      </c>
      <c r="Y986" s="1">
        <f t="shared" si="242"/>
        <v>962</v>
      </c>
      <c r="Z986" t="str">
        <f t="shared" si="243"/>
        <v>ITM_RIGHT_PARENTHESIS</v>
      </c>
      <c r="AA986" s="158" t="str">
        <f>IF(ISNA(VLOOKUP(X986,Sheet2!J:J,1,0)),"//","")</f>
        <v/>
      </c>
      <c r="AC986" s="108" t="str">
        <f t="shared" si="244"/>
        <v/>
      </c>
      <c r="AD986" t="b">
        <f t="shared" si="245"/>
        <v>1</v>
      </c>
    </row>
    <row r="987" spans="1:30">
      <c r="A987" s="56">
        <f t="shared" si="246"/>
        <v>987</v>
      </c>
      <c r="B987" s="55">
        <f t="shared" si="238"/>
        <v>963</v>
      </c>
      <c r="C987" s="59" t="s">
        <v>4058</v>
      </c>
      <c r="D987" s="59" t="s">
        <v>3355</v>
      </c>
      <c r="E987" s="65" t="s">
        <v>533</v>
      </c>
      <c r="F987" s="65" t="s">
        <v>841</v>
      </c>
      <c r="G987" s="73">
        <v>0</v>
      </c>
      <c r="H987" s="73">
        <v>0</v>
      </c>
      <c r="I987" s="65" t="s">
        <v>1</v>
      </c>
      <c r="J987" s="65" t="s">
        <v>1550</v>
      </c>
      <c r="K987" s="66" t="s">
        <v>4077</v>
      </c>
      <c r="L987" s="67"/>
      <c r="M987" s="63" t="s">
        <v>3355</v>
      </c>
      <c r="N987" s="13"/>
      <c r="O987"/>
      <c r="P987" t="str">
        <f t="shared" si="237"/>
        <v>NOT EQUAL</v>
      </c>
      <c r="Q987" t="str">
        <f>IF(ISNA(VLOOKUP(AC987,#REF!,1)),"//","")</f>
        <v/>
      </c>
      <c r="R987"/>
      <c r="S987" s="43">
        <f t="shared" si="239"/>
        <v>187</v>
      </c>
      <c r="T987" s="92" t="s">
        <v>2431</v>
      </c>
      <c r="U987" s="70" t="s">
        <v>2431</v>
      </c>
      <c r="V987" s="70" t="s">
        <v>2431</v>
      </c>
      <c r="W987" s="44" t="str">
        <f t="shared" si="240"/>
        <v/>
      </c>
      <c r="X987" s="25" t="str">
        <f t="shared" si="241"/>
        <v/>
      </c>
      <c r="Y987" s="1">
        <f t="shared" si="242"/>
        <v>963</v>
      </c>
      <c r="Z987" t="str">
        <f t="shared" si="243"/>
        <v>ITM_ASTERISK</v>
      </c>
      <c r="AA987" s="158" t="str">
        <f>IF(ISNA(VLOOKUP(X987,Sheet2!J:J,1,0)),"//","")</f>
        <v/>
      </c>
      <c r="AC987" s="108" t="str">
        <f t="shared" si="244"/>
        <v/>
      </c>
      <c r="AD987" t="b">
        <f t="shared" si="245"/>
        <v>1</v>
      </c>
    </row>
    <row r="988" spans="1:30" s="17" customFormat="1">
      <c r="A988" s="108">
        <f t="shared" si="246"/>
        <v>988</v>
      </c>
      <c r="B988" s="55">
        <f t="shared" si="238"/>
        <v>964</v>
      </c>
      <c r="C988" s="110" t="s">
        <v>4057</v>
      </c>
      <c r="D988" s="110" t="s">
        <v>7</v>
      </c>
      <c r="E988" s="135" t="str">
        <f t="shared" ref="E988" si="247">CHAR(34)&amp;IF(B988&lt;10,"000",IF(B988&lt;100,"00",IF(B988&lt;1000,"0","")))&amp;$B988&amp;CHAR(34)</f>
        <v>"0964"</v>
      </c>
      <c r="F988" s="111" t="str">
        <f t="shared" ref="F988" si="248">E988</f>
        <v>"0964"</v>
      </c>
      <c r="G988" s="191">
        <v>0</v>
      </c>
      <c r="H988" s="191">
        <v>0</v>
      </c>
      <c r="I988" s="178" t="s">
        <v>28</v>
      </c>
      <c r="J988" s="112" t="s">
        <v>1550</v>
      </c>
      <c r="K988" s="113" t="s">
        <v>4077</v>
      </c>
      <c r="M988" s="136" t="str">
        <f t="shared" ref="M988" si="249">"ITM_"&amp;IF(B988&lt;10,"000",IF(B988&lt;100,"00",IF(B988&lt;1000,"0","")))&amp;$B988</f>
        <v>ITM_0964</v>
      </c>
      <c r="N988" s="16"/>
      <c r="P988" s="17" t="str">
        <f t="shared" si="237"/>
        <v/>
      </c>
      <c r="Q988" s="17" t="str">
        <f>IF(ISNA(VLOOKUP(AC988,#REF!,1)),"//","")</f>
        <v/>
      </c>
      <c r="S988" s="43">
        <f t="shared" si="239"/>
        <v>187</v>
      </c>
      <c r="T988" s="108" t="s">
        <v>2431</v>
      </c>
      <c r="U988" s="115" t="s">
        <v>2431</v>
      </c>
      <c r="V988" s="115" t="s">
        <v>2431</v>
      </c>
      <c r="W988" s="44" t="str">
        <f t="shared" si="240"/>
        <v/>
      </c>
      <c r="X988" s="25" t="str">
        <f t="shared" si="241"/>
        <v/>
      </c>
      <c r="Y988" s="1">
        <f t="shared" si="242"/>
        <v>964</v>
      </c>
      <c r="Z988" t="str">
        <f t="shared" si="243"/>
        <v>ITM_0964</v>
      </c>
      <c r="AA988" s="158" t="str">
        <f>IF(ISNA(VLOOKUP(X988,Sheet2!J:J,1,0)),"//","")</f>
        <v/>
      </c>
      <c r="AC988" s="108" t="str">
        <f t="shared" si="244"/>
        <v/>
      </c>
      <c r="AD988" t="b">
        <f t="shared" si="245"/>
        <v>1</v>
      </c>
    </row>
    <row r="989" spans="1:30">
      <c r="A989" s="56">
        <f t="shared" si="246"/>
        <v>989</v>
      </c>
      <c r="B989" s="55">
        <f t="shared" si="238"/>
        <v>965</v>
      </c>
      <c r="C989" s="59" t="s">
        <v>4058</v>
      </c>
      <c r="D989" s="59" t="s">
        <v>3356</v>
      </c>
      <c r="E989" s="65" t="s">
        <v>533</v>
      </c>
      <c r="F989" s="65" t="s">
        <v>842</v>
      </c>
      <c r="G989" s="68">
        <v>0</v>
      </c>
      <c r="H989" s="68">
        <v>0</v>
      </c>
      <c r="I989" s="65" t="s">
        <v>1</v>
      </c>
      <c r="J989" s="65" t="s">
        <v>1550</v>
      </c>
      <c r="K989" s="66" t="s">
        <v>4077</v>
      </c>
      <c r="L989" s="67"/>
      <c r="M989" s="63" t="s">
        <v>3356</v>
      </c>
      <c r="N989" s="13"/>
      <c r="O989"/>
      <c r="P989" t="str">
        <f t="shared" si="237"/>
        <v>NOT EQUAL</v>
      </c>
      <c r="Q989" t="str">
        <f>IF(ISNA(VLOOKUP(AC989,#REF!,1)),"//","")</f>
        <v/>
      </c>
      <c r="R989"/>
      <c r="S989" s="43">
        <f t="shared" si="239"/>
        <v>187</v>
      </c>
      <c r="T989" s="92" t="s">
        <v>2431</v>
      </c>
      <c r="U989" s="70" t="s">
        <v>2431</v>
      </c>
      <c r="V989" s="70" t="s">
        <v>2431</v>
      </c>
      <c r="W989" s="44" t="str">
        <f t="shared" si="240"/>
        <v/>
      </c>
      <c r="X989" s="25" t="str">
        <f t="shared" si="241"/>
        <v/>
      </c>
      <c r="Y989" s="1">
        <f t="shared" si="242"/>
        <v>965</v>
      </c>
      <c r="Z989" t="str">
        <f t="shared" si="243"/>
        <v>ITM_PLUS</v>
      </c>
      <c r="AA989" s="158" t="str">
        <f>IF(ISNA(VLOOKUP(X989,Sheet2!J:J,1,0)),"//","")</f>
        <v/>
      </c>
      <c r="AC989" s="108" t="str">
        <f t="shared" si="244"/>
        <v/>
      </c>
      <c r="AD989" t="b">
        <f t="shared" si="245"/>
        <v>1</v>
      </c>
    </row>
    <row r="990" spans="1:30">
      <c r="A990" s="56">
        <f t="shared" si="246"/>
        <v>990</v>
      </c>
      <c r="B990" s="55">
        <f t="shared" si="238"/>
        <v>966</v>
      </c>
      <c r="C990" s="59" t="s">
        <v>4058</v>
      </c>
      <c r="D990" s="59" t="s">
        <v>3357</v>
      </c>
      <c r="E990" s="65" t="s">
        <v>533</v>
      </c>
      <c r="F990" s="65" t="s">
        <v>843</v>
      </c>
      <c r="G990" s="73">
        <v>0</v>
      </c>
      <c r="H990" s="73">
        <v>0</v>
      </c>
      <c r="I990" s="65" t="s">
        <v>1</v>
      </c>
      <c r="J990" s="65" t="s">
        <v>1550</v>
      </c>
      <c r="K990" s="66" t="s">
        <v>4077</v>
      </c>
      <c r="L990" s="67"/>
      <c r="M990" s="63" t="s">
        <v>3357</v>
      </c>
      <c r="N990" s="13"/>
      <c r="O990"/>
      <c r="P990" t="str">
        <f t="shared" si="237"/>
        <v>NOT EQUAL</v>
      </c>
      <c r="Q990" t="str">
        <f>IF(ISNA(VLOOKUP(AC990,#REF!,1)),"//","")</f>
        <v/>
      </c>
      <c r="R990"/>
      <c r="S990" s="43">
        <f t="shared" si="239"/>
        <v>187</v>
      </c>
      <c r="T990" s="92" t="s">
        <v>2431</v>
      </c>
      <c r="U990" s="70" t="s">
        <v>2431</v>
      </c>
      <c r="V990" s="70" t="s">
        <v>2431</v>
      </c>
      <c r="W990" s="44" t="str">
        <f t="shared" si="240"/>
        <v/>
      </c>
      <c r="X990" s="25" t="str">
        <f t="shared" si="241"/>
        <v/>
      </c>
      <c r="Y990" s="1">
        <f t="shared" si="242"/>
        <v>966</v>
      </c>
      <c r="Z990" t="str">
        <f t="shared" si="243"/>
        <v>ITM_COMMA</v>
      </c>
      <c r="AA990" s="158" t="str">
        <f>IF(ISNA(VLOOKUP(X990,Sheet2!J:J,1,0)),"//","")</f>
        <v/>
      </c>
      <c r="AC990" s="108" t="str">
        <f t="shared" si="244"/>
        <v/>
      </c>
      <c r="AD990" t="b">
        <f t="shared" si="245"/>
        <v>1</v>
      </c>
    </row>
    <row r="991" spans="1:30">
      <c r="A991" s="56">
        <f t="shared" si="246"/>
        <v>991</v>
      </c>
      <c r="B991" s="55">
        <f t="shared" si="238"/>
        <v>967</v>
      </c>
      <c r="C991" s="59" t="s">
        <v>4058</v>
      </c>
      <c r="D991" s="59" t="s">
        <v>3358</v>
      </c>
      <c r="E991" s="65" t="s">
        <v>533</v>
      </c>
      <c r="F991" s="65" t="s">
        <v>844</v>
      </c>
      <c r="G991" s="73">
        <v>0</v>
      </c>
      <c r="H991" s="73">
        <v>0</v>
      </c>
      <c r="I991" s="65" t="s">
        <v>1</v>
      </c>
      <c r="J991" s="65" t="s">
        <v>1550</v>
      </c>
      <c r="K991" s="66" t="s">
        <v>4077</v>
      </c>
      <c r="L991" s="67"/>
      <c r="M991" s="63" t="s">
        <v>3358</v>
      </c>
      <c r="N991" s="13"/>
      <c r="O991"/>
      <c r="P991" t="str">
        <f t="shared" si="237"/>
        <v>NOT EQUAL</v>
      </c>
      <c r="Q991" t="str">
        <f>IF(ISNA(VLOOKUP(AC991,#REF!,1)),"//","")</f>
        <v/>
      </c>
      <c r="R991"/>
      <c r="S991" s="43">
        <f t="shared" si="239"/>
        <v>187</v>
      </c>
      <c r="T991" s="92" t="s">
        <v>2431</v>
      </c>
      <c r="U991" s="70" t="s">
        <v>2431</v>
      </c>
      <c r="V991" s="70" t="s">
        <v>2431</v>
      </c>
      <c r="W991" s="44" t="str">
        <f t="shared" si="240"/>
        <v/>
      </c>
      <c r="X991" s="25" t="str">
        <f t="shared" si="241"/>
        <v/>
      </c>
      <c r="Y991" s="1">
        <f t="shared" si="242"/>
        <v>967</v>
      </c>
      <c r="Z991" t="str">
        <f t="shared" si="243"/>
        <v>ITM_MINUS</v>
      </c>
      <c r="AA991" s="158" t="str">
        <f>IF(ISNA(VLOOKUP(X991,Sheet2!J:J,1,0)),"//","")</f>
        <v/>
      </c>
      <c r="AC991" s="108" t="str">
        <f t="shared" si="244"/>
        <v/>
      </c>
      <c r="AD991" t="b">
        <f t="shared" si="245"/>
        <v>1</v>
      </c>
    </row>
    <row r="992" spans="1:30">
      <c r="A992" s="56">
        <f t="shared" si="246"/>
        <v>992</v>
      </c>
      <c r="B992" s="55">
        <f t="shared" si="238"/>
        <v>968</v>
      </c>
      <c r="C992" s="59" t="s">
        <v>4058</v>
      </c>
      <c r="D992" s="59" t="s">
        <v>3359</v>
      </c>
      <c r="E992" s="65" t="s">
        <v>533</v>
      </c>
      <c r="F992" s="65" t="s">
        <v>845</v>
      </c>
      <c r="G992" s="73">
        <v>0</v>
      </c>
      <c r="H992" s="73">
        <v>0</v>
      </c>
      <c r="I992" s="65" t="s">
        <v>1</v>
      </c>
      <c r="J992" s="65" t="s">
        <v>1550</v>
      </c>
      <c r="K992" s="66" t="s">
        <v>4077</v>
      </c>
      <c r="L992" s="67"/>
      <c r="M992" s="63" t="s">
        <v>3359</v>
      </c>
      <c r="N992" s="13"/>
      <c r="O992"/>
      <c r="P992" t="str">
        <f t="shared" si="237"/>
        <v>NOT EQUAL</v>
      </c>
      <c r="Q992" t="str">
        <f>IF(ISNA(VLOOKUP(AC992,#REF!,1)),"//","")</f>
        <v/>
      </c>
      <c r="R992"/>
      <c r="S992" s="43">
        <f t="shared" si="239"/>
        <v>187</v>
      </c>
      <c r="T992" s="92" t="s">
        <v>2431</v>
      </c>
      <c r="U992" s="70" t="s">
        <v>2431</v>
      </c>
      <c r="V992" s="70" t="s">
        <v>2431</v>
      </c>
      <c r="W992" s="44" t="str">
        <f t="shared" si="240"/>
        <v/>
      </c>
      <c r="X992" s="25" t="str">
        <f t="shared" si="241"/>
        <v/>
      </c>
      <c r="Y992" s="1">
        <f t="shared" si="242"/>
        <v>968</v>
      </c>
      <c r="Z992" t="str">
        <f t="shared" si="243"/>
        <v>ITM_PERIOD</v>
      </c>
      <c r="AA992" s="158" t="str">
        <f>IF(ISNA(VLOOKUP(X992,Sheet2!J:J,1,0)),"//","")</f>
        <v/>
      </c>
      <c r="AC992" s="108" t="str">
        <f t="shared" si="244"/>
        <v/>
      </c>
      <c r="AD992" t="b">
        <f t="shared" si="245"/>
        <v>1</v>
      </c>
    </row>
    <row r="993" spans="1:30">
      <c r="A993" s="56">
        <f t="shared" si="246"/>
        <v>993</v>
      </c>
      <c r="B993" s="55">
        <f t="shared" si="238"/>
        <v>969</v>
      </c>
      <c r="C993" s="59" t="s">
        <v>4058</v>
      </c>
      <c r="D993" s="59" t="s">
        <v>3360</v>
      </c>
      <c r="E993" s="65" t="s">
        <v>533</v>
      </c>
      <c r="F993" s="65" t="s">
        <v>846</v>
      </c>
      <c r="G993" s="73">
        <v>0</v>
      </c>
      <c r="H993" s="73">
        <v>0</v>
      </c>
      <c r="I993" s="65" t="s">
        <v>1</v>
      </c>
      <c r="J993" s="65" t="s">
        <v>1550</v>
      </c>
      <c r="K993" s="66" t="s">
        <v>4077</v>
      </c>
      <c r="L993" s="67"/>
      <c r="M993" s="63" t="s">
        <v>3360</v>
      </c>
      <c r="N993" s="13"/>
      <c r="O993"/>
      <c r="P993" t="str">
        <f t="shared" si="237"/>
        <v>NOT EQUAL</v>
      </c>
      <c r="Q993" t="str">
        <f>IF(ISNA(VLOOKUP(AC993,#REF!,1)),"//","")</f>
        <v/>
      </c>
      <c r="R993"/>
      <c r="S993" s="43">
        <f t="shared" si="239"/>
        <v>187</v>
      </c>
      <c r="T993" s="92" t="s">
        <v>2431</v>
      </c>
      <c r="U993" s="70" t="s">
        <v>2431</v>
      </c>
      <c r="V993" s="70" t="s">
        <v>2431</v>
      </c>
      <c r="W993" s="44" t="str">
        <f t="shared" si="240"/>
        <v/>
      </c>
      <c r="X993" s="25" t="str">
        <f t="shared" si="241"/>
        <v/>
      </c>
      <c r="Y993" s="1">
        <f t="shared" si="242"/>
        <v>969</v>
      </c>
      <c r="Z993" t="str">
        <f t="shared" si="243"/>
        <v>ITM_SLASH</v>
      </c>
      <c r="AA993" s="158" t="str">
        <f>IF(ISNA(VLOOKUP(X993,Sheet2!J:J,1,0)),"//","")</f>
        <v/>
      </c>
      <c r="AC993" s="108" t="str">
        <f t="shared" si="244"/>
        <v/>
      </c>
      <c r="AD993" t="b">
        <f t="shared" si="245"/>
        <v>1</v>
      </c>
    </row>
    <row r="994" spans="1:30">
      <c r="A994" s="56">
        <f t="shared" si="246"/>
        <v>994</v>
      </c>
      <c r="B994" s="55">
        <f t="shared" si="238"/>
        <v>970</v>
      </c>
      <c r="C994" s="59" t="s">
        <v>4058</v>
      </c>
      <c r="D994" s="59" t="s">
        <v>3361</v>
      </c>
      <c r="E994" s="65" t="s">
        <v>533</v>
      </c>
      <c r="F994" s="65" t="s">
        <v>847</v>
      </c>
      <c r="G994" s="73">
        <v>0</v>
      </c>
      <c r="H994" s="73">
        <v>0</v>
      </c>
      <c r="I994" s="65" t="s">
        <v>1</v>
      </c>
      <c r="J994" s="65" t="s">
        <v>1550</v>
      </c>
      <c r="K994" s="66" t="s">
        <v>4077</v>
      </c>
      <c r="L994" s="67"/>
      <c r="M994" s="63" t="s">
        <v>3361</v>
      </c>
      <c r="N994" s="13"/>
      <c r="O994"/>
      <c r="P994" t="str">
        <f t="shared" si="237"/>
        <v>NOT EQUAL</v>
      </c>
      <c r="Q994" t="str">
        <f>IF(ISNA(VLOOKUP(AC994,#REF!,1)),"//","")</f>
        <v/>
      </c>
      <c r="R994"/>
      <c r="S994" s="43">
        <f t="shared" si="239"/>
        <v>187</v>
      </c>
      <c r="T994" s="92" t="s">
        <v>2431</v>
      </c>
      <c r="U994" s="70" t="s">
        <v>2431</v>
      </c>
      <c r="V994" s="70" t="s">
        <v>2431</v>
      </c>
      <c r="W994" s="44" t="str">
        <f t="shared" si="240"/>
        <v/>
      </c>
      <c r="X994" s="25" t="str">
        <f t="shared" si="241"/>
        <v/>
      </c>
      <c r="Y994" s="1">
        <f t="shared" si="242"/>
        <v>970</v>
      </c>
      <c r="Z994" t="str">
        <f t="shared" si="243"/>
        <v>ITM_COLON</v>
      </c>
      <c r="AA994" s="158" t="str">
        <f>IF(ISNA(VLOOKUP(X994,Sheet2!J:J,1,0)),"//","")</f>
        <v/>
      </c>
      <c r="AC994" s="108" t="str">
        <f t="shared" si="244"/>
        <v/>
      </c>
      <c r="AD994" t="b">
        <f t="shared" si="245"/>
        <v>1</v>
      </c>
    </row>
    <row r="995" spans="1:30">
      <c r="A995" s="56">
        <f t="shared" si="246"/>
        <v>995</v>
      </c>
      <c r="B995" s="55">
        <f t="shared" si="238"/>
        <v>971</v>
      </c>
      <c r="C995" s="59" t="s">
        <v>4058</v>
      </c>
      <c r="D995" s="59" t="s">
        <v>3362</v>
      </c>
      <c r="E995" s="65" t="s">
        <v>533</v>
      </c>
      <c r="F995" s="65" t="s">
        <v>848</v>
      </c>
      <c r="G995" s="73">
        <v>0</v>
      </c>
      <c r="H995" s="73">
        <v>0</v>
      </c>
      <c r="I995" s="65" t="s">
        <v>1</v>
      </c>
      <c r="J995" s="65" t="s">
        <v>1550</v>
      </c>
      <c r="K995" s="66" t="s">
        <v>4077</v>
      </c>
      <c r="L995" s="67"/>
      <c r="M995" s="63" t="s">
        <v>3362</v>
      </c>
      <c r="N995" s="13"/>
      <c r="O995"/>
      <c r="P995" t="str">
        <f t="shared" ref="P995:P1058" si="250">IF(E995=F995,"","NOT EQUAL")</f>
        <v>NOT EQUAL</v>
      </c>
      <c r="Q995" t="str">
        <f>IF(ISNA(VLOOKUP(AC995,#REF!,1)),"//","")</f>
        <v/>
      </c>
      <c r="R995"/>
      <c r="S995" s="43">
        <f t="shared" si="239"/>
        <v>187</v>
      </c>
      <c r="T995" s="92" t="s">
        <v>2431</v>
      </c>
      <c r="U995" s="70" t="s">
        <v>2431</v>
      </c>
      <c r="V995" s="70" t="s">
        <v>2431</v>
      </c>
      <c r="W995" s="44" t="str">
        <f t="shared" si="240"/>
        <v/>
      </c>
      <c r="X995" s="25" t="str">
        <f t="shared" si="241"/>
        <v/>
      </c>
      <c r="Y995" s="1">
        <f t="shared" si="242"/>
        <v>971</v>
      </c>
      <c r="Z995" t="str">
        <f t="shared" si="243"/>
        <v>ITM_SEMICOLON</v>
      </c>
      <c r="AA995" s="158" t="str">
        <f>IF(ISNA(VLOOKUP(X995,Sheet2!J:J,1,0)),"//","")</f>
        <v/>
      </c>
      <c r="AC995" s="108" t="str">
        <f t="shared" si="244"/>
        <v/>
      </c>
      <c r="AD995" t="b">
        <f t="shared" si="245"/>
        <v>1</v>
      </c>
    </row>
    <row r="996" spans="1:30">
      <c r="A996" s="56">
        <f t="shared" si="246"/>
        <v>996</v>
      </c>
      <c r="B996" s="55">
        <f t="shared" si="238"/>
        <v>972</v>
      </c>
      <c r="C996" s="59" t="s">
        <v>4058</v>
      </c>
      <c r="D996" s="59" t="s">
        <v>3363</v>
      </c>
      <c r="E996" s="65" t="s">
        <v>533</v>
      </c>
      <c r="F996" s="65" t="s">
        <v>849</v>
      </c>
      <c r="G996" s="73">
        <v>0</v>
      </c>
      <c r="H996" s="73">
        <v>0</v>
      </c>
      <c r="I996" s="65" t="s">
        <v>1</v>
      </c>
      <c r="J996" s="65" t="s">
        <v>1550</v>
      </c>
      <c r="K996" s="66" t="s">
        <v>4077</v>
      </c>
      <c r="L996" s="67"/>
      <c r="M996" s="63" t="s">
        <v>3363</v>
      </c>
      <c r="N996" s="13"/>
      <c r="O996"/>
      <c r="P996" t="str">
        <f t="shared" si="250"/>
        <v>NOT EQUAL</v>
      </c>
      <c r="Q996" t="str">
        <f>IF(ISNA(VLOOKUP(AC996,#REF!,1)),"//","")</f>
        <v/>
      </c>
      <c r="R996"/>
      <c r="S996" s="43">
        <f t="shared" si="239"/>
        <v>187</v>
      </c>
      <c r="T996" s="92" t="s">
        <v>2431</v>
      </c>
      <c r="U996" s="70" t="s">
        <v>2431</v>
      </c>
      <c r="V996" s="70" t="s">
        <v>2431</v>
      </c>
      <c r="W996" s="44" t="str">
        <f t="shared" si="240"/>
        <v/>
      </c>
      <c r="X996" s="25" t="str">
        <f t="shared" si="241"/>
        <v/>
      </c>
      <c r="Y996" s="1">
        <f t="shared" si="242"/>
        <v>972</v>
      </c>
      <c r="Z996" t="str">
        <f t="shared" si="243"/>
        <v>ITM_LESS_THAN</v>
      </c>
      <c r="AA996" s="158" t="str">
        <f>IF(ISNA(VLOOKUP(X996,Sheet2!J:J,1,0)),"//","")</f>
        <v/>
      </c>
      <c r="AC996" s="108" t="str">
        <f t="shared" si="244"/>
        <v/>
      </c>
      <c r="AD996" t="b">
        <f t="shared" si="245"/>
        <v>1</v>
      </c>
    </row>
    <row r="997" spans="1:30">
      <c r="A997" s="56">
        <f t="shared" si="246"/>
        <v>997</v>
      </c>
      <c r="B997" s="55">
        <f t="shared" si="238"/>
        <v>973</v>
      </c>
      <c r="C997" s="59" t="s">
        <v>4058</v>
      </c>
      <c r="D997" s="59" t="s">
        <v>3364</v>
      </c>
      <c r="E997" s="65" t="s">
        <v>533</v>
      </c>
      <c r="F997" s="65" t="s">
        <v>850</v>
      </c>
      <c r="G997" s="73">
        <v>0</v>
      </c>
      <c r="H997" s="73">
        <v>0</v>
      </c>
      <c r="I997" s="65" t="s">
        <v>1</v>
      </c>
      <c r="J997" s="65" t="s">
        <v>1550</v>
      </c>
      <c r="K997" s="66" t="s">
        <v>4077</v>
      </c>
      <c r="L997" s="67"/>
      <c r="M997" s="63" t="s">
        <v>3364</v>
      </c>
      <c r="N997" s="13"/>
      <c r="O997"/>
      <c r="P997" t="str">
        <f t="shared" si="250"/>
        <v>NOT EQUAL</v>
      </c>
      <c r="Q997" t="str">
        <f>IF(ISNA(VLOOKUP(AC997,#REF!,1)),"//","")</f>
        <v/>
      </c>
      <c r="R997"/>
      <c r="S997" s="43">
        <f t="shared" si="239"/>
        <v>187</v>
      </c>
      <c r="T997" s="92" t="s">
        <v>2431</v>
      </c>
      <c r="U997" s="70" t="s">
        <v>2431</v>
      </c>
      <c r="V997" s="70" t="s">
        <v>2431</v>
      </c>
      <c r="W997" s="44" t="str">
        <f t="shared" si="240"/>
        <v/>
      </c>
      <c r="X997" s="25" t="str">
        <f t="shared" si="241"/>
        <v/>
      </c>
      <c r="Y997" s="1">
        <f t="shared" si="242"/>
        <v>973</v>
      </c>
      <c r="Z997" t="str">
        <f t="shared" si="243"/>
        <v>ITM_EQUAL</v>
      </c>
      <c r="AA997" s="158" t="str">
        <f>IF(ISNA(VLOOKUP(X997,Sheet2!J:J,1,0)),"//","")</f>
        <v/>
      </c>
      <c r="AC997" s="108" t="str">
        <f t="shared" si="244"/>
        <v/>
      </c>
      <c r="AD997" t="b">
        <f t="shared" si="245"/>
        <v>1</v>
      </c>
    </row>
    <row r="998" spans="1:30">
      <c r="A998" s="56">
        <f t="shared" si="246"/>
        <v>998</v>
      </c>
      <c r="B998" s="55">
        <f t="shared" si="238"/>
        <v>974</v>
      </c>
      <c r="C998" s="59" t="s">
        <v>4058</v>
      </c>
      <c r="D998" s="59" t="s">
        <v>3365</v>
      </c>
      <c r="E998" s="65" t="s">
        <v>533</v>
      </c>
      <c r="F998" s="65" t="s">
        <v>851</v>
      </c>
      <c r="G998" s="73">
        <v>0</v>
      </c>
      <c r="H998" s="73">
        <v>0</v>
      </c>
      <c r="I998" s="65" t="s">
        <v>1</v>
      </c>
      <c r="J998" s="65" t="s">
        <v>1550</v>
      </c>
      <c r="K998" s="66" t="s">
        <v>4077</v>
      </c>
      <c r="L998" s="67"/>
      <c r="M998" s="63" t="s">
        <v>3365</v>
      </c>
      <c r="N998" s="13"/>
      <c r="O998"/>
      <c r="P998" t="str">
        <f t="shared" si="250"/>
        <v>NOT EQUAL</v>
      </c>
      <c r="Q998" t="str">
        <f>IF(ISNA(VLOOKUP(AC998,#REF!,1)),"//","")</f>
        <v/>
      </c>
      <c r="R998"/>
      <c r="S998" s="43">
        <f t="shared" si="239"/>
        <v>187</v>
      </c>
      <c r="T998" s="92" t="s">
        <v>2431</v>
      </c>
      <c r="U998" s="70" t="s">
        <v>2431</v>
      </c>
      <c r="V998" s="70" t="s">
        <v>2431</v>
      </c>
      <c r="W998" s="44" t="str">
        <f t="shared" si="240"/>
        <v/>
      </c>
      <c r="X998" s="25" t="str">
        <f t="shared" si="241"/>
        <v/>
      </c>
      <c r="Y998" s="1">
        <f t="shared" si="242"/>
        <v>974</v>
      </c>
      <c r="Z998" t="str">
        <f t="shared" si="243"/>
        <v>ITM_GREATER_THAN</v>
      </c>
      <c r="AA998" s="158" t="str">
        <f>IF(ISNA(VLOOKUP(X998,Sheet2!J:J,1,0)),"//","")</f>
        <v/>
      </c>
      <c r="AC998" s="108" t="str">
        <f t="shared" si="244"/>
        <v/>
      </c>
      <c r="AD998" t="b">
        <f t="shared" si="245"/>
        <v>1</v>
      </c>
    </row>
    <row r="999" spans="1:30">
      <c r="A999" s="56">
        <f t="shared" si="246"/>
        <v>999</v>
      </c>
      <c r="B999" s="55">
        <f t="shared" si="238"/>
        <v>975</v>
      </c>
      <c r="C999" s="59" t="s">
        <v>4058</v>
      </c>
      <c r="D999" s="59" t="s">
        <v>3366</v>
      </c>
      <c r="E999" s="65" t="s">
        <v>533</v>
      </c>
      <c r="F999" s="65" t="s">
        <v>852</v>
      </c>
      <c r="G999" s="73">
        <v>0</v>
      </c>
      <c r="H999" s="73">
        <v>0</v>
      </c>
      <c r="I999" s="65" t="s">
        <v>1</v>
      </c>
      <c r="J999" s="65" t="s">
        <v>1550</v>
      </c>
      <c r="K999" s="66" t="s">
        <v>4077</v>
      </c>
      <c r="L999" s="67"/>
      <c r="M999" s="63" t="s">
        <v>3366</v>
      </c>
      <c r="N999" s="13"/>
      <c r="O999"/>
      <c r="P999" t="str">
        <f t="shared" si="250"/>
        <v>NOT EQUAL</v>
      </c>
      <c r="Q999" t="str">
        <f>IF(ISNA(VLOOKUP(AC999,#REF!,1)),"//","")</f>
        <v/>
      </c>
      <c r="R999"/>
      <c r="S999" s="43">
        <f t="shared" si="239"/>
        <v>187</v>
      </c>
      <c r="T999" s="92" t="s">
        <v>2431</v>
      </c>
      <c r="U999" s="70" t="s">
        <v>2431</v>
      </c>
      <c r="V999" s="70" t="s">
        <v>2431</v>
      </c>
      <c r="W999" s="44" t="str">
        <f t="shared" si="240"/>
        <v/>
      </c>
      <c r="X999" s="25" t="str">
        <f t="shared" si="241"/>
        <v/>
      </c>
      <c r="Y999" s="1">
        <f t="shared" si="242"/>
        <v>975</v>
      </c>
      <c r="Z999" t="str">
        <f t="shared" si="243"/>
        <v>ITM_QUESTION_MARK</v>
      </c>
      <c r="AA999" s="158" t="str">
        <f>IF(ISNA(VLOOKUP(X999,Sheet2!J:J,1,0)),"//","")</f>
        <v/>
      </c>
      <c r="AC999" s="108" t="str">
        <f t="shared" si="244"/>
        <v/>
      </c>
      <c r="AD999" t="b">
        <f t="shared" si="245"/>
        <v>1</v>
      </c>
    </row>
    <row r="1000" spans="1:30">
      <c r="A1000" s="56">
        <f t="shared" si="246"/>
        <v>1000</v>
      </c>
      <c r="B1000" s="55">
        <f t="shared" si="238"/>
        <v>976</v>
      </c>
      <c r="C1000" s="59" t="s">
        <v>4058</v>
      </c>
      <c r="D1000" s="59" t="s">
        <v>3367</v>
      </c>
      <c r="E1000" s="65" t="s">
        <v>533</v>
      </c>
      <c r="F1000" s="65" t="s">
        <v>853</v>
      </c>
      <c r="G1000" s="73">
        <v>0</v>
      </c>
      <c r="H1000" s="73">
        <v>0</v>
      </c>
      <c r="I1000" s="65" t="s">
        <v>1</v>
      </c>
      <c r="J1000" s="65" t="s">
        <v>1550</v>
      </c>
      <c r="K1000" s="66" t="s">
        <v>4077</v>
      </c>
      <c r="L1000" s="67"/>
      <c r="M1000" s="63" t="s">
        <v>3367</v>
      </c>
      <c r="N1000" s="13"/>
      <c r="O1000"/>
      <c r="P1000" t="str">
        <f t="shared" si="250"/>
        <v>NOT EQUAL</v>
      </c>
      <c r="Q1000" t="str">
        <f>IF(ISNA(VLOOKUP(AC1000,#REF!,1)),"//","")</f>
        <v/>
      </c>
      <c r="R1000"/>
      <c r="S1000" s="43">
        <f t="shared" si="239"/>
        <v>187</v>
      </c>
      <c r="T1000" s="92" t="s">
        <v>2431</v>
      </c>
      <c r="U1000" s="70" t="s">
        <v>2431</v>
      </c>
      <c r="V1000" s="70" t="s">
        <v>2431</v>
      </c>
      <c r="W1000" s="44" t="str">
        <f t="shared" si="240"/>
        <v/>
      </c>
      <c r="X1000" s="25" t="str">
        <f t="shared" si="241"/>
        <v/>
      </c>
      <c r="Y1000" s="1">
        <f t="shared" si="242"/>
        <v>976</v>
      </c>
      <c r="Z1000" t="str">
        <f t="shared" si="243"/>
        <v>ITM_AT</v>
      </c>
      <c r="AA1000" s="158" t="str">
        <f>IF(ISNA(VLOOKUP(X1000,Sheet2!J:J,1,0)),"//","")</f>
        <v/>
      </c>
      <c r="AC1000" s="108" t="str">
        <f t="shared" si="244"/>
        <v/>
      </c>
      <c r="AD1000" t="b">
        <f t="shared" si="245"/>
        <v>1</v>
      </c>
    </row>
    <row r="1001" spans="1:30">
      <c r="A1001" s="56">
        <f t="shared" si="246"/>
        <v>1001</v>
      </c>
      <c r="B1001" s="55">
        <f t="shared" si="238"/>
        <v>977</v>
      </c>
      <c r="C1001" s="59" t="s">
        <v>4058</v>
      </c>
      <c r="D1001" s="59" t="s">
        <v>3368</v>
      </c>
      <c r="E1001" s="65" t="s">
        <v>533</v>
      </c>
      <c r="F1001" s="65" t="s">
        <v>854</v>
      </c>
      <c r="G1001" s="73">
        <v>0</v>
      </c>
      <c r="H1001" s="73">
        <v>0</v>
      </c>
      <c r="I1001" s="65" t="s">
        <v>1</v>
      </c>
      <c r="J1001" s="65" t="s">
        <v>1550</v>
      </c>
      <c r="K1001" s="66" t="s">
        <v>4077</v>
      </c>
      <c r="L1001" s="67"/>
      <c r="M1001" s="63" t="s">
        <v>3368</v>
      </c>
      <c r="N1001" s="13"/>
      <c r="O1001"/>
      <c r="P1001" t="str">
        <f t="shared" si="250"/>
        <v>NOT EQUAL</v>
      </c>
      <c r="Q1001" t="str">
        <f>IF(ISNA(VLOOKUP(AC1001,#REF!,1)),"//","")</f>
        <v/>
      </c>
      <c r="R1001"/>
      <c r="S1001" s="43">
        <f t="shared" si="239"/>
        <v>187</v>
      </c>
      <c r="T1001" s="92" t="s">
        <v>2431</v>
      </c>
      <c r="U1001" s="70" t="s">
        <v>2431</v>
      </c>
      <c r="V1001" s="70" t="s">
        <v>2431</v>
      </c>
      <c r="W1001" s="44" t="str">
        <f t="shared" si="240"/>
        <v/>
      </c>
      <c r="X1001" s="25" t="str">
        <f t="shared" si="241"/>
        <v/>
      </c>
      <c r="Y1001" s="1">
        <f t="shared" si="242"/>
        <v>977</v>
      </c>
      <c r="Z1001" t="str">
        <f t="shared" si="243"/>
        <v>ITM_LEFT_SQUARE_BRACKET</v>
      </c>
      <c r="AA1001" s="158" t="str">
        <f>IF(ISNA(VLOOKUP(X1001,Sheet2!J:J,1,0)),"//","")</f>
        <v/>
      </c>
      <c r="AC1001" s="108" t="str">
        <f t="shared" si="244"/>
        <v/>
      </c>
      <c r="AD1001" t="b">
        <f t="shared" si="245"/>
        <v>1</v>
      </c>
    </row>
    <row r="1002" spans="1:30">
      <c r="A1002" s="56">
        <f t="shared" si="246"/>
        <v>1002</v>
      </c>
      <c r="B1002" s="55">
        <f t="shared" si="238"/>
        <v>978</v>
      </c>
      <c r="C1002" s="59" t="s">
        <v>4058</v>
      </c>
      <c r="D1002" s="59" t="s">
        <v>3369</v>
      </c>
      <c r="E1002" s="65" t="s">
        <v>533</v>
      </c>
      <c r="F1002" s="65" t="s">
        <v>855</v>
      </c>
      <c r="G1002" s="73">
        <v>0</v>
      </c>
      <c r="H1002" s="73">
        <v>0</v>
      </c>
      <c r="I1002" s="65" t="s">
        <v>1</v>
      </c>
      <c r="J1002" s="65" t="s">
        <v>1550</v>
      </c>
      <c r="K1002" s="66" t="s">
        <v>4077</v>
      </c>
      <c r="L1002" s="67"/>
      <c r="M1002" s="63" t="s">
        <v>3369</v>
      </c>
      <c r="N1002" s="13"/>
      <c r="O1002"/>
      <c r="P1002" t="str">
        <f t="shared" si="250"/>
        <v>NOT EQUAL</v>
      </c>
      <c r="Q1002" t="str">
        <f>IF(ISNA(VLOOKUP(AC1002,#REF!,1)),"//","")</f>
        <v/>
      </c>
      <c r="R1002"/>
      <c r="S1002" s="43">
        <f t="shared" si="239"/>
        <v>187</v>
      </c>
      <c r="T1002" s="92" t="s">
        <v>2431</v>
      </c>
      <c r="U1002" s="70" t="s">
        <v>2431</v>
      </c>
      <c r="V1002" s="70" t="s">
        <v>2431</v>
      </c>
      <c r="W1002" s="44" t="str">
        <f t="shared" si="240"/>
        <v/>
      </c>
      <c r="X1002" s="25" t="str">
        <f t="shared" si="241"/>
        <v/>
      </c>
      <c r="Y1002" s="1">
        <f t="shared" si="242"/>
        <v>978</v>
      </c>
      <c r="Z1002" t="str">
        <f t="shared" si="243"/>
        <v>ITM_BACK_SLASH</v>
      </c>
      <c r="AA1002" s="158" t="str">
        <f>IF(ISNA(VLOOKUP(X1002,Sheet2!J:J,1,0)),"//","")</f>
        <v/>
      </c>
      <c r="AC1002" s="108" t="str">
        <f t="shared" si="244"/>
        <v/>
      </c>
      <c r="AD1002" t="b">
        <f t="shared" si="245"/>
        <v>1</v>
      </c>
    </row>
    <row r="1003" spans="1:30">
      <c r="A1003" s="56">
        <f t="shared" si="246"/>
        <v>1003</v>
      </c>
      <c r="B1003" s="55">
        <f t="shared" si="238"/>
        <v>979</v>
      </c>
      <c r="C1003" s="59" t="s">
        <v>4058</v>
      </c>
      <c r="D1003" s="59" t="s">
        <v>3370</v>
      </c>
      <c r="E1003" s="65" t="s">
        <v>533</v>
      </c>
      <c r="F1003" s="65" t="s">
        <v>856</v>
      </c>
      <c r="G1003" s="73">
        <v>0</v>
      </c>
      <c r="H1003" s="73">
        <v>0</v>
      </c>
      <c r="I1003" s="65" t="s">
        <v>1</v>
      </c>
      <c r="J1003" s="65" t="s">
        <v>1550</v>
      </c>
      <c r="K1003" s="66" t="s">
        <v>4077</v>
      </c>
      <c r="L1003" s="67"/>
      <c r="M1003" s="63" t="s">
        <v>3370</v>
      </c>
      <c r="N1003" s="13"/>
      <c r="O1003"/>
      <c r="P1003" t="str">
        <f t="shared" si="250"/>
        <v>NOT EQUAL</v>
      </c>
      <c r="Q1003" t="str">
        <f>IF(ISNA(VLOOKUP(AC1003,#REF!,1)),"//","")</f>
        <v/>
      </c>
      <c r="R1003"/>
      <c r="S1003" s="43">
        <f t="shared" si="239"/>
        <v>187</v>
      </c>
      <c r="T1003" s="92" t="s">
        <v>2431</v>
      </c>
      <c r="U1003" s="70" t="s">
        <v>2431</v>
      </c>
      <c r="V1003" s="70" t="s">
        <v>2431</v>
      </c>
      <c r="W1003" s="44" t="str">
        <f t="shared" si="240"/>
        <v/>
      </c>
      <c r="X1003" s="25" t="str">
        <f t="shared" si="241"/>
        <v/>
      </c>
      <c r="Y1003" s="1">
        <f t="shared" si="242"/>
        <v>979</v>
      </c>
      <c r="Z1003" t="str">
        <f t="shared" si="243"/>
        <v>ITM_RIGHT_SQUARE_BRACKET</v>
      </c>
      <c r="AA1003" s="158" t="str">
        <f>IF(ISNA(VLOOKUP(X1003,Sheet2!J:J,1,0)),"//","")</f>
        <v/>
      </c>
      <c r="AC1003" s="108" t="str">
        <f t="shared" si="244"/>
        <v/>
      </c>
      <c r="AD1003" t="b">
        <f t="shared" si="245"/>
        <v>1</v>
      </c>
    </row>
    <row r="1004" spans="1:30">
      <c r="A1004" s="56">
        <f t="shared" si="246"/>
        <v>1004</v>
      </c>
      <c r="B1004" s="55">
        <f t="shared" si="238"/>
        <v>980</v>
      </c>
      <c r="C1004" s="59" t="s">
        <v>4058</v>
      </c>
      <c r="D1004" s="59" t="s">
        <v>3371</v>
      </c>
      <c r="E1004" s="65" t="s">
        <v>533</v>
      </c>
      <c r="F1004" s="65" t="s">
        <v>857</v>
      </c>
      <c r="G1004" s="73">
        <v>0</v>
      </c>
      <c r="H1004" s="73">
        <v>0</v>
      </c>
      <c r="I1004" s="65" t="s">
        <v>1</v>
      </c>
      <c r="J1004" s="65" t="s">
        <v>1550</v>
      </c>
      <c r="K1004" s="66" t="s">
        <v>4077</v>
      </c>
      <c r="L1004" s="67"/>
      <c r="M1004" s="63" t="s">
        <v>3371</v>
      </c>
      <c r="N1004" s="13"/>
      <c r="O1004"/>
      <c r="P1004" t="str">
        <f t="shared" si="250"/>
        <v>NOT EQUAL</v>
      </c>
      <c r="Q1004" t="str">
        <f>IF(ISNA(VLOOKUP(AC1004,#REF!,1)),"//","")</f>
        <v/>
      </c>
      <c r="R1004"/>
      <c r="S1004" s="43">
        <f t="shared" si="239"/>
        <v>187</v>
      </c>
      <c r="T1004" s="92" t="s">
        <v>2431</v>
      </c>
      <c r="U1004" s="70" t="s">
        <v>2431</v>
      </c>
      <c r="V1004" s="70" t="s">
        <v>2431</v>
      </c>
      <c r="W1004" s="44" t="str">
        <f t="shared" si="240"/>
        <v/>
      </c>
      <c r="X1004" s="25" t="str">
        <f t="shared" si="241"/>
        <v/>
      </c>
      <c r="Y1004" s="1">
        <f t="shared" si="242"/>
        <v>980</v>
      </c>
      <c r="Z1004" t="str">
        <f t="shared" si="243"/>
        <v>ITM_CIRCUMFLEX</v>
      </c>
      <c r="AA1004" s="158" t="str">
        <f>IF(ISNA(VLOOKUP(X1004,Sheet2!J:J,1,0)),"//","")</f>
        <v/>
      </c>
      <c r="AC1004" s="108" t="str">
        <f t="shared" si="244"/>
        <v/>
      </c>
      <c r="AD1004" t="b">
        <f t="shared" si="245"/>
        <v>1</v>
      </c>
    </row>
    <row r="1005" spans="1:30">
      <c r="A1005" s="56">
        <f t="shared" si="246"/>
        <v>1005</v>
      </c>
      <c r="B1005" s="55">
        <f t="shared" si="238"/>
        <v>981</v>
      </c>
      <c r="C1005" s="59" t="s">
        <v>4058</v>
      </c>
      <c r="D1005" s="59" t="s">
        <v>3372</v>
      </c>
      <c r="E1005" s="65" t="s">
        <v>533</v>
      </c>
      <c r="F1005" s="65" t="s">
        <v>858</v>
      </c>
      <c r="G1005" s="73">
        <v>0</v>
      </c>
      <c r="H1005" s="73">
        <v>0</v>
      </c>
      <c r="I1005" s="65" t="s">
        <v>1</v>
      </c>
      <c r="J1005" s="65" t="s">
        <v>1550</v>
      </c>
      <c r="K1005" s="66" t="s">
        <v>4077</v>
      </c>
      <c r="L1005" s="67"/>
      <c r="M1005" s="63" t="s">
        <v>3372</v>
      </c>
      <c r="N1005" s="13"/>
      <c r="O1005"/>
      <c r="P1005" t="str">
        <f t="shared" si="250"/>
        <v>NOT EQUAL</v>
      </c>
      <c r="Q1005" t="str">
        <f>IF(ISNA(VLOOKUP(AC1005,#REF!,1)),"//","")</f>
        <v/>
      </c>
      <c r="R1005"/>
      <c r="S1005" s="43">
        <f t="shared" si="239"/>
        <v>187</v>
      </c>
      <c r="T1005" s="92" t="s">
        <v>2431</v>
      </c>
      <c r="U1005" s="70" t="s">
        <v>2431</v>
      </c>
      <c r="V1005" s="70" t="s">
        <v>2431</v>
      </c>
      <c r="W1005" s="44" t="str">
        <f t="shared" si="240"/>
        <v/>
      </c>
      <c r="X1005" s="25" t="str">
        <f t="shared" si="241"/>
        <v/>
      </c>
      <c r="Y1005" s="1">
        <f t="shared" si="242"/>
        <v>981</v>
      </c>
      <c r="Z1005" t="str">
        <f t="shared" si="243"/>
        <v>ITM_UNDERSCORE</v>
      </c>
      <c r="AA1005" s="158" t="str">
        <f>IF(ISNA(VLOOKUP(X1005,Sheet2!J:J,1,0)),"//","")</f>
        <v/>
      </c>
      <c r="AC1005" s="108" t="str">
        <f t="shared" si="244"/>
        <v/>
      </c>
      <c r="AD1005" t="b">
        <f t="shared" si="245"/>
        <v>1</v>
      </c>
    </row>
    <row r="1006" spans="1:30">
      <c r="A1006" s="56">
        <f t="shared" si="246"/>
        <v>1006</v>
      </c>
      <c r="B1006" s="55">
        <f t="shared" si="238"/>
        <v>982</v>
      </c>
      <c r="C1006" s="59" t="s">
        <v>4058</v>
      </c>
      <c r="D1006" s="59" t="s">
        <v>3373</v>
      </c>
      <c r="E1006" s="65" t="s">
        <v>533</v>
      </c>
      <c r="F1006" s="65" t="s">
        <v>859</v>
      </c>
      <c r="G1006" s="73">
        <v>0</v>
      </c>
      <c r="H1006" s="73">
        <v>0</v>
      </c>
      <c r="I1006" s="65" t="s">
        <v>1</v>
      </c>
      <c r="J1006" s="65" t="s">
        <v>1550</v>
      </c>
      <c r="K1006" s="66" t="s">
        <v>4077</v>
      </c>
      <c r="L1006" s="67"/>
      <c r="M1006" s="63" t="s">
        <v>3373</v>
      </c>
      <c r="N1006" s="13"/>
      <c r="O1006"/>
      <c r="P1006" t="str">
        <f t="shared" si="250"/>
        <v>NOT EQUAL</v>
      </c>
      <c r="Q1006" t="str">
        <f>IF(ISNA(VLOOKUP(AC1006,#REF!,1)),"//","")</f>
        <v/>
      </c>
      <c r="R1006"/>
      <c r="S1006" s="43">
        <f t="shared" si="239"/>
        <v>187</v>
      </c>
      <c r="T1006" s="92" t="s">
        <v>2431</v>
      </c>
      <c r="U1006" s="70" t="s">
        <v>2431</v>
      </c>
      <c r="V1006" s="70" t="s">
        <v>2431</v>
      </c>
      <c r="W1006" s="44" t="str">
        <f t="shared" si="240"/>
        <v/>
      </c>
      <c r="X1006" s="25" t="str">
        <f t="shared" si="241"/>
        <v/>
      </c>
      <c r="Y1006" s="1">
        <f t="shared" si="242"/>
        <v>982</v>
      </c>
      <c r="Z1006" t="str">
        <f t="shared" si="243"/>
        <v>ITM_LEFT_CURLY_BRACKET</v>
      </c>
      <c r="AA1006" s="158" t="str">
        <f>IF(ISNA(VLOOKUP(X1006,Sheet2!J:J,1,0)),"//","")</f>
        <v/>
      </c>
      <c r="AC1006" s="108" t="str">
        <f t="shared" si="244"/>
        <v/>
      </c>
      <c r="AD1006" t="b">
        <f t="shared" si="245"/>
        <v>1</v>
      </c>
    </row>
    <row r="1007" spans="1:30">
      <c r="A1007" s="56">
        <f t="shared" si="246"/>
        <v>1007</v>
      </c>
      <c r="B1007" s="55">
        <f t="shared" si="238"/>
        <v>983</v>
      </c>
      <c r="C1007" s="59" t="s">
        <v>4058</v>
      </c>
      <c r="D1007" s="59" t="s">
        <v>3374</v>
      </c>
      <c r="E1007" s="65" t="s">
        <v>533</v>
      </c>
      <c r="F1007" s="65" t="s">
        <v>860</v>
      </c>
      <c r="G1007" s="73">
        <v>0</v>
      </c>
      <c r="H1007" s="73">
        <v>0</v>
      </c>
      <c r="I1007" s="65" t="s">
        <v>1</v>
      </c>
      <c r="J1007" s="65" t="s">
        <v>1550</v>
      </c>
      <c r="K1007" s="66" t="s">
        <v>4077</v>
      </c>
      <c r="L1007" s="67"/>
      <c r="M1007" s="63" t="s">
        <v>3374</v>
      </c>
      <c r="N1007" s="13"/>
      <c r="O1007"/>
      <c r="P1007" t="str">
        <f t="shared" si="250"/>
        <v>NOT EQUAL</v>
      </c>
      <c r="Q1007" t="str">
        <f>IF(ISNA(VLOOKUP(AC1007,#REF!,1)),"//","")</f>
        <v/>
      </c>
      <c r="R1007"/>
      <c r="S1007" s="43">
        <f t="shared" si="239"/>
        <v>187</v>
      </c>
      <c r="T1007" s="92" t="s">
        <v>2431</v>
      </c>
      <c r="U1007" s="70" t="s">
        <v>2431</v>
      </c>
      <c r="V1007" s="70" t="s">
        <v>2431</v>
      </c>
      <c r="W1007" s="44" t="str">
        <f t="shared" si="240"/>
        <v/>
      </c>
      <c r="X1007" s="25" t="str">
        <f t="shared" si="241"/>
        <v/>
      </c>
      <c r="Y1007" s="1">
        <f t="shared" si="242"/>
        <v>983</v>
      </c>
      <c r="Z1007" t="str">
        <f t="shared" si="243"/>
        <v>ITM_PIPE</v>
      </c>
      <c r="AA1007" s="158" t="str">
        <f>IF(ISNA(VLOOKUP(X1007,Sheet2!J:J,1,0)),"//","")</f>
        <v/>
      </c>
      <c r="AC1007" s="108" t="str">
        <f t="shared" si="244"/>
        <v/>
      </c>
      <c r="AD1007" t="b">
        <f t="shared" si="245"/>
        <v>1</v>
      </c>
    </row>
    <row r="1008" spans="1:30">
      <c r="A1008" s="56">
        <f t="shared" si="246"/>
        <v>1008</v>
      </c>
      <c r="B1008" s="55">
        <f t="shared" si="238"/>
        <v>984</v>
      </c>
      <c r="C1008" s="59" t="s">
        <v>4058</v>
      </c>
      <c r="D1008" s="59" t="s">
        <v>3375</v>
      </c>
      <c r="E1008" s="65" t="s">
        <v>533</v>
      </c>
      <c r="F1008" s="65" t="s">
        <v>861</v>
      </c>
      <c r="G1008" s="73">
        <v>0</v>
      </c>
      <c r="H1008" s="73">
        <v>0</v>
      </c>
      <c r="I1008" s="65" t="s">
        <v>1</v>
      </c>
      <c r="J1008" s="65" t="s">
        <v>1550</v>
      </c>
      <c r="K1008" s="66" t="s">
        <v>4077</v>
      </c>
      <c r="L1008" s="67"/>
      <c r="M1008" s="63" t="s">
        <v>3375</v>
      </c>
      <c r="N1008" s="13"/>
      <c r="O1008"/>
      <c r="P1008" t="str">
        <f t="shared" si="250"/>
        <v>NOT EQUAL</v>
      </c>
      <c r="Q1008" t="str">
        <f>IF(ISNA(VLOOKUP(AC1008,#REF!,1)),"//","")</f>
        <v/>
      </c>
      <c r="R1008"/>
      <c r="S1008" s="43">
        <f t="shared" si="239"/>
        <v>187</v>
      </c>
      <c r="T1008" s="92" t="s">
        <v>2431</v>
      </c>
      <c r="U1008" s="70" t="s">
        <v>2431</v>
      </c>
      <c r="V1008" s="70" t="s">
        <v>2431</v>
      </c>
      <c r="W1008" s="44" t="str">
        <f t="shared" si="240"/>
        <v/>
      </c>
      <c r="X1008" s="25" t="str">
        <f t="shared" si="241"/>
        <v/>
      </c>
      <c r="Y1008" s="1">
        <f t="shared" si="242"/>
        <v>984</v>
      </c>
      <c r="Z1008" t="str">
        <f t="shared" si="243"/>
        <v>ITM_RIGHT_CURLY_BRACKET</v>
      </c>
      <c r="AA1008" s="158" t="str">
        <f>IF(ISNA(VLOOKUP(X1008,Sheet2!J:J,1,0)),"//","")</f>
        <v/>
      </c>
      <c r="AC1008" s="108" t="str">
        <f t="shared" si="244"/>
        <v/>
      </c>
      <c r="AD1008" t="b">
        <f t="shared" si="245"/>
        <v>1</v>
      </c>
    </row>
    <row r="1009" spans="1:30">
      <c r="A1009" s="56">
        <f t="shared" si="246"/>
        <v>1009</v>
      </c>
      <c r="B1009" s="55">
        <f t="shared" si="238"/>
        <v>985</v>
      </c>
      <c r="C1009" s="59" t="s">
        <v>4058</v>
      </c>
      <c r="D1009" s="59" t="s">
        <v>3376</v>
      </c>
      <c r="E1009" s="65" t="s">
        <v>533</v>
      </c>
      <c r="F1009" s="65" t="s">
        <v>862</v>
      </c>
      <c r="G1009" s="73">
        <v>0</v>
      </c>
      <c r="H1009" s="73">
        <v>0</v>
      </c>
      <c r="I1009" s="65" t="s">
        <v>1</v>
      </c>
      <c r="J1009" s="65" t="s">
        <v>1550</v>
      </c>
      <c r="K1009" s="66" t="s">
        <v>4077</v>
      </c>
      <c r="L1009" s="67"/>
      <c r="M1009" s="63" t="s">
        <v>3376</v>
      </c>
      <c r="N1009" s="13"/>
      <c r="O1009"/>
      <c r="P1009" t="str">
        <f t="shared" si="250"/>
        <v>NOT EQUAL</v>
      </c>
      <c r="Q1009" t="str">
        <f>IF(ISNA(VLOOKUP(AC1009,#REF!,1)),"//","")</f>
        <v/>
      </c>
      <c r="R1009"/>
      <c r="S1009" s="43">
        <f t="shared" si="239"/>
        <v>187</v>
      </c>
      <c r="T1009" s="92" t="s">
        <v>2431</v>
      </c>
      <c r="U1009" s="70" t="s">
        <v>2431</v>
      </c>
      <c r="V1009" s="70" t="s">
        <v>2431</v>
      </c>
      <c r="W1009" s="44" t="str">
        <f t="shared" si="240"/>
        <v/>
      </c>
      <c r="X1009" s="25" t="str">
        <f t="shared" si="241"/>
        <v/>
      </c>
      <c r="Y1009" s="1">
        <f t="shared" si="242"/>
        <v>985</v>
      </c>
      <c r="Z1009" t="str">
        <f t="shared" si="243"/>
        <v>ITM_TILDE</v>
      </c>
      <c r="AA1009" s="158" t="str">
        <f>IF(ISNA(VLOOKUP(X1009,Sheet2!J:J,1,0)),"//","")</f>
        <v/>
      </c>
      <c r="AC1009" s="108" t="str">
        <f t="shared" si="244"/>
        <v/>
      </c>
      <c r="AD1009" t="b">
        <f t="shared" si="245"/>
        <v>1</v>
      </c>
    </row>
    <row r="1010" spans="1:30">
      <c r="A1010" s="56">
        <f t="shared" si="246"/>
        <v>1010</v>
      </c>
      <c r="B1010" s="55">
        <f t="shared" si="238"/>
        <v>986</v>
      </c>
      <c r="C1010" s="59" t="s">
        <v>4058</v>
      </c>
      <c r="D1010" s="59" t="s">
        <v>3377</v>
      </c>
      <c r="E1010" s="65" t="s">
        <v>533</v>
      </c>
      <c r="F1010" s="65" t="s">
        <v>863</v>
      </c>
      <c r="G1010" s="73">
        <v>0</v>
      </c>
      <c r="H1010" s="73">
        <v>0</v>
      </c>
      <c r="I1010" s="65" t="s">
        <v>1</v>
      </c>
      <c r="J1010" s="65" t="s">
        <v>1550</v>
      </c>
      <c r="K1010" s="66" t="s">
        <v>4077</v>
      </c>
      <c r="L1010" s="67"/>
      <c r="M1010" s="63" t="s">
        <v>3377</v>
      </c>
      <c r="N1010" s="13"/>
      <c r="O1010"/>
      <c r="P1010" t="str">
        <f t="shared" si="250"/>
        <v>NOT EQUAL</v>
      </c>
      <c r="Q1010" t="str">
        <f>IF(ISNA(VLOOKUP(AC1010,#REF!,1)),"//","")</f>
        <v/>
      </c>
      <c r="R1010"/>
      <c r="S1010" s="43">
        <f t="shared" si="239"/>
        <v>187</v>
      </c>
      <c r="T1010" s="92" t="s">
        <v>2431</v>
      </c>
      <c r="U1010" s="70" t="s">
        <v>2431</v>
      </c>
      <c r="V1010" s="70" t="s">
        <v>2431</v>
      </c>
      <c r="W1010" s="44" t="str">
        <f t="shared" si="240"/>
        <v/>
      </c>
      <c r="X1010" s="25" t="str">
        <f t="shared" si="241"/>
        <v/>
      </c>
      <c r="Y1010" s="1">
        <f t="shared" si="242"/>
        <v>986</v>
      </c>
      <c r="Z1010" t="str">
        <f t="shared" si="243"/>
        <v>ITM_INVERTED_EXCLAMATION_MARK</v>
      </c>
      <c r="AA1010" s="158" t="str">
        <f>IF(ISNA(VLOOKUP(X1010,Sheet2!J:J,1,0)),"//","")</f>
        <v/>
      </c>
      <c r="AC1010" s="108" t="str">
        <f t="shared" si="244"/>
        <v/>
      </c>
      <c r="AD1010" t="b">
        <f t="shared" si="245"/>
        <v>1</v>
      </c>
    </row>
    <row r="1011" spans="1:30">
      <c r="A1011" s="56">
        <f t="shared" si="246"/>
        <v>1011</v>
      </c>
      <c r="B1011" s="55">
        <f t="shared" si="238"/>
        <v>987</v>
      </c>
      <c r="C1011" s="59" t="s">
        <v>4057</v>
      </c>
      <c r="D1011" s="59" t="s">
        <v>7</v>
      </c>
      <c r="E1011" s="65" t="s">
        <v>533</v>
      </c>
      <c r="F1011" s="65" t="s">
        <v>864</v>
      </c>
      <c r="G1011" s="73">
        <v>0</v>
      </c>
      <c r="H1011" s="73">
        <v>0</v>
      </c>
      <c r="I1011" s="65" t="s">
        <v>1</v>
      </c>
      <c r="J1011" s="65" t="s">
        <v>1550</v>
      </c>
      <c r="K1011" s="66" t="s">
        <v>4077</v>
      </c>
      <c r="L1011" s="67"/>
      <c r="M1011" s="63" t="s">
        <v>3570</v>
      </c>
      <c r="N1011" s="13"/>
      <c r="O1011"/>
      <c r="P1011" t="str">
        <f t="shared" si="250"/>
        <v>NOT EQUAL</v>
      </c>
      <c r="Q1011" t="str">
        <f>IF(ISNA(VLOOKUP(AC1011,#REF!,1)),"//","")</f>
        <v/>
      </c>
      <c r="R1011"/>
      <c r="S1011" s="43">
        <f t="shared" si="239"/>
        <v>187</v>
      </c>
      <c r="T1011" s="92" t="s">
        <v>2431</v>
      </c>
      <c r="U1011" s="70" t="s">
        <v>2431</v>
      </c>
      <c r="V1011" s="70" t="s">
        <v>2431</v>
      </c>
      <c r="W1011" s="44" t="str">
        <f t="shared" si="240"/>
        <v/>
      </c>
      <c r="X1011" s="25" t="str">
        <f t="shared" si="241"/>
        <v/>
      </c>
      <c r="Y1011" s="1">
        <f t="shared" si="242"/>
        <v>987</v>
      </c>
      <c r="Z1011" t="str">
        <f t="shared" si="243"/>
        <v>ITM_CENT</v>
      </c>
      <c r="AA1011" s="158" t="str">
        <f>IF(ISNA(VLOOKUP(X1011,Sheet2!J:J,1,0)),"//","")</f>
        <v/>
      </c>
      <c r="AC1011" s="108" t="str">
        <f t="shared" si="244"/>
        <v/>
      </c>
      <c r="AD1011" t="b">
        <f t="shared" si="245"/>
        <v>1</v>
      </c>
    </row>
    <row r="1012" spans="1:30">
      <c r="A1012" s="56">
        <f t="shared" si="246"/>
        <v>1012</v>
      </c>
      <c r="B1012" s="55">
        <f t="shared" si="238"/>
        <v>988</v>
      </c>
      <c r="C1012" s="59" t="s">
        <v>4058</v>
      </c>
      <c r="D1012" s="59" t="s">
        <v>3378</v>
      </c>
      <c r="E1012" s="65" t="s">
        <v>533</v>
      </c>
      <c r="F1012" s="65" t="s">
        <v>865</v>
      </c>
      <c r="G1012" s="73">
        <v>0</v>
      </c>
      <c r="H1012" s="73">
        <v>0</v>
      </c>
      <c r="I1012" s="65" t="s">
        <v>1</v>
      </c>
      <c r="J1012" s="65" t="s">
        <v>1550</v>
      </c>
      <c r="K1012" s="66" t="s">
        <v>4077</v>
      </c>
      <c r="L1012" s="67"/>
      <c r="M1012" s="63" t="s">
        <v>3378</v>
      </c>
      <c r="N1012" s="13"/>
      <c r="O1012"/>
      <c r="P1012" t="str">
        <f t="shared" si="250"/>
        <v>NOT EQUAL</v>
      </c>
      <c r="Q1012" t="str">
        <f>IF(ISNA(VLOOKUP(AC1012,#REF!,1)),"//","")</f>
        <v/>
      </c>
      <c r="R1012"/>
      <c r="S1012" s="43">
        <f t="shared" si="239"/>
        <v>187</v>
      </c>
      <c r="T1012" s="92" t="s">
        <v>2431</v>
      </c>
      <c r="U1012" s="70" t="s">
        <v>2431</v>
      </c>
      <c r="V1012" s="70" t="s">
        <v>2431</v>
      </c>
      <c r="W1012" s="44" t="str">
        <f t="shared" si="240"/>
        <v/>
      </c>
      <c r="X1012" s="25" t="str">
        <f t="shared" si="241"/>
        <v/>
      </c>
      <c r="Y1012" s="1">
        <f t="shared" si="242"/>
        <v>988</v>
      </c>
      <c r="Z1012" t="str">
        <f t="shared" si="243"/>
        <v>ITM_POUND</v>
      </c>
      <c r="AA1012" s="158" t="str">
        <f>IF(ISNA(VLOOKUP(X1012,Sheet2!J:J,1,0)),"//","")</f>
        <v/>
      </c>
      <c r="AC1012" s="108" t="str">
        <f t="shared" si="244"/>
        <v/>
      </c>
      <c r="AD1012" t="b">
        <f t="shared" si="245"/>
        <v>1</v>
      </c>
    </row>
    <row r="1013" spans="1:30">
      <c r="A1013" s="56">
        <f t="shared" si="246"/>
        <v>1013</v>
      </c>
      <c r="B1013" s="55">
        <f t="shared" si="238"/>
        <v>989</v>
      </c>
      <c r="C1013" s="59" t="s">
        <v>4058</v>
      </c>
      <c r="D1013" s="59" t="s">
        <v>3379</v>
      </c>
      <c r="E1013" s="65" t="s">
        <v>533</v>
      </c>
      <c r="F1013" s="65" t="s">
        <v>866</v>
      </c>
      <c r="G1013" s="73">
        <v>0</v>
      </c>
      <c r="H1013" s="73">
        <v>0</v>
      </c>
      <c r="I1013" s="65" t="s">
        <v>1</v>
      </c>
      <c r="J1013" s="65" t="s">
        <v>1550</v>
      </c>
      <c r="K1013" s="66" t="s">
        <v>4077</v>
      </c>
      <c r="L1013" s="67"/>
      <c r="M1013" s="63" t="s">
        <v>3379</v>
      </c>
      <c r="N1013" s="13"/>
      <c r="O1013"/>
      <c r="P1013" t="str">
        <f t="shared" si="250"/>
        <v>NOT EQUAL</v>
      </c>
      <c r="Q1013" t="str">
        <f>IF(ISNA(VLOOKUP(AC1013,#REF!,1)),"//","")</f>
        <v/>
      </c>
      <c r="R1013"/>
      <c r="S1013" s="43">
        <f t="shared" si="239"/>
        <v>187</v>
      </c>
      <c r="T1013" s="92" t="s">
        <v>2431</v>
      </c>
      <c r="U1013" s="70" t="s">
        <v>2431</v>
      </c>
      <c r="V1013" s="70" t="s">
        <v>2431</v>
      </c>
      <c r="W1013" s="44" t="str">
        <f t="shared" si="240"/>
        <v/>
      </c>
      <c r="X1013" s="25" t="str">
        <f t="shared" si="241"/>
        <v/>
      </c>
      <c r="Y1013" s="1">
        <f t="shared" si="242"/>
        <v>989</v>
      </c>
      <c r="Z1013" t="str">
        <f t="shared" si="243"/>
        <v>ITM_YEN</v>
      </c>
      <c r="AA1013" s="158" t="str">
        <f>IF(ISNA(VLOOKUP(X1013,Sheet2!J:J,1,0)),"//","")</f>
        <v/>
      </c>
      <c r="AC1013" s="108" t="str">
        <f t="shared" si="244"/>
        <v/>
      </c>
      <c r="AD1013" t="b">
        <f t="shared" si="245"/>
        <v>1</v>
      </c>
    </row>
    <row r="1014" spans="1:30">
      <c r="A1014" s="56">
        <f t="shared" si="246"/>
        <v>1014</v>
      </c>
      <c r="B1014" s="55">
        <f t="shared" si="238"/>
        <v>990</v>
      </c>
      <c r="C1014" s="59" t="s">
        <v>4058</v>
      </c>
      <c r="D1014" s="59" t="s">
        <v>3380</v>
      </c>
      <c r="E1014" s="65" t="s">
        <v>533</v>
      </c>
      <c r="F1014" s="65" t="s">
        <v>867</v>
      </c>
      <c r="G1014" s="73">
        <v>0</v>
      </c>
      <c r="H1014" s="73">
        <v>0</v>
      </c>
      <c r="I1014" s="65" t="s">
        <v>1</v>
      </c>
      <c r="J1014" s="65" t="s">
        <v>1550</v>
      </c>
      <c r="K1014" s="66" t="s">
        <v>4077</v>
      </c>
      <c r="L1014" s="67"/>
      <c r="M1014" s="63" t="s">
        <v>3380</v>
      </c>
      <c r="N1014" s="13"/>
      <c r="O1014"/>
      <c r="P1014" t="str">
        <f t="shared" si="250"/>
        <v>NOT EQUAL</v>
      </c>
      <c r="Q1014" t="str">
        <f>IF(ISNA(VLOOKUP(AC1014,#REF!,1)),"//","")</f>
        <v/>
      </c>
      <c r="R1014"/>
      <c r="S1014" s="43">
        <f t="shared" si="239"/>
        <v>187</v>
      </c>
      <c r="T1014" s="92" t="s">
        <v>2431</v>
      </c>
      <c r="U1014" s="70" t="s">
        <v>2431</v>
      </c>
      <c r="V1014" s="70" t="s">
        <v>2431</v>
      </c>
      <c r="W1014" s="44" t="str">
        <f t="shared" si="240"/>
        <v/>
      </c>
      <c r="X1014" s="25" t="str">
        <f t="shared" si="241"/>
        <v/>
      </c>
      <c r="Y1014" s="1">
        <f t="shared" si="242"/>
        <v>990</v>
      </c>
      <c r="Z1014" t="str">
        <f t="shared" si="243"/>
        <v>ITM_SECTION</v>
      </c>
      <c r="AA1014" s="158" t="str">
        <f>IF(ISNA(VLOOKUP(X1014,Sheet2!J:J,1,0)),"//","")</f>
        <v/>
      </c>
      <c r="AC1014" s="108" t="str">
        <f t="shared" si="244"/>
        <v/>
      </c>
      <c r="AD1014" t="b">
        <f t="shared" si="245"/>
        <v>1</v>
      </c>
    </row>
    <row r="1015" spans="1:30">
      <c r="A1015" s="56">
        <f t="shared" si="246"/>
        <v>1015</v>
      </c>
      <c r="B1015" s="55">
        <f t="shared" si="238"/>
        <v>991</v>
      </c>
      <c r="C1015" s="59" t="s">
        <v>4057</v>
      </c>
      <c r="D1015" s="59" t="s">
        <v>7</v>
      </c>
      <c r="E1015" s="65" t="s">
        <v>533</v>
      </c>
      <c r="F1015" s="65" t="s">
        <v>868</v>
      </c>
      <c r="G1015" s="73">
        <v>0</v>
      </c>
      <c r="H1015" s="73">
        <v>0</v>
      </c>
      <c r="I1015" s="65" t="s">
        <v>1</v>
      </c>
      <c r="J1015" s="65" t="s">
        <v>1550</v>
      </c>
      <c r="K1015" s="66" t="s">
        <v>4077</v>
      </c>
      <c r="L1015" s="67"/>
      <c r="M1015" s="63" t="s">
        <v>3571</v>
      </c>
      <c r="N1015" s="13"/>
      <c r="O1015"/>
      <c r="P1015" t="str">
        <f t="shared" si="250"/>
        <v>NOT EQUAL</v>
      </c>
      <c r="Q1015" t="str">
        <f>IF(ISNA(VLOOKUP(AC1015,#REF!,1)),"//","")</f>
        <v/>
      </c>
      <c r="R1015"/>
      <c r="S1015" s="43">
        <f t="shared" si="239"/>
        <v>187</v>
      </c>
      <c r="T1015" s="92" t="s">
        <v>2431</v>
      </c>
      <c r="U1015" s="70" t="s">
        <v>2431</v>
      </c>
      <c r="V1015" s="70" t="s">
        <v>2431</v>
      </c>
      <c r="W1015" s="44" t="str">
        <f t="shared" si="240"/>
        <v/>
      </c>
      <c r="X1015" s="25" t="str">
        <f t="shared" si="241"/>
        <v/>
      </c>
      <c r="Y1015" s="1">
        <f t="shared" si="242"/>
        <v>991</v>
      </c>
      <c r="Z1015" t="str">
        <f t="shared" si="243"/>
        <v>ITM_OVERFLOW_CARRY</v>
      </c>
      <c r="AA1015" s="158" t="str">
        <f>IF(ISNA(VLOOKUP(X1015,Sheet2!J:J,1,0)),"//","")</f>
        <v/>
      </c>
      <c r="AC1015" s="108" t="str">
        <f t="shared" si="244"/>
        <v/>
      </c>
      <c r="AD1015" t="b">
        <f t="shared" si="245"/>
        <v>1</v>
      </c>
    </row>
    <row r="1016" spans="1:30">
      <c r="A1016" s="56">
        <f t="shared" si="246"/>
        <v>1016</v>
      </c>
      <c r="B1016" s="55">
        <f t="shared" si="238"/>
        <v>992</v>
      </c>
      <c r="C1016" s="59" t="s">
        <v>4058</v>
      </c>
      <c r="D1016" s="59" t="s">
        <v>3381</v>
      </c>
      <c r="E1016" s="65" t="s">
        <v>533</v>
      </c>
      <c r="F1016" s="65" t="s">
        <v>869</v>
      </c>
      <c r="G1016" s="73">
        <v>0</v>
      </c>
      <c r="H1016" s="73">
        <v>0</v>
      </c>
      <c r="I1016" s="65" t="s">
        <v>1</v>
      </c>
      <c r="J1016" s="65" t="s">
        <v>1550</v>
      </c>
      <c r="K1016" s="66" t="s">
        <v>4077</v>
      </c>
      <c r="L1016" s="67"/>
      <c r="M1016" s="63" t="s">
        <v>3381</v>
      </c>
      <c r="N1016" s="13"/>
      <c r="O1016"/>
      <c r="P1016" t="str">
        <f t="shared" si="250"/>
        <v>NOT EQUAL</v>
      </c>
      <c r="Q1016" t="str">
        <f>IF(ISNA(VLOOKUP(AC1016,#REF!,1)),"//","")</f>
        <v/>
      </c>
      <c r="R1016"/>
      <c r="S1016" s="43">
        <f t="shared" si="239"/>
        <v>187</v>
      </c>
      <c r="T1016" s="92" t="s">
        <v>2431</v>
      </c>
      <c r="U1016" s="70" t="s">
        <v>2431</v>
      </c>
      <c r="V1016" s="70" t="s">
        <v>2431</v>
      </c>
      <c r="W1016" s="44" t="str">
        <f t="shared" si="240"/>
        <v/>
      </c>
      <c r="X1016" s="25" t="str">
        <f t="shared" si="241"/>
        <v/>
      </c>
      <c r="Y1016" s="1">
        <f t="shared" si="242"/>
        <v>992</v>
      </c>
      <c r="Z1016" t="str">
        <f t="shared" si="243"/>
        <v>ITM_LEFT_DOUBLE_ANGLE</v>
      </c>
      <c r="AA1016" s="158" t="str">
        <f>IF(ISNA(VLOOKUP(X1016,Sheet2!J:J,1,0)),"//","")</f>
        <v/>
      </c>
      <c r="AC1016" s="108" t="str">
        <f t="shared" si="244"/>
        <v/>
      </c>
      <c r="AD1016" t="b">
        <f t="shared" si="245"/>
        <v>1</v>
      </c>
    </row>
    <row r="1017" spans="1:30">
      <c r="A1017" s="56">
        <f t="shared" si="246"/>
        <v>1017</v>
      </c>
      <c r="B1017" s="55">
        <f t="shared" si="238"/>
        <v>993</v>
      </c>
      <c r="C1017" s="59" t="s">
        <v>4058</v>
      </c>
      <c r="D1017" s="59" t="s">
        <v>1928</v>
      </c>
      <c r="E1017" s="65" t="s">
        <v>533</v>
      </c>
      <c r="F1017" s="65" t="s">
        <v>870</v>
      </c>
      <c r="G1017" s="73">
        <v>0</v>
      </c>
      <c r="H1017" s="73">
        <v>0</v>
      </c>
      <c r="I1017" s="65" t="s">
        <v>1</v>
      </c>
      <c r="J1017" s="65" t="s">
        <v>1550</v>
      </c>
      <c r="K1017" s="66" t="s">
        <v>4077</v>
      </c>
      <c r="L1017" s="67"/>
      <c r="M1017" s="63" t="s">
        <v>1928</v>
      </c>
      <c r="N1017" s="13"/>
      <c r="O1017"/>
      <c r="P1017" t="str">
        <f t="shared" si="250"/>
        <v>NOT EQUAL</v>
      </c>
      <c r="Q1017" t="str">
        <f>IF(ISNA(VLOOKUP(AC1017,#REF!,1)),"//","")</f>
        <v/>
      </c>
      <c r="R1017"/>
      <c r="S1017" s="43">
        <f t="shared" si="239"/>
        <v>187</v>
      </c>
      <c r="T1017" s="92" t="s">
        <v>2431</v>
      </c>
      <c r="U1017" s="70" t="s">
        <v>2431</v>
      </c>
      <c r="V1017" s="70" t="s">
        <v>2431</v>
      </c>
      <c r="W1017" s="44" t="str">
        <f t="shared" si="240"/>
        <v/>
      </c>
      <c r="X1017" s="25" t="str">
        <f t="shared" si="241"/>
        <v/>
      </c>
      <c r="Y1017" s="1">
        <f t="shared" si="242"/>
        <v>993</v>
      </c>
      <c r="Z1017" t="str">
        <f t="shared" si="243"/>
        <v>ITM_NOT</v>
      </c>
      <c r="AA1017" s="158" t="str">
        <f>IF(ISNA(VLOOKUP(X1017,Sheet2!J:J,1,0)),"//","")</f>
        <v/>
      </c>
      <c r="AC1017" s="108" t="str">
        <f t="shared" si="244"/>
        <v/>
      </c>
      <c r="AD1017" t="b">
        <f t="shared" si="245"/>
        <v>1</v>
      </c>
    </row>
    <row r="1018" spans="1:30">
      <c r="A1018" s="56">
        <f t="shared" si="246"/>
        <v>1018</v>
      </c>
      <c r="B1018" s="55">
        <f t="shared" si="238"/>
        <v>994</v>
      </c>
      <c r="C1018" s="59" t="s">
        <v>4057</v>
      </c>
      <c r="D1018" s="59" t="s">
        <v>7</v>
      </c>
      <c r="E1018" s="65" t="s">
        <v>533</v>
      </c>
      <c r="F1018" s="65" t="s">
        <v>871</v>
      </c>
      <c r="G1018" s="73">
        <v>0</v>
      </c>
      <c r="H1018" s="73">
        <v>0</v>
      </c>
      <c r="I1018" s="65" t="s">
        <v>1</v>
      </c>
      <c r="J1018" s="65" t="s">
        <v>1550</v>
      </c>
      <c r="K1018" s="66" t="s">
        <v>4077</v>
      </c>
      <c r="L1018" s="67"/>
      <c r="M1018" s="63" t="s">
        <v>3572</v>
      </c>
      <c r="N1018" s="13"/>
      <c r="O1018"/>
      <c r="P1018" t="str">
        <f t="shared" si="250"/>
        <v>NOT EQUAL</v>
      </c>
      <c r="Q1018" t="str">
        <f>IF(ISNA(VLOOKUP(AC1018,#REF!,1)),"//","")</f>
        <v/>
      </c>
      <c r="R1018"/>
      <c r="S1018" s="43">
        <f t="shared" si="239"/>
        <v>187</v>
      </c>
      <c r="T1018" s="92" t="s">
        <v>2431</v>
      </c>
      <c r="U1018" s="70" t="s">
        <v>2431</v>
      </c>
      <c r="V1018" s="70" t="s">
        <v>2431</v>
      </c>
      <c r="W1018" s="44" t="str">
        <f t="shared" si="240"/>
        <v/>
      </c>
      <c r="X1018" s="25" t="str">
        <f t="shared" si="241"/>
        <v/>
      </c>
      <c r="Y1018" s="1">
        <f t="shared" si="242"/>
        <v>994</v>
      </c>
      <c r="Z1018" t="str">
        <f t="shared" si="243"/>
        <v>ITM_DEGREE</v>
      </c>
      <c r="AA1018" s="158" t="str">
        <f>IF(ISNA(VLOOKUP(X1018,Sheet2!J:J,1,0)),"//","")</f>
        <v/>
      </c>
      <c r="AC1018" s="108" t="str">
        <f t="shared" si="244"/>
        <v/>
      </c>
      <c r="AD1018" t="b">
        <f t="shared" si="245"/>
        <v>1</v>
      </c>
    </row>
    <row r="1019" spans="1:30">
      <c r="A1019" s="56">
        <f t="shared" si="246"/>
        <v>1019</v>
      </c>
      <c r="B1019" s="55">
        <f t="shared" si="238"/>
        <v>995</v>
      </c>
      <c r="C1019" s="59" t="s">
        <v>4058</v>
      </c>
      <c r="D1019" s="59" t="s">
        <v>3382</v>
      </c>
      <c r="E1019" s="65" t="s">
        <v>533</v>
      </c>
      <c r="F1019" s="65" t="s">
        <v>872</v>
      </c>
      <c r="G1019" s="73">
        <v>0</v>
      </c>
      <c r="H1019" s="73">
        <v>0</v>
      </c>
      <c r="I1019" s="65" t="s">
        <v>1</v>
      </c>
      <c r="J1019" s="65" t="s">
        <v>1550</v>
      </c>
      <c r="K1019" s="66" t="s">
        <v>4077</v>
      </c>
      <c r="L1019" s="67"/>
      <c r="M1019" s="63" t="s">
        <v>3382</v>
      </c>
      <c r="N1019" s="13"/>
      <c r="O1019"/>
      <c r="P1019" t="str">
        <f t="shared" si="250"/>
        <v>NOT EQUAL</v>
      </c>
      <c r="Q1019" t="str">
        <f>IF(ISNA(VLOOKUP(AC1019,#REF!,1)),"//","")</f>
        <v/>
      </c>
      <c r="R1019"/>
      <c r="S1019" s="43">
        <f t="shared" si="239"/>
        <v>187</v>
      </c>
      <c r="T1019" s="92" t="s">
        <v>2431</v>
      </c>
      <c r="U1019" s="70" t="s">
        <v>2431</v>
      </c>
      <c r="V1019" s="70" t="s">
        <v>2431</v>
      </c>
      <c r="W1019" s="44" t="str">
        <f t="shared" si="240"/>
        <v/>
      </c>
      <c r="X1019" s="25" t="str">
        <f t="shared" si="241"/>
        <v/>
      </c>
      <c r="Y1019" s="1">
        <f t="shared" si="242"/>
        <v>995</v>
      </c>
      <c r="Z1019" t="str">
        <f t="shared" si="243"/>
        <v>ITM_PLUS_MINUS</v>
      </c>
      <c r="AA1019" s="158" t="str">
        <f>IF(ISNA(VLOOKUP(X1019,Sheet2!J:J,1,0)),"//","")</f>
        <v/>
      </c>
      <c r="AC1019" s="108" t="str">
        <f t="shared" si="244"/>
        <v/>
      </c>
      <c r="AD1019" t="b">
        <f t="shared" si="245"/>
        <v>1</v>
      </c>
    </row>
    <row r="1020" spans="1:30">
      <c r="A1020" s="56">
        <f t="shared" si="246"/>
        <v>1020</v>
      </c>
      <c r="B1020" s="55">
        <f t="shared" si="238"/>
        <v>996</v>
      </c>
      <c r="C1020" s="59" t="s">
        <v>4057</v>
      </c>
      <c r="D1020" s="59" t="s">
        <v>7</v>
      </c>
      <c r="E1020" s="65" t="s">
        <v>533</v>
      </c>
      <c r="F1020" s="65" t="s">
        <v>873</v>
      </c>
      <c r="G1020" s="73">
        <v>0</v>
      </c>
      <c r="H1020" s="73">
        <v>0</v>
      </c>
      <c r="I1020" s="65" t="s">
        <v>1</v>
      </c>
      <c r="J1020" s="65" t="s">
        <v>1550</v>
      </c>
      <c r="K1020" s="66" t="s">
        <v>4077</v>
      </c>
      <c r="L1020" s="67"/>
      <c r="M1020" s="63" t="s">
        <v>3573</v>
      </c>
      <c r="N1020" s="13"/>
      <c r="O1020"/>
      <c r="P1020" t="str">
        <f t="shared" si="250"/>
        <v>NOT EQUAL</v>
      </c>
      <c r="Q1020" t="str">
        <f>IF(ISNA(VLOOKUP(AC1020,#REF!,1)),"//","")</f>
        <v/>
      </c>
      <c r="R1020"/>
      <c r="S1020" s="43">
        <f t="shared" si="239"/>
        <v>187</v>
      </c>
      <c r="T1020" s="92" t="s">
        <v>2431</v>
      </c>
      <c r="U1020" s="70" t="s">
        <v>2431</v>
      </c>
      <c r="V1020" s="70" t="s">
        <v>2431</v>
      </c>
      <c r="W1020" s="44" t="str">
        <f t="shared" si="240"/>
        <v/>
      </c>
      <c r="X1020" s="25" t="str">
        <f t="shared" si="241"/>
        <v/>
      </c>
      <c r="Y1020" s="1">
        <f t="shared" si="242"/>
        <v>996</v>
      </c>
      <c r="Z1020" t="str">
        <f t="shared" si="243"/>
        <v>ITM_mu_b</v>
      </c>
      <c r="AA1020" s="158" t="str">
        <f>IF(ISNA(VLOOKUP(X1020,Sheet2!J:J,1,0)),"//","")</f>
        <v/>
      </c>
      <c r="AC1020" s="108" t="str">
        <f t="shared" si="244"/>
        <v/>
      </c>
      <c r="AD1020" t="b">
        <f t="shared" si="245"/>
        <v>1</v>
      </c>
    </row>
    <row r="1021" spans="1:30">
      <c r="A1021" s="56">
        <f t="shared" si="246"/>
        <v>1021</v>
      </c>
      <c r="B1021" s="55">
        <f t="shared" si="238"/>
        <v>997</v>
      </c>
      <c r="C1021" s="59" t="s">
        <v>4058</v>
      </c>
      <c r="D1021" s="59" t="s">
        <v>1671</v>
      </c>
      <c r="E1021" s="65" t="s">
        <v>533</v>
      </c>
      <c r="F1021" s="65" t="s">
        <v>874</v>
      </c>
      <c r="G1021" s="73">
        <v>0</v>
      </c>
      <c r="H1021" s="73">
        <v>0</v>
      </c>
      <c r="I1021" s="65" t="s">
        <v>1</v>
      </c>
      <c r="J1021" s="65" t="s">
        <v>1550</v>
      </c>
      <c r="K1021" s="66" t="s">
        <v>4077</v>
      </c>
      <c r="L1021" s="67"/>
      <c r="M1021" s="63" t="s">
        <v>1671</v>
      </c>
      <c r="N1021" s="13"/>
      <c r="O1021"/>
      <c r="P1021" t="str">
        <f t="shared" si="250"/>
        <v>NOT EQUAL</v>
      </c>
      <c r="Q1021" t="str">
        <f>IF(ISNA(VLOOKUP(AC1021,#REF!,1)),"//","")</f>
        <v/>
      </c>
      <c r="R1021"/>
      <c r="S1021" s="43">
        <f t="shared" si="239"/>
        <v>187</v>
      </c>
      <c r="T1021" s="92" t="s">
        <v>2431</v>
      </c>
      <c r="U1021" s="70" t="s">
        <v>2431</v>
      </c>
      <c r="V1021" s="70" t="s">
        <v>2431</v>
      </c>
      <c r="W1021" s="44" t="str">
        <f t="shared" si="240"/>
        <v/>
      </c>
      <c r="X1021" s="25" t="str">
        <f t="shared" si="241"/>
        <v/>
      </c>
      <c r="Y1021" s="1">
        <f t="shared" si="242"/>
        <v>997</v>
      </c>
      <c r="Z1021" t="str">
        <f t="shared" si="243"/>
        <v>ITM_DOT</v>
      </c>
      <c r="AA1021" s="158" t="str">
        <f>IF(ISNA(VLOOKUP(X1021,Sheet2!J:J,1,0)),"//","")</f>
        <v/>
      </c>
      <c r="AC1021" s="108" t="str">
        <f t="shared" si="244"/>
        <v/>
      </c>
      <c r="AD1021" t="b">
        <f t="shared" si="245"/>
        <v>1</v>
      </c>
    </row>
    <row r="1022" spans="1:30">
      <c r="A1022" s="56">
        <f t="shared" si="246"/>
        <v>1022</v>
      </c>
      <c r="B1022" s="55">
        <f t="shared" si="238"/>
        <v>998</v>
      </c>
      <c r="C1022" s="59" t="s">
        <v>4057</v>
      </c>
      <c r="D1022" s="59" t="s">
        <v>7</v>
      </c>
      <c r="E1022" s="65" t="s">
        <v>533</v>
      </c>
      <c r="F1022" s="65" t="s">
        <v>875</v>
      </c>
      <c r="G1022" s="73">
        <v>0</v>
      </c>
      <c r="H1022" s="73">
        <v>0</v>
      </c>
      <c r="I1022" s="65" t="s">
        <v>1</v>
      </c>
      <c r="J1022" s="65" t="s">
        <v>1550</v>
      </c>
      <c r="K1022" s="66" t="s">
        <v>4077</v>
      </c>
      <c r="L1022" s="67"/>
      <c r="M1022" s="63" t="s">
        <v>3574</v>
      </c>
      <c r="N1022" s="13"/>
      <c r="O1022"/>
      <c r="P1022" t="str">
        <f t="shared" si="250"/>
        <v>NOT EQUAL</v>
      </c>
      <c r="Q1022" t="str">
        <f>IF(ISNA(VLOOKUP(AC1022,#REF!,1)),"//","")</f>
        <v/>
      </c>
      <c r="R1022"/>
      <c r="S1022" s="43">
        <f t="shared" si="239"/>
        <v>187</v>
      </c>
      <c r="T1022" s="92" t="s">
        <v>2431</v>
      </c>
      <c r="U1022" s="70" t="s">
        <v>2431</v>
      </c>
      <c r="V1022" s="70" t="s">
        <v>2431</v>
      </c>
      <c r="W1022" s="44" t="str">
        <f t="shared" si="240"/>
        <v/>
      </c>
      <c r="X1022" s="25" t="str">
        <f t="shared" si="241"/>
        <v/>
      </c>
      <c r="Y1022" s="1">
        <f t="shared" si="242"/>
        <v>998</v>
      </c>
      <c r="Z1022" t="str">
        <f t="shared" si="243"/>
        <v>ITM_ORDINAL</v>
      </c>
      <c r="AA1022" s="158" t="str">
        <f>IF(ISNA(VLOOKUP(X1022,Sheet2!J:J,1,0)),"//","")</f>
        <v/>
      </c>
      <c r="AC1022" s="108" t="str">
        <f t="shared" si="244"/>
        <v/>
      </c>
      <c r="AD1022" t="b">
        <f t="shared" si="245"/>
        <v>1</v>
      </c>
    </row>
    <row r="1023" spans="1:30">
      <c r="A1023" s="56">
        <f t="shared" si="246"/>
        <v>1023</v>
      </c>
      <c r="B1023" s="55">
        <f t="shared" si="238"/>
        <v>999</v>
      </c>
      <c r="C1023" s="59" t="s">
        <v>4058</v>
      </c>
      <c r="D1023" s="59" t="s">
        <v>3383</v>
      </c>
      <c r="E1023" s="65" t="s">
        <v>533</v>
      </c>
      <c r="F1023" s="65" t="s">
        <v>876</v>
      </c>
      <c r="G1023" s="73">
        <v>0</v>
      </c>
      <c r="H1023" s="73">
        <v>0</v>
      </c>
      <c r="I1023" s="65" t="s">
        <v>1</v>
      </c>
      <c r="J1023" s="65" t="s">
        <v>1550</v>
      </c>
      <c r="K1023" s="66" t="s">
        <v>4077</v>
      </c>
      <c r="L1023" s="67"/>
      <c r="M1023" s="63" t="s">
        <v>3383</v>
      </c>
      <c r="N1023" s="13"/>
      <c r="O1023"/>
      <c r="P1023" t="str">
        <f t="shared" si="250"/>
        <v>NOT EQUAL</v>
      </c>
      <c r="Q1023" t="str">
        <f>IF(ISNA(VLOOKUP(AC1023,#REF!,1)),"//","")</f>
        <v/>
      </c>
      <c r="R1023"/>
      <c r="S1023" s="43">
        <f t="shared" si="239"/>
        <v>187</v>
      </c>
      <c r="T1023" s="92" t="s">
        <v>2431</v>
      </c>
      <c r="U1023" s="70" t="s">
        <v>2431</v>
      </c>
      <c r="V1023" s="70" t="s">
        <v>2431</v>
      </c>
      <c r="W1023" s="44" t="str">
        <f t="shared" si="240"/>
        <v/>
      </c>
      <c r="X1023" s="25" t="str">
        <f t="shared" si="241"/>
        <v/>
      </c>
      <c r="Y1023" s="1">
        <f t="shared" si="242"/>
        <v>999</v>
      </c>
      <c r="Z1023" t="str">
        <f t="shared" si="243"/>
        <v>ITM_RIGHT_DOUBLE_ANGLE</v>
      </c>
      <c r="AA1023" s="158" t="str">
        <f>IF(ISNA(VLOOKUP(X1023,Sheet2!J:J,1,0)),"//","")</f>
        <v/>
      </c>
      <c r="AC1023" s="108" t="str">
        <f t="shared" si="244"/>
        <v/>
      </c>
      <c r="AD1023" t="b">
        <f t="shared" si="245"/>
        <v>1</v>
      </c>
    </row>
    <row r="1024" spans="1:30">
      <c r="A1024" s="56">
        <f t="shared" si="246"/>
        <v>1024</v>
      </c>
      <c r="B1024" s="55">
        <f t="shared" si="238"/>
        <v>1000</v>
      </c>
      <c r="C1024" s="59" t="s">
        <v>4057</v>
      </c>
      <c r="D1024" s="59" t="s">
        <v>7</v>
      </c>
      <c r="E1024" s="65" t="s">
        <v>533</v>
      </c>
      <c r="F1024" s="65" t="s">
        <v>5</v>
      </c>
      <c r="G1024" s="73">
        <v>0</v>
      </c>
      <c r="H1024" s="73">
        <v>0</v>
      </c>
      <c r="I1024" s="65" t="s">
        <v>1</v>
      </c>
      <c r="J1024" s="65" t="s">
        <v>1550</v>
      </c>
      <c r="K1024" s="66" t="s">
        <v>4077</v>
      </c>
      <c r="L1024" s="67"/>
      <c r="M1024" s="63" t="s">
        <v>3575</v>
      </c>
      <c r="N1024" s="13"/>
      <c r="O1024"/>
      <c r="P1024" t="str">
        <f t="shared" si="250"/>
        <v>NOT EQUAL</v>
      </c>
      <c r="Q1024" t="str">
        <f>IF(ISNA(VLOOKUP(AC1024,#REF!,1)),"//","")</f>
        <v/>
      </c>
      <c r="R1024"/>
      <c r="S1024" s="43">
        <f t="shared" si="239"/>
        <v>187</v>
      </c>
      <c r="T1024" s="92" t="s">
        <v>2431</v>
      </c>
      <c r="U1024" s="70" t="s">
        <v>2431</v>
      </c>
      <c r="V1024" s="70" t="s">
        <v>2431</v>
      </c>
      <c r="W1024" s="44" t="str">
        <f t="shared" si="240"/>
        <v/>
      </c>
      <c r="X1024" s="25" t="str">
        <f t="shared" si="241"/>
        <v/>
      </c>
      <c r="Y1024" s="1">
        <f t="shared" si="242"/>
        <v>1000</v>
      </c>
      <c r="Z1024" t="str">
        <f t="shared" si="243"/>
        <v>ITM_ONE_HALF</v>
      </c>
      <c r="AA1024" s="158" t="str">
        <f>IF(ISNA(VLOOKUP(X1024,Sheet2!J:J,1,0)),"//","")</f>
        <v/>
      </c>
      <c r="AC1024" s="108" t="str">
        <f t="shared" si="244"/>
        <v/>
      </c>
      <c r="AD1024" t="b">
        <f t="shared" si="245"/>
        <v>1</v>
      </c>
    </row>
    <row r="1025" spans="1:30">
      <c r="A1025" s="56">
        <f t="shared" si="246"/>
        <v>1025</v>
      </c>
      <c r="B1025" s="55">
        <f t="shared" si="238"/>
        <v>1001</v>
      </c>
      <c r="C1025" s="59" t="s">
        <v>4057</v>
      </c>
      <c r="D1025" s="59" t="s">
        <v>7</v>
      </c>
      <c r="E1025" s="65" t="s">
        <v>533</v>
      </c>
      <c r="F1025" s="65" t="s">
        <v>877</v>
      </c>
      <c r="G1025" s="73">
        <v>0</v>
      </c>
      <c r="H1025" s="73">
        <v>0</v>
      </c>
      <c r="I1025" s="65" t="s">
        <v>1</v>
      </c>
      <c r="J1025" s="65" t="s">
        <v>1550</v>
      </c>
      <c r="K1025" s="66" t="s">
        <v>4077</v>
      </c>
      <c r="L1025" s="67"/>
      <c r="M1025" s="63" t="s">
        <v>3576</v>
      </c>
      <c r="N1025" s="13"/>
      <c r="O1025"/>
      <c r="P1025" t="str">
        <f t="shared" si="250"/>
        <v>NOT EQUAL</v>
      </c>
      <c r="Q1025" t="str">
        <f>IF(ISNA(VLOOKUP(AC1025,#REF!,1)),"//","")</f>
        <v/>
      </c>
      <c r="R1025"/>
      <c r="S1025" s="43">
        <f t="shared" si="239"/>
        <v>187</v>
      </c>
      <c r="T1025" s="92" t="s">
        <v>2431</v>
      </c>
      <c r="U1025" s="70" t="s">
        <v>2431</v>
      </c>
      <c r="V1025" s="70" t="s">
        <v>2431</v>
      </c>
      <c r="W1025" s="44" t="str">
        <f t="shared" si="240"/>
        <v/>
      </c>
      <c r="X1025" s="25" t="str">
        <f t="shared" si="241"/>
        <v/>
      </c>
      <c r="Y1025" s="1">
        <f t="shared" si="242"/>
        <v>1001</v>
      </c>
      <c r="Z1025" t="str">
        <f t="shared" si="243"/>
        <v>ITM_ONE_QUARTER</v>
      </c>
      <c r="AA1025" s="158" t="str">
        <f>IF(ISNA(VLOOKUP(X1025,Sheet2!J:J,1,0)),"//","")</f>
        <v/>
      </c>
      <c r="AC1025" s="108" t="str">
        <f t="shared" si="244"/>
        <v/>
      </c>
      <c r="AD1025" t="b">
        <f t="shared" si="245"/>
        <v>1</v>
      </c>
    </row>
    <row r="1026" spans="1:30">
      <c r="A1026" s="56">
        <f t="shared" si="246"/>
        <v>1026</v>
      </c>
      <c r="B1026" s="55">
        <f t="shared" si="238"/>
        <v>1002</v>
      </c>
      <c r="C1026" s="59" t="s">
        <v>4058</v>
      </c>
      <c r="D1026" s="59" t="s">
        <v>3384</v>
      </c>
      <c r="E1026" s="65" t="s">
        <v>533</v>
      </c>
      <c r="F1026" s="65" t="s">
        <v>878</v>
      </c>
      <c r="G1026" s="73">
        <v>0</v>
      </c>
      <c r="H1026" s="73">
        <v>0</v>
      </c>
      <c r="I1026" s="65" t="s">
        <v>1</v>
      </c>
      <c r="J1026" s="65" t="s">
        <v>1550</v>
      </c>
      <c r="K1026" s="66" t="s">
        <v>4077</v>
      </c>
      <c r="L1026" s="67"/>
      <c r="M1026" s="63" t="s">
        <v>3384</v>
      </c>
      <c r="N1026" s="13"/>
      <c r="O1026"/>
      <c r="P1026" t="str">
        <f t="shared" si="250"/>
        <v>NOT EQUAL</v>
      </c>
      <c r="Q1026" t="str">
        <f>IF(ISNA(VLOOKUP(AC1026,#REF!,1)),"//","")</f>
        <v/>
      </c>
      <c r="R1026"/>
      <c r="S1026" s="43">
        <f t="shared" si="239"/>
        <v>187</v>
      </c>
      <c r="T1026" s="92" t="s">
        <v>2431</v>
      </c>
      <c r="U1026" s="70" t="s">
        <v>2431</v>
      </c>
      <c r="V1026" s="70" t="s">
        <v>2431</v>
      </c>
      <c r="W1026" s="44" t="str">
        <f t="shared" si="240"/>
        <v/>
      </c>
      <c r="X1026" s="25" t="str">
        <f t="shared" si="241"/>
        <v/>
      </c>
      <c r="Y1026" s="1">
        <f t="shared" si="242"/>
        <v>1002</v>
      </c>
      <c r="Z1026" t="str">
        <f t="shared" si="243"/>
        <v>ITM_INVERTED_QUESTION_MARK</v>
      </c>
      <c r="AA1026" s="158" t="str">
        <f>IF(ISNA(VLOOKUP(X1026,Sheet2!J:J,1,0)),"//","")</f>
        <v/>
      </c>
      <c r="AC1026" s="108" t="str">
        <f t="shared" si="244"/>
        <v/>
      </c>
      <c r="AD1026" t="b">
        <f t="shared" si="245"/>
        <v>1</v>
      </c>
    </row>
    <row r="1027" spans="1:30">
      <c r="A1027" s="56">
        <f t="shared" si="246"/>
        <v>1027</v>
      </c>
      <c r="B1027" s="55">
        <f t="shared" si="238"/>
        <v>1003</v>
      </c>
      <c r="C1027" s="59" t="s">
        <v>4057</v>
      </c>
      <c r="D1027" s="59" t="s">
        <v>7</v>
      </c>
      <c r="E1027" s="65" t="s">
        <v>533</v>
      </c>
      <c r="F1027" s="65" t="s">
        <v>879</v>
      </c>
      <c r="G1027" s="73">
        <v>0</v>
      </c>
      <c r="H1027" s="73">
        <v>0</v>
      </c>
      <c r="I1027" s="65" t="s">
        <v>1</v>
      </c>
      <c r="J1027" s="65" t="s">
        <v>1550</v>
      </c>
      <c r="K1027" s="66" t="s">
        <v>4077</v>
      </c>
      <c r="L1027" s="67"/>
      <c r="M1027" s="63" t="s">
        <v>3577</v>
      </c>
      <c r="N1027" s="13"/>
      <c r="O1027"/>
      <c r="P1027" t="str">
        <f t="shared" si="250"/>
        <v>NOT EQUAL</v>
      </c>
      <c r="Q1027" t="str">
        <f>IF(ISNA(VLOOKUP(AC1027,#REF!,1)),"//","")</f>
        <v/>
      </c>
      <c r="R1027"/>
      <c r="S1027" s="43">
        <f t="shared" si="239"/>
        <v>187</v>
      </c>
      <c r="T1027" s="92" t="s">
        <v>2431</v>
      </c>
      <c r="U1027" s="70" t="s">
        <v>2431</v>
      </c>
      <c r="V1027" s="70" t="s">
        <v>2431</v>
      </c>
      <c r="W1027" s="44" t="str">
        <f t="shared" si="240"/>
        <v/>
      </c>
      <c r="X1027" s="25" t="str">
        <f t="shared" si="241"/>
        <v/>
      </c>
      <c r="Y1027" s="1">
        <f t="shared" si="242"/>
        <v>1003</v>
      </c>
      <c r="Z1027" t="str">
        <f t="shared" si="243"/>
        <v>ITM_ETH</v>
      </c>
      <c r="AA1027" s="158" t="str">
        <f>IF(ISNA(VLOOKUP(X1027,Sheet2!J:J,1,0)),"//","")</f>
        <v/>
      </c>
      <c r="AC1027" s="108" t="str">
        <f t="shared" si="244"/>
        <v/>
      </c>
      <c r="AD1027" t="b">
        <f t="shared" si="245"/>
        <v>1</v>
      </c>
    </row>
    <row r="1028" spans="1:30">
      <c r="A1028" s="56">
        <f t="shared" si="246"/>
        <v>1028</v>
      </c>
      <c r="B1028" s="55">
        <f t="shared" si="238"/>
        <v>1004</v>
      </c>
      <c r="C1028" s="59" t="s">
        <v>4058</v>
      </c>
      <c r="D1028" s="59" t="s">
        <v>1656</v>
      </c>
      <c r="E1028" s="65" t="s">
        <v>533</v>
      </c>
      <c r="F1028" s="65" t="s">
        <v>444</v>
      </c>
      <c r="G1028" s="73">
        <v>0</v>
      </c>
      <c r="H1028" s="73">
        <v>0</v>
      </c>
      <c r="I1028" s="65" t="s">
        <v>1</v>
      </c>
      <c r="J1028" s="65" t="s">
        <v>1550</v>
      </c>
      <c r="K1028" s="66" t="s">
        <v>4077</v>
      </c>
      <c r="L1028" s="67"/>
      <c r="M1028" s="63" t="s">
        <v>1656</v>
      </c>
      <c r="N1028" s="13"/>
      <c r="O1028"/>
      <c r="P1028" t="str">
        <f t="shared" si="250"/>
        <v>NOT EQUAL</v>
      </c>
      <c r="Q1028" t="str">
        <f>IF(ISNA(VLOOKUP(AC1028,#REF!,1)),"//","")</f>
        <v/>
      </c>
      <c r="R1028"/>
      <c r="S1028" s="43">
        <f t="shared" si="239"/>
        <v>187</v>
      </c>
      <c r="T1028" s="92" t="s">
        <v>2431</v>
      </c>
      <c r="U1028" s="70" t="s">
        <v>2431</v>
      </c>
      <c r="V1028" s="70" t="s">
        <v>2431</v>
      </c>
      <c r="W1028" s="44" t="str">
        <f t="shared" si="240"/>
        <v/>
      </c>
      <c r="X1028" s="25" t="str">
        <f t="shared" si="241"/>
        <v/>
      </c>
      <c r="Y1028" s="1">
        <f t="shared" si="242"/>
        <v>1004</v>
      </c>
      <c r="Z1028" t="str">
        <f t="shared" si="243"/>
        <v>ITM_CROSS</v>
      </c>
      <c r="AA1028" s="158" t="str">
        <f>IF(ISNA(VLOOKUP(X1028,Sheet2!J:J,1,0)),"//","")</f>
        <v/>
      </c>
      <c r="AC1028" s="108" t="str">
        <f t="shared" si="244"/>
        <v/>
      </c>
      <c r="AD1028" t="b">
        <f t="shared" si="245"/>
        <v>1</v>
      </c>
    </row>
    <row r="1029" spans="1:30">
      <c r="A1029" s="56">
        <f t="shared" si="246"/>
        <v>1029</v>
      </c>
      <c r="B1029" s="55">
        <f t="shared" si="238"/>
        <v>1005</v>
      </c>
      <c r="C1029" s="59" t="s">
        <v>4057</v>
      </c>
      <c r="D1029" s="59" t="s">
        <v>7</v>
      </c>
      <c r="E1029" s="65" t="s">
        <v>533</v>
      </c>
      <c r="F1029" s="65" t="s">
        <v>880</v>
      </c>
      <c r="G1029" s="73">
        <v>0</v>
      </c>
      <c r="H1029" s="73">
        <v>0</v>
      </c>
      <c r="I1029" s="65" t="s">
        <v>1</v>
      </c>
      <c r="J1029" s="65" t="s">
        <v>1550</v>
      </c>
      <c r="K1029" s="66" t="s">
        <v>4077</v>
      </c>
      <c r="L1029" s="67"/>
      <c r="M1029" s="63" t="s">
        <v>3578</v>
      </c>
      <c r="N1029" s="13"/>
      <c r="O1029"/>
      <c r="P1029" t="str">
        <f t="shared" si="250"/>
        <v>NOT EQUAL</v>
      </c>
      <c r="Q1029" t="str">
        <f>IF(ISNA(VLOOKUP(AC1029,#REF!,1)),"//","")</f>
        <v/>
      </c>
      <c r="R1029"/>
      <c r="S1029" s="43">
        <f t="shared" si="239"/>
        <v>187</v>
      </c>
      <c r="T1029" s="92" t="s">
        <v>2431</v>
      </c>
      <c r="U1029" s="70" t="s">
        <v>2431</v>
      </c>
      <c r="V1029" s="70" t="s">
        <v>2431</v>
      </c>
      <c r="W1029" s="44" t="str">
        <f t="shared" si="240"/>
        <v/>
      </c>
      <c r="X1029" s="25" t="str">
        <f t="shared" si="241"/>
        <v/>
      </c>
      <c r="Y1029" s="1">
        <f t="shared" si="242"/>
        <v>1005</v>
      </c>
      <c r="Z1029" t="str">
        <f t="shared" si="243"/>
        <v>ITM_eth</v>
      </c>
      <c r="AA1029" s="158" t="str">
        <f>IF(ISNA(VLOOKUP(X1029,Sheet2!J:J,1,0)),"//","")</f>
        <v/>
      </c>
      <c r="AC1029" s="108" t="str">
        <f t="shared" si="244"/>
        <v/>
      </c>
      <c r="AD1029" t="b">
        <f t="shared" si="245"/>
        <v>1</v>
      </c>
    </row>
    <row r="1030" spans="1:30">
      <c r="A1030" s="56">
        <f t="shared" si="246"/>
        <v>1030</v>
      </c>
      <c r="B1030" s="55">
        <f t="shared" si="238"/>
        <v>1006</v>
      </c>
      <c r="C1030" s="59" t="s">
        <v>4058</v>
      </c>
      <c r="D1030" s="59" t="s">
        <v>3385</v>
      </c>
      <c r="E1030" s="65" t="s">
        <v>533</v>
      </c>
      <c r="F1030" s="65" t="s">
        <v>881</v>
      </c>
      <c r="G1030" s="73">
        <v>0</v>
      </c>
      <c r="H1030" s="73">
        <v>0</v>
      </c>
      <c r="I1030" s="65" t="s">
        <v>1</v>
      </c>
      <c r="J1030" s="65" t="s">
        <v>1550</v>
      </c>
      <c r="K1030" s="66" t="s">
        <v>4077</v>
      </c>
      <c r="L1030" s="67"/>
      <c r="M1030" s="63" t="s">
        <v>3385</v>
      </c>
      <c r="N1030" s="13"/>
      <c r="O1030"/>
      <c r="P1030" t="str">
        <f t="shared" si="250"/>
        <v>NOT EQUAL</v>
      </c>
      <c r="Q1030" t="str">
        <f>IF(ISNA(VLOOKUP(AC1030,#REF!,1)),"//","")</f>
        <v/>
      </c>
      <c r="R1030"/>
      <c r="S1030" s="43">
        <f t="shared" si="239"/>
        <v>187</v>
      </c>
      <c r="T1030" s="92"/>
      <c r="U1030" s="70"/>
      <c r="V1030" s="70"/>
      <c r="W1030" s="44" t="str">
        <f t="shared" si="240"/>
        <v/>
      </c>
      <c r="X1030" s="25" t="str">
        <f t="shared" si="241"/>
        <v/>
      </c>
      <c r="Y1030" s="1">
        <f t="shared" si="242"/>
        <v>1006</v>
      </c>
      <c r="Z1030" t="str">
        <f t="shared" si="243"/>
        <v>ITM_OBELUS</v>
      </c>
      <c r="AA1030" s="158" t="str">
        <f>IF(ISNA(VLOOKUP(X1030,Sheet2!J:J,1,0)),"//","")</f>
        <v/>
      </c>
      <c r="AC1030" s="108" t="str">
        <f t="shared" si="244"/>
        <v/>
      </c>
      <c r="AD1030" t="b">
        <f t="shared" si="245"/>
        <v>1</v>
      </c>
    </row>
    <row r="1031" spans="1:30">
      <c r="A1031" s="56">
        <f t="shared" si="246"/>
        <v>1031</v>
      </c>
      <c r="B1031" s="55">
        <f t="shared" ref="B1031:B1094" si="251">IF(AND(MID(C1031,2,1)&lt;&gt;"/",MID(C1031,1,1)="/"),INT(B1030)+1,B1030+0.01)</f>
        <v>1007</v>
      </c>
      <c r="C1031" s="59" t="s">
        <v>4058</v>
      </c>
      <c r="D1031" s="59" t="s">
        <v>3386</v>
      </c>
      <c r="E1031" s="65" t="s">
        <v>882</v>
      </c>
      <c r="F1031" s="65" t="s">
        <v>882</v>
      </c>
      <c r="G1031" s="73">
        <v>0</v>
      </c>
      <c r="H1031" s="73">
        <v>0</v>
      </c>
      <c r="I1031" s="171" t="s">
        <v>2694</v>
      </c>
      <c r="J1031" s="65" t="s">
        <v>1550</v>
      </c>
      <c r="K1031" s="66" t="s">
        <v>4077</v>
      </c>
      <c r="L1031" s="67"/>
      <c r="M1031" s="63" t="s">
        <v>3386</v>
      </c>
      <c r="N1031" s="13"/>
      <c r="O1031"/>
      <c r="P1031" t="str">
        <f t="shared" si="250"/>
        <v/>
      </c>
      <c r="Q1031" t="str">
        <f>IF(ISNA(VLOOKUP(AC1031,#REF!,1)),"//","")</f>
        <v/>
      </c>
      <c r="R1031"/>
      <c r="S1031" s="43">
        <f t="shared" ref="S1031:S1094" si="252">IF(X1031&lt;&gt;"",S1030+1,S1030)</f>
        <v>187</v>
      </c>
      <c r="T1031" s="92" t="s">
        <v>2431</v>
      </c>
      <c r="U1031" s="70" t="s">
        <v>2431</v>
      </c>
      <c r="V1031" s="70" t="s">
        <v>2431</v>
      </c>
      <c r="W1031" s="44" t="str">
        <f t="shared" ref="W1031:W1094" si="253">IF( OR(U1031="CNST", I1031="CAT_REGS"),IF(E1031=CHAR(34)&amp;CHAR(34),F1031,E1031),
IF(U1031="YES",UPPER(IF(E1031=CHAR(34)&amp;CHAR(34),F1031,E1031)),
IF(   AND(U1031&lt;&gt;"NO",I1031="CAT_FNCT",D1031&lt;&gt;"multiply", D1031&lt;&gt;"divide"),IF(J1031="SLS_ENABLED",   UPPER(IF(E1031=CHAR(34)&amp;CHAR(34),F1031,E1031)),""),"")))</f>
        <v/>
      </c>
      <c r="X1031" s="25" t="str">
        <f t="shared" ref="X1031:X1094" si="254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1">
        <f t="shared" ref="Y1031:Y1094" si="255">B1031</f>
        <v>1007</v>
      </c>
      <c r="Z1031" t="str">
        <f t="shared" ref="Z1031:Z1094" si="256">M1031</f>
        <v>ITM_E_DOT</v>
      </c>
      <c r="AA1031" s="158" t="str">
        <f>IF(ISNA(VLOOKUP(X1031,Sheet2!J:J,1,0)),"//","")</f>
        <v/>
      </c>
      <c r="AC1031" s="108" t="str">
        <f t="shared" ref="AC1031:AC1094" si="257">IF(LEN(X1031)=0,"",SUBSTITUTE(SUBSTITUTE(SUBSTITUTE(SUBSTITUTE(SUBSTITUTE(SUBSTITUTE(SUBSTITUTE(SUBSTITUTE(SUBSTITUTE(SUBSTITUTE(SUBSTITUTE(SUBSTITUTE(SUBSTITUTE(SUBSTITUTE(SUBSTITUTE(SUBSTITUTE(SUBSTITUTE(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31" t="b">
        <f t="shared" ref="AD1031:AD1094" si="258">X1031=AC1031</f>
        <v>1</v>
      </c>
    </row>
    <row r="1032" spans="1:30">
      <c r="A1032" s="56">
        <f t="shared" si="246"/>
        <v>1032</v>
      </c>
      <c r="B1032" s="55">
        <f t="shared" si="251"/>
        <v>1008</v>
      </c>
      <c r="C1032" s="59" t="s">
        <v>4058</v>
      </c>
      <c r="D1032" s="59" t="s">
        <v>3387</v>
      </c>
      <c r="E1032" s="65" t="s">
        <v>883</v>
      </c>
      <c r="F1032" s="65" t="s">
        <v>883</v>
      </c>
      <c r="G1032" s="73">
        <v>0</v>
      </c>
      <c r="H1032" s="73">
        <v>0</v>
      </c>
      <c r="I1032" s="171" t="s">
        <v>2695</v>
      </c>
      <c r="J1032" s="65" t="s">
        <v>1550</v>
      </c>
      <c r="K1032" s="66" t="s">
        <v>4077</v>
      </c>
      <c r="L1032" s="67"/>
      <c r="M1032" s="63" t="s">
        <v>3387</v>
      </c>
      <c r="N1032" s="13"/>
      <c r="O1032"/>
      <c r="P1032" t="str">
        <f t="shared" si="250"/>
        <v/>
      </c>
      <c r="Q1032" t="str">
        <f>IF(ISNA(VLOOKUP(AC1032,#REF!,1)),"//","")</f>
        <v/>
      </c>
      <c r="R1032"/>
      <c r="S1032" s="43">
        <f t="shared" si="252"/>
        <v>187</v>
      </c>
      <c r="T1032" s="92" t="s">
        <v>2431</v>
      </c>
      <c r="U1032" s="70" t="s">
        <v>2431</v>
      </c>
      <c r="V1032" s="70" t="s">
        <v>2431</v>
      </c>
      <c r="W1032" s="44" t="str">
        <f t="shared" si="253"/>
        <v/>
      </c>
      <c r="X1032" s="25" t="str">
        <f t="shared" si="254"/>
        <v/>
      </c>
      <c r="Y1032" s="1">
        <f t="shared" si="255"/>
        <v>1008</v>
      </c>
      <c r="Z1032" t="str">
        <f t="shared" si="256"/>
        <v>ITM_e_DOT</v>
      </c>
      <c r="AA1032" s="158" t="str">
        <f>IF(ISNA(VLOOKUP(X1032,Sheet2!J:J,1,0)),"//","")</f>
        <v/>
      </c>
      <c r="AC1032" s="108" t="str">
        <f t="shared" si="257"/>
        <v/>
      </c>
      <c r="AD1032" t="b">
        <f t="shared" si="258"/>
        <v>1</v>
      </c>
    </row>
    <row r="1033" spans="1:30">
      <c r="A1033" s="56">
        <f t="shared" si="246"/>
        <v>1033</v>
      </c>
      <c r="B1033" s="55">
        <f t="shared" si="251"/>
        <v>1009</v>
      </c>
      <c r="C1033" s="59" t="s">
        <v>4058</v>
      </c>
      <c r="D1033" s="59" t="s">
        <v>3388</v>
      </c>
      <c r="E1033" s="65" t="s">
        <v>884</v>
      </c>
      <c r="F1033" s="65" t="s">
        <v>884</v>
      </c>
      <c r="G1033" s="73">
        <v>0</v>
      </c>
      <c r="H1033" s="73">
        <v>0</v>
      </c>
      <c r="I1033" s="171" t="s">
        <v>2694</v>
      </c>
      <c r="J1033" s="65" t="s">
        <v>1550</v>
      </c>
      <c r="K1033" s="66" t="s">
        <v>4077</v>
      </c>
      <c r="L1033" s="67"/>
      <c r="M1033" s="63" t="s">
        <v>3388</v>
      </c>
      <c r="N1033" s="13"/>
      <c r="O1033"/>
      <c r="P1033" t="str">
        <f t="shared" si="250"/>
        <v/>
      </c>
      <c r="Q1033" t="str">
        <f>IF(ISNA(VLOOKUP(AC1033,#REF!,1)),"//","")</f>
        <v/>
      </c>
      <c r="R1033"/>
      <c r="S1033" s="43">
        <f t="shared" si="252"/>
        <v>187</v>
      </c>
      <c r="T1033" s="92" t="s">
        <v>2431</v>
      </c>
      <c r="U1033" s="70" t="s">
        <v>2431</v>
      </c>
      <c r="V1033" s="70" t="s">
        <v>2431</v>
      </c>
      <c r="W1033" s="44" t="str">
        <f t="shared" si="253"/>
        <v/>
      </c>
      <c r="X1033" s="25" t="str">
        <f t="shared" si="254"/>
        <v/>
      </c>
      <c r="Y1033" s="1">
        <f t="shared" si="255"/>
        <v>1009</v>
      </c>
      <c r="Z1033" t="str">
        <f t="shared" si="256"/>
        <v>ITM_E_CARON</v>
      </c>
      <c r="AA1033" s="158" t="str">
        <f>IF(ISNA(VLOOKUP(X1033,Sheet2!J:J,1,0)),"//","")</f>
        <v/>
      </c>
      <c r="AC1033" s="108" t="str">
        <f t="shared" si="257"/>
        <v/>
      </c>
      <c r="AD1033" t="b">
        <f t="shared" si="258"/>
        <v>1</v>
      </c>
    </row>
    <row r="1034" spans="1:30">
      <c r="A1034" s="56">
        <f t="shared" si="246"/>
        <v>1034</v>
      </c>
      <c r="B1034" s="55">
        <f t="shared" si="251"/>
        <v>1010</v>
      </c>
      <c r="C1034" s="59" t="s">
        <v>4058</v>
      </c>
      <c r="D1034" s="59" t="s">
        <v>3389</v>
      </c>
      <c r="E1034" s="65" t="s">
        <v>885</v>
      </c>
      <c r="F1034" s="65" t="s">
        <v>885</v>
      </c>
      <c r="G1034" s="73">
        <v>0</v>
      </c>
      <c r="H1034" s="73">
        <v>0</v>
      </c>
      <c r="I1034" s="171" t="s">
        <v>2695</v>
      </c>
      <c r="J1034" s="65" t="s">
        <v>1550</v>
      </c>
      <c r="K1034" s="66" t="s">
        <v>4077</v>
      </c>
      <c r="L1034" s="67"/>
      <c r="M1034" s="63" t="s">
        <v>3389</v>
      </c>
      <c r="N1034" s="13"/>
      <c r="O1034"/>
      <c r="P1034" t="str">
        <f t="shared" si="250"/>
        <v/>
      </c>
      <c r="Q1034" t="str">
        <f>IF(ISNA(VLOOKUP(AC1034,#REF!,1)),"//","")</f>
        <v/>
      </c>
      <c r="R1034"/>
      <c r="S1034" s="43">
        <f t="shared" si="252"/>
        <v>187</v>
      </c>
      <c r="T1034" s="92" t="s">
        <v>2431</v>
      </c>
      <c r="U1034" s="70" t="s">
        <v>2431</v>
      </c>
      <c r="V1034" s="70" t="s">
        <v>2431</v>
      </c>
      <c r="W1034" s="44" t="str">
        <f t="shared" si="253"/>
        <v/>
      </c>
      <c r="X1034" s="25" t="str">
        <f t="shared" si="254"/>
        <v/>
      </c>
      <c r="Y1034" s="1">
        <f t="shared" si="255"/>
        <v>1010</v>
      </c>
      <c r="Z1034" t="str">
        <f t="shared" si="256"/>
        <v>ITM_e_CARON</v>
      </c>
      <c r="AA1034" s="158" t="str">
        <f>IF(ISNA(VLOOKUP(X1034,Sheet2!J:J,1,0)),"//","")</f>
        <v/>
      </c>
      <c r="AC1034" s="108" t="str">
        <f t="shared" si="257"/>
        <v/>
      </c>
      <c r="AD1034" t="b">
        <f t="shared" si="258"/>
        <v>1</v>
      </c>
    </row>
    <row r="1035" spans="1:30">
      <c r="A1035" s="56">
        <f t="shared" si="246"/>
        <v>1035</v>
      </c>
      <c r="B1035" s="55">
        <f t="shared" si="251"/>
        <v>1011</v>
      </c>
      <c r="C1035" s="59" t="s">
        <v>4058</v>
      </c>
      <c r="D1035" s="59" t="s">
        <v>3390</v>
      </c>
      <c r="E1035" s="65" t="s">
        <v>886</v>
      </c>
      <c r="F1035" s="65" t="s">
        <v>886</v>
      </c>
      <c r="G1035" s="73">
        <v>0</v>
      </c>
      <c r="H1035" s="73">
        <v>0</v>
      </c>
      <c r="I1035" s="171" t="s">
        <v>2694</v>
      </c>
      <c r="J1035" s="65" t="s">
        <v>1550</v>
      </c>
      <c r="K1035" s="66" t="s">
        <v>4077</v>
      </c>
      <c r="L1035" s="67"/>
      <c r="M1035" s="63" t="s">
        <v>3390</v>
      </c>
      <c r="N1035" s="13"/>
      <c r="O1035"/>
      <c r="P1035" t="str">
        <f t="shared" si="250"/>
        <v/>
      </c>
      <c r="Q1035" t="str">
        <f>IF(ISNA(VLOOKUP(AC1035,#REF!,1)),"//","")</f>
        <v/>
      </c>
      <c r="R1035"/>
      <c r="S1035" s="43">
        <f t="shared" si="252"/>
        <v>187</v>
      </c>
      <c r="T1035" s="92" t="s">
        <v>2431</v>
      </c>
      <c r="U1035" s="70" t="s">
        <v>2431</v>
      </c>
      <c r="V1035" s="70" t="s">
        <v>2431</v>
      </c>
      <c r="W1035" s="44" t="str">
        <f t="shared" si="253"/>
        <v/>
      </c>
      <c r="X1035" s="25" t="str">
        <f t="shared" si="254"/>
        <v/>
      </c>
      <c r="Y1035" s="1">
        <f t="shared" si="255"/>
        <v>1011</v>
      </c>
      <c r="Z1035" t="str">
        <f t="shared" si="256"/>
        <v>ITM_R_ACUTE</v>
      </c>
      <c r="AA1035" s="158" t="str">
        <f>IF(ISNA(VLOOKUP(X1035,Sheet2!J:J,1,0)),"//","")</f>
        <v/>
      </c>
      <c r="AC1035" s="108" t="str">
        <f t="shared" si="257"/>
        <v/>
      </c>
      <c r="AD1035" t="b">
        <f t="shared" si="258"/>
        <v>1</v>
      </c>
    </row>
    <row r="1036" spans="1:30">
      <c r="A1036" s="56">
        <f t="shared" si="246"/>
        <v>1036</v>
      </c>
      <c r="B1036" s="55">
        <f t="shared" si="251"/>
        <v>1012</v>
      </c>
      <c r="C1036" s="59" t="s">
        <v>4058</v>
      </c>
      <c r="D1036" s="59" t="s">
        <v>3391</v>
      </c>
      <c r="E1036" s="65" t="s">
        <v>887</v>
      </c>
      <c r="F1036" s="65" t="s">
        <v>887</v>
      </c>
      <c r="G1036" s="73">
        <v>0</v>
      </c>
      <c r="H1036" s="73">
        <v>0</v>
      </c>
      <c r="I1036" s="171" t="s">
        <v>2694</v>
      </c>
      <c r="J1036" s="65" t="s">
        <v>1550</v>
      </c>
      <c r="K1036" s="66" t="s">
        <v>4077</v>
      </c>
      <c r="L1036" s="67"/>
      <c r="M1036" s="63" t="s">
        <v>3391</v>
      </c>
      <c r="N1036" s="13"/>
      <c r="O1036"/>
      <c r="P1036" t="str">
        <f t="shared" si="250"/>
        <v/>
      </c>
      <c r="Q1036" t="str">
        <f>IF(ISNA(VLOOKUP(AC1036,#REF!,1)),"//","")</f>
        <v/>
      </c>
      <c r="R1036"/>
      <c r="S1036" s="43">
        <f t="shared" si="252"/>
        <v>187</v>
      </c>
      <c r="T1036" s="92" t="s">
        <v>2431</v>
      </c>
      <c r="U1036" s="70" t="s">
        <v>2431</v>
      </c>
      <c r="V1036" s="70" t="s">
        <v>2431</v>
      </c>
      <c r="W1036" s="44" t="str">
        <f t="shared" si="253"/>
        <v/>
      </c>
      <c r="X1036" s="25" t="str">
        <f t="shared" si="254"/>
        <v/>
      </c>
      <c r="Y1036" s="1">
        <f t="shared" si="255"/>
        <v>1012</v>
      </c>
      <c r="Z1036" t="str">
        <f t="shared" si="256"/>
        <v>ITM_R_CARON</v>
      </c>
      <c r="AA1036" s="158" t="str">
        <f>IF(ISNA(VLOOKUP(X1036,Sheet2!J:J,1,0)),"//","")</f>
        <v/>
      </c>
      <c r="AC1036" s="108" t="str">
        <f t="shared" si="257"/>
        <v/>
      </c>
      <c r="AD1036" t="b">
        <f t="shared" si="258"/>
        <v>1</v>
      </c>
    </row>
    <row r="1037" spans="1:30">
      <c r="A1037" s="56">
        <f t="shared" si="246"/>
        <v>1037</v>
      </c>
      <c r="B1037" s="55">
        <f t="shared" si="251"/>
        <v>1013</v>
      </c>
      <c r="C1037" s="59" t="s">
        <v>4058</v>
      </c>
      <c r="D1037" s="59" t="s">
        <v>3392</v>
      </c>
      <c r="E1037" s="65" t="s">
        <v>888</v>
      </c>
      <c r="F1037" s="65" t="s">
        <v>888</v>
      </c>
      <c r="G1037" s="73">
        <v>0</v>
      </c>
      <c r="H1037" s="73">
        <v>0</v>
      </c>
      <c r="I1037" s="171" t="s">
        <v>2694</v>
      </c>
      <c r="J1037" s="65" t="s">
        <v>1550</v>
      </c>
      <c r="K1037" s="66" t="s">
        <v>4077</v>
      </c>
      <c r="L1037" s="67"/>
      <c r="M1037" s="63" t="s">
        <v>3392</v>
      </c>
      <c r="N1037" s="13"/>
      <c r="O1037"/>
      <c r="P1037" t="str">
        <f t="shared" si="250"/>
        <v/>
      </c>
      <c r="Q1037" t="str">
        <f>IF(ISNA(VLOOKUP(AC1037,#REF!,1)),"//","")</f>
        <v/>
      </c>
      <c r="R1037"/>
      <c r="S1037" s="43">
        <f t="shared" si="252"/>
        <v>187</v>
      </c>
      <c r="T1037" s="92" t="s">
        <v>2431</v>
      </c>
      <c r="U1037" s="70" t="s">
        <v>2431</v>
      </c>
      <c r="V1037" s="70" t="s">
        <v>2431</v>
      </c>
      <c r="W1037" s="44" t="str">
        <f t="shared" si="253"/>
        <v/>
      </c>
      <c r="X1037" s="25" t="str">
        <f t="shared" si="254"/>
        <v/>
      </c>
      <c r="Y1037" s="1">
        <f t="shared" si="255"/>
        <v>1013</v>
      </c>
      <c r="Z1037" t="str">
        <f t="shared" si="256"/>
        <v>ITM_U_OGONEK</v>
      </c>
      <c r="AA1037" s="158" t="str">
        <f>IF(ISNA(VLOOKUP(X1037,Sheet2!J:J,1,0)),"//","")</f>
        <v/>
      </c>
      <c r="AC1037" s="108" t="str">
        <f t="shared" si="257"/>
        <v/>
      </c>
      <c r="AD1037" t="b">
        <f t="shared" si="258"/>
        <v>1</v>
      </c>
    </row>
    <row r="1038" spans="1:30">
      <c r="A1038" s="56">
        <f t="shared" si="246"/>
        <v>1038</v>
      </c>
      <c r="B1038" s="55">
        <f t="shared" si="251"/>
        <v>1014</v>
      </c>
      <c r="C1038" s="59" t="s">
        <v>4058</v>
      </c>
      <c r="D1038" s="59" t="s">
        <v>3393</v>
      </c>
      <c r="E1038" s="65" t="s">
        <v>889</v>
      </c>
      <c r="F1038" s="65" t="s">
        <v>889</v>
      </c>
      <c r="G1038" s="73">
        <v>0</v>
      </c>
      <c r="H1038" s="73">
        <v>0</v>
      </c>
      <c r="I1038" s="171" t="s">
        <v>2695</v>
      </c>
      <c r="J1038" s="65" t="s">
        <v>1550</v>
      </c>
      <c r="K1038" s="66" t="s">
        <v>4077</v>
      </c>
      <c r="L1038" s="67"/>
      <c r="M1038" s="63" t="s">
        <v>3393</v>
      </c>
      <c r="N1038" s="13"/>
      <c r="O1038"/>
      <c r="P1038" t="str">
        <f t="shared" si="250"/>
        <v/>
      </c>
      <c r="Q1038" t="str">
        <f>IF(ISNA(VLOOKUP(AC1038,#REF!,1)),"//","")</f>
        <v/>
      </c>
      <c r="R1038"/>
      <c r="S1038" s="43">
        <f t="shared" si="252"/>
        <v>187</v>
      </c>
      <c r="T1038" s="92" t="s">
        <v>2431</v>
      </c>
      <c r="U1038" s="70" t="s">
        <v>2431</v>
      </c>
      <c r="V1038" s="70" t="s">
        <v>2431</v>
      </c>
      <c r="W1038" s="44" t="str">
        <f t="shared" si="253"/>
        <v/>
      </c>
      <c r="X1038" s="25" t="str">
        <f t="shared" si="254"/>
        <v/>
      </c>
      <c r="Y1038" s="1">
        <f t="shared" si="255"/>
        <v>1014</v>
      </c>
      <c r="Z1038" t="str">
        <f t="shared" si="256"/>
        <v>ITM_u_OGONEK</v>
      </c>
      <c r="AA1038" s="158" t="str">
        <f>IF(ISNA(VLOOKUP(X1038,Sheet2!J:J,1,0)),"//","")</f>
        <v/>
      </c>
      <c r="AC1038" s="108" t="str">
        <f t="shared" si="257"/>
        <v/>
      </c>
      <c r="AD1038" t="b">
        <f t="shared" si="258"/>
        <v>1</v>
      </c>
    </row>
    <row r="1039" spans="1:30">
      <c r="A1039" s="56">
        <f t="shared" si="246"/>
        <v>1039</v>
      </c>
      <c r="B1039" s="55">
        <f t="shared" si="251"/>
        <v>1015</v>
      </c>
      <c r="C1039" s="59" t="s">
        <v>4058</v>
      </c>
      <c r="D1039" s="59" t="s">
        <v>3394</v>
      </c>
      <c r="E1039" s="65" t="s">
        <v>533</v>
      </c>
      <c r="F1039" s="65" t="s">
        <v>890</v>
      </c>
      <c r="G1039" s="73">
        <v>0</v>
      </c>
      <c r="H1039" s="73">
        <v>0</v>
      </c>
      <c r="I1039" s="65" t="s">
        <v>1</v>
      </c>
      <c r="J1039" s="65" t="s">
        <v>1550</v>
      </c>
      <c r="K1039" s="66" t="s">
        <v>4077</v>
      </c>
      <c r="L1039" s="67"/>
      <c r="M1039" s="63" t="s">
        <v>3394</v>
      </c>
      <c r="N1039" s="13"/>
      <c r="O1039"/>
      <c r="P1039" t="str">
        <f t="shared" si="250"/>
        <v>NOT EQUAL</v>
      </c>
      <c r="Q1039" t="str">
        <f>IF(ISNA(VLOOKUP(AC1039,#REF!,1)),"//","")</f>
        <v/>
      </c>
      <c r="R1039"/>
      <c r="S1039" s="43">
        <f t="shared" si="252"/>
        <v>187</v>
      </c>
      <c r="T1039" s="92" t="s">
        <v>2431</v>
      </c>
      <c r="U1039" s="70" t="s">
        <v>2431</v>
      </c>
      <c r="V1039" s="70" t="s">
        <v>2431</v>
      </c>
      <c r="W1039" s="44" t="str">
        <f t="shared" si="253"/>
        <v/>
      </c>
      <c r="X1039" s="25" t="str">
        <f t="shared" si="254"/>
        <v/>
      </c>
      <c r="Y1039" s="1">
        <f t="shared" si="255"/>
        <v>1015</v>
      </c>
      <c r="Z1039" t="str">
        <f t="shared" si="256"/>
        <v>ITM_y_UNDER_ROOT</v>
      </c>
      <c r="AA1039" s="158" t="str">
        <f>IF(ISNA(VLOOKUP(X1039,Sheet2!J:J,1,0)),"//","")</f>
        <v/>
      </c>
      <c r="AC1039" s="108" t="str">
        <f t="shared" si="257"/>
        <v/>
      </c>
      <c r="AD1039" t="b">
        <f t="shared" si="258"/>
        <v>1</v>
      </c>
    </row>
    <row r="1040" spans="1:30">
      <c r="A1040" s="56">
        <f t="shared" si="246"/>
        <v>1040</v>
      </c>
      <c r="B1040" s="55">
        <f t="shared" si="251"/>
        <v>1016</v>
      </c>
      <c r="C1040" s="59" t="s">
        <v>4058</v>
      </c>
      <c r="D1040" s="59" t="s">
        <v>3395</v>
      </c>
      <c r="E1040" s="65" t="s">
        <v>533</v>
      </c>
      <c r="F1040" s="65" t="s">
        <v>891</v>
      </c>
      <c r="G1040" s="73">
        <v>0</v>
      </c>
      <c r="H1040" s="73">
        <v>0</v>
      </c>
      <c r="I1040" s="65" t="s">
        <v>1</v>
      </c>
      <c r="J1040" s="65" t="s">
        <v>1550</v>
      </c>
      <c r="K1040" s="66" t="s">
        <v>4077</v>
      </c>
      <c r="L1040" s="67"/>
      <c r="M1040" s="63" t="s">
        <v>3395</v>
      </c>
      <c r="N1040" s="13"/>
      <c r="O1040"/>
      <c r="P1040" t="str">
        <f t="shared" si="250"/>
        <v>NOT EQUAL</v>
      </c>
      <c r="Q1040" t="str">
        <f>IF(ISNA(VLOOKUP(AC1040,#REF!,1)),"//","")</f>
        <v/>
      </c>
      <c r="R1040"/>
      <c r="S1040" s="43">
        <f t="shared" si="252"/>
        <v>187</v>
      </c>
      <c r="T1040" s="92" t="s">
        <v>2431</v>
      </c>
      <c r="U1040" s="70" t="s">
        <v>2431</v>
      </c>
      <c r="V1040" s="70" t="s">
        <v>2431</v>
      </c>
      <c r="W1040" s="44" t="str">
        <f t="shared" si="253"/>
        <v/>
      </c>
      <c r="X1040" s="25" t="str">
        <f t="shared" si="254"/>
        <v/>
      </c>
      <c r="Y1040" s="1">
        <f t="shared" si="255"/>
        <v>1016</v>
      </c>
      <c r="Z1040" t="str">
        <f t="shared" si="256"/>
        <v>ITM_x_UNDER_ROOT</v>
      </c>
      <c r="AA1040" s="158" t="str">
        <f>IF(ISNA(VLOOKUP(X1040,Sheet2!J:J,1,0)),"//","")</f>
        <v/>
      </c>
      <c r="AC1040" s="108" t="str">
        <f t="shared" si="257"/>
        <v/>
      </c>
      <c r="AD1040" t="b">
        <f t="shared" si="258"/>
        <v>1</v>
      </c>
    </row>
    <row r="1041" spans="1:30">
      <c r="A1041" s="56">
        <f t="shared" ref="A1041:A1104" si="259">IF(B1041=INT(B1041),ROW(),"")</f>
        <v>1041</v>
      </c>
      <c r="B1041" s="55">
        <f t="shared" si="251"/>
        <v>1017</v>
      </c>
      <c r="C1041" s="59" t="s">
        <v>4057</v>
      </c>
      <c r="D1041" s="59" t="s">
        <v>7</v>
      </c>
      <c r="E1041" s="65" t="s">
        <v>533</v>
      </c>
      <c r="F1041" s="65" t="s">
        <v>892</v>
      </c>
      <c r="G1041" s="73">
        <v>0</v>
      </c>
      <c r="H1041" s="73">
        <v>0</v>
      </c>
      <c r="I1041" s="65" t="s">
        <v>1</v>
      </c>
      <c r="J1041" s="65" t="s">
        <v>1550</v>
      </c>
      <c r="K1041" s="66" t="s">
        <v>4077</v>
      </c>
      <c r="L1041" s="67"/>
      <c r="M1041" s="63" t="s">
        <v>3579</v>
      </c>
      <c r="N1041" s="13"/>
      <c r="O1041"/>
      <c r="P1041" t="str">
        <f t="shared" si="250"/>
        <v>NOT EQUAL</v>
      </c>
      <c r="Q1041" t="str">
        <f>IF(ISNA(VLOOKUP(AC1041,#REF!,1)),"//","")</f>
        <v/>
      </c>
      <c r="R1041"/>
      <c r="S1041" s="43">
        <f t="shared" si="252"/>
        <v>187</v>
      </c>
      <c r="T1041" s="92" t="s">
        <v>2431</v>
      </c>
      <c r="U1041" s="70" t="s">
        <v>2431</v>
      </c>
      <c r="V1041" s="70" t="s">
        <v>2431</v>
      </c>
      <c r="W1041" s="44" t="str">
        <f t="shared" si="253"/>
        <v/>
      </c>
      <c r="X1041" s="25" t="str">
        <f t="shared" si="254"/>
        <v/>
      </c>
      <c r="Y1041" s="1">
        <f t="shared" si="255"/>
        <v>1017</v>
      </c>
      <c r="Z1041" t="str">
        <f t="shared" si="256"/>
        <v>ITM_SPACE_EM</v>
      </c>
      <c r="AA1041" s="158" t="str">
        <f>IF(ISNA(VLOOKUP(X1041,Sheet2!J:J,1,0)),"//","")</f>
        <v/>
      </c>
      <c r="AC1041" s="108" t="str">
        <f t="shared" si="257"/>
        <v/>
      </c>
      <c r="AD1041" t="b">
        <f t="shared" si="258"/>
        <v>1</v>
      </c>
    </row>
    <row r="1042" spans="1:30">
      <c r="A1042" s="56">
        <f t="shared" si="259"/>
        <v>1042</v>
      </c>
      <c r="B1042" s="55">
        <f t="shared" si="251"/>
        <v>1018</v>
      </c>
      <c r="C1042" s="59" t="s">
        <v>4057</v>
      </c>
      <c r="D1042" s="59" t="s">
        <v>7</v>
      </c>
      <c r="E1042" s="65" t="s">
        <v>533</v>
      </c>
      <c r="F1042" s="65" t="s">
        <v>893</v>
      </c>
      <c r="G1042" s="73">
        <v>0</v>
      </c>
      <c r="H1042" s="73">
        <v>0</v>
      </c>
      <c r="I1042" s="65" t="s">
        <v>1</v>
      </c>
      <c r="J1042" s="65" t="s">
        <v>1550</v>
      </c>
      <c r="K1042" s="66" t="s">
        <v>4077</v>
      </c>
      <c r="L1042" s="67"/>
      <c r="M1042" s="63" t="s">
        <v>3580</v>
      </c>
      <c r="N1042" s="13"/>
      <c r="O1042"/>
      <c r="P1042" t="str">
        <f t="shared" si="250"/>
        <v>NOT EQUAL</v>
      </c>
      <c r="Q1042" t="str">
        <f>IF(ISNA(VLOOKUP(AC1042,#REF!,1)),"//","")</f>
        <v/>
      </c>
      <c r="R1042"/>
      <c r="S1042" s="43">
        <f t="shared" si="252"/>
        <v>187</v>
      </c>
      <c r="T1042" s="92" t="s">
        <v>2431</v>
      </c>
      <c r="U1042" s="70" t="s">
        <v>2431</v>
      </c>
      <c r="V1042" s="70" t="s">
        <v>2431</v>
      </c>
      <c r="W1042" s="44" t="str">
        <f t="shared" si="253"/>
        <v/>
      </c>
      <c r="X1042" s="25" t="str">
        <f t="shared" si="254"/>
        <v/>
      </c>
      <c r="Y1042" s="1">
        <f t="shared" si="255"/>
        <v>1018</v>
      </c>
      <c r="Z1042" t="str">
        <f t="shared" si="256"/>
        <v>ITM_SPACE_3_PER_EM</v>
      </c>
      <c r="AA1042" s="158" t="str">
        <f>IF(ISNA(VLOOKUP(X1042,Sheet2!J:J,1,0)),"//","")</f>
        <v/>
      </c>
      <c r="AC1042" s="108" t="str">
        <f t="shared" si="257"/>
        <v/>
      </c>
      <c r="AD1042" t="b">
        <f t="shared" si="258"/>
        <v>1</v>
      </c>
    </row>
    <row r="1043" spans="1:30">
      <c r="A1043" s="56">
        <f t="shared" si="259"/>
        <v>1043</v>
      </c>
      <c r="B1043" s="55">
        <f t="shared" si="251"/>
        <v>1019</v>
      </c>
      <c r="C1043" s="59" t="s">
        <v>4057</v>
      </c>
      <c r="D1043" s="59" t="s">
        <v>7</v>
      </c>
      <c r="E1043" s="65" t="s">
        <v>533</v>
      </c>
      <c r="F1043" s="65" t="s">
        <v>894</v>
      </c>
      <c r="G1043" s="73">
        <v>0</v>
      </c>
      <c r="H1043" s="73">
        <v>0</v>
      </c>
      <c r="I1043" s="65" t="s">
        <v>1</v>
      </c>
      <c r="J1043" s="65" t="s">
        <v>1550</v>
      </c>
      <c r="K1043" s="66" t="s">
        <v>4077</v>
      </c>
      <c r="L1043" s="67"/>
      <c r="M1043" s="63" t="s">
        <v>3581</v>
      </c>
      <c r="N1043" s="13"/>
      <c r="O1043"/>
      <c r="P1043" t="str">
        <f t="shared" si="250"/>
        <v>NOT EQUAL</v>
      </c>
      <c r="Q1043" t="str">
        <f>IF(ISNA(VLOOKUP(AC1043,#REF!,1)),"//","")</f>
        <v/>
      </c>
      <c r="R1043"/>
      <c r="S1043" s="43">
        <f t="shared" si="252"/>
        <v>187</v>
      </c>
      <c r="T1043" s="92" t="s">
        <v>2431</v>
      </c>
      <c r="U1043" s="70" t="s">
        <v>2431</v>
      </c>
      <c r="V1043" s="70" t="s">
        <v>2431</v>
      </c>
      <c r="W1043" s="44" t="str">
        <f t="shared" si="253"/>
        <v/>
      </c>
      <c r="X1043" s="25" t="str">
        <f t="shared" si="254"/>
        <v/>
      </c>
      <c r="Y1043" s="1">
        <f t="shared" si="255"/>
        <v>1019</v>
      </c>
      <c r="Z1043" t="str">
        <f t="shared" si="256"/>
        <v>ITM_SPACE_4_PER_EM</v>
      </c>
      <c r="AA1043" s="158" t="str">
        <f>IF(ISNA(VLOOKUP(X1043,Sheet2!J:J,1,0)),"//","")</f>
        <v/>
      </c>
      <c r="AC1043" s="108" t="str">
        <f t="shared" si="257"/>
        <v/>
      </c>
      <c r="AD1043" t="b">
        <f t="shared" si="258"/>
        <v>1</v>
      </c>
    </row>
    <row r="1044" spans="1:30">
      <c r="A1044" s="56">
        <f t="shared" si="259"/>
        <v>1044</v>
      </c>
      <c r="B1044" s="55">
        <f t="shared" si="251"/>
        <v>1020</v>
      </c>
      <c r="C1044" s="59" t="s">
        <v>4057</v>
      </c>
      <c r="D1044" s="59" t="s">
        <v>7</v>
      </c>
      <c r="E1044" s="65" t="s">
        <v>533</v>
      </c>
      <c r="F1044" s="65" t="s">
        <v>895</v>
      </c>
      <c r="G1044" s="73">
        <v>0</v>
      </c>
      <c r="H1044" s="73">
        <v>0</v>
      </c>
      <c r="I1044" s="65" t="s">
        <v>1</v>
      </c>
      <c r="J1044" s="65" t="s">
        <v>1550</v>
      </c>
      <c r="K1044" s="66" t="s">
        <v>4077</v>
      </c>
      <c r="L1044" s="67"/>
      <c r="M1044" s="63" t="s">
        <v>3582</v>
      </c>
      <c r="N1044" s="13"/>
      <c r="O1044"/>
      <c r="P1044" t="str">
        <f t="shared" si="250"/>
        <v>NOT EQUAL</v>
      </c>
      <c r="Q1044" t="str">
        <f>IF(ISNA(VLOOKUP(AC1044,#REF!,1)),"//","")</f>
        <v/>
      </c>
      <c r="R1044"/>
      <c r="S1044" s="43">
        <f t="shared" si="252"/>
        <v>187</v>
      </c>
      <c r="T1044" s="92" t="s">
        <v>2431</v>
      </c>
      <c r="U1044" s="70" t="s">
        <v>2431</v>
      </c>
      <c r="V1044" s="70" t="s">
        <v>2431</v>
      </c>
      <c r="W1044" s="44" t="str">
        <f t="shared" si="253"/>
        <v/>
      </c>
      <c r="X1044" s="25" t="str">
        <f t="shared" si="254"/>
        <v/>
      </c>
      <c r="Y1044" s="1">
        <f t="shared" si="255"/>
        <v>1020</v>
      </c>
      <c r="Z1044" t="str">
        <f t="shared" si="256"/>
        <v>ITM_SPACE_6_PER_EM</v>
      </c>
      <c r="AA1044" s="158" t="str">
        <f>IF(ISNA(VLOOKUP(X1044,Sheet2!J:J,1,0)),"//","")</f>
        <v/>
      </c>
      <c r="AC1044" s="108" t="str">
        <f t="shared" si="257"/>
        <v/>
      </c>
      <c r="AD1044" t="b">
        <f t="shared" si="258"/>
        <v>1</v>
      </c>
    </row>
    <row r="1045" spans="1:30">
      <c r="A1045" s="56">
        <f t="shared" si="259"/>
        <v>1045</v>
      </c>
      <c r="B1045" s="55">
        <f t="shared" si="251"/>
        <v>1021</v>
      </c>
      <c r="C1045" s="59" t="s">
        <v>4057</v>
      </c>
      <c r="D1045" s="59" t="s">
        <v>7</v>
      </c>
      <c r="E1045" s="65" t="s">
        <v>533</v>
      </c>
      <c r="F1045" s="65" t="s">
        <v>896</v>
      </c>
      <c r="G1045" s="73">
        <v>0</v>
      </c>
      <c r="H1045" s="73">
        <v>0</v>
      </c>
      <c r="I1045" s="65" t="s">
        <v>1</v>
      </c>
      <c r="J1045" s="65" t="s">
        <v>1550</v>
      </c>
      <c r="K1045" s="66" t="s">
        <v>4077</v>
      </c>
      <c r="L1045" s="67"/>
      <c r="M1045" s="63" t="s">
        <v>3583</v>
      </c>
      <c r="N1045" s="13"/>
      <c r="O1045"/>
      <c r="P1045" t="str">
        <f t="shared" si="250"/>
        <v>NOT EQUAL</v>
      </c>
      <c r="Q1045" t="str">
        <f>IF(ISNA(VLOOKUP(AC1045,#REF!,1)),"//","")</f>
        <v/>
      </c>
      <c r="R1045"/>
      <c r="S1045" s="43">
        <f t="shared" si="252"/>
        <v>187</v>
      </c>
      <c r="T1045" s="92" t="s">
        <v>2431</v>
      </c>
      <c r="U1045" s="70" t="s">
        <v>2431</v>
      </c>
      <c r="V1045" s="70" t="s">
        <v>2431</v>
      </c>
      <c r="W1045" s="44" t="str">
        <f t="shared" si="253"/>
        <v/>
      </c>
      <c r="X1045" s="25" t="str">
        <f t="shared" si="254"/>
        <v/>
      </c>
      <c r="Y1045" s="1">
        <f t="shared" si="255"/>
        <v>1021</v>
      </c>
      <c r="Z1045" t="str">
        <f t="shared" si="256"/>
        <v>ITM_SPACE_FIGURE</v>
      </c>
      <c r="AA1045" s="158" t="str">
        <f>IF(ISNA(VLOOKUP(X1045,Sheet2!J:J,1,0)),"//","")</f>
        <v/>
      </c>
      <c r="AC1045" s="108" t="str">
        <f t="shared" si="257"/>
        <v/>
      </c>
      <c r="AD1045" t="b">
        <f t="shared" si="258"/>
        <v>1</v>
      </c>
    </row>
    <row r="1046" spans="1:30">
      <c r="A1046" s="56">
        <f t="shared" si="259"/>
        <v>1046</v>
      </c>
      <c r="B1046" s="55">
        <f t="shared" si="251"/>
        <v>1022</v>
      </c>
      <c r="C1046" s="59" t="s">
        <v>4057</v>
      </c>
      <c r="D1046" s="59" t="s">
        <v>7</v>
      </c>
      <c r="E1046" s="65" t="s">
        <v>533</v>
      </c>
      <c r="F1046" s="65" t="s">
        <v>897</v>
      </c>
      <c r="G1046" s="73">
        <v>0</v>
      </c>
      <c r="H1046" s="73">
        <v>0</v>
      </c>
      <c r="I1046" s="65" t="s">
        <v>1</v>
      </c>
      <c r="J1046" s="65" t="s">
        <v>1550</v>
      </c>
      <c r="K1046" s="66" t="s">
        <v>4077</v>
      </c>
      <c r="L1046" s="67"/>
      <c r="M1046" s="63" t="s">
        <v>3584</v>
      </c>
      <c r="N1046" s="13"/>
      <c r="O1046"/>
      <c r="P1046" t="str">
        <f t="shared" si="250"/>
        <v>NOT EQUAL</v>
      </c>
      <c r="Q1046" t="str">
        <f>IF(ISNA(VLOOKUP(AC1046,#REF!,1)),"//","")</f>
        <v/>
      </c>
      <c r="R1046"/>
      <c r="S1046" s="43">
        <f t="shared" si="252"/>
        <v>187</v>
      </c>
      <c r="T1046" s="92" t="s">
        <v>2431</v>
      </c>
      <c r="U1046" s="70" t="s">
        <v>2431</v>
      </c>
      <c r="V1046" s="70" t="s">
        <v>2431</v>
      </c>
      <c r="W1046" s="44" t="str">
        <f t="shared" si="253"/>
        <v/>
      </c>
      <c r="X1046" s="25" t="str">
        <f t="shared" si="254"/>
        <v/>
      </c>
      <c r="Y1046" s="1">
        <f t="shared" si="255"/>
        <v>1022</v>
      </c>
      <c r="Z1046" t="str">
        <f t="shared" si="256"/>
        <v>ITM_SPACE_PUNCTUATION</v>
      </c>
      <c r="AA1046" s="158" t="str">
        <f>IF(ISNA(VLOOKUP(X1046,Sheet2!J:J,1,0)),"//","")</f>
        <v/>
      </c>
      <c r="AC1046" s="108" t="str">
        <f t="shared" si="257"/>
        <v/>
      </c>
      <c r="AD1046" t="b">
        <f t="shared" si="258"/>
        <v>1</v>
      </c>
    </row>
    <row r="1047" spans="1:30">
      <c r="A1047" s="56">
        <f t="shared" si="259"/>
        <v>1047</v>
      </c>
      <c r="B1047" s="55">
        <f t="shared" si="251"/>
        <v>1023</v>
      </c>
      <c r="C1047" s="59" t="s">
        <v>4057</v>
      </c>
      <c r="D1047" s="59" t="s">
        <v>7</v>
      </c>
      <c r="E1047" s="65" t="s">
        <v>533</v>
      </c>
      <c r="F1047" s="65" t="s">
        <v>898</v>
      </c>
      <c r="G1047" s="73">
        <v>0</v>
      </c>
      <c r="H1047" s="73">
        <v>0</v>
      </c>
      <c r="I1047" s="65" t="s">
        <v>1</v>
      </c>
      <c r="J1047" s="65" t="s">
        <v>1550</v>
      </c>
      <c r="K1047" s="66" t="s">
        <v>4077</v>
      </c>
      <c r="L1047" s="67"/>
      <c r="M1047" s="63" t="s">
        <v>3585</v>
      </c>
      <c r="N1047" s="13"/>
      <c r="O1047"/>
      <c r="P1047" t="str">
        <f t="shared" si="250"/>
        <v>NOT EQUAL</v>
      </c>
      <c r="Q1047" t="str">
        <f>IF(ISNA(VLOOKUP(AC1047,#REF!,1)),"//","")</f>
        <v/>
      </c>
      <c r="R1047"/>
      <c r="S1047" s="43">
        <f t="shared" si="252"/>
        <v>187</v>
      </c>
      <c r="T1047" s="92" t="s">
        <v>2431</v>
      </c>
      <c r="U1047" s="70" t="s">
        <v>2431</v>
      </c>
      <c r="V1047" s="70" t="s">
        <v>2431</v>
      </c>
      <c r="W1047" s="44" t="str">
        <f t="shared" si="253"/>
        <v/>
      </c>
      <c r="X1047" s="25" t="str">
        <f t="shared" si="254"/>
        <v/>
      </c>
      <c r="Y1047" s="1">
        <f t="shared" si="255"/>
        <v>1023</v>
      </c>
      <c r="Z1047" t="str">
        <f t="shared" si="256"/>
        <v>ITM_SPACE_HAIR</v>
      </c>
      <c r="AA1047" s="158" t="str">
        <f>IF(ISNA(VLOOKUP(X1047,Sheet2!J:J,1,0)),"//","")</f>
        <v/>
      </c>
      <c r="AC1047" s="108" t="str">
        <f t="shared" si="257"/>
        <v/>
      </c>
      <c r="AD1047" t="b">
        <f t="shared" si="258"/>
        <v>1</v>
      </c>
    </row>
    <row r="1048" spans="1:30">
      <c r="A1048" s="56">
        <f t="shared" si="259"/>
        <v>1048</v>
      </c>
      <c r="B1048" s="55">
        <f t="shared" si="251"/>
        <v>1024</v>
      </c>
      <c r="C1048" s="59" t="s">
        <v>4057</v>
      </c>
      <c r="D1048" s="59" t="s">
        <v>7</v>
      </c>
      <c r="E1048" s="65" t="s">
        <v>533</v>
      </c>
      <c r="F1048" s="65" t="s">
        <v>899</v>
      </c>
      <c r="G1048" s="73">
        <v>0</v>
      </c>
      <c r="H1048" s="73">
        <v>0</v>
      </c>
      <c r="I1048" s="65" t="s">
        <v>1</v>
      </c>
      <c r="J1048" s="65" t="s">
        <v>1550</v>
      </c>
      <c r="K1048" s="66" t="s">
        <v>4077</v>
      </c>
      <c r="L1048" s="67"/>
      <c r="M1048" s="63" t="s">
        <v>3586</v>
      </c>
      <c r="N1048" s="13"/>
      <c r="O1048"/>
      <c r="P1048" t="str">
        <f t="shared" si="250"/>
        <v>NOT EQUAL</v>
      </c>
      <c r="Q1048" t="str">
        <f>IF(ISNA(VLOOKUP(AC1048,#REF!,1)),"//","")</f>
        <v/>
      </c>
      <c r="R1048"/>
      <c r="S1048" s="43">
        <f t="shared" si="252"/>
        <v>187</v>
      </c>
      <c r="T1048" s="92" t="s">
        <v>2431</v>
      </c>
      <c r="U1048" s="70" t="s">
        <v>2431</v>
      </c>
      <c r="V1048" s="70" t="s">
        <v>2431</v>
      </c>
      <c r="W1048" s="44" t="str">
        <f t="shared" si="253"/>
        <v/>
      </c>
      <c r="X1048" s="25" t="str">
        <f t="shared" si="254"/>
        <v/>
      </c>
      <c r="Y1048" s="1">
        <f t="shared" si="255"/>
        <v>1024</v>
      </c>
      <c r="Z1048" t="str">
        <f t="shared" si="256"/>
        <v>ITM_LEFT_SINGLE_QUOTE</v>
      </c>
      <c r="AA1048" s="158" t="str">
        <f>IF(ISNA(VLOOKUP(X1048,Sheet2!J:J,1,0)),"//","")</f>
        <v/>
      </c>
      <c r="AC1048" s="108" t="str">
        <f t="shared" si="257"/>
        <v/>
      </c>
      <c r="AD1048" t="b">
        <f t="shared" si="258"/>
        <v>1</v>
      </c>
    </row>
    <row r="1049" spans="1:30">
      <c r="A1049" s="56">
        <f t="shared" si="259"/>
        <v>1049</v>
      </c>
      <c r="B1049" s="55">
        <f t="shared" si="251"/>
        <v>1025</v>
      </c>
      <c r="C1049" s="59" t="s">
        <v>4057</v>
      </c>
      <c r="D1049" s="59" t="s">
        <v>7</v>
      </c>
      <c r="E1049" s="65" t="s">
        <v>533</v>
      </c>
      <c r="F1049" s="65" t="s">
        <v>900</v>
      </c>
      <c r="G1049" s="73">
        <v>0</v>
      </c>
      <c r="H1049" s="73">
        <v>0</v>
      </c>
      <c r="I1049" s="65" t="s">
        <v>1</v>
      </c>
      <c r="J1049" s="65" t="s">
        <v>1550</v>
      </c>
      <c r="K1049" s="66" t="s">
        <v>4077</v>
      </c>
      <c r="L1049" s="67"/>
      <c r="M1049" s="63" t="s">
        <v>3587</v>
      </c>
      <c r="N1049" s="13"/>
      <c r="O1049"/>
      <c r="P1049" t="str">
        <f t="shared" si="250"/>
        <v>NOT EQUAL</v>
      </c>
      <c r="Q1049" t="str">
        <f>IF(ISNA(VLOOKUP(AC1049,#REF!,1)),"//","")</f>
        <v/>
      </c>
      <c r="R1049"/>
      <c r="S1049" s="43">
        <f t="shared" si="252"/>
        <v>187</v>
      </c>
      <c r="T1049" s="92" t="s">
        <v>2431</v>
      </c>
      <c r="U1049" s="70" t="s">
        <v>2431</v>
      </c>
      <c r="V1049" s="70" t="s">
        <v>2431</v>
      </c>
      <c r="W1049" s="44" t="str">
        <f t="shared" si="253"/>
        <v/>
      </c>
      <c r="X1049" s="25" t="str">
        <f t="shared" si="254"/>
        <v/>
      </c>
      <c r="Y1049" s="1">
        <f t="shared" si="255"/>
        <v>1025</v>
      </c>
      <c r="Z1049" t="str">
        <f t="shared" si="256"/>
        <v>ITM_RIGHT_SINGLE_QUOTE</v>
      </c>
      <c r="AA1049" s="158" t="str">
        <f>IF(ISNA(VLOOKUP(X1049,Sheet2!J:J,1,0)),"//","")</f>
        <v/>
      </c>
      <c r="AC1049" s="108" t="str">
        <f t="shared" si="257"/>
        <v/>
      </c>
      <c r="AD1049" t="b">
        <f t="shared" si="258"/>
        <v>1</v>
      </c>
    </row>
    <row r="1050" spans="1:30">
      <c r="A1050" s="56">
        <f t="shared" si="259"/>
        <v>1050</v>
      </c>
      <c r="B1050" s="55">
        <f t="shared" si="251"/>
        <v>1026</v>
      </c>
      <c r="C1050" s="59" t="s">
        <v>4057</v>
      </c>
      <c r="D1050" s="59" t="s">
        <v>7</v>
      </c>
      <c r="E1050" s="65" t="s">
        <v>533</v>
      </c>
      <c r="F1050" s="65" t="s">
        <v>901</v>
      </c>
      <c r="G1050" s="73">
        <v>0</v>
      </c>
      <c r="H1050" s="73">
        <v>0</v>
      </c>
      <c r="I1050" s="65" t="s">
        <v>1</v>
      </c>
      <c r="J1050" s="65" t="s">
        <v>1550</v>
      </c>
      <c r="K1050" s="66" t="s">
        <v>4077</v>
      </c>
      <c r="L1050" s="67"/>
      <c r="M1050" s="63" t="s">
        <v>3588</v>
      </c>
      <c r="N1050" s="13"/>
      <c r="O1050"/>
      <c r="P1050" t="str">
        <f t="shared" si="250"/>
        <v>NOT EQUAL</v>
      </c>
      <c r="Q1050" t="str">
        <f>IF(ISNA(VLOOKUP(AC1050,#REF!,1)),"//","")</f>
        <v/>
      </c>
      <c r="R1050"/>
      <c r="S1050" s="43">
        <f t="shared" si="252"/>
        <v>187</v>
      </c>
      <c r="T1050" s="92" t="s">
        <v>2431</v>
      </c>
      <c r="U1050" s="70" t="s">
        <v>2431</v>
      </c>
      <c r="V1050" s="70" t="s">
        <v>2431</v>
      </c>
      <c r="W1050" s="44" t="str">
        <f t="shared" si="253"/>
        <v/>
      </c>
      <c r="X1050" s="25" t="str">
        <f t="shared" si="254"/>
        <v/>
      </c>
      <c r="Y1050" s="1">
        <f t="shared" si="255"/>
        <v>1026</v>
      </c>
      <c r="Z1050" t="str">
        <f t="shared" si="256"/>
        <v>ITM_SINGLE_LOW_QUOTE</v>
      </c>
      <c r="AA1050" s="158" t="str">
        <f>IF(ISNA(VLOOKUP(X1050,Sheet2!J:J,1,0)),"//","")</f>
        <v/>
      </c>
      <c r="AC1050" s="108" t="str">
        <f t="shared" si="257"/>
        <v/>
      </c>
      <c r="AD1050" t="b">
        <f t="shared" si="258"/>
        <v>1</v>
      </c>
    </row>
    <row r="1051" spans="1:30">
      <c r="A1051" s="56">
        <f t="shared" si="259"/>
        <v>1051</v>
      </c>
      <c r="B1051" s="55">
        <f t="shared" si="251"/>
        <v>1027</v>
      </c>
      <c r="C1051" s="59" t="s">
        <v>4057</v>
      </c>
      <c r="D1051" s="59" t="s">
        <v>7</v>
      </c>
      <c r="E1051" s="65" t="s">
        <v>533</v>
      </c>
      <c r="F1051" s="65" t="s">
        <v>902</v>
      </c>
      <c r="G1051" s="73">
        <v>0</v>
      </c>
      <c r="H1051" s="73">
        <v>0</v>
      </c>
      <c r="I1051" s="65" t="s">
        <v>1</v>
      </c>
      <c r="J1051" s="65" t="s">
        <v>1550</v>
      </c>
      <c r="K1051" s="66" t="s">
        <v>4077</v>
      </c>
      <c r="L1051" s="67"/>
      <c r="M1051" s="63" t="s">
        <v>3589</v>
      </c>
      <c r="N1051" s="13"/>
      <c r="O1051"/>
      <c r="P1051" t="str">
        <f t="shared" si="250"/>
        <v>NOT EQUAL</v>
      </c>
      <c r="Q1051" t="str">
        <f>IF(ISNA(VLOOKUP(AC1051,#REF!,1)),"//","")</f>
        <v/>
      </c>
      <c r="R1051"/>
      <c r="S1051" s="43">
        <f t="shared" si="252"/>
        <v>187</v>
      </c>
      <c r="T1051" s="92" t="s">
        <v>2431</v>
      </c>
      <c r="U1051" s="70" t="s">
        <v>2431</v>
      </c>
      <c r="V1051" s="70" t="s">
        <v>2431</v>
      </c>
      <c r="W1051" s="44" t="str">
        <f t="shared" si="253"/>
        <v/>
      </c>
      <c r="X1051" s="25" t="str">
        <f t="shared" si="254"/>
        <v/>
      </c>
      <c r="Y1051" s="1">
        <f t="shared" si="255"/>
        <v>1027</v>
      </c>
      <c r="Z1051" t="str">
        <f t="shared" si="256"/>
        <v>ITM_SINGLE_HIGH_QUOTE</v>
      </c>
      <c r="AA1051" s="158" t="str">
        <f>IF(ISNA(VLOOKUP(X1051,Sheet2!J:J,1,0)),"//","")</f>
        <v/>
      </c>
      <c r="AC1051" s="108" t="str">
        <f t="shared" si="257"/>
        <v/>
      </c>
      <c r="AD1051" t="b">
        <f t="shared" si="258"/>
        <v>1</v>
      </c>
    </row>
    <row r="1052" spans="1:30">
      <c r="A1052" s="56">
        <f t="shared" si="259"/>
        <v>1052</v>
      </c>
      <c r="B1052" s="55">
        <f t="shared" si="251"/>
        <v>1028</v>
      </c>
      <c r="C1052" s="59" t="s">
        <v>4057</v>
      </c>
      <c r="D1052" s="59" t="s">
        <v>7</v>
      </c>
      <c r="E1052" s="65" t="s">
        <v>533</v>
      </c>
      <c r="F1052" s="65" t="s">
        <v>903</v>
      </c>
      <c r="G1052" s="73">
        <v>0</v>
      </c>
      <c r="H1052" s="73">
        <v>0</v>
      </c>
      <c r="I1052" s="65" t="s">
        <v>1</v>
      </c>
      <c r="J1052" s="65" t="s">
        <v>1550</v>
      </c>
      <c r="K1052" s="66" t="s">
        <v>4077</v>
      </c>
      <c r="L1052" s="67"/>
      <c r="M1052" s="63" t="s">
        <v>3590</v>
      </c>
      <c r="N1052" s="13"/>
      <c r="O1052"/>
      <c r="P1052" t="str">
        <f t="shared" si="250"/>
        <v>NOT EQUAL</v>
      </c>
      <c r="Q1052" t="str">
        <f>IF(ISNA(VLOOKUP(AC1052,#REF!,1)),"//","")</f>
        <v/>
      </c>
      <c r="R1052"/>
      <c r="S1052" s="43">
        <f t="shared" si="252"/>
        <v>187</v>
      </c>
      <c r="T1052" s="92" t="s">
        <v>2431</v>
      </c>
      <c r="U1052" s="70" t="s">
        <v>2431</v>
      </c>
      <c r="V1052" s="70" t="s">
        <v>2431</v>
      </c>
      <c r="W1052" s="44" t="str">
        <f t="shared" si="253"/>
        <v/>
      </c>
      <c r="X1052" s="25" t="str">
        <f t="shared" si="254"/>
        <v/>
      </c>
      <c r="Y1052" s="1">
        <f t="shared" si="255"/>
        <v>1028</v>
      </c>
      <c r="Z1052" t="str">
        <f t="shared" si="256"/>
        <v>ITM_LEFT_DOUBLE_QUOTE</v>
      </c>
      <c r="AA1052" s="158" t="str">
        <f>IF(ISNA(VLOOKUP(X1052,Sheet2!J:J,1,0)),"//","")</f>
        <v/>
      </c>
      <c r="AC1052" s="108" t="str">
        <f t="shared" si="257"/>
        <v/>
      </c>
      <c r="AD1052" t="b">
        <f t="shared" si="258"/>
        <v>1</v>
      </c>
    </row>
    <row r="1053" spans="1:30">
      <c r="A1053" s="56">
        <f t="shared" si="259"/>
        <v>1053</v>
      </c>
      <c r="B1053" s="55">
        <f t="shared" si="251"/>
        <v>1029</v>
      </c>
      <c r="C1053" s="59" t="s">
        <v>4057</v>
      </c>
      <c r="D1053" s="59" t="s">
        <v>7</v>
      </c>
      <c r="E1053" s="65" t="s">
        <v>533</v>
      </c>
      <c r="F1053" s="65" t="s">
        <v>904</v>
      </c>
      <c r="G1053" s="73">
        <v>0</v>
      </c>
      <c r="H1053" s="73">
        <v>0</v>
      </c>
      <c r="I1053" s="65" t="s">
        <v>1</v>
      </c>
      <c r="J1053" s="65" t="s">
        <v>1550</v>
      </c>
      <c r="K1053" s="66" t="s">
        <v>4077</v>
      </c>
      <c r="L1053" s="67"/>
      <c r="M1053" s="63" t="s">
        <v>3591</v>
      </c>
      <c r="N1053" s="13"/>
      <c r="O1053"/>
      <c r="P1053" t="str">
        <f t="shared" si="250"/>
        <v>NOT EQUAL</v>
      </c>
      <c r="Q1053" t="str">
        <f>IF(ISNA(VLOOKUP(AC1053,#REF!,1)),"//","")</f>
        <v/>
      </c>
      <c r="R1053"/>
      <c r="S1053" s="43">
        <f t="shared" si="252"/>
        <v>187</v>
      </c>
      <c r="T1053" s="92" t="s">
        <v>2431</v>
      </c>
      <c r="U1053" s="70" t="s">
        <v>2431</v>
      </c>
      <c r="V1053" s="70" t="s">
        <v>2431</v>
      </c>
      <c r="W1053" s="44" t="str">
        <f t="shared" si="253"/>
        <v/>
      </c>
      <c r="X1053" s="25" t="str">
        <f t="shared" si="254"/>
        <v/>
      </c>
      <c r="Y1053" s="1">
        <f t="shared" si="255"/>
        <v>1029</v>
      </c>
      <c r="Z1053" t="str">
        <f t="shared" si="256"/>
        <v>ITM_RIGHT_DOUBLE_QUOTE</v>
      </c>
      <c r="AA1053" s="158" t="str">
        <f>IF(ISNA(VLOOKUP(X1053,Sheet2!J:J,1,0)),"//","")</f>
        <v/>
      </c>
      <c r="AC1053" s="108" t="str">
        <f t="shared" si="257"/>
        <v/>
      </c>
      <c r="AD1053" t="b">
        <f t="shared" si="258"/>
        <v>1</v>
      </c>
    </row>
    <row r="1054" spans="1:30">
      <c r="A1054" s="56">
        <f t="shared" si="259"/>
        <v>1054</v>
      </c>
      <c r="B1054" s="55">
        <f t="shared" si="251"/>
        <v>1030</v>
      </c>
      <c r="C1054" s="59" t="s">
        <v>4057</v>
      </c>
      <c r="D1054" s="59" t="s">
        <v>7</v>
      </c>
      <c r="E1054" s="65" t="s">
        <v>533</v>
      </c>
      <c r="F1054" s="65" t="s">
        <v>905</v>
      </c>
      <c r="G1054" s="68">
        <v>0</v>
      </c>
      <c r="H1054" s="68">
        <v>0</v>
      </c>
      <c r="I1054" s="65" t="s">
        <v>1</v>
      </c>
      <c r="J1054" s="65" t="s">
        <v>1550</v>
      </c>
      <c r="K1054" s="66" t="s">
        <v>4077</v>
      </c>
      <c r="L1054" s="67"/>
      <c r="M1054" s="63" t="s">
        <v>3592</v>
      </c>
      <c r="N1054" s="13"/>
      <c r="O1054"/>
      <c r="P1054" t="str">
        <f t="shared" si="250"/>
        <v>NOT EQUAL</v>
      </c>
      <c r="Q1054" t="str">
        <f>IF(ISNA(VLOOKUP(AC1054,#REF!,1)),"//","")</f>
        <v/>
      </c>
      <c r="R1054"/>
      <c r="S1054" s="43">
        <f t="shared" si="252"/>
        <v>187</v>
      </c>
      <c r="T1054" s="92" t="s">
        <v>2431</v>
      </c>
      <c r="U1054" s="70" t="s">
        <v>2431</v>
      </c>
      <c r="V1054" s="70" t="s">
        <v>2431</v>
      </c>
      <c r="W1054" s="44" t="str">
        <f t="shared" si="253"/>
        <v/>
      </c>
      <c r="X1054" s="25" t="str">
        <f t="shared" si="254"/>
        <v/>
      </c>
      <c r="Y1054" s="1">
        <f t="shared" si="255"/>
        <v>1030</v>
      </c>
      <c r="Z1054" t="str">
        <f t="shared" si="256"/>
        <v>ITM_DOUBLE_LOW_QUOTE</v>
      </c>
      <c r="AA1054" s="158" t="str">
        <f>IF(ISNA(VLOOKUP(X1054,Sheet2!J:J,1,0)),"//","")</f>
        <v/>
      </c>
      <c r="AC1054" s="108" t="str">
        <f t="shared" si="257"/>
        <v/>
      </c>
      <c r="AD1054" t="b">
        <f t="shared" si="258"/>
        <v>1</v>
      </c>
    </row>
    <row r="1055" spans="1:30">
      <c r="A1055" s="56">
        <f t="shared" si="259"/>
        <v>1055</v>
      </c>
      <c r="B1055" s="55">
        <f t="shared" si="251"/>
        <v>1031</v>
      </c>
      <c r="C1055" s="59" t="s">
        <v>4057</v>
      </c>
      <c r="D1055" s="59" t="s">
        <v>7</v>
      </c>
      <c r="E1055" s="65" t="s">
        <v>533</v>
      </c>
      <c r="F1055" s="65" t="s">
        <v>906</v>
      </c>
      <c r="G1055" s="73">
        <v>0</v>
      </c>
      <c r="H1055" s="73">
        <v>0</v>
      </c>
      <c r="I1055" s="65" t="s">
        <v>1</v>
      </c>
      <c r="J1055" s="65" t="s">
        <v>1550</v>
      </c>
      <c r="K1055" s="66" t="s">
        <v>4077</v>
      </c>
      <c r="L1055" s="67"/>
      <c r="M1055" s="63" t="s">
        <v>3593</v>
      </c>
      <c r="N1055" s="13"/>
      <c r="O1055"/>
      <c r="P1055" t="str">
        <f t="shared" si="250"/>
        <v>NOT EQUAL</v>
      </c>
      <c r="Q1055" t="str">
        <f>IF(ISNA(VLOOKUP(AC1055,#REF!,1)),"//","")</f>
        <v/>
      </c>
      <c r="R1055"/>
      <c r="S1055" s="43">
        <f t="shared" si="252"/>
        <v>187</v>
      </c>
      <c r="T1055" s="92" t="s">
        <v>2431</v>
      </c>
      <c r="U1055" s="70" t="s">
        <v>2431</v>
      </c>
      <c r="V1055" s="70" t="s">
        <v>2431</v>
      </c>
      <c r="W1055" s="44" t="str">
        <f t="shared" si="253"/>
        <v/>
      </c>
      <c r="X1055" s="25" t="str">
        <f t="shared" si="254"/>
        <v/>
      </c>
      <c r="Y1055" s="1">
        <f t="shared" si="255"/>
        <v>1031</v>
      </c>
      <c r="Z1055" t="str">
        <f t="shared" si="256"/>
        <v>ITM_DOUBLE_HIGH_QUOTE</v>
      </c>
      <c r="AA1055" s="158" t="str">
        <f>IF(ISNA(VLOOKUP(X1055,Sheet2!J:J,1,0)),"//","")</f>
        <v/>
      </c>
      <c r="AC1055" s="108" t="str">
        <f t="shared" si="257"/>
        <v/>
      </c>
      <c r="AD1055" t="b">
        <f t="shared" si="258"/>
        <v>1</v>
      </c>
    </row>
    <row r="1056" spans="1:30">
      <c r="A1056" s="56">
        <f t="shared" si="259"/>
        <v>1056</v>
      </c>
      <c r="B1056" s="55">
        <f t="shared" si="251"/>
        <v>1032</v>
      </c>
      <c r="C1056" s="59" t="s">
        <v>4057</v>
      </c>
      <c r="D1056" s="59" t="s">
        <v>7</v>
      </c>
      <c r="E1056" s="65" t="s">
        <v>533</v>
      </c>
      <c r="F1056" s="65" t="s">
        <v>907</v>
      </c>
      <c r="G1056" s="73">
        <v>0</v>
      </c>
      <c r="H1056" s="73">
        <v>0</v>
      </c>
      <c r="I1056" s="65" t="s">
        <v>1</v>
      </c>
      <c r="J1056" s="65" t="s">
        <v>1550</v>
      </c>
      <c r="K1056" s="66" t="s">
        <v>4077</v>
      </c>
      <c r="L1056" s="67"/>
      <c r="M1056" s="63" t="s">
        <v>3594</v>
      </c>
      <c r="N1056" s="13"/>
      <c r="O1056"/>
      <c r="P1056" t="str">
        <f t="shared" si="250"/>
        <v>NOT EQUAL</v>
      </c>
      <c r="Q1056" t="str">
        <f>IF(ISNA(VLOOKUP(AC1056,#REF!,1)),"//","")</f>
        <v/>
      </c>
      <c r="R1056"/>
      <c r="S1056" s="43">
        <f t="shared" si="252"/>
        <v>187</v>
      </c>
      <c r="T1056" s="92" t="s">
        <v>2431</v>
      </c>
      <c r="U1056" s="70" t="s">
        <v>2431</v>
      </c>
      <c r="V1056" s="70" t="s">
        <v>2431</v>
      </c>
      <c r="W1056" s="44" t="str">
        <f t="shared" si="253"/>
        <v/>
      </c>
      <c r="X1056" s="25" t="str">
        <f t="shared" si="254"/>
        <v/>
      </c>
      <c r="Y1056" s="1">
        <f t="shared" si="255"/>
        <v>1032</v>
      </c>
      <c r="Z1056" t="str">
        <f t="shared" si="256"/>
        <v>ITM_ELLIPSIS</v>
      </c>
      <c r="AA1056" s="158" t="str">
        <f>IF(ISNA(VLOOKUP(X1056,Sheet2!J:J,1,0)),"//","")</f>
        <v/>
      </c>
      <c r="AC1056" s="108" t="str">
        <f t="shared" si="257"/>
        <v/>
      </c>
      <c r="AD1056" t="b">
        <f t="shared" si="258"/>
        <v>1</v>
      </c>
    </row>
    <row r="1057" spans="1:30">
      <c r="A1057" s="56">
        <f t="shared" si="259"/>
        <v>1057</v>
      </c>
      <c r="B1057" s="55">
        <f t="shared" si="251"/>
        <v>1033</v>
      </c>
      <c r="C1057" s="59" t="s">
        <v>4057</v>
      </c>
      <c r="D1057" s="59" t="s">
        <v>7</v>
      </c>
      <c r="E1057" s="65" t="s">
        <v>533</v>
      </c>
      <c r="F1057" s="65" t="s">
        <v>908</v>
      </c>
      <c r="G1057" s="73">
        <v>0</v>
      </c>
      <c r="H1057" s="73">
        <v>0</v>
      </c>
      <c r="I1057" s="65" t="s">
        <v>1</v>
      </c>
      <c r="J1057" s="65" t="s">
        <v>1550</v>
      </c>
      <c r="K1057" s="66" t="s">
        <v>4077</v>
      </c>
      <c r="L1057" s="67"/>
      <c r="M1057" s="63" t="s">
        <v>3595</v>
      </c>
      <c r="N1057" s="13"/>
      <c r="O1057"/>
      <c r="P1057" t="str">
        <f t="shared" si="250"/>
        <v>NOT EQUAL</v>
      </c>
      <c r="Q1057" t="str">
        <f>IF(ISNA(VLOOKUP(AC1057,#REF!,1)),"//","")</f>
        <v/>
      </c>
      <c r="R1057"/>
      <c r="S1057" s="43">
        <f t="shared" si="252"/>
        <v>187</v>
      </c>
      <c r="T1057" s="92" t="s">
        <v>2431</v>
      </c>
      <c r="U1057" s="70" t="s">
        <v>2431</v>
      </c>
      <c r="V1057" s="70" t="s">
        <v>2431</v>
      </c>
      <c r="W1057" s="44" t="str">
        <f t="shared" si="253"/>
        <v/>
      </c>
      <c r="X1057" s="25" t="str">
        <f t="shared" si="254"/>
        <v/>
      </c>
      <c r="Y1057" s="1">
        <f t="shared" si="255"/>
        <v>1033</v>
      </c>
      <c r="Z1057" t="str">
        <f t="shared" si="256"/>
        <v>ITM_ONE</v>
      </c>
      <c r="AA1057" s="158" t="str">
        <f>IF(ISNA(VLOOKUP(X1057,Sheet2!J:J,1,0)),"//","")</f>
        <v/>
      </c>
      <c r="AC1057" s="108" t="str">
        <f t="shared" si="257"/>
        <v/>
      </c>
      <c r="AD1057" t="b">
        <f t="shared" si="258"/>
        <v>1</v>
      </c>
    </row>
    <row r="1058" spans="1:30">
      <c r="A1058" s="56">
        <f t="shared" si="259"/>
        <v>1058</v>
      </c>
      <c r="B1058" s="55">
        <f t="shared" si="251"/>
        <v>1034</v>
      </c>
      <c r="C1058" s="59" t="s">
        <v>4058</v>
      </c>
      <c r="D1058" s="59" t="s">
        <v>3396</v>
      </c>
      <c r="E1058" s="65" t="s">
        <v>533</v>
      </c>
      <c r="F1058" s="65" t="s">
        <v>909</v>
      </c>
      <c r="G1058" s="73">
        <v>0</v>
      </c>
      <c r="H1058" s="73">
        <v>0</v>
      </c>
      <c r="I1058" s="65" t="s">
        <v>1</v>
      </c>
      <c r="J1058" s="65" t="s">
        <v>1550</v>
      </c>
      <c r="K1058" s="66" t="s">
        <v>4077</v>
      </c>
      <c r="L1058" s="67"/>
      <c r="M1058" s="63" t="s">
        <v>3396</v>
      </c>
      <c r="N1058" s="13"/>
      <c r="O1058"/>
      <c r="P1058" t="str">
        <f t="shared" si="250"/>
        <v>NOT EQUAL</v>
      </c>
      <c r="Q1058" t="str">
        <f>IF(ISNA(VLOOKUP(AC1058,#REF!,1)),"//","")</f>
        <v/>
      </c>
      <c r="R1058"/>
      <c r="S1058" s="43">
        <f t="shared" si="252"/>
        <v>187</v>
      </c>
      <c r="T1058" s="92" t="s">
        <v>2431</v>
      </c>
      <c r="U1058" s="70" t="s">
        <v>2431</v>
      </c>
      <c r="V1058" s="70" t="s">
        <v>2431</v>
      </c>
      <c r="W1058" s="44" t="str">
        <f t="shared" si="253"/>
        <v/>
      </c>
      <c r="X1058" s="25" t="str">
        <f t="shared" si="254"/>
        <v/>
      </c>
      <c r="Y1058" s="1">
        <f t="shared" si="255"/>
        <v>1034</v>
      </c>
      <c r="Z1058" t="str">
        <f t="shared" si="256"/>
        <v>ITM_EURO</v>
      </c>
      <c r="AA1058" s="158" t="str">
        <f>IF(ISNA(VLOOKUP(X1058,Sheet2!J:J,1,0)),"//","")</f>
        <v/>
      </c>
      <c r="AC1058" s="108" t="str">
        <f t="shared" si="257"/>
        <v/>
      </c>
      <c r="AD1058" t="b">
        <f t="shared" si="258"/>
        <v>1</v>
      </c>
    </row>
    <row r="1059" spans="1:30">
      <c r="A1059" s="56">
        <f t="shared" si="259"/>
        <v>1059</v>
      </c>
      <c r="B1059" s="55">
        <f t="shared" si="251"/>
        <v>1035</v>
      </c>
      <c r="C1059" s="59" t="s">
        <v>4058</v>
      </c>
      <c r="D1059" s="59" t="s">
        <v>3397</v>
      </c>
      <c r="E1059" s="65" t="s">
        <v>533</v>
      </c>
      <c r="F1059" s="65" t="s">
        <v>910</v>
      </c>
      <c r="G1059" s="73">
        <v>0</v>
      </c>
      <c r="H1059" s="73">
        <v>0</v>
      </c>
      <c r="I1059" s="65" t="s">
        <v>1</v>
      </c>
      <c r="J1059" s="65" t="s">
        <v>1550</v>
      </c>
      <c r="K1059" s="66" t="s">
        <v>4077</v>
      </c>
      <c r="L1059" s="67"/>
      <c r="M1059" s="63" t="s">
        <v>3397</v>
      </c>
      <c r="N1059" s="13"/>
      <c r="O1059"/>
      <c r="P1059" t="str">
        <f t="shared" ref="P1059:P1122" si="260">IF(E1059=F1059,"","NOT EQUAL")</f>
        <v>NOT EQUAL</v>
      </c>
      <c r="Q1059" t="str">
        <f>IF(ISNA(VLOOKUP(AC1059,#REF!,1)),"//","")</f>
        <v/>
      </c>
      <c r="R1059"/>
      <c r="S1059" s="43">
        <f t="shared" si="252"/>
        <v>187</v>
      </c>
      <c r="T1059" s="92" t="s">
        <v>2431</v>
      </c>
      <c r="U1059" s="70" t="s">
        <v>2431</v>
      </c>
      <c r="V1059" s="70" t="s">
        <v>2431</v>
      </c>
      <c r="W1059" s="44" t="str">
        <f t="shared" si="253"/>
        <v/>
      </c>
      <c r="X1059" s="25" t="str">
        <f t="shared" si="254"/>
        <v/>
      </c>
      <c r="Y1059" s="1">
        <f t="shared" si="255"/>
        <v>1035</v>
      </c>
      <c r="Z1059" t="str">
        <f t="shared" si="256"/>
        <v>ITM_COMPLEX_C</v>
      </c>
      <c r="AA1059" s="158" t="str">
        <f>IF(ISNA(VLOOKUP(X1059,Sheet2!J:J,1,0)),"//","")</f>
        <v/>
      </c>
      <c r="AC1059" s="108" t="str">
        <f t="shared" si="257"/>
        <v/>
      </c>
      <c r="AD1059" t="b">
        <f t="shared" si="258"/>
        <v>1</v>
      </c>
    </row>
    <row r="1060" spans="1:30">
      <c r="A1060" s="56">
        <f t="shared" si="259"/>
        <v>1060</v>
      </c>
      <c r="B1060" s="55">
        <f t="shared" si="251"/>
        <v>1036</v>
      </c>
      <c r="C1060" s="59" t="s">
        <v>4057</v>
      </c>
      <c r="D1060" s="59" t="s">
        <v>7</v>
      </c>
      <c r="E1060" s="65" t="s">
        <v>533</v>
      </c>
      <c r="F1060" s="65" t="s">
        <v>135</v>
      </c>
      <c r="G1060" s="73">
        <v>0</v>
      </c>
      <c r="H1060" s="73">
        <v>0</v>
      </c>
      <c r="I1060" s="65" t="s">
        <v>1</v>
      </c>
      <c r="J1060" s="65" t="s">
        <v>1550</v>
      </c>
      <c r="K1060" s="66" t="s">
        <v>4077</v>
      </c>
      <c r="L1060" s="67"/>
      <c r="M1060" s="63" t="s">
        <v>3596</v>
      </c>
      <c r="N1060" s="13"/>
      <c r="O1060"/>
      <c r="P1060" t="str">
        <f t="shared" si="260"/>
        <v>NOT EQUAL</v>
      </c>
      <c r="Q1060" t="str">
        <f>IF(ISNA(VLOOKUP(AC1060,#REF!,1)),"//","")</f>
        <v/>
      </c>
      <c r="R1060"/>
      <c r="S1060" s="43">
        <f t="shared" si="252"/>
        <v>187</v>
      </c>
      <c r="T1060" s="92" t="s">
        <v>2431</v>
      </c>
      <c r="U1060" s="70" t="s">
        <v>2431</v>
      </c>
      <c r="V1060" s="70" t="s">
        <v>2431</v>
      </c>
      <c r="W1060" s="44" t="str">
        <f t="shared" si="253"/>
        <v/>
      </c>
      <c r="X1060" s="25" t="str">
        <f t="shared" si="254"/>
        <v/>
      </c>
      <c r="Y1060" s="1">
        <f t="shared" si="255"/>
        <v>1036</v>
      </c>
      <c r="Z1060" t="str">
        <f t="shared" si="256"/>
        <v>ITM_PLANCK</v>
      </c>
      <c r="AA1060" s="158" t="str">
        <f>IF(ISNA(VLOOKUP(X1060,Sheet2!J:J,1,0)),"//","")</f>
        <v/>
      </c>
      <c r="AC1060" s="108" t="str">
        <f t="shared" si="257"/>
        <v/>
      </c>
      <c r="AD1060" t="b">
        <f t="shared" si="258"/>
        <v>1</v>
      </c>
    </row>
    <row r="1061" spans="1:30">
      <c r="A1061" s="56">
        <f t="shared" si="259"/>
        <v>1061</v>
      </c>
      <c r="B1061" s="55">
        <f t="shared" si="251"/>
        <v>1037</v>
      </c>
      <c r="C1061" s="59" t="s">
        <v>4058</v>
      </c>
      <c r="D1061" s="59" t="s">
        <v>3398</v>
      </c>
      <c r="E1061" s="65" t="s">
        <v>533</v>
      </c>
      <c r="F1061" s="65" t="s">
        <v>140</v>
      </c>
      <c r="G1061" s="73">
        <v>0</v>
      </c>
      <c r="H1061" s="73">
        <v>0</v>
      </c>
      <c r="I1061" s="65" t="s">
        <v>1</v>
      </c>
      <c r="J1061" s="65" t="s">
        <v>1550</v>
      </c>
      <c r="K1061" s="66" t="s">
        <v>4077</v>
      </c>
      <c r="L1061" s="67"/>
      <c r="M1061" s="63" t="s">
        <v>3398</v>
      </c>
      <c r="N1061" s="13"/>
      <c r="O1061"/>
      <c r="P1061" t="str">
        <f t="shared" si="260"/>
        <v>NOT EQUAL</v>
      </c>
      <c r="Q1061" t="str">
        <f>IF(ISNA(VLOOKUP(AC1061,#REF!,1)),"//","")</f>
        <v/>
      </c>
      <c r="R1061"/>
      <c r="S1061" s="43">
        <f t="shared" si="252"/>
        <v>187</v>
      </c>
      <c r="T1061" s="92" t="s">
        <v>2431</v>
      </c>
      <c r="U1061" s="70" t="s">
        <v>2431</v>
      </c>
      <c r="V1061" s="70" t="s">
        <v>2431</v>
      </c>
      <c r="W1061" s="44" t="str">
        <f t="shared" si="253"/>
        <v/>
      </c>
      <c r="X1061" s="25" t="str">
        <f t="shared" si="254"/>
        <v/>
      </c>
      <c r="Y1061" s="1">
        <f t="shared" si="255"/>
        <v>1037</v>
      </c>
      <c r="Z1061" t="str">
        <f t="shared" si="256"/>
        <v>ITM_PLANCK_2PI</v>
      </c>
      <c r="AA1061" s="158" t="str">
        <f>IF(ISNA(VLOOKUP(X1061,Sheet2!J:J,1,0)),"//","")</f>
        <v/>
      </c>
      <c r="AC1061" s="108" t="str">
        <f t="shared" si="257"/>
        <v/>
      </c>
      <c r="AD1061" t="b">
        <f t="shared" si="258"/>
        <v>1</v>
      </c>
    </row>
    <row r="1062" spans="1:30">
      <c r="A1062" s="56">
        <f t="shared" si="259"/>
        <v>1062</v>
      </c>
      <c r="B1062" s="55">
        <f t="shared" si="251"/>
        <v>1038</v>
      </c>
      <c r="C1062" s="59" t="s">
        <v>4057</v>
      </c>
      <c r="D1062" s="59" t="s">
        <v>7</v>
      </c>
      <c r="E1062" s="65" t="s">
        <v>533</v>
      </c>
      <c r="F1062" s="65" t="s">
        <v>911</v>
      </c>
      <c r="G1062" s="73">
        <v>0</v>
      </c>
      <c r="H1062" s="73">
        <v>0</v>
      </c>
      <c r="I1062" s="65" t="s">
        <v>1</v>
      </c>
      <c r="J1062" s="65" t="s">
        <v>1550</v>
      </c>
      <c r="K1062" s="66" t="s">
        <v>4077</v>
      </c>
      <c r="L1062" s="67"/>
      <c r="M1062" s="63" t="s">
        <v>3597</v>
      </c>
      <c r="N1062" s="13"/>
      <c r="O1062"/>
      <c r="P1062" t="str">
        <f t="shared" si="260"/>
        <v>NOT EQUAL</v>
      </c>
      <c r="Q1062" t="str">
        <f>IF(ISNA(VLOOKUP(AC1062,#REF!,1)),"//","")</f>
        <v/>
      </c>
      <c r="R1062"/>
      <c r="S1062" s="43">
        <f t="shared" si="252"/>
        <v>187</v>
      </c>
      <c r="T1062" s="92" t="s">
        <v>2431</v>
      </c>
      <c r="U1062" s="70" t="s">
        <v>2431</v>
      </c>
      <c r="V1062" s="70" t="s">
        <v>2431</v>
      </c>
      <c r="W1062" s="44" t="str">
        <f t="shared" si="253"/>
        <v/>
      </c>
      <c r="X1062" s="25" t="str">
        <f t="shared" si="254"/>
        <v/>
      </c>
      <c r="Y1062" s="1">
        <f t="shared" si="255"/>
        <v>1038</v>
      </c>
      <c r="Z1062" t="str">
        <f t="shared" si="256"/>
        <v>ITM_NATURAL_N</v>
      </c>
      <c r="AA1062" s="158" t="str">
        <f>IF(ISNA(VLOOKUP(X1062,Sheet2!J:J,1,0)),"//","")</f>
        <v/>
      </c>
      <c r="AC1062" s="108" t="str">
        <f t="shared" si="257"/>
        <v/>
      </c>
      <c r="AD1062" t="b">
        <f t="shared" si="258"/>
        <v>1</v>
      </c>
    </row>
    <row r="1063" spans="1:30">
      <c r="A1063" s="56">
        <f t="shared" si="259"/>
        <v>1063</v>
      </c>
      <c r="B1063" s="55">
        <f t="shared" si="251"/>
        <v>1039</v>
      </c>
      <c r="C1063" s="59" t="s">
        <v>4057</v>
      </c>
      <c r="D1063" s="59" t="s">
        <v>7</v>
      </c>
      <c r="E1063" s="65" t="s">
        <v>533</v>
      </c>
      <c r="F1063" s="65" t="s">
        <v>912</v>
      </c>
      <c r="G1063" s="73">
        <v>0</v>
      </c>
      <c r="H1063" s="73">
        <v>0</v>
      </c>
      <c r="I1063" s="65" t="s">
        <v>1</v>
      </c>
      <c r="J1063" s="65" t="s">
        <v>1550</v>
      </c>
      <c r="K1063" s="66" t="s">
        <v>4077</v>
      </c>
      <c r="L1063" s="67"/>
      <c r="M1063" s="63" t="s">
        <v>3598</v>
      </c>
      <c r="N1063" s="13"/>
      <c r="O1063"/>
      <c r="P1063" t="str">
        <f t="shared" si="260"/>
        <v>NOT EQUAL</v>
      </c>
      <c r="Q1063" t="str">
        <f>IF(ISNA(VLOOKUP(AC1063,#REF!,1)),"//","")</f>
        <v/>
      </c>
      <c r="R1063"/>
      <c r="S1063" s="43">
        <f t="shared" si="252"/>
        <v>187</v>
      </c>
      <c r="T1063" s="92" t="s">
        <v>2431</v>
      </c>
      <c r="U1063" s="70" t="s">
        <v>2431</v>
      </c>
      <c r="V1063" s="70" t="s">
        <v>2431</v>
      </c>
      <c r="W1063" s="44" t="str">
        <f t="shared" si="253"/>
        <v/>
      </c>
      <c r="X1063" s="25" t="str">
        <f t="shared" si="254"/>
        <v/>
      </c>
      <c r="Y1063" s="1">
        <f t="shared" si="255"/>
        <v>1039</v>
      </c>
      <c r="Z1063" t="str">
        <f t="shared" si="256"/>
        <v>ITM_RATIONAL_Q</v>
      </c>
      <c r="AA1063" s="158" t="str">
        <f>IF(ISNA(VLOOKUP(X1063,Sheet2!J:J,1,0)),"//","")</f>
        <v/>
      </c>
      <c r="AC1063" s="108" t="str">
        <f t="shared" si="257"/>
        <v/>
      </c>
      <c r="AD1063" t="b">
        <f t="shared" si="258"/>
        <v>1</v>
      </c>
    </row>
    <row r="1064" spans="1:30">
      <c r="A1064" s="56">
        <f t="shared" si="259"/>
        <v>1064</v>
      </c>
      <c r="B1064" s="55">
        <f t="shared" si="251"/>
        <v>1040</v>
      </c>
      <c r="C1064" s="59" t="s">
        <v>4058</v>
      </c>
      <c r="D1064" s="59" t="s">
        <v>3399</v>
      </c>
      <c r="E1064" s="65" t="s">
        <v>533</v>
      </c>
      <c r="F1064" s="65" t="s">
        <v>913</v>
      </c>
      <c r="G1064" s="73">
        <v>0</v>
      </c>
      <c r="H1064" s="73">
        <v>0</v>
      </c>
      <c r="I1064" s="65" t="s">
        <v>1</v>
      </c>
      <c r="J1064" s="65" t="s">
        <v>1550</v>
      </c>
      <c r="K1064" s="66" t="s">
        <v>4077</v>
      </c>
      <c r="L1064" s="67"/>
      <c r="M1064" s="63" t="s">
        <v>3399</v>
      </c>
      <c r="N1064" s="13"/>
      <c r="O1064"/>
      <c r="P1064" t="str">
        <f t="shared" si="260"/>
        <v>NOT EQUAL</v>
      </c>
      <c r="Q1064" t="str">
        <f>IF(ISNA(VLOOKUP(AC1064,#REF!,1)),"//","")</f>
        <v/>
      </c>
      <c r="R1064"/>
      <c r="S1064" s="43">
        <f t="shared" si="252"/>
        <v>187</v>
      </c>
      <c r="T1064" s="92" t="s">
        <v>2431</v>
      </c>
      <c r="U1064" s="70" t="s">
        <v>2431</v>
      </c>
      <c r="V1064" s="70" t="s">
        <v>2431</v>
      </c>
      <c r="W1064" s="44" t="str">
        <f t="shared" si="253"/>
        <v/>
      </c>
      <c r="X1064" s="25" t="str">
        <f t="shared" si="254"/>
        <v/>
      </c>
      <c r="Y1064" s="1">
        <f t="shared" si="255"/>
        <v>1040</v>
      </c>
      <c r="Z1064" t="str">
        <f t="shared" si="256"/>
        <v>ITM_REAL_R</v>
      </c>
      <c r="AA1064" s="158" t="str">
        <f>IF(ISNA(VLOOKUP(X1064,Sheet2!J:J,1,0)),"//","")</f>
        <v/>
      </c>
      <c r="AC1064" s="108" t="str">
        <f t="shared" si="257"/>
        <v/>
      </c>
      <c r="AD1064" t="b">
        <f t="shared" si="258"/>
        <v>1</v>
      </c>
    </row>
    <row r="1065" spans="1:30">
      <c r="A1065" s="56">
        <f t="shared" si="259"/>
        <v>1065</v>
      </c>
      <c r="B1065" s="55">
        <f t="shared" si="251"/>
        <v>1041</v>
      </c>
      <c r="C1065" s="59" t="s">
        <v>4058</v>
      </c>
      <c r="D1065" s="59" t="s">
        <v>3400</v>
      </c>
      <c r="E1065" s="65" t="s">
        <v>533</v>
      </c>
      <c r="F1065" s="65" t="s">
        <v>914</v>
      </c>
      <c r="G1065" s="73">
        <v>0</v>
      </c>
      <c r="H1065" s="73">
        <v>0</v>
      </c>
      <c r="I1065" s="65" t="s">
        <v>1</v>
      </c>
      <c r="J1065" s="65" t="s">
        <v>1550</v>
      </c>
      <c r="K1065" s="66" t="s">
        <v>4077</v>
      </c>
      <c r="L1065" s="67"/>
      <c r="M1065" s="63" t="s">
        <v>3400</v>
      </c>
      <c r="N1065" s="13"/>
      <c r="O1065"/>
      <c r="P1065" t="str">
        <f t="shared" si="260"/>
        <v>NOT EQUAL</v>
      </c>
      <c r="Q1065" t="str">
        <f>IF(ISNA(VLOOKUP(AC1065,#REF!,1)),"//","")</f>
        <v/>
      </c>
      <c r="R1065"/>
      <c r="S1065" s="43">
        <f t="shared" si="252"/>
        <v>187</v>
      </c>
      <c r="T1065" s="92" t="s">
        <v>2431</v>
      </c>
      <c r="U1065" s="70" t="s">
        <v>2431</v>
      </c>
      <c r="V1065" s="70" t="s">
        <v>2431</v>
      </c>
      <c r="W1065" s="44" t="str">
        <f t="shared" si="253"/>
        <v/>
      </c>
      <c r="X1065" s="25" t="str">
        <f t="shared" si="254"/>
        <v/>
      </c>
      <c r="Y1065" s="1">
        <f t="shared" si="255"/>
        <v>1041</v>
      </c>
      <c r="Z1065" t="str">
        <f t="shared" si="256"/>
        <v>ITM_LEFT_ARROW</v>
      </c>
      <c r="AA1065" s="158" t="str">
        <f>IF(ISNA(VLOOKUP(X1065,Sheet2!J:J,1,0)),"//","")</f>
        <v/>
      </c>
      <c r="AC1065" s="108" t="str">
        <f t="shared" si="257"/>
        <v/>
      </c>
      <c r="AD1065" t="b">
        <f t="shared" si="258"/>
        <v>1</v>
      </c>
    </row>
    <row r="1066" spans="1:30">
      <c r="A1066" s="56">
        <f t="shared" si="259"/>
        <v>1066</v>
      </c>
      <c r="B1066" s="55">
        <f t="shared" si="251"/>
        <v>1042</v>
      </c>
      <c r="C1066" s="59" t="s">
        <v>4058</v>
      </c>
      <c r="D1066" s="59" t="s">
        <v>3401</v>
      </c>
      <c r="E1066" s="65" t="s">
        <v>533</v>
      </c>
      <c r="F1066" s="65" t="s">
        <v>915</v>
      </c>
      <c r="G1066" s="73">
        <v>0</v>
      </c>
      <c r="H1066" s="73">
        <v>0</v>
      </c>
      <c r="I1066" s="65" t="s">
        <v>1</v>
      </c>
      <c r="J1066" s="65" t="s">
        <v>1550</v>
      </c>
      <c r="K1066" s="66" t="s">
        <v>4077</v>
      </c>
      <c r="L1066" s="67"/>
      <c r="M1066" s="63" t="s">
        <v>3401</v>
      </c>
      <c r="N1066" s="13"/>
      <c r="O1066"/>
      <c r="P1066" t="str">
        <f t="shared" si="260"/>
        <v>NOT EQUAL</v>
      </c>
      <c r="Q1066" t="str">
        <f>IF(ISNA(VLOOKUP(AC1066,#REF!,1)),"//","")</f>
        <v/>
      </c>
      <c r="R1066"/>
      <c r="S1066" s="43">
        <f t="shared" si="252"/>
        <v>187</v>
      </c>
      <c r="T1066" s="92" t="s">
        <v>2431</v>
      </c>
      <c r="U1066" s="70" t="s">
        <v>2431</v>
      </c>
      <c r="V1066" s="70" t="s">
        <v>2431</v>
      </c>
      <c r="W1066" s="44" t="str">
        <f t="shared" si="253"/>
        <v/>
      </c>
      <c r="X1066" s="25" t="str">
        <f t="shared" si="254"/>
        <v/>
      </c>
      <c r="Y1066" s="1">
        <f t="shared" si="255"/>
        <v>1042</v>
      </c>
      <c r="Z1066" t="str">
        <f t="shared" si="256"/>
        <v>ITM_UP_ARROW</v>
      </c>
      <c r="AA1066" s="158" t="str">
        <f>IF(ISNA(VLOOKUP(X1066,Sheet2!J:J,1,0)),"//","")</f>
        <v/>
      </c>
      <c r="AC1066" s="108" t="str">
        <f t="shared" si="257"/>
        <v/>
      </c>
      <c r="AD1066" t="b">
        <f t="shared" si="258"/>
        <v>1</v>
      </c>
    </row>
    <row r="1067" spans="1:30" s="17" customFormat="1">
      <c r="A1067" s="108">
        <f t="shared" si="259"/>
        <v>1067</v>
      </c>
      <c r="B1067" s="55">
        <f t="shared" si="251"/>
        <v>1043</v>
      </c>
      <c r="C1067" s="110" t="s">
        <v>4057</v>
      </c>
      <c r="D1067" s="110" t="s">
        <v>7</v>
      </c>
      <c r="E1067" s="135" t="str">
        <f>CHAR(34)&amp;IF(B1067&lt;10,"000",IF(B1067&lt;100,"00",IF(B1067&lt;1000,"0","")))&amp;$B1067&amp;CHAR(34)</f>
        <v>"1043"</v>
      </c>
      <c r="F1067" s="111" t="str">
        <f>E1067</f>
        <v>"1043"</v>
      </c>
      <c r="G1067" s="191">
        <v>0</v>
      </c>
      <c r="H1067" s="191">
        <v>0</v>
      </c>
      <c r="I1067" s="178" t="s">
        <v>28</v>
      </c>
      <c r="J1067" s="112" t="s">
        <v>1550</v>
      </c>
      <c r="K1067" s="113" t="s">
        <v>4077</v>
      </c>
      <c r="M1067" s="136" t="str">
        <f>"ITM_"&amp;IF(B1067&lt;10,"000",IF(B1067&lt;100,"00",IF(B1067&lt;1000,"0","")))&amp;$B1067</f>
        <v>ITM_1043</v>
      </c>
      <c r="N1067" s="16"/>
      <c r="P1067" s="17" t="str">
        <f t="shared" si="260"/>
        <v/>
      </c>
      <c r="Q1067" s="17" t="str">
        <f>IF(ISNA(VLOOKUP(AC1067,#REF!,1)),"//","")</f>
        <v/>
      </c>
      <c r="S1067" s="43">
        <f t="shared" si="252"/>
        <v>187</v>
      </c>
      <c r="T1067" s="108" t="s">
        <v>2431</v>
      </c>
      <c r="U1067" s="115" t="s">
        <v>2431</v>
      </c>
      <c r="V1067" s="115" t="s">
        <v>2431</v>
      </c>
      <c r="W1067" s="44" t="str">
        <f t="shared" si="253"/>
        <v/>
      </c>
      <c r="X1067" s="25" t="str">
        <f t="shared" si="254"/>
        <v/>
      </c>
      <c r="Y1067" s="1">
        <f t="shared" si="255"/>
        <v>1043</v>
      </c>
      <c r="Z1067" t="str">
        <f t="shared" si="256"/>
        <v>ITM_1043</v>
      </c>
      <c r="AA1067" s="158" t="str">
        <f>IF(ISNA(VLOOKUP(X1067,Sheet2!J:J,1,0)),"//","")</f>
        <v/>
      </c>
      <c r="AC1067" s="108" t="str">
        <f t="shared" si="257"/>
        <v/>
      </c>
      <c r="AD1067" t="b">
        <f t="shared" si="258"/>
        <v>1</v>
      </c>
    </row>
    <row r="1068" spans="1:30">
      <c r="A1068" s="56">
        <f t="shared" si="259"/>
        <v>1068</v>
      </c>
      <c r="B1068" s="55">
        <f t="shared" si="251"/>
        <v>1044</v>
      </c>
      <c r="C1068" s="59" t="s">
        <v>4058</v>
      </c>
      <c r="D1068" s="59" t="s">
        <v>3402</v>
      </c>
      <c r="E1068" s="65" t="s">
        <v>533</v>
      </c>
      <c r="F1068" s="65" t="s">
        <v>916</v>
      </c>
      <c r="G1068" s="68">
        <v>0</v>
      </c>
      <c r="H1068" s="68">
        <v>0</v>
      </c>
      <c r="I1068" s="65" t="s">
        <v>1</v>
      </c>
      <c r="J1068" s="65" t="s">
        <v>1550</v>
      </c>
      <c r="K1068" s="66" t="s">
        <v>4077</v>
      </c>
      <c r="L1068" s="67"/>
      <c r="M1068" s="63" t="s">
        <v>3402</v>
      </c>
      <c r="N1068" s="13"/>
      <c r="O1068"/>
      <c r="P1068" t="str">
        <f t="shared" si="260"/>
        <v>NOT EQUAL</v>
      </c>
      <c r="Q1068" t="str">
        <f>IF(ISNA(VLOOKUP(AC1068,#REF!,1)),"//","")</f>
        <v/>
      </c>
      <c r="R1068"/>
      <c r="S1068" s="43">
        <f t="shared" si="252"/>
        <v>187</v>
      </c>
      <c r="T1068" s="92" t="s">
        <v>2431</v>
      </c>
      <c r="U1068" s="70" t="s">
        <v>2431</v>
      </c>
      <c r="V1068" s="70" t="s">
        <v>2431</v>
      </c>
      <c r="W1068" s="44" t="str">
        <f t="shared" si="253"/>
        <v/>
      </c>
      <c r="X1068" s="25" t="str">
        <f t="shared" si="254"/>
        <v/>
      </c>
      <c r="Y1068" s="1">
        <f t="shared" si="255"/>
        <v>1044</v>
      </c>
      <c r="Z1068" t="str">
        <f t="shared" si="256"/>
        <v>ITM_RIGHT_ARROW</v>
      </c>
      <c r="AA1068" s="158" t="str">
        <f>IF(ISNA(VLOOKUP(X1068,Sheet2!J:J,1,0)),"//","")</f>
        <v/>
      </c>
      <c r="AC1068" s="108" t="str">
        <f t="shared" si="257"/>
        <v/>
      </c>
      <c r="AD1068" t="b">
        <f t="shared" si="258"/>
        <v>1</v>
      </c>
    </row>
    <row r="1069" spans="1:30">
      <c r="A1069" s="56">
        <f t="shared" si="259"/>
        <v>1069</v>
      </c>
      <c r="B1069" s="55">
        <f t="shared" si="251"/>
        <v>1045</v>
      </c>
      <c r="C1069" s="59" t="s">
        <v>4058</v>
      </c>
      <c r="D1069" s="59" t="s">
        <v>3403</v>
      </c>
      <c r="E1069" s="65" t="s">
        <v>533</v>
      </c>
      <c r="F1069" s="65" t="s">
        <v>917</v>
      </c>
      <c r="G1069" s="73">
        <v>0</v>
      </c>
      <c r="H1069" s="73">
        <v>0</v>
      </c>
      <c r="I1069" s="65" t="s">
        <v>1</v>
      </c>
      <c r="J1069" s="65" t="s">
        <v>1550</v>
      </c>
      <c r="K1069" s="66" t="s">
        <v>4077</v>
      </c>
      <c r="L1069" s="67"/>
      <c r="M1069" s="63" t="s">
        <v>3403</v>
      </c>
      <c r="N1069" s="13"/>
      <c r="O1069"/>
      <c r="P1069" t="str">
        <f t="shared" si="260"/>
        <v>NOT EQUAL</v>
      </c>
      <c r="Q1069" t="str">
        <f>IF(ISNA(VLOOKUP(AC1069,#REF!,1)),"//","")</f>
        <v/>
      </c>
      <c r="R1069"/>
      <c r="S1069" s="43">
        <f t="shared" si="252"/>
        <v>187</v>
      </c>
      <c r="T1069" s="92" t="s">
        <v>2431</v>
      </c>
      <c r="U1069" s="70" t="s">
        <v>2431</v>
      </c>
      <c r="V1069" s="70" t="s">
        <v>2431</v>
      </c>
      <c r="W1069" s="44" t="str">
        <f t="shared" si="253"/>
        <v/>
      </c>
      <c r="X1069" s="25" t="str">
        <f t="shared" si="254"/>
        <v/>
      </c>
      <c r="Y1069" s="1">
        <f t="shared" si="255"/>
        <v>1045</v>
      </c>
      <c r="Z1069" t="str">
        <f t="shared" si="256"/>
        <v>ITM_DOWN_ARROW</v>
      </c>
      <c r="AA1069" s="158" t="str">
        <f>IF(ISNA(VLOOKUP(X1069,Sheet2!J:J,1,0)),"//","")</f>
        <v/>
      </c>
      <c r="AC1069" s="108" t="str">
        <f t="shared" si="257"/>
        <v/>
      </c>
      <c r="AD1069" t="b">
        <f t="shared" si="258"/>
        <v>1</v>
      </c>
    </row>
    <row r="1070" spans="1:30" s="17" customFormat="1">
      <c r="A1070" s="108">
        <f t="shared" ref="A1070" si="261">IF(B1070=INT(B1070),ROW(),"")</f>
        <v>1070</v>
      </c>
      <c r="B1070" s="55">
        <f t="shared" si="251"/>
        <v>1046</v>
      </c>
      <c r="C1070" s="110" t="s">
        <v>4057</v>
      </c>
      <c r="D1070" s="110" t="s">
        <v>7</v>
      </c>
      <c r="E1070" s="135" t="str">
        <f>CHAR(34)&amp;IF(B1070&lt;10,"000",IF(B1070&lt;100,"00",IF(B1070&lt;1000,"0","")))&amp;$B1070&amp;CHAR(34)</f>
        <v>"1046"</v>
      </c>
      <c r="F1070" s="111" t="str">
        <f>E1070</f>
        <v>"1046"</v>
      </c>
      <c r="G1070" s="191">
        <v>0</v>
      </c>
      <c r="H1070" s="191">
        <v>0</v>
      </c>
      <c r="I1070" s="178" t="s">
        <v>28</v>
      </c>
      <c r="J1070" s="112" t="s">
        <v>1550</v>
      </c>
      <c r="K1070" s="113" t="s">
        <v>4077</v>
      </c>
      <c r="M1070" s="136" t="str">
        <f>"ITM_"&amp;IF(B1070&lt;10,"000",IF(B1070&lt;100,"00",IF(B1070&lt;1000,"0","")))&amp;$B1070</f>
        <v>ITM_1046</v>
      </c>
      <c r="N1070" s="16"/>
      <c r="P1070" s="17" t="str">
        <f t="shared" ref="P1070" si="262">IF(E1070=F1070,"","NOT EQUAL")</f>
        <v/>
      </c>
      <c r="Q1070" s="17" t="str">
        <f>IF(ISNA(VLOOKUP(AC1070,#REF!,1)),"//","")</f>
        <v/>
      </c>
      <c r="S1070" s="43">
        <f t="shared" si="252"/>
        <v>187</v>
      </c>
      <c r="T1070" s="108" t="s">
        <v>2431</v>
      </c>
      <c r="U1070" s="115" t="s">
        <v>2431</v>
      </c>
      <c r="V1070" s="115" t="s">
        <v>2431</v>
      </c>
      <c r="W1070" s="44" t="str">
        <f t="shared" si="253"/>
        <v/>
      </c>
      <c r="X1070" s="25" t="str">
        <f t="shared" si="254"/>
        <v/>
      </c>
      <c r="Y1070" s="1">
        <f t="shared" si="255"/>
        <v>1046</v>
      </c>
      <c r="Z1070" t="str">
        <f t="shared" si="256"/>
        <v>ITM_1046</v>
      </c>
      <c r="AA1070" s="158" t="str">
        <f>IF(ISNA(VLOOKUP(X1070,Sheet2!J:J,1,0)),"//","")</f>
        <v/>
      </c>
      <c r="AC1070" s="108" t="str">
        <f t="shared" si="257"/>
        <v/>
      </c>
      <c r="AD1070" t="b">
        <f t="shared" si="258"/>
        <v>1</v>
      </c>
    </row>
    <row r="1071" spans="1:30">
      <c r="A1071" s="56">
        <f t="shared" si="259"/>
        <v>1071</v>
      </c>
      <c r="B1071" s="55">
        <f t="shared" si="251"/>
        <v>1047</v>
      </c>
      <c r="C1071" s="59" t="s">
        <v>4058</v>
      </c>
      <c r="D1071" s="59" t="s">
        <v>3404</v>
      </c>
      <c r="E1071" s="65" t="s">
        <v>533</v>
      </c>
      <c r="F1071" s="65" t="s">
        <v>918</v>
      </c>
      <c r="G1071" s="68">
        <v>0</v>
      </c>
      <c r="H1071" s="68">
        <v>0</v>
      </c>
      <c r="I1071" s="65" t="s">
        <v>1</v>
      </c>
      <c r="J1071" s="65" t="s">
        <v>1550</v>
      </c>
      <c r="K1071" s="66" t="s">
        <v>4077</v>
      </c>
      <c r="L1071" s="67"/>
      <c r="M1071" s="63" t="s">
        <v>3404</v>
      </c>
      <c r="N1071" s="13"/>
      <c r="O1071"/>
      <c r="P1071" t="str">
        <f t="shared" si="260"/>
        <v>NOT EQUAL</v>
      </c>
      <c r="Q1071" t="str">
        <f>IF(ISNA(VLOOKUP(AC1071,#REF!,1)),"//","")</f>
        <v/>
      </c>
      <c r="R1071"/>
      <c r="S1071" s="43">
        <f t="shared" si="252"/>
        <v>187</v>
      </c>
      <c r="T1071" s="92" t="s">
        <v>2431</v>
      </c>
      <c r="U1071" s="70" t="s">
        <v>2431</v>
      </c>
      <c r="V1071" s="70" t="s">
        <v>2431</v>
      </c>
      <c r="W1071" s="44" t="str">
        <f t="shared" si="253"/>
        <v/>
      </c>
      <c r="X1071" s="25" t="str">
        <f t="shared" si="254"/>
        <v/>
      </c>
      <c r="Y1071" s="1">
        <f t="shared" si="255"/>
        <v>1047</v>
      </c>
      <c r="Z1071" t="str">
        <f t="shared" si="256"/>
        <v>ITM_SERIAL_IO</v>
      </c>
      <c r="AA1071" s="158" t="str">
        <f>IF(ISNA(VLOOKUP(X1071,Sheet2!J:J,1,0)),"//","")</f>
        <v/>
      </c>
      <c r="AC1071" s="108" t="str">
        <f t="shared" si="257"/>
        <v/>
      </c>
      <c r="AD1071" t="b">
        <f t="shared" si="258"/>
        <v>1</v>
      </c>
    </row>
    <row r="1072" spans="1:30">
      <c r="A1072" s="56">
        <f t="shared" si="259"/>
        <v>1072</v>
      </c>
      <c r="B1072" s="55">
        <f t="shared" si="251"/>
        <v>1048</v>
      </c>
      <c r="C1072" s="59" t="s">
        <v>4057</v>
      </c>
      <c r="D1072" s="59" t="s">
        <v>7</v>
      </c>
      <c r="E1072" s="65" t="s">
        <v>533</v>
      </c>
      <c r="F1072" s="65" t="s">
        <v>919</v>
      </c>
      <c r="G1072" s="73">
        <v>0</v>
      </c>
      <c r="H1072" s="73">
        <v>0</v>
      </c>
      <c r="I1072" s="65" t="s">
        <v>1</v>
      </c>
      <c r="J1072" s="65" t="s">
        <v>1550</v>
      </c>
      <c r="K1072" s="66" t="s">
        <v>4077</v>
      </c>
      <c r="L1072" s="67"/>
      <c r="M1072" s="63" t="s">
        <v>3599</v>
      </c>
      <c r="N1072" s="13"/>
      <c r="O1072"/>
      <c r="P1072" t="str">
        <f t="shared" si="260"/>
        <v>NOT EQUAL</v>
      </c>
      <c r="Q1072" t="str">
        <f>IF(ISNA(VLOOKUP(AC1072,#REF!,1)),"//","")</f>
        <v/>
      </c>
      <c r="R1072"/>
      <c r="S1072" s="43">
        <f t="shared" si="252"/>
        <v>187</v>
      </c>
      <c r="T1072" s="92" t="s">
        <v>2431</v>
      </c>
      <c r="U1072" s="70" t="s">
        <v>2431</v>
      </c>
      <c r="V1072" s="70" t="s">
        <v>2431</v>
      </c>
      <c r="W1072" s="44" t="str">
        <f t="shared" si="253"/>
        <v/>
      </c>
      <c r="X1072" s="25" t="str">
        <f t="shared" si="254"/>
        <v/>
      </c>
      <c r="Y1072" s="1">
        <f t="shared" si="255"/>
        <v>1048</v>
      </c>
      <c r="Z1072" t="str">
        <f t="shared" si="256"/>
        <v>ITM_RIGHT_SHORT_ARROW</v>
      </c>
      <c r="AA1072" s="158" t="str">
        <f>IF(ISNA(VLOOKUP(X1072,Sheet2!J:J,1,0)),"//","")</f>
        <v/>
      </c>
      <c r="AC1072" s="108" t="str">
        <f t="shared" si="257"/>
        <v/>
      </c>
      <c r="AD1072" t="b">
        <f t="shared" si="258"/>
        <v>1</v>
      </c>
    </row>
    <row r="1073" spans="1:30">
      <c r="A1073" s="56">
        <f t="shared" si="259"/>
        <v>1073</v>
      </c>
      <c r="B1073" s="55">
        <f t="shared" si="251"/>
        <v>1049</v>
      </c>
      <c r="C1073" s="59" t="s">
        <v>4057</v>
      </c>
      <c r="D1073" s="59" t="s">
        <v>7</v>
      </c>
      <c r="E1073" s="65" t="s">
        <v>533</v>
      </c>
      <c r="F1073" s="65" t="s">
        <v>920</v>
      </c>
      <c r="G1073" s="73">
        <v>0</v>
      </c>
      <c r="H1073" s="73">
        <v>0</v>
      </c>
      <c r="I1073" s="65" t="s">
        <v>1</v>
      </c>
      <c r="J1073" s="65" t="s">
        <v>1550</v>
      </c>
      <c r="K1073" s="66" t="s">
        <v>4077</v>
      </c>
      <c r="L1073" s="67"/>
      <c r="M1073" s="63" t="s">
        <v>3600</v>
      </c>
      <c r="N1073" s="13"/>
      <c r="O1073"/>
      <c r="P1073" t="str">
        <f t="shared" si="260"/>
        <v>NOT EQUAL</v>
      </c>
      <c r="Q1073" t="str">
        <f>IF(ISNA(VLOOKUP(AC1073,#REF!,1)),"//","")</f>
        <v/>
      </c>
      <c r="R1073"/>
      <c r="S1073" s="43">
        <f t="shared" si="252"/>
        <v>187</v>
      </c>
      <c r="T1073" s="92" t="s">
        <v>2431</v>
      </c>
      <c r="U1073" s="70" t="s">
        <v>2431</v>
      </c>
      <c r="V1073" s="70" t="s">
        <v>2431</v>
      </c>
      <c r="W1073" s="44" t="str">
        <f t="shared" si="253"/>
        <v/>
      </c>
      <c r="X1073" s="25" t="str">
        <f t="shared" si="254"/>
        <v/>
      </c>
      <c r="Y1073" s="1">
        <f t="shared" si="255"/>
        <v>1049</v>
      </c>
      <c r="Z1073" t="str">
        <f t="shared" si="256"/>
        <v>ITM_LEFT_RIGHT_ARROWS</v>
      </c>
      <c r="AA1073" s="158" t="str">
        <f>IF(ISNA(VLOOKUP(X1073,Sheet2!J:J,1,0)),"//","")</f>
        <v/>
      </c>
      <c r="AC1073" s="108" t="str">
        <f t="shared" si="257"/>
        <v/>
      </c>
      <c r="AD1073" t="b">
        <f t="shared" si="258"/>
        <v>1</v>
      </c>
    </row>
    <row r="1074" spans="1:30">
      <c r="A1074" s="56">
        <f t="shared" si="259"/>
        <v>1074</v>
      </c>
      <c r="B1074" s="55">
        <f t="shared" si="251"/>
        <v>1050</v>
      </c>
      <c r="C1074" s="59" t="s">
        <v>4057</v>
      </c>
      <c r="D1074" s="59" t="s">
        <v>7</v>
      </c>
      <c r="E1074" s="65" t="s">
        <v>533</v>
      </c>
      <c r="F1074" s="65" t="s">
        <v>921</v>
      </c>
      <c r="G1074" s="73">
        <v>0</v>
      </c>
      <c r="H1074" s="73">
        <v>0</v>
      </c>
      <c r="I1074" s="65" t="s">
        <v>1</v>
      </c>
      <c r="J1074" s="65" t="s">
        <v>1550</v>
      </c>
      <c r="K1074" s="66" t="s">
        <v>4077</v>
      </c>
      <c r="L1074" s="67"/>
      <c r="M1074" s="63" t="s">
        <v>3601</v>
      </c>
      <c r="N1074" s="13"/>
      <c r="O1074"/>
      <c r="P1074" t="str">
        <f t="shared" si="260"/>
        <v>NOT EQUAL</v>
      </c>
      <c r="Q1074" t="str">
        <f>IF(ISNA(VLOOKUP(AC1074,#REF!,1)),"//","")</f>
        <v/>
      </c>
      <c r="R1074"/>
      <c r="S1074" s="43">
        <f t="shared" si="252"/>
        <v>187</v>
      </c>
      <c r="T1074" s="92"/>
      <c r="U1074" s="70"/>
      <c r="V1074" s="70"/>
      <c r="W1074" s="44" t="str">
        <f t="shared" si="253"/>
        <v/>
      </c>
      <c r="X1074" s="25" t="str">
        <f t="shared" si="254"/>
        <v/>
      </c>
      <c r="Y1074" s="1">
        <f t="shared" si="255"/>
        <v>1050</v>
      </c>
      <c r="Z1074" t="str">
        <f t="shared" si="256"/>
        <v>ITM_BST_SIGN</v>
      </c>
      <c r="AA1074" s="158" t="str">
        <f>IF(ISNA(VLOOKUP(X1074,Sheet2!J:J,1,0)),"//","")</f>
        <v/>
      </c>
      <c r="AC1074" s="108" t="str">
        <f t="shared" si="257"/>
        <v/>
      </c>
      <c r="AD1074" t="b">
        <f t="shared" si="258"/>
        <v>1</v>
      </c>
    </row>
    <row r="1075" spans="1:30">
      <c r="A1075" s="56">
        <f t="shared" si="259"/>
        <v>1075</v>
      </c>
      <c r="B1075" s="55">
        <f t="shared" si="251"/>
        <v>1051</v>
      </c>
      <c r="C1075" s="59" t="s">
        <v>4057</v>
      </c>
      <c r="D1075" s="59" t="s">
        <v>7</v>
      </c>
      <c r="E1075" s="65" t="s">
        <v>533</v>
      </c>
      <c r="F1075" s="65" t="s">
        <v>922</v>
      </c>
      <c r="G1075" s="73">
        <v>0</v>
      </c>
      <c r="H1075" s="73">
        <v>0</v>
      </c>
      <c r="I1075" s="65" t="s">
        <v>1</v>
      </c>
      <c r="J1075" s="65" t="s">
        <v>1550</v>
      </c>
      <c r="K1075" s="66" t="s">
        <v>4077</v>
      </c>
      <c r="L1075" s="67"/>
      <c r="M1075" s="63" t="s">
        <v>3602</v>
      </c>
      <c r="N1075" s="13"/>
      <c r="O1075"/>
      <c r="P1075" t="str">
        <f t="shared" si="260"/>
        <v>NOT EQUAL</v>
      </c>
      <c r="Q1075" t="str">
        <f>IF(ISNA(VLOOKUP(AC1075,#REF!,1)),"//","")</f>
        <v/>
      </c>
      <c r="R1075"/>
      <c r="S1075" s="43">
        <f t="shared" si="252"/>
        <v>187</v>
      </c>
      <c r="T1075" s="92"/>
      <c r="U1075" s="70"/>
      <c r="V1075" s="70"/>
      <c r="W1075" s="44" t="str">
        <f t="shared" si="253"/>
        <v/>
      </c>
      <c r="X1075" s="25" t="str">
        <f t="shared" si="254"/>
        <v/>
      </c>
      <c r="Y1075" s="1">
        <f t="shared" si="255"/>
        <v>1051</v>
      </c>
      <c r="Z1075" t="str">
        <f t="shared" si="256"/>
        <v>ITM_SST_SIGN</v>
      </c>
      <c r="AA1075" s="158" t="str">
        <f>IF(ISNA(VLOOKUP(X1075,Sheet2!J:J,1,0)),"//","")</f>
        <v/>
      </c>
      <c r="AC1075" s="108" t="str">
        <f t="shared" si="257"/>
        <v/>
      </c>
      <c r="AD1075" t="b">
        <f t="shared" si="258"/>
        <v>1</v>
      </c>
    </row>
    <row r="1076" spans="1:30">
      <c r="A1076" s="56">
        <f t="shared" si="259"/>
        <v>1076</v>
      </c>
      <c r="B1076" s="55">
        <f t="shared" si="251"/>
        <v>1052</v>
      </c>
      <c r="C1076" s="59" t="s">
        <v>4057</v>
      </c>
      <c r="D1076" s="59" t="s">
        <v>7</v>
      </c>
      <c r="E1076" s="65" t="s">
        <v>533</v>
      </c>
      <c r="F1076" s="65" t="s">
        <v>923</v>
      </c>
      <c r="G1076" s="73">
        <v>0</v>
      </c>
      <c r="H1076" s="73">
        <v>0</v>
      </c>
      <c r="I1076" s="65" t="s">
        <v>1</v>
      </c>
      <c r="J1076" s="65" t="s">
        <v>1550</v>
      </c>
      <c r="K1076" s="66" t="s">
        <v>4077</v>
      </c>
      <c r="L1076" s="67"/>
      <c r="M1076" s="63" t="s">
        <v>3603</v>
      </c>
      <c r="N1076" s="13"/>
      <c r="O1076"/>
      <c r="P1076" t="str">
        <f t="shared" si="260"/>
        <v>NOT EQUAL</v>
      </c>
      <c r="Q1076" t="str">
        <f>IF(ISNA(VLOOKUP(AC1076,#REF!,1)),"//","")</f>
        <v/>
      </c>
      <c r="R1076"/>
      <c r="S1076" s="43">
        <f t="shared" si="252"/>
        <v>187</v>
      </c>
      <c r="T1076" s="92" t="s">
        <v>2431</v>
      </c>
      <c r="U1076" s="70" t="s">
        <v>2431</v>
      </c>
      <c r="V1076" s="70" t="s">
        <v>2431</v>
      </c>
      <c r="W1076" s="44" t="str">
        <f t="shared" si="253"/>
        <v/>
      </c>
      <c r="X1076" s="25" t="str">
        <f t="shared" si="254"/>
        <v/>
      </c>
      <c r="Y1076" s="1">
        <f t="shared" si="255"/>
        <v>1052</v>
      </c>
      <c r="Z1076" t="str">
        <f t="shared" si="256"/>
        <v>ITM_HAMBURGER</v>
      </c>
      <c r="AA1076" s="158" t="str">
        <f>IF(ISNA(VLOOKUP(X1076,Sheet2!J:J,1,0)),"//","")</f>
        <v/>
      </c>
      <c r="AC1076" s="108" t="str">
        <f t="shared" si="257"/>
        <v/>
      </c>
      <c r="AD1076" t="b">
        <f t="shared" si="258"/>
        <v>1</v>
      </c>
    </row>
    <row r="1077" spans="1:30">
      <c r="A1077" s="56">
        <f t="shared" si="259"/>
        <v>1077</v>
      </c>
      <c r="B1077" s="55">
        <f t="shared" si="251"/>
        <v>1053</v>
      </c>
      <c r="C1077" s="59" t="s">
        <v>4057</v>
      </c>
      <c r="D1077" s="59" t="s">
        <v>7</v>
      </c>
      <c r="E1077" s="65" t="s">
        <v>533</v>
      </c>
      <c r="F1077" s="65" t="s">
        <v>924</v>
      </c>
      <c r="G1077" s="73">
        <v>0</v>
      </c>
      <c r="H1077" s="73">
        <v>0</v>
      </c>
      <c r="I1077" s="65" t="s">
        <v>1</v>
      </c>
      <c r="J1077" s="65" t="s">
        <v>1550</v>
      </c>
      <c r="K1077" s="66" t="s">
        <v>4077</v>
      </c>
      <c r="L1077" s="67"/>
      <c r="M1077" s="63" t="s">
        <v>3604</v>
      </c>
      <c r="N1077" s="13"/>
      <c r="O1077"/>
      <c r="P1077" t="str">
        <f t="shared" si="260"/>
        <v>NOT EQUAL</v>
      </c>
      <c r="Q1077" t="str">
        <f>IF(ISNA(VLOOKUP(AC1077,#REF!,1)),"//","")</f>
        <v/>
      </c>
      <c r="R1077"/>
      <c r="S1077" s="43">
        <f t="shared" si="252"/>
        <v>187</v>
      </c>
      <c r="T1077" s="92"/>
      <c r="U1077" s="70"/>
      <c r="V1077" s="70"/>
      <c r="W1077" s="44" t="str">
        <f t="shared" si="253"/>
        <v/>
      </c>
      <c r="X1077" s="25" t="str">
        <f t="shared" si="254"/>
        <v/>
      </c>
      <c r="Y1077" s="1">
        <f t="shared" si="255"/>
        <v>1053</v>
      </c>
      <c r="Z1077" t="str">
        <f t="shared" si="256"/>
        <v>ITM_UNDO_SIGN</v>
      </c>
      <c r="AA1077" s="158" t="str">
        <f>IF(ISNA(VLOOKUP(X1077,Sheet2!J:J,1,0)),"//","")</f>
        <v/>
      </c>
      <c r="AC1077" s="108" t="str">
        <f t="shared" si="257"/>
        <v/>
      </c>
      <c r="AD1077" t="b">
        <f t="shared" si="258"/>
        <v>1</v>
      </c>
    </row>
    <row r="1078" spans="1:30">
      <c r="A1078" s="56">
        <f t="shared" si="259"/>
        <v>1078</v>
      </c>
      <c r="B1078" s="55">
        <f t="shared" si="251"/>
        <v>1054</v>
      </c>
      <c r="C1078" s="59" t="s">
        <v>4057</v>
      </c>
      <c r="D1078" s="59" t="s">
        <v>7</v>
      </c>
      <c r="E1078" s="65" t="s">
        <v>533</v>
      </c>
      <c r="F1078" s="65" t="s">
        <v>925</v>
      </c>
      <c r="G1078" s="73">
        <v>0</v>
      </c>
      <c r="H1078" s="73">
        <v>0</v>
      </c>
      <c r="I1078" s="65" t="s">
        <v>1</v>
      </c>
      <c r="J1078" s="65" t="s">
        <v>1550</v>
      </c>
      <c r="K1078" s="66" t="s">
        <v>4077</v>
      </c>
      <c r="L1078" s="67"/>
      <c r="M1078" s="63" t="s">
        <v>3605</v>
      </c>
      <c r="N1078" s="13"/>
      <c r="O1078"/>
      <c r="P1078" t="str">
        <f t="shared" si="260"/>
        <v>NOT EQUAL</v>
      </c>
      <c r="Q1078" t="str">
        <f>IF(ISNA(VLOOKUP(AC1078,#REF!,1)),"//","")</f>
        <v/>
      </c>
      <c r="R1078"/>
      <c r="S1078" s="43">
        <f t="shared" si="252"/>
        <v>187</v>
      </c>
      <c r="T1078" s="92" t="s">
        <v>2431</v>
      </c>
      <c r="U1078" s="70" t="s">
        <v>2431</v>
      </c>
      <c r="V1078" s="70" t="s">
        <v>2431</v>
      </c>
      <c r="W1078" s="44" t="str">
        <f t="shared" si="253"/>
        <v/>
      </c>
      <c r="X1078" s="25" t="str">
        <f t="shared" si="254"/>
        <v/>
      </c>
      <c r="Y1078" s="1">
        <f t="shared" si="255"/>
        <v>1054</v>
      </c>
      <c r="Z1078" t="str">
        <f t="shared" si="256"/>
        <v>ITM_FOR_ALL</v>
      </c>
      <c r="AA1078" s="158" t="str">
        <f>IF(ISNA(VLOOKUP(X1078,Sheet2!J:J,1,0)),"//","")</f>
        <v/>
      </c>
      <c r="AC1078" s="108" t="str">
        <f t="shared" si="257"/>
        <v/>
      </c>
      <c r="AD1078" t="b">
        <f t="shared" si="258"/>
        <v>1</v>
      </c>
    </row>
    <row r="1079" spans="1:30">
      <c r="A1079" s="56">
        <f t="shared" si="259"/>
        <v>1079</v>
      </c>
      <c r="B1079" s="55">
        <f t="shared" si="251"/>
        <v>1055</v>
      </c>
      <c r="C1079" s="59" t="s">
        <v>4057</v>
      </c>
      <c r="D1079" s="59" t="s">
        <v>7</v>
      </c>
      <c r="E1079" s="65" t="s">
        <v>533</v>
      </c>
      <c r="F1079" s="65" t="s">
        <v>926</v>
      </c>
      <c r="G1079" s="73">
        <v>0</v>
      </c>
      <c r="H1079" s="73">
        <v>0</v>
      </c>
      <c r="I1079" s="65" t="s">
        <v>1</v>
      </c>
      <c r="J1079" s="65" t="s">
        <v>1550</v>
      </c>
      <c r="K1079" s="66" t="s">
        <v>4077</v>
      </c>
      <c r="L1079" s="67"/>
      <c r="M1079" s="63" t="s">
        <v>3606</v>
      </c>
      <c r="N1079" s="13"/>
      <c r="O1079"/>
      <c r="P1079" t="str">
        <f t="shared" si="260"/>
        <v>NOT EQUAL</v>
      </c>
      <c r="Q1079" t="str">
        <f>IF(ISNA(VLOOKUP(AC1079,#REF!,1)),"//","")</f>
        <v/>
      </c>
      <c r="R1079"/>
      <c r="S1079" s="43">
        <f t="shared" si="252"/>
        <v>187</v>
      </c>
      <c r="T1079" s="92" t="s">
        <v>2431</v>
      </c>
      <c r="U1079" s="70" t="s">
        <v>2431</v>
      </c>
      <c r="V1079" s="70" t="s">
        <v>2431</v>
      </c>
      <c r="W1079" s="44" t="str">
        <f t="shared" si="253"/>
        <v/>
      </c>
      <c r="X1079" s="25" t="str">
        <f t="shared" si="254"/>
        <v/>
      </c>
      <c r="Y1079" s="1">
        <f t="shared" si="255"/>
        <v>1055</v>
      </c>
      <c r="Z1079" t="str">
        <f t="shared" si="256"/>
        <v>ITM_COMPLEMENT</v>
      </c>
      <c r="AA1079" s="158" t="str">
        <f>IF(ISNA(VLOOKUP(X1079,Sheet2!J:J,1,0)),"//","")</f>
        <v/>
      </c>
      <c r="AC1079" s="108" t="str">
        <f t="shared" si="257"/>
        <v/>
      </c>
      <c r="AD1079" t="b">
        <f t="shared" si="258"/>
        <v>1</v>
      </c>
    </row>
    <row r="1080" spans="1:30">
      <c r="A1080" s="56">
        <f t="shared" si="259"/>
        <v>1080</v>
      </c>
      <c r="B1080" s="55">
        <f t="shared" si="251"/>
        <v>1056</v>
      </c>
      <c r="C1080" s="59" t="s">
        <v>4057</v>
      </c>
      <c r="D1080" s="59" t="s">
        <v>7</v>
      </c>
      <c r="E1080" s="65" t="s">
        <v>533</v>
      </c>
      <c r="F1080" s="65" t="s">
        <v>927</v>
      </c>
      <c r="G1080" s="73">
        <v>0</v>
      </c>
      <c r="H1080" s="73">
        <v>0</v>
      </c>
      <c r="I1080" s="65" t="s">
        <v>1</v>
      </c>
      <c r="J1080" s="65" t="s">
        <v>1550</v>
      </c>
      <c r="K1080" s="66" t="s">
        <v>4077</v>
      </c>
      <c r="L1080" s="67"/>
      <c r="M1080" s="63" t="s">
        <v>3607</v>
      </c>
      <c r="N1080" s="13"/>
      <c r="O1080"/>
      <c r="P1080" t="str">
        <f t="shared" si="260"/>
        <v>NOT EQUAL</v>
      </c>
      <c r="Q1080" t="str">
        <f>IF(ISNA(VLOOKUP(AC1080,#REF!,1)),"//","")</f>
        <v/>
      </c>
      <c r="R1080"/>
      <c r="S1080" s="43">
        <f t="shared" si="252"/>
        <v>187</v>
      </c>
      <c r="T1080" s="92" t="s">
        <v>2431</v>
      </c>
      <c r="U1080" s="70" t="s">
        <v>2431</v>
      </c>
      <c r="V1080" s="70" t="s">
        <v>2431</v>
      </c>
      <c r="W1080" s="44" t="str">
        <f t="shared" si="253"/>
        <v/>
      </c>
      <c r="X1080" s="25" t="str">
        <f t="shared" si="254"/>
        <v/>
      </c>
      <c r="Y1080" s="1">
        <f t="shared" si="255"/>
        <v>1056</v>
      </c>
      <c r="Z1080" t="str">
        <f t="shared" si="256"/>
        <v>ITM_PARTIAL_DIFF</v>
      </c>
      <c r="AA1080" s="158" t="str">
        <f>IF(ISNA(VLOOKUP(X1080,Sheet2!J:J,1,0)),"//","")</f>
        <v/>
      </c>
      <c r="AC1080" s="108" t="str">
        <f t="shared" si="257"/>
        <v/>
      </c>
      <c r="AD1080" t="b">
        <f t="shared" si="258"/>
        <v>1</v>
      </c>
    </row>
    <row r="1081" spans="1:30">
      <c r="A1081" s="56">
        <f t="shared" si="259"/>
        <v>1081</v>
      </c>
      <c r="B1081" s="55">
        <f t="shared" si="251"/>
        <v>1057</v>
      </c>
      <c r="C1081" s="59" t="s">
        <v>4057</v>
      </c>
      <c r="D1081" s="59" t="s">
        <v>7</v>
      </c>
      <c r="E1081" s="65" t="s">
        <v>533</v>
      </c>
      <c r="F1081" s="65" t="s">
        <v>928</v>
      </c>
      <c r="G1081" s="73">
        <v>0</v>
      </c>
      <c r="H1081" s="73">
        <v>0</v>
      </c>
      <c r="I1081" s="65" t="s">
        <v>1</v>
      </c>
      <c r="J1081" s="65" t="s">
        <v>1550</v>
      </c>
      <c r="K1081" s="66" t="s">
        <v>4077</v>
      </c>
      <c r="L1081" s="67"/>
      <c r="M1081" s="63" t="s">
        <v>3608</v>
      </c>
      <c r="N1081" s="13"/>
      <c r="O1081"/>
      <c r="P1081" t="str">
        <f t="shared" si="260"/>
        <v>NOT EQUAL</v>
      </c>
      <c r="Q1081" t="str">
        <f>IF(ISNA(VLOOKUP(AC1081,#REF!,1)),"//","")</f>
        <v/>
      </c>
      <c r="R1081"/>
      <c r="S1081" s="43">
        <f t="shared" si="252"/>
        <v>187</v>
      </c>
      <c r="T1081" s="92" t="s">
        <v>2431</v>
      </c>
      <c r="U1081" s="70" t="s">
        <v>2431</v>
      </c>
      <c r="V1081" s="70" t="s">
        <v>2431</v>
      </c>
      <c r="W1081" s="44" t="str">
        <f t="shared" si="253"/>
        <v/>
      </c>
      <c r="X1081" s="25" t="str">
        <f t="shared" si="254"/>
        <v/>
      </c>
      <c r="Y1081" s="1">
        <f t="shared" si="255"/>
        <v>1057</v>
      </c>
      <c r="Z1081" t="str">
        <f t="shared" si="256"/>
        <v>ITM_THERE_EXISTS</v>
      </c>
      <c r="AA1081" s="158" t="str">
        <f>IF(ISNA(VLOOKUP(X1081,Sheet2!J:J,1,0)),"//","")</f>
        <v/>
      </c>
      <c r="AC1081" s="108" t="str">
        <f t="shared" si="257"/>
        <v/>
      </c>
      <c r="AD1081" t="b">
        <f t="shared" si="258"/>
        <v>1</v>
      </c>
    </row>
    <row r="1082" spans="1:30">
      <c r="A1082" s="56">
        <f t="shared" si="259"/>
        <v>1082</v>
      </c>
      <c r="B1082" s="55">
        <f t="shared" si="251"/>
        <v>1058</v>
      </c>
      <c r="C1082" s="59" t="s">
        <v>4057</v>
      </c>
      <c r="D1082" s="59" t="s">
        <v>7</v>
      </c>
      <c r="E1082" s="65" t="s">
        <v>533</v>
      </c>
      <c r="F1082" s="65" t="s">
        <v>929</v>
      </c>
      <c r="G1082" s="73">
        <v>0</v>
      </c>
      <c r="H1082" s="73">
        <v>0</v>
      </c>
      <c r="I1082" s="65" t="s">
        <v>1</v>
      </c>
      <c r="J1082" s="65" t="s">
        <v>1550</v>
      </c>
      <c r="K1082" s="66" t="s">
        <v>4077</v>
      </c>
      <c r="L1082" s="67"/>
      <c r="M1082" s="63" t="s">
        <v>3609</v>
      </c>
      <c r="N1082" s="13"/>
      <c r="O1082"/>
      <c r="P1082" t="str">
        <f t="shared" si="260"/>
        <v>NOT EQUAL</v>
      </c>
      <c r="Q1082" t="str">
        <f>IF(ISNA(VLOOKUP(AC1082,#REF!,1)),"//","")</f>
        <v/>
      </c>
      <c r="R1082"/>
      <c r="S1082" s="43">
        <f t="shared" si="252"/>
        <v>187</v>
      </c>
      <c r="T1082" s="92" t="s">
        <v>2431</v>
      </c>
      <c r="U1082" s="70" t="s">
        <v>2431</v>
      </c>
      <c r="V1082" s="70" t="s">
        <v>2431</v>
      </c>
      <c r="W1082" s="44" t="str">
        <f t="shared" si="253"/>
        <v/>
      </c>
      <c r="X1082" s="25" t="str">
        <f t="shared" si="254"/>
        <v/>
      </c>
      <c r="Y1082" s="1">
        <f t="shared" si="255"/>
        <v>1058</v>
      </c>
      <c r="Z1082" t="str">
        <f t="shared" si="256"/>
        <v>ITM_THERE_DOES_NOT_EXIST</v>
      </c>
      <c r="AA1082" s="158" t="str">
        <f>IF(ISNA(VLOOKUP(X1082,Sheet2!J:J,1,0)),"//","")</f>
        <v/>
      </c>
      <c r="AC1082" s="108" t="str">
        <f t="shared" si="257"/>
        <v/>
      </c>
      <c r="AD1082" t="b">
        <f t="shared" si="258"/>
        <v>1</v>
      </c>
    </row>
    <row r="1083" spans="1:30">
      <c r="A1083" s="56">
        <f t="shared" si="259"/>
        <v>1083</v>
      </c>
      <c r="B1083" s="55">
        <f t="shared" si="251"/>
        <v>1059</v>
      </c>
      <c r="C1083" s="59" t="s">
        <v>4058</v>
      </c>
      <c r="D1083" s="59" t="s">
        <v>3405</v>
      </c>
      <c r="E1083" s="65" t="s">
        <v>533</v>
      </c>
      <c r="F1083" s="65" t="s">
        <v>930</v>
      </c>
      <c r="G1083" s="73">
        <v>0</v>
      </c>
      <c r="H1083" s="73">
        <v>0</v>
      </c>
      <c r="I1083" s="65" t="s">
        <v>1</v>
      </c>
      <c r="J1083" s="65" t="s">
        <v>1550</v>
      </c>
      <c r="K1083" s="66" t="s">
        <v>4077</v>
      </c>
      <c r="L1083" s="67"/>
      <c r="M1083" s="63" t="s">
        <v>3405</v>
      </c>
      <c r="N1083" s="13"/>
      <c r="O1083"/>
      <c r="P1083" t="str">
        <f t="shared" si="260"/>
        <v>NOT EQUAL</v>
      </c>
      <c r="Q1083" t="str">
        <f>IF(ISNA(VLOOKUP(AC1083,#REF!,1)),"//","")</f>
        <v/>
      </c>
      <c r="R1083"/>
      <c r="S1083" s="43">
        <f t="shared" si="252"/>
        <v>187</v>
      </c>
      <c r="T1083" s="92" t="s">
        <v>2431</v>
      </c>
      <c r="U1083" s="70" t="s">
        <v>2431</v>
      </c>
      <c r="V1083" s="70" t="s">
        <v>2431</v>
      </c>
      <c r="W1083" s="44" t="str">
        <f t="shared" si="253"/>
        <v/>
      </c>
      <c r="X1083" s="25" t="str">
        <f t="shared" si="254"/>
        <v/>
      </c>
      <c r="Y1083" s="1">
        <f t="shared" si="255"/>
        <v>1059</v>
      </c>
      <c r="Z1083" t="str">
        <f t="shared" si="256"/>
        <v>ITM_EMPTY_SET</v>
      </c>
      <c r="AA1083" s="158" t="str">
        <f>IF(ISNA(VLOOKUP(X1083,Sheet2!J:J,1,0)),"//","")</f>
        <v/>
      </c>
      <c r="AC1083" s="108" t="str">
        <f t="shared" si="257"/>
        <v/>
      </c>
      <c r="AD1083" t="b">
        <f t="shared" si="258"/>
        <v>1</v>
      </c>
    </row>
    <row r="1084" spans="1:30">
      <c r="A1084" s="56">
        <f t="shared" si="259"/>
        <v>1084</v>
      </c>
      <c r="B1084" s="55">
        <f t="shared" si="251"/>
        <v>1060</v>
      </c>
      <c r="C1084" s="59" t="s">
        <v>4057</v>
      </c>
      <c r="D1084" s="59" t="s">
        <v>7</v>
      </c>
      <c r="E1084" s="65" t="s">
        <v>533</v>
      </c>
      <c r="F1084" s="65" t="s">
        <v>931</v>
      </c>
      <c r="G1084" s="73">
        <v>0</v>
      </c>
      <c r="H1084" s="73">
        <v>0</v>
      </c>
      <c r="I1084" s="65" t="s">
        <v>1</v>
      </c>
      <c r="J1084" s="65" t="s">
        <v>1550</v>
      </c>
      <c r="K1084" s="66" t="s">
        <v>4077</v>
      </c>
      <c r="L1084" s="67"/>
      <c r="M1084" s="63" t="s">
        <v>3610</v>
      </c>
      <c r="N1084" s="13"/>
      <c r="O1084"/>
      <c r="P1084" t="str">
        <f t="shared" si="260"/>
        <v>NOT EQUAL</v>
      </c>
      <c r="Q1084" t="str">
        <f>IF(ISNA(VLOOKUP(AC1084,#REF!,1)),"//","")</f>
        <v/>
      </c>
      <c r="R1084"/>
      <c r="S1084" s="43">
        <f t="shared" si="252"/>
        <v>187</v>
      </c>
      <c r="T1084" s="92" t="s">
        <v>2431</v>
      </c>
      <c r="U1084" s="70" t="s">
        <v>2431</v>
      </c>
      <c r="V1084" s="70" t="s">
        <v>2431</v>
      </c>
      <c r="W1084" s="44" t="str">
        <f t="shared" si="253"/>
        <v/>
      </c>
      <c r="X1084" s="25" t="str">
        <f t="shared" si="254"/>
        <v/>
      </c>
      <c r="Y1084" s="1">
        <f t="shared" si="255"/>
        <v>1060</v>
      </c>
      <c r="Z1084" t="str">
        <f t="shared" si="256"/>
        <v>ITM_INCREMENT</v>
      </c>
      <c r="AA1084" s="158" t="str">
        <f>IF(ISNA(VLOOKUP(X1084,Sheet2!J:J,1,0)),"//","")</f>
        <v/>
      </c>
      <c r="AC1084" s="108" t="str">
        <f t="shared" si="257"/>
        <v/>
      </c>
      <c r="AD1084" t="b">
        <f t="shared" si="258"/>
        <v>1</v>
      </c>
    </row>
    <row r="1085" spans="1:30">
      <c r="A1085" s="56">
        <f t="shared" si="259"/>
        <v>1085</v>
      </c>
      <c r="B1085" s="55">
        <f t="shared" si="251"/>
        <v>1061</v>
      </c>
      <c r="C1085" s="59" t="s">
        <v>4057</v>
      </c>
      <c r="D1085" s="59" t="s">
        <v>7</v>
      </c>
      <c r="E1085" s="65" t="s">
        <v>533</v>
      </c>
      <c r="F1085" s="65" t="s">
        <v>932</v>
      </c>
      <c r="G1085" s="73">
        <v>0</v>
      </c>
      <c r="H1085" s="73">
        <v>0</v>
      </c>
      <c r="I1085" s="65" t="s">
        <v>1</v>
      </c>
      <c r="J1085" s="65" t="s">
        <v>1550</v>
      </c>
      <c r="K1085" s="66" t="s">
        <v>4077</v>
      </c>
      <c r="L1085" s="67"/>
      <c r="M1085" s="63" t="s">
        <v>3611</v>
      </c>
      <c r="N1085" s="13"/>
      <c r="O1085"/>
      <c r="P1085" t="str">
        <f t="shared" si="260"/>
        <v>NOT EQUAL</v>
      </c>
      <c r="Q1085" t="str">
        <f>IF(ISNA(VLOOKUP(AC1085,#REF!,1)),"//","")</f>
        <v/>
      </c>
      <c r="R1085"/>
      <c r="S1085" s="43">
        <f t="shared" si="252"/>
        <v>187</v>
      </c>
      <c r="T1085" s="92" t="s">
        <v>2431</v>
      </c>
      <c r="U1085" s="70" t="s">
        <v>2431</v>
      </c>
      <c r="V1085" s="70" t="s">
        <v>2431</v>
      </c>
      <c r="W1085" s="44" t="str">
        <f t="shared" si="253"/>
        <v/>
      </c>
      <c r="X1085" s="25" t="str">
        <f t="shared" si="254"/>
        <v/>
      </c>
      <c r="Y1085" s="1">
        <f t="shared" si="255"/>
        <v>1061</v>
      </c>
      <c r="Z1085" t="str">
        <f t="shared" si="256"/>
        <v>ITM_NABLA</v>
      </c>
      <c r="AA1085" s="158" t="str">
        <f>IF(ISNA(VLOOKUP(X1085,Sheet2!J:J,1,0)),"//","")</f>
        <v/>
      </c>
      <c r="AC1085" s="108" t="str">
        <f t="shared" si="257"/>
        <v/>
      </c>
      <c r="AD1085" t="b">
        <f t="shared" si="258"/>
        <v>1</v>
      </c>
    </row>
    <row r="1086" spans="1:30">
      <c r="A1086" s="56">
        <f t="shared" si="259"/>
        <v>1086</v>
      </c>
      <c r="B1086" s="55">
        <f t="shared" si="251"/>
        <v>1062</v>
      </c>
      <c r="C1086" s="59" t="s">
        <v>4057</v>
      </c>
      <c r="D1086" s="59" t="s">
        <v>7</v>
      </c>
      <c r="E1086" s="65" t="s">
        <v>533</v>
      </c>
      <c r="F1086" s="65" t="s">
        <v>933</v>
      </c>
      <c r="G1086" s="73">
        <v>0</v>
      </c>
      <c r="H1086" s="73">
        <v>0</v>
      </c>
      <c r="I1086" s="65" t="s">
        <v>1</v>
      </c>
      <c r="J1086" s="65" t="s">
        <v>1550</v>
      </c>
      <c r="K1086" s="66" t="s">
        <v>4077</v>
      </c>
      <c r="L1086" s="67"/>
      <c r="M1086" s="63" t="s">
        <v>3612</v>
      </c>
      <c r="N1086" s="13"/>
      <c r="O1086"/>
      <c r="P1086" t="str">
        <f t="shared" si="260"/>
        <v>NOT EQUAL</v>
      </c>
      <c r="Q1086" t="str">
        <f>IF(ISNA(VLOOKUP(AC1086,#REF!,1)),"//","")</f>
        <v/>
      </c>
      <c r="R1086"/>
      <c r="S1086" s="43">
        <f t="shared" si="252"/>
        <v>187</v>
      </c>
      <c r="T1086" s="92" t="s">
        <v>2431</v>
      </c>
      <c r="U1086" s="70" t="s">
        <v>2431</v>
      </c>
      <c r="V1086" s="70" t="s">
        <v>2431</v>
      </c>
      <c r="W1086" s="44" t="str">
        <f t="shared" si="253"/>
        <v/>
      </c>
      <c r="X1086" s="25" t="str">
        <f t="shared" si="254"/>
        <v/>
      </c>
      <c r="Y1086" s="1">
        <f t="shared" si="255"/>
        <v>1062</v>
      </c>
      <c r="Z1086" t="str">
        <f t="shared" si="256"/>
        <v>ITM_ELEMENT_OF</v>
      </c>
      <c r="AA1086" s="158" t="str">
        <f>IF(ISNA(VLOOKUP(X1086,Sheet2!J:J,1,0)),"//","")</f>
        <v/>
      </c>
      <c r="AC1086" s="108" t="str">
        <f t="shared" si="257"/>
        <v/>
      </c>
      <c r="AD1086" t="b">
        <f t="shared" si="258"/>
        <v>1</v>
      </c>
    </row>
    <row r="1087" spans="1:30">
      <c r="A1087" s="56">
        <f t="shared" si="259"/>
        <v>1087</v>
      </c>
      <c r="B1087" s="55">
        <f t="shared" si="251"/>
        <v>1063</v>
      </c>
      <c r="C1087" s="59" t="s">
        <v>4057</v>
      </c>
      <c r="D1087" s="59" t="s">
        <v>7</v>
      </c>
      <c r="E1087" s="65" t="s">
        <v>533</v>
      </c>
      <c r="F1087" s="65" t="s">
        <v>934</v>
      </c>
      <c r="G1087" s="73">
        <v>0</v>
      </c>
      <c r="H1087" s="73">
        <v>0</v>
      </c>
      <c r="I1087" s="65" t="s">
        <v>1</v>
      </c>
      <c r="J1087" s="65" t="s">
        <v>1550</v>
      </c>
      <c r="K1087" s="66" t="s">
        <v>4077</v>
      </c>
      <c r="L1087" s="67"/>
      <c r="M1087" s="63" t="s">
        <v>3613</v>
      </c>
      <c r="N1087" s="13"/>
      <c r="O1087"/>
      <c r="P1087" t="str">
        <f t="shared" si="260"/>
        <v>NOT EQUAL</v>
      </c>
      <c r="Q1087" t="str">
        <f>IF(ISNA(VLOOKUP(AC1087,#REF!,1)),"//","")</f>
        <v/>
      </c>
      <c r="R1087"/>
      <c r="S1087" s="43">
        <f t="shared" si="252"/>
        <v>187</v>
      </c>
      <c r="T1087" s="92" t="s">
        <v>2431</v>
      </c>
      <c r="U1087" s="70" t="s">
        <v>2431</v>
      </c>
      <c r="V1087" s="70" t="s">
        <v>2431</v>
      </c>
      <c r="W1087" s="44" t="str">
        <f t="shared" si="253"/>
        <v/>
      </c>
      <c r="X1087" s="25" t="str">
        <f t="shared" si="254"/>
        <v/>
      </c>
      <c r="Y1087" s="1">
        <f t="shared" si="255"/>
        <v>1063</v>
      </c>
      <c r="Z1087" t="str">
        <f t="shared" si="256"/>
        <v>ITM_NOT_ELEMENT_OF</v>
      </c>
      <c r="AA1087" s="158" t="str">
        <f>IF(ISNA(VLOOKUP(X1087,Sheet2!J:J,1,0)),"//","")</f>
        <v/>
      </c>
      <c r="AC1087" s="108" t="str">
        <f t="shared" si="257"/>
        <v/>
      </c>
      <c r="AD1087" t="b">
        <f t="shared" si="258"/>
        <v>1</v>
      </c>
    </row>
    <row r="1088" spans="1:30">
      <c r="A1088" s="56">
        <f t="shared" si="259"/>
        <v>1088</v>
      </c>
      <c r="B1088" s="55">
        <f t="shared" si="251"/>
        <v>1064</v>
      </c>
      <c r="C1088" s="59" t="s">
        <v>4057</v>
      </c>
      <c r="D1088" s="59" t="s">
        <v>7</v>
      </c>
      <c r="E1088" s="65" t="s">
        <v>533</v>
      </c>
      <c r="F1088" s="65" t="s">
        <v>935</v>
      </c>
      <c r="G1088" s="73">
        <v>0</v>
      </c>
      <c r="H1088" s="73">
        <v>0</v>
      </c>
      <c r="I1088" s="65" t="s">
        <v>1</v>
      </c>
      <c r="J1088" s="65" t="s">
        <v>1550</v>
      </c>
      <c r="K1088" s="66" t="s">
        <v>4077</v>
      </c>
      <c r="L1088" s="67"/>
      <c r="M1088" s="63" t="s">
        <v>3614</v>
      </c>
      <c r="N1088" s="13"/>
      <c r="O1088"/>
      <c r="P1088" t="str">
        <f t="shared" si="260"/>
        <v>NOT EQUAL</v>
      </c>
      <c r="Q1088" t="str">
        <f>IF(ISNA(VLOOKUP(AC1088,#REF!,1)),"//","")</f>
        <v/>
      </c>
      <c r="R1088"/>
      <c r="S1088" s="43">
        <f t="shared" si="252"/>
        <v>187</v>
      </c>
      <c r="T1088" s="92" t="s">
        <v>2431</v>
      </c>
      <c r="U1088" s="70" t="s">
        <v>2431</v>
      </c>
      <c r="V1088" s="70" t="s">
        <v>2431</v>
      </c>
      <c r="W1088" s="44" t="str">
        <f t="shared" si="253"/>
        <v/>
      </c>
      <c r="X1088" s="25" t="str">
        <f t="shared" si="254"/>
        <v/>
      </c>
      <c r="Y1088" s="1">
        <f t="shared" si="255"/>
        <v>1064</v>
      </c>
      <c r="Z1088" t="str">
        <f t="shared" si="256"/>
        <v>ITM_CONTAINS</v>
      </c>
      <c r="AA1088" s="158" t="str">
        <f>IF(ISNA(VLOOKUP(X1088,Sheet2!J:J,1,0)),"//","")</f>
        <v/>
      </c>
      <c r="AC1088" s="108" t="str">
        <f t="shared" si="257"/>
        <v/>
      </c>
      <c r="AD1088" t="b">
        <f t="shared" si="258"/>
        <v>1</v>
      </c>
    </row>
    <row r="1089" spans="1:30">
      <c r="A1089" s="56">
        <f t="shared" si="259"/>
        <v>1089</v>
      </c>
      <c r="B1089" s="55">
        <f t="shared" si="251"/>
        <v>1065</v>
      </c>
      <c r="C1089" s="59" t="s">
        <v>4057</v>
      </c>
      <c r="D1089" s="59" t="s">
        <v>7</v>
      </c>
      <c r="E1089" s="65" t="s">
        <v>533</v>
      </c>
      <c r="F1089" s="65" t="s">
        <v>936</v>
      </c>
      <c r="G1089" s="73">
        <v>0</v>
      </c>
      <c r="H1089" s="73">
        <v>0</v>
      </c>
      <c r="I1089" s="65" t="s">
        <v>1</v>
      </c>
      <c r="J1089" s="65" t="s">
        <v>1550</v>
      </c>
      <c r="K1089" s="66" t="s">
        <v>4077</v>
      </c>
      <c r="L1089" s="67"/>
      <c r="M1089" s="63" t="s">
        <v>3615</v>
      </c>
      <c r="N1089" s="13"/>
      <c r="O1089"/>
      <c r="P1089" t="str">
        <f t="shared" si="260"/>
        <v>NOT EQUAL</v>
      </c>
      <c r="Q1089" t="str">
        <f>IF(ISNA(VLOOKUP(AC1089,#REF!,1)),"//","")</f>
        <v/>
      </c>
      <c r="R1089"/>
      <c r="S1089" s="43">
        <f t="shared" si="252"/>
        <v>187</v>
      </c>
      <c r="T1089" s="92" t="s">
        <v>2431</v>
      </c>
      <c r="U1089" s="70" t="s">
        <v>2431</v>
      </c>
      <c r="V1089" s="70" t="s">
        <v>2431</v>
      </c>
      <c r="W1089" s="44" t="str">
        <f t="shared" si="253"/>
        <v/>
      </c>
      <c r="X1089" s="25" t="str">
        <f t="shared" si="254"/>
        <v/>
      </c>
      <c r="Y1089" s="1">
        <f t="shared" si="255"/>
        <v>1065</v>
      </c>
      <c r="Z1089" t="str">
        <f t="shared" si="256"/>
        <v>ITM_DOES_NOT_CONTAIN</v>
      </c>
      <c r="AA1089" s="158" t="str">
        <f>IF(ISNA(VLOOKUP(X1089,Sheet2!J:J,1,0)),"//","")</f>
        <v/>
      </c>
      <c r="AC1089" s="108" t="str">
        <f t="shared" si="257"/>
        <v/>
      </c>
      <c r="AD1089" t="b">
        <f t="shared" si="258"/>
        <v>1</v>
      </c>
    </row>
    <row r="1090" spans="1:30">
      <c r="A1090" s="56">
        <f t="shared" si="259"/>
        <v>1090</v>
      </c>
      <c r="B1090" s="55">
        <f t="shared" si="251"/>
        <v>1066</v>
      </c>
      <c r="C1090" s="59" t="s">
        <v>4057</v>
      </c>
      <c r="D1090" s="59" t="s">
        <v>7</v>
      </c>
      <c r="E1090" s="65" t="s">
        <v>533</v>
      </c>
      <c r="F1090" s="65" t="s">
        <v>937</v>
      </c>
      <c r="G1090" s="73">
        <v>0</v>
      </c>
      <c r="H1090" s="73">
        <v>0</v>
      </c>
      <c r="I1090" s="65" t="s">
        <v>1</v>
      </c>
      <c r="J1090" s="65" t="s">
        <v>1550</v>
      </c>
      <c r="K1090" s="66" t="s">
        <v>4077</v>
      </c>
      <c r="L1090" s="67"/>
      <c r="M1090" s="63" t="s">
        <v>3616</v>
      </c>
      <c r="N1090" s="13"/>
      <c r="O1090"/>
      <c r="P1090" t="str">
        <f t="shared" si="260"/>
        <v>NOT EQUAL</v>
      </c>
      <c r="Q1090" t="str">
        <f>IF(ISNA(VLOOKUP(AC1090,#REF!,1)),"//","")</f>
        <v/>
      </c>
      <c r="R1090"/>
      <c r="S1090" s="43">
        <f t="shared" si="252"/>
        <v>187</v>
      </c>
      <c r="T1090" s="92" t="s">
        <v>2431</v>
      </c>
      <c r="U1090" s="70" t="s">
        <v>2431</v>
      </c>
      <c r="V1090" s="70" t="s">
        <v>2431</v>
      </c>
      <c r="W1090" s="44" t="str">
        <f t="shared" si="253"/>
        <v/>
      </c>
      <c r="X1090" s="25" t="str">
        <f t="shared" si="254"/>
        <v/>
      </c>
      <c r="Y1090" s="1">
        <f t="shared" si="255"/>
        <v>1066</v>
      </c>
      <c r="Z1090" t="str">
        <f t="shared" si="256"/>
        <v>ITM_ZERO</v>
      </c>
      <c r="AA1090" s="158" t="str">
        <f>IF(ISNA(VLOOKUP(X1090,Sheet2!J:J,1,0)),"//","")</f>
        <v/>
      </c>
      <c r="AC1090" s="108" t="str">
        <f t="shared" si="257"/>
        <v/>
      </c>
      <c r="AD1090" t="b">
        <f t="shared" si="258"/>
        <v>1</v>
      </c>
    </row>
    <row r="1091" spans="1:30">
      <c r="A1091" s="56">
        <f t="shared" si="259"/>
        <v>1091</v>
      </c>
      <c r="B1091" s="55">
        <f t="shared" si="251"/>
        <v>1067</v>
      </c>
      <c r="C1091" s="59" t="s">
        <v>4057</v>
      </c>
      <c r="D1091" s="59" t="s">
        <v>7</v>
      </c>
      <c r="E1091" s="65" t="s">
        <v>533</v>
      </c>
      <c r="F1091" s="65" t="s">
        <v>938</v>
      </c>
      <c r="G1091" s="73">
        <v>0</v>
      </c>
      <c r="H1091" s="73">
        <v>0</v>
      </c>
      <c r="I1091" s="65" t="s">
        <v>1</v>
      </c>
      <c r="J1091" s="65" t="s">
        <v>1550</v>
      </c>
      <c r="K1091" s="66" t="s">
        <v>4077</v>
      </c>
      <c r="L1091" s="67"/>
      <c r="M1091" s="63" t="s">
        <v>3617</v>
      </c>
      <c r="N1091" s="13"/>
      <c r="O1091"/>
      <c r="P1091" t="str">
        <f t="shared" si="260"/>
        <v>NOT EQUAL</v>
      </c>
      <c r="Q1091" t="str">
        <f>IF(ISNA(VLOOKUP(AC1091,#REF!,1)),"//","")</f>
        <v/>
      </c>
      <c r="R1091"/>
      <c r="S1091" s="43">
        <f t="shared" si="252"/>
        <v>187</v>
      </c>
      <c r="T1091" s="92" t="s">
        <v>2431</v>
      </c>
      <c r="U1091" s="70" t="s">
        <v>2431</v>
      </c>
      <c r="V1091" s="70" t="s">
        <v>2431</v>
      </c>
      <c r="W1091" s="44" t="str">
        <f t="shared" si="253"/>
        <v/>
      </c>
      <c r="X1091" s="25" t="str">
        <f t="shared" si="254"/>
        <v/>
      </c>
      <c r="Y1091" s="1">
        <f t="shared" si="255"/>
        <v>1067</v>
      </c>
      <c r="Z1091" t="str">
        <f t="shared" si="256"/>
        <v>ITM_PRODUCT</v>
      </c>
      <c r="AA1091" s="158" t="str">
        <f>IF(ISNA(VLOOKUP(X1091,Sheet2!J:J,1,0)),"//","")</f>
        <v/>
      </c>
      <c r="AC1091" s="108" t="str">
        <f t="shared" si="257"/>
        <v/>
      </c>
      <c r="AD1091" t="b">
        <f t="shared" si="258"/>
        <v>1</v>
      </c>
    </row>
    <row r="1092" spans="1:30" s="17" customFormat="1">
      <c r="A1092" s="108">
        <f t="shared" si="259"/>
        <v>1092</v>
      </c>
      <c r="B1092" s="55">
        <f t="shared" si="251"/>
        <v>1068</v>
      </c>
      <c r="C1092" s="110" t="s">
        <v>4057</v>
      </c>
      <c r="D1092" s="110" t="s">
        <v>7</v>
      </c>
      <c r="E1092" s="135" t="str">
        <f t="shared" ref="E1092:E1093" si="263">CHAR(34)&amp;IF(B1092&lt;10,"000",IF(B1092&lt;100,"00",IF(B1092&lt;1000,"0","")))&amp;$B1092&amp;CHAR(34)</f>
        <v>"1068"</v>
      </c>
      <c r="F1092" s="111" t="str">
        <f t="shared" ref="F1092:F1093" si="264">E1092</f>
        <v>"1068"</v>
      </c>
      <c r="G1092" s="191">
        <v>0</v>
      </c>
      <c r="H1092" s="191">
        <v>0</v>
      </c>
      <c r="I1092" s="178" t="s">
        <v>28</v>
      </c>
      <c r="J1092" s="112" t="s">
        <v>1550</v>
      </c>
      <c r="K1092" s="113" t="s">
        <v>4077</v>
      </c>
      <c r="M1092" s="136" t="str">
        <f t="shared" ref="M1092:M1093" si="265">"ITM_"&amp;IF(B1092&lt;10,"000",IF(B1092&lt;100,"00",IF(B1092&lt;1000,"0","")))&amp;$B1092</f>
        <v>ITM_1068</v>
      </c>
      <c r="N1092" s="16"/>
      <c r="P1092" s="17" t="str">
        <f t="shared" si="260"/>
        <v/>
      </c>
      <c r="Q1092" s="17" t="str">
        <f>IF(ISNA(VLOOKUP(AC1092,#REF!,1)),"//","")</f>
        <v/>
      </c>
      <c r="S1092" s="43">
        <f t="shared" si="252"/>
        <v>187</v>
      </c>
      <c r="T1092" s="108" t="s">
        <v>2431</v>
      </c>
      <c r="U1092" s="115" t="s">
        <v>2431</v>
      </c>
      <c r="V1092" s="115" t="s">
        <v>2431</v>
      </c>
      <c r="W1092" s="44" t="str">
        <f t="shared" si="253"/>
        <v/>
      </c>
      <c r="X1092" s="25" t="str">
        <f t="shared" si="254"/>
        <v/>
      </c>
      <c r="Y1092" s="1">
        <f t="shared" si="255"/>
        <v>1068</v>
      </c>
      <c r="Z1092" t="str">
        <f t="shared" si="256"/>
        <v>ITM_1068</v>
      </c>
      <c r="AA1092" s="158" t="str">
        <f>IF(ISNA(VLOOKUP(X1092,Sheet2!J:J,1,0)),"//","")</f>
        <v/>
      </c>
      <c r="AC1092" s="108" t="str">
        <f t="shared" si="257"/>
        <v/>
      </c>
      <c r="AD1092" t="b">
        <f t="shared" si="258"/>
        <v>1</v>
      </c>
    </row>
    <row r="1093" spans="1:30" s="17" customFormat="1">
      <c r="A1093" s="108">
        <f t="shared" si="259"/>
        <v>1093</v>
      </c>
      <c r="B1093" s="55">
        <f t="shared" si="251"/>
        <v>1069</v>
      </c>
      <c r="C1093" s="110" t="s">
        <v>4057</v>
      </c>
      <c r="D1093" s="110" t="s">
        <v>7</v>
      </c>
      <c r="E1093" s="135" t="str">
        <f t="shared" si="263"/>
        <v>"1069"</v>
      </c>
      <c r="F1093" s="111" t="str">
        <f t="shared" si="264"/>
        <v>"1069"</v>
      </c>
      <c r="G1093" s="191">
        <v>0</v>
      </c>
      <c r="H1093" s="191">
        <v>0</v>
      </c>
      <c r="I1093" s="178" t="s">
        <v>28</v>
      </c>
      <c r="J1093" s="112" t="s">
        <v>1550</v>
      </c>
      <c r="K1093" s="113" t="s">
        <v>4077</v>
      </c>
      <c r="M1093" s="136" t="str">
        <f t="shared" si="265"/>
        <v>ITM_1069</v>
      </c>
      <c r="N1093" s="16"/>
      <c r="P1093" s="17" t="str">
        <f t="shared" si="260"/>
        <v/>
      </c>
      <c r="Q1093" s="17" t="str">
        <f>IF(ISNA(VLOOKUP(AC1093,#REF!,1)),"//","")</f>
        <v/>
      </c>
      <c r="S1093" s="43">
        <f t="shared" si="252"/>
        <v>187</v>
      </c>
      <c r="T1093" s="108" t="s">
        <v>2431</v>
      </c>
      <c r="U1093" s="115" t="s">
        <v>2431</v>
      </c>
      <c r="V1093" s="115" t="s">
        <v>2431</v>
      </c>
      <c r="W1093" s="44" t="str">
        <f t="shared" si="253"/>
        <v/>
      </c>
      <c r="X1093" s="25" t="str">
        <f t="shared" si="254"/>
        <v/>
      </c>
      <c r="Y1093" s="1">
        <f t="shared" si="255"/>
        <v>1069</v>
      </c>
      <c r="Z1093" t="str">
        <f t="shared" si="256"/>
        <v>ITM_1069</v>
      </c>
      <c r="AA1093" s="158" t="str">
        <f>IF(ISNA(VLOOKUP(X1093,Sheet2!J:J,1,0)),"//","")</f>
        <v/>
      </c>
      <c r="AC1093" s="108" t="str">
        <f t="shared" si="257"/>
        <v/>
      </c>
      <c r="AD1093" t="b">
        <f t="shared" si="258"/>
        <v>1</v>
      </c>
    </row>
    <row r="1094" spans="1:30">
      <c r="A1094" s="56">
        <f t="shared" si="259"/>
        <v>1094</v>
      </c>
      <c r="B1094" s="55">
        <f t="shared" si="251"/>
        <v>1070</v>
      </c>
      <c r="C1094" s="59" t="s">
        <v>4057</v>
      </c>
      <c r="D1094" s="59" t="s">
        <v>7</v>
      </c>
      <c r="E1094" s="65" t="s">
        <v>533</v>
      </c>
      <c r="F1094" s="65" t="s">
        <v>939</v>
      </c>
      <c r="G1094" s="68">
        <v>0</v>
      </c>
      <c r="H1094" s="68">
        <v>0</v>
      </c>
      <c r="I1094" s="65" t="s">
        <v>1</v>
      </c>
      <c r="J1094" s="65" t="s">
        <v>1550</v>
      </c>
      <c r="K1094" s="66" t="s">
        <v>4077</v>
      </c>
      <c r="L1094" s="67"/>
      <c r="M1094" s="63" t="s">
        <v>3618</v>
      </c>
      <c r="N1094" s="13"/>
      <c r="O1094"/>
      <c r="P1094" t="str">
        <f t="shared" si="260"/>
        <v>NOT EQUAL</v>
      </c>
      <c r="Q1094" t="str">
        <f>IF(ISNA(VLOOKUP(AC1094,#REF!,1)),"//","")</f>
        <v/>
      </c>
      <c r="R1094"/>
      <c r="S1094" s="43">
        <f t="shared" si="252"/>
        <v>187</v>
      </c>
      <c r="T1094" s="92" t="s">
        <v>2431</v>
      </c>
      <c r="U1094" s="70" t="s">
        <v>2431</v>
      </c>
      <c r="V1094" s="70" t="s">
        <v>2431</v>
      </c>
      <c r="W1094" s="44" t="str">
        <f t="shared" si="253"/>
        <v/>
      </c>
      <c r="X1094" s="25" t="str">
        <f t="shared" si="254"/>
        <v/>
      </c>
      <c r="Y1094" s="1">
        <f t="shared" si="255"/>
        <v>1070</v>
      </c>
      <c r="Z1094" t="str">
        <f t="shared" si="256"/>
        <v>ITM_MINUS_PLUS</v>
      </c>
      <c r="AA1094" s="158" t="str">
        <f>IF(ISNA(VLOOKUP(X1094,Sheet2!J:J,1,0)),"//","")</f>
        <v/>
      </c>
      <c r="AC1094" s="108" t="str">
        <f t="shared" si="257"/>
        <v/>
      </c>
      <c r="AD1094" t="b">
        <f t="shared" si="258"/>
        <v>1</v>
      </c>
    </row>
    <row r="1095" spans="1:30" s="17" customFormat="1">
      <c r="A1095" s="108">
        <f t="shared" si="259"/>
        <v>1095</v>
      </c>
      <c r="B1095" s="55">
        <f t="shared" ref="B1095:B1158" si="266">IF(AND(MID(C1095,2,1)&lt;&gt;"/",MID(C1095,1,1)="/"),INT(B1094)+1,B1094+0.01)</f>
        <v>1071</v>
      </c>
      <c r="C1095" s="110" t="s">
        <v>4057</v>
      </c>
      <c r="D1095" s="110" t="s">
        <v>7</v>
      </c>
      <c r="E1095" s="135" t="str">
        <f t="shared" ref="E1095:E1096" si="267">CHAR(34)&amp;IF(B1095&lt;10,"000",IF(B1095&lt;100,"00",IF(B1095&lt;1000,"0","")))&amp;$B1095&amp;CHAR(34)</f>
        <v>"1071"</v>
      </c>
      <c r="F1095" s="111" t="str">
        <f t="shared" ref="F1095:F1096" si="268">E1095</f>
        <v>"1071"</v>
      </c>
      <c r="G1095" s="191">
        <v>0</v>
      </c>
      <c r="H1095" s="191">
        <v>0</v>
      </c>
      <c r="I1095" s="178" t="s">
        <v>28</v>
      </c>
      <c r="J1095" s="112" t="s">
        <v>1550</v>
      </c>
      <c r="K1095" s="113" t="s">
        <v>4077</v>
      </c>
      <c r="M1095" s="136" t="str">
        <f t="shared" ref="M1095:M1096" si="269">"ITM_"&amp;IF(B1095&lt;10,"000",IF(B1095&lt;100,"00",IF(B1095&lt;1000,"0","")))&amp;$B1095</f>
        <v>ITM_1071</v>
      </c>
      <c r="N1095" s="16"/>
      <c r="P1095" s="17" t="str">
        <f t="shared" si="260"/>
        <v/>
      </c>
      <c r="Q1095" s="17" t="str">
        <f>IF(ISNA(VLOOKUP(AC1095,#REF!,1)),"//","")</f>
        <v/>
      </c>
      <c r="S1095" s="43">
        <f t="shared" ref="S1095:S1158" si="270">IF(X1095&lt;&gt;"",S1094+1,S1094)</f>
        <v>187</v>
      </c>
      <c r="T1095" s="108" t="s">
        <v>2431</v>
      </c>
      <c r="U1095" s="115" t="s">
        <v>2431</v>
      </c>
      <c r="V1095" s="115" t="s">
        <v>2431</v>
      </c>
      <c r="W1095" s="44" t="str">
        <f t="shared" ref="W1095:W1158" si="271">IF( OR(U1095="CNST", I1095="CAT_REGS"),IF(E1095=CHAR(34)&amp;CHAR(34),F1095,E1095),
IF(U1095="YES",UPPER(IF(E1095=CHAR(34)&amp;CHAR(34),F1095,E1095)),
IF(   AND(U1095&lt;&gt;"NO",I1095="CAT_FNCT",D1095&lt;&gt;"multiply", D1095&lt;&gt;"divide"),IF(J1095="SLS_ENABLED",   UPPER(IF(E1095=CHAR(34)&amp;CHAR(34),F1095,E1095)),""),"")))</f>
        <v/>
      </c>
      <c r="X1095" s="25" t="str">
        <f t="shared" ref="X1095:X1158" si="272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1">
        <f t="shared" ref="Y1095:Y1158" si="273">B1095</f>
        <v>1071</v>
      </c>
      <c r="Z1095" t="str">
        <f t="shared" ref="Z1095:Z1158" si="274">M1095</f>
        <v>ITM_1071</v>
      </c>
      <c r="AA1095" s="158" t="str">
        <f>IF(ISNA(VLOOKUP(X1095,Sheet2!J:J,1,0)),"//","")</f>
        <v/>
      </c>
      <c r="AC1095" s="108" t="str">
        <f t="shared" ref="AC1095:AC1158" si="275">IF(LEN(X1095)=0,"",SUBSTITUTE(SUBSTITUTE(SUBSTITUTE(SUBSTITUTE(SUBSTITUTE(SUBSTITUTE(SUBSTITUTE(SUBSTITUTE(SUBSTITUTE(SUBSTITUTE(SUBSTITUTE(SUBSTITUTE(SUBSTITUTE(SUBSTITUTE(SUBSTITUTE(SUBSTITUTE(SUBSTITUTE(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95" t="b">
        <f t="shared" ref="AD1095:AD1158" si="276">X1095=AC1095</f>
        <v>1</v>
      </c>
    </row>
    <row r="1096" spans="1:30" s="17" customFormat="1">
      <c r="A1096" s="108">
        <f t="shared" si="259"/>
        <v>1096</v>
      </c>
      <c r="B1096" s="55">
        <f t="shared" si="266"/>
        <v>1072</v>
      </c>
      <c r="C1096" s="110" t="s">
        <v>4057</v>
      </c>
      <c r="D1096" s="110" t="s">
        <v>7</v>
      </c>
      <c r="E1096" s="135" t="str">
        <f t="shared" si="267"/>
        <v>"1072"</v>
      </c>
      <c r="F1096" s="111" t="str">
        <f t="shared" si="268"/>
        <v>"1072"</v>
      </c>
      <c r="G1096" s="191">
        <v>0</v>
      </c>
      <c r="H1096" s="191">
        <v>0</v>
      </c>
      <c r="I1096" s="178" t="s">
        <v>28</v>
      </c>
      <c r="J1096" s="112" t="s">
        <v>1550</v>
      </c>
      <c r="K1096" s="113" t="s">
        <v>4077</v>
      </c>
      <c r="M1096" s="136" t="str">
        <f t="shared" si="269"/>
        <v>ITM_1072</v>
      </c>
      <c r="N1096" s="16"/>
      <c r="P1096" s="17" t="str">
        <f t="shared" si="260"/>
        <v/>
      </c>
      <c r="Q1096" s="17" t="str">
        <f>IF(ISNA(VLOOKUP(AC1096,#REF!,1)),"//","")</f>
        <v/>
      </c>
      <c r="S1096" s="43">
        <f t="shared" si="270"/>
        <v>187</v>
      </c>
      <c r="T1096" s="108" t="s">
        <v>2431</v>
      </c>
      <c r="U1096" s="115" t="s">
        <v>2431</v>
      </c>
      <c r="V1096" s="115" t="s">
        <v>2431</v>
      </c>
      <c r="W1096" s="44" t="str">
        <f t="shared" si="271"/>
        <v/>
      </c>
      <c r="X1096" s="25" t="str">
        <f t="shared" si="272"/>
        <v/>
      </c>
      <c r="Y1096" s="1">
        <f t="shared" si="273"/>
        <v>1072</v>
      </c>
      <c r="Z1096" t="str">
        <f t="shared" si="274"/>
        <v>ITM_1072</v>
      </c>
      <c r="AA1096" s="158" t="str">
        <f>IF(ISNA(VLOOKUP(X1096,Sheet2!J:J,1,0)),"//","")</f>
        <v/>
      </c>
      <c r="AC1096" s="108" t="str">
        <f t="shared" si="275"/>
        <v/>
      </c>
      <c r="AD1096" t="b">
        <f t="shared" si="276"/>
        <v>1</v>
      </c>
    </row>
    <row r="1097" spans="1:30">
      <c r="A1097" s="56">
        <f t="shared" si="259"/>
        <v>1097</v>
      </c>
      <c r="B1097" s="55">
        <f t="shared" si="266"/>
        <v>1073</v>
      </c>
      <c r="C1097" s="59" t="s">
        <v>4057</v>
      </c>
      <c r="D1097" s="59" t="s">
        <v>7</v>
      </c>
      <c r="E1097" s="65" t="s">
        <v>533</v>
      </c>
      <c r="F1097" s="65" t="s">
        <v>940</v>
      </c>
      <c r="G1097" s="68">
        <v>0</v>
      </c>
      <c r="H1097" s="68">
        <v>0</v>
      </c>
      <c r="I1097" s="65" t="s">
        <v>1</v>
      </c>
      <c r="J1097" s="65" t="s">
        <v>1550</v>
      </c>
      <c r="K1097" s="66" t="s">
        <v>4077</v>
      </c>
      <c r="L1097" s="67"/>
      <c r="M1097" s="63" t="s">
        <v>3619</v>
      </c>
      <c r="N1097" s="13"/>
      <c r="O1097"/>
      <c r="P1097" t="str">
        <f t="shared" si="260"/>
        <v>NOT EQUAL</v>
      </c>
      <c r="Q1097" t="str">
        <f>IF(ISNA(VLOOKUP(AC1097,#REF!,1)),"//","")</f>
        <v/>
      </c>
      <c r="R1097"/>
      <c r="S1097" s="43">
        <f t="shared" si="270"/>
        <v>187</v>
      </c>
      <c r="T1097" s="92" t="s">
        <v>2431</v>
      </c>
      <c r="U1097" s="70" t="s">
        <v>2431</v>
      </c>
      <c r="V1097" s="70" t="s">
        <v>2431</v>
      </c>
      <c r="W1097" s="44" t="str">
        <f t="shared" si="271"/>
        <v/>
      </c>
      <c r="X1097" s="25" t="str">
        <f t="shared" si="272"/>
        <v/>
      </c>
      <c r="Y1097" s="1">
        <f t="shared" si="273"/>
        <v>1073</v>
      </c>
      <c r="Z1097" t="str">
        <f t="shared" si="274"/>
        <v>ITM_RING</v>
      </c>
      <c r="AA1097" s="158" t="str">
        <f>IF(ISNA(VLOOKUP(X1097,Sheet2!J:J,1,0)),"//","")</f>
        <v/>
      </c>
      <c r="AC1097" s="108" t="str">
        <f t="shared" si="275"/>
        <v/>
      </c>
      <c r="AD1097" t="b">
        <f t="shared" si="276"/>
        <v>1</v>
      </c>
    </row>
    <row r="1098" spans="1:30">
      <c r="A1098" s="56">
        <f t="shared" si="259"/>
        <v>1098</v>
      </c>
      <c r="B1098" s="55">
        <f t="shared" si="266"/>
        <v>1074</v>
      </c>
      <c r="C1098" s="59" t="s">
        <v>4058</v>
      </c>
      <c r="D1098" s="59" t="s">
        <v>3406</v>
      </c>
      <c r="E1098" s="65" t="s">
        <v>533</v>
      </c>
      <c r="F1098" s="65" t="s">
        <v>941</v>
      </c>
      <c r="G1098" s="73">
        <v>0</v>
      </c>
      <c r="H1098" s="73">
        <v>0</v>
      </c>
      <c r="I1098" s="65" t="s">
        <v>1</v>
      </c>
      <c r="J1098" s="65" t="s">
        <v>1550</v>
      </c>
      <c r="K1098" s="66" t="s">
        <v>4077</v>
      </c>
      <c r="L1098" s="67"/>
      <c r="M1098" s="63" t="s">
        <v>3406</v>
      </c>
      <c r="N1098" s="13"/>
      <c r="O1098"/>
      <c r="P1098" t="str">
        <f t="shared" si="260"/>
        <v>NOT EQUAL</v>
      </c>
      <c r="Q1098" t="str">
        <f>IF(ISNA(VLOOKUP(AC1098,#REF!,1)),"//","")</f>
        <v/>
      </c>
      <c r="R1098"/>
      <c r="S1098" s="43">
        <f t="shared" si="270"/>
        <v>187</v>
      </c>
      <c r="T1098" s="92" t="s">
        <v>2431</v>
      </c>
      <c r="U1098" s="70" t="s">
        <v>2431</v>
      </c>
      <c r="V1098" s="70" t="s">
        <v>2431</v>
      </c>
      <c r="W1098" s="44" t="str">
        <f t="shared" si="271"/>
        <v/>
      </c>
      <c r="X1098" s="25" t="str">
        <f t="shared" si="272"/>
        <v/>
      </c>
      <c r="Y1098" s="1">
        <f t="shared" si="273"/>
        <v>1074</v>
      </c>
      <c r="Z1098" t="str">
        <f t="shared" si="274"/>
        <v>ITM_BULLET</v>
      </c>
      <c r="AA1098" s="158" t="str">
        <f>IF(ISNA(VLOOKUP(X1098,Sheet2!J:J,1,0)),"//","")</f>
        <v/>
      </c>
      <c r="AC1098" s="108" t="str">
        <f t="shared" si="275"/>
        <v/>
      </c>
      <c r="AD1098" t="b">
        <f t="shared" si="276"/>
        <v>1</v>
      </c>
    </row>
    <row r="1099" spans="1:30">
      <c r="A1099" s="56">
        <f t="shared" si="259"/>
        <v>1099</v>
      </c>
      <c r="B1099" s="55">
        <f t="shared" si="266"/>
        <v>1075</v>
      </c>
      <c r="C1099" s="59" t="s">
        <v>4058</v>
      </c>
      <c r="D1099" s="59" t="s">
        <v>3407</v>
      </c>
      <c r="E1099" s="65" t="s">
        <v>533</v>
      </c>
      <c r="F1099" s="65" t="s">
        <v>942</v>
      </c>
      <c r="G1099" s="73">
        <v>0</v>
      </c>
      <c r="H1099" s="73">
        <v>0</v>
      </c>
      <c r="I1099" s="65" t="s">
        <v>1</v>
      </c>
      <c r="J1099" s="65" t="s">
        <v>1550</v>
      </c>
      <c r="K1099" s="66" t="s">
        <v>4077</v>
      </c>
      <c r="L1099" s="67"/>
      <c r="M1099" s="63" t="s">
        <v>3407</v>
      </c>
      <c r="N1099" s="13"/>
      <c r="O1099"/>
      <c r="P1099" t="str">
        <f t="shared" si="260"/>
        <v>NOT EQUAL</v>
      </c>
      <c r="Q1099" t="str">
        <f>IF(ISNA(VLOOKUP(AC1099,#REF!,1)),"//","")</f>
        <v/>
      </c>
      <c r="R1099"/>
      <c r="S1099" s="43">
        <f t="shared" si="270"/>
        <v>187</v>
      </c>
      <c r="T1099" s="92" t="s">
        <v>2431</v>
      </c>
      <c r="U1099" s="70" t="s">
        <v>2431</v>
      </c>
      <c r="V1099" s="70" t="s">
        <v>2431</v>
      </c>
      <c r="W1099" s="44" t="str">
        <f t="shared" si="271"/>
        <v/>
      </c>
      <c r="X1099" s="25" t="str">
        <f t="shared" si="272"/>
        <v/>
      </c>
      <c r="Y1099" s="1">
        <f t="shared" si="273"/>
        <v>1075</v>
      </c>
      <c r="Z1099" t="str">
        <f t="shared" si="274"/>
        <v>ITM_SQUARE_ROOT</v>
      </c>
      <c r="AA1099" s="158" t="str">
        <f>IF(ISNA(VLOOKUP(X1099,Sheet2!J:J,1,0)),"//","")</f>
        <v/>
      </c>
      <c r="AC1099" s="108" t="str">
        <f t="shared" si="275"/>
        <v/>
      </c>
      <c r="AD1099" t="b">
        <f t="shared" si="276"/>
        <v>1</v>
      </c>
    </row>
    <row r="1100" spans="1:30">
      <c r="A1100" s="56">
        <f t="shared" si="259"/>
        <v>1100</v>
      </c>
      <c r="B1100" s="55">
        <f t="shared" si="266"/>
        <v>1076</v>
      </c>
      <c r="C1100" s="59" t="s">
        <v>4058</v>
      </c>
      <c r="D1100" s="59" t="s">
        <v>3408</v>
      </c>
      <c r="E1100" s="65" t="s">
        <v>533</v>
      </c>
      <c r="F1100" s="65" t="s">
        <v>943</v>
      </c>
      <c r="G1100" s="73">
        <v>0</v>
      </c>
      <c r="H1100" s="73">
        <v>0</v>
      </c>
      <c r="I1100" s="65" t="s">
        <v>1</v>
      </c>
      <c r="J1100" s="65" t="s">
        <v>1550</v>
      </c>
      <c r="K1100" s="66" t="s">
        <v>4077</v>
      </c>
      <c r="L1100" s="67"/>
      <c r="M1100" s="63" t="s">
        <v>3408</v>
      </c>
      <c r="N1100" s="13"/>
      <c r="O1100"/>
      <c r="P1100" t="str">
        <f t="shared" si="260"/>
        <v>NOT EQUAL</v>
      </c>
      <c r="Q1100" t="str">
        <f>IF(ISNA(VLOOKUP(AC1100,#REF!,1)),"//","")</f>
        <v/>
      </c>
      <c r="R1100"/>
      <c r="S1100" s="43">
        <f t="shared" si="270"/>
        <v>187</v>
      </c>
      <c r="T1100" s="92" t="s">
        <v>2431</v>
      </c>
      <c r="U1100" s="70" t="s">
        <v>2431</v>
      </c>
      <c r="V1100" s="70" t="s">
        <v>2431</v>
      </c>
      <c r="W1100" s="44" t="str">
        <f t="shared" si="271"/>
        <v/>
      </c>
      <c r="X1100" s="25" t="str">
        <f t="shared" si="272"/>
        <v/>
      </c>
      <c r="Y1100" s="1">
        <f t="shared" si="273"/>
        <v>1076</v>
      </c>
      <c r="Z1100" t="str">
        <f t="shared" si="274"/>
        <v>ITM_CUBE_ROOT</v>
      </c>
      <c r="AA1100" s="158" t="str">
        <f>IF(ISNA(VLOOKUP(X1100,Sheet2!J:J,1,0)),"//","")</f>
        <v/>
      </c>
      <c r="AC1100" s="108" t="str">
        <f t="shared" si="275"/>
        <v/>
      </c>
      <c r="AD1100" t="b">
        <f t="shared" si="276"/>
        <v>1</v>
      </c>
    </row>
    <row r="1101" spans="1:30">
      <c r="A1101" s="56">
        <f t="shared" si="259"/>
        <v>1101</v>
      </c>
      <c r="B1101" s="55">
        <f t="shared" si="266"/>
        <v>1077</v>
      </c>
      <c r="C1101" s="59" t="s">
        <v>4058</v>
      </c>
      <c r="D1101" s="59" t="s">
        <v>3409</v>
      </c>
      <c r="E1101" s="65" t="s">
        <v>533</v>
      </c>
      <c r="F1101" s="65" t="s">
        <v>944</v>
      </c>
      <c r="G1101" s="73">
        <v>0</v>
      </c>
      <c r="H1101" s="73">
        <v>0</v>
      </c>
      <c r="I1101" s="65" t="s">
        <v>1</v>
      </c>
      <c r="J1101" s="65" t="s">
        <v>1550</v>
      </c>
      <c r="K1101" s="66" t="s">
        <v>4077</v>
      </c>
      <c r="L1101" s="67"/>
      <c r="M1101" s="63" t="s">
        <v>3409</v>
      </c>
      <c r="N1101" s="13"/>
      <c r="O1101"/>
      <c r="P1101" t="str">
        <f t="shared" si="260"/>
        <v>NOT EQUAL</v>
      </c>
      <c r="Q1101" t="str">
        <f>IF(ISNA(VLOOKUP(AC1101,#REF!,1)),"//","")</f>
        <v/>
      </c>
      <c r="R1101"/>
      <c r="S1101" s="43">
        <f t="shared" si="270"/>
        <v>187</v>
      </c>
      <c r="T1101" s="92" t="s">
        <v>2431</v>
      </c>
      <c r="U1101" s="70" t="s">
        <v>2431</v>
      </c>
      <c r="V1101" s="70" t="s">
        <v>2431</v>
      </c>
      <c r="W1101" s="44" t="str">
        <f t="shared" si="271"/>
        <v/>
      </c>
      <c r="X1101" s="25" t="str">
        <f t="shared" si="272"/>
        <v/>
      </c>
      <c r="Y1101" s="1">
        <f t="shared" si="273"/>
        <v>1077</v>
      </c>
      <c r="Z1101" t="str">
        <f t="shared" si="274"/>
        <v>ITM_xTH_ROOT</v>
      </c>
      <c r="AA1101" s="158" t="str">
        <f>IF(ISNA(VLOOKUP(X1101,Sheet2!J:J,1,0)),"//","")</f>
        <v/>
      </c>
      <c r="AC1101" s="108" t="str">
        <f t="shared" si="275"/>
        <v/>
      </c>
      <c r="AD1101" t="b">
        <f t="shared" si="276"/>
        <v>1</v>
      </c>
    </row>
    <row r="1102" spans="1:30">
      <c r="A1102" s="56">
        <f t="shared" si="259"/>
        <v>1102</v>
      </c>
      <c r="B1102" s="55">
        <f t="shared" si="266"/>
        <v>1078</v>
      </c>
      <c r="C1102" s="59" t="s">
        <v>4057</v>
      </c>
      <c r="D1102" s="59" t="s">
        <v>7</v>
      </c>
      <c r="E1102" s="65" t="s">
        <v>533</v>
      </c>
      <c r="F1102" s="65" t="s">
        <v>945</v>
      </c>
      <c r="G1102" s="73">
        <v>0</v>
      </c>
      <c r="H1102" s="73">
        <v>0</v>
      </c>
      <c r="I1102" s="65" t="s">
        <v>1</v>
      </c>
      <c r="J1102" s="65" t="s">
        <v>1550</v>
      </c>
      <c r="K1102" s="66" t="s">
        <v>4077</v>
      </c>
      <c r="L1102" s="67"/>
      <c r="M1102" s="63" t="s">
        <v>3620</v>
      </c>
      <c r="N1102" s="13"/>
      <c r="O1102"/>
      <c r="P1102" t="str">
        <f t="shared" si="260"/>
        <v>NOT EQUAL</v>
      </c>
      <c r="Q1102" t="str">
        <f>IF(ISNA(VLOOKUP(AC1102,#REF!,1)),"//","")</f>
        <v/>
      </c>
      <c r="R1102"/>
      <c r="S1102" s="43">
        <f t="shared" si="270"/>
        <v>187</v>
      </c>
      <c r="T1102" s="92" t="s">
        <v>2431</v>
      </c>
      <c r="U1102" s="70" t="s">
        <v>2431</v>
      </c>
      <c r="V1102" s="70" t="s">
        <v>2431</v>
      </c>
      <c r="W1102" s="44" t="str">
        <f t="shared" si="271"/>
        <v/>
      </c>
      <c r="X1102" s="25" t="str">
        <f t="shared" si="272"/>
        <v/>
      </c>
      <c r="Y1102" s="1">
        <f t="shared" si="273"/>
        <v>1078</v>
      </c>
      <c r="Z1102" t="str">
        <f t="shared" si="274"/>
        <v>ITM_PROPORTIONAL</v>
      </c>
      <c r="AA1102" s="158" t="str">
        <f>IF(ISNA(VLOOKUP(X1102,Sheet2!J:J,1,0)),"//","")</f>
        <v/>
      </c>
      <c r="AC1102" s="108" t="str">
        <f t="shared" si="275"/>
        <v/>
      </c>
      <c r="AD1102" t="b">
        <f t="shared" si="276"/>
        <v>1</v>
      </c>
    </row>
    <row r="1103" spans="1:30">
      <c r="A1103" s="56">
        <f t="shared" si="259"/>
        <v>1103</v>
      </c>
      <c r="B1103" s="55">
        <f t="shared" si="266"/>
        <v>1079</v>
      </c>
      <c r="C1103" s="59" t="s">
        <v>4058</v>
      </c>
      <c r="D1103" s="59" t="s">
        <v>3410</v>
      </c>
      <c r="E1103" s="65" t="s">
        <v>533</v>
      </c>
      <c r="F1103" s="65" t="s">
        <v>462</v>
      </c>
      <c r="G1103" s="73">
        <v>0</v>
      </c>
      <c r="H1103" s="73">
        <v>0</v>
      </c>
      <c r="I1103" s="65" t="s">
        <v>1</v>
      </c>
      <c r="J1103" s="65" t="s">
        <v>1550</v>
      </c>
      <c r="K1103" s="66" t="s">
        <v>4077</v>
      </c>
      <c r="L1103" s="67"/>
      <c r="M1103" s="63" t="s">
        <v>3410</v>
      </c>
      <c r="N1103" s="13"/>
      <c r="O1103"/>
      <c r="P1103" t="str">
        <f t="shared" si="260"/>
        <v>NOT EQUAL</v>
      </c>
      <c r="Q1103" t="str">
        <f>IF(ISNA(VLOOKUP(AC1103,#REF!,1)),"//","")</f>
        <v/>
      </c>
      <c r="R1103"/>
      <c r="S1103" s="43">
        <f t="shared" si="270"/>
        <v>187</v>
      </c>
      <c r="T1103" s="92" t="s">
        <v>2431</v>
      </c>
      <c r="U1103" s="70" t="s">
        <v>2431</v>
      </c>
      <c r="V1103" s="70" t="s">
        <v>2431</v>
      </c>
      <c r="W1103" s="44" t="str">
        <f t="shared" si="271"/>
        <v/>
      </c>
      <c r="X1103" s="25" t="str">
        <f t="shared" si="272"/>
        <v/>
      </c>
      <c r="Y1103" s="1">
        <f t="shared" si="273"/>
        <v>1079</v>
      </c>
      <c r="Z1103" t="str">
        <f t="shared" si="274"/>
        <v>ITM_INFINITY</v>
      </c>
      <c r="AA1103" s="158" t="str">
        <f>IF(ISNA(VLOOKUP(X1103,Sheet2!J:J,1,0)),"//","")</f>
        <v/>
      </c>
      <c r="AC1103" s="108" t="str">
        <f t="shared" si="275"/>
        <v/>
      </c>
      <c r="AD1103" t="b">
        <f t="shared" si="276"/>
        <v>1</v>
      </c>
    </row>
    <row r="1104" spans="1:30">
      <c r="A1104" s="56">
        <f t="shared" si="259"/>
        <v>1104</v>
      </c>
      <c r="B1104" s="55">
        <f t="shared" si="266"/>
        <v>1080</v>
      </c>
      <c r="C1104" s="59" t="s">
        <v>4058</v>
      </c>
      <c r="D1104" s="59" t="s">
        <v>3411</v>
      </c>
      <c r="E1104" s="65" t="s">
        <v>533</v>
      </c>
      <c r="F1104" s="65" t="s">
        <v>946</v>
      </c>
      <c r="G1104" s="73">
        <v>0</v>
      </c>
      <c r="H1104" s="73">
        <v>0</v>
      </c>
      <c r="I1104" s="65" t="s">
        <v>1</v>
      </c>
      <c r="J1104" s="65" t="s">
        <v>1550</v>
      </c>
      <c r="K1104" s="66" t="s">
        <v>4077</v>
      </c>
      <c r="L1104" s="67"/>
      <c r="M1104" s="63" t="s">
        <v>3411</v>
      </c>
      <c r="N1104" s="13"/>
      <c r="O1104"/>
      <c r="P1104" t="str">
        <f t="shared" si="260"/>
        <v>NOT EQUAL</v>
      </c>
      <c r="Q1104" t="str">
        <f>IF(ISNA(VLOOKUP(AC1104,#REF!,1)),"//","")</f>
        <v/>
      </c>
      <c r="R1104"/>
      <c r="S1104" s="43">
        <f t="shared" si="270"/>
        <v>187</v>
      </c>
      <c r="T1104" s="92" t="s">
        <v>2431</v>
      </c>
      <c r="U1104" s="70" t="s">
        <v>2431</v>
      </c>
      <c r="V1104" s="70" t="s">
        <v>2431</v>
      </c>
      <c r="W1104" s="44" t="str">
        <f t="shared" si="271"/>
        <v/>
      </c>
      <c r="X1104" s="25" t="str">
        <f t="shared" si="272"/>
        <v/>
      </c>
      <c r="Y1104" s="1">
        <f t="shared" si="273"/>
        <v>1080</v>
      </c>
      <c r="Z1104" t="str">
        <f t="shared" si="274"/>
        <v>ITM_RIGHT_ANGLE</v>
      </c>
      <c r="AA1104" s="158" t="str">
        <f>IF(ISNA(VLOOKUP(X1104,Sheet2!J:J,1,0)),"//","")</f>
        <v/>
      </c>
      <c r="AC1104" s="108" t="str">
        <f t="shared" si="275"/>
        <v/>
      </c>
      <c r="AD1104" t="b">
        <f t="shared" si="276"/>
        <v>1</v>
      </c>
    </row>
    <row r="1105" spans="1:30">
      <c r="A1105" s="56">
        <f t="shared" ref="A1105:A1168" si="277">IF(B1105=INT(B1105),ROW(),"")</f>
        <v>1105</v>
      </c>
      <c r="B1105" s="55">
        <f t="shared" si="266"/>
        <v>1081</v>
      </c>
      <c r="C1105" s="59" t="s">
        <v>4057</v>
      </c>
      <c r="D1105" s="59" t="s">
        <v>7</v>
      </c>
      <c r="E1105" s="65" t="s">
        <v>533</v>
      </c>
      <c r="F1105" s="65" t="s">
        <v>947</v>
      </c>
      <c r="G1105" s="73">
        <v>0</v>
      </c>
      <c r="H1105" s="73">
        <v>0</v>
      </c>
      <c r="I1105" s="65" t="s">
        <v>1</v>
      </c>
      <c r="J1105" s="65" t="s">
        <v>1550</v>
      </c>
      <c r="K1105" s="66" t="s">
        <v>4077</v>
      </c>
      <c r="L1105" s="67"/>
      <c r="M1105" s="63" t="s">
        <v>3621</v>
      </c>
      <c r="N1105" s="13"/>
      <c r="O1105"/>
      <c r="P1105" t="str">
        <f t="shared" si="260"/>
        <v>NOT EQUAL</v>
      </c>
      <c r="Q1105" t="str">
        <f>IF(ISNA(VLOOKUP(AC1105,#REF!,1)),"//","")</f>
        <v/>
      </c>
      <c r="R1105"/>
      <c r="S1105" s="43">
        <f t="shared" si="270"/>
        <v>187</v>
      </c>
      <c r="T1105" s="92"/>
      <c r="U1105" s="70"/>
      <c r="V1105" s="70"/>
      <c r="W1105" s="44" t="str">
        <f t="shared" si="271"/>
        <v/>
      </c>
      <c r="X1105" s="25" t="str">
        <f t="shared" si="272"/>
        <v/>
      </c>
      <c r="Y1105" s="1">
        <f t="shared" si="273"/>
        <v>1081</v>
      </c>
      <c r="Z1105" t="str">
        <f t="shared" si="274"/>
        <v>ITM_ANGLE_SIGN</v>
      </c>
      <c r="AA1105" s="158" t="str">
        <f>IF(ISNA(VLOOKUP(X1105,Sheet2!J:J,1,0)),"//","")</f>
        <v/>
      </c>
      <c r="AC1105" s="108" t="str">
        <f t="shared" si="275"/>
        <v/>
      </c>
      <c r="AD1105" t="b">
        <f t="shared" si="276"/>
        <v>1</v>
      </c>
    </row>
    <row r="1106" spans="1:30">
      <c r="A1106" s="56">
        <f t="shared" si="277"/>
        <v>1106</v>
      </c>
      <c r="B1106" s="55">
        <f t="shared" si="266"/>
        <v>1082</v>
      </c>
      <c r="C1106" s="59" t="s">
        <v>4058</v>
      </c>
      <c r="D1106" s="59" t="s">
        <v>3412</v>
      </c>
      <c r="E1106" s="65" t="s">
        <v>533</v>
      </c>
      <c r="F1106" s="65" t="s">
        <v>465</v>
      </c>
      <c r="G1106" s="73">
        <v>0</v>
      </c>
      <c r="H1106" s="73">
        <v>0</v>
      </c>
      <c r="I1106" s="65" t="s">
        <v>1</v>
      </c>
      <c r="J1106" s="65" t="s">
        <v>1550</v>
      </c>
      <c r="K1106" s="66" t="s">
        <v>4077</v>
      </c>
      <c r="L1106" s="67"/>
      <c r="M1106" s="63" t="s">
        <v>3412</v>
      </c>
      <c r="N1106" s="13"/>
      <c r="O1106"/>
      <c r="P1106" t="str">
        <f t="shared" si="260"/>
        <v>NOT EQUAL</v>
      </c>
      <c r="Q1106" t="str">
        <f>IF(ISNA(VLOOKUP(AC1106,#REF!,1)),"//","")</f>
        <v/>
      </c>
      <c r="R1106"/>
      <c r="S1106" s="43">
        <f t="shared" si="270"/>
        <v>187</v>
      </c>
      <c r="T1106" s="92" t="s">
        <v>2431</v>
      </c>
      <c r="U1106" s="70" t="s">
        <v>2431</v>
      </c>
      <c r="V1106" s="70" t="s">
        <v>2431</v>
      </c>
      <c r="W1106" s="44" t="str">
        <f t="shared" si="271"/>
        <v/>
      </c>
      <c r="X1106" s="25" t="str">
        <f t="shared" si="272"/>
        <v/>
      </c>
      <c r="Y1106" s="1">
        <f t="shared" si="273"/>
        <v>1082</v>
      </c>
      <c r="Z1106" t="str">
        <f t="shared" si="274"/>
        <v>ITM_MEASURED_ANGLE</v>
      </c>
      <c r="AA1106" s="158" t="str">
        <f>IF(ISNA(VLOOKUP(X1106,Sheet2!J:J,1,0)),"//","")</f>
        <v/>
      </c>
      <c r="AC1106" s="108" t="str">
        <f t="shared" si="275"/>
        <v/>
      </c>
      <c r="AD1106" t="b">
        <f t="shared" si="276"/>
        <v>1</v>
      </c>
    </row>
    <row r="1107" spans="1:30">
      <c r="A1107" s="56">
        <f t="shared" si="277"/>
        <v>1107</v>
      </c>
      <c r="B1107" s="55">
        <f t="shared" si="266"/>
        <v>1083</v>
      </c>
      <c r="C1107" s="59" t="s">
        <v>4057</v>
      </c>
      <c r="D1107" s="59" t="s">
        <v>7</v>
      </c>
      <c r="E1107" s="65" t="s">
        <v>533</v>
      </c>
      <c r="F1107" s="65" t="s">
        <v>948</v>
      </c>
      <c r="G1107" s="73">
        <v>0</v>
      </c>
      <c r="H1107" s="73">
        <v>0</v>
      </c>
      <c r="I1107" s="65" t="s">
        <v>1</v>
      </c>
      <c r="J1107" s="65" t="s">
        <v>1550</v>
      </c>
      <c r="K1107" s="66" t="s">
        <v>4077</v>
      </c>
      <c r="L1107" s="67"/>
      <c r="M1107" s="63" t="s">
        <v>3622</v>
      </c>
      <c r="N1107" s="13"/>
      <c r="O1107"/>
      <c r="P1107" t="str">
        <f t="shared" si="260"/>
        <v>NOT EQUAL</v>
      </c>
      <c r="Q1107" t="str">
        <f>IF(ISNA(VLOOKUP(AC1107,#REF!,1)),"//","")</f>
        <v/>
      </c>
      <c r="R1107"/>
      <c r="S1107" s="43">
        <f t="shared" si="270"/>
        <v>187</v>
      </c>
      <c r="T1107" s="92" t="s">
        <v>2431</v>
      </c>
      <c r="U1107" s="70" t="s">
        <v>2431</v>
      </c>
      <c r="V1107" s="70" t="s">
        <v>2431</v>
      </c>
      <c r="W1107" s="44" t="str">
        <f t="shared" si="271"/>
        <v/>
      </c>
      <c r="X1107" s="25" t="str">
        <f t="shared" si="272"/>
        <v/>
      </c>
      <c r="Y1107" s="1">
        <f t="shared" si="273"/>
        <v>1083</v>
      </c>
      <c r="Z1107" t="str">
        <f t="shared" si="274"/>
        <v>ITM_DIVIDES</v>
      </c>
      <c r="AA1107" s="158" t="str">
        <f>IF(ISNA(VLOOKUP(X1107,Sheet2!J:J,1,0)),"//","")</f>
        <v/>
      </c>
      <c r="AC1107" s="108" t="str">
        <f t="shared" si="275"/>
        <v/>
      </c>
      <c r="AD1107" t="b">
        <f t="shared" si="276"/>
        <v>1</v>
      </c>
    </row>
    <row r="1108" spans="1:30">
      <c r="A1108" s="56">
        <f t="shared" si="277"/>
        <v>1108</v>
      </c>
      <c r="B1108" s="55">
        <f t="shared" si="266"/>
        <v>1084</v>
      </c>
      <c r="C1108" s="59" t="s">
        <v>4057</v>
      </c>
      <c r="D1108" s="59" t="s">
        <v>7</v>
      </c>
      <c r="E1108" s="65" t="s">
        <v>533</v>
      </c>
      <c r="F1108" s="65" t="s">
        <v>949</v>
      </c>
      <c r="G1108" s="73">
        <v>0</v>
      </c>
      <c r="H1108" s="73">
        <v>0</v>
      </c>
      <c r="I1108" s="65" t="s">
        <v>1</v>
      </c>
      <c r="J1108" s="65" t="s">
        <v>1550</v>
      </c>
      <c r="K1108" s="66" t="s">
        <v>4077</v>
      </c>
      <c r="L1108" s="67"/>
      <c r="M1108" s="63" t="s">
        <v>3623</v>
      </c>
      <c r="N1108" s="13"/>
      <c r="O1108"/>
      <c r="P1108" t="str">
        <f t="shared" si="260"/>
        <v>NOT EQUAL</v>
      </c>
      <c r="Q1108" t="str">
        <f>IF(ISNA(VLOOKUP(AC1108,#REF!,1)),"//","")</f>
        <v/>
      </c>
      <c r="R1108"/>
      <c r="S1108" s="43">
        <f t="shared" si="270"/>
        <v>187</v>
      </c>
      <c r="T1108" s="92" t="s">
        <v>2431</v>
      </c>
      <c r="U1108" s="70" t="s">
        <v>2431</v>
      </c>
      <c r="V1108" s="70" t="s">
        <v>2431</v>
      </c>
      <c r="W1108" s="44" t="str">
        <f t="shared" si="271"/>
        <v/>
      </c>
      <c r="X1108" s="25" t="str">
        <f t="shared" si="272"/>
        <v/>
      </c>
      <c r="Y1108" s="1">
        <f t="shared" si="273"/>
        <v>1084</v>
      </c>
      <c r="Z1108" t="str">
        <f t="shared" si="274"/>
        <v>ITM_DOES_NOT_DIVIDE</v>
      </c>
      <c r="AA1108" s="158" t="str">
        <f>IF(ISNA(VLOOKUP(X1108,Sheet2!J:J,1,0)),"//","")</f>
        <v/>
      </c>
      <c r="AC1108" s="108" t="str">
        <f t="shared" si="275"/>
        <v/>
      </c>
      <c r="AD1108" t="b">
        <f t="shared" si="276"/>
        <v>1</v>
      </c>
    </row>
    <row r="1109" spans="1:30">
      <c r="A1109" s="56">
        <f t="shared" si="277"/>
        <v>1109</v>
      </c>
      <c r="B1109" s="55">
        <f t="shared" si="266"/>
        <v>1085</v>
      </c>
      <c r="C1109" s="59" t="s">
        <v>4057</v>
      </c>
      <c r="D1109" s="59" t="s">
        <v>7</v>
      </c>
      <c r="E1109" s="65" t="s">
        <v>533</v>
      </c>
      <c r="F1109" s="65" t="s">
        <v>950</v>
      </c>
      <c r="G1109" s="73">
        <v>0</v>
      </c>
      <c r="H1109" s="73">
        <v>0</v>
      </c>
      <c r="I1109" s="65" t="s">
        <v>1</v>
      </c>
      <c r="J1109" s="65" t="s">
        <v>1550</v>
      </c>
      <c r="K1109" s="66" t="s">
        <v>4077</v>
      </c>
      <c r="L1109" s="67"/>
      <c r="M1109" s="63" t="s">
        <v>3624</v>
      </c>
      <c r="N1109" s="13"/>
      <c r="O1109"/>
      <c r="P1109" t="str">
        <f t="shared" si="260"/>
        <v>NOT EQUAL</v>
      </c>
      <c r="Q1109" t="str">
        <f>IF(ISNA(VLOOKUP(AC1109,#REF!,1)),"//","")</f>
        <v/>
      </c>
      <c r="R1109"/>
      <c r="S1109" s="43">
        <f t="shared" si="270"/>
        <v>187</v>
      </c>
      <c r="T1109" s="92"/>
      <c r="U1109" s="70"/>
      <c r="V1109" s="70"/>
      <c r="W1109" s="44" t="str">
        <f t="shared" si="271"/>
        <v/>
      </c>
      <c r="X1109" s="25" t="str">
        <f t="shared" si="272"/>
        <v/>
      </c>
      <c r="Y1109" s="1">
        <f t="shared" si="273"/>
        <v>1085</v>
      </c>
      <c r="Z1109" t="str">
        <f t="shared" si="274"/>
        <v>ITM_PARALLEL_SIGN</v>
      </c>
      <c r="AA1109" s="158" t="str">
        <f>IF(ISNA(VLOOKUP(X1109,Sheet2!J:J,1,0)),"//","")</f>
        <v/>
      </c>
      <c r="AC1109" s="108" t="str">
        <f t="shared" si="275"/>
        <v/>
      </c>
      <c r="AD1109" t="b">
        <f t="shared" si="276"/>
        <v>1</v>
      </c>
    </row>
    <row r="1110" spans="1:30">
      <c r="A1110" s="56">
        <f t="shared" si="277"/>
        <v>1110</v>
      </c>
      <c r="B1110" s="55">
        <f t="shared" si="266"/>
        <v>1086</v>
      </c>
      <c r="C1110" s="59" t="s">
        <v>4057</v>
      </c>
      <c r="D1110" s="59" t="s">
        <v>7</v>
      </c>
      <c r="E1110" s="65" t="s">
        <v>533</v>
      </c>
      <c r="F1110" s="65" t="s">
        <v>951</v>
      </c>
      <c r="G1110" s="73">
        <v>0</v>
      </c>
      <c r="H1110" s="73">
        <v>0</v>
      </c>
      <c r="I1110" s="65" t="s">
        <v>1</v>
      </c>
      <c r="J1110" s="65" t="s">
        <v>1550</v>
      </c>
      <c r="K1110" s="66" t="s">
        <v>4077</v>
      </c>
      <c r="L1110" s="67"/>
      <c r="M1110" s="63" t="s">
        <v>3625</v>
      </c>
      <c r="N1110" s="13"/>
      <c r="O1110"/>
      <c r="P1110" t="str">
        <f t="shared" si="260"/>
        <v>NOT EQUAL</v>
      </c>
      <c r="Q1110" t="str">
        <f>IF(ISNA(VLOOKUP(AC1110,#REF!,1)),"//","")</f>
        <v/>
      </c>
      <c r="R1110"/>
      <c r="S1110" s="43">
        <f t="shared" si="270"/>
        <v>187</v>
      </c>
      <c r="T1110" s="92"/>
      <c r="U1110" s="70"/>
      <c r="V1110" s="70"/>
      <c r="W1110" s="44" t="str">
        <f t="shared" si="271"/>
        <v/>
      </c>
      <c r="X1110" s="25" t="str">
        <f t="shared" si="272"/>
        <v/>
      </c>
      <c r="Y1110" s="1">
        <f t="shared" si="273"/>
        <v>1086</v>
      </c>
      <c r="Z1110" t="str">
        <f t="shared" si="274"/>
        <v>ITM_NOT_PARALLEL</v>
      </c>
      <c r="AA1110" s="158" t="str">
        <f>IF(ISNA(VLOOKUP(X1110,Sheet2!J:J,1,0)),"//","")</f>
        <v/>
      </c>
      <c r="AC1110" s="108" t="str">
        <f t="shared" si="275"/>
        <v/>
      </c>
      <c r="AD1110" t="b">
        <f t="shared" si="276"/>
        <v>1</v>
      </c>
    </row>
    <row r="1111" spans="1:30">
      <c r="A1111" s="56">
        <f t="shared" si="277"/>
        <v>1111</v>
      </c>
      <c r="B1111" s="55">
        <f t="shared" si="266"/>
        <v>1087</v>
      </c>
      <c r="C1111" s="59" t="s">
        <v>4058</v>
      </c>
      <c r="D1111" s="59" t="s">
        <v>1585</v>
      </c>
      <c r="E1111" s="65" t="s">
        <v>533</v>
      </c>
      <c r="F1111" s="65" t="s">
        <v>952</v>
      </c>
      <c r="G1111" s="73">
        <v>0</v>
      </c>
      <c r="H1111" s="73">
        <v>0</v>
      </c>
      <c r="I1111" s="65" t="s">
        <v>1</v>
      </c>
      <c r="J1111" s="65" t="s">
        <v>1550</v>
      </c>
      <c r="K1111" s="66" t="s">
        <v>4077</v>
      </c>
      <c r="L1111" s="67"/>
      <c r="M1111" s="63" t="s">
        <v>1585</v>
      </c>
      <c r="N1111" s="13"/>
      <c r="O1111"/>
      <c r="P1111" t="str">
        <f t="shared" si="260"/>
        <v>NOT EQUAL</v>
      </c>
      <c r="Q1111" t="str">
        <f>IF(ISNA(VLOOKUP(AC1111,#REF!,1)),"//","")</f>
        <v/>
      </c>
      <c r="R1111"/>
      <c r="S1111" s="43">
        <f t="shared" si="270"/>
        <v>187</v>
      </c>
      <c r="T1111" s="92"/>
      <c r="U1111" s="70"/>
      <c r="V1111" s="70"/>
      <c r="W1111" s="44" t="str">
        <f t="shared" si="271"/>
        <v/>
      </c>
      <c r="X1111" s="25" t="str">
        <f t="shared" si="272"/>
        <v/>
      </c>
      <c r="Y1111" s="1">
        <f t="shared" si="273"/>
        <v>1087</v>
      </c>
      <c r="Z1111" t="str">
        <f t="shared" si="274"/>
        <v>ITM_AND</v>
      </c>
      <c r="AA1111" s="158" t="str">
        <f>IF(ISNA(VLOOKUP(X1111,Sheet2!J:J,1,0)),"//","")</f>
        <v/>
      </c>
      <c r="AC1111" s="108" t="str">
        <f t="shared" si="275"/>
        <v/>
      </c>
      <c r="AD1111" t="b">
        <f t="shared" si="276"/>
        <v>1</v>
      </c>
    </row>
    <row r="1112" spans="1:30">
      <c r="A1112" s="56">
        <f t="shared" si="277"/>
        <v>1112</v>
      </c>
      <c r="B1112" s="55">
        <f t="shared" si="266"/>
        <v>1088</v>
      </c>
      <c r="C1112" s="59" t="s">
        <v>4058</v>
      </c>
      <c r="D1112" s="59" t="s">
        <v>1933</v>
      </c>
      <c r="E1112" s="65" t="s">
        <v>533</v>
      </c>
      <c r="F1112" s="65" t="s">
        <v>953</v>
      </c>
      <c r="G1112" s="73">
        <v>0</v>
      </c>
      <c r="H1112" s="73">
        <v>0</v>
      </c>
      <c r="I1112" s="65" t="s">
        <v>1</v>
      </c>
      <c r="J1112" s="65" t="s">
        <v>1550</v>
      </c>
      <c r="K1112" s="66" t="s">
        <v>4077</v>
      </c>
      <c r="L1112" s="67"/>
      <c r="M1112" s="63" t="s">
        <v>1933</v>
      </c>
      <c r="N1112" s="13"/>
      <c r="O1112"/>
      <c r="P1112" t="str">
        <f t="shared" si="260"/>
        <v>NOT EQUAL</v>
      </c>
      <c r="Q1112" t="str">
        <f>IF(ISNA(VLOOKUP(AC1112,#REF!,1)),"//","")</f>
        <v/>
      </c>
      <c r="R1112"/>
      <c r="S1112" s="43">
        <f t="shared" si="270"/>
        <v>187</v>
      </c>
      <c r="T1112" s="92"/>
      <c r="U1112" s="70"/>
      <c r="V1112" s="70"/>
      <c r="W1112" s="44" t="str">
        <f t="shared" si="271"/>
        <v/>
      </c>
      <c r="X1112" s="25" t="str">
        <f t="shared" si="272"/>
        <v/>
      </c>
      <c r="Y1112" s="1">
        <f t="shared" si="273"/>
        <v>1088</v>
      </c>
      <c r="Z1112" t="str">
        <f t="shared" si="274"/>
        <v>ITM_OR</v>
      </c>
      <c r="AA1112" s="158" t="str">
        <f>IF(ISNA(VLOOKUP(X1112,Sheet2!J:J,1,0)),"//","")</f>
        <v/>
      </c>
      <c r="AC1112" s="108" t="str">
        <f t="shared" si="275"/>
        <v/>
      </c>
      <c r="AD1112" t="b">
        <f t="shared" si="276"/>
        <v>1</v>
      </c>
    </row>
    <row r="1113" spans="1:30">
      <c r="A1113" s="56">
        <f t="shared" si="277"/>
        <v>1113</v>
      </c>
      <c r="B1113" s="55">
        <f t="shared" si="266"/>
        <v>1089</v>
      </c>
      <c r="C1113" s="59" t="s">
        <v>4057</v>
      </c>
      <c r="D1113" s="59" t="s">
        <v>7</v>
      </c>
      <c r="E1113" s="65" t="s">
        <v>533</v>
      </c>
      <c r="F1113" s="65" t="s">
        <v>954</v>
      </c>
      <c r="G1113" s="73">
        <v>0</v>
      </c>
      <c r="H1113" s="73">
        <v>0</v>
      </c>
      <c r="I1113" s="65" t="s">
        <v>1</v>
      </c>
      <c r="J1113" s="65" t="s">
        <v>1550</v>
      </c>
      <c r="K1113" s="66" t="s">
        <v>4077</v>
      </c>
      <c r="L1113" s="67"/>
      <c r="M1113" s="63" t="s">
        <v>3626</v>
      </c>
      <c r="N1113" s="13"/>
      <c r="O1113"/>
      <c r="P1113" t="str">
        <f t="shared" si="260"/>
        <v>NOT EQUAL</v>
      </c>
      <c r="Q1113" t="str">
        <f>IF(ISNA(VLOOKUP(AC1113,#REF!,1)),"//","")</f>
        <v/>
      </c>
      <c r="R1113"/>
      <c r="S1113" s="43">
        <f t="shared" si="270"/>
        <v>187</v>
      </c>
      <c r="T1113" s="92"/>
      <c r="U1113" s="70"/>
      <c r="V1113" s="70"/>
      <c r="W1113" s="44" t="str">
        <f t="shared" si="271"/>
        <v/>
      </c>
      <c r="X1113" s="25" t="str">
        <f t="shared" si="272"/>
        <v/>
      </c>
      <c r="Y1113" s="1">
        <f t="shared" si="273"/>
        <v>1089</v>
      </c>
      <c r="Z1113" t="str">
        <f t="shared" si="274"/>
        <v>ITM_INTERSECTION</v>
      </c>
      <c r="AA1113" s="158" t="str">
        <f>IF(ISNA(VLOOKUP(X1113,Sheet2!J:J,1,0)),"//","")</f>
        <v/>
      </c>
      <c r="AC1113" s="108" t="str">
        <f t="shared" si="275"/>
        <v/>
      </c>
      <c r="AD1113" t="b">
        <f t="shared" si="276"/>
        <v>1</v>
      </c>
    </row>
    <row r="1114" spans="1:30">
      <c r="A1114" s="56">
        <f t="shared" si="277"/>
        <v>1114</v>
      </c>
      <c r="B1114" s="55">
        <f t="shared" si="266"/>
        <v>1090</v>
      </c>
      <c r="C1114" s="59" t="s">
        <v>4057</v>
      </c>
      <c r="D1114" s="59" t="s">
        <v>7</v>
      </c>
      <c r="E1114" s="65" t="s">
        <v>533</v>
      </c>
      <c r="F1114" s="65" t="s">
        <v>955</v>
      </c>
      <c r="G1114" s="73">
        <v>0</v>
      </c>
      <c r="H1114" s="73">
        <v>0</v>
      </c>
      <c r="I1114" s="65" t="s">
        <v>1</v>
      </c>
      <c r="J1114" s="65" t="s">
        <v>1550</v>
      </c>
      <c r="K1114" s="66" t="s">
        <v>4077</v>
      </c>
      <c r="L1114" s="67"/>
      <c r="M1114" s="63" t="s">
        <v>3627</v>
      </c>
      <c r="N1114" s="13"/>
      <c r="O1114"/>
      <c r="P1114" t="str">
        <f t="shared" si="260"/>
        <v>NOT EQUAL</v>
      </c>
      <c r="Q1114" t="str">
        <f>IF(ISNA(VLOOKUP(AC1114,#REF!,1)),"//","")</f>
        <v/>
      </c>
      <c r="R1114"/>
      <c r="S1114" s="43">
        <f t="shared" si="270"/>
        <v>187</v>
      </c>
      <c r="T1114" s="92"/>
      <c r="U1114" s="70"/>
      <c r="V1114" s="70"/>
      <c r="W1114" s="44" t="str">
        <f t="shared" si="271"/>
        <v/>
      </c>
      <c r="X1114" s="25" t="str">
        <f t="shared" si="272"/>
        <v/>
      </c>
      <c r="Y1114" s="1">
        <f t="shared" si="273"/>
        <v>1090</v>
      </c>
      <c r="Z1114" t="str">
        <f t="shared" si="274"/>
        <v>ITM_UNION</v>
      </c>
      <c r="AA1114" s="158" t="str">
        <f>IF(ISNA(VLOOKUP(X1114,Sheet2!J:J,1,0)),"//","")</f>
        <v/>
      </c>
      <c r="AC1114" s="108" t="str">
        <f t="shared" si="275"/>
        <v/>
      </c>
      <c r="AD1114" t="b">
        <f t="shared" si="276"/>
        <v>1</v>
      </c>
    </row>
    <row r="1115" spans="1:30">
      <c r="A1115" s="56">
        <f t="shared" si="277"/>
        <v>1115</v>
      </c>
      <c r="B1115" s="55">
        <f t="shared" si="266"/>
        <v>1091</v>
      </c>
      <c r="C1115" s="59" t="s">
        <v>4058</v>
      </c>
      <c r="D1115" s="59" t="s">
        <v>3413</v>
      </c>
      <c r="E1115" s="65" t="s">
        <v>533</v>
      </c>
      <c r="F1115" s="65" t="s">
        <v>459</v>
      </c>
      <c r="G1115" s="73">
        <v>0</v>
      </c>
      <c r="H1115" s="73">
        <v>0</v>
      </c>
      <c r="I1115" s="65" t="s">
        <v>1</v>
      </c>
      <c r="J1115" s="65" t="s">
        <v>1550</v>
      </c>
      <c r="K1115" s="66" t="s">
        <v>4077</v>
      </c>
      <c r="L1115" s="67"/>
      <c r="M1115" s="63" t="s">
        <v>3413</v>
      </c>
      <c r="N1115" s="13"/>
      <c r="O1115"/>
      <c r="P1115" t="str">
        <f t="shared" si="260"/>
        <v>NOT EQUAL</v>
      </c>
      <c r="Q1115" t="str">
        <f>IF(ISNA(VLOOKUP(AC1115,#REF!,1)),"//","")</f>
        <v/>
      </c>
      <c r="R1115"/>
      <c r="S1115" s="43">
        <f t="shared" si="270"/>
        <v>187</v>
      </c>
      <c r="T1115" s="92"/>
      <c r="U1115" s="70"/>
      <c r="V1115" s="70"/>
      <c r="W1115" s="44" t="str">
        <f t="shared" si="271"/>
        <v/>
      </c>
      <c r="X1115" s="25" t="str">
        <f t="shared" si="272"/>
        <v/>
      </c>
      <c r="Y1115" s="1">
        <f t="shared" si="273"/>
        <v>1091</v>
      </c>
      <c r="Z1115" t="str">
        <f t="shared" si="274"/>
        <v>ITM_INTEGRAL_SIGN</v>
      </c>
      <c r="AA1115" s="158" t="str">
        <f>IF(ISNA(VLOOKUP(X1115,Sheet2!J:J,1,0)),"//","")</f>
        <v/>
      </c>
      <c r="AC1115" s="108" t="str">
        <f t="shared" si="275"/>
        <v/>
      </c>
      <c r="AD1115" t="b">
        <f t="shared" si="276"/>
        <v>1</v>
      </c>
    </row>
    <row r="1116" spans="1:30">
      <c r="A1116" s="56">
        <f t="shared" si="277"/>
        <v>1116</v>
      </c>
      <c r="B1116" s="55">
        <f t="shared" si="266"/>
        <v>1092</v>
      </c>
      <c r="C1116" s="59" t="s">
        <v>4057</v>
      </c>
      <c r="D1116" s="59" t="s">
        <v>7</v>
      </c>
      <c r="E1116" s="65" t="s">
        <v>533</v>
      </c>
      <c r="F1116" s="65" t="s">
        <v>956</v>
      </c>
      <c r="G1116" s="73">
        <v>0</v>
      </c>
      <c r="H1116" s="73">
        <v>0</v>
      </c>
      <c r="I1116" s="65" t="s">
        <v>1</v>
      </c>
      <c r="J1116" s="65" t="s">
        <v>1550</v>
      </c>
      <c r="K1116" s="66" t="s">
        <v>4077</v>
      </c>
      <c r="L1116" s="67"/>
      <c r="M1116" s="63" t="s">
        <v>3628</v>
      </c>
      <c r="N1116" s="13"/>
      <c r="O1116"/>
      <c r="P1116" t="str">
        <f t="shared" si="260"/>
        <v>NOT EQUAL</v>
      </c>
      <c r="Q1116" t="str">
        <f>IF(ISNA(VLOOKUP(AC1116,#REF!,1)),"//","")</f>
        <v/>
      </c>
      <c r="R1116"/>
      <c r="S1116" s="43">
        <f t="shared" si="270"/>
        <v>187</v>
      </c>
      <c r="T1116" s="92"/>
      <c r="U1116" s="70"/>
      <c r="V1116" s="70"/>
      <c r="W1116" s="44" t="str">
        <f t="shared" si="271"/>
        <v/>
      </c>
      <c r="X1116" s="25" t="str">
        <f t="shared" si="272"/>
        <v/>
      </c>
      <c r="Y1116" s="1">
        <f t="shared" si="273"/>
        <v>1092</v>
      </c>
      <c r="Z1116" t="str">
        <f t="shared" si="274"/>
        <v>ITM_DOUBLE_INTEGRAL</v>
      </c>
      <c r="AA1116" s="158" t="str">
        <f>IF(ISNA(VLOOKUP(X1116,Sheet2!J:J,1,0)),"//","")</f>
        <v/>
      </c>
      <c r="AC1116" s="108" t="str">
        <f t="shared" si="275"/>
        <v/>
      </c>
      <c r="AD1116" t="b">
        <f t="shared" si="276"/>
        <v>1</v>
      </c>
    </row>
    <row r="1117" spans="1:30">
      <c r="A1117" s="56">
        <f t="shared" si="277"/>
        <v>1117</v>
      </c>
      <c r="B1117" s="55">
        <f t="shared" si="266"/>
        <v>1093</v>
      </c>
      <c r="C1117" s="59" t="s">
        <v>4057</v>
      </c>
      <c r="D1117" s="59" t="s">
        <v>7</v>
      </c>
      <c r="E1117" s="65" t="s">
        <v>533</v>
      </c>
      <c r="F1117" s="65" t="s">
        <v>957</v>
      </c>
      <c r="G1117" s="73">
        <v>0</v>
      </c>
      <c r="H1117" s="73">
        <v>0</v>
      </c>
      <c r="I1117" s="65" t="s">
        <v>1</v>
      </c>
      <c r="J1117" s="65" t="s">
        <v>1550</v>
      </c>
      <c r="K1117" s="66" t="s">
        <v>4077</v>
      </c>
      <c r="L1117" s="67"/>
      <c r="M1117" s="63" t="s">
        <v>3629</v>
      </c>
      <c r="N1117" s="13"/>
      <c r="O1117"/>
      <c r="P1117" t="str">
        <f t="shared" si="260"/>
        <v>NOT EQUAL</v>
      </c>
      <c r="Q1117" t="str">
        <f>IF(ISNA(VLOOKUP(AC1117,#REF!,1)),"//","")</f>
        <v/>
      </c>
      <c r="R1117"/>
      <c r="S1117" s="43">
        <f t="shared" si="270"/>
        <v>187</v>
      </c>
      <c r="T1117" s="92"/>
      <c r="U1117" s="70"/>
      <c r="V1117" s="70"/>
      <c r="W1117" s="44" t="str">
        <f t="shared" si="271"/>
        <v/>
      </c>
      <c r="X1117" s="25" t="str">
        <f t="shared" si="272"/>
        <v/>
      </c>
      <c r="Y1117" s="1">
        <f t="shared" si="273"/>
        <v>1093</v>
      </c>
      <c r="Z1117" t="str">
        <f t="shared" si="274"/>
        <v>ITM_CONTOUR_INTEGRAL</v>
      </c>
      <c r="AA1117" s="158" t="str">
        <f>IF(ISNA(VLOOKUP(X1117,Sheet2!J:J,1,0)),"//","")</f>
        <v/>
      </c>
      <c r="AC1117" s="108" t="str">
        <f t="shared" si="275"/>
        <v/>
      </c>
      <c r="AD1117" t="b">
        <f t="shared" si="276"/>
        <v>1</v>
      </c>
    </row>
    <row r="1118" spans="1:30">
      <c r="A1118" s="56">
        <f t="shared" si="277"/>
        <v>1118</v>
      </c>
      <c r="B1118" s="55">
        <f t="shared" si="266"/>
        <v>1094</v>
      </c>
      <c r="C1118" s="59" t="s">
        <v>4057</v>
      </c>
      <c r="D1118" s="59" t="s">
        <v>7</v>
      </c>
      <c r="E1118" s="65" t="s">
        <v>533</v>
      </c>
      <c r="F1118" s="65" t="s">
        <v>958</v>
      </c>
      <c r="G1118" s="73">
        <v>0</v>
      </c>
      <c r="H1118" s="73">
        <v>0</v>
      </c>
      <c r="I1118" s="65" t="s">
        <v>1</v>
      </c>
      <c r="J1118" s="65" t="s">
        <v>1550</v>
      </c>
      <c r="K1118" s="66" t="s">
        <v>4077</v>
      </c>
      <c r="L1118" s="67"/>
      <c r="M1118" s="63" t="s">
        <v>3630</v>
      </c>
      <c r="N1118" s="13"/>
      <c r="O1118"/>
      <c r="P1118" t="str">
        <f t="shared" si="260"/>
        <v>NOT EQUAL</v>
      </c>
      <c r="Q1118" t="str">
        <f>IF(ISNA(VLOOKUP(AC1118,#REF!,1)),"//","")</f>
        <v/>
      </c>
      <c r="R1118"/>
      <c r="S1118" s="43">
        <f t="shared" si="270"/>
        <v>187</v>
      </c>
      <c r="T1118" s="92"/>
      <c r="U1118" s="70"/>
      <c r="V1118" s="70"/>
      <c r="W1118" s="44" t="str">
        <f t="shared" si="271"/>
        <v/>
      </c>
      <c r="X1118" s="25" t="str">
        <f t="shared" si="272"/>
        <v/>
      </c>
      <c r="Y1118" s="1">
        <f t="shared" si="273"/>
        <v>1094</v>
      </c>
      <c r="Z1118" t="str">
        <f t="shared" si="274"/>
        <v>ITM_SURFACE_INTEGRAL</v>
      </c>
      <c r="AA1118" s="158" t="str">
        <f>IF(ISNA(VLOOKUP(X1118,Sheet2!J:J,1,0)),"//","")</f>
        <v/>
      </c>
      <c r="AC1118" s="108" t="str">
        <f t="shared" si="275"/>
        <v/>
      </c>
      <c r="AD1118" t="b">
        <f t="shared" si="276"/>
        <v>1</v>
      </c>
    </row>
    <row r="1119" spans="1:30">
      <c r="A1119" s="56">
        <f t="shared" si="277"/>
        <v>1119</v>
      </c>
      <c r="B1119" s="55">
        <f t="shared" si="266"/>
        <v>1095</v>
      </c>
      <c r="C1119" s="59" t="s">
        <v>4057</v>
      </c>
      <c r="D1119" s="59" t="s">
        <v>7</v>
      </c>
      <c r="E1119" s="65" t="s">
        <v>533</v>
      </c>
      <c r="F1119" s="65" t="s">
        <v>959</v>
      </c>
      <c r="G1119" s="73">
        <v>0</v>
      </c>
      <c r="H1119" s="73">
        <v>0</v>
      </c>
      <c r="I1119" s="65" t="s">
        <v>1</v>
      </c>
      <c r="J1119" s="65" t="s">
        <v>1550</v>
      </c>
      <c r="K1119" s="66" t="s">
        <v>4077</v>
      </c>
      <c r="L1119" s="67"/>
      <c r="M1119" s="63" t="s">
        <v>3631</v>
      </c>
      <c r="N1119" s="13"/>
      <c r="O1119"/>
      <c r="P1119" t="str">
        <f t="shared" si="260"/>
        <v>NOT EQUAL</v>
      </c>
      <c r="Q1119" t="str">
        <f>IF(ISNA(VLOOKUP(AC1119,#REF!,1)),"//","")</f>
        <v/>
      </c>
      <c r="R1119"/>
      <c r="S1119" s="43">
        <f t="shared" si="270"/>
        <v>187</v>
      </c>
      <c r="T1119" s="92"/>
      <c r="U1119" s="70"/>
      <c r="V1119" s="70"/>
      <c r="W1119" s="44" t="str">
        <f t="shared" si="271"/>
        <v/>
      </c>
      <c r="X1119" s="25" t="str">
        <f t="shared" si="272"/>
        <v/>
      </c>
      <c r="Y1119" s="1">
        <f t="shared" si="273"/>
        <v>1095</v>
      </c>
      <c r="Z1119" t="str">
        <f t="shared" si="274"/>
        <v>ITM_RATIO</v>
      </c>
      <c r="AA1119" s="158" t="str">
        <f>IF(ISNA(VLOOKUP(X1119,Sheet2!J:J,1,0)),"//","")</f>
        <v/>
      </c>
      <c r="AC1119" s="108" t="str">
        <f t="shared" si="275"/>
        <v/>
      </c>
      <c r="AD1119" t="b">
        <f t="shared" si="276"/>
        <v>1</v>
      </c>
    </row>
    <row r="1120" spans="1:30">
      <c r="A1120" s="56">
        <f t="shared" si="277"/>
        <v>1120</v>
      </c>
      <c r="B1120" s="55">
        <f t="shared" si="266"/>
        <v>1096</v>
      </c>
      <c r="C1120" s="59" t="s">
        <v>4058</v>
      </c>
      <c r="D1120" s="59" t="s">
        <v>3414</v>
      </c>
      <c r="E1120" s="65" t="s">
        <v>533</v>
      </c>
      <c r="F1120" s="65" t="s">
        <v>960</v>
      </c>
      <c r="G1120" s="73">
        <v>0</v>
      </c>
      <c r="H1120" s="73">
        <v>0</v>
      </c>
      <c r="I1120" s="65" t="s">
        <v>1</v>
      </c>
      <c r="J1120" s="65" t="s">
        <v>1550</v>
      </c>
      <c r="K1120" s="66" t="s">
        <v>4077</v>
      </c>
      <c r="L1120" s="67"/>
      <c r="M1120" s="63" t="s">
        <v>3414</v>
      </c>
      <c r="N1120" s="13"/>
      <c r="O1120"/>
      <c r="P1120" t="str">
        <f t="shared" si="260"/>
        <v>NOT EQUAL</v>
      </c>
      <c r="Q1120" t="str">
        <f>IF(ISNA(VLOOKUP(AC1120,#REF!,1)),"//","")</f>
        <v/>
      </c>
      <c r="R1120"/>
      <c r="S1120" s="43">
        <f t="shared" si="270"/>
        <v>187</v>
      </c>
      <c r="T1120" s="92"/>
      <c r="U1120" s="70"/>
      <c r="V1120" s="70"/>
      <c r="W1120" s="44" t="str">
        <f t="shared" si="271"/>
        <v/>
      </c>
      <c r="X1120" s="25" t="str">
        <f t="shared" si="272"/>
        <v/>
      </c>
      <c r="Y1120" s="1">
        <f t="shared" si="273"/>
        <v>1096</v>
      </c>
      <c r="Z1120" t="str">
        <f t="shared" si="274"/>
        <v>ITM_CHECK_MARK</v>
      </c>
      <c r="AA1120" s="158" t="str">
        <f>IF(ISNA(VLOOKUP(X1120,Sheet2!J:J,1,0)),"//","")</f>
        <v/>
      </c>
      <c r="AC1120" s="108" t="str">
        <f t="shared" si="275"/>
        <v/>
      </c>
      <c r="AD1120" t="b">
        <f t="shared" si="276"/>
        <v>1</v>
      </c>
    </row>
    <row r="1121" spans="1:30">
      <c r="A1121" s="56">
        <f t="shared" si="277"/>
        <v>1121</v>
      </c>
      <c r="B1121" s="55">
        <f t="shared" si="266"/>
        <v>1097</v>
      </c>
      <c r="C1121" s="59" t="s">
        <v>4057</v>
      </c>
      <c r="D1121" s="59" t="s">
        <v>7</v>
      </c>
      <c r="E1121" s="65" t="s">
        <v>533</v>
      </c>
      <c r="F1121" s="65" t="s">
        <v>961</v>
      </c>
      <c r="G1121" s="73">
        <v>0</v>
      </c>
      <c r="H1121" s="73">
        <v>0</v>
      </c>
      <c r="I1121" s="65" t="s">
        <v>1</v>
      </c>
      <c r="J1121" s="65" t="s">
        <v>1550</v>
      </c>
      <c r="K1121" s="66" t="s">
        <v>4077</v>
      </c>
      <c r="L1121" s="67"/>
      <c r="M1121" s="63" t="s">
        <v>3632</v>
      </c>
      <c r="N1121" s="13"/>
      <c r="O1121"/>
      <c r="P1121" t="str">
        <f t="shared" si="260"/>
        <v>NOT EQUAL</v>
      </c>
      <c r="Q1121" t="str">
        <f>IF(ISNA(VLOOKUP(AC1121,#REF!,1)),"//","")</f>
        <v/>
      </c>
      <c r="R1121"/>
      <c r="S1121" s="43">
        <f t="shared" si="270"/>
        <v>187</v>
      </c>
      <c r="T1121" s="92"/>
      <c r="U1121" s="70"/>
      <c r="V1121" s="70"/>
      <c r="W1121" s="44" t="str">
        <f t="shared" si="271"/>
        <v/>
      </c>
      <c r="X1121" s="25" t="str">
        <f t="shared" si="272"/>
        <v/>
      </c>
      <c r="Y1121" s="1">
        <f t="shared" si="273"/>
        <v>1097</v>
      </c>
      <c r="Z1121" t="str">
        <f t="shared" si="274"/>
        <v>ITM_ASYMPOTICALLY_EQUAL</v>
      </c>
      <c r="AA1121" s="158" t="str">
        <f>IF(ISNA(VLOOKUP(X1121,Sheet2!J:J,1,0)),"//","")</f>
        <v/>
      </c>
      <c r="AC1121" s="108" t="str">
        <f t="shared" si="275"/>
        <v/>
      </c>
      <c r="AD1121" t="b">
        <f t="shared" si="276"/>
        <v>1</v>
      </c>
    </row>
    <row r="1122" spans="1:30">
      <c r="A1122" s="56">
        <f t="shared" si="277"/>
        <v>1122</v>
      </c>
      <c r="B1122" s="55">
        <f t="shared" si="266"/>
        <v>1098</v>
      </c>
      <c r="C1122" s="59" t="s">
        <v>4058</v>
      </c>
      <c r="D1122" s="59" t="s">
        <v>3415</v>
      </c>
      <c r="E1122" s="65" t="s">
        <v>533</v>
      </c>
      <c r="F1122" s="65" t="s">
        <v>962</v>
      </c>
      <c r="G1122" s="73">
        <v>0</v>
      </c>
      <c r="H1122" s="73">
        <v>0</v>
      </c>
      <c r="I1122" s="65" t="s">
        <v>1</v>
      </c>
      <c r="J1122" s="65" t="s">
        <v>1550</v>
      </c>
      <c r="K1122" s="66" t="s">
        <v>4077</v>
      </c>
      <c r="L1122" s="67"/>
      <c r="M1122" s="63" t="s">
        <v>3415</v>
      </c>
      <c r="N1122" s="13"/>
      <c r="O1122"/>
      <c r="P1122" t="str">
        <f t="shared" si="260"/>
        <v>NOT EQUAL</v>
      </c>
      <c r="Q1122" t="str">
        <f>IF(ISNA(VLOOKUP(AC1122,#REF!,1)),"//","")</f>
        <v/>
      </c>
      <c r="R1122"/>
      <c r="S1122" s="43">
        <f t="shared" si="270"/>
        <v>187</v>
      </c>
      <c r="T1122" s="92"/>
      <c r="U1122" s="70"/>
      <c r="V1122" s="70"/>
      <c r="W1122" s="44" t="str">
        <f t="shared" si="271"/>
        <v/>
      </c>
      <c r="X1122" s="25" t="str">
        <f t="shared" si="272"/>
        <v/>
      </c>
      <c r="Y1122" s="1">
        <f t="shared" si="273"/>
        <v>1098</v>
      </c>
      <c r="Z1122" t="str">
        <f t="shared" si="274"/>
        <v>ITM_ALMOST_EQUAL</v>
      </c>
      <c r="AA1122" s="158" t="str">
        <f>IF(ISNA(VLOOKUP(X1122,Sheet2!J:J,1,0)),"//","")</f>
        <v/>
      </c>
      <c r="AC1122" s="108" t="str">
        <f t="shared" si="275"/>
        <v/>
      </c>
      <c r="AD1122" t="b">
        <f t="shared" si="276"/>
        <v>1</v>
      </c>
    </row>
    <row r="1123" spans="1:30">
      <c r="A1123" s="56">
        <f t="shared" si="277"/>
        <v>1123</v>
      </c>
      <c r="B1123" s="55">
        <f t="shared" si="266"/>
        <v>1099</v>
      </c>
      <c r="C1123" s="59" t="s">
        <v>4058</v>
      </c>
      <c r="D1123" s="59" t="s">
        <v>3416</v>
      </c>
      <c r="E1123" s="65" t="s">
        <v>533</v>
      </c>
      <c r="F1123" s="65" t="s">
        <v>963</v>
      </c>
      <c r="G1123" s="73">
        <v>0</v>
      </c>
      <c r="H1123" s="73">
        <v>0</v>
      </c>
      <c r="I1123" s="65" t="s">
        <v>1</v>
      </c>
      <c r="J1123" s="65" t="s">
        <v>1550</v>
      </c>
      <c r="K1123" s="66" t="s">
        <v>4077</v>
      </c>
      <c r="L1123" s="64"/>
      <c r="M1123" s="63" t="s">
        <v>3416</v>
      </c>
      <c r="N1123" s="13"/>
      <c r="O1123"/>
      <c r="P1123" t="str">
        <f t="shared" ref="P1123:P1186" si="278">IF(E1123=F1123,"","NOT EQUAL")</f>
        <v>NOT EQUAL</v>
      </c>
      <c r="Q1123" t="str">
        <f>IF(ISNA(VLOOKUP(AC1123,#REF!,1)),"//","")</f>
        <v/>
      </c>
      <c r="R1123"/>
      <c r="S1123" s="43">
        <f t="shared" si="270"/>
        <v>187</v>
      </c>
      <c r="T1123" s="92"/>
      <c r="U1123" s="70"/>
      <c r="V1123" s="70"/>
      <c r="W1123" s="44" t="str">
        <f t="shared" si="271"/>
        <v/>
      </c>
      <c r="X1123" s="25" t="str">
        <f t="shared" si="272"/>
        <v/>
      </c>
      <c r="Y1123" s="1">
        <f t="shared" si="273"/>
        <v>1099</v>
      </c>
      <c r="Z1123" t="str">
        <f t="shared" si="274"/>
        <v>ITM_COLON_EQUALS</v>
      </c>
      <c r="AA1123" s="158" t="str">
        <f>IF(ISNA(VLOOKUP(X1123,Sheet2!J:J,1,0)),"//","")</f>
        <v/>
      </c>
      <c r="AC1123" s="108" t="str">
        <f t="shared" si="275"/>
        <v/>
      </c>
      <c r="AD1123" t="b">
        <f t="shared" si="276"/>
        <v>1</v>
      </c>
    </row>
    <row r="1124" spans="1:30">
      <c r="A1124" s="56">
        <f t="shared" si="277"/>
        <v>1124</v>
      </c>
      <c r="B1124" s="55">
        <f t="shared" si="266"/>
        <v>1100</v>
      </c>
      <c r="C1124" s="59" t="s">
        <v>4058</v>
      </c>
      <c r="D1124" s="59" t="s">
        <v>3417</v>
      </c>
      <c r="E1124" s="65" t="s">
        <v>533</v>
      </c>
      <c r="F1124" s="65" t="s">
        <v>964</v>
      </c>
      <c r="G1124" s="73">
        <v>0</v>
      </c>
      <c r="H1124" s="73">
        <v>0</v>
      </c>
      <c r="I1124" s="65" t="s">
        <v>1</v>
      </c>
      <c r="J1124" s="65" t="s">
        <v>1550</v>
      </c>
      <c r="K1124" s="66" t="s">
        <v>4077</v>
      </c>
      <c r="L1124" s="67"/>
      <c r="M1124" s="63" t="s">
        <v>3417</v>
      </c>
      <c r="N1124" s="13"/>
      <c r="O1124"/>
      <c r="P1124" t="str">
        <f t="shared" si="278"/>
        <v>NOT EQUAL</v>
      </c>
      <c r="Q1124" t="str">
        <f>IF(ISNA(VLOOKUP(AC1124,#REF!,1)),"//","")</f>
        <v/>
      </c>
      <c r="R1124"/>
      <c r="S1124" s="43">
        <f t="shared" si="270"/>
        <v>187</v>
      </c>
      <c r="T1124" s="92"/>
      <c r="U1124" s="70"/>
      <c r="V1124" s="70"/>
      <c r="W1124" s="44" t="str">
        <f t="shared" si="271"/>
        <v/>
      </c>
      <c r="X1124" s="25" t="str">
        <f t="shared" si="272"/>
        <v/>
      </c>
      <c r="Y1124" s="1">
        <f t="shared" si="273"/>
        <v>1100</v>
      </c>
      <c r="Z1124" t="str">
        <f t="shared" si="274"/>
        <v>ITM_CORRESPONDS_TO</v>
      </c>
      <c r="AA1124" s="158" t="str">
        <f>IF(ISNA(VLOOKUP(X1124,Sheet2!J:J,1,0)),"//","")</f>
        <v/>
      </c>
      <c r="AC1124" s="108" t="str">
        <f t="shared" si="275"/>
        <v/>
      </c>
      <c r="AD1124" t="b">
        <f t="shared" si="276"/>
        <v>1</v>
      </c>
    </row>
    <row r="1125" spans="1:30">
      <c r="A1125" s="56">
        <f t="shared" si="277"/>
        <v>1125</v>
      </c>
      <c r="B1125" s="55">
        <f t="shared" si="266"/>
        <v>1101</v>
      </c>
      <c r="C1125" s="59" t="s">
        <v>4058</v>
      </c>
      <c r="D1125" s="59" t="s">
        <v>3418</v>
      </c>
      <c r="E1125" s="65" t="s">
        <v>533</v>
      </c>
      <c r="F1125" s="65" t="s">
        <v>965</v>
      </c>
      <c r="G1125" s="73">
        <v>0</v>
      </c>
      <c r="H1125" s="73">
        <v>0</v>
      </c>
      <c r="I1125" s="65" t="s">
        <v>1</v>
      </c>
      <c r="J1125" s="65" t="s">
        <v>1550</v>
      </c>
      <c r="K1125" s="66" t="s">
        <v>4077</v>
      </c>
      <c r="L1125" s="67"/>
      <c r="M1125" s="63" t="s">
        <v>3418</v>
      </c>
      <c r="N1125" s="13"/>
      <c r="O1125"/>
      <c r="P1125" t="str">
        <f t="shared" si="278"/>
        <v>NOT EQUAL</v>
      </c>
      <c r="Q1125" t="str">
        <f>IF(ISNA(VLOOKUP(AC1125,#REF!,1)),"//","")</f>
        <v/>
      </c>
      <c r="R1125"/>
      <c r="S1125" s="43">
        <f t="shared" si="270"/>
        <v>187</v>
      </c>
      <c r="T1125" s="92"/>
      <c r="U1125" s="70"/>
      <c r="V1125" s="70"/>
      <c r="W1125" s="44" t="str">
        <f t="shared" si="271"/>
        <v/>
      </c>
      <c r="X1125" s="25" t="str">
        <f t="shared" si="272"/>
        <v/>
      </c>
      <c r="Y1125" s="1">
        <f t="shared" si="273"/>
        <v>1101</v>
      </c>
      <c r="Z1125" t="str">
        <f t="shared" si="274"/>
        <v>ITM_ESTIMATES</v>
      </c>
      <c r="AA1125" s="158" t="str">
        <f>IF(ISNA(VLOOKUP(X1125,Sheet2!J:J,1,0)),"//","")</f>
        <v/>
      </c>
      <c r="AC1125" s="108" t="str">
        <f t="shared" si="275"/>
        <v/>
      </c>
      <c r="AD1125" t="b">
        <f t="shared" si="276"/>
        <v>1</v>
      </c>
    </row>
    <row r="1126" spans="1:30">
      <c r="A1126" s="56">
        <f t="shared" si="277"/>
        <v>1126</v>
      </c>
      <c r="B1126" s="55">
        <f t="shared" si="266"/>
        <v>1102</v>
      </c>
      <c r="C1126" s="59" t="s">
        <v>4058</v>
      </c>
      <c r="D1126" s="59" t="s">
        <v>3419</v>
      </c>
      <c r="E1126" s="65" t="s">
        <v>533</v>
      </c>
      <c r="F1126" s="65" t="s">
        <v>966</v>
      </c>
      <c r="G1126" s="73">
        <v>0</v>
      </c>
      <c r="H1126" s="73">
        <v>0</v>
      </c>
      <c r="I1126" s="65" t="s">
        <v>1</v>
      </c>
      <c r="J1126" s="65" t="s">
        <v>1550</v>
      </c>
      <c r="K1126" s="66" t="s">
        <v>4077</v>
      </c>
      <c r="L1126" s="67"/>
      <c r="M1126" s="63" t="s">
        <v>3419</v>
      </c>
      <c r="N1126" s="13"/>
      <c r="O1126"/>
      <c r="P1126" t="str">
        <f t="shared" si="278"/>
        <v>NOT EQUAL</v>
      </c>
      <c r="Q1126" t="str">
        <f>IF(ISNA(VLOOKUP(AC1126,#REF!,1)),"//","")</f>
        <v/>
      </c>
      <c r="R1126"/>
      <c r="S1126" s="43">
        <f t="shared" si="270"/>
        <v>187</v>
      </c>
      <c r="T1126" s="92"/>
      <c r="U1126" s="70"/>
      <c r="V1126" s="70"/>
      <c r="W1126" s="44" t="str">
        <f t="shared" si="271"/>
        <v/>
      </c>
      <c r="X1126" s="25" t="str">
        <f t="shared" si="272"/>
        <v/>
      </c>
      <c r="Y1126" s="1">
        <f t="shared" si="273"/>
        <v>1102</v>
      </c>
      <c r="Z1126" t="str">
        <f t="shared" si="274"/>
        <v>ITM_NOT_EQUAL</v>
      </c>
      <c r="AA1126" s="158" t="str">
        <f>IF(ISNA(VLOOKUP(X1126,Sheet2!J:J,1,0)),"//","")</f>
        <v/>
      </c>
      <c r="AC1126" s="108" t="str">
        <f t="shared" si="275"/>
        <v/>
      </c>
      <c r="AD1126" t="b">
        <f t="shared" si="276"/>
        <v>1</v>
      </c>
    </row>
    <row r="1127" spans="1:30">
      <c r="A1127" s="56">
        <f t="shared" si="277"/>
        <v>1127</v>
      </c>
      <c r="B1127" s="55">
        <f t="shared" si="266"/>
        <v>1103</v>
      </c>
      <c r="C1127" s="59" t="s">
        <v>4057</v>
      </c>
      <c r="D1127" s="59" t="s">
        <v>7</v>
      </c>
      <c r="E1127" s="65" t="s">
        <v>533</v>
      </c>
      <c r="F1127" s="65" t="s">
        <v>967</v>
      </c>
      <c r="G1127" s="73">
        <v>0</v>
      </c>
      <c r="H1127" s="73">
        <v>0</v>
      </c>
      <c r="I1127" s="65" t="s">
        <v>1</v>
      </c>
      <c r="J1127" s="65" t="s">
        <v>1550</v>
      </c>
      <c r="K1127" s="66" t="s">
        <v>4077</v>
      </c>
      <c r="L1127" s="67"/>
      <c r="M1127" s="63" t="s">
        <v>3633</v>
      </c>
      <c r="N1127" s="13"/>
      <c r="O1127"/>
      <c r="P1127" t="str">
        <f t="shared" si="278"/>
        <v>NOT EQUAL</v>
      </c>
      <c r="Q1127" t="str">
        <f>IF(ISNA(VLOOKUP(AC1127,#REF!,1)),"//","")</f>
        <v/>
      </c>
      <c r="R1127"/>
      <c r="S1127" s="43">
        <f t="shared" si="270"/>
        <v>187</v>
      </c>
      <c r="T1127" s="92"/>
      <c r="U1127" s="70"/>
      <c r="V1127" s="70"/>
      <c r="W1127" s="44" t="str">
        <f t="shared" si="271"/>
        <v/>
      </c>
      <c r="X1127" s="25" t="str">
        <f t="shared" si="272"/>
        <v/>
      </c>
      <c r="Y1127" s="1">
        <f t="shared" si="273"/>
        <v>1103</v>
      </c>
      <c r="Z1127" t="str">
        <f t="shared" si="274"/>
        <v>ITM_IDENTICAL_TO</v>
      </c>
      <c r="AA1127" s="158" t="str">
        <f>IF(ISNA(VLOOKUP(X1127,Sheet2!J:J,1,0)),"//","")</f>
        <v/>
      </c>
      <c r="AC1127" s="108" t="str">
        <f t="shared" si="275"/>
        <v/>
      </c>
      <c r="AD1127" t="b">
        <f t="shared" si="276"/>
        <v>1</v>
      </c>
    </row>
    <row r="1128" spans="1:30">
      <c r="A1128" s="56">
        <f t="shared" si="277"/>
        <v>1128</v>
      </c>
      <c r="B1128" s="55">
        <f t="shared" si="266"/>
        <v>1104</v>
      </c>
      <c r="C1128" s="59" t="s">
        <v>4058</v>
      </c>
      <c r="D1128" s="59" t="s">
        <v>3420</v>
      </c>
      <c r="E1128" s="65" t="s">
        <v>533</v>
      </c>
      <c r="F1128" s="65" t="s">
        <v>968</v>
      </c>
      <c r="G1128" s="73">
        <v>0</v>
      </c>
      <c r="H1128" s="73">
        <v>0</v>
      </c>
      <c r="I1128" s="65" t="s">
        <v>1</v>
      </c>
      <c r="J1128" s="65" t="s">
        <v>1550</v>
      </c>
      <c r="K1128" s="66" t="s">
        <v>4077</v>
      </c>
      <c r="L1128" s="67"/>
      <c r="M1128" s="63" t="s">
        <v>3420</v>
      </c>
      <c r="N1128" s="13"/>
      <c r="O1128"/>
      <c r="P1128" t="str">
        <f t="shared" si="278"/>
        <v>NOT EQUAL</v>
      </c>
      <c r="Q1128" t="str">
        <f>IF(ISNA(VLOOKUP(AC1128,#REF!,1)),"//","")</f>
        <v/>
      </c>
      <c r="R1128"/>
      <c r="S1128" s="43">
        <f t="shared" si="270"/>
        <v>187</v>
      </c>
      <c r="T1128" s="92"/>
      <c r="U1128" s="70"/>
      <c r="V1128" s="70"/>
      <c r="W1128" s="44" t="str">
        <f t="shared" si="271"/>
        <v/>
      </c>
      <c r="X1128" s="25" t="str">
        <f t="shared" si="272"/>
        <v/>
      </c>
      <c r="Y1128" s="1">
        <f t="shared" si="273"/>
        <v>1104</v>
      </c>
      <c r="Z1128" t="str">
        <f t="shared" si="274"/>
        <v>ITM_LESS_EQUAL</v>
      </c>
      <c r="AA1128" s="158" t="str">
        <f>IF(ISNA(VLOOKUP(X1128,Sheet2!J:J,1,0)),"//","")</f>
        <v/>
      </c>
      <c r="AC1128" s="108" t="str">
        <f t="shared" si="275"/>
        <v/>
      </c>
      <c r="AD1128" t="b">
        <f t="shared" si="276"/>
        <v>1</v>
      </c>
    </row>
    <row r="1129" spans="1:30">
      <c r="A1129" s="56">
        <f t="shared" si="277"/>
        <v>1129</v>
      </c>
      <c r="B1129" s="55">
        <f t="shared" si="266"/>
        <v>1105</v>
      </c>
      <c r="C1129" s="59" t="s">
        <v>4058</v>
      </c>
      <c r="D1129" s="59" t="s">
        <v>3421</v>
      </c>
      <c r="E1129" s="65" t="s">
        <v>533</v>
      </c>
      <c r="F1129" s="65" t="s">
        <v>969</v>
      </c>
      <c r="G1129" s="73">
        <v>0</v>
      </c>
      <c r="H1129" s="73">
        <v>0</v>
      </c>
      <c r="I1129" s="65" t="s">
        <v>1</v>
      </c>
      <c r="J1129" s="65" t="s">
        <v>1550</v>
      </c>
      <c r="K1129" s="66" t="s">
        <v>4077</v>
      </c>
      <c r="L1129" s="67"/>
      <c r="M1129" s="63" t="s">
        <v>3421</v>
      </c>
      <c r="N1129" s="13"/>
      <c r="O1129"/>
      <c r="P1129" t="str">
        <f t="shared" si="278"/>
        <v>NOT EQUAL</v>
      </c>
      <c r="Q1129" t="str">
        <f>IF(ISNA(VLOOKUP(AC1129,#REF!,1)),"//","")</f>
        <v/>
      </c>
      <c r="R1129"/>
      <c r="S1129" s="43">
        <f t="shared" si="270"/>
        <v>187</v>
      </c>
      <c r="T1129" s="92"/>
      <c r="U1129" s="70"/>
      <c r="V1129" s="70"/>
      <c r="W1129" s="44" t="str">
        <f t="shared" si="271"/>
        <v/>
      </c>
      <c r="X1129" s="25" t="str">
        <f t="shared" si="272"/>
        <v/>
      </c>
      <c r="Y1129" s="1">
        <f t="shared" si="273"/>
        <v>1105</v>
      </c>
      <c r="Z1129" t="str">
        <f t="shared" si="274"/>
        <v>ITM_GREATER_EQUAL</v>
      </c>
      <c r="AA1129" s="158" t="str">
        <f>IF(ISNA(VLOOKUP(X1129,Sheet2!J:J,1,0)),"//","")</f>
        <v/>
      </c>
      <c r="AC1129" s="108" t="str">
        <f t="shared" si="275"/>
        <v/>
      </c>
      <c r="AD1129" t="b">
        <f t="shared" si="276"/>
        <v>1</v>
      </c>
    </row>
    <row r="1130" spans="1:30">
      <c r="A1130" s="56">
        <f t="shared" si="277"/>
        <v>1130</v>
      </c>
      <c r="B1130" s="55">
        <f t="shared" si="266"/>
        <v>1106</v>
      </c>
      <c r="C1130" s="59" t="s">
        <v>4057</v>
      </c>
      <c r="D1130" s="59" t="s">
        <v>7</v>
      </c>
      <c r="E1130" s="65" t="s">
        <v>533</v>
      </c>
      <c r="F1130" s="65" t="s">
        <v>970</v>
      </c>
      <c r="G1130" s="73">
        <v>0</v>
      </c>
      <c r="H1130" s="73">
        <v>0</v>
      </c>
      <c r="I1130" s="65" t="s">
        <v>1</v>
      </c>
      <c r="J1130" s="65" t="s">
        <v>1550</v>
      </c>
      <c r="K1130" s="66" t="s">
        <v>4077</v>
      </c>
      <c r="L1130" s="67"/>
      <c r="M1130" s="63" t="s">
        <v>3634</v>
      </c>
      <c r="N1130" s="13"/>
      <c r="O1130"/>
      <c r="P1130" t="str">
        <f t="shared" si="278"/>
        <v>NOT EQUAL</v>
      </c>
      <c r="Q1130" t="str">
        <f>IF(ISNA(VLOOKUP(AC1130,#REF!,1)),"//","")</f>
        <v/>
      </c>
      <c r="R1130"/>
      <c r="S1130" s="43">
        <f t="shared" si="270"/>
        <v>187</v>
      </c>
      <c r="T1130" s="92"/>
      <c r="U1130" s="70"/>
      <c r="V1130" s="70"/>
      <c r="W1130" s="44" t="str">
        <f t="shared" si="271"/>
        <v/>
      </c>
      <c r="X1130" s="25" t="str">
        <f t="shared" si="272"/>
        <v/>
      </c>
      <c r="Y1130" s="1">
        <f t="shared" si="273"/>
        <v>1106</v>
      </c>
      <c r="Z1130" t="str">
        <f t="shared" si="274"/>
        <v>ITM_MUCH_LESS</v>
      </c>
      <c r="AA1130" s="158" t="str">
        <f>IF(ISNA(VLOOKUP(X1130,Sheet2!J:J,1,0)),"//","")</f>
        <v/>
      </c>
      <c r="AC1130" s="108" t="str">
        <f t="shared" si="275"/>
        <v/>
      </c>
      <c r="AD1130" t="b">
        <f t="shared" si="276"/>
        <v>1</v>
      </c>
    </row>
    <row r="1131" spans="1:30">
      <c r="A1131" s="56">
        <f t="shared" si="277"/>
        <v>1131</v>
      </c>
      <c r="B1131" s="55">
        <f t="shared" si="266"/>
        <v>1107</v>
      </c>
      <c r="C1131" s="59" t="s">
        <v>4057</v>
      </c>
      <c r="D1131" s="59" t="s">
        <v>7</v>
      </c>
      <c r="E1131" s="65" t="s">
        <v>533</v>
      </c>
      <c r="F1131" s="65" t="s">
        <v>971</v>
      </c>
      <c r="G1131" s="73">
        <v>0</v>
      </c>
      <c r="H1131" s="73">
        <v>0</v>
      </c>
      <c r="I1131" s="65" t="s">
        <v>1</v>
      </c>
      <c r="J1131" s="65" t="s">
        <v>1550</v>
      </c>
      <c r="K1131" s="66" t="s">
        <v>4077</v>
      </c>
      <c r="L1131" s="67"/>
      <c r="M1131" s="63" t="s">
        <v>3635</v>
      </c>
      <c r="N1131" s="13"/>
      <c r="O1131"/>
      <c r="P1131" t="str">
        <f t="shared" si="278"/>
        <v>NOT EQUAL</v>
      </c>
      <c r="Q1131" t="str">
        <f>IF(ISNA(VLOOKUP(AC1131,#REF!,1)),"//","")</f>
        <v/>
      </c>
      <c r="R1131"/>
      <c r="S1131" s="43">
        <f t="shared" si="270"/>
        <v>187</v>
      </c>
      <c r="T1131" s="92"/>
      <c r="U1131" s="70"/>
      <c r="V1131" s="70"/>
      <c r="W1131" s="44" t="str">
        <f t="shared" si="271"/>
        <v/>
      </c>
      <c r="X1131" s="25" t="str">
        <f t="shared" si="272"/>
        <v/>
      </c>
      <c r="Y1131" s="1">
        <f t="shared" si="273"/>
        <v>1107</v>
      </c>
      <c r="Z1131" t="str">
        <f t="shared" si="274"/>
        <v>ITM_MUCH_GREATER</v>
      </c>
      <c r="AA1131" s="158" t="str">
        <f>IF(ISNA(VLOOKUP(X1131,Sheet2!J:J,1,0)),"//","")</f>
        <v/>
      </c>
      <c r="AC1131" s="108" t="str">
        <f t="shared" si="275"/>
        <v/>
      </c>
      <c r="AD1131" t="b">
        <f t="shared" si="276"/>
        <v>1</v>
      </c>
    </row>
    <row r="1132" spans="1:30">
      <c r="A1132" s="56">
        <f t="shared" si="277"/>
        <v>1132</v>
      </c>
      <c r="B1132" s="55">
        <f t="shared" si="266"/>
        <v>1108</v>
      </c>
      <c r="C1132" s="59" t="s">
        <v>4058</v>
      </c>
      <c r="D1132" s="59" t="s">
        <v>3422</v>
      </c>
      <c r="E1132" s="65" t="s">
        <v>533</v>
      </c>
      <c r="F1132" s="65" t="s">
        <v>972</v>
      </c>
      <c r="G1132" s="73">
        <v>0</v>
      </c>
      <c r="H1132" s="73">
        <v>0</v>
      </c>
      <c r="I1132" s="65" t="s">
        <v>1</v>
      </c>
      <c r="J1132" s="65" t="s">
        <v>1550</v>
      </c>
      <c r="K1132" s="66" t="s">
        <v>4077</v>
      </c>
      <c r="L1132" s="67"/>
      <c r="M1132" s="63" t="s">
        <v>3422</v>
      </c>
      <c r="N1132" s="13"/>
      <c r="O1132"/>
      <c r="P1132" t="str">
        <f t="shared" si="278"/>
        <v>NOT EQUAL</v>
      </c>
      <c r="Q1132" t="str">
        <f>IF(ISNA(VLOOKUP(AC1132,#REF!,1)),"//","")</f>
        <v/>
      </c>
      <c r="R1132"/>
      <c r="S1132" s="43">
        <f t="shared" si="270"/>
        <v>187</v>
      </c>
      <c r="T1132" s="92"/>
      <c r="U1132" s="70"/>
      <c r="V1132" s="70"/>
      <c r="W1132" s="44" t="str">
        <f t="shared" si="271"/>
        <v/>
      </c>
      <c r="X1132" s="25" t="str">
        <f t="shared" si="272"/>
        <v/>
      </c>
      <c r="Y1132" s="1">
        <f t="shared" si="273"/>
        <v>1108</v>
      </c>
      <c r="Z1132" t="str">
        <f t="shared" si="274"/>
        <v>ITM_SUN</v>
      </c>
      <c r="AA1132" s="158" t="str">
        <f>IF(ISNA(VLOOKUP(X1132,Sheet2!J:J,1,0)),"//","")</f>
        <v/>
      </c>
      <c r="AC1132" s="108" t="str">
        <f t="shared" si="275"/>
        <v/>
      </c>
      <c r="AD1132" t="b">
        <f t="shared" si="276"/>
        <v>1</v>
      </c>
    </row>
    <row r="1133" spans="1:30">
      <c r="A1133" s="56">
        <f t="shared" si="277"/>
        <v>1133</v>
      </c>
      <c r="B1133" s="55">
        <f t="shared" si="266"/>
        <v>1109</v>
      </c>
      <c r="C1133" s="59" t="s">
        <v>4057</v>
      </c>
      <c r="D1133" s="59" t="s">
        <v>7</v>
      </c>
      <c r="E1133" s="65" t="s">
        <v>533</v>
      </c>
      <c r="F1133" s="65" t="s">
        <v>973</v>
      </c>
      <c r="G1133" s="73">
        <v>0</v>
      </c>
      <c r="H1133" s="73">
        <v>0</v>
      </c>
      <c r="I1133" s="65" t="s">
        <v>1</v>
      </c>
      <c r="J1133" s="65" t="s">
        <v>1550</v>
      </c>
      <c r="K1133" s="66" t="s">
        <v>4077</v>
      </c>
      <c r="L1133" s="67"/>
      <c r="M1133" s="63" t="s">
        <v>3636</v>
      </c>
      <c r="N1133" s="13"/>
      <c r="O1133"/>
      <c r="P1133" t="str">
        <f t="shared" si="278"/>
        <v>NOT EQUAL</v>
      </c>
      <c r="Q1133" t="str">
        <f>IF(ISNA(VLOOKUP(AC1133,#REF!,1)),"//","")</f>
        <v/>
      </c>
      <c r="R1133"/>
      <c r="S1133" s="43">
        <f t="shared" si="270"/>
        <v>187</v>
      </c>
      <c r="T1133" s="92"/>
      <c r="U1133" s="70"/>
      <c r="V1133" s="70"/>
      <c r="W1133" s="44" t="str">
        <f t="shared" si="271"/>
        <v/>
      </c>
      <c r="X1133" s="25" t="str">
        <f t="shared" si="272"/>
        <v/>
      </c>
      <c r="Y1133" s="1">
        <f t="shared" si="273"/>
        <v>1109</v>
      </c>
      <c r="Z1133" t="str">
        <f t="shared" si="274"/>
        <v>ITM_DOWN_TACK</v>
      </c>
      <c r="AA1133" s="158" t="str">
        <f>IF(ISNA(VLOOKUP(X1133,Sheet2!J:J,1,0)),"//","")</f>
        <v/>
      </c>
      <c r="AC1133" s="108" t="str">
        <f t="shared" si="275"/>
        <v/>
      </c>
      <c r="AD1133" t="b">
        <f t="shared" si="276"/>
        <v>1</v>
      </c>
    </row>
    <row r="1134" spans="1:30">
      <c r="A1134" s="56">
        <f t="shared" si="277"/>
        <v>1134</v>
      </c>
      <c r="B1134" s="55">
        <f t="shared" si="266"/>
        <v>1110</v>
      </c>
      <c r="C1134" s="59" t="s">
        <v>4058</v>
      </c>
      <c r="D1134" s="59" t="s">
        <v>3423</v>
      </c>
      <c r="E1134" s="65" t="s">
        <v>533</v>
      </c>
      <c r="F1134" s="65" t="s">
        <v>974</v>
      </c>
      <c r="G1134" s="73">
        <v>0</v>
      </c>
      <c r="H1134" s="73">
        <v>0</v>
      </c>
      <c r="I1134" s="65" t="s">
        <v>1</v>
      </c>
      <c r="J1134" s="65" t="s">
        <v>1550</v>
      </c>
      <c r="K1134" s="66" t="s">
        <v>4077</v>
      </c>
      <c r="L1134" s="67"/>
      <c r="M1134" s="63" t="s">
        <v>3423</v>
      </c>
      <c r="N1134" s="13"/>
      <c r="O1134"/>
      <c r="P1134" t="str">
        <f t="shared" si="278"/>
        <v>NOT EQUAL</v>
      </c>
      <c r="Q1134" t="str">
        <f>IF(ISNA(VLOOKUP(AC1134,#REF!,1)),"//","")</f>
        <v/>
      </c>
      <c r="R1134"/>
      <c r="S1134" s="43">
        <f t="shared" si="270"/>
        <v>187</v>
      </c>
      <c r="T1134" s="92"/>
      <c r="U1134" s="70"/>
      <c r="V1134" s="70"/>
      <c r="W1134" s="44" t="str">
        <f t="shared" si="271"/>
        <v/>
      </c>
      <c r="X1134" s="25" t="str">
        <f t="shared" si="272"/>
        <v/>
      </c>
      <c r="Y1134" s="1">
        <f t="shared" si="273"/>
        <v>1110</v>
      </c>
      <c r="Z1134" t="str">
        <f t="shared" si="274"/>
        <v>ITM_PERPENDICULAR</v>
      </c>
      <c r="AA1134" s="158" t="str">
        <f>IF(ISNA(VLOOKUP(X1134,Sheet2!J:J,1,0)),"//","")</f>
        <v/>
      </c>
      <c r="AC1134" s="108" t="str">
        <f t="shared" si="275"/>
        <v/>
      </c>
      <c r="AD1134" t="b">
        <f t="shared" si="276"/>
        <v>1</v>
      </c>
    </row>
    <row r="1135" spans="1:30">
      <c r="A1135" s="56">
        <f t="shared" si="277"/>
        <v>1135</v>
      </c>
      <c r="B1135" s="55">
        <f t="shared" si="266"/>
        <v>1111</v>
      </c>
      <c r="C1135" s="59" t="s">
        <v>4057</v>
      </c>
      <c r="D1135" s="59" t="s">
        <v>7</v>
      </c>
      <c r="E1135" s="65" t="s">
        <v>533</v>
      </c>
      <c r="F1135" s="65" t="s">
        <v>975</v>
      </c>
      <c r="G1135" s="73">
        <v>0</v>
      </c>
      <c r="H1135" s="73">
        <v>0</v>
      </c>
      <c r="I1135" s="65" t="s">
        <v>1</v>
      </c>
      <c r="J1135" s="65" t="s">
        <v>1550</v>
      </c>
      <c r="K1135" s="66" t="s">
        <v>4077</v>
      </c>
      <c r="L1135" s="67"/>
      <c r="M1135" s="63" t="s">
        <v>2134</v>
      </c>
      <c r="N1135" s="13"/>
      <c r="O1135"/>
      <c r="P1135" t="str">
        <f t="shared" si="278"/>
        <v>NOT EQUAL</v>
      </c>
      <c r="Q1135" t="str">
        <f>IF(ISNA(VLOOKUP(AC1135,#REF!,1)),"//","")</f>
        <v/>
      </c>
      <c r="R1135"/>
      <c r="S1135" s="43">
        <f t="shared" si="270"/>
        <v>187</v>
      </c>
      <c r="T1135" s="92"/>
      <c r="U1135" s="70"/>
      <c r="V1135" s="70"/>
      <c r="W1135" s="44" t="str">
        <f t="shared" si="271"/>
        <v/>
      </c>
      <c r="X1135" s="25" t="str">
        <f t="shared" si="272"/>
        <v/>
      </c>
      <c r="Y1135" s="1">
        <f t="shared" si="273"/>
        <v>1111</v>
      </c>
      <c r="Z1135" t="str">
        <f t="shared" si="274"/>
        <v>ITM_XOR</v>
      </c>
      <c r="AA1135" s="158" t="str">
        <f>IF(ISNA(VLOOKUP(X1135,Sheet2!J:J,1,0)),"//","")</f>
        <v/>
      </c>
      <c r="AC1135" s="108" t="str">
        <f t="shared" si="275"/>
        <v/>
      </c>
      <c r="AD1135" t="b">
        <f t="shared" si="276"/>
        <v>1</v>
      </c>
    </row>
    <row r="1136" spans="1:30">
      <c r="A1136" s="56">
        <f t="shared" si="277"/>
        <v>1136</v>
      </c>
      <c r="B1136" s="55">
        <f t="shared" si="266"/>
        <v>1112</v>
      </c>
      <c r="C1136" s="59" t="s">
        <v>4057</v>
      </c>
      <c r="D1136" s="59" t="s">
        <v>7</v>
      </c>
      <c r="E1136" s="65" t="s">
        <v>533</v>
      </c>
      <c r="F1136" s="65" t="s">
        <v>976</v>
      </c>
      <c r="G1136" s="73">
        <v>0</v>
      </c>
      <c r="H1136" s="73">
        <v>0</v>
      </c>
      <c r="I1136" s="65" t="s">
        <v>1</v>
      </c>
      <c r="J1136" s="65" t="s">
        <v>1550</v>
      </c>
      <c r="K1136" s="66" t="s">
        <v>4077</v>
      </c>
      <c r="L1136" s="67"/>
      <c r="M1136" s="63" t="s">
        <v>1912</v>
      </c>
      <c r="N1136" s="13"/>
      <c r="O1136"/>
      <c r="P1136" t="str">
        <f t="shared" si="278"/>
        <v>NOT EQUAL</v>
      </c>
      <c r="Q1136" t="str">
        <f>IF(ISNA(VLOOKUP(AC1136,#REF!,1)),"//","")</f>
        <v/>
      </c>
      <c r="R1136"/>
      <c r="S1136" s="43">
        <f t="shared" si="270"/>
        <v>187</v>
      </c>
      <c r="T1136" s="92"/>
      <c r="U1136" s="70"/>
      <c r="V1136" s="70"/>
      <c r="W1136" s="44" t="str">
        <f t="shared" si="271"/>
        <v/>
      </c>
      <c r="X1136" s="25" t="str">
        <f t="shared" si="272"/>
        <v/>
      </c>
      <c r="Y1136" s="1">
        <f t="shared" si="273"/>
        <v>1112</v>
      </c>
      <c r="Z1136" t="str">
        <f t="shared" si="274"/>
        <v>ITM_NAND</v>
      </c>
      <c r="AA1136" s="158" t="str">
        <f>IF(ISNA(VLOOKUP(X1136,Sheet2!J:J,1,0)),"//","")</f>
        <v/>
      </c>
      <c r="AC1136" s="108" t="str">
        <f t="shared" si="275"/>
        <v/>
      </c>
      <c r="AD1136" t="b">
        <f t="shared" si="276"/>
        <v>1</v>
      </c>
    </row>
    <row r="1137" spans="1:30">
      <c r="A1137" s="56">
        <f t="shared" si="277"/>
        <v>1137</v>
      </c>
      <c r="B1137" s="55">
        <f t="shared" si="266"/>
        <v>1113</v>
      </c>
      <c r="C1137" s="59" t="s">
        <v>4057</v>
      </c>
      <c r="D1137" s="59" t="s">
        <v>7</v>
      </c>
      <c r="E1137" s="65" t="s">
        <v>533</v>
      </c>
      <c r="F1137" s="65" t="s">
        <v>977</v>
      </c>
      <c r="G1137" s="73">
        <v>0</v>
      </c>
      <c r="H1137" s="73">
        <v>0</v>
      </c>
      <c r="I1137" s="65" t="s">
        <v>1</v>
      </c>
      <c r="J1137" s="65" t="s">
        <v>1550</v>
      </c>
      <c r="K1137" s="66" t="s">
        <v>4077</v>
      </c>
      <c r="L1137" s="67"/>
      <c r="M1137" s="63" t="s">
        <v>1922</v>
      </c>
      <c r="N1137" s="13"/>
      <c r="O1137"/>
      <c r="P1137" t="str">
        <f t="shared" si="278"/>
        <v>NOT EQUAL</v>
      </c>
      <c r="Q1137" t="str">
        <f>IF(ISNA(VLOOKUP(AC1137,#REF!,1)),"//","")</f>
        <v/>
      </c>
      <c r="R1137"/>
      <c r="S1137" s="43">
        <f t="shared" si="270"/>
        <v>187</v>
      </c>
      <c r="T1137" s="92"/>
      <c r="U1137" s="70"/>
      <c r="V1137" s="70"/>
      <c r="W1137" s="44" t="str">
        <f t="shared" si="271"/>
        <v/>
      </c>
      <c r="X1137" s="25" t="str">
        <f t="shared" si="272"/>
        <v/>
      </c>
      <c r="Y1137" s="1">
        <f t="shared" si="273"/>
        <v>1113</v>
      </c>
      <c r="Z1137" t="str">
        <f t="shared" si="274"/>
        <v>ITM_NOR</v>
      </c>
      <c r="AA1137" s="158" t="str">
        <f>IF(ISNA(VLOOKUP(X1137,Sheet2!J:J,1,0)),"//","")</f>
        <v/>
      </c>
      <c r="AC1137" s="108" t="str">
        <f t="shared" si="275"/>
        <v/>
      </c>
      <c r="AD1137" t="b">
        <f t="shared" si="276"/>
        <v>1</v>
      </c>
    </row>
    <row r="1138" spans="1:30">
      <c r="A1138" s="56">
        <f t="shared" si="277"/>
        <v>1138</v>
      </c>
      <c r="B1138" s="55">
        <f t="shared" si="266"/>
        <v>1114</v>
      </c>
      <c r="C1138" s="59" t="s">
        <v>4058</v>
      </c>
      <c r="D1138" s="59" t="s">
        <v>3424</v>
      </c>
      <c r="E1138" s="65" t="s">
        <v>533</v>
      </c>
      <c r="F1138" s="65" t="s">
        <v>978</v>
      </c>
      <c r="G1138" s="73">
        <v>0</v>
      </c>
      <c r="H1138" s="73">
        <v>0</v>
      </c>
      <c r="I1138" s="65" t="s">
        <v>1</v>
      </c>
      <c r="J1138" s="65" t="s">
        <v>1550</v>
      </c>
      <c r="K1138" s="66" t="s">
        <v>4077</v>
      </c>
      <c r="L1138" s="67"/>
      <c r="M1138" s="63" t="s">
        <v>3424</v>
      </c>
      <c r="N1138" s="13"/>
      <c r="O1138"/>
      <c r="P1138" t="str">
        <f t="shared" si="278"/>
        <v>NOT EQUAL</v>
      </c>
      <c r="Q1138" t="str">
        <f>IF(ISNA(VLOOKUP(AC1138,#REF!,1)),"//","")</f>
        <v/>
      </c>
      <c r="R1138"/>
      <c r="S1138" s="43">
        <f t="shared" si="270"/>
        <v>187</v>
      </c>
      <c r="T1138" s="92"/>
      <c r="U1138" s="70"/>
      <c r="V1138" s="70"/>
      <c r="W1138" s="44" t="str">
        <f t="shared" si="271"/>
        <v/>
      </c>
      <c r="X1138" s="25" t="str">
        <f t="shared" si="272"/>
        <v/>
      </c>
      <c r="Y1138" s="1">
        <f t="shared" si="273"/>
        <v>1114</v>
      </c>
      <c r="Z1138" t="str">
        <f t="shared" si="274"/>
        <v>ITM_WATCH</v>
      </c>
      <c r="AA1138" s="158" t="str">
        <f>IF(ISNA(VLOOKUP(X1138,Sheet2!J:J,1,0)),"//","")</f>
        <v/>
      </c>
      <c r="AC1138" s="108" t="str">
        <f t="shared" si="275"/>
        <v/>
      </c>
      <c r="AD1138" t="b">
        <f t="shared" si="276"/>
        <v>1</v>
      </c>
    </row>
    <row r="1139" spans="1:30">
      <c r="A1139" s="56">
        <f t="shared" si="277"/>
        <v>1139</v>
      </c>
      <c r="B1139" s="55">
        <f t="shared" si="266"/>
        <v>1115</v>
      </c>
      <c r="C1139" s="59" t="s">
        <v>4058</v>
      </c>
      <c r="D1139" s="59" t="s">
        <v>3425</v>
      </c>
      <c r="E1139" s="65" t="s">
        <v>533</v>
      </c>
      <c r="F1139" s="65" t="s">
        <v>979</v>
      </c>
      <c r="G1139" s="73">
        <v>0</v>
      </c>
      <c r="H1139" s="73">
        <v>0</v>
      </c>
      <c r="I1139" s="65" t="s">
        <v>1</v>
      </c>
      <c r="J1139" s="65" t="s">
        <v>1550</v>
      </c>
      <c r="K1139" s="66" t="s">
        <v>4077</v>
      </c>
      <c r="L1139" s="67"/>
      <c r="M1139" s="63" t="s">
        <v>3425</v>
      </c>
      <c r="N1139" s="13"/>
      <c r="O1139"/>
      <c r="P1139" t="str">
        <f t="shared" si="278"/>
        <v>NOT EQUAL</v>
      </c>
      <c r="Q1139" t="str">
        <f>IF(ISNA(VLOOKUP(AC1139,#REF!,1)),"//","")</f>
        <v/>
      </c>
      <c r="R1139"/>
      <c r="S1139" s="43">
        <f t="shared" si="270"/>
        <v>187</v>
      </c>
      <c r="T1139" s="92"/>
      <c r="U1139" s="70"/>
      <c r="V1139" s="70"/>
      <c r="W1139" s="44" t="str">
        <f t="shared" si="271"/>
        <v/>
      </c>
      <c r="X1139" s="25" t="str">
        <f t="shared" si="272"/>
        <v/>
      </c>
      <c r="Y1139" s="1">
        <f t="shared" si="273"/>
        <v>1115</v>
      </c>
      <c r="Z1139" t="str">
        <f t="shared" si="274"/>
        <v>ITM_HOURGLASS</v>
      </c>
      <c r="AA1139" s="158" t="str">
        <f>IF(ISNA(VLOOKUP(X1139,Sheet2!J:J,1,0)),"//","")</f>
        <v/>
      </c>
      <c r="AC1139" s="108" t="str">
        <f t="shared" si="275"/>
        <v/>
      </c>
      <c r="AD1139" t="b">
        <f t="shared" si="276"/>
        <v>1</v>
      </c>
    </row>
    <row r="1140" spans="1:30">
      <c r="A1140" s="56">
        <f t="shared" si="277"/>
        <v>1140</v>
      </c>
      <c r="B1140" s="55">
        <f t="shared" si="266"/>
        <v>1116</v>
      </c>
      <c r="C1140" s="59" t="s">
        <v>4058</v>
      </c>
      <c r="D1140" s="59" t="s">
        <v>3426</v>
      </c>
      <c r="E1140" s="65" t="s">
        <v>533</v>
      </c>
      <c r="F1140" s="65" t="s">
        <v>980</v>
      </c>
      <c r="G1140" s="73">
        <v>0</v>
      </c>
      <c r="H1140" s="73">
        <v>0</v>
      </c>
      <c r="I1140" s="65" t="s">
        <v>1</v>
      </c>
      <c r="J1140" s="65" t="s">
        <v>1550</v>
      </c>
      <c r="K1140" s="66" t="s">
        <v>4077</v>
      </c>
      <c r="L1140" s="67"/>
      <c r="M1140" s="63" t="s">
        <v>3426</v>
      </c>
      <c r="N1140" s="13"/>
      <c r="O1140"/>
      <c r="P1140" t="str">
        <f t="shared" si="278"/>
        <v>NOT EQUAL</v>
      </c>
      <c r="Q1140" t="str">
        <f>IF(ISNA(VLOOKUP(AC1140,#REF!,1)),"//","")</f>
        <v/>
      </c>
      <c r="R1140"/>
      <c r="S1140" s="43">
        <f t="shared" si="270"/>
        <v>187</v>
      </c>
      <c r="T1140" s="92"/>
      <c r="U1140" s="70"/>
      <c r="V1140" s="70"/>
      <c r="W1140" s="44" t="str">
        <f t="shared" si="271"/>
        <v/>
      </c>
      <c r="X1140" s="25" t="str">
        <f t="shared" si="272"/>
        <v/>
      </c>
      <c r="Y1140" s="1">
        <f t="shared" si="273"/>
        <v>1116</v>
      </c>
      <c r="Z1140" t="str">
        <f t="shared" si="274"/>
        <v>ITM_PRINTER</v>
      </c>
      <c r="AA1140" s="158" t="str">
        <f>IF(ISNA(VLOOKUP(X1140,Sheet2!J:J,1,0)),"//","")</f>
        <v/>
      </c>
      <c r="AC1140" s="108" t="str">
        <f t="shared" si="275"/>
        <v/>
      </c>
      <c r="AD1140" t="b">
        <f t="shared" si="276"/>
        <v>1</v>
      </c>
    </row>
    <row r="1141" spans="1:30">
      <c r="A1141" s="56">
        <f t="shared" si="277"/>
        <v>1141</v>
      </c>
      <c r="B1141" s="55">
        <f t="shared" si="266"/>
        <v>1117</v>
      </c>
      <c r="C1141" s="59" t="s">
        <v>4057</v>
      </c>
      <c r="D1141" s="59" t="s">
        <v>7</v>
      </c>
      <c r="E1141" s="65" t="s">
        <v>533</v>
      </c>
      <c r="F1141" s="65" t="s">
        <v>981</v>
      </c>
      <c r="G1141" s="73">
        <v>0</v>
      </c>
      <c r="H1141" s="73">
        <v>0</v>
      </c>
      <c r="I1141" s="65" t="s">
        <v>1</v>
      </c>
      <c r="J1141" s="65" t="s">
        <v>1550</v>
      </c>
      <c r="K1141" s="66" t="s">
        <v>4077</v>
      </c>
      <c r="L1141" s="67"/>
      <c r="M1141" s="63" t="s">
        <v>3637</v>
      </c>
      <c r="N1141" s="13"/>
      <c r="O1141"/>
      <c r="P1141" t="str">
        <f t="shared" si="278"/>
        <v>NOT EQUAL</v>
      </c>
      <c r="Q1141" t="str">
        <f>IF(ISNA(VLOOKUP(AC1141,#REF!,1)),"//","")</f>
        <v/>
      </c>
      <c r="R1141"/>
      <c r="S1141" s="43">
        <f t="shared" si="270"/>
        <v>187</v>
      </c>
      <c r="T1141" s="92"/>
      <c r="U1141" s="70"/>
      <c r="V1141" s="70"/>
      <c r="W1141" s="44" t="str">
        <f t="shared" si="271"/>
        <v/>
      </c>
      <c r="X1141" s="25" t="str">
        <f t="shared" si="272"/>
        <v/>
      </c>
      <c r="Y1141" s="1">
        <f t="shared" si="273"/>
        <v>1117</v>
      </c>
      <c r="Z1141" t="str">
        <f t="shared" si="274"/>
        <v>ITM_MAT_TL</v>
      </c>
      <c r="AA1141" s="158" t="str">
        <f>IF(ISNA(VLOOKUP(X1141,Sheet2!J:J,1,0)),"//","")</f>
        <v/>
      </c>
      <c r="AC1141" s="108" t="str">
        <f t="shared" si="275"/>
        <v/>
      </c>
      <c r="AD1141" t="b">
        <f t="shared" si="276"/>
        <v>1</v>
      </c>
    </row>
    <row r="1142" spans="1:30">
      <c r="A1142" s="56">
        <f t="shared" si="277"/>
        <v>1142</v>
      </c>
      <c r="B1142" s="55">
        <f t="shared" si="266"/>
        <v>1118</v>
      </c>
      <c r="C1142" s="59" t="s">
        <v>4057</v>
      </c>
      <c r="D1142" s="59" t="s">
        <v>7</v>
      </c>
      <c r="E1142" s="65" t="s">
        <v>533</v>
      </c>
      <c r="F1142" s="65" t="s">
        <v>982</v>
      </c>
      <c r="G1142" s="73">
        <v>0</v>
      </c>
      <c r="H1142" s="73">
        <v>0</v>
      </c>
      <c r="I1142" s="65" t="s">
        <v>1</v>
      </c>
      <c r="J1142" s="65" t="s">
        <v>1550</v>
      </c>
      <c r="K1142" s="66" t="s">
        <v>4077</v>
      </c>
      <c r="L1142" s="67"/>
      <c r="M1142" s="63" t="s">
        <v>3638</v>
      </c>
      <c r="N1142" s="13"/>
      <c r="O1142"/>
      <c r="P1142" t="str">
        <f t="shared" si="278"/>
        <v>NOT EQUAL</v>
      </c>
      <c r="Q1142" t="str">
        <f>IF(ISNA(VLOOKUP(AC1142,#REF!,1)),"//","")</f>
        <v/>
      </c>
      <c r="R1142"/>
      <c r="S1142" s="43">
        <f t="shared" si="270"/>
        <v>187</v>
      </c>
      <c r="T1142" s="92"/>
      <c r="U1142" s="70"/>
      <c r="V1142" s="70"/>
      <c r="W1142" s="44" t="str">
        <f t="shared" si="271"/>
        <v/>
      </c>
      <c r="X1142" s="25" t="str">
        <f t="shared" si="272"/>
        <v/>
      </c>
      <c r="Y1142" s="1">
        <f t="shared" si="273"/>
        <v>1118</v>
      </c>
      <c r="Z1142" t="str">
        <f t="shared" si="274"/>
        <v>ITM_MAT_ML</v>
      </c>
      <c r="AA1142" s="158" t="str">
        <f>IF(ISNA(VLOOKUP(X1142,Sheet2!J:J,1,0)),"//","")</f>
        <v/>
      </c>
      <c r="AC1142" s="108" t="str">
        <f t="shared" si="275"/>
        <v/>
      </c>
      <c r="AD1142" t="b">
        <f t="shared" si="276"/>
        <v>1</v>
      </c>
    </row>
    <row r="1143" spans="1:30">
      <c r="A1143" s="56">
        <f t="shared" si="277"/>
        <v>1143</v>
      </c>
      <c r="B1143" s="55">
        <f t="shared" si="266"/>
        <v>1119</v>
      </c>
      <c r="C1143" s="59" t="s">
        <v>4057</v>
      </c>
      <c r="D1143" s="59" t="s">
        <v>7</v>
      </c>
      <c r="E1143" s="65" t="s">
        <v>533</v>
      </c>
      <c r="F1143" s="65" t="s">
        <v>983</v>
      </c>
      <c r="G1143" s="73">
        <v>0</v>
      </c>
      <c r="H1143" s="73">
        <v>0</v>
      </c>
      <c r="I1143" s="65" t="s">
        <v>1</v>
      </c>
      <c r="J1143" s="65" t="s">
        <v>1550</v>
      </c>
      <c r="K1143" s="66" t="s">
        <v>4077</v>
      </c>
      <c r="L1143" s="67"/>
      <c r="M1143" s="63" t="s">
        <v>3639</v>
      </c>
      <c r="N1143" s="13"/>
      <c r="O1143"/>
      <c r="P1143" t="str">
        <f t="shared" si="278"/>
        <v>NOT EQUAL</v>
      </c>
      <c r="Q1143" t="str">
        <f>IF(ISNA(VLOOKUP(AC1143,#REF!,1)),"//","")</f>
        <v/>
      </c>
      <c r="R1143"/>
      <c r="S1143" s="43">
        <f t="shared" si="270"/>
        <v>187</v>
      </c>
      <c r="T1143" s="92"/>
      <c r="U1143" s="70"/>
      <c r="V1143" s="70"/>
      <c r="W1143" s="44" t="str">
        <f t="shared" si="271"/>
        <v/>
      </c>
      <c r="X1143" s="25" t="str">
        <f t="shared" si="272"/>
        <v/>
      </c>
      <c r="Y1143" s="1">
        <f t="shared" si="273"/>
        <v>1119</v>
      </c>
      <c r="Z1143" t="str">
        <f t="shared" si="274"/>
        <v>ITM_MAT_BL</v>
      </c>
      <c r="AA1143" s="158" t="str">
        <f>IF(ISNA(VLOOKUP(X1143,Sheet2!J:J,1,0)),"//","")</f>
        <v/>
      </c>
      <c r="AC1143" s="108" t="str">
        <f t="shared" si="275"/>
        <v/>
      </c>
      <c r="AD1143" t="b">
        <f t="shared" si="276"/>
        <v>1</v>
      </c>
    </row>
    <row r="1144" spans="1:30">
      <c r="A1144" s="56">
        <f t="shared" si="277"/>
        <v>1144</v>
      </c>
      <c r="B1144" s="55">
        <f t="shared" si="266"/>
        <v>1120</v>
      </c>
      <c r="C1144" s="59" t="s">
        <v>4057</v>
      </c>
      <c r="D1144" s="59" t="s">
        <v>7</v>
      </c>
      <c r="E1144" s="65" t="s">
        <v>533</v>
      </c>
      <c r="F1144" s="65" t="s">
        <v>984</v>
      </c>
      <c r="G1144" s="73">
        <v>0</v>
      </c>
      <c r="H1144" s="73">
        <v>0</v>
      </c>
      <c r="I1144" s="65" t="s">
        <v>1</v>
      </c>
      <c r="J1144" s="65" t="s">
        <v>1550</v>
      </c>
      <c r="K1144" s="66" t="s">
        <v>4077</v>
      </c>
      <c r="L1144" s="67"/>
      <c r="M1144" s="63" t="s">
        <v>3640</v>
      </c>
      <c r="N1144" s="13"/>
      <c r="O1144"/>
      <c r="P1144" t="str">
        <f t="shared" si="278"/>
        <v>NOT EQUAL</v>
      </c>
      <c r="Q1144" t="str">
        <f>IF(ISNA(VLOOKUP(AC1144,#REF!,1)),"//","")</f>
        <v/>
      </c>
      <c r="R1144"/>
      <c r="S1144" s="43">
        <f t="shared" si="270"/>
        <v>187</v>
      </c>
      <c r="T1144" s="92"/>
      <c r="U1144" s="70"/>
      <c r="V1144" s="70"/>
      <c r="W1144" s="44" t="str">
        <f t="shared" si="271"/>
        <v/>
      </c>
      <c r="X1144" s="25" t="str">
        <f t="shared" si="272"/>
        <v/>
      </c>
      <c r="Y1144" s="1">
        <f t="shared" si="273"/>
        <v>1120</v>
      </c>
      <c r="Z1144" t="str">
        <f t="shared" si="274"/>
        <v>ITM_MAT_TR</v>
      </c>
      <c r="AA1144" s="158" t="str">
        <f>IF(ISNA(VLOOKUP(X1144,Sheet2!J:J,1,0)),"//","")</f>
        <v/>
      </c>
      <c r="AC1144" s="108" t="str">
        <f t="shared" si="275"/>
        <v/>
      </c>
      <c r="AD1144" t="b">
        <f t="shared" si="276"/>
        <v>1</v>
      </c>
    </row>
    <row r="1145" spans="1:30">
      <c r="A1145" s="56">
        <f t="shared" si="277"/>
        <v>1145</v>
      </c>
      <c r="B1145" s="55">
        <f t="shared" si="266"/>
        <v>1121</v>
      </c>
      <c r="C1145" s="59" t="s">
        <v>4057</v>
      </c>
      <c r="D1145" s="59" t="s">
        <v>7</v>
      </c>
      <c r="E1145" s="65" t="s">
        <v>533</v>
      </c>
      <c r="F1145" s="65" t="s">
        <v>985</v>
      </c>
      <c r="G1145" s="73">
        <v>0</v>
      </c>
      <c r="H1145" s="73">
        <v>0</v>
      </c>
      <c r="I1145" s="65" t="s">
        <v>1</v>
      </c>
      <c r="J1145" s="65" t="s">
        <v>1550</v>
      </c>
      <c r="K1145" s="66" t="s">
        <v>4077</v>
      </c>
      <c r="L1145" s="67"/>
      <c r="M1145" s="63" t="s">
        <v>3641</v>
      </c>
      <c r="N1145" s="13"/>
      <c r="O1145"/>
      <c r="P1145" t="str">
        <f t="shared" si="278"/>
        <v>NOT EQUAL</v>
      </c>
      <c r="Q1145" t="str">
        <f>IF(ISNA(VLOOKUP(AC1145,#REF!,1)),"//","")</f>
        <v/>
      </c>
      <c r="R1145"/>
      <c r="S1145" s="43">
        <f t="shared" si="270"/>
        <v>187</v>
      </c>
      <c r="T1145" s="92"/>
      <c r="U1145" s="70"/>
      <c r="V1145" s="70"/>
      <c r="W1145" s="44" t="str">
        <f t="shared" si="271"/>
        <v/>
      </c>
      <c r="X1145" s="25" t="str">
        <f t="shared" si="272"/>
        <v/>
      </c>
      <c r="Y1145" s="1">
        <f t="shared" si="273"/>
        <v>1121</v>
      </c>
      <c r="Z1145" t="str">
        <f t="shared" si="274"/>
        <v>ITM_MAT_MR</v>
      </c>
      <c r="AA1145" s="158" t="str">
        <f>IF(ISNA(VLOOKUP(X1145,Sheet2!J:J,1,0)),"//","")</f>
        <v/>
      </c>
      <c r="AC1145" s="108" t="str">
        <f t="shared" si="275"/>
        <v/>
      </c>
      <c r="AD1145" t="b">
        <f t="shared" si="276"/>
        <v>1</v>
      </c>
    </row>
    <row r="1146" spans="1:30">
      <c r="A1146" s="56">
        <f t="shared" si="277"/>
        <v>1146</v>
      </c>
      <c r="B1146" s="55">
        <f t="shared" si="266"/>
        <v>1122</v>
      </c>
      <c r="C1146" s="59" t="s">
        <v>4057</v>
      </c>
      <c r="D1146" s="59" t="s">
        <v>7</v>
      </c>
      <c r="E1146" s="65" t="s">
        <v>533</v>
      </c>
      <c r="F1146" s="65" t="s">
        <v>986</v>
      </c>
      <c r="G1146" s="73">
        <v>0</v>
      </c>
      <c r="H1146" s="73">
        <v>0</v>
      </c>
      <c r="I1146" s="65" t="s">
        <v>1</v>
      </c>
      <c r="J1146" s="65" t="s">
        <v>1550</v>
      </c>
      <c r="K1146" s="66" t="s">
        <v>4077</v>
      </c>
      <c r="L1146" s="67"/>
      <c r="M1146" s="63" t="s">
        <v>3642</v>
      </c>
      <c r="N1146" s="13"/>
      <c r="O1146"/>
      <c r="P1146" t="str">
        <f t="shared" si="278"/>
        <v>NOT EQUAL</v>
      </c>
      <c r="Q1146" t="str">
        <f>IF(ISNA(VLOOKUP(AC1146,#REF!,1)),"//","")</f>
        <v/>
      </c>
      <c r="R1146"/>
      <c r="S1146" s="43">
        <f t="shared" si="270"/>
        <v>187</v>
      </c>
      <c r="T1146" s="92"/>
      <c r="U1146" s="70"/>
      <c r="V1146" s="70"/>
      <c r="W1146" s="44" t="str">
        <f t="shared" si="271"/>
        <v/>
      </c>
      <c r="X1146" s="25" t="str">
        <f t="shared" si="272"/>
        <v/>
      </c>
      <c r="Y1146" s="1">
        <f t="shared" si="273"/>
        <v>1122</v>
      </c>
      <c r="Z1146" t="str">
        <f t="shared" si="274"/>
        <v>ITM_MAT_BR</v>
      </c>
      <c r="AA1146" s="158" t="str">
        <f>IF(ISNA(VLOOKUP(X1146,Sheet2!J:J,1,0)),"//","")</f>
        <v/>
      </c>
      <c r="AC1146" s="108" t="str">
        <f t="shared" si="275"/>
        <v/>
      </c>
      <c r="AD1146" t="b">
        <f t="shared" si="276"/>
        <v>1</v>
      </c>
    </row>
    <row r="1147" spans="1:30">
      <c r="A1147" s="56">
        <f t="shared" si="277"/>
        <v>1147</v>
      </c>
      <c r="B1147" s="55">
        <f t="shared" si="266"/>
        <v>1123</v>
      </c>
      <c r="C1147" s="59" t="s">
        <v>4057</v>
      </c>
      <c r="D1147" s="59" t="s">
        <v>7</v>
      </c>
      <c r="E1147" s="65" t="s">
        <v>533</v>
      </c>
      <c r="F1147" s="65" t="s">
        <v>987</v>
      </c>
      <c r="G1147" s="73">
        <v>0</v>
      </c>
      <c r="H1147" s="73">
        <v>0</v>
      </c>
      <c r="I1147" s="65" t="s">
        <v>1</v>
      </c>
      <c r="J1147" s="65" t="s">
        <v>1550</v>
      </c>
      <c r="K1147" s="66" t="s">
        <v>4077</v>
      </c>
      <c r="L1147" s="67"/>
      <c r="M1147" s="63" t="s">
        <v>3643</v>
      </c>
      <c r="N1147" s="13"/>
      <c r="O1147"/>
      <c r="P1147" t="str">
        <f t="shared" si="278"/>
        <v>NOT EQUAL</v>
      </c>
      <c r="Q1147" t="str">
        <f>IF(ISNA(VLOOKUP(AC1147,#REF!,1)),"//","")</f>
        <v/>
      </c>
      <c r="R1147"/>
      <c r="S1147" s="43">
        <f t="shared" si="270"/>
        <v>187</v>
      </c>
      <c r="T1147" s="92"/>
      <c r="U1147" s="70"/>
      <c r="V1147" s="70"/>
      <c r="W1147" s="44" t="str">
        <f t="shared" si="271"/>
        <v/>
      </c>
      <c r="X1147" s="25" t="str">
        <f t="shared" si="272"/>
        <v/>
      </c>
      <c r="Y1147" s="1">
        <f t="shared" si="273"/>
        <v>1123</v>
      </c>
      <c r="Z1147" t="str">
        <f t="shared" si="274"/>
        <v>ITM_OBLIQUE1</v>
      </c>
      <c r="AA1147" s="158" t="str">
        <f>IF(ISNA(VLOOKUP(X1147,Sheet2!J:J,1,0)),"//","")</f>
        <v/>
      </c>
      <c r="AC1147" s="108" t="str">
        <f t="shared" si="275"/>
        <v/>
      </c>
      <c r="AD1147" t="b">
        <f t="shared" si="276"/>
        <v>1</v>
      </c>
    </row>
    <row r="1148" spans="1:30">
      <c r="A1148" s="56">
        <f t="shared" si="277"/>
        <v>1148</v>
      </c>
      <c r="B1148" s="55">
        <f t="shared" si="266"/>
        <v>1124</v>
      </c>
      <c r="C1148" s="59" t="s">
        <v>4057</v>
      </c>
      <c r="D1148" s="59" t="s">
        <v>7</v>
      </c>
      <c r="E1148" s="65" t="s">
        <v>533</v>
      </c>
      <c r="F1148" s="65" t="s">
        <v>988</v>
      </c>
      <c r="G1148" s="73">
        <v>0</v>
      </c>
      <c r="H1148" s="73">
        <v>0</v>
      </c>
      <c r="I1148" s="65" t="s">
        <v>1</v>
      </c>
      <c r="J1148" s="65" t="s">
        <v>1550</v>
      </c>
      <c r="K1148" s="66" t="s">
        <v>4077</v>
      </c>
      <c r="L1148" s="67"/>
      <c r="M1148" s="63" t="s">
        <v>3644</v>
      </c>
      <c r="N1148" s="13"/>
      <c r="O1148"/>
      <c r="P1148" t="str">
        <f t="shared" si="278"/>
        <v>NOT EQUAL</v>
      </c>
      <c r="Q1148" t="str">
        <f>IF(ISNA(VLOOKUP(AC1148,#REF!,1)),"//","")</f>
        <v/>
      </c>
      <c r="R1148"/>
      <c r="S1148" s="43">
        <f t="shared" si="270"/>
        <v>187</v>
      </c>
      <c r="T1148" s="92"/>
      <c r="U1148" s="70"/>
      <c r="V1148" s="70"/>
      <c r="W1148" s="44" t="str">
        <f t="shared" si="271"/>
        <v/>
      </c>
      <c r="X1148" s="25" t="str">
        <f t="shared" si="272"/>
        <v/>
      </c>
      <c r="Y1148" s="1">
        <f t="shared" si="273"/>
        <v>1124</v>
      </c>
      <c r="Z1148" t="str">
        <f t="shared" si="274"/>
        <v>ITM_OBLIQUE2</v>
      </c>
      <c r="AA1148" s="158" t="str">
        <f>IF(ISNA(VLOOKUP(X1148,Sheet2!J:J,1,0)),"//","")</f>
        <v/>
      </c>
      <c r="AC1148" s="108" t="str">
        <f t="shared" si="275"/>
        <v/>
      </c>
      <c r="AD1148" t="b">
        <f t="shared" si="276"/>
        <v>1</v>
      </c>
    </row>
    <row r="1149" spans="1:30">
      <c r="A1149" s="56">
        <f t="shared" si="277"/>
        <v>1149</v>
      </c>
      <c r="B1149" s="55">
        <f t="shared" si="266"/>
        <v>1125</v>
      </c>
      <c r="C1149" s="59" t="s">
        <v>4057</v>
      </c>
      <c r="D1149" s="59" t="s">
        <v>7</v>
      </c>
      <c r="E1149" s="65" t="s">
        <v>533</v>
      </c>
      <c r="F1149" s="65" t="s">
        <v>989</v>
      </c>
      <c r="G1149" s="73">
        <v>0</v>
      </c>
      <c r="H1149" s="73">
        <v>0</v>
      </c>
      <c r="I1149" s="65" t="s">
        <v>1</v>
      </c>
      <c r="J1149" s="65" t="s">
        <v>1550</v>
      </c>
      <c r="K1149" s="66" t="s">
        <v>4077</v>
      </c>
      <c r="L1149" s="67"/>
      <c r="M1149" s="63" t="s">
        <v>3645</v>
      </c>
      <c r="N1149" s="13"/>
      <c r="O1149"/>
      <c r="P1149" t="str">
        <f t="shared" si="278"/>
        <v>NOT EQUAL</v>
      </c>
      <c r="Q1149" t="str">
        <f>IF(ISNA(VLOOKUP(AC1149,#REF!,1)),"//","")</f>
        <v/>
      </c>
      <c r="R1149"/>
      <c r="S1149" s="43">
        <f t="shared" si="270"/>
        <v>187</v>
      </c>
      <c r="T1149" s="92"/>
      <c r="U1149" s="70"/>
      <c r="V1149" s="70"/>
      <c r="W1149" s="44" t="str">
        <f t="shared" si="271"/>
        <v/>
      </c>
      <c r="X1149" s="25" t="str">
        <f t="shared" si="272"/>
        <v/>
      </c>
      <c r="Y1149" s="1">
        <f t="shared" si="273"/>
        <v>1125</v>
      </c>
      <c r="Z1149" t="str">
        <f t="shared" si="274"/>
        <v>ITM_OBLIQUE3</v>
      </c>
      <c r="AA1149" s="158" t="str">
        <f>IF(ISNA(VLOOKUP(X1149,Sheet2!J:J,1,0)),"//","")</f>
        <v/>
      </c>
      <c r="AC1149" s="108" t="str">
        <f t="shared" si="275"/>
        <v/>
      </c>
      <c r="AD1149" t="b">
        <f t="shared" si="276"/>
        <v>1</v>
      </c>
    </row>
    <row r="1150" spans="1:30">
      <c r="A1150" s="56">
        <f t="shared" si="277"/>
        <v>1150</v>
      </c>
      <c r="B1150" s="55">
        <f t="shared" si="266"/>
        <v>1126</v>
      </c>
      <c r="C1150" s="59" t="s">
        <v>4057</v>
      </c>
      <c r="D1150" s="59" t="s">
        <v>7</v>
      </c>
      <c r="E1150" s="65" t="s">
        <v>533</v>
      </c>
      <c r="F1150" s="65" t="s">
        <v>990</v>
      </c>
      <c r="G1150" s="73">
        <v>0</v>
      </c>
      <c r="H1150" s="73">
        <v>0</v>
      </c>
      <c r="I1150" s="65" t="s">
        <v>1</v>
      </c>
      <c r="J1150" s="65" t="s">
        <v>1550</v>
      </c>
      <c r="K1150" s="66" t="s">
        <v>4077</v>
      </c>
      <c r="L1150" s="67"/>
      <c r="M1150" s="63" t="s">
        <v>3646</v>
      </c>
      <c r="N1150" s="13"/>
      <c r="O1150"/>
      <c r="P1150" t="str">
        <f t="shared" si="278"/>
        <v>NOT EQUAL</v>
      </c>
      <c r="Q1150" t="str">
        <f>IF(ISNA(VLOOKUP(AC1150,#REF!,1)),"//","")</f>
        <v/>
      </c>
      <c r="R1150"/>
      <c r="S1150" s="43">
        <f t="shared" si="270"/>
        <v>187</v>
      </c>
      <c r="T1150" s="92"/>
      <c r="U1150" s="70"/>
      <c r="V1150" s="70"/>
      <c r="W1150" s="44" t="str">
        <f t="shared" si="271"/>
        <v/>
      </c>
      <c r="X1150" s="25" t="str">
        <f t="shared" si="272"/>
        <v/>
      </c>
      <c r="Y1150" s="1">
        <f t="shared" si="273"/>
        <v>1126</v>
      </c>
      <c r="Z1150" t="str">
        <f t="shared" si="274"/>
        <v>ITM_OBLIQUE4</v>
      </c>
      <c r="AA1150" s="158" t="str">
        <f>IF(ISNA(VLOOKUP(X1150,Sheet2!J:J,1,0)),"//","")</f>
        <v/>
      </c>
      <c r="AC1150" s="108" t="str">
        <f t="shared" si="275"/>
        <v/>
      </c>
      <c r="AD1150" t="b">
        <f t="shared" si="276"/>
        <v>1</v>
      </c>
    </row>
    <row r="1151" spans="1:30">
      <c r="A1151" s="56">
        <f t="shared" si="277"/>
        <v>1151</v>
      </c>
      <c r="B1151" s="55">
        <f t="shared" si="266"/>
        <v>1127</v>
      </c>
      <c r="C1151" s="59" t="s">
        <v>4057</v>
      </c>
      <c r="D1151" s="59" t="s">
        <v>7</v>
      </c>
      <c r="E1151" s="65" t="s">
        <v>533</v>
      </c>
      <c r="F1151" s="65" t="s">
        <v>991</v>
      </c>
      <c r="G1151" s="73">
        <v>0</v>
      </c>
      <c r="H1151" s="73">
        <v>0</v>
      </c>
      <c r="I1151" s="65" t="s">
        <v>1</v>
      </c>
      <c r="J1151" s="65" t="s">
        <v>1550</v>
      </c>
      <c r="K1151" s="66" t="s">
        <v>4077</v>
      </c>
      <c r="L1151" s="67"/>
      <c r="M1151" s="63" t="s">
        <v>3647</v>
      </c>
      <c r="N1151" s="13"/>
      <c r="O1151"/>
      <c r="P1151" t="str">
        <f t="shared" si="278"/>
        <v>NOT EQUAL</v>
      </c>
      <c r="Q1151" t="str">
        <f>IF(ISNA(VLOOKUP(AC1151,#REF!,1)),"//","")</f>
        <v/>
      </c>
      <c r="R1151"/>
      <c r="S1151" s="43">
        <f t="shared" si="270"/>
        <v>187</v>
      </c>
      <c r="T1151" s="92"/>
      <c r="U1151" s="70"/>
      <c r="V1151" s="70"/>
      <c r="W1151" s="44" t="str">
        <f t="shared" si="271"/>
        <v/>
      </c>
      <c r="X1151" s="25" t="str">
        <f t="shared" si="272"/>
        <v/>
      </c>
      <c r="Y1151" s="1">
        <f t="shared" si="273"/>
        <v>1127</v>
      </c>
      <c r="Z1151" t="str">
        <f t="shared" si="274"/>
        <v>ITM_CURSOR</v>
      </c>
      <c r="AA1151" s="158" t="str">
        <f>IF(ISNA(VLOOKUP(X1151,Sheet2!J:J,1,0)),"//","")</f>
        <v/>
      </c>
      <c r="AC1151" s="108" t="str">
        <f t="shared" si="275"/>
        <v/>
      </c>
      <c r="AD1151" t="b">
        <f t="shared" si="276"/>
        <v>1</v>
      </c>
    </row>
    <row r="1152" spans="1:30">
      <c r="A1152" s="56">
        <f t="shared" si="277"/>
        <v>1152</v>
      </c>
      <c r="B1152" s="55">
        <f t="shared" si="266"/>
        <v>1128</v>
      </c>
      <c r="C1152" s="59" t="s">
        <v>4057</v>
      </c>
      <c r="D1152" s="59" t="s">
        <v>7</v>
      </c>
      <c r="E1152" s="65" t="s">
        <v>533</v>
      </c>
      <c r="F1152" s="65" t="s">
        <v>992</v>
      </c>
      <c r="G1152" s="73">
        <v>0</v>
      </c>
      <c r="H1152" s="73">
        <v>0</v>
      </c>
      <c r="I1152" s="65" t="s">
        <v>1</v>
      </c>
      <c r="J1152" s="65" t="s">
        <v>1550</v>
      </c>
      <c r="K1152" s="66" t="s">
        <v>4077</v>
      </c>
      <c r="L1152" s="67"/>
      <c r="M1152" s="63" t="s">
        <v>3648</v>
      </c>
      <c r="N1152" s="13"/>
      <c r="O1152"/>
      <c r="P1152" t="str">
        <f t="shared" si="278"/>
        <v>NOT EQUAL</v>
      </c>
      <c r="Q1152" t="str">
        <f>IF(ISNA(VLOOKUP(AC1152,#REF!,1)),"//","")</f>
        <v/>
      </c>
      <c r="R1152"/>
      <c r="S1152" s="43">
        <f t="shared" si="270"/>
        <v>187</v>
      </c>
      <c r="T1152" s="92"/>
      <c r="U1152" s="70"/>
      <c r="V1152" s="70"/>
      <c r="W1152" s="44" t="str">
        <f t="shared" si="271"/>
        <v/>
      </c>
      <c r="X1152" s="25" t="str">
        <f t="shared" si="272"/>
        <v/>
      </c>
      <c r="Y1152" s="1">
        <f t="shared" si="273"/>
        <v>1128</v>
      </c>
      <c r="Z1152" t="str">
        <f t="shared" si="274"/>
        <v>ITM_PERIOD34</v>
      </c>
      <c r="AA1152" s="158" t="str">
        <f>IF(ISNA(VLOOKUP(X1152,Sheet2!J:J,1,0)),"//","")</f>
        <v/>
      </c>
      <c r="AC1152" s="108" t="str">
        <f t="shared" si="275"/>
        <v/>
      </c>
      <c r="AD1152" t="b">
        <f t="shared" si="276"/>
        <v>1</v>
      </c>
    </row>
    <row r="1153" spans="1:30">
      <c r="A1153" s="56">
        <f t="shared" si="277"/>
        <v>1153</v>
      </c>
      <c r="B1153" s="55">
        <f t="shared" si="266"/>
        <v>1129</v>
      </c>
      <c r="C1153" s="59" t="s">
        <v>4057</v>
      </c>
      <c r="D1153" s="59" t="s">
        <v>7</v>
      </c>
      <c r="E1153" s="65" t="s">
        <v>533</v>
      </c>
      <c r="F1153" s="65" t="s">
        <v>993</v>
      </c>
      <c r="G1153" s="73">
        <v>0</v>
      </c>
      <c r="H1153" s="73">
        <v>0</v>
      </c>
      <c r="I1153" s="65" t="s">
        <v>1</v>
      </c>
      <c r="J1153" s="65" t="s">
        <v>1550</v>
      </c>
      <c r="K1153" s="66" t="s">
        <v>4077</v>
      </c>
      <c r="L1153" s="67"/>
      <c r="M1153" s="63" t="s">
        <v>3649</v>
      </c>
      <c r="N1153" s="13"/>
      <c r="O1153"/>
      <c r="P1153" t="str">
        <f t="shared" si="278"/>
        <v>NOT EQUAL</v>
      </c>
      <c r="Q1153" t="str">
        <f>IF(ISNA(VLOOKUP(AC1153,#REF!,1)),"//","")</f>
        <v/>
      </c>
      <c r="R1153"/>
      <c r="S1153" s="43">
        <f t="shared" si="270"/>
        <v>187</v>
      </c>
      <c r="T1153" s="92"/>
      <c r="U1153" s="70"/>
      <c r="V1153" s="70"/>
      <c r="W1153" s="44" t="str">
        <f t="shared" si="271"/>
        <v/>
      </c>
      <c r="X1153" s="25" t="str">
        <f t="shared" si="272"/>
        <v/>
      </c>
      <c r="Y1153" s="1">
        <f t="shared" si="273"/>
        <v>1129</v>
      </c>
      <c r="Z1153" t="str">
        <f t="shared" si="274"/>
        <v>ITM_COMMA34</v>
      </c>
      <c r="AA1153" s="158" t="str">
        <f>IF(ISNA(VLOOKUP(X1153,Sheet2!J:J,1,0)),"//","")</f>
        <v/>
      </c>
      <c r="AC1153" s="108" t="str">
        <f t="shared" si="275"/>
        <v/>
      </c>
      <c r="AD1153" t="b">
        <f t="shared" si="276"/>
        <v>1</v>
      </c>
    </row>
    <row r="1154" spans="1:30">
      <c r="A1154" s="56">
        <f t="shared" si="277"/>
        <v>1154</v>
      </c>
      <c r="B1154" s="55">
        <f t="shared" si="266"/>
        <v>1130</v>
      </c>
      <c r="C1154" s="59" t="s">
        <v>4058</v>
      </c>
      <c r="D1154" s="59" t="s">
        <v>3427</v>
      </c>
      <c r="E1154" s="65" t="s">
        <v>533</v>
      </c>
      <c r="F1154" s="65" t="s">
        <v>994</v>
      </c>
      <c r="G1154" s="73">
        <v>0</v>
      </c>
      <c r="H1154" s="73">
        <v>0</v>
      </c>
      <c r="I1154" s="65" t="s">
        <v>1</v>
      </c>
      <c r="J1154" s="65" t="s">
        <v>1550</v>
      </c>
      <c r="K1154" s="66" t="s">
        <v>4077</v>
      </c>
      <c r="L1154" s="67"/>
      <c r="M1154" s="63" t="s">
        <v>3427</v>
      </c>
      <c r="N1154" s="13"/>
      <c r="O1154"/>
      <c r="P1154" t="str">
        <f t="shared" si="278"/>
        <v>NOT EQUAL</v>
      </c>
      <c r="Q1154" t="str">
        <f>IF(ISNA(VLOOKUP(AC1154,#REF!,1)),"//","")</f>
        <v/>
      </c>
      <c r="R1154"/>
      <c r="S1154" s="43">
        <f t="shared" si="270"/>
        <v>187</v>
      </c>
      <c r="T1154" s="92"/>
      <c r="U1154" s="70"/>
      <c r="V1154" s="70"/>
      <c r="W1154" s="44" t="str">
        <f t="shared" si="271"/>
        <v/>
      </c>
      <c r="X1154" s="25" t="str">
        <f t="shared" si="272"/>
        <v/>
      </c>
      <c r="Y1154" s="1">
        <f t="shared" si="273"/>
        <v>1130</v>
      </c>
      <c r="Z1154" t="str">
        <f t="shared" si="274"/>
        <v>ITM_BATTERY</v>
      </c>
      <c r="AA1154" s="158" t="str">
        <f>IF(ISNA(VLOOKUP(X1154,Sheet2!J:J,1,0)),"//","")</f>
        <v/>
      </c>
      <c r="AC1154" s="108" t="str">
        <f t="shared" si="275"/>
        <v/>
      </c>
      <c r="AD1154" t="b">
        <f t="shared" si="276"/>
        <v>1</v>
      </c>
    </row>
    <row r="1155" spans="1:30">
      <c r="A1155" s="56">
        <f t="shared" si="277"/>
        <v>1155</v>
      </c>
      <c r="B1155" s="55">
        <f t="shared" si="266"/>
        <v>1131</v>
      </c>
      <c r="C1155" s="59" t="s">
        <v>4058</v>
      </c>
      <c r="D1155" s="59" t="s">
        <v>3428</v>
      </c>
      <c r="E1155" s="65" t="s">
        <v>533</v>
      </c>
      <c r="F1155" s="65" t="s">
        <v>995</v>
      </c>
      <c r="G1155" s="73">
        <v>0</v>
      </c>
      <c r="H1155" s="73">
        <v>0</v>
      </c>
      <c r="I1155" s="65" t="s">
        <v>1</v>
      </c>
      <c r="J1155" s="65" t="s">
        <v>1550</v>
      </c>
      <c r="K1155" s="66" t="s">
        <v>4077</v>
      </c>
      <c r="L1155" s="67"/>
      <c r="M1155" s="63" t="s">
        <v>3428</v>
      </c>
      <c r="N1155" s="13"/>
      <c r="O1155"/>
      <c r="P1155" t="str">
        <f t="shared" si="278"/>
        <v>NOT EQUAL</v>
      </c>
      <c r="Q1155" t="str">
        <f>IF(ISNA(VLOOKUP(AC1155,#REF!,1)),"//","")</f>
        <v/>
      </c>
      <c r="R1155"/>
      <c r="S1155" s="43">
        <f t="shared" si="270"/>
        <v>187</v>
      </c>
      <c r="T1155" s="92"/>
      <c r="U1155" s="70"/>
      <c r="V1155" s="70"/>
      <c r="W1155" s="44" t="str">
        <f t="shared" si="271"/>
        <v/>
      </c>
      <c r="X1155" s="25" t="str">
        <f t="shared" si="272"/>
        <v/>
      </c>
      <c r="Y1155" s="1">
        <f t="shared" si="273"/>
        <v>1131</v>
      </c>
      <c r="Z1155" t="str">
        <f t="shared" si="274"/>
        <v>ITM_PGM_BEGIN</v>
      </c>
      <c r="AA1155" s="158" t="str">
        <f>IF(ISNA(VLOOKUP(X1155,Sheet2!J:J,1,0)),"//","")</f>
        <v/>
      </c>
      <c r="AC1155" s="108" t="str">
        <f t="shared" si="275"/>
        <v/>
      </c>
      <c r="AD1155" t="b">
        <f t="shared" si="276"/>
        <v>1</v>
      </c>
    </row>
    <row r="1156" spans="1:30">
      <c r="A1156" s="56">
        <f t="shared" si="277"/>
        <v>1156</v>
      </c>
      <c r="B1156" s="55">
        <f t="shared" si="266"/>
        <v>1132</v>
      </c>
      <c r="C1156" s="59" t="s">
        <v>4058</v>
      </c>
      <c r="D1156" s="59" t="s">
        <v>3429</v>
      </c>
      <c r="E1156" s="65" t="s">
        <v>533</v>
      </c>
      <c r="F1156" s="65" t="s">
        <v>996</v>
      </c>
      <c r="G1156" s="73">
        <v>0</v>
      </c>
      <c r="H1156" s="73">
        <v>0</v>
      </c>
      <c r="I1156" s="65" t="s">
        <v>1</v>
      </c>
      <c r="J1156" s="65" t="s">
        <v>1550</v>
      </c>
      <c r="K1156" s="66" t="s">
        <v>4077</v>
      </c>
      <c r="L1156" s="67"/>
      <c r="M1156" s="63" t="s">
        <v>3429</v>
      </c>
      <c r="N1156" s="13"/>
      <c r="O1156"/>
      <c r="P1156" t="str">
        <f t="shared" si="278"/>
        <v>NOT EQUAL</v>
      </c>
      <c r="Q1156" t="str">
        <f>IF(ISNA(VLOOKUP(AC1156,#REF!,1)),"//","")</f>
        <v/>
      </c>
      <c r="R1156"/>
      <c r="S1156" s="43">
        <f t="shared" si="270"/>
        <v>187</v>
      </c>
      <c r="T1156" s="92"/>
      <c r="U1156" s="70"/>
      <c r="V1156" s="70"/>
      <c r="W1156" s="44" t="str">
        <f t="shared" si="271"/>
        <v/>
      </c>
      <c r="X1156" s="25" t="str">
        <f t="shared" si="272"/>
        <v/>
      </c>
      <c r="Y1156" s="1">
        <f t="shared" si="273"/>
        <v>1132</v>
      </c>
      <c r="Z1156" t="str">
        <f t="shared" si="274"/>
        <v>ITM_USER_MODE</v>
      </c>
      <c r="AA1156" s="158" t="str">
        <f>IF(ISNA(VLOOKUP(X1156,Sheet2!J:J,1,0)),"//","")</f>
        <v/>
      </c>
      <c r="AC1156" s="108" t="str">
        <f t="shared" si="275"/>
        <v/>
      </c>
      <c r="AD1156" t="b">
        <f t="shared" si="276"/>
        <v>1</v>
      </c>
    </row>
    <row r="1157" spans="1:30">
      <c r="A1157" s="56">
        <f t="shared" si="277"/>
        <v>1157</v>
      </c>
      <c r="B1157" s="55">
        <f t="shared" si="266"/>
        <v>1133</v>
      </c>
      <c r="C1157" s="59" t="s">
        <v>4057</v>
      </c>
      <c r="D1157" s="59" t="s">
        <v>7</v>
      </c>
      <c r="E1157" s="65" t="s">
        <v>533</v>
      </c>
      <c r="F1157" s="65" t="s">
        <v>997</v>
      </c>
      <c r="G1157" s="73">
        <v>0</v>
      </c>
      <c r="H1157" s="73">
        <v>0</v>
      </c>
      <c r="I1157" s="65" t="s">
        <v>1</v>
      </c>
      <c r="J1157" s="65" t="s">
        <v>1550</v>
      </c>
      <c r="K1157" s="66" t="s">
        <v>4077</v>
      </c>
      <c r="L1157" s="67"/>
      <c r="M1157" s="63" t="s">
        <v>3650</v>
      </c>
      <c r="N1157" s="13"/>
      <c r="O1157"/>
      <c r="P1157" t="str">
        <f t="shared" si="278"/>
        <v>NOT EQUAL</v>
      </c>
      <c r="Q1157" t="str">
        <f>IF(ISNA(VLOOKUP(AC1157,#REF!,1)),"//","")</f>
        <v/>
      </c>
      <c r="R1157"/>
      <c r="S1157" s="43">
        <f t="shared" si="270"/>
        <v>187</v>
      </c>
      <c r="T1157" s="92"/>
      <c r="U1157" s="70"/>
      <c r="V1157" s="70"/>
      <c r="W1157" s="44" t="str">
        <f t="shared" si="271"/>
        <v/>
      </c>
      <c r="X1157" s="25" t="str">
        <f t="shared" si="272"/>
        <v/>
      </c>
      <c r="Y1157" s="1">
        <f t="shared" si="273"/>
        <v>1133</v>
      </c>
      <c r="Z1157" t="str">
        <f t="shared" si="274"/>
        <v>ITM_UK</v>
      </c>
      <c r="AA1157" s="158" t="str">
        <f>IF(ISNA(VLOOKUP(X1157,Sheet2!J:J,1,0)),"//","")</f>
        <v/>
      </c>
      <c r="AC1157" s="108" t="str">
        <f t="shared" si="275"/>
        <v/>
      </c>
      <c r="AD1157" t="b">
        <f t="shared" si="276"/>
        <v>1</v>
      </c>
    </row>
    <row r="1158" spans="1:30">
      <c r="A1158" s="56">
        <f t="shared" si="277"/>
        <v>1158</v>
      </c>
      <c r="B1158" s="55">
        <f t="shared" si="266"/>
        <v>1134</v>
      </c>
      <c r="C1158" s="59" t="s">
        <v>4057</v>
      </c>
      <c r="D1158" s="59" t="s">
        <v>7</v>
      </c>
      <c r="E1158" s="65" t="s">
        <v>533</v>
      </c>
      <c r="F1158" s="65" t="s">
        <v>998</v>
      </c>
      <c r="G1158" s="73">
        <v>0</v>
      </c>
      <c r="H1158" s="73">
        <v>0</v>
      </c>
      <c r="I1158" s="65" t="s">
        <v>1</v>
      </c>
      <c r="J1158" s="65" t="s">
        <v>1550</v>
      </c>
      <c r="K1158" s="66" t="s">
        <v>4077</v>
      </c>
      <c r="L1158" s="67"/>
      <c r="M1158" s="63" t="s">
        <v>3651</v>
      </c>
      <c r="N1158" s="13"/>
      <c r="O1158"/>
      <c r="P1158" t="str">
        <f t="shared" si="278"/>
        <v>NOT EQUAL</v>
      </c>
      <c r="Q1158" t="str">
        <f>IF(ISNA(VLOOKUP(AC1158,#REF!,1)),"//","")</f>
        <v/>
      </c>
      <c r="R1158"/>
      <c r="S1158" s="43">
        <f t="shared" si="270"/>
        <v>187</v>
      </c>
      <c r="T1158" s="92"/>
      <c r="U1158" s="70"/>
      <c r="V1158" s="70"/>
      <c r="W1158" s="44" t="str">
        <f t="shared" si="271"/>
        <v/>
      </c>
      <c r="X1158" s="25" t="str">
        <f t="shared" si="272"/>
        <v/>
      </c>
      <c r="Y1158" s="1">
        <f t="shared" si="273"/>
        <v>1134</v>
      </c>
      <c r="Z1158" t="str">
        <f t="shared" si="274"/>
        <v>ITM_US</v>
      </c>
      <c r="AA1158" s="158" t="str">
        <f>IF(ISNA(VLOOKUP(X1158,Sheet2!J:J,1,0)),"//","")</f>
        <v/>
      </c>
      <c r="AC1158" s="108" t="str">
        <f t="shared" si="275"/>
        <v/>
      </c>
      <c r="AD1158" t="b">
        <f t="shared" si="276"/>
        <v>1</v>
      </c>
    </row>
    <row r="1159" spans="1:30">
      <c r="A1159" s="56">
        <f t="shared" si="277"/>
        <v>1159</v>
      </c>
      <c r="B1159" s="55">
        <f t="shared" ref="B1159:B1222" si="279">IF(AND(MID(C1159,2,1)&lt;&gt;"/",MID(C1159,1,1)="/"),INT(B1158)+1,B1158+0.01)</f>
        <v>1135</v>
      </c>
      <c r="C1159" s="59" t="s">
        <v>4058</v>
      </c>
      <c r="D1159" s="59" t="s">
        <v>3430</v>
      </c>
      <c r="E1159" s="65" t="s">
        <v>533</v>
      </c>
      <c r="F1159" s="65" t="s">
        <v>999</v>
      </c>
      <c r="G1159" s="73">
        <v>0</v>
      </c>
      <c r="H1159" s="73">
        <v>0</v>
      </c>
      <c r="I1159" s="65" t="s">
        <v>1</v>
      </c>
      <c r="J1159" s="65" t="s">
        <v>1550</v>
      </c>
      <c r="K1159" s="66" t="s">
        <v>4077</v>
      </c>
      <c r="L1159" s="67"/>
      <c r="M1159" s="63" t="s">
        <v>3430</v>
      </c>
      <c r="N1159" s="13"/>
      <c r="O1159"/>
      <c r="P1159" t="str">
        <f t="shared" si="278"/>
        <v>NOT EQUAL</v>
      </c>
      <c r="Q1159" t="str">
        <f>IF(ISNA(VLOOKUP(AC1159,#REF!,1)),"//","")</f>
        <v/>
      </c>
      <c r="R1159"/>
      <c r="S1159" s="43">
        <f t="shared" ref="S1159:S1222" si="280">IF(X1159&lt;&gt;"",S1158+1,S1158)</f>
        <v>187</v>
      </c>
      <c r="T1159" s="92"/>
      <c r="U1159" s="70"/>
      <c r="V1159" s="70"/>
      <c r="W1159" s="44" t="str">
        <f t="shared" ref="W1159:W1222" si="281">IF( OR(U1159="CNST", I1159="CAT_REGS"),IF(E1159=CHAR(34)&amp;CHAR(34),F1159,E1159),
IF(U1159="YES",UPPER(IF(E1159=CHAR(34)&amp;CHAR(34),F1159,E1159)),
IF(   AND(U1159&lt;&gt;"NO",I1159="CAT_FNCT",D1159&lt;&gt;"multiply", D1159&lt;&gt;"divide"),IF(J1159="SLS_ENABLED",   UPPER(IF(E1159=CHAR(34)&amp;CHAR(34),F1159,E1159)),""),"")))</f>
        <v/>
      </c>
      <c r="X1159" s="25" t="str">
        <f t="shared" ref="X1159:X1222" si="282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9" s="1">
        <f t="shared" ref="Y1159:Y1222" si="283">B1159</f>
        <v>1135</v>
      </c>
      <c r="Z1159" t="str">
        <f t="shared" ref="Z1159:Z1222" si="284">M1159</f>
        <v>ITM_NEG_EXCLAMATION_MARK</v>
      </c>
      <c r="AA1159" s="158" t="str">
        <f>IF(ISNA(VLOOKUP(X1159,Sheet2!J:J,1,0)),"//","")</f>
        <v/>
      </c>
      <c r="AC1159" s="108" t="str">
        <f t="shared" ref="AC1159:AC1222" si="285">IF(LEN(X1159)=0,"",SUBSTITUTE(SUBSTITUTE(SUBSTITUTE(SUBSTITUTE(SUBSTITUTE(SUBSTITUTE(SUBSTITUTE(SUBSTITUTE(SUBSTITUTE(SUBSTITUTE(SUBSTITUTE(SUBSTITUTE(SUBSTITUTE(SUBSTITUTE(SUBSTITUTE(SUBSTITUTE(SUBSTITUTE(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59" t="b">
        <f t="shared" ref="AD1159:AD1222" si="286">X1159=AC1159</f>
        <v>1</v>
      </c>
    </row>
    <row r="1160" spans="1:30">
      <c r="A1160" s="56">
        <f t="shared" si="277"/>
        <v>1160</v>
      </c>
      <c r="B1160" s="55">
        <f t="shared" si="279"/>
        <v>1136</v>
      </c>
      <c r="C1160" s="59" t="s">
        <v>4058</v>
      </c>
      <c r="D1160" s="59" t="s">
        <v>2244</v>
      </c>
      <c r="E1160" s="65" t="s">
        <v>533</v>
      </c>
      <c r="F1160" s="65" t="s">
        <v>920</v>
      </c>
      <c r="G1160" s="73">
        <v>0</v>
      </c>
      <c r="H1160" s="73">
        <v>0</v>
      </c>
      <c r="I1160" s="65" t="s">
        <v>1</v>
      </c>
      <c r="J1160" s="65" t="s">
        <v>1550</v>
      </c>
      <c r="K1160" s="66" t="s">
        <v>4077</v>
      </c>
      <c r="L1160" s="67"/>
      <c r="M1160" s="63" t="s">
        <v>2244</v>
      </c>
      <c r="N1160" s="13"/>
      <c r="O1160"/>
      <c r="P1160" t="str">
        <f t="shared" si="278"/>
        <v>NOT EQUAL</v>
      </c>
      <c r="Q1160" t="str">
        <f>IF(ISNA(VLOOKUP(AC1160,#REF!,1)),"//","")</f>
        <v/>
      </c>
      <c r="R1160"/>
      <c r="S1160" s="43">
        <f t="shared" si="280"/>
        <v>187</v>
      </c>
      <c r="T1160" s="92"/>
      <c r="U1160" s="70"/>
      <c r="V1160" s="70"/>
      <c r="W1160" s="44" t="str">
        <f t="shared" si="281"/>
        <v/>
      </c>
      <c r="X1160" s="25" t="str">
        <f t="shared" si="282"/>
        <v/>
      </c>
      <c r="Y1160" s="1">
        <f t="shared" si="283"/>
        <v>1136</v>
      </c>
      <c r="Z1160" t="str">
        <f t="shared" si="284"/>
        <v>ITM_ex</v>
      </c>
      <c r="AA1160" s="158" t="str">
        <f>IF(ISNA(VLOOKUP(X1160,Sheet2!J:J,1,0)),"//","")</f>
        <v/>
      </c>
      <c r="AC1160" s="108" t="str">
        <f t="shared" si="285"/>
        <v/>
      </c>
      <c r="AD1160" t="b">
        <f t="shared" si="286"/>
        <v>1</v>
      </c>
    </row>
    <row r="1161" spans="1:30">
      <c r="A1161" s="56">
        <f t="shared" si="277"/>
        <v>1161</v>
      </c>
      <c r="B1161" s="55">
        <f t="shared" si="279"/>
        <v>1137</v>
      </c>
      <c r="C1161" s="59" t="s">
        <v>4058</v>
      </c>
      <c r="D1161" s="59" t="s">
        <v>1140</v>
      </c>
      <c r="E1161" s="65" t="s">
        <v>533</v>
      </c>
      <c r="F1161" s="65" t="s">
        <v>281</v>
      </c>
      <c r="G1161" s="73">
        <v>0</v>
      </c>
      <c r="H1161" s="73">
        <v>0</v>
      </c>
      <c r="I1161" s="65" t="s">
        <v>1</v>
      </c>
      <c r="J1161" s="65" t="s">
        <v>1550</v>
      </c>
      <c r="K1161" s="66" t="s">
        <v>4077</v>
      </c>
      <c r="L1161" s="67"/>
      <c r="M1161" s="63" t="s">
        <v>1140</v>
      </c>
      <c r="N1161" s="13"/>
      <c r="O1161"/>
      <c r="P1161" t="str">
        <f t="shared" si="278"/>
        <v>NOT EQUAL</v>
      </c>
      <c r="Q1161" t="str">
        <f>IF(ISNA(VLOOKUP(AC1161,#REF!,1)),"//","")</f>
        <v/>
      </c>
      <c r="R1161"/>
      <c r="S1161" s="43">
        <f t="shared" si="280"/>
        <v>188</v>
      </c>
      <c r="T1161" s="92"/>
      <c r="U1161" s="70" t="s">
        <v>2823</v>
      </c>
      <c r="V1161" s="70"/>
      <c r="W1161" s="44" t="str">
        <f t="shared" si="281"/>
        <v>"MAX"</v>
      </c>
      <c r="X1161" s="25" t="str">
        <f t="shared" si="282"/>
        <v>MAX</v>
      </c>
      <c r="Y1161" s="1">
        <f t="shared" si="283"/>
        <v>1137</v>
      </c>
      <c r="Z1161" t="str">
        <f t="shared" si="284"/>
        <v>ITM_Max</v>
      </c>
      <c r="AA1161" s="158" t="str">
        <f>IF(ISNA(VLOOKUP(X1161,Sheet2!J:J,1,0)),"//","")</f>
        <v/>
      </c>
      <c r="AC1161" s="108" t="str">
        <f t="shared" si="285"/>
        <v>MAX</v>
      </c>
      <c r="AD1161" t="b">
        <f t="shared" si="286"/>
        <v>1</v>
      </c>
    </row>
    <row r="1162" spans="1:30">
      <c r="A1162" s="56">
        <f t="shared" si="277"/>
        <v>1162</v>
      </c>
      <c r="B1162" s="55">
        <f t="shared" si="279"/>
        <v>1138</v>
      </c>
      <c r="C1162" s="59" t="s">
        <v>4058</v>
      </c>
      <c r="D1162" s="59" t="s">
        <v>1141</v>
      </c>
      <c r="E1162" s="65" t="s">
        <v>533</v>
      </c>
      <c r="F1162" s="65" t="s">
        <v>282</v>
      </c>
      <c r="G1162" s="73">
        <v>0</v>
      </c>
      <c r="H1162" s="73">
        <v>0</v>
      </c>
      <c r="I1162" s="65" t="s">
        <v>1</v>
      </c>
      <c r="J1162" s="65" t="s">
        <v>1550</v>
      </c>
      <c r="K1162" s="66" t="s">
        <v>4077</v>
      </c>
      <c r="L1162" s="67"/>
      <c r="M1162" s="63" t="s">
        <v>1141</v>
      </c>
      <c r="N1162" s="13"/>
      <c r="O1162"/>
      <c r="P1162" t="str">
        <f t="shared" si="278"/>
        <v>NOT EQUAL</v>
      </c>
      <c r="Q1162" t="str">
        <f>IF(ISNA(VLOOKUP(AC1162,#REF!,1)),"//","")</f>
        <v/>
      </c>
      <c r="R1162"/>
      <c r="S1162" s="43">
        <f t="shared" si="280"/>
        <v>189</v>
      </c>
      <c r="T1162" s="92"/>
      <c r="U1162" s="70" t="s">
        <v>2823</v>
      </c>
      <c r="V1162" s="70"/>
      <c r="W1162" s="44" t="str">
        <f t="shared" si="281"/>
        <v>"MIN"</v>
      </c>
      <c r="X1162" s="25" t="str">
        <f t="shared" si="282"/>
        <v>MIN</v>
      </c>
      <c r="Y1162" s="1">
        <f t="shared" si="283"/>
        <v>1138</v>
      </c>
      <c r="Z1162" t="str">
        <f t="shared" si="284"/>
        <v>ITM_Min</v>
      </c>
      <c r="AA1162" s="158" t="str">
        <f>IF(ISNA(VLOOKUP(X1162,Sheet2!J:J,1,0)),"//","")</f>
        <v/>
      </c>
      <c r="AC1162" s="108" t="str">
        <f t="shared" si="285"/>
        <v>MIN</v>
      </c>
      <c r="AD1162" t="b">
        <f t="shared" si="286"/>
        <v>1</v>
      </c>
    </row>
    <row r="1163" spans="1:30">
      <c r="A1163" s="56">
        <f t="shared" si="277"/>
        <v>1163</v>
      </c>
      <c r="B1163" s="55">
        <f t="shared" si="279"/>
        <v>1139</v>
      </c>
      <c r="C1163" s="59" t="s">
        <v>4058</v>
      </c>
      <c r="D1163" s="59" t="s">
        <v>1142</v>
      </c>
      <c r="E1163" s="65" t="s">
        <v>533</v>
      </c>
      <c r="F1163" s="65" t="s">
        <v>276</v>
      </c>
      <c r="G1163" s="73">
        <v>0</v>
      </c>
      <c r="H1163" s="73">
        <v>0</v>
      </c>
      <c r="I1163" s="65" t="s">
        <v>1</v>
      </c>
      <c r="J1163" s="65" t="s">
        <v>1550</v>
      </c>
      <c r="K1163" s="66" t="s">
        <v>4077</v>
      </c>
      <c r="L1163" s="67"/>
      <c r="M1163" s="63" t="s">
        <v>1142</v>
      </c>
      <c r="N1163" s="13"/>
      <c r="O1163"/>
      <c r="P1163" t="str">
        <f t="shared" si="278"/>
        <v>NOT EQUAL</v>
      </c>
      <c r="Q1163" t="str">
        <f>IF(ISNA(VLOOKUP(AC1163,#REF!,1)),"//","")</f>
        <v/>
      </c>
      <c r="R1163"/>
      <c r="S1163" s="43">
        <f t="shared" si="280"/>
        <v>189</v>
      </c>
      <c r="T1163" s="92"/>
      <c r="U1163" s="70"/>
      <c r="V1163" s="70"/>
      <c r="W1163" s="44" t="str">
        <f t="shared" si="281"/>
        <v/>
      </c>
      <c r="X1163" s="25" t="str">
        <f t="shared" si="282"/>
        <v/>
      </c>
      <c r="Y1163" s="1">
        <f t="shared" si="283"/>
        <v>1139</v>
      </c>
      <c r="Z1163" t="str">
        <f t="shared" si="284"/>
        <v>ITM_Config</v>
      </c>
      <c r="AA1163" s="158" t="str">
        <f>IF(ISNA(VLOOKUP(X1163,Sheet2!J:J,1,0)),"//","")</f>
        <v/>
      </c>
      <c r="AC1163" s="108" t="str">
        <f t="shared" si="285"/>
        <v/>
      </c>
      <c r="AD1163" t="b">
        <f t="shared" si="286"/>
        <v>1</v>
      </c>
    </row>
    <row r="1164" spans="1:30">
      <c r="A1164" s="56">
        <f t="shared" si="277"/>
        <v>1164</v>
      </c>
      <c r="B1164" s="55">
        <f t="shared" si="279"/>
        <v>1140</v>
      </c>
      <c r="C1164" s="59" t="s">
        <v>4058</v>
      </c>
      <c r="D1164" s="59" t="s">
        <v>1143</v>
      </c>
      <c r="E1164" s="65" t="s">
        <v>533</v>
      </c>
      <c r="F1164" s="65" t="s">
        <v>277</v>
      </c>
      <c r="G1164" s="73">
        <v>0</v>
      </c>
      <c r="H1164" s="73">
        <v>0</v>
      </c>
      <c r="I1164" s="65" t="s">
        <v>1</v>
      </c>
      <c r="J1164" s="65" t="s">
        <v>1550</v>
      </c>
      <c r="K1164" s="66" t="s">
        <v>4077</v>
      </c>
      <c r="L1164" s="67"/>
      <c r="M1164" s="63" t="s">
        <v>1143</v>
      </c>
      <c r="N1164" s="13"/>
      <c r="O1164"/>
      <c r="P1164" t="str">
        <f t="shared" si="278"/>
        <v>NOT EQUAL</v>
      </c>
      <c r="Q1164" t="str">
        <f>IF(ISNA(VLOOKUP(AC1164,#REF!,1)),"//","")</f>
        <v/>
      </c>
      <c r="R1164"/>
      <c r="S1164" s="43">
        <f t="shared" si="280"/>
        <v>189</v>
      </c>
      <c r="T1164" s="92"/>
      <c r="U1164" s="70"/>
      <c r="V1164" s="70"/>
      <c r="W1164" s="44" t="str">
        <f t="shared" si="281"/>
        <v/>
      </c>
      <c r="X1164" s="25" t="str">
        <f t="shared" si="282"/>
        <v/>
      </c>
      <c r="Y1164" s="1">
        <f t="shared" si="283"/>
        <v>1140</v>
      </c>
      <c r="Z1164" t="str">
        <f t="shared" si="284"/>
        <v>ITM_Stack</v>
      </c>
      <c r="AA1164" s="158" t="str">
        <f>IF(ISNA(VLOOKUP(X1164,Sheet2!J:J,1,0)),"//","")</f>
        <v/>
      </c>
      <c r="AC1164" s="108" t="str">
        <f t="shared" si="285"/>
        <v/>
      </c>
      <c r="AD1164" t="b">
        <f t="shared" si="286"/>
        <v>1</v>
      </c>
    </row>
    <row r="1165" spans="1:30">
      <c r="A1165" s="56">
        <f t="shared" si="277"/>
        <v>1165</v>
      </c>
      <c r="B1165" s="55">
        <f t="shared" si="279"/>
        <v>1141</v>
      </c>
      <c r="C1165" s="59" t="s">
        <v>4058</v>
      </c>
      <c r="D1165" s="59" t="s">
        <v>1144</v>
      </c>
      <c r="E1165" s="65" t="s">
        <v>533</v>
      </c>
      <c r="F1165" s="65" t="s">
        <v>1000</v>
      </c>
      <c r="G1165" s="73">
        <v>0</v>
      </c>
      <c r="H1165" s="73">
        <v>0</v>
      </c>
      <c r="I1165" s="65" t="s">
        <v>1</v>
      </c>
      <c r="J1165" s="65" t="s">
        <v>1550</v>
      </c>
      <c r="K1165" s="66" t="s">
        <v>4077</v>
      </c>
      <c r="L1165" s="67"/>
      <c r="M1165" s="63" t="s">
        <v>1144</v>
      </c>
      <c r="N1165" s="13"/>
      <c r="O1165"/>
      <c r="P1165" t="str">
        <f t="shared" si="278"/>
        <v>NOT EQUAL</v>
      </c>
      <c r="Q1165" t="str">
        <f>IF(ISNA(VLOOKUP(AC1165,#REF!,1)),"//","")</f>
        <v/>
      </c>
      <c r="R1165"/>
      <c r="S1165" s="43">
        <f t="shared" si="280"/>
        <v>189</v>
      </c>
      <c r="T1165" s="92"/>
      <c r="U1165" s="70"/>
      <c r="V1165" s="70"/>
      <c r="W1165" s="44" t="str">
        <f t="shared" si="281"/>
        <v/>
      </c>
      <c r="X1165" s="25" t="str">
        <f t="shared" si="282"/>
        <v/>
      </c>
      <c r="Y1165" s="1">
        <f t="shared" si="283"/>
        <v>1141</v>
      </c>
      <c r="Z1165" t="str">
        <f t="shared" si="284"/>
        <v>ITM_dddEL</v>
      </c>
      <c r="AA1165" s="158" t="str">
        <f>IF(ISNA(VLOOKUP(X1165,Sheet2!J:J,1,0)),"//","")</f>
        <v/>
      </c>
      <c r="AC1165" s="108" t="str">
        <f t="shared" si="285"/>
        <v/>
      </c>
      <c r="AD1165" t="b">
        <f t="shared" si="286"/>
        <v>1</v>
      </c>
    </row>
    <row r="1166" spans="1:30">
      <c r="A1166" s="56">
        <f t="shared" si="277"/>
        <v>1166</v>
      </c>
      <c r="B1166" s="55">
        <f t="shared" si="279"/>
        <v>1142</v>
      </c>
      <c r="C1166" s="59" t="s">
        <v>4058</v>
      </c>
      <c r="D1166" s="59" t="s">
        <v>1145</v>
      </c>
      <c r="E1166" s="65" t="s">
        <v>533</v>
      </c>
      <c r="F1166" s="65" t="s">
        <v>1001</v>
      </c>
      <c r="G1166" s="73">
        <v>0</v>
      </c>
      <c r="H1166" s="73">
        <v>0</v>
      </c>
      <c r="I1166" s="65" t="s">
        <v>1</v>
      </c>
      <c r="J1166" s="65" t="s">
        <v>1550</v>
      </c>
      <c r="K1166" s="66" t="s">
        <v>4077</v>
      </c>
      <c r="L1166" s="67"/>
      <c r="M1166" s="63" t="s">
        <v>1145</v>
      </c>
      <c r="N1166" s="13"/>
      <c r="O1166"/>
      <c r="P1166" t="str">
        <f t="shared" si="278"/>
        <v>NOT EQUAL</v>
      </c>
      <c r="Q1166" t="str">
        <f>IF(ISNA(VLOOKUP(AC1166,#REF!,1)),"//","")</f>
        <v/>
      </c>
      <c r="R1166"/>
      <c r="S1166" s="43">
        <f t="shared" si="280"/>
        <v>189</v>
      </c>
      <c r="T1166" s="92"/>
      <c r="U1166" s="70"/>
      <c r="V1166" s="70"/>
      <c r="W1166" s="44" t="str">
        <f t="shared" si="281"/>
        <v/>
      </c>
      <c r="X1166" s="25" t="str">
        <f t="shared" si="282"/>
        <v/>
      </c>
      <c r="Y1166" s="1">
        <f t="shared" si="283"/>
        <v>1142</v>
      </c>
      <c r="Z1166" t="str">
        <f t="shared" si="284"/>
        <v>ITM_dddIJ</v>
      </c>
      <c r="AA1166" s="158" t="str">
        <f>IF(ISNA(VLOOKUP(X1166,Sheet2!J:J,1,0)),"//","")</f>
        <v/>
      </c>
      <c r="AC1166" s="108" t="str">
        <f t="shared" si="285"/>
        <v/>
      </c>
      <c r="AD1166" t="b">
        <f t="shared" si="286"/>
        <v>1</v>
      </c>
    </row>
    <row r="1167" spans="1:30">
      <c r="A1167" s="56">
        <f t="shared" si="277"/>
        <v>1167</v>
      </c>
      <c r="B1167" s="55">
        <f t="shared" si="279"/>
        <v>1143</v>
      </c>
      <c r="C1167" s="59" t="s">
        <v>4058</v>
      </c>
      <c r="D1167" s="59" t="s">
        <v>2315</v>
      </c>
      <c r="E1167" s="65" t="s">
        <v>533</v>
      </c>
      <c r="F1167" s="65" t="s">
        <v>1002</v>
      </c>
      <c r="G1167" s="73">
        <v>0</v>
      </c>
      <c r="H1167" s="73">
        <v>0</v>
      </c>
      <c r="I1167" s="65" t="s">
        <v>1</v>
      </c>
      <c r="J1167" s="65" t="s">
        <v>1550</v>
      </c>
      <c r="K1167" s="66" t="s">
        <v>4077</v>
      </c>
      <c r="L1167" s="67"/>
      <c r="M1167" s="63" t="s">
        <v>2315</v>
      </c>
      <c r="N1167" s="13"/>
      <c r="O1167"/>
      <c r="P1167" t="str">
        <f t="shared" si="278"/>
        <v>NOT EQUAL</v>
      </c>
      <c r="Q1167" t="str">
        <f>IF(ISNA(VLOOKUP(AC1167,#REF!,1)),"//","")</f>
        <v/>
      </c>
      <c r="R1167"/>
      <c r="S1167" s="43">
        <f t="shared" si="280"/>
        <v>189</v>
      </c>
      <c r="T1167" s="92"/>
      <c r="U1167" s="70"/>
      <c r="V1167" s="70"/>
      <c r="W1167" s="44" t="str">
        <f t="shared" si="281"/>
        <v/>
      </c>
      <c r="X1167" s="25" t="str">
        <f t="shared" si="282"/>
        <v/>
      </c>
      <c r="Y1167" s="1">
        <f t="shared" si="283"/>
        <v>1143</v>
      </c>
      <c r="Z1167" t="str">
        <f t="shared" si="284"/>
        <v>ITM_0P</v>
      </c>
      <c r="AA1167" s="158" t="str">
        <f>IF(ISNA(VLOOKUP(X1167,Sheet2!J:J,1,0)),"//","")</f>
        <v/>
      </c>
      <c r="AC1167" s="108" t="str">
        <f t="shared" si="285"/>
        <v/>
      </c>
      <c r="AD1167" t="b">
        <f t="shared" si="286"/>
        <v>1</v>
      </c>
    </row>
    <row r="1168" spans="1:30">
      <c r="A1168" s="56">
        <f t="shared" si="277"/>
        <v>1168</v>
      </c>
      <c r="B1168" s="55">
        <f t="shared" si="279"/>
        <v>1144</v>
      </c>
      <c r="C1168" s="59" t="s">
        <v>4058</v>
      </c>
      <c r="D1168" s="59" t="s">
        <v>2316</v>
      </c>
      <c r="E1168" s="65" t="s">
        <v>533</v>
      </c>
      <c r="F1168" s="65" t="s">
        <v>1003</v>
      </c>
      <c r="G1168" s="73">
        <v>0</v>
      </c>
      <c r="H1168" s="73">
        <v>0</v>
      </c>
      <c r="I1168" s="65" t="s">
        <v>1</v>
      </c>
      <c r="J1168" s="65" t="s">
        <v>1550</v>
      </c>
      <c r="K1168" s="66" t="s">
        <v>4077</v>
      </c>
      <c r="L1168" s="67"/>
      <c r="M1168" s="63" t="s">
        <v>2316</v>
      </c>
      <c r="N1168" s="13"/>
      <c r="O1168"/>
      <c r="P1168" t="str">
        <f t="shared" si="278"/>
        <v>NOT EQUAL</v>
      </c>
      <c r="Q1168" t="str">
        <f>IF(ISNA(VLOOKUP(AC1168,#REF!,1)),"//","")</f>
        <v/>
      </c>
      <c r="R1168"/>
      <c r="S1168" s="43">
        <f t="shared" si="280"/>
        <v>189</v>
      </c>
      <c r="T1168" s="92"/>
      <c r="U1168" s="70"/>
      <c r="V1168" s="70"/>
      <c r="W1168" s="44" t="str">
        <f t="shared" si="281"/>
        <v/>
      </c>
      <c r="X1168" s="25" t="str">
        <f t="shared" si="282"/>
        <v/>
      </c>
      <c r="Y1168" s="1">
        <f t="shared" si="283"/>
        <v>1144</v>
      </c>
      <c r="Z1168" t="str">
        <f t="shared" si="284"/>
        <v>ITM_1P</v>
      </c>
      <c r="AA1168" s="158" t="str">
        <f>IF(ISNA(VLOOKUP(X1168,Sheet2!J:J,1,0)),"//","")</f>
        <v/>
      </c>
      <c r="AC1168" s="108" t="str">
        <f t="shared" si="285"/>
        <v/>
      </c>
      <c r="AD1168" t="b">
        <f t="shared" si="286"/>
        <v>1</v>
      </c>
    </row>
    <row r="1169" spans="1:30">
      <c r="A1169" s="56">
        <f t="shared" ref="A1169:A1231" si="287">IF(B1169=INT(B1169),ROW(),"")</f>
        <v>1169</v>
      </c>
      <c r="B1169" s="55">
        <f t="shared" si="279"/>
        <v>1145</v>
      </c>
      <c r="C1169" s="59" t="s">
        <v>4058</v>
      </c>
      <c r="D1169" s="83" t="s">
        <v>3431</v>
      </c>
      <c r="E1169" s="65" t="s">
        <v>533</v>
      </c>
      <c r="F1169" s="65" t="s">
        <v>1004</v>
      </c>
      <c r="G1169" s="73">
        <v>0</v>
      </c>
      <c r="H1169" s="73">
        <v>0</v>
      </c>
      <c r="I1169" s="65" t="s">
        <v>1</v>
      </c>
      <c r="J1169" s="65" t="s">
        <v>1550</v>
      </c>
      <c r="K1169" s="66" t="s">
        <v>4077</v>
      </c>
      <c r="L1169" s="59" t="s">
        <v>1005</v>
      </c>
      <c r="M1169" s="63" t="s">
        <v>1146</v>
      </c>
      <c r="N1169" s="13"/>
      <c r="O1169"/>
      <c r="P1169" t="str">
        <f t="shared" si="278"/>
        <v>NOT EQUAL</v>
      </c>
      <c r="Q1169" t="str">
        <f>IF(ISNA(VLOOKUP(AC1169,#REF!,1)),"//","")</f>
        <v/>
      </c>
      <c r="R1169"/>
      <c r="S1169" s="43">
        <f t="shared" si="280"/>
        <v>190</v>
      </c>
      <c r="T1169" s="92"/>
      <c r="U1169" s="70"/>
      <c r="V1169" s="70" t="s">
        <v>4254</v>
      </c>
      <c r="W1169" s="44" t="str">
        <f t="shared" si="281"/>
        <v/>
      </c>
      <c r="X1169" s="25" t="str">
        <f t="shared" si="282"/>
        <v>EEX</v>
      </c>
      <c r="Y1169" s="1">
        <f t="shared" si="283"/>
        <v>1145</v>
      </c>
      <c r="Z1169" t="str">
        <f t="shared" si="284"/>
        <v>ITM_EXPONENT</v>
      </c>
      <c r="AA1169" s="158" t="str">
        <f>IF(ISNA(VLOOKUP(X1169,Sheet2!J:J,1,0)),"//","")</f>
        <v/>
      </c>
      <c r="AC1169" s="108" t="str">
        <f t="shared" si="285"/>
        <v/>
      </c>
      <c r="AD1169" t="b">
        <f t="shared" si="286"/>
        <v>0</v>
      </c>
    </row>
    <row r="1170" spans="1:30">
      <c r="A1170" s="56">
        <f t="shared" si="287"/>
        <v>1170</v>
      </c>
      <c r="B1170" s="55">
        <f t="shared" si="279"/>
        <v>1146</v>
      </c>
      <c r="C1170" s="59" t="s">
        <v>4058</v>
      </c>
      <c r="D1170" s="59" t="s">
        <v>7</v>
      </c>
      <c r="E1170" s="65" t="s">
        <v>1523</v>
      </c>
      <c r="F1170" s="65" t="s">
        <v>494</v>
      </c>
      <c r="G1170" s="73">
        <v>0</v>
      </c>
      <c r="H1170" s="73">
        <v>0</v>
      </c>
      <c r="I1170" s="65" t="s">
        <v>1</v>
      </c>
      <c r="J1170" s="65" t="s">
        <v>1550</v>
      </c>
      <c r="K1170" s="66" t="s">
        <v>4077</v>
      </c>
      <c r="L1170" s="67"/>
      <c r="M1170" s="63" t="s">
        <v>2356</v>
      </c>
      <c r="N1170" s="13"/>
      <c r="O1170"/>
      <c r="P1170" t="str">
        <f t="shared" si="278"/>
        <v>NOT EQUAL</v>
      </c>
      <c r="Q1170" t="str">
        <f>IF(ISNA(VLOOKUP(AC1170,#REF!,1)),"//","")</f>
        <v/>
      </c>
      <c r="R1170"/>
      <c r="S1170" s="43">
        <f t="shared" si="280"/>
        <v>190</v>
      </c>
      <c r="T1170" s="92"/>
      <c r="U1170" s="70"/>
      <c r="V1170" s="70"/>
      <c r="W1170" s="44" t="str">
        <f t="shared" si="281"/>
        <v/>
      </c>
      <c r="X1170" s="25" t="str">
        <f t="shared" si="282"/>
        <v/>
      </c>
      <c r="Y1170" s="1">
        <f t="shared" si="283"/>
        <v>1146</v>
      </c>
      <c r="Z1170" t="str">
        <f t="shared" si="284"/>
        <v>ITM_HEX</v>
      </c>
      <c r="AA1170" s="158" t="str">
        <f>IF(ISNA(VLOOKUP(X1170,Sheet2!J:J,1,0)),"//","")</f>
        <v/>
      </c>
      <c r="AC1170" s="108" t="str">
        <f t="shared" si="285"/>
        <v/>
      </c>
      <c r="AD1170" t="b">
        <f t="shared" si="286"/>
        <v>1</v>
      </c>
    </row>
    <row r="1171" spans="1:30" s="240" customFormat="1">
      <c r="A1171" s="235">
        <f t="shared" si="287"/>
        <v>1171</v>
      </c>
      <c r="B1171" s="55">
        <f t="shared" si="279"/>
        <v>1147</v>
      </c>
      <c r="C1171" s="236" t="s">
        <v>4937</v>
      </c>
      <c r="D1171" s="236" t="s">
        <v>12</v>
      </c>
      <c r="E1171" s="237" t="s">
        <v>4938</v>
      </c>
      <c r="F1171" s="237" t="s">
        <v>220</v>
      </c>
      <c r="G1171" s="238">
        <v>0</v>
      </c>
      <c r="H1171" s="238">
        <v>9999</v>
      </c>
      <c r="I1171" s="174" t="s">
        <v>1</v>
      </c>
      <c r="J1171" s="174" t="s">
        <v>1550</v>
      </c>
      <c r="K1171" s="239" t="s">
        <v>4077</v>
      </c>
      <c r="M1171" s="241" t="s">
        <v>4973</v>
      </c>
      <c r="N1171" s="241"/>
      <c r="P1171" s="240" t="str">
        <f t="shared" si="278"/>
        <v>NOT EQUAL</v>
      </c>
      <c r="Q1171" s="240" t="str">
        <f>IF(ISNA(VLOOKUP(AC1171,#REF!,1)),"//","")</f>
        <v/>
      </c>
      <c r="S1171" s="242">
        <f t="shared" si="280"/>
        <v>190</v>
      </c>
      <c r="T1171" s="235" t="s">
        <v>2431</v>
      </c>
      <c r="U1171" s="243" t="s">
        <v>2431</v>
      </c>
      <c r="V1171" s="243" t="s">
        <v>2431</v>
      </c>
      <c r="W1171" s="244" t="str">
        <f t="shared" si="281"/>
        <v/>
      </c>
      <c r="X1171" s="245" t="str">
        <f t="shared" si="282"/>
        <v/>
      </c>
      <c r="Y1171" s="246">
        <f t="shared" si="283"/>
        <v>1147</v>
      </c>
      <c r="Z1171" s="240" t="str">
        <f t="shared" si="284"/>
        <v>ITM_M_GOTO_ROW</v>
      </c>
      <c r="AA1171" s="243" t="str">
        <f>IF(ISNA(VLOOKUP(X1171,Sheet2!J:J,1,0)),"//","")</f>
        <v/>
      </c>
      <c r="AC1171" s="235" t="str">
        <f t="shared" si="285"/>
        <v/>
      </c>
      <c r="AD1171" s="240" t="b">
        <f t="shared" si="286"/>
        <v>1</v>
      </c>
    </row>
    <row r="1172" spans="1:30" s="240" customFormat="1">
      <c r="A1172" s="235">
        <f t="shared" si="287"/>
        <v>1172</v>
      </c>
      <c r="B1172" s="55">
        <f t="shared" si="279"/>
        <v>1148</v>
      </c>
      <c r="C1172" s="236" t="s">
        <v>4940</v>
      </c>
      <c r="D1172" s="236" t="s">
        <v>12</v>
      </c>
      <c r="E1172" s="237" t="s">
        <v>4939</v>
      </c>
      <c r="F1172" s="237" t="s">
        <v>220</v>
      </c>
      <c r="G1172" s="238">
        <v>0</v>
      </c>
      <c r="H1172" s="238">
        <v>9999</v>
      </c>
      <c r="I1172" s="174" t="s">
        <v>1</v>
      </c>
      <c r="J1172" s="174" t="s">
        <v>1550</v>
      </c>
      <c r="K1172" s="239" t="s">
        <v>4077</v>
      </c>
      <c r="M1172" s="241" t="s">
        <v>4974</v>
      </c>
      <c r="N1172" s="241"/>
      <c r="P1172" s="240" t="str">
        <f t="shared" si="278"/>
        <v>NOT EQUAL</v>
      </c>
      <c r="Q1172" s="240" t="str">
        <f>IF(ISNA(VLOOKUP(AC1172,#REF!,1)),"//","")</f>
        <v/>
      </c>
      <c r="S1172" s="242">
        <f t="shared" si="280"/>
        <v>190</v>
      </c>
      <c r="T1172" s="235" t="s">
        <v>2431</v>
      </c>
      <c r="U1172" s="243" t="s">
        <v>2431</v>
      </c>
      <c r="V1172" s="243" t="s">
        <v>2431</v>
      </c>
      <c r="W1172" s="244" t="str">
        <f t="shared" si="281"/>
        <v/>
      </c>
      <c r="X1172" s="245" t="str">
        <f t="shared" si="282"/>
        <v/>
      </c>
      <c r="Y1172" s="246">
        <f t="shared" si="283"/>
        <v>1148</v>
      </c>
      <c r="Z1172" s="240" t="str">
        <f t="shared" si="284"/>
        <v>ITM_M_GOTO_COLUMN</v>
      </c>
      <c r="AA1172" s="243" t="str">
        <f>IF(ISNA(VLOOKUP(X1172,Sheet2!J:J,1,0)),"//","")</f>
        <v/>
      </c>
      <c r="AC1172" s="235" t="str">
        <f t="shared" si="285"/>
        <v/>
      </c>
      <c r="AD1172" s="240" t="b">
        <f t="shared" si="286"/>
        <v>1</v>
      </c>
    </row>
    <row r="1173" spans="1:30" s="17" customFormat="1">
      <c r="A1173" s="108">
        <f t="shared" si="287"/>
        <v>1173</v>
      </c>
      <c r="B1173" s="55">
        <f t="shared" si="279"/>
        <v>1149</v>
      </c>
      <c r="C1173" s="110" t="s">
        <v>4057</v>
      </c>
      <c r="D1173" s="110" t="s">
        <v>7</v>
      </c>
      <c r="E1173" s="135" t="str">
        <f t="shared" ref="E1173:E1198" si="288">CHAR(34)&amp;IF(B1173&lt;10,"000",IF(B1173&lt;100,"00",IF(B1173&lt;1000,"0","")))&amp;$B1173&amp;CHAR(34)</f>
        <v>"1149"</v>
      </c>
      <c r="F1173" s="111" t="str">
        <f t="shared" ref="F1173:F1198" si="289">E1173</f>
        <v>"1149"</v>
      </c>
      <c r="G1173" s="191">
        <v>0</v>
      </c>
      <c r="H1173" s="191">
        <v>0</v>
      </c>
      <c r="I1173" s="178" t="s">
        <v>28</v>
      </c>
      <c r="J1173" s="112" t="s">
        <v>1550</v>
      </c>
      <c r="K1173" s="113" t="s">
        <v>4077</v>
      </c>
      <c r="M1173" s="136" t="str">
        <f t="shared" ref="M1173:M1198" si="290">"ITM_"&amp;IF(B1173&lt;10,"000",IF(B1173&lt;100,"00",IF(B1173&lt;1000,"0","")))&amp;$B1173</f>
        <v>ITM_1149</v>
      </c>
      <c r="N1173" s="16"/>
      <c r="P1173" s="17" t="str">
        <f t="shared" si="278"/>
        <v/>
      </c>
      <c r="Q1173" s="17" t="str">
        <f>IF(ISNA(VLOOKUP(AC1173,#REF!,1)),"//","")</f>
        <v/>
      </c>
      <c r="S1173" s="43">
        <f t="shared" si="280"/>
        <v>190</v>
      </c>
      <c r="T1173" s="108" t="s">
        <v>2431</v>
      </c>
      <c r="U1173" s="115" t="s">
        <v>2431</v>
      </c>
      <c r="V1173" s="115" t="s">
        <v>2431</v>
      </c>
      <c r="W1173" s="44" t="str">
        <f t="shared" si="281"/>
        <v/>
      </c>
      <c r="X1173" s="25" t="str">
        <f t="shared" si="282"/>
        <v/>
      </c>
      <c r="Y1173" s="1">
        <f t="shared" si="283"/>
        <v>1149</v>
      </c>
      <c r="Z1173" t="str">
        <f t="shared" si="284"/>
        <v>ITM_1149</v>
      </c>
      <c r="AA1173" s="158" t="str">
        <f>IF(ISNA(VLOOKUP(X1173,Sheet2!J:J,1,0)),"//","")</f>
        <v/>
      </c>
      <c r="AC1173" s="108" t="str">
        <f t="shared" si="285"/>
        <v/>
      </c>
      <c r="AD1173" t="b">
        <f t="shared" si="286"/>
        <v>1</v>
      </c>
    </row>
    <row r="1174" spans="1:30" s="17" customFormat="1">
      <c r="A1174" s="108">
        <f t="shared" si="287"/>
        <v>1174</v>
      </c>
      <c r="B1174" s="55">
        <f t="shared" si="279"/>
        <v>1150</v>
      </c>
      <c r="C1174" s="110" t="s">
        <v>4057</v>
      </c>
      <c r="D1174" s="110" t="s">
        <v>7</v>
      </c>
      <c r="E1174" s="135" t="str">
        <f t="shared" si="288"/>
        <v>"1150"</v>
      </c>
      <c r="F1174" s="111" t="str">
        <f t="shared" si="289"/>
        <v>"1150"</v>
      </c>
      <c r="G1174" s="191">
        <v>0</v>
      </c>
      <c r="H1174" s="191">
        <v>0</v>
      </c>
      <c r="I1174" s="178" t="s">
        <v>28</v>
      </c>
      <c r="J1174" s="112" t="s">
        <v>1550</v>
      </c>
      <c r="K1174" s="113" t="s">
        <v>4077</v>
      </c>
      <c r="M1174" s="136" t="str">
        <f t="shared" si="290"/>
        <v>ITM_1150</v>
      </c>
      <c r="N1174" s="16"/>
      <c r="P1174" s="17" t="str">
        <f t="shared" si="278"/>
        <v/>
      </c>
      <c r="Q1174" s="17" t="str">
        <f>IF(ISNA(VLOOKUP(AC1174,#REF!,1)),"//","")</f>
        <v/>
      </c>
      <c r="S1174" s="43">
        <f t="shared" si="280"/>
        <v>190</v>
      </c>
      <c r="T1174" s="108" t="s">
        <v>2431</v>
      </c>
      <c r="U1174" s="115" t="s">
        <v>2431</v>
      </c>
      <c r="V1174" s="115" t="s">
        <v>2431</v>
      </c>
      <c r="W1174" s="44" t="str">
        <f t="shared" si="281"/>
        <v/>
      </c>
      <c r="X1174" s="25" t="str">
        <f t="shared" si="282"/>
        <v/>
      </c>
      <c r="Y1174" s="1">
        <f t="shared" si="283"/>
        <v>1150</v>
      </c>
      <c r="Z1174" t="str">
        <f t="shared" si="284"/>
        <v>ITM_1150</v>
      </c>
      <c r="AA1174" s="158" t="str">
        <f>IF(ISNA(VLOOKUP(X1174,Sheet2!J:J,1,0)),"//","")</f>
        <v/>
      </c>
      <c r="AC1174" s="108" t="str">
        <f t="shared" si="285"/>
        <v/>
      </c>
      <c r="AD1174" t="b">
        <f t="shared" si="286"/>
        <v>1</v>
      </c>
    </row>
    <row r="1175" spans="1:30" s="17" customFormat="1">
      <c r="A1175" s="108">
        <f t="shared" si="287"/>
        <v>1175</v>
      </c>
      <c r="B1175" s="55">
        <f t="shared" si="279"/>
        <v>1151</v>
      </c>
      <c r="C1175" s="110" t="s">
        <v>4057</v>
      </c>
      <c r="D1175" s="110" t="s">
        <v>7</v>
      </c>
      <c r="E1175" s="135" t="str">
        <f t="shared" si="288"/>
        <v>"1151"</v>
      </c>
      <c r="F1175" s="111" t="str">
        <f t="shared" si="289"/>
        <v>"1151"</v>
      </c>
      <c r="G1175" s="191">
        <v>0</v>
      </c>
      <c r="H1175" s="191">
        <v>0</v>
      </c>
      <c r="I1175" s="178" t="s">
        <v>28</v>
      </c>
      <c r="J1175" s="112" t="s">
        <v>1550</v>
      </c>
      <c r="K1175" s="113" t="s">
        <v>4077</v>
      </c>
      <c r="M1175" s="136" t="str">
        <f t="shared" si="290"/>
        <v>ITM_1151</v>
      </c>
      <c r="N1175" s="16"/>
      <c r="P1175" s="17" t="str">
        <f t="shared" si="278"/>
        <v/>
      </c>
      <c r="Q1175" s="17" t="str">
        <f>IF(ISNA(VLOOKUP(AC1175,#REF!,1)),"//","")</f>
        <v/>
      </c>
      <c r="S1175" s="43">
        <f t="shared" si="280"/>
        <v>190</v>
      </c>
      <c r="T1175" s="108" t="s">
        <v>2431</v>
      </c>
      <c r="U1175" s="115" t="s">
        <v>2431</v>
      </c>
      <c r="V1175" s="115" t="s">
        <v>2431</v>
      </c>
      <c r="W1175" s="44" t="str">
        <f t="shared" si="281"/>
        <v/>
      </c>
      <c r="X1175" s="25" t="str">
        <f t="shared" si="282"/>
        <v/>
      </c>
      <c r="Y1175" s="1">
        <f t="shared" si="283"/>
        <v>1151</v>
      </c>
      <c r="Z1175" t="str">
        <f t="shared" si="284"/>
        <v>ITM_1151</v>
      </c>
      <c r="AA1175" s="158" t="str">
        <f>IF(ISNA(VLOOKUP(X1175,Sheet2!J:J,1,0)),"//","")</f>
        <v/>
      </c>
      <c r="AC1175" s="108" t="str">
        <f t="shared" si="285"/>
        <v/>
      </c>
      <c r="AD1175" t="b">
        <f t="shared" si="286"/>
        <v>1</v>
      </c>
    </row>
    <row r="1176" spans="1:30" s="17" customFormat="1">
      <c r="A1176" s="108">
        <f t="shared" si="287"/>
        <v>1176</v>
      </c>
      <c r="B1176" s="55">
        <f t="shared" si="279"/>
        <v>1152</v>
      </c>
      <c r="C1176" s="110" t="s">
        <v>4057</v>
      </c>
      <c r="D1176" s="110" t="s">
        <v>7</v>
      </c>
      <c r="E1176" s="135" t="str">
        <f t="shared" si="288"/>
        <v>"1152"</v>
      </c>
      <c r="F1176" s="111" t="str">
        <f t="shared" si="289"/>
        <v>"1152"</v>
      </c>
      <c r="G1176" s="191">
        <v>0</v>
      </c>
      <c r="H1176" s="191">
        <v>0</v>
      </c>
      <c r="I1176" s="178" t="s">
        <v>28</v>
      </c>
      <c r="J1176" s="112" t="s">
        <v>1550</v>
      </c>
      <c r="K1176" s="113" t="s">
        <v>4077</v>
      </c>
      <c r="M1176" s="136" t="str">
        <f t="shared" si="290"/>
        <v>ITM_1152</v>
      </c>
      <c r="N1176" s="16"/>
      <c r="P1176" s="17" t="str">
        <f t="shared" si="278"/>
        <v/>
      </c>
      <c r="Q1176" s="17" t="str">
        <f>IF(ISNA(VLOOKUP(AC1176,#REF!,1)),"//","")</f>
        <v/>
      </c>
      <c r="S1176" s="43">
        <f t="shared" si="280"/>
        <v>190</v>
      </c>
      <c r="T1176" s="108" t="s">
        <v>2431</v>
      </c>
      <c r="U1176" s="115" t="s">
        <v>2431</v>
      </c>
      <c r="V1176" s="115" t="s">
        <v>2431</v>
      </c>
      <c r="W1176" s="44" t="str">
        <f t="shared" si="281"/>
        <v/>
      </c>
      <c r="X1176" s="25" t="str">
        <f t="shared" si="282"/>
        <v/>
      </c>
      <c r="Y1176" s="1">
        <f t="shared" si="283"/>
        <v>1152</v>
      </c>
      <c r="Z1176" t="str">
        <f t="shared" si="284"/>
        <v>ITM_1152</v>
      </c>
      <c r="AA1176" s="158" t="str">
        <f>IF(ISNA(VLOOKUP(X1176,Sheet2!J:J,1,0)),"//","")</f>
        <v/>
      </c>
      <c r="AC1176" s="108" t="str">
        <f t="shared" si="285"/>
        <v/>
      </c>
      <c r="AD1176" t="b">
        <f t="shared" si="286"/>
        <v>1</v>
      </c>
    </row>
    <row r="1177" spans="1:30" s="17" customFormat="1">
      <c r="A1177" s="108">
        <f t="shared" si="287"/>
        <v>1177</v>
      </c>
      <c r="B1177" s="55">
        <f t="shared" si="279"/>
        <v>1153</v>
      </c>
      <c r="C1177" s="110" t="s">
        <v>4057</v>
      </c>
      <c r="D1177" s="110" t="s">
        <v>7</v>
      </c>
      <c r="E1177" s="135" t="str">
        <f t="shared" si="288"/>
        <v>"1153"</v>
      </c>
      <c r="F1177" s="111" t="str">
        <f t="shared" si="289"/>
        <v>"1153"</v>
      </c>
      <c r="G1177" s="191">
        <v>0</v>
      </c>
      <c r="H1177" s="191">
        <v>0</v>
      </c>
      <c r="I1177" s="178" t="s">
        <v>28</v>
      </c>
      <c r="J1177" s="112" t="s">
        <v>1550</v>
      </c>
      <c r="K1177" s="113" t="s">
        <v>4077</v>
      </c>
      <c r="M1177" s="136" t="str">
        <f t="shared" si="290"/>
        <v>ITM_1153</v>
      </c>
      <c r="N1177" s="16"/>
      <c r="P1177" s="17" t="str">
        <f t="shared" si="278"/>
        <v/>
      </c>
      <c r="Q1177" s="17" t="str">
        <f>IF(ISNA(VLOOKUP(AC1177,#REF!,1)),"//","")</f>
        <v/>
      </c>
      <c r="S1177" s="43">
        <f t="shared" si="280"/>
        <v>190</v>
      </c>
      <c r="T1177" s="108" t="s">
        <v>2431</v>
      </c>
      <c r="U1177" s="115" t="s">
        <v>2431</v>
      </c>
      <c r="V1177" s="115" t="s">
        <v>2431</v>
      </c>
      <c r="W1177" s="44" t="str">
        <f t="shared" si="281"/>
        <v/>
      </c>
      <c r="X1177" s="25" t="str">
        <f t="shared" si="282"/>
        <v/>
      </c>
      <c r="Y1177" s="1">
        <f t="shared" si="283"/>
        <v>1153</v>
      </c>
      <c r="Z1177" t="str">
        <f t="shared" si="284"/>
        <v>ITM_1153</v>
      </c>
      <c r="AA1177" s="158" t="str">
        <f>IF(ISNA(VLOOKUP(X1177,Sheet2!J:J,1,0)),"//","")</f>
        <v/>
      </c>
      <c r="AC1177" s="108" t="str">
        <f t="shared" si="285"/>
        <v/>
      </c>
      <c r="AD1177" t="b">
        <f t="shared" si="286"/>
        <v>1</v>
      </c>
    </row>
    <row r="1178" spans="1:30" s="17" customFormat="1">
      <c r="A1178" s="108">
        <f t="shared" si="287"/>
        <v>1178</v>
      </c>
      <c r="B1178" s="55">
        <f t="shared" si="279"/>
        <v>1154</v>
      </c>
      <c r="C1178" s="110" t="s">
        <v>4057</v>
      </c>
      <c r="D1178" s="110" t="s">
        <v>7</v>
      </c>
      <c r="E1178" s="135" t="str">
        <f t="shared" si="288"/>
        <v>"1154"</v>
      </c>
      <c r="F1178" s="111" t="str">
        <f t="shared" si="289"/>
        <v>"1154"</v>
      </c>
      <c r="G1178" s="191">
        <v>0</v>
      </c>
      <c r="H1178" s="191">
        <v>0</v>
      </c>
      <c r="I1178" s="178" t="s">
        <v>28</v>
      </c>
      <c r="J1178" s="112" t="s">
        <v>1550</v>
      </c>
      <c r="K1178" s="113" t="s">
        <v>4077</v>
      </c>
      <c r="M1178" s="136" t="str">
        <f t="shared" si="290"/>
        <v>ITM_1154</v>
      </c>
      <c r="N1178" s="16"/>
      <c r="P1178" s="17" t="str">
        <f t="shared" si="278"/>
        <v/>
      </c>
      <c r="Q1178" s="17" t="str">
        <f>IF(ISNA(VLOOKUP(AC1178,#REF!,1)),"//","")</f>
        <v/>
      </c>
      <c r="S1178" s="43">
        <f t="shared" si="280"/>
        <v>190</v>
      </c>
      <c r="T1178" s="108" t="s">
        <v>2431</v>
      </c>
      <c r="U1178" s="115" t="s">
        <v>2431</v>
      </c>
      <c r="V1178" s="115" t="s">
        <v>2431</v>
      </c>
      <c r="W1178" s="44" t="str">
        <f t="shared" si="281"/>
        <v/>
      </c>
      <c r="X1178" s="25" t="str">
        <f t="shared" si="282"/>
        <v/>
      </c>
      <c r="Y1178" s="1">
        <f t="shared" si="283"/>
        <v>1154</v>
      </c>
      <c r="Z1178" t="str">
        <f t="shared" si="284"/>
        <v>ITM_1154</v>
      </c>
      <c r="AA1178" s="158" t="str">
        <f>IF(ISNA(VLOOKUP(X1178,Sheet2!J:J,1,0)),"//","")</f>
        <v/>
      </c>
      <c r="AC1178" s="108" t="str">
        <f t="shared" si="285"/>
        <v/>
      </c>
      <c r="AD1178" t="b">
        <f t="shared" si="286"/>
        <v>1</v>
      </c>
    </row>
    <row r="1179" spans="1:30" s="17" customFormat="1">
      <c r="A1179" s="108">
        <f t="shared" si="287"/>
        <v>1179</v>
      </c>
      <c r="B1179" s="55">
        <f t="shared" si="279"/>
        <v>1155</v>
      </c>
      <c r="C1179" s="110" t="s">
        <v>4057</v>
      </c>
      <c r="D1179" s="110" t="s">
        <v>7</v>
      </c>
      <c r="E1179" s="135" t="str">
        <f t="shared" si="288"/>
        <v>"1155"</v>
      </c>
      <c r="F1179" s="111" t="str">
        <f t="shared" si="289"/>
        <v>"1155"</v>
      </c>
      <c r="G1179" s="191">
        <v>0</v>
      </c>
      <c r="H1179" s="191">
        <v>0</v>
      </c>
      <c r="I1179" s="178" t="s">
        <v>28</v>
      </c>
      <c r="J1179" s="112" t="s">
        <v>1550</v>
      </c>
      <c r="K1179" s="113" t="s">
        <v>4077</v>
      </c>
      <c r="M1179" s="136" t="str">
        <f t="shared" si="290"/>
        <v>ITM_1155</v>
      </c>
      <c r="N1179" s="16"/>
      <c r="P1179" s="17" t="str">
        <f t="shared" si="278"/>
        <v/>
      </c>
      <c r="Q1179" s="17" t="str">
        <f>IF(ISNA(VLOOKUP(AC1179,#REF!,1)),"//","")</f>
        <v/>
      </c>
      <c r="S1179" s="43">
        <f t="shared" si="280"/>
        <v>190</v>
      </c>
      <c r="T1179" s="108" t="s">
        <v>2431</v>
      </c>
      <c r="U1179" s="115" t="s">
        <v>2431</v>
      </c>
      <c r="V1179" s="115" t="s">
        <v>2431</v>
      </c>
      <c r="W1179" s="44" t="str">
        <f t="shared" si="281"/>
        <v/>
      </c>
      <c r="X1179" s="25" t="str">
        <f t="shared" si="282"/>
        <v/>
      </c>
      <c r="Y1179" s="1">
        <f t="shared" si="283"/>
        <v>1155</v>
      </c>
      <c r="Z1179" t="str">
        <f t="shared" si="284"/>
        <v>ITM_1155</v>
      </c>
      <c r="AA1179" s="158" t="str">
        <f>IF(ISNA(VLOOKUP(X1179,Sheet2!J:J,1,0)),"//","")</f>
        <v/>
      </c>
      <c r="AC1179" s="108" t="str">
        <f t="shared" si="285"/>
        <v/>
      </c>
      <c r="AD1179" t="b">
        <f t="shared" si="286"/>
        <v>1</v>
      </c>
    </row>
    <row r="1180" spans="1:30" s="17" customFormat="1">
      <c r="A1180" s="108">
        <f t="shared" si="287"/>
        <v>1180</v>
      </c>
      <c r="B1180" s="55">
        <f t="shared" si="279"/>
        <v>1156</v>
      </c>
      <c r="C1180" s="110" t="s">
        <v>4057</v>
      </c>
      <c r="D1180" s="110" t="s">
        <v>7</v>
      </c>
      <c r="E1180" s="135" t="str">
        <f t="shared" si="288"/>
        <v>"1156"</v>
      </c>
      <c r="F1180" s="111" t="str">
        <f t="shared" si="289"/>
        <v>"1156"</v>
      </c>
      <c r="G1180" s="191">
        <v>0</v>
      </c>
      <c r="H1180" s="191">
        <v>0</v>
      </c>
      <c r="I1180" s="178" t="s">
        <v>28</v>
      </c>
      <c r="J1180" s="112" t="s">
        <v>1550</v>
      </c>
      <c r="K1180" s="113" t="s">
        <v>4077</v>
      </c>
      <c r="M1180" s="136" t="str">
        <f t="shared" si="290"/>
        <v>ITM_1156</v>
      </c>
      <c r="N1180" s="16"/>
      <c r="P1180" s="17" t="str">
        <f t="shared" si="278"/>
        <v/>
      </c>
      <c r="Q1180" s="17" t="str">
        <f>IF(ISNA(VLOOKUP(AC1180,#REF!,1)),"//","")</f>
        <v/>
      </c>
      <c r="S1180" s="43">
        <f t="shared" si="280"/>
        <v>190</v>
      </c>
      <c r="T1180" s="108" t="s">
        <v>2431</v>
      </c>
      <c r="U1180" s="115" t="s">
        <v>2431</v>
      </c>
      <c r="V1180" s="115" t="s">
        <v>2431</v>
      </c>
      <c r="W1180" s="44" t="str">
        <f t="shared" si="281"/>
        <v/>
      </c>
      <c r="X1180" s="25" t="str">
        <f t="shared" si="282"/>
        <v/>
      </c>
      <c r="Y1180" s="1">
        <f t="shared" si="283"/>
        <v>1156</v>
      </c>
      <c r="Z1180" t="str">
        <f t="shared" si="284"/>
        <v>ITM_1156</v>
      </c>
      <c r="AA1180" s="158" t="str">
        <f>IF(ISNA(VLOOKUP(X1180,Sheet2!J:J,1,0)),"//","")</f>
        <v/>
      </c>
      <c r="AC1180" s="108" t="str">
        <f t="shared" si="285"/>
        <v/>
      </c>
      <c r="AD1180" t="b">
        <f t="shared" si="286"/>
        <v>1</v>
      </c>
    </row>
    <row r="1181" spans="1:30" s="17" customFormat="1">
      <c r="A1181" s="108">
        <f t="shared" si="287"/>
        <v>1181</v>
      </c>
      <c r="B1181" s="55">
        <f t="shared" si="279"/>
        <v>1157</v>
      </c>
      <c r="C1181" s="110" t="s">
        <v>4057</v>
      </c>
      <c r="D1181" s="110" t="s">
        <v>7</v>
      </c>
      <c r="E1181" s="135" t="str">
        <f t="shared" si="288"/>
        <v>"1157"</v>
      </c>
      <c r="F1181" s="111" t="str">
        <f t="shared" si="289"/>
        <v>"1157"</v>
      </c>
      <c r="G1181" s="191">
        <v>0</v>
      </c>
      <c r="H1181" s="191">
        <v>0</v>
      </c>
      <c r="I1181" s="178" t="s">
        <v>28</v>
      </c>
      <c r="J1181" s="112" t="s">
        <v>1550</v>
      </c>
      <c r="K1181" s="113" t="s">
        <v>4077</v>
      </c>
      <c r="M1181" s="136" t="str">
        <f t="shared" si="290"/>
        <v>ITM_1157</v>
      </c>
      <c r="N1181" s="16"/>
      <c r="P1181" s="17" t="str">
        <f t="shared" si="278"/>
        <v/>
      </c>
      <c r="Q1181" s="17" t="str">
        <f>IF(ISNA(VLOOKUP(AC1181,#REF!,1)),"//","")</f>
        <v/>
      </c>
      <c r="S1181" s="43">
        <f t="shared" si="280"/>
        <v>190</v>
      </c>
      <c r="T1181" s="108" t="s">
        <v>2431</v>
      </c>
      <c r="U1181" s="115" t="s">
        <v>2431</v>
      </c>
      <c r="V1181" s="115" t="s">
        <v>2431</v>
      </c>
      <c r="W1181" s="44" t="str">
        <f t="shared" si="281"/>
        <v/>
      </c>
      <c r="X1181" s="25" t="str">
        <f t="shared" si="282"/>
        <v/>
      </c>
      <c r="Y1181" s="1">
        <f t="shared" si="283"/>
        <v>1157</v>
      </c>
      <c r="Z1181" t="str">
        <f t="shared" si="284"/>
        <v>ITM_1157</v>
      </c>
      <c r="AA1181" s="158" t="str">
        <f>IF(ISNA(VLOOKUP(X1181,Sheet2!J:J,1,0)),"//","")</f>
        <v/>
      </c>
      <c r="AC1181" s="108" t="str">
        <f t="shared" si="285"/>
        <v/>
      </c>
      <c r="AD1181" t="b">
        <f t="shared" si="286"/>
        <v>1</v>
      </c>
    </row>
    <row r="1182" spans="1:30" s="17" customFormat="1">
      <c r="A1182" s="108">
        <f t="shared" si="287"/>
        <v>1182</v>
      </c>
      <c r="B1182" s="55">
        <f t="shared" si="279"/>
        <v>1158</v>
      </c>
      <c r="C1182" s="110" t="s">
        <v>4057</v>
      </c>
      <c r="D1182" s="110" t="s">
        <v>7</v>
      </c>
      <c r="E1182" s="135" t="str">
        <f t="shared" si="288"/>
        <v>"1158"</v>
      </c>
      <c r="F1182" s="111" t="str">
        <f t="shared" si="289"/>
        <v>"1158"</v>
      </c>
      <c r="G1182" s="191">
        <v>0</v>
      </c>
      <c r="H1182" s="191">
        <v>0</v>
      </c>
      <c r="I1182" s="178" t="s">
        <v>28</v>
      </c>
      <c r="J1182" s="112" t="s">
        <v>1550</v>
      </c>
      <c r="K1182" s="113" t="s">
        <v>4077</v>
      </c>
      <c r="M1182" s="136" t="str">
        <f t="shared" si="290"/>
        <v>ITM_1158</v>
      </c>
      <c r="N1182" s="16"/>
      <c r="P1182" s="17" t="str">
        <f t="shared" si="278"/>
        <v/>
      </c>
      <c r="Q1182" s="17" t="str">
        <f>IF(ISNA(VLOOKUP(AC1182,#REF!,1)),"//","")</f>
        <v/>
      </c>
      <c r="S1182" s="43">
        <f t="shared" si="280"/>
        <v>190</v>
      </c>
      <c r="T1182" s="108" t="s">
        <v>2431</v>
      </c>
      <c r="U1182" s="115" t="s">
        <v>2431</v>
      </c>
      <c r="V1182" s="115" t="s">
        <v>2431</v>
      </c>
      <c r="W1182" s="44" t="str">
        <f t="shared" si="281"/>
        <v/>
      </c>
      <c r="X1182" s="25" t="str">
        <f t="shared" si="282"/>
        <v/>
      </c>
      <c r="Y1182" s="1">
        <f t="shared" si="283"/>
        <v>1158</v>
      </c>
      <c r="Z1182" t="str">
        <f t="shared" si="284"/>
        <v>ITM_1158</v>
      </c>
      <c r="AA1182" s="158" t="str">
        <f>IF(ISNA(VLOOKUP(X1182,Sheet2!J:J,1,0)),"//","")</f>
        <v/>
      </c>
      <c r="AC1182" s="108" t="str">
        <f t="shared" si="285"/>
        <v/>
      </c>
      <c r="AD1182" t="b">
        <f t="shared" si="286"/>
        <v>1</v>
      </c>
    </row>
    <row r="1183" spans="1:30" s="17" customFormat="1">
      <c r="A1183" s="108">
        <f t="shared" si="287"/>
        <v>1183</v>
      </c>
      <c r="B1183" s="55">
        <f t="shared" si="279"/>
        <v>1159</v>
      </c>
      <c r="C1183" s="110" t="s">
        <v>4057</v>
      </c>
      <c r="D1183" s="110" t="s">
        <v>7</v>
      </c>
      <c r="E1183" s="135" t="str">
        <f t="shared" si="288"/>
        <v>"1159"</v>
      </c>
      <c r="F1183" s="111" t="str">
        <f t="shared" si="289"/>
        <v>"1159"</v>
      </c>
      <c r="G1183" s="191">
        <v>0</v>
      </c>
      <c r="H1183" s="191">
        <v>0</v>
      </c>
      <c r="I1183" s="178" t="s">
        <v>28</v>
      </c>
      <c r="J1183" s="112" t="s">
        <v>1550</v>
      </c>
      <c r="K1183" s="113" t="s">
        <v>4077</v>
      </c>
      <c r="M1183" s="136" t="str">
        <f t="shared" si="290"/>
        <v>ITM_1159</v>
      </c>
      <c r="N1183" s="16"/>
      <c r="P1183" s="17" t="str">
        <f t="shared" si="278"/>
        <v/>
      </c>
      <c r="Q1183" s="17" t="str">
        <f>IF(ISNA(VLOOKUP(AC1183,#REF!,1)),"//","")</f>
        <v/>
      </c>
      <c r="S1183" s="43">
        <f t="shared" si="280"/>
        <v>190</v>
      </c>
      <c r="T1183" s="108" t="s">
        <v>2431</v>
      </c>
      <c r="U1183" s="115" t="s">
        <v>2431</v>
      </c>
      <c r="V1183" s="115" t="s">
        <v>2431</v>
      </c>
      <c r="W1183" s="44" t="str">
        <f t="shared" si="281"/>
        <v/>
      </c>
      <c r="X1183" s="25" t="str">
        <f t="shared" si="282"/>
        <v/>
      </c>
      <c r="Y1183" s="1">
        <f t="shared" si="283"/>
        <v>1159</v>
      </c>
      <c r="Z1183" t="str">
        <f t="shared" si="284"/>
        <v>ITM_1159</v>
      </c>
      <c r="AA1183" s="158" t="str">
        <f>IF(ISNA(VLOOKUP(X1183,Sheet2!J:J,1,0)),"//","")</f>
        <v/>
      </c>
      <c r="AC1183" s="108" t="str">
        <f t="shared" si="285"/>
        <v/>
      </c>
      <c r="AD1183" t="b">
        <f t="shared" si="286"/>
        <v>1</v>
      </c>
    </row>
    <row r="1184" spans="1:30" s="17" customFormat="1">
      <c r="A1184" s="108">
        <f t="shared" si="287"/>
        <v>1184</v>
      </c>
      <c r="B1184" s="55">
        <f t="shared" si="279"/>
        <v>1160</v>
      </c>
      <c r="C1184" s="110" t="s">
        <v>4057</v>
      </c>
      <c r="D1184" s="110" t="s">
        <v>7</v>
      </c>
      <c r="E1184" s="135" t="str">
        <f t="shared" si="288"/>
        <v>"1160"</v>
      </c>
      <c r="F1184" s="111" t="str">
        <f t="shared" si="289"/>
        <v>"1160"</v>
      </c>
      <c r="G1184" s="191">
        <v>0</v>
      </c>
      <c r="H1184" s="191">
        <v>0</v>
      </c>
      <c r="I1184" s="178" t="s">
        <v>28</v>
      </c>
      <c r="J1184" s="112" t="s">
        <v>1550</v>
      </c>
      <c r="K1184" s="113" t="s">
        <v>4077</v>
      </c>
      <c r="M1184" s="136" t="str">
        <f t="shared" si="290"/>
        <v>ITM_1160</v>
      </c>
      <c r="N1184" s="16"/>
      <c r="P1184" s="17" t="str">
        <f t="shared" si="278"/>
        <v/>
      </c>
      <c r="Q1184" s="17" t="str">
        <f>IF(ISNA(VLOOKUP(AC1184,#REF!,1)),"//","")</f>
        <v/>
      </c>
      <c r="S1184" s="43">
        <f t="shared" si="280"/>
        <v>190</v>
      </c>
      <c r="T1184" s="108" t="s">
        <v>2431</v>
      </c>
      <c r="U1184" s="115" t="s">
        <v>2431</v>
      </c>
      <c r="V1184" s="115" t="s">
        <v>2431</v>
      </c>
      <c r="W1184" s="44" t="str">
        <f t="shared" si="281"/>
        <v/>
      </c>
      <c r="X1184" s="25" t="str">
        <f t="shared" si="282"/>
        <v/>
      </c>
      <c r="Y1184" s="1">
        <f t="shared" si="283"/>
        <v>1160</v>
      </c>
      <c r="Z1184" t="str">
        <f t="shared" si="284"/>
        <v>ITM_1160</v>
      </c>
      <c r="AA1184" s="158" t="str">
        <f>IF(ISNA(VLOOKUP(X1184,Sheet2!J:J,1,0)),"//","")</f>
        <v/>
      </c>
      <c r="AC1184" s="108" t="str">
        <f t="shared" si="285"/>
        <v/>
      </c>
      <c r="AD1184" t="b">
        <f t="shared" si="286"/>
        <v>1</v>
      </c>
    </row>
    <row r="1185" spans="1:30" s="17" customFormat="1">
      <c r="A1185" s="108">
        <f t="shared" si="287"/>
        <v>1185</v>
      </c>
      <c r="B1185" s="55">
        <f t="shared" si="279"/>
        <v>1161</v>
      </c>
      <c r="C1185" s="110" t="s">
        <v>4057</v>
      </c>
      <c r="D1185" s="110" t="s">
        <v>7</v>
      </c>
      <c r="E1185" s="135" t="str">
        <f t="shared" si="288"/>
        <v>"1161"</v>
      </c>
      <c r="F1185" s="111" t="str">
        <f t="shared" si="289"/>
        <v>"1161"</v>
      </c>
      <c r="G1185" s="191">
        <v>0</v>
      </c>
      <c r="H1185" s="191">
        <v>0</v>
      </c>
      <c r="I1185" s="178" t="s">
        <v>28</v>
      </c>
      <c r="J1185" s="112" t="s">
        <v>1550</v>
      </c>
      <c r="K1185" s="113" t="s">
        <v>4077</v>
      </c>
      <c r="M1185" s="136" t="str">
        <f t="shared" si="290"/>
        <v>ITM_1161</v>
      </c>
      <c r="N1185" s="16"/>
      <c r="P1185" s="17" t="str">
        <f t="shared" si="278"/>
        <v/>
      </c>
      <c r="Q1185" s="17" t="str">
        <f>IF(ISNA(VLOOKUP(AC1185,#REF!,1)),"//","")</f>
        <v/>
      </c>
      <c r="S1185" s="43">
        <f t="shared" si="280"/>
        <v>190</v>
      </c>
      <c r="T1185" s="108" t="s">
        <v>2431</v>
      </c>
      <c r="U1185" s="115" t="s">
        <v>2431</v>
      </c>
      <c r="V1185" s="115" t="s">
        <v>2431</v>
      </c>
      <c r="W1185" s="44" t="str">
        <f t="shared" si="281"/>
        <v/>
      </c>
      <c r="X1185" s="25" t="str">
        <f t="shared" si="282"/>
        <v/>
      </c>
      <c r="Y1185" s="1">
        <f t="shared" si="283"/>
        <v>1161</v>
      </c>
      <c r="Z1185" t="str">
        <f t="shared" si="284"/>
        <v>ITM_1161</v>
      </c>
      <c r="AA1185" s="158" t="str">
        <f>IF(ISNA(VLOOKUP(X1185,Sheet2!J:J,1,0)),"//","")</f>
        <v/>
      </c>
      <c r="AC1185" s="108" t="str">
        <f t="shared" si="285"/>
        <v/>
      </c>
      <c r="AD1185" t="b">
        <f t="shared" si="286"/>
        <v>1</v>
      </c>
    </row>
    <row r="1186" spans="1:30" s="17" customFormat="1">
      <c r="A1186" s="108">
        <f t="shared" si="287"/>
        <v>1186</v>
      </c>
      <c r="B1186" s="55">
        <f t="shared" si="279"/>
        <v>1162</v>
      </c>
      <c r="C1186" s="110" t="s">
        <v>4057</v>
      </c>
      <c r="D1186" s="110" t="s">
        <v>7</v>
      </c>
      <c r="E1186" s="135" t="str">
        <f t="shared" si="288"/>
        <v>"1162"</v>
      </c>
      <c r="F1186" s="111" t="str">
        <f t="shared" si="289"/>
        <v>"1162"</v>
      </c>
      <c r="G1186" s="191">
        <v>0</v>
      </c>
      <c r="H1186" s="191">
        <v>0</v>
      </c>
      <c r="I1186" s="178" t="s">
        <v>28</v>
      </c>
      <c r="J1186" s="112" t="s">
        <v>1550</v>
      </c>
      <c r="K1186" s="113" t="s">
        <v>4077</v>
      </c>
      <c r="M1186" s="136" t="str">
        <f t="shared" si="290"/>
        <v>ITM_1162</v>
      </c>
      <c r="N1186" s="16"/>
      <c r="P1186" s="17" t="str">
        <f t="shared" si="278"/>
        <v/>
      </c>
      <c r="Q1186" s="17" t="str">
        <f>IF(ISNA(VLOOKUP(AC1186,#REF!,1)),"//","")</f>
        <v/>
      </c>
      <c r="S1186" s="43">
        <f t="shared" si="280"/>
        <v>190</v>
      </c>
      <c r="T1186" s="108" t="s">
        <v>2431</v>
      </c>
      <c r="U1186" s="115" t="s">
        <v>2431</v>
      </c>
      <c r="V1186" s="115" t="s">
        <v>2431</v>
      </c>
      <c r="W1186" s="44" t="str">
        <f t="shared" si="281"/>
        <v/>
      </c>
      <c r="X1186" s="25" t="str">
        <f t="shared" si="282"/>
        <v/>
      </c>
      <c r="Y1186" s="1">
        <f t="shared" si="283"/>
        <v>1162</v>
      </c>
      <c r="Z1186" t="str">
        <f t="shared" si="284"/>
        <v>ITM_1162</v>
      </c>
      <c r="AA1186" s="158" t="str">
        <f>IF(ISNA(VLOOKUP(X1186,Sheet2!J:J,1,0)),"//","")</f>
        <v/>
      </c>
      <c r="AC1186" s="108" t="str">
        <f t="shared" si="285"/>
        <v/>
      </c>
      <c r="AD1186" t="b">
        <f t="shared" si="286"/>
        <v>1</v>
      </c>
    </row>
    <row r="1187" spans="1:30" s="17" customFormat="1">
      <c r="A1187" s="108">
        <f t="shared" si="287"/>
        <v>1187</v>
      </c>
      <c r="B1187" s="55">
        <f t="shared" si="279"/>
        <v>1163</v>
      </c>
      <c r="C1187" s="110" t="s">
        <v>4057</v>
      </c>
      <c r="D1187" s="110" t="s">
        <v>7</v>
      </c>
      <c r="E1187" s="135" t="str">
        <f t="shared" si="288"/>
        <v>"1163"</v>
      </c>
      <c r="F1187" s="111" t="str">
        <f t="shared" si="289"/>
        <v>"1163"</v>
      </c>
      <c r="G1187" s="191">
        <v>0</v>
      </c>
      <c r="H1187" s="191">
        <v>0</v>
      </c>
      <c r="I1187" s="178" t="s">
        <v>28</v>
      </c>
      <c r="J1187" s="112" t="s">
        <v>1550</v>
      </c>
      <c r="K1187" s="113" t="s">
        <v>4077</v>
      </c>
      <c r="M1187" s="136" t="str">
        <f t="shared" si="290"/>
        <v>ITM_1163</v>
      </c>
      <c r="N1187" s="16"/>
      <c r="P1187" s="17" t="str">
        <f t="shared" ref="P1187:P1198" si="291">IF(E1187=F1187,"","NOT EQUAL")</f>
        <v/>
      </c>
      <c r="Q1187" s="17" t="str">
        <f>IF(ISNA(VLOOKUP(AC1187,#REF!,1)),"//","")</f>
        <v/>
      </c>
      <c r="S1187" s="43">
        <f t="shared" si="280"/>
        <v>190</v>
      </c>
      <c r="T1187" s="108" t="s">
        <v>2431</v>
      </c>
      <c r="U1187" s="115" t="s">
        <v>2431</v>
      </c>
      <c r="V1187" s="115" t="s">
        <v>2431</v>
      </c>
      <c r="W1187" s="44" t="str">
        <f t="shared" si="281"/>
        <v/>
      </c>
      <c r="X1187" s="25" t="str">
        <f t="shared" si="282"/>
        <v/>
      </c>
      <c r="Y1187" s="1">
        <f t="shared" si="283"/>
        <v>1163</v>
      </c>
      <c r="Z1187" t="str">
        <f t="shared" si="284"/>
        <v>ITM_1163</v>
      </c>
      <c r="AA1187" s="158" t="str">
        <f>IF(ISNA(VLOOKUP(X1187,Sheet2!J:J,1,0)),"//","")</f>
        <v/>
      </c>
      <c r="AC1187" s="108" t="str">
        <f t="shared" si="285"/>
        <v/>
      </c>
      <c r="AD1187" t="b">
        <f t="shared" si="286"/>
        <v>1</v>
      </c>
    </row>
    <row r="1188" spans="1:30" s="17" customFormat="1">
      <c r="A1188" s="108">
        <f t="shared" si="287"/>
        <v>1188</v>
      </c>
      <c r="B1188" s="55">
        <f t="shared" si="279"/>
        <v>1164</v>
      </c>
      <c r="C1188" s="110" t="s">
        <v>4057</v>
      </c>
      <c r="D1188" s="110" t="s">
        <v>7</v>
      </c>
      <c r="E1188" s="135" t="str">
        <f t="shared" si="288"/>
        <v>"1164"</v>
      </c>
      <c r="F1188" s="111" t="str">
        <f t="shared" si="289"/>
        <v>"1164"</v>
      </c>
      <c r="G1188" s="191">
        <v>0</v>
      </c>
      <c r="H1188" s="191">
        <v>0</v>
      </c>
      <c r="I1188" s="178" t="s">
        <v>28</v>
      </c>
      <c r="J1188" s="112" t="s">
        <v>1550</v>
      </c>
      <c r="K1188" s="113" t="s">
        <v>4077</v>
      </c>
      <c r="M1188" s="136" t="str">
        <f t="shared" si="290"/>
        <v>ITM_1164</v>
      </c>
      <c r="N1188" s="16"/>
      <c r="P1188" s="17" t="str">
        <f t="shared" si="291"/>
        <v/>
      </c>
      <c r="Q1188" s="17" t="str">
        <f>IF(ISNA(VLOOKUP(AC1188,#REF!,1)),"//","")</f>
        <v/>
      </c>
      <c r="S1188" s="43">
        <f t="shared" si="280"/>
        <v>190</v>
      </c>
      <c r="T1188" s="108" t="s">
        <v>2431</v>
      </c>
      <c r="U1188" s="115" t="s">
        <v>2431</v>
      </c>
      <c r="V1188" s="115" t="s">
        <v>2431</v>
      </c>
      <c r="W1188" s="44" t="str">
        <f t="shared" si="281"/>
        <v/>
      </c>
      <c r="X1188" s="25" t="str">
        <f t="shared" si="282"/>
        <v/>
      </c>
      <c r="Y1188" s="1">
        <f t="shared" si="283"/>
        <v>1164</v>
      </c>
      <c r="Z1188" t="str">
        <f t="shared" si="284"/>
        <v>ITM_1164</v>
      </c>
      <c r="AA1188" s="158" t="str">
        <f>IF(ISNA(VLOOKUP(X1188,Sheet2!J:J,1,0)),"//","")</f>
        <v/>
      </c>
      <c r="AC1188" s="108" t="str">
        <f t="shared" si="285"/>
        <v/>
      </c>
      <c r="AD1188" t="b">
        <f t="shared" si="286"/>
        <v>1</v>
      </c>
    </row>
    <row r="1189" spans="1:30" s="17" customFormat="1">
      <c r="A1189" s="108">
        <f t="shared" si="287"/>
        <v>1189</v>
      </c>
      <c r="B1189" s="55">
        <f t="shared" si="279"/>
        <v>1165</v>
      </c>
      <c r="C1189" s="110" t="s">
        <v>4057</v>
      </c>
      <c r="D1189" s="110" t="s">
        <v>7</v>
      </c>
      <c r="E1189" s="135" t="str">
        <f t="shared" si="288"/>
        <v>"1165"</v>
      </c>
      <c r="F1189" s="111" t="str">
        <f t="shared" si="289"/>
        <v>"1165"</v>
      </c>
      <c r="G1189" s="191">
        <v>0</v>
      </c>
      <c r="H1189" s="191">
        <v>0</v>
      </c>
      <c r="I1189" s="178" t="s">
        <v>28</v>
      </c>
      <c r="J1189" s="112" t="s">
        <v>1550</v>
      </c>
      <c r="K1189" s="113" t="s">
        <v>4077</v>
      </c>
      <c r="M1189" s="136" t="str">
        <f t="shared" si="290"/>
        <v>ITM_1165</v>
      </c>
      <c r="N1189" s="16"/>
      <c r="P1189" s="17" t="str">
        <f t="shared" si="291"/>
        <v/>
      </c>
      <c r="Q1189" s="17" t="str">
        <f>IF(ISNA(VLOOKUP(AC1189,#REF!,1)),"//","")</f>
        <v/>
      </c>
      <c r="S1189" s="43">
        <f t="shared" si="280"/>
        <v>190</v>
      </c>
      <c r="T1189" s="108" t="s">
        <v>2431</v>
      </c>
      <c r="U1189" s="115" t="s">
        <v>2431</v>
      </c>
      <c r="V1189" s="115" t="s">
        <v>2431</v>
      </c>
      <c r="W1189" s="44" t="str">
        <f t="shared" si="281"/>
        <v/>
      </c>
      <c r="X1189" s="25" t="str">
        <f t="shared" si="282"/>
        <v/>
      </c>
      <c r="Y1189" s="1">
        <f t="shared" si="283"/>
        <v>1165</v>
      </c>
      <c r="Z1189" t="str">
        <f t="shared" si="284"/>
        <v>ITM_1165</v>
      </c>
      <c r="AA1189" s="158" t="str">
        <f>IF(ISNA(VLOOKUP(X1189,Sheet2!J:J,1,0)),"//","")</f>
        <v/>
      </c>
      <c r="AC1189" s="108" t="str">
        <f t="shared" si="285"/>
        <v/>
      </c>
      <c r="AD1189" t="b">
        <f t="shared" si="286"/>
        <v>1</v>
      </c>
    </row>
    <row r="1190" spans="1:30" s="17" customFormat="1">
      <c r="A1190" s="108">
        <f t="shared" si="287"/>
        <v>1190</v>
      </c>
      <c r="B1190" s="55">
        <f t="shared" si="279"/>
        <v>1166</v>
      </c>
      <c r="C1190" s="110" t="s">
        <v>4057</v>
      </c>
      <c r="D1190" s="110" t="s">
        <v>7</v>
      </c>
      <c r="E1190" s="135" t="str">
        <f t="shared" si="288"/>
        <v>"1166"</v>
      </c>
      <c r="F1190" s="111" t="str">
        <f t="shared" si="289"/>
        <v>"1166"</v>
      </c>
      <c r="G1190" s="191">
        <v>0</v>
      </c>
      <c r="H1190" s="191">
        <v>0</v>
      </c>
      <c r="I1190" s="178" t="s">
        <v>28</v>
      </c>
      <c r="J1190" s="112" t="s">
        <v>1550</v>
      </c>
      <c r="K1190" s="113" t="s">
        <v>4077</v>
      </c>
      <c r="M1190" s="136" t="str">
        <f t="shared" si="290"/>
        <v>ITM_1166</v>
      </c>
      <c r="N1190" s="16"/>
      <c r="P1190" s="17" t="str">
        <f t="shared" si="291"/>
        <v/>
      </c>
      <c r="Q1190" s="17" t="str">
        <f>IF(ISNA(VLOOKUP(AC1190,#REF!,1)),"//","")</f>
        <v/>
      </c>
      <c r="S1190" s="43">
        <f t="shared" si="280"/>
        <v>190</v>
      </c>
      <c r="T1190" s="108" t="s">
        <v>2431</v>
      </c>
      <c r="U1190" s="115" t="s">
        <v>2431</v>
      </c>
      <c r="V1190" s="115" t="s">
        <v>2431</v>
      </c>
      <c r="W1190" s="44" t="str">
        <f t="shared" si="281"/>
        <v/>
      </c>
      <c r="X1190" s="25" t="str">
        <f t="shared" si="282"/>
        <v/>
      </c>
      <c r="Y1190" s="1">
        <f t="shared" si="283"/>
        <v>1166</v>
      </c>
      <c r="Z1190" t="str">
        <f t="shared" si="284"/>
        <v>ITM_1166</v>
      </c>
      <c r="AA1190" s="158" t="str">
        <f>IF(ISNA(VLOOKUP(X1190,Sheet2!J:J,1,0)),"//","")</f>
        <v/>
      </c>
      <c r="AC1190" s="108" t="str">
        <f t="shared" si="285"/>
        <v/>
      </c>
      <c r="AD1190" t="b">
        <f t="shared" si="286"/>
        <v>1</v>
      </c>
    </row>
    <row r="1191" spans="1:30" s="17" customFormat="1">
      <c r="A1191" s="108">
        <f t="shared" si="287"/>
        <v>1191</v>
      </c>
      <c r="B1191" s="55">
        <f t="shared" si="279"/>
        <v>1167</v>
      </c>
      <c r="C1191" s="110" t="s">
        <v>4057</v>
      </c>
      <c r="D1191" s="110" t="s">
        <v>7</v>
      </c>
      <c r="E1191" s="135" t="str">
        <f t="shared" si="288"/>
        <v>"1167"</v>
      </c>
      <c r="F1191" s="111" t="str">
        <f t="shared" si="289"/>
        <v>"1167"</v>
      </c>
      <c r="G1191" s="191">
        <v>0</v>
      </c>
      <c r="H1191" s="191">
        <v>0</v>
      </c>
      <c r="I1191" s="178" t="s">
        <v>28</v>
      </c>
      <c r="J1191" s="112" t="s">
        <v>1550</v>
      </c>
      <c r="K1191" s="113" t="s">
        <v>4077</v>
      </c>
      <c r="M1191" s="136" t="str">
        <f t="shared" si="290"/>
        <v>ITM_1167</v>
      </c>
      <c r="N1191" s="16"/>
      <c r="P1191" s="17" t="str">
        <f t="shared" si="291"/>
        <v/>
      </c>
      <c r="Q1191" s="17" t="str">
        <f>IF(ISNA(VLOOKUP(AC1191,#REF!,1)),"//","")</f>
        <v/>
      </c>
      <c r="S1191" s="43">
        <f t="shared" si="280"/>
        <v>190</v>
      </c>
      <c r="T1191" s="108" t="s">
        <v>2431</v>
      </c>
      <c r="U1191" s="115" t="s">
        <v>2431</v>
      </c>
      <c r="V1191" s="115" t="s">
        <v>2431</v>
      </c>
      <c r="W1191" s="44" t="str">
        <f t="shared" si="281"/>
        <v/>
      </c>
      <c r="X1191" s="25" t="str">
        <f t="shared" si="282"/>
        <v/>
      </c>
      <c r="Y1191" s="1">
        <f t="shared" si="283"/>
        <v>1167</v>
      </c>
      <c r="Z1191" t="str">
        <f t="shared" si="284"/>
        <v>ITM_1167</v>
      </c>
      <c r="AA1191" s="158" t="str">
        <f>IF(ISNA(VLOOKUP(X1191,Sheet2!J:J,1,0)),"//","")</f>
        <v/>
      </c>
      <c r="AC1191" s="108" t="str">
        <f t="shared" si="285"/>
        <v/>
      </c>
      <c r="AD1191" t="b">
        <f t="shared" si="286"/>
        <v>1</v>
      </c>
    </row>
    <row r="1192" spans="1:30" s="17" customFormat="1">
      <c r="A1192" s="108">
        <f t="shared" si="287"/>
        <v>1192</v>
      </c>
      <c r="B1192" s="55">
        <f t="shared" si="279"/>
        <v>1168</v>
      </c>
      <c r="C1192" s="110" t="s">
        <v>4057</v>
      </c>
      <c r="D1192" s="110" t="s">
        <v>7</v>
      </c>
      <c r="E1192" s="135" t="str">
        <f t="shared" si="288"/>
        <v>"1168"</v>
      </c>
      <c r="F1192" s="111" t="str">
        <f t="shared" si="289"/>
        <v>"1168"</v>
      </c>
      <c r="G1192" s="191">
        <v>0</v>
      </c>
      <c r="H1192" s="191">
        <v>0</v>
      </c>
      <c r="I1192" s="178" t="s">
        <v>28</v>
      </c>
      <c r="J1192" s="112" t="s">
        <v>1550</v>
      </c>
      <c r="K1192" s="113" t="s">
        <v>4077</v>
      </c>
      <c r="M1192" s="136" t="str">
        <f t="shared" si="290"/>
        <v>ITM_1168</v>
      </c>
      <c r="N1192" s="16"/>
      <c r="P1192" s="17" t="str">
        <f t="shared" si="291"/>
        <v/>
      </c>
      <c r="Q1192" s="17" t="str">
        <f>IF(ISNA(VLOOKUP(AC1192,#REF!,1)),"//","")</f>
        <v/>
      </c>
      <c r="S1192" s="43">
        <f t="shared" si="280"/>
        <v>190</v>
      </c>
      <c r="T1192" s="108" t="s">
        <v>2431</v>
      </c>
      <c r="U1192" s="115" t="s">
        <v>2431</v>
      </c>
      <c r="V1192" s="115" t="s">
        <v>2431</v>
      </c>
      <c r="W1192" s="44" t="str">
        <f t="shared" si="281"/>
        <v/>
      </c>
      <c r="X1192" s="25" t="str">
        <f t="shared" si="282"/>
        <v/>
      </c>
      <c r="Y1192" s="1">
        <f t="shared" si="283"/>
        <v>1168</v>
      </c>
      <c r="Z1192" t="str">
        <f t="shared" si="284"/>
        <v>ITM_1168</v>
      </c>
      <c r="AA1192" s="158" t="str">
        <f>IF(ISNA(VLOOKUP(X1192,Sheet2!J:J,1,0)),"//","")</f>
        <v/>
      </c>
      <c r="AC1192" s="108" t="str">
        <f t="shared" si="285"/>
        <v/>
      </c>
      <c r="AD1192" t="b">
        <f t="shared" si="286"/>
        <v>1</v>
      </c>
    </row>
    <row r="1193" spans="1:30" s="17" customFormat="1">
      <c r="A1193" s="108">
        <f t="shared" si="287"/>
        <v>1193</v>
      </c>
      <c r="B1193" s="55">
        <f t="shared" si="279"/>
        <v>1169</v>
      </c>
      <c r="C1193" s="110" t="s">
        <v>4057</v>
      </c>
      <c r="D1193" s="110" t="s">
        <v>7</v>
      </c>
      <c r="E1193" s="135" t="str">
        <f t="shared" si="288"/>
        <v>"1169"</v>
      </c>
      <c r="F1193" s="111" t="str">
        <f t="shared" si="289"/>
        <v>"1169"</v>
      </c>
      <c r="G1193" s="191">
        <v>0</v>
      </c>
      <c r="H1193" s="191">
        <v>0</v>
      </c>
      <c r="I1193" s="178" t="s">
        <v>28</v>
      </c>
      <c r="J1193" s="112" t="s">
        <v>1550</v>
      </c>
      <c r="K1193" s="113" t="s">
        <v>4077</v>
      </c>
      <c r="M1193" s="136" t="str">
        <f t="shared" si="290"/>
        <v>ITM_1169</v>
      </c>
      <c r="N1193" s="16"/>
      <c r="P1193" s="17" t="str">
        <f t="shared" si="291"/>
        <v/>
      </c>
      <c r="Q1193" s="17" t="str">
        <f>IF(ISNA(VLOOKUP(AC1193,#REF!,1)),"//","")</f>
        <v/>
      </c>
      <c r="S1193" s="43">
        <f t="shared" si="280"/>
        <v>190</v>
      </c>
      <c r="T1193" s="108" t="s">
        <v>2431</v>
      </c>
      <c r="U1193" s="115" t="s">
        <v>2431</v>
      </c>
      <c r="V1193" s="115" t="s">
        <v>2431</v>
      </c>
      <c r="W1193" s="44" t="str">
        <f t="shared" si="281"/>
        <v/>
      </c>
      <c r="X1193" s="25" t="str">
        <f t="shared" si="282"/>
        <v/>
      </c>
      <c r="Y1193" s="1">
        <f t="shared" si="283"/>
        <v>1169</v>
      </c>
      <c r="Z1193" t="str">
        <f t="shared" si="284"/>
        <v>ITM_1169</v>
      </c>
      <c r="AA1193" s="158" t="str">
        <f>IF(ISNA(VLOOKUP(X1193,Sheet2!J:J,1,0)),"//","")</f>
        <v/>
      </c>
      <c r="AC1193" s="108" t="str">
        <f t="shared" si="285"/>
        <v/>
      </c>
      <c r="AD1193" t="b">
        <f t="shared" si="286"/>
        <v>1</v>
      </c>
    </row>
    <row r="1194" spans="1:30" s="17" customFormat="1">
      <c r="A1194" s="108">
        <f t="shared" si="287"/>
        <v>1194</v>
      </c>
      <c r="B1194" s="55">
        <f t="shared" si="279"/>
        <v>1170</v>
      </c>
      <c r="C1194" s="110" t="s">
        <v>4057</v>
      </c>
      <c r="D1194" s="110" t="s">
        <v>7</v>
      </c>
      <c r="E1194" s="135" t="str">
        <f t="shared" si="288"/>
        <v>"1170"</v>
      </c>
      <c r="F1194" s="111" t="str">
        <f t="shared" si="289"/>
        <v>"1170"</v>
      </c>
      <c r="G1194" s="191">
        <v>0</v>
      </c>
      <c r="H1194" s="191">
        <v>0</v>
      </c>
      <c r="I1194" s="178" t="s">
        <v>28</v>
      </c>
      <c r="J1194" s="112" t="s">
        <v>1550</v>
      </c>
      <c r="K1194" s="113" t="s">
        <v>4077</v>
      </c>
      <c r="M1194" s="136" t="str">
        <f t="shared" si="290"/>
        <v>ITM_1170</v>
      </c>
      <c r="N1194" s="16"/>
      <c r="P1194" s="17" t="str">
        <f t="shared" si="291"/>
        <v/>
      </c>
      <c r="Q1194" s="17" t="str">
        <f>IF(ISNA(VLOOKUP(AC1194,#REF!,1)),"//","")</f>
        <v/>
      </c>
      <c r="S1194" s="43">
        <f t="shared" si="280"/>
        <v>190</v>
      </c>
      <c r="T1194" s="108" t="s">
        <v>2431</v>
      </c>
      <c r="U1194" s="115" t="s">
        <v>2431</v>
      </c>
      <c r="V1194" s="115" t="s">
        <v>2431</v>
      </c>
      <c r="W1194" s="44" t="str">
        <f t="shared" si="281"/>
        <v/>
      </c>
      <c r="X1194" s="25" t="str">
        <f t="shared" si="282"/>
        <v/>
      </c>
      <c r="Y1194" s="1">
        <f t="shared" si="283"/>
        <v>1170</v>
      </c>
      <c r="Z1194" t="str">
        <f t="shared" si="284"/>
        <v>ITM_1170</v>
      </c>
      <c r="AA1194" s="158" t="str">
        <f>IF(ISNA(VLOOKUP(X1194,Sheet2!J:J,1,0)),"//","")</f>
        <v/>
      </c>
      <c r="AC1194" s="108" t="str">
        <f t="shared" si="285"/>
        <v/>
      </c>
      <c r="AD1194" t="b">
        <f t="shared" si="286"/>
        <v>1</v>
      </c>
    </row>
    <row r="1195" spans="1:30" s="17" customFormat="1">
      <c r="A1195" s="108">
        <f t="shared" si="287"/>
        <v>1195</v>
      </c>
      <c r="B1195" s="55">
        <f t="shared" si="279"/>
        <v>1171</v>
      </c>
      <c r="C1195" s="110" t="s">
        <v>4057</v>
      </c>
      <c r="D1195" s="110" t="s">
        <v>7</v>
      </c>
      <c r="E1195" s="135" t="str">
        <f t="shared" si="288"/>
        <v>"1171"</v>
      </c>
      <c r="F1195" s="111" t="str">
        <f t="shared" si="289"/>
        <v>"1171"</v>
      </c>
      <c r="G1195" s="191">
        <v>0</v>
      </c>
      <c r="H1195" s="191">
        <v>0</v>
      </c>
      <c r="I1195" s="178" t="s">
        <v>28</v>
      </c>
      <c r="J1195" s="112" t="s">
        <v>1550</v>
      </c>
      <c r="K1195" s="113" t="s">
        <v>4077</v>
      </c>
      <c r="M1195" s="136" t="str">
        <f t="shared" si="290"/>
        <v>ITM_1171</v>
      </c>
      <c r="N1195" s="16"/>
      <c r="P1195" s="17" t="str">
        <f t="shared" si="291"/>
        <v/>
      </c>
      <c r="Q1195" s="17" t="str">
        <f>IF(ISNA(VLOOKUP(AC1195,#REF!,1)),"//","")</f>
        <v/>
      </c>
      <c r="S1195" s="43">
        <f t="shared" si="280"/>
        <v>190</v>
      </c>
      <c r="T1195" s="108" t="s">
        <v>2431</v>
      </c>
      <c r="U1195" s="115" t="s">
        <v>2431</v>
      </c>
      <c r="V1195" s="115" t="s">
        <v>2431</v>
      </c>
      <c r="W1195" s="44" t="str">
        <f t="shared" si="281"/>
        <v/>
      </c>
      <c r="X1195" s="25" t="str">
        <f t="shared" si="282"/>
        <v/>
      </c>
      <c r="Y1195" s="1">
        <f t="shared" si="283"/>
        <v>1171</v>
      </c>
      <c r="Z1195" t="str">
        <f t="shared" si="284"/>
        <v>ITM_1171</v>
      </c>
      <c r="AA1195" s="158" t="str">
        <f>IF(ISNA(VLOOKUP(X1195,Sheet2!J:J,1,0)),"//","")</f>
        <v/>
      </c>
      <c r="AC1195" s="108" t="str">
        <f t="shared" si="285"/>
        <v/>
      </c>
      <c r="AD1195" t="b">
        <f t="shared" si="286"/>
        <v>1</v>
      </c>
    </row>
    <row r="1196" spans="1:30" s="17" customFormat="1">
      <c r="A1196" s="108">
        <f t="shared" si="287"/>
        <v>1196</v>
      </c>
      <c r="B1196" s="55">
        <f t="shared" si="279"/>
        <v>1172</v>
      </c>
      <c r="C1196" s="110" t="s">
        <v>4057</v>
      </c>
      <c r="D1196" s="110" t="s">
        <v>7</v>
      </c>
      <c r="E1196" s="135" t="str">
        <f t="shared" si="288"/>
        <v>"1172"</v>
      </c>
      <c r="F1196" s="111" t="str">
        <f t="shared" si="289"/>
        <v>"1172"</v>
      </c>
      <c r="G1196" s="191">
        <v>0</v>
      </c>
      <c r="H1196" s="191">
        <v>0</v>
      </c>
      <c r="I1196" s="178" t="s">
        <v>28</v>
      </c>
      <c r="J1196" s="112" t="s">
        <v>1550</v>
      </c>
      <c r="K1196" s="113" t="s">
        <v>4077</v>
      </c>
      <c r="M1196" s="136" t="str">
        <f t="shared" si="290"/>
        <v>ITM_1172</v>
      </c>
      <c r="N1196" s="16"/>
      <c r="P1196" s="17" t="str">
        <f t="shared" si="291"/>
        <v/>
      </c>
      <c r="Q1196" s="17" t="str">
        <f>IF(ISNA(VLOOKUP(AC1196,#REF!,1)),"//","")</f>
        <v/>
      </c>
      <c r="S1196" s="43">
        <f t="shared" si="280"/>
        <v>190</v>
      </c>
      <c r="T1196" s="108" t="s">
        <v>2431</v>
      </c>
      <c r="U1196" s="115" t="s">
        <v>2431</v>
      </c>
      <c r="V1196" s="115" t="s">
        <v>2431</v>
      </c>
      <c r="W1196" s="44" t="str">
        <f t="shared" si="281"/>
        <v/>
      </c>
      <c r="X1196" s="25" t="str">
        <f t="shared" si="282"/>
        <v/>
      </c>
      <c r="Y1196" s="1">
        <f t="shared" si="283"/>
        <v>1172</v>
      </c>
      <c r="Z1196" t="str">
        <f t="shared" si="284"/>
        <v>ITM_1172</v>
      </c>
      <c r="AA1196" s="158" t="str">
        <f>IF(ISNA(VLOOKUP(X1196,Sheet2!J:J,1,0)),"//","")</f>
        <v/>
      </c>
      <c r="AC1196" s="108" t="str">
        <f t="shared" si="285"/>
        <v/>
      </c>
      <c r="AD1196" t="b">
        <f t="shared" si="286"/>
        <v>1</v>
      </c>
    </row>
    <row r="1197" spans="1:30" s="17" customFormat="1">
      <c r="A1197" s="108">
        <f t="shared" si="287"/>
        <v>1197</v>
      </c>
      <c r="B1197" s="55">
        <f t="shared" si="279"/>
        <v>1173</v>
      </c>
      <c r="C1197" s="110" t="s">
        <v>4057</v>
      </c>
      <c r="D1197" s="110" t="s">
        <v>7</v>
      </c>
      <c r="E1197" s="135" t="str">
        <f t="shared" si="288"/>
        <v>"1173"</v>
      </c>
      <c r="F1197" s="111" t="str">
        <f t="shared" si="289"/>
        <v>"1173"</v>
      </c>
      <c r="G1197" s="191">
        <v>0</v>
      </c>
      <c r="H1197" s="191">
        <v>0</v>
      </c>
      <c r="I1197" s="178" t="s">
        <v>28</v>
      </c>
      <c r="J1197" s="112" t="s">
        <v>1550</v>
      </c>
      <c r="K1197" s="113" t="s">
        <v>4077</v>
      </c>
      <c r="M1197" s="136" t="str">
        <f t="shared" si="290"/>
        <v>ITM_1173</v>
      </c>
      <c r="N1197" s="16"/>
      <c r="P1197" s="17" t="str">
        <f t="shared" si="291"/>
        <v/>
      </c>
      <c r="Q1197" s="17" t="str">
        <f>IF(ISNA(VLOOKUP(AC1197,#REF!,1)),"//","")</f>
        <v/>
      </c>
      <c r="S1197" s="43">
        <f t="shared" si="280"/>
        <v>190</v>
      </c>
      <c r="T1197" s="108" t="s">
        <v>2431</v>
      </c>
      <c r="U1197" s="115" t="s">
        <v>2431</v>
      </c>
      <c r="V1197" s="115" t="s">
        <v>2431</v>
      </c>
      <c r="W1197" s="44" t="str">
        <f t="shared" si="281"/>
        <v/>
      </c>
      <c r="X1197" s="25" t="str">
        <f t="shared" si="282"/>
        <v/>
      </c>
      <c r="Y1197" s="1">
        <f t="shared" si="283"/>
        <v>1173</v>
      </c>
      <c r="Z1197" t="str">
        <f t="shared" si="284"/>
        <v>ITM_1173</v>
      </c>
      <c r="AA1197" s="158" t="str">
        <f>IF(ISNA(VLOOKUP(X1197,Sheet2!J:J,1,0)),"//","")</f>
        <v/>
      </c>
      <c r="AC1197" s="108" t="str">
        <f t="shared" si="285"/>
        <v/>
      </c>
      <c r="AD1197" t="b">
        <f t="shared" si="286"/>
        <v>1</v>
      </c>
    </row>
    <row r="1198" spans="1:30" s="17" customFormat="1">
      <c r="A1198" s="108">
        <f t="shared" si="287"/>
        <v>1198</v>
      </c>
      <c r="B1198" s="55">
        <f t="shared" si="279"/>
        <v>1174</v>
      </c>
      <c r="C1198" s="110" t="s">
        <v>4057</v>
      </c>
      <c r="D1198" s="110" t="s">
        <v>7</v>
      </c>
      <c r="E1198" s="135" t="str">
        <f t="shared" si="288"/>
        <v>"1174"</v>
      </c>
      <c r="F1198" s="111" t="str">
        <f t="shared" si="289"/>
        <v>"1174"</v>
      </c>
      <c r="G1198" s="191">
        <v>0</v>
      </c>
      <c r="H1198" s="191">
        <v>0</v>
      </c>
      <c r="I1198" s="178" t="s">
        <v>28</v>
      </c>
      <c r="J1198" s="112" t="s">
        <v>1550</v>
      </c>
      <c r="K1198" s="113" t="s">
        <v>4077</v>
      </c>
      <c r="M1198" s="136" t="str">
        <f t="shared" si="290"/>
        <v>ITM_1174</v>
      </c>
      <c r="N1198" s="16"/>
      <c r="P1198" s="17" t="str">
        <f t="shared" si="291"/>
        <v/>
      </c>
      <c r="Q1198" s="17" t="str">
        <f>IF(ISNA(VLOOKUP(AC1198,#REF!,1)),"//","")</f>
        <v/>
      </c>
      <c r="S1198" s="43">
        <f t="shared" si="280"/>
        <v>190</v>
      </c>
      <c r="T1198" s="108" t="s">
        <v>2431</v>
      </c>
      <c r="U1198" s="115" t="s">
        <v>2431</v>
      </c>
      <c r="V1198" s="115" t="s">
        <v>2431</v>
      </c>
      <c r="W1198" s="44" t="str">
        <f t="shared" si="281"/>
        <v/>
      </c>
      <c r="X1198" s="25" t="str">
        <f t="shared" si="282"/>
        <v/>
      </c>
      <c r="Y1198" s="1">
        <f t="shared" si="283"/>
        <v>1174</v>
      </c>
      <c r="Z1198" t="str">
        <f t="shared" si="284"/>
        <v>ITM_1174</v>
      </c>
      <c r="AA1198" s="158" t="str">
        <f>IF(ISNA(VLOOKUP(X1198,Sheet2!J:J,1,0)),"//","")</f>
        <v/>
      </c>
      <c r="AC1198" s="108" t="str">
        <f t="shared" si="285"/>
        <v/>
      </c>
      <c r="AD1198" t="b">
        <f t="shared" si="286"/>
        <v>1</v>
      </c>
    </row>
    <row r="1199" spans="1:30" s="47" customFormat="1">
      <c r="A1199" s="56" t="str">
        <f t="shared" si="287"/>
        <v/>
      </c>
      <c r="B1199" s="55">
        <f t="shared" si="279"/>
        <v>1174.01</v>
      </c>
      <c r="C1199" s="58"/>
      <c r="D1199" s="59"/>
      <c r="E1199" s="63"/>
      <c r="F1199" s="63"/>
      <c r="G1199" s="91"/>
      <c r="H1199" s="91"/>
      <c r="I1199" s="65"/>
      <c r="J1199" s="65"/>
      <c r="K1199" s="66"/>
      <c r="L1199" s="58"/>
      <c r="M1199" s="63" t="s">
        <v>2431</v>
      </c>
      <c r="N1199" s="48"/>
      <c r="O1199" s="49"/>
      <c r="P1199" s="49"/>
      <c r="Q1199" s="49" t="str">
        <f>IF(ISNA(VLOOKUP(AC1199,#REF!,1)),"//","")</f>
        <v/>
      </c>
      <c r="R1199" s="49"/>
      <c r="S1199" s="43">
        <f t="shared" si="280"/>
        <v>190</v>
      </c>
      <c r="T1199" s="92" t="s">
        <v>2431</v>
      </c>
      <c r="U1199" s="90" t="s">
        <v>2431</v>
      </c>
      <c r="V1199" s="90" t="s">
        <v>2431</v>
      </c>
      <c r="W1199" s="44" t="str">
        <f t="shared" si="281"/>
        <v/>
      </c>
      <c r="X1199" s="25" t="str">
        <f t="shared" si="282"/>
        <v/>
      </c>
      <c r="Y1199" s="1">
        <f t="shared" si="283"/>
        <v>1174.01</v>
      </c>
      <c r="Z1199" t="str">
        <f t="shared" si="284"/>
        <v/>
      </c>
      <c r="AA1199" s="158" t="str">
        <f>IF(ISNA(VLOOKUP(X1199,Sheet2!J:J,1,0)),"//","")</f>
        <v/>
      </c>
      <c r="AC1199" s="108" t="str">
        <f t="shared" si="285"/>
        <v/>
      </c>
      <c r="AD1199" t="b">
        <f t="shared" si="286"/>
        <v>1</v>
      </c>
    </row>
    <row r="1200" spans="1:30" s="47" customFormat="1">
      <c r="A1200" s="56" t="str">
        <f t="shared" si="287"/>
        <v/>
      </c>
      <c r="B1200" s="55">
        <f t="shared" si="279"/>
        <v>1174.02</v>
      </c>
      <c r="C1200" s="58" t="s">
        <v>2431</v>
      </c>
      <c r="D1200" s="59"/>
      <c r="E1200" s="63"/>
      <c r="F1200" s="63"/>
      <c r="G1200" s="91"/>
      <c r="H1200" s="91"/>
      <c r="I1200" s="65"/>
      <c r="J1200" s="65"/>
      <c r="K1200" s="66"/>
      <c r="L1200" s="58"/>
      <c r="M1200" s="63" t="s">
        <v>2431</v>
      </c>
      <c r="N1200" s="48"/>
      <c r="O1200" s="49"/>
      <c r="P1200" s="49"/>
      <c r="Q1200" s="49" t="str">
        <f>IF(ISNA(VLOOKUP(AC1200,#REF!,1)),"//","")</f>
        <v/>
      </c>
      <c r="R1200" s="49"/>
      <c r="S1200" s="43">
        <f t="shared" si="280"/>
        <v>190</v>
      </c>
      <c r="T1200" s="92"/>
      <c r="U1200" s="90"/>
      <c r="V1200" s="90"/>
      <c r="W1200" s="44" t="str">
        <f t="shared" si="281"/>
        <v/>
      </c>
      <c r="X1200" s="25" t="str">
        <f t="shared" si="282"/>
        <v/>
      </c>
      <c r="Y1200" s="1">
        <f t="shared" si="283"/>
        <v>1174.02</v>
      </c>
      <c r="Z1200" t="str">
        <f t="shared" si="284"/>
        <v/>
      </c>
      <c r="AA1200" s="158" t="str">
        <f>IF(ISNA(VLOOKUP(X1200,Sheet2!J:J,1,0)),"//","")</f>
        <v/>
      </c>
      <c r="AC1200" s="108" t="str">
        <f t="shared" si="285"/>
        <v/>
      </c>
      <c r="AD1200" t="b">
        <f t="shared" si="286"/>
        <v>1</v>
      </c>
    </row>
    <row r="1201" spans="1:30" s="47" customFormat="1">
      <c r="A1201" s="56" t="str">
        <f t="shared" si="287"/>
        <v/>
      </c>
      <c r="B1201" s="55">
        <f t="shared" si="279"/>
        <v>1174.03</v>
      </c>
      <c r="C1201" s="58" t="s">
        <v>2933</v>
      </c>
      <c r="D1201" s="59"/>
      <c r="E1201" s="63"/>
      <c r="F1201" s="63"/>
      <c r="G1201" s="91"/>
      <c r="H1201" s="91"/>
      <c r="I1201" s="65"/>
      <c r="J1201" s="65"/>
      <c r="K1201" s="66"/>
      <c r="L1201" s="58"/>
      <c r="M1201" s="87" t="str">
        <f>C1201</f>
        <v>// Reserved variables</v>
      </c>
      <c r="N1201" s="48"/>
      <c r="O1201" s="49"/>
      <c r="P1201" s="49"/>
      <c r="Q1201" s="49" t="str">
        <f>IF(ISNA(VLOOKUP(AC1201,#REF!,1)),"//","")</f>
        <v/>
      </c>
      <c r="R1201" s="49"/>
      <c r="S1201" s="43">
        <f t="shared" si="280"/>
        <v>190</v>
      </c>
      <c r="T1201" s="92"/>
      <c r="U1201" s="90"/>
      <c r="V1201" s="90"/>
      <c r="W1201" s="44" t="str">
        <f t="shared" si="281"/>
        <v/>
      </c>
      <c r="X1201" s="25" t="str">
        <f t="shared" si="282"/>
        <v/>
      </c>
      <c r="Y1201" s="1">
        <f t="shared" si="283"/>
        <v>1174.03</v>
      </c>
      <c r="Z1201" t="str">
        <f t="shared" si="284"/>
        <v>// Reserved variables</v>
      </c>
      <c r="AA1201" s="158" t="str">
        <f>IF(ISNA(VLOOKUP(X1201,Sheet2!J:J,1,0)),"//","")</f>
        <v/>
      </c>
      <c r="AC1201" s="108" t="str">
        <f t="shared" si="285"/>
        <v/>
      </c>
      <c r="AD1201" t="b">
        <f t="shared" si="286"/>
        <v>1</v>
      </c>
    </row>
    <row r="1202" spans="1:30">
      <c r="A1202" s="56">
        <f t="shared" si="287"/>
        <v>1202</v>
      </c>
      <c r="B1202" s="55">
        <f t="shared" si="279"/>
        <v>1175</v>
      </c>
      <c r="C1202" s="59" t="s">
        <v>4058</v>
      </c>
      <c r="D1202" s="59" t="s">
        <v>1134</v>
      </c>
      <c r="E1202" s="65" t="s">
        <v>505</v>
      </c>
      <c r="F1202" s="65" t="s">
        <v>505</v>
      </c>
      <c r="G1202" s="190">
        <v>0</v>
      </c>
      <c r="H1202" s="190">
        <v>0</v>
      </c>
      <c r="I1202" s="186" t="s">
        <v>116</v>
      </c>
      <c r="J1202" s="65" t="s">
        <v>1550</v>
      </c>
      <c r="K1202" s="66" t="s">
        <v>4077</v>
      </c>
      <c r="L1202" s="67" t="s">
        <v>4353</v>
      </c>
      <c r="M1202" s="63" t="s">
        <v>4275</v>
      </c>
      <c r="N1202" s="13"/>
      <c r="O1202"/>
      <c r="P1202" t="str">
        <f t="shared" ref="P1202:P1256" si="292">IF(E1202=F1202,"","NOT EQUAL")</f>
        <v/>
      </c>
      <c r="Q1202" t="str">
        <f>IF(ISNA(VLOOKUP(AC1202,#REF!,1)),"//","")</f>
        <v/>
      </c>
      <c r="R1202"/>
      <c r="S1202" s="43">
        <f t="shared" si="280"/>
        <v>190</v>
      </c>
      <c r="T1202" s="92" t="s">
        <v>2431</v>
      </c>
      <c r="U1202" s="70" t="s">
        <v>2431</v>
      </c>
      <c r="V1202" s="70" t="s">
        <v>2431</v>
      </c>
      <c r="W1202" s="44" t="str">
        <f t="shared" si="281"/>
        <v/>
      </c>
      <c r="X1202" s="25" t="str">
        <f t="shared" si="282"/>
        <v/>
      </c>
      <c r="Y1202" s="1">
        <f t="shared" si="283"/>
        <v>1175</v>
      </c>
      <c r="Z1202" t="str">
        <f t="shared" si="284"/>
        <v xml:space="preserve">VAR_REGX   </v>
      </c>
      <c r="AA1202" s="158" t="str">
        <f>IF(ISNA(VLOOKUP(X1202,Sheet2!J:J,1,0)),"//","")</f>
        <v/>
      </c>
      <c r="AC1202" s="108" t="str">
        <f t="shared" si="285"/>
        <v/>
      </c>
      <c r="AD1202" t="b">
        <f t="shared" si="286"/>
        <v>1</v>
      </c>
    </row>
    <row r="1203" spans="1:30">
      <c r="A1203" s="56">
        <f t="shared" si="287"/>
        <v>1203</v>
      </c>
      <c r="B1203" s="55">
        <f t="shared" si="279"/>
        <v>1176</v>
      </c>
      <c r="C1203" s="59" t="s">
        <v>4058</v>
      </c>
      <c r="D1203" s="59" t="s">
        <v>1135</v>
      </c>
      <c r="E1203" s="65" t="s">
        <v>506</v>
      </c>
      <c r="F1203" s="65" t="s">
        <v>506</v>
      </c>
      <c r="G1203" s="190">
        <v>0</v>
      </c>
      <c r="H1203" s="190">
        <v>0</v>
      </c>
      <c r="I1203" s="186" t="s">
        <v>116</v>
      </c>
      <c r="J1203" s="65" t="s">
        <v>1550</v>
      </c>
      <c r="K1203" s="66" t="s">
        <v>4077</v>
      </c>
      <c r="L1203" s="67" t="s">
        <v>4354</v>
      </c>
      <c r="M1203" s="63" t="s">
        <v>4276</v>
      </c>
      <c r="N1203" s="13"/>
      <c r="O1203"/>
      <c r="P1203" t="str">
        <f t="shared" si="292"/>
        <v/>
      </c>
      <c r="Q1203" t="str">
        <f>IF(ISNA(VLOOKUP(AC1203,#REF!,1)),"//","")</f>
        <v/>
      </c>
      <c r="R1203"/>
      <c r="S1203" s="43">
        <f t="shared" si="280"/>
        <v>190</v>
      </c>
      <c r="T1203" s="92" t="s">
        <v>2431</v>
      </c>
      <c r="U1203" s="70" t="s">
        <v>2431</v>
      </c>
      <c r="V1203" s="70" t="s">
        <v>2431</v>
      </c>
      <c r="W1203" s="44" t="str">
        <f t="shared" si="281"/>
        <v/>
      </c>
      <c r="X1203" s="25" t="str">
        <f t="shared" si="282"/>
        <v/>
      </c>
      <c r="Y1203" s="1">
        <f t="shared" si="283"/>
        <v>1176</v>
      </c>
      <c r="Z1203" t="str">
        <f t="shared" si="284"/>
        <v xml:space="preserve">VAR_REGY   </v>
      </c>
      <c r="AA1203" s="158" t="str">
        <f>IF(ISNA(VLOOKUP(X1203,Sheet2!J:J,1,0)),"//","")</f>
        <v/>
      </c>
      <c r="AC1203" s="108" t="str">
        <f t="shared" si="285"/>
        <v/>
      </c>
      <c r="AD1203" t="b">
        <f t="shared" si="286"/>
        <v>1</v>
      </c>
    </row>
    <row r="1204" spans="1:30">
      <c r="A1204" s="56">
        <f t="shared" si="287"/>
        <v>1204</v>
      </c>
      <c r="B1204" s="55">
        <f t="shared" si="279"/>
        <v>1177</v>
      </c>
      <c r="C1204" s="59" t="s">
        <v>4058</v>
      </c>
      <c r="D1204" s="59" t="s">
        <v>1136</v>
      </c>
      <c r="E1204" s="65" t="s">
        <v>507</v>
      </c>
      <c r="F1204" s="65" t="s">
        <v>507</v>
      </c>
      <c r="G1204" s="190">
        <v>0</v>
      </c>
      <c r="H1204" s="190">
        <v>0</v>
      </c>
      <c r="I1204" s="186" t="s">
        <v>116</v>
      </c>
      <c r="J1204" s="65" t="s">
        <v>1550</v>
      </c>
      <c r="K1204" s="66" t="s">
        <v>4077</v>
      </c>
      <c r="L1204" s="67" t="s">
        <v>4355</v>
      </c>
      <c r="M1204" s="63" t="s">
        <v>4277</v>
      </c>
      <c r="N1204" s="13"/>
      <c r="O1204"/>
      <c r="P1204" t="str">
        <f t="shared" si="292"/>
        <v/>
      </c>
      <c r="Q1204" t="str">
        <f>IF(ISNA(VLOOKUP(AC1204,#REF!,1)),"//","")</f>
        <v/>
      </c>
      <c r="R1204"/>
      <c r="S1204" s="43">
        <f t="shared" si="280"/>
        <v>190</v>
      </c>
      <c r="T1204" s="92" t="s">
        <v>2431</v>
      </c>
      <c r="U1204" s="70" t="s">
        <v>2431</v>
      </c>
      <c r="V1204" s="70" t="s">
        <v>2431</v>
      </c>
      <c r="W1204" s="44" t="str">
        <f t="shared" si="281"/>
        <v/>
      </c>
      <c r="X1204" s="25" t="str">
        <f t="shared" si="282"/>
        <v/>
      </c>
      <c r="Y1204" s="1">
        <f t="shared" si="283"/>
        <v>1177</v>
      </c>
      <c r="Z1204" t="str">
        <f t="shared" si="284"/>
        <v xml:space="preserve">VAR_REGZ   </v>
      </c>
      <c r="AA1204" s="158" t="str">
        <f>IF(ISNA(VLOOKUP(X1204,Sheet2!J:J,1,0)),"//","")</f>
        <v/>
      </c>
      <c r="AC1204" s="108" t="str">
        <f t="shared" si="285"/>
        <v/>
      </c>
      <c r="AD1204" t="b">
        <f t="shared" si="286"/>
        <v>1</v>
      </c>
    </row>
    <row r="1205" spans="1:30">
      <c r="A1205" s="56">
        <f t="shared" si="287"/>
        <v>1205</v>
      </c>
      <c r="B1205" s="55">
        <f t="shared" si="279"/>
        <v>1178</v>
      </c>
      <c r="C1205" s="59" t="s">
        <v>4058</v>
      </c>
      <c r="D1205" s="59" t="s">
        <v>1133</v>
      </c>
      <c r="E1205" s="65" t="s">
        <v>501</v>
      </c>
      <c r="F1205" s="65" t="s">
        <v>501</v>
      </c>
      <c r="G1205" s="190">
        <v>0</v>
      </c>
      <c r="H1205" s="190">
        <v>0</v>
      </c>
      <c r="I1205" s="186" t="s">
        <v>116</v>
      </c>
      <c r="J1205" s="65" t="s">
        <v>1550</v>
      </c>
      <c r="K1205" s="66" t="s">
        <v>4077</v>
      </c>
      <c r="L1205" s="67" t="s">
        <v>4356</v>
      </c>
      <c r="M1205" s="63" t="s">
        <v>4278</v>
      </c>
      <c r="N1205" s="13"/>
      <c r="O1205"/>
      <c r="P1205" t="str">
        <f t="shared" si="292"/>
        <v/>
      </c>
      <c r="Q1205" t="str">
        <f>IF(ISNA(VLOOKUP(AC1205,#REF!,1)),"//","")</f>
        <v/>
      </c>
      <c r="R1205"/>
      <c r="S1205" s="43">
        <f t="shared" si="280"/>
        <v>190</v>
      </c>
      <c r="T1205" s="92" t="s">
        <v>2431</v>
      </c>
      <c r="U1205" s="70" t="s">
        <v>2431</v>
      </c>
      <c r="V1205" s="70" t="s">
        <v>2431</v>
      </c>
      <c r="W1205" s="44" t="str">
        <f t="shared" si="281"/>
        <v/>
      </c>
      <c r="X1205" s="25" t="str">
        <f t="shared" si="282"/>
        <v/>
      </c>
      <c r="Y1205" s="1">
        <f t="shared" si="283"/>
        <v>1178</v>
      </c>
      <c r="Z1205" t="str">
        <f t="shared" si="284"/>
        <v xml:space="preserve">VAR_REGT   </v>
      </c>
      <c r="AA1205" s="158" t="str">
        <f>IF(ISNA(VLOOKUP(X1205,Sheet2!J:J,1,0)),"//","")</f>
        <v/>
      </c>
      <c r="AC1205" s="108" t="str">
        <f t="shared" si="285"/>
        <v/>
      </c>
      <c r="AD1205" t="b">
        <f t="shared" si="286"/>
        <v>1</v>
      </c>
    </row>
    <row r="1206" spans="1:30">
      <c r="A1206" s="56">
        <f t="shared" si="287"/>
        <v>1206</v>
      </c>
      <c r="B1206" s="55">
        <f t="shared" si="279"/>
        <v>1179</v>
      </c>
      <c r="C1206" s="59" t="s">
        <v>4058</v>
      </c>
      <c r="D1206" s="59" t="s">
        <v>1129</v>
      </c>
      <c r="E1206" s="65" t="s">
        <v>349</v>
      </c>
      <c r="F1206" s="65" t="s">
        <v>349</v>
      </c>
      <c r="G1206" s="190">
        <v>0</v>
      </c>
      <c r="H1206" s="190">
        <v>0</v>
      </c>
      <c r="I1206" s="186" t="s">
        <v>116</v>
      </c>
      <c r="J1206" s="65" t="s">
        <v>1550</v>
      </c>
      <c r="K1206" s="66" t="s">
        <v>4077</v>
      </c>
      <c r="L1206" s="67" t="s">
        <v>3067</v>
      </c>
      <c r="M1206" s="63" t="s">
        <v>4279</v>
      </c>
      <c r="N1206" s="13"/>
      <c r="O1206"/>
      <c r="P1206" t="str">
        <f t="shared" si="292"/>
        <v/>
      </c>
      <c r="Q1206" t="str">
        <f>IF(ISNA(VLOOKUP(AC1206,#REF!,1)),"//","")</f>
        <v/>
      </c>
      <c r="R1206"/>
      <c r="S1206" s="43">
        <f t="shared" si="280"/>
        <v>190</v>
      </c>
      <c r="T1206" s="92" t="s">
        <v>2431</v>
      </c>
      <c r="U1206" s="70" t="s">
        <v>2431</v>
      </c>
      <c r="V1206" s="70" t="s">
        <v>2431</v>
      </c>
      <c r="W1206" s="44" t="str">
        <f t="shared" si="281"/>
        <v/>
      </c>
      <c r="X1206" s="25" t="str">
        <f t="shared" si="282"/>
        <v/>
      </c>
      <c r="Y1206" s="1">
        <f t="shared" si="283"/>
        <v>1179</v>
      </c>
      <c r="Z1206" t="str">
        <f t="shared" si="284"/>
        <v xml:space="preserve">VAR_REGA   </v>
      </c>
      <c r="AA1206" s="158" t="str">
        <f>IF(ISNA(VLOOKUP(X1206,Sheet2!J:J,1,0)),"//","")</f>
        <v/>
      </c>
      <c r="AC1206" s="108" t="str">
        <f t="shared" si="285"/>
        <v/>
      </c>
      <c r="AD1206" t="b">
        <f t="shared" si="286"/>
        <v>1</v>
      </c>
    </row>
    <row r="1207" spans="1:30">
      <c r="A1207" s="56">
        <f t="shared" si="287"/>
        <v>1207</v>
      </c>
      <c r="B1207" s="55">
        <f t="shared" si="279"/>
        <v>1180</v>
      </c>
      <c r="C1207" s="59" t="s">
        <v>4058</v>
      </c>
      <c r="D1207" s="59" t="s">
        <v>1130</v>
      </c>
      <c r="E1207" s="65" t="s">
        <v>350</v>
      </c>
      <c r="F1207" s="65" t="s">
        <v>350</v>
      </c>
      <c r="G1207" s="190">
        <v>0</v>
      </c>
      <c r="H1207" s="190">
        <v>0</v>
      </c>
      <c r="I1207" s="186" t="s">
        <v>116</v>
      </c>
      <c r="J1207" s="65" t="s">
        <v>1550</v>
      </c>
      <c r="K1207" s="66" t="s">
        <v>4077</v>
      </c>
      <c r="L1207" s="67" t="s">
        <v>4357</v>
      </c>
      <c r="M1207" s="63" t="s">
        <v>4280</v>
      </c>
      <c r="N1207" s="13"/>
      <c r="O1207"/>
      <c r="P1207" t="str">
        <f t="shared" si="292"/>
        <v/>
      </c>
      <c r="Q1207" t="str">
        <f>IF(ISNA(VLOOKUP(AC1207,#REF!,1)),"//","")</f>
        <v/>
      </c>
      <c r="R1207"/>
      <c r="S1207" s="43">
        <f t="shared" si="280"/>
        <v>190</v>
      </c>
      <c r="T1207" s="92" t="s">
        <v>2431</v>
      </c>
      <c r="U1207" s="70" t="s">
        <v>2431</v>
      </c>
      <c r="V1207" s="70" t="s">
        <v>2431</v>
      </c>
      <c r="W1207" s="44" t="str">
        <f t="shared" si="281"/>
        <v/>
      </c>
      <c r="X1207" s="25" t="str">
        <f t="shared" si="282"/>
        <v/>
      </c>
      <c r="Y1207" s="1">
        <f t="shared" si="283"/>
        <v>1180</v>
      </c>
      <c r="Z1207" t="str">
        <f t="shared" si="284"/>
        <v xml:space="preserve">VAR_REGB   </v>
      </c>
      <c r="AA1207" s="158" t="str">
        <f>IF(ISNA(VLOOKUP(X1207,Sheet2!J:J,1,0)),"//","")</f>
        <v/>
      </c>
      <c r="AC1207" s="108" t="str">
        <f t="shared" si="285"/>
        <v/>
      </c>
      <c r="AD1207" t="b">
        <f t="shared" si="286"/>
        <v>1</v>
      </c>
    </row>
    <row r="1208" spans="1:30">
      <c r="A1208" s="56">
        <f t="shared" si="287"/>
        <v>1208</v>
      </c>
      <c r="B1208" s="55">
        <f t="shared" si="279"/>
        <v>1181</v>
      </c>
      <c r="C1208" s="59" t="s">
        <v>4058</v>
      </c>
      <c r="D1208" s="59" t="s">
        <v>1131</v>
      </c>
      <c r="E1208" s="65" t="s">
        <v>351</v>
      </c>
      <c r="F1208" s="65" t="s">
        <v>351</v>
      </c>
      <c r="G1208" s="190">
        <v>0</v>
      </c>
      <c r="H1208" s="190">
        <v>0</v>
      </c>
      <c r="I1208" s="186" t="s">
        <v>116</v>
      </c>
      <c r="J1208" s="65" t="s">
        <v>1550</v>
      </c>
      <c r="K1208" s="66" t="s">
        <v>4077</v>
      </c>
      <c r="L1208" s="67" t="s">
        <v>4358</v>
      </c>
      <c r="M1208" s="63" t="s">
        <v>4281</v>
      </c>
      <c r="N1208" s="13"/>
      <c r="O1208"/>
      <c r="P1208" t="str">
        <f t="shared" si="292"/>
        <v/>
      </c>
      <c r="Q1208" t="str">
        <f>IF(ISNA(VLOOKUP(AC1208,#REF!,1)),"//","")</f>
        <v/>
      </c>
      <c r="R1208"/>
      <c r="S1208" s="43">
        <f t="shared" si="280"/>
        <v>190</v>
      </c>
      <c r="T1208" s="92" t="s">
        <v>2431</v>
      </c>
      <c r="U1208" s="70" t="s">
        <v>2431</v>
      </c>
      <c r="V1208" s="70" t="s">
        <v>2431</v>
      </c>
      <c r="W1208" s="44" t="str">
        <f t="shared" si="281"/>
        <v/>
      </c>
      <c r="X1208" s="25" t="str">
        <f t="shared" si="282"/>
        <v/>
      </c>
      <c r="Y1208" s="1">
        <f t="shared" si="283"/>
        <v>1181</v>
      </c>
      <c r="Z1208" t="str">
        <f t="shared" si="284"/>
        <v xml:space="preserve">VAR_REGC   </v>
      </c>
      <c r="AA1208" s="158" t="str">
        <f>IF(ISNA(VLOOKUP(X1208,Sheet2!J:J,1,0)),"//","")</f>
        <v/>
      </c>
      <c r="AC1208" s="108" t="str">
        <f t="shared" si="285"/>
        <v/>
      </c>
      <c r="AD1208" t="b">
        <f t="shared" si="286"/>
        <v>1</v>
      </c>
    </row>
    <row r="1209" spans="1:30">
      <c r="A1209" s="56">
        <f t="shared" si="287"/>
        <v>1209</v>
      </c>
      <c r="B1209" s="55">
        <f t="shared" si="279"/>
        <v>1182</v>
      </c>
      <c r="C1209" s="59" t="s">
        <v>4058</v>
      </c>
      <c r="D1209" s="59" t="s">
        <v>1132</v>
      </c>
      <c r="E1209" s="65" t="s">
        <v>352</v>
      </c>
      <c r="F1209" s="65" t="s">
        <v>352</v>
      </c>
      <c r="G1209" s="190">
        <v>0</v>
      </c>
      <c r="H1209" s="190">
        <v>0</v>
      </c>
      <c r="I1209" s="186" t="s">
        <v>116</v>
      </c>
      <c r="J1209" s="65" t="s">
        <v>1550</v>
      </c>
      <c r="K1209" s="66" t="s">
        <v>4077</v>
      </c>
      <c r="L1209" s="67" t="s">
        <v>4359</v>
      </c>
      <c r="M1209" s="63" t="s">
        <v>4282</v>
      </c>
      <c r="N1209" s="13"/>
      <c r="O1209"/>
      <c r="P1209" t="str">
        <f t="shared" si="292"/>
        <v/>
      </c>
      <c r="Q1209" t="str">
        <f>IF(ISNA(VLOOKUP(AC1209,#REF!,1)),"//","")</f>
        <v/>
      </c>
      <c r="R1209"/>
      <c r="S1209" s="43">
        <f t="shared" si="280"/>
        <v>190</v>
      </c>
      <c r="T1209" s="92" t="s">
        <v>2431</v>
      </c>
      <c r="U1209" s="70" t="s">
        <v>2431</v>
      </c>
      <c r="V1209" s="70" t="s">
        <v>2431</v>
      </c>
      <c r="W1209" s="44" t="str">
        <f t="shared" si="281"/>
        <v/>
      </c>
      <c r="X1209" s="25" t="str">
        <f t="shared" si="282"/>
        <v/>
      </c>
      <c r="Y1209" s="1">
        <f t="shared" si="283"/>
        <v>1182</v>
      </c>
      <c r="Z1209" t="str">
        <f t="shared" si="284"/>
        <v xml:space="preserve">VAR_REGD   </v>
      </c>
      <c r="AA1209" s="158" t="str">
        <f>IF(ISNA(VLOOKUP(X1209,Sheet2!J:J,1,0)),"//","")</f>
        <v/>
      </c>
      <c r="AC1209" s="108" t="str">
        <f t="shared" si="285"/>
        <v/>
      </c>
      <c r="AD1209" t="b">
        <f t="shared" si="286"/>
        <v>1</v>
      </c>
    </row>
    <row r="1210" spans="1:30">
      <c r="A1210" s="56">
        <f t="shared" si="287"/>
        <v>1210</v>
      </c>
      <c r="B1210" s="55">
        <f t="shared" si="279"/>
        <v>1183</v>
      </c>
      <c r="C1210" s="59" t="s">
        <v>4058</v>
      </c>
      <c r="D1210" s="59" t="s">
        <v>1125</v>
      </c>
      <c r="E1210" s="65" t="s">
        <v>173</v>
      </c>
      <c r="F1210" s="65" t="s">
        <v>173</v>
      </c>
      <c r="G1210" s="190">
        <v>0</v>
      </c>
      <c r="H1210" s="190">
        <v>0</v>
      </c>
      <c r="I1210" s="186" t="s">
        <v>116</v>
      </c>
      <c r="J1210" s="65" t="s">
        <v>1550</v>
      </c>
      <c r="K1210" s="66" t="s">
        <v>4077</v>
      </c>
      <c r="L1210" s="67" t="s">
        <v>4360</v>
      </c>
      <c r="M1210" s="63" t="s">
        <v>4283</v>
      </c>
      <c r="N1210" s="13"/>
      <c r="O1210"/>
      <c r="P1210" t="str">
        <f t="shared" si="292"/>
        <v/>
      </c>
      <c r="Q1210" t="str">
        <f>IF(ISNA(VLOOKUP(AC1210,#REF!,1)),"//","")</f>
        <v/>
      </c>
      <c r="R1210"/>
      <c r="S1210" s="43">
        <f t="shared" si="280"/>
        <v>190</v>
      </c>
      <c r="T1210" s="92" t="s">
        <v>2431</v>
      </c>
      <c r="U1210" s="70" t="s">
        <v>2431</v>
      </c>
      <c r="V1210" s="70" t="s">
        <v>2431</v>
      </c>
      <c r="W1210" s="44" t="str">
        <f t="shared" si="281"/>
        <v/>
      </c>
      <c r="X1210" s="25" t="str">
        <f t="shared" si="282"/>
        <v/>
      </c>
      <c r="Y1210" s="1">
        <f t="shared" si="283"/>
        <v>1183</v>
      </c>
      <c r="Z1210" t="str">
        <f t="shared" si="284"/>
        <v xml:space="preserve">VAR_REGL   </v>
      </c>
      <c r="AA1210" s="158" t="str">
        <f>IF(ISNA(VLOOKUP(X1210,Sheet2!J:J,1,0)),"//","")</f>
        <v/>
      </c>
      <c r="AC1210" s="108" t="str">
        <f t="shared" si="285"/>
        <v/>
      </c>
      <c r="AD1210" t="b">
        <f t="shared" si="286"/>
        <v>1</v>
      </c>
    </row>
    <row r="1211" spans="1:30">
      <c r="A1211" s="56">
        <f t="shared" si="287"/>
        <v>1211</v>
      </c>
      <c r="B1211" s="55">
        <f t="shared" si="279"/>
        <v>1184</v>
      </c>
      <c r="C1211" s="59" t="s">
        <v>4058</v>
      </c>
      <c r="D1211" s="59" t="s">
        <v>1122</v>
      </c>
      <c r="E1211" s="65" t="s">
        <v>141</v>
      </c>
      <c r="F1211" s="65" t="s">
        <v>141</v>
      </c>
      <c r="G1211" s="190">
        <v>0</v>
      </c>
      <c r="H1211" s="190">
        <v>0</v>
      </c>
      <c r="I1211" s="186" t="s">
        <v>116</v>
      </c>
      <c r="J1211" s="65" t="s">
        <v>1550</v>
      </c>
      <c r="K1211" s="66" t="s">
        <v>4077</v>
      </c>
      <c r="L1211" s="67" t="s">
        <v>4361</v>
      </c>
      <c r="M1211" s="63" t="s">
        <v>4284</v>
      </c>
      <c r="N1211" s="13"/>
      <c r="O1211"/>
      <c r="P1211" t="str">
        <f t="shared" si="292"/>
        <v/>
      </c>
      <c r="Q1211" t="str">
        <f>IF(ISNA(VLOOKUP(AC1211,#REF!,1)),"//","")</f>
        <v/>
      </c>
      <c r="R1211"/>
      <c r="S1211" s="43">
        <f t="shared" si="280"/>
        <v>190</v>
      </c>
      <c r="T1211" s="92" t="s">
        <v>2431</v>
      </c>
      <c r="U1211" s="70" t="s">
        <v>2431</v>
      </c>
      <c r="V1211" s="70" t="s">
        <v>2431</v>
      </c>
      <c r="W1211" s="44" t="str">
        <f t="shared" si="281"/>
        <v/>
      </c>
      <c r="X1211" s="25" t="str">
        <f t="shared" si="282"/>
        <v/>
      </c>
      <c r="Y1211" s="1">
        <f t="shared" si="283"/>
        <v>1184</v>
      </c>
      <c r="Z1211" t="str">
        <f t="shared" si="284"/>
        <v xml:space="preserve">VAR_REGI   </v>
      </c>
      <c r="AA1211" s="158" t="str">
        <f>IF(ISNA(VLOOKUP(X1211,Sheet2!J:J,1,0)),"//","")</f>
        <v/>
      </c>
      <c r="AC1211" s="108" t="str">
        <f t="shared" si="285"/>
        <v/>
      </c>
      <c r="AD1211" t="b">
        <f t="shared" si="286"/>
        <v>1</v>
      </c>
    </row>
    <row r="1212" spans="1:30">
      <c r="A1212" s="56">
        <f t="shared" si="287"/>
        <v>1212</v>
      </c>
      <c r="B1212" s="55">
        <f t="shared" si="279"/>
        <v>1185</v>
      </c>
      <c r="C1212" s="59" t="s">
        <v>4058</v>
      </c>
      <c r="D1212" s="59" t="s">
        <v>1123</v>
      </c>
      <c r="E1212" s="65" t="s">
        <v>154</v>
      </c>
      <c r="F1212" s="65" t="s">
        <v>154</v>
      </c>
      <c r="G1212" s="190">
        <v>0</v>
      </c>
      <c r="H1212" s="190">
        <v>0</v>
      </c>
      <c r="I1212" s="186" t="s">
        <v>116</v>
      </c>
      <c r="J1212" s="65" t="s">
        <v>1550</v>
      </c>
      <c r="K1212" s="66" t="s">
        <v>4077</v>
      </c>
      <c r="L1212" s="67" t="s">
        <v>4362</v>
      </c>
      <c r="M1212" s="63" t="s">
        <v>4285</v>
      </c>
      <c r="N1212" s="13"/>
      <c r="O1212"/>
      <c r="P1212" t="str">
        <f t="shared" si="292"/>
        <v/>
      </c>
      <c r="Q1212" t="str">
        <f>IF(ISNA(VLOOKUP(AC1212,#REF!,1)),"//","")</f>
        <v/>
      </c>
      <c r="R1212"/>
      <c r="S1212" s="43">
        <f t="shared" si="280"/>
        <v>190</v>
      </c>
      <c r="T1212" s="92" t="s">
        <v>2431</v>
      </c>
      <c r="U1212" s="70" t="s">
        <v>2431</v>
      </c>
      <c r="V1212" s="70" t="s">
        <v>2431</v>
      </c>
      <c r="W1212" s="44" t="str">
        <f t="shared" si="281"/>
        <v/>
      </c>
      <c r="X1212" s="25" t="str">
        <f t="shared" si="282"/>
        <v/>
      </c>
      <c r="Y1212" s="1">
        <f t="shared" si="283"/>
        <v>1185</v>
      </c>
      <c r="Z1212" t="str">
        <f t="shared" si="284"/>
        <v xml:space="preserve">VAR_REGJ   </v>
      </c>
      <c r="AA1212" s="158" t="str">
        <f>IF(ISNA(VLOOKUP(X1212,Sheet2!J:J,1,0)),"//","")</f>
        <v/>
      </c>
      <c r="AC1212" s="108" t="str">
        <f t="shared" si="285"/>
        <v/>
      </c>
      <c r="AD1212" t="b">
        <f t="shared" si="286"/>
        <v>1</v>
      </c>
    </row>
    <row r="1213" spans="1:30">
      <c r="A1213" s="56">
        <f t="shared" si="287"/>
        <v>1213</v>
      </c>
      <c r="B1213" s="55">
        <f t="shared" si="279"/>
        <v>1186</v>
      </c>
      <c r="C1213" s="59" t="s">
        <v>4058</v>
      </c>
      <c r="D1213" s="59" t="s">
        <v>1124</v>
      </c>
      <c r="E1213" s="65" t="s">
        <v>161</v>
      </c>
      <c r="F1213" s="65" t="s">
        <v>161</v>
      </c>
      <c r="G1213" s="190">
        <v>0</v>
      </c>
      <c r="H1213" s="190">
        <v>0</v>
      </c>
      <c r="I1213" s="186" t="s">
        <v>116</v>
      </c>
      <c r="J1213" s="65" t="s">
        <v>1550</v>
      </c>
      <c r="K1213" s="66" t="s">
        <v>4077</v>
      </c>
      <c r="L1213" s="67" t="s">
        <v>4363</v>
      </c>
      <c r="M1213" s="63" t="s">
        <v>4286</v>
      </c>
      <c r="N1213" s="13"/>
      <c r="O1213"/>
      <c r="P1213" t="str">
        <f t="shared" si="292"/>
        <v/>
      </c>
      <c r="Q1213" t="str">
        <f>IF(ISNA(VLOOKUP(AC1213,#REF!,1)),"//","")</f>
        <v/>
      </c>
      <c r="R1213"/>
      <c r="S1213" s="43">
        <f t="shared" si="280"/>
        <v>190</v>
      </c>
      <c r="T1213" s="92" t="s">
        <v>2431</v>
      </c>
      <c r="U1213" s="70" t="s">
        <v>2431</v>
      </c>
      <c r="V1213" s="70" t="s">
        <v>2431</v>
      </c>
      <c r="W1213" s="44" t="str">
        <f t="shared" si="281"/>
        <v/>
      </c>
      <c r="X1213" s="25" t="str">
        <f t="shared" si="282"/>
        <v/>
      </c>
      <c r="Y1213" s="1">
        <f t="shared" si="283"/>
        <v>1186</v>
      </c>
      <c r="Z1213" t="str">
        <f t="shared" si="284"/>
        <v xml:space="preserve">VAR_REGK   </v>
      </c>
      <c r="AA1213" s="158" t="str">
        <f>IF(ISNA(VLOOKUP(X1213,Sheet2!J:J,1,0)),"//","")</f>
        <v/>
      </c>
      <c r="AC1213" s="108" t="str">
        <f t="shared" si="285"/>
        <v/>
      </c>
      <c r="AD1213" t="b">
        <f t="shared" si="286"/>
        <v>1</v>
      </c>
    </row>
    <row r="1214" spans="1:30">
      <c r="A1214" s="56">
        <f t="shared" si="287"/>
        <v>1214</v>
      </c>
      <c r="B1214" s="55">
        <f t="shared" si="279"/>
        <v>1187</v>
      </c>
      <c r="C1214" s="59" t="s">
        <v>4057</v>
      </c>
      <c r="D1214" s="59" t="s">
        <v>7</v>
      </c>
      <c r="E1214" s="65" t="s">
        <v>4271</v>
      </c>
      <c r="F1214" s="65" t="s">
        <v>4271</v>
      </c>
      <c r="G1214" s="190">
        <v>0</v>
      </c>
      <c r="H1214" s="190">
        <v>0</v>
      </c>
      <c r="I1214" s="186" t="s">
        <v>116</v>
      </c>
      <c r="J1214" s="65" t="s">
        <v>1550</v>
      </c>
      <c r="K1214" s="66" t="s">
        <v>4077</v>
      </c>
      <c r="L1214" s="67"/>
      <c r="M1214" s="63" t="s">
        <v>4288</v>
      </c>
      <c r="N1214" s="13"/>
      <c r="O1214"/>
      <c r="P1214" t="str">
        <f t="shared" si="292"/>
        <v/>
      </c>
      <c r="Q1214" t="str">
        <f>IF(ISNA(VLOOKUP(AC1214,#REF!,1)),"//","")</f>
        <v/>
      </c>
      <c r="R1214"/>
      <c r="S1214" s="43">
        <f t="shared" si="280"/>
        <v>190</v>
      </c>
      <c r="T1214" s="92" t="s">
        <v>2431</v>
      </c>
      <c r="U1214" s="70" t="s">
        <v>2431</v>
      </c>
      <c r="V1214" s="70" t="s">
        <v>2431</v>
      </c>
      <c r="W1214" s="44" t="str">
        <f t="shared" si="281"/>
        <v/>
      </c>
      <c r="X1214" s="25" t="str">
        <f t="shared" si="282"/>
        <v/>
      </c>
      <c r="Y1214" s="1">
        <f t="shared" si="283"/>
        <v>1187</v>
      </c>
      <c r="Z1214" t="str">
        <f t="shared" si="284"/>
        <v xml:space="preserve">VAR_ADM    </v>
      </c>
      <c r="AA1214" s="158" t="str">
        <f>IF(ISNA(VLOOKUP(X1214,Sheet2!J:J,1,0)),"//","")</f>
        <v/>
      </c>
      <c r="AC1214" s="108" t="str">
        <f t="shared" si="285"/>
        <v/>
      </c>
      <c r="AD1214" t="b">
        <f t="shared" si="286"/>
        <v>1</v>
      </c>
    </row>
    <row r="1215" spans="1:30">
      <c r="A1215" s="56">
        <f t="shared" si="287"/>
        <v>1215</v>
      </c>
      <c r="B1215" s="55">
        <f t="shared" si="279"/>
        <v>1188</v>
      </c>
      <c r="C1215" s="59" t="s">
        <v>4057</v>
      </c>
      <c r="D1215" s="59" t="s">
        <v>7</v>
      </c>
      <c r="E1215" s="65" t="s">
        <v>75</v>
      </c>
      <c r="F1215" s="65" t="s">
        <v>75</v>
      </c>
      <c r="G1215" s="190">
        <v>0</v>
      </c>
      <c r="H1215" s="190">
        <v>0</v>
      </c>
      <c r="I1215" s="186" t="s">
        <v>116</v>
      </c>
      <c r="J1215" s="65" t="s">
        <v>1550</v>
      </c>
      <c r="K1215" s="66" t="s">
        <v>4077</v>
      </c>
      <c r="L1215" s="67"/>
      <c r="M1215" s="63" t="s">
        <v>4289</v>
      </c>
      <c r="N1215" s="13"/>
      <c r="O1215"/>
      <c r="P1215" t="str">
        <f t="shared" si="292"/>
        <v/>
      </c>
      <c r="Q1215" t="str">
        <f>IF(ISNA(VLOOKUP(AC1215,#REF!,1)),"//","")</f>
        <v/>
      </c>
      <c r="R1215"/>
      <c r="S1215" s="43">
        <f t="shared" si="280"/>
        <v>190</v>
      </c>
      <c r="T1215" s="92" t="s">
        <v>2431</v>
      </c>
      <c r="U1215" s="70" t="s">
        <v>2431</v>
      </c>
      <c r="V1215" s="70" t="s">
        <v>2431</v>
      </c>
      <c r="W1215" s="44" t="str">
        <f t="shared" si="281"/>
        <v/>
      </c>
      <c r="X1215" s="25" t="str">
        <f t="shared" si="282"/>
        <v/>
      </c>
      <c r="Y1215" s="1">
        <f t="shared" si="283"/>
        <v>1188</v>
      </c>
      <c r="Z1215" t="str">
        <f t="shared" si="284"/>
        <v xml:space="preserve">VAR_DENMAX </v>
      </c>
      <c r="AA1215" s="158" t="str">
        <f>IF(ISNA(VLOOKUP(X1215,Sheet2!J:J,1,0)),"//","")</f>
        <v/>
      </c>
      <c r="AC1215" s="108" t="str">
        <f t="shared" si="285"/>
        <v/>
      </c>
      <c r="AD1215" t="b">
        <f t="shared" si="286"/>
        <v>1</v>
      </c>
    </row>
    <row r="1216" spans="1:30">
      <c r="A1216" s="56">
        <f t="shared" si="287"/>
        <v>1216</v>
      </c>
      <c r="B1216" s="55">
        <f t="shared" si="279"/>
        <v>1189</v>
      </c>
      <c r="C1216" s="59" t="s">
        <v>4057</v>
      </c>
      <c r="D1216" s="59" t="s">
        <v>7</v>
      </c>
      <c r="E1216" s="65" t="s">
        <v>4272</v>
      </c>
      <c r="F1216" s="65" t="s">
        <v>4272</v>
      </c>
      <c r="G1216" s="190">
        <v>0</v>
      </c>
      <c r="H1216" s="190">
        <v>0</v>
      </c>
      <c r="I1216" s="186" t="s">
        <v>116</v>
      </c>
      <c r="J1216" s="65" t="s">
        <v>1550</v>
      </c>
      <c r="K1216" s="66" t="s">
        <v>4077</v>
      </c>
      <c r="L1216" s="67"/>
      <c r="M1216" s="63" t="s">
        <v>4290</v>
      </c>
      <c r="N1216" s="13"/>
      <c r="O1216"/>
      <c r="P1216" t="str">
        <f t="shared" si="292"/>
        <v/>
      </c>
      <c r="Q1216" t="str">
        <f>IF(ISNA(VLOOKUP(AC1216,#REF!,1)),"//","")</f>
        <v/>
      </c>
      <c r="R1216"/>
      <c r="S1216" s="43">
        <f t="shared" si="280"/>
        <v>190</v>
      </c>
      <c r="T1216" s="92" t="s">
        <v>2431</v>
      </c>
      <c r="U1216" s="70" t="s">
        <v>2431</v>
      </c>
      <c r="V1216" s="70" t="s">
        <v>2431</v>
      </c>
      <c r="W1216" s="44" t="str">
        <f t="shared" si="281"/>
        <v/>
      </c>
      <c r="X1216" s="25" t="str">
        <f t="shared" si="282"/>
        <v/>
      </c>
      <c r="Y1216" s="1">
        <f t="shared" si="283"/>
        <v>1189</v>
      </c>
      <c r="Z1216" t="str">
        <f t="shared" si="284"/>
        <v xml:space="preserve">VAR_ISM    </v>
      </c>
      <c r="AA1216" s="158" t="str">
        <f>IF(ISNA(VLOOKUP(X1216,Sheet2!J:J,1,0)),"//","")</f>
        <v/>
      </c>
      <c r="AC1216" s="108" t="str">
        <f t="shared" si="285"/>
        <v/>
      </c>
      <c r="AD1216" t="b">
        <f t="shared" si="286"/>
        <v>1</v>
      </c>
    </row>
    <row r="1217" spans="1:30">
      <c r="A1217" s="56">
        <f t="shared" si="287"/>
        <v>1217</v>
      </c>
      <c r="B1217" s="55">
        <f t="shared" si="279"/>
        <v>1190</v>
      </c>
      <c r="C1217" s="59" t="s">
        <v>4057</v>
      </c>
      <c r="D1217" s="59" t="s">
        <v>7</v>
      </c>
      <c r="E1217" s="65" t="s">
        <v>4273</v>
      </c>
      <c r="F1217" s="65" t="s">
        <v>4273</v>
      </c>
      <c r="G1217" s="190">
        <v>0</v>
      </c>
      <c r="H1217" s="190">
        <v>0</v>
      </c>
      <c r="I1217" s="186" t="s">
        <v>116</v>
      </c>
      <c r="J1217" s="65" t="s">
        <v>1550</v>
      </c>
      <c r="K1217" s="66" t="s">
        <v>4077</v>
      </c>
      <c r="L1217" s="67"/>
      <c r="M1217" s="63" t="s">
        <v>4291</v>
      </c>
      <c r="N1217" s="13"/>
      <c r="O1217"/>
      <c r="P1217" t="str">
        <f t="shared" si="292"/>
        <v/>
      </c>
      <c r="Q1217" t="str">
        <f>IF(ISNA(VLOOKUP(AC1217,#REF!,1)),"//","")</f>
        <v/>
      </c>
      <c r="R1217"/>
      <c r="S1217" s="43">
        <f t="shared" si="280"/>
        <v>190</v>
      </c>
      <c r="T1217" s="92" t="s">
        <v>2431</v>
      </c>
      <c r="U1217" s="70" t="s">
        <v>2431</v>
      </c>
      <c r="V1217" s="70" t="s">
        <v>2431</v>
      </c>
      <c r="W1217" s="44" t="str">
        <f t="shared" si="281"/>
        <v/>
      </c>
      <c r="X1217" s="25" t="str">
        <f t="shared" si="282"/>
        <v/>
      </c>
      <c r="Y1217" s="1">
        <f t="shared" si="283"/>
        <v>1190</v>
      </c>
      <c r="Z1217" t="str">
        <f t="shared" si="284"/>
        <v xml:space="preserve">VAR_REALDF </v>
      </c>
      <c r="AA1217" s="158" t="str">
        <f>IF(ISNA(VLOOKUP(X1217,Sheet2!J:J,1,0)),"//","")</f>
        <v/>
      </c>
      <c r="AC1217" s="108" t="str">
        <f t="shared" si="285"/>
        <v/>
      </c>
      <c r="AD1217" t="b">
        <f t="shared" si="286"/>
        <v>1</v>
      </c>
    </row>
    <row r="1218" spans="1:30">
      <c r="A1218" s="56">
        <f t="shared" si="287"/>
        <v>1218</v>
      </c>
      <c r="B1218" s="55">
        <f t="shared" si="279"/>
        <v>1191</v>
      </c>
      <c r="C1218" s="59" t="s">
        <v>4057</v>
      </c>
      <c r="D1218" s="59" t="s">
        <v>7</v>
      </c>
      <c r="E1218" s="65" t="s">
        <v>4274</v>
      </c>
      <c r="F1218" s="65" t="s">
        <v>4274</v>
      </c>
      <c r="G1218" s="190">
        <v>0</v>
      </c>
      <c r="H1218" s="192">
        <v>0</v>
      </c>
      <c r="I1218" s="186" t="s">
        <v>116</v>
      </c>
      <c r="J1218" s="65" t="s">
        <v>1550</v>
      </c>
      <c r="K1218" s="66" t="s">
        <v>4077</v>
      </c>
      <c r="L1218" s="67"/>
      <c r="M1218" s="63" t="s">
        <v>4292</v>
      </c>
      <c r="N1218" s="13"/>
      <c r="O1218"/>
      <c r="P1218" t="str">
        <f t="shared" si="292"/>
        <v/>
      </c>
      <c r="Q1218" t="str">
        <f>IF(ISNA(VLOOKUP(AC1218,#REF!,1)),"//","")</f>
        <v/>
      </c>
      <c r="R1218"/>
      <c r="S1218" s="43">
        <f t="shared" si="280"/>
        <v>190</v>
      </c>
      <c r="T1218" s="92" t="s">
        <v>2431</v>
      </c>
      <c r="U1218" s="70" t="s">
        <v>2431</v>
      </c>
      <c r="V1218" s="70" t="s">
        <v>2431</v>
      </c>
      <c r="W1218" s="44" t="str">
        <f t="shared" si="281"/>
        <v/>
      </c>
      <c r="X1218" s="25" t="str">
        <f t="shared" si="282"/>
        <v/>
      </c>
      <c r="Y1218" s="1">
        <f t="shared" si="283"/>
        <v>1191</v>
      </c>
      <c r="Z1218" t="str">
        <f t="shared" si="284"/>
        <v xml:space="preserve">VAR_NDEC   </v>
      </c>
      <c r="AA1218" s="158" t="str">
        <f>IF(ISNA(VLOOKUP(X1218,Sheet2!J:J,1,0)),"//","")</f>
        <v/>
      </c>
      <c r="AC1218" s="108" t="str">
        <f t="shared" si="285"/>
        <v/>
      </c>
      <c r="AD1218" t="b">
        <f t="shared" si="286"/>
        <v>1</v>
      </c>
    </row>
    <row r="1219" spans="1:30">
      <c r="A1219" s="56">
        <f t="shared" si="287"/>
        <v>1219</v>
      </c>
      <c r="B1219" s="55">
        <f t="shared" si="279"/>
        <v>1192</v>
      </c>
      <c r="C1219" s="59" t="s">
        <v>4057</v>
      </c>
      <c r="D1219" s="59" t="s">
        <v>7</v>
      </c>
      <c r="E1219" s="65" t="s">
        <v>1166</v>
      </c>
      <c r="F1219" s="65" t="s">
        <v>1166</v>
      </c>
      <c r="G1219" s="190">
        <v>0</v>
      </c>
      <c r="H1219" s="190">
        <v>0</v>
      </c>
      <c r="I1219" s="186" t="s">
        <v>116</v>
      </c>
      <c r="J1219" s="65" t="s">
        <v>1550</v>
      </c>
      <c r="K1219" s="66" t="s">
        <v>4077</v>
      </c>
      <c r="L1219" s="67"/>
      <c r="M1219" s="63" t="s">
        <v>4293</v>
      </c>
      <c r="N1219" s="13"/>
      <c r="O1219"/>
      <c r="P1219" t="str">
        <f t="shared" si="292"/>
        <v/>
      </c>
      <c r="Q1219" t="str">
        <f>IF(ISNA(VLOOKUP(AC1219,#REF!,1)),"//","")</f>
        <v/>
      </c>
      <c r="R1219"/>
      <c r="S1219" s="43">
        <f t="shared" si="280"/>
        <v>190</v>
      </c>
      <c r="T1219" s="92" t="s">
        <v>2431</v>
      </c>
      <c r="U1219" s="70" t="s">
        <v>2431</v>
      </c>
      <c r="V1219" s="70" t="s">
        <v>2431</v>
      </c>
      <c r="W1219" s="44" t="str">
        <f t="shared" si="281"/>
        <v/>
      </c>
      <c r="X1219" s="25" t="str">
        <f t="shared" si="282"/>
        <v/>
      </c>
      <c r="Y1219" s="1">
        <f t="shared" si="283"/>
        <v>1192</v>
      </c>
      <c r="Z1219" t="str">
        <f t="shared" si="284"/>
        <v xml:space="preserve">VAR_ACC    </v>
      </c>
      <c r="AA1219" s="158" t="str">
        <f>IF(ISNA(VLOOKUP(X1219,Sheet2!J:J,1,0)),"//","")</f>
        <v/>
      </c>
      <c r="AC1219" s="108" t="str">
        <f t="shared" si="285"/>
        <v/>
      </c>
      <c r="AD1219" t="b">
        <f t="shared" si="286"/>
        <v>1</v>
      </c>
    </row>
    <row r="1220" spans="1:30">
      <c r="A1220" s="56">
        <f t="shared" si="287"/>
        <v>1220</v>
      </c>
      <c r="B1220" s="55">
        <f t="shared" si="279"/>
        <v>1193</v>
      </c>
      <c r="C1220" s="59" t="s">
        <v>4057</v>
      </c>
      <c r="D1220" s="59" t="s">
        <v>7</v>
      </c>
      <c r="E1220" s="65" t="s">
        <v>4307</v>
      </c>
      <c r="F1220" s="65" t="s">
        <v>4307</v>
      </c>
      <c r="G1220" s="190">
        <v>0</v>
      </c>
      <c r="H1220" s="190">
        <v>0</v>
      </c>
      <c r="I1220" s="186" t="s">
        <v>116</v>
      </c>
      <c r="J1220" s="65" t="s">
        <v>1550</v>
      </c>
      <c r="K1220" s="66" t="s">
        <v>4077</v>
      </c>
      <c r="L1220" s="67"/>
      <c r="M1220" s="63" t="s">
        <v>4294</v>
      </c>
      <c r="N1220" s="13"/>
      <c r="O1220"/>
      <c r="P1220" t="str">
        <f t="shared" si="292"/>
        <v/>
      </c>
      <c r="Q1220" t="str">
        <f>IF(ISNA(VLOOKUP(AC1220,#REF!,1)),"//","")</f>
        <v/>
      </c>
      <c r="R1220"/>
      <c r="S1220" s="43">
        <f t="shared" si="280"/>
        <v>190</v>
      </c>
      <c r="T1220" s="92" t="s">
        <v>2431</v>
      </c>
      <c r="U1220" s="70" t="s">
        <v>2431</v>
      </c>
      <c r="V1220" s="70" t="s">
        <v>2431</v>
      </c>
      <c r="W1220" s="44" t="str">
        <f t="shared" si="281"/>
        <v/>
      </c>
      <c r="X1220" s="25" t="str">
        <f t="shared" si="282"/>
        <v/>
      </c>
      <c r="Y1220" s="1">
        <f t="shared" si="283"/>
        <v>1193</v>
      </c>
      <c r="Z1220" t="str">
        <f t="shared" si="284"/>
        <v xml:space="preserve">VAR_ULIM   </v>
      </c>
      <c r="AA1220" s="158" t="str">
        <f>IF(ISNA(VLOOKUP(X1220,Sheet2!J:J,1,0)),"//","")</f>
        <v/>
      </c>
      <c r="AC1220" s="108" t="str">
        <f t="shared" si="285"/>
        <v/>
      </c>
      <c r="AD1220" t="b">
        <f t="shared" si="286"/>
        <v>1</v>
      </c>
    </row>
    <row r="1221" spans="1:30">
      <c r="A1221" s="56">
        <f t="shared" si="287"/>
        <v>1221</v>
      </c>
      <c r="B1221" s="55">
        <f t="shared" si="279"/>
        <v>1194</v>
      </c>
      <c r="C1221" s="59" t="s">
        <v>4057</v>
      </c>
      <c r="D1221" s="59" t="s">
        <v>7</v>
      </c>
      <c r="E1221" s="65" t="s">
        <v>4308</v>
      </c>
      <c r="F1221" s="65" t="s">
        <v>4308</v>
      </c>
      <c r="G1221" s="190">
        <v>0</v>
      </c>
      <c r="H1221" s="190">
        <v>0</v>
      </c>
      <c r="I1221" s="186" t="s">
        <v>116</v>
      </c>
      <c r="J1221" s="65" t="s">
        <v>1550</v>
      </c>
      <c r="K1221" s="66" t="s">
        <v>4077</v>
      </c>
      <c r="L1221" s="67"/>
      <c r="M1221" s="63" t="s">
        <v>4295</v>
      </c>
      <c r="N1221" s="13"/>
      <c r="O1221"/>
      <c r="P1221" t="str">
        <f t="shared" si="292"/>
        <v/>
      </c>
      <c r="Q1221" t="str">
        <f>IF(ISNA(VLOOKUP(AC1221,#REF!,1)),"//","")</f>
        <v/>
      </c>
      <c r="R1221"/>
      <c r="S1221" s="43">
        <f t="shared" si="280"/>
        <v>190</v>
      </c>
      <c r="T1221" s="92" t="s">
        <v>2431</v>
      </c>
      <c r="U1221" s="70" t="s">
        <v>2431</v>
      </c>
      <c r="V1221" s="70" t="s">
        <v>2431</v>
      </c>
      <c r="W1221" s="44" t="str">
        <f t="shared" si="281"/>
        <v/>
      </c>
      <c r="X1221" s="25" t="str">
        <f t="shared" si="282"/>
        <v/>
      </c>
      <c r="Y1221" s="1">
        <f t="shared" si="283"/>
        <v>1194</v>
      </c>
      <c r="Z1221" t="str">
        <f t="shared" si="284"/>
        <v xml:space="preserve">VAR_LLIM   </v>
      </c>
      <c r="AA1221" s="158" t="str">
        <f>IF(ISNA(VLOOKUP(X1221,Sheet2!J:J,1,0)),"//","")</f>
        <v/>
      </c>
      <c r="AC1221" s="108" t="str">
        <f t="shared" si="285"/>
        <v/>
      </c>
      <c r="AD1221" t="b">
        <f t="shared" si="286"/>
        <v>1</v>
      </c>
    </row>
    <row r="1222" spans="1:30">
      <c r="A1222" s="56">
        <f t="shared" si="287"/>
        <v>1222</v>
      </c>
      <c r="B1222" s="55">
        <f t="shared" si="279"/>
        <v>1195</v>
      </c>
      <c r="C1222" s="59" t="s">
        <v>4057</v>
      </c>
      <c r="D1222" s="59" t="s">
        <v>7</v>
      </c>
      <c r="E1222" s="65" t="s">
        <v>115</v>
      </c>
      <c r="F1222" s="65" t="s">
        <v>115</v>
      </c>
      <c r="G1222" s="190">
        <v>0</v>
      </c>
      <c r="H1222" s="190">
        <v>0</v>
      </c>
      <c r="I1222" s="186" t="s">
        <v>116</v>
      </c>
      <c r="J1222" s="65" t="s">
        <v>1550</v>
      </c>
      <c r="K1222" s="66" t="s">
        <v>4077</v>
      </c>
      <c r="L1222" s="67"/>
      <c r="M1222" s="63" t="s">
        <v>4296</v>
      </c>
      <c r="N1222" s="13"/>
      <c r="O1222"/>
      <c r="P1222" t="str">
        <f t="shared" si="292"/>
        <v/>
      </c>
      <c r="Q1222" t="str">
        <f>IF(ISNA(VLOOKUP(AC1222,#REF!,1)),"//","")</f>
        <v/>
      </c>
      <c r="R1222"/>
      <c r="S1222" s="43">
        <f t="shared" si="280"/>
        <v>190</v>
      </c>
      <c r="T1222" s="92"/>
      <c r="U1222" s="70"/>
      <c r="V1222" s="70"/>
      <c r="W1222" s="44" t="str">
        <f t="shared" si="281"/>
        <v/>
      </c>
      <c r="X1222" s="25" t="str">
        <f t="shared" si="282"/>
        <v/>
      </c>
      <c r="Y1222" s="1">
        <f t="shared" si="283"/>
        <v>1195</v>
      </c>
      <c r="Z1222" t="str">
        <f t="shared" si="284"/>
        <v xml:space="preserve">VAR_FV     </v>
      </c>
      <c r="AA1222" s="158" t="str">
        <f>IF(ISNA(VLOOKUP(X1222,Sheet2!J:J,1,0)),"//","")</f>
        <v/>
      </c>
      <c r="AC1222" s="108" t="str">
        <f t="shared" si="285"/>
        <v/>
      </c>
      <c r="AD1222" t="b">
        <f t="shared" si="286"/>
        <v>1</v>
      </c>
    </row>
    <row r="1223" spans="1:30">
      <c r="A1223" s="56">
        <f t="shared" si="287"/>
        <v>1223</v>
      </c>
      <c r="B1223" s="55">
        <f t="shared" ref="B1223:B1286" si="293">IF(AND(MID(C1223,2,1)&lt;&gt;"/",MID(C1223,1,1)="/"),INT(B1222)+1,B1222+0.01)</f>
        <v>1196</v>
      </c>
      <c r="C1223" s="59" t="s">
        <v>4057</v>
      </c>
      <c r="D1223" s="59" t="s">
        <v>7</v>
      </c>
      <c r="E1223" s="65" t="s">
        <v>153</v>
      </c>
      <c r="F1223" s="65" t="s">
        <v>153</v>
      </c>
      <c r="G1223" s="190">
        <v>0</v>
      </c>
      <c r="H1223" s="190">
        <v>0</v>
      </c>
      <c r="I1223" s="186" t="s">
        <v>116</v>
      </c>
      <c r="J1223" s="65" t="s">
        <v>1550</v>
      </c>
      <c r="K1223" s="66" t="s">
        <v>4077</v>
      </c>
      <c r="L1223" s="67"/>
      <c r="M1223" s="63" t="s">
        <v>4297</v>
      </c>
      <c r="N1223" s="13"/>
      <c r="O1223"/>
      <c r="P1223" t="str">
        <f t="shared" si="292"/>
        <v/>
      </c>
      <c r="Q1223" t="str">
        <f>IF(ISNA(VLOOKUP(AC1223,#REF!,1)),"//","")</f>
        <v/>
      </c>
      <c r="R1223"/>
      <c r="S1223" s="43">
        <f t="shared" ref="S1223:S1286" si="294">IF(X1223&lt;&gt;"",S1222+1,S1222)</f>
        <v>190</v>
      </c>
      <c r="T1223" s="92"/>
      <c r="U1223" s="70"/>
      <c r="V1223" s="70"/>
      <c r="W1223" s="44" t="str">
        <f t="shared" ref="W1223:W1286" si="295">IF( OR(U1223="CNST", I1223="CAT_REGS"),IF(E1223=CHAR(34)&amp;CHAR(34),F1223,E1223),
IF(U1223="YES",UPPER(IF(E1223=CHAR(34)&amp;CHAR(34),F1223,E1223)),
IF(   AND(U1223&lt;&gt;"NO",I1223="CAT_FNCT",D1223&lt;&gt;"multiply", D1223&lt;&gt;"divide"),IF(J1223="SLS_ENABLED",   UPPER(IF(E1223=CHAR(34)&amp;CHAR(34),F1223,E1223)),""),"")))</f>
        <v/>
      </c>
      <c r="X1223" s="25" t="str">
        <f t="shared" ref="X1223:X1286" si="296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1">
        <f t="shared" ref="Y1223:Y1286" si="297">B1223</f>
        <v>1196</v>
      </c>
      <c r="Z1223" t="str">
        <f t="shared" ref="Z1223:Z1286" si="298">M1223</f>
        <v xml:space="preserve">VAR_IPonA  </v>
      </c>
      <c r="AA1223" s="158" t="str">
        <f>IF(ISNA(VLOOKUP(X1223,Sheet2!J:J,1,0)),"//","")</f>
        <v/>
      </c>
      <c r="AC1223" s="108" t="str">
        <f t="shared" ref="AC1223:AC1286" si="299">IF(LEN(X1223)=0,"",SUBSTITUTE(SUBSTITUTE(SUBSTITUTE(SUBSTITUTE(SUBSTITUTE(SUBSTITUTE(SUBSTITUTE(SUBSTITUTE(SUBSTITUTE(SUBSTITUTE(SUBSTITUTE(SUBSTITUTE(SUBSTITUTE(SUBSTITUTE(SUBSTITUTE(SUBSTITUTE(SUBSTITUTE(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23" t="b">
        <f t="shared" ref="AD1223:AD1286" si="300">X1223=AC1223</f>
        <v>1</v>
      </c>
    </row>
    <row r="1224" spans="1:30">
      <c r="A1224" s="56">
        <f t="shared" si="287"/>
        <v>1224</v>
      </c>
      <c r="B1224" s="55">
        <f t="shared" si="293"/>
        <v>1197</v>
      </c>
      <c r="C1224" s="59" t="s">
        <v>4057</v>
      </c>
      <c r="D1224" s="59" t="s">
        <v>7</v>
      </c>
      <c r="E1224" s="65" t="s">
        <v>1347</v>
      </c>
      <c r="F1224" s="65" t="s">
        <v>4306</v>
      </c>
      <c r="G1224" s="190">
        <v>0</v>
      </c>
      <c r="H1224" s="190">
        <v>0</v>
      </c>
      <c r="I1224" s="186" t="s">
        <v>116</v>
      </c>
      <c r="J1224" s="65" t="s">
        <v>1550</v>
      </c>
      <c r="K1224" s="66" t="s">
        <v>4077</v>
      </c>
      <c r="L1224" s="67"/>
      <c r="M1224" s="63" t="s">
        <v>4298</v>
      </c>
      <c r="N1224" s="13"/>
      <c r="O1224"/>
      <c r="P1224" t="str">
        <f t="shared" si="292"/>
        <v>NOT EQUAL</v>
      </c>
      <c r="Q1224" t="str">
        <f>IF(ISNA(VLOOKUP(AC1224,#REF!,1)),"//","")</f>
        <v/>
      </c>
      <c r="R1224"/>
      <c r="S1224" s="43">
        <f t="shared" si="294"/>
        <v>190</v>
      </c>
      <c r="T1224" s="92"/>
      <c r="U1224" s="70"/>
      <c r="V1224" s="70"/>
      <c r="W1224" s="44" t="str">
        <f t="shared" si="295"/>
        <v/>
      </c>
      <c r="X1224" s="25" t="str">
        <f t="shared" si="296"/>
        <v/>
      </c>
      <c r="Y1224" s="1">
        <f t="shared" si="297"/>
        <v>1197</v>
      </c>
      <c r="Z1224" t="str">
        <f t="shared" si="298"/>
        <v xml:space="preserve">VAR_NPER   </v>
      </c>
      <c r="AA1224" s="158" t="str">
        <f>IF(ISNA(VLOOKUP(X1224,Sheet2!J:J,1,0)),"//","")</f>
        <v/>
      </c>
      <c r="AC1224" s="108" t="str">
        <f t="shared" si="299"/>
        <v/>
      </c>
      <c r="AD1224" t="b">
        <f t="shared" si="300"/>
        <v>1</v>
      </c>
    </row>
    <row r="1225" spans="1:30">
      <c r="A1225" s="56">
        <f t="shared" si="287"/>
        <v>1225</v>
      </c>
      <c r="B1225" s="55">
        <f t="shared" si="293"/>
        <v>1198</v>
      </c>
      <c r="C1225" s="59" t="s">
        <v>4057</v>
      </c>
      <c r="D1225" s="59" t="s">
        <v>7</v>
      </c>
      <c r="E1225" s="65" t="s">
        <v>1354</v>
      </c>
      <c r="F1225" s="65" t="s">
        <v>1355</v>
      </c>
      <c r="G1225" s="190">
        <v>0</v>
      </c>
      <c r="H1225" s="190">
        <v>0</v>
      </c>
      <c r="I1225" s="186" t="s">
        <v>116</v>
      </c>
      <c r="J1225" s="65" t="s">
        <v>1550</v>
      </c>
      <c r="K1225" s="66" t="s">
        <v>4077</v>
      </c>
      <c r="L1225" s="67"/>
      <c r="M1225" s="63" t="s">
        <v>4299</v>
      </c>
      <c r="N1225" s="13"/>
      <c r="O1225"/>
      <c r="P1225" t="str">
        <f t="shared" si="292"/>
        <v/>
      </c>
      <c r="Q1225" t="str">
        <f>IF(ISNA(VLOOKUP(AC1225,#REF!,1)),"//","")</f>
        <v/>
      </c>
      <c r="R1225"/>
      <c r="S1225" s="43">
        <f t="shared" si="294"/>
        <v>190</v>
      </c>
      <c r="T1225" s="92"/>
      <c r="U1225" s="70"/>
      <c r="V1225" s="70"/>
      <c r="W1225" s="44" t="str">
        <f t="shared" si="295"/>
        <v/>
      </c>
      <c r="X1225" s="25" t="str">
        <f t="shared" si="296"/>
        <v/>
      </c>
      <c r="Y1225" s="1">
        <f t="shared" si="297"/>
        <v>1198</v>
      </c>
      <c r="Z1225" t="str">
        <f t="shared" si="298"/>
        <v xml:space="preserve">VAR_PERonA </v>
      </c>
      <c r="AA1225" s="158" t="str">
        <f>IF(ISNA(VLOOKUP(X1225,Sheet2!J:J,1,0)),"//","")</f>
        <v/>
      </c>
      <c r="AC1225" s="108" t="str">
        <f t="shared" si="299"/>
        <v/>
      </c>
      <c r="AD1225" t="b">
        <f t="shared" si="300"/>
        <v>1</v>
      </c>
    </row>
    <row r="1226" spans="1:30">
      <c r="A1226" s="56">
        <f t="shared" si="287"/>
        <v>1226</v>
      </c>
      <c r="B1226" s="55">
        <f t="shared" si="293"/>
        <v>1199</v>
      </c>
      <c r="C1226" s="59" t="s">
        <v>4057</v>
      </c>
      <c r="D1226" s="59" t="s">
        <v>7</v>
      </c>
      <c r="E1226" s="65" t="s">
        <v>1357</v>
      </c>
      <c r="F1226" s="65" t="s">
        <v>1357</v>
      </c>
      <c r="G1226" s="190">
        <v>0</v>
      </c>
      <c r="H1226" s="190">
        <v>0</v>
      </c>
      <c r="I1226" s="186" t="s">
        <v>116</v>
      </c>
      <c r="J1226" s="65" t="s">
        <v>1550</v>
      </c>
      <c r="K1226" s="66" t="s">
        <v>4077</v>
      </c>
      <c r="L1226" s="67"/>
      <c r="M1226" s="63" t="s">
        <v>4300</v>
      </c>
      <c r="N1226" s="13"/>
      <c r="O1226"/>
      <c r="P1226" t="str">
        <f t="shared" si="292"/>
        <v/>
      </c>
      <c r="Q1226" t="str">
        <f>IF(ISNA(VLOOKUP(AC1226,#REF!,1)),"//","")</f>
        <v/>
      </c>
      <c r="R1226"/>
      <c r="S1226" s="43">
        <f t="shared" si="294"/>
        <v>190</v>
      </c>
      <c r="T1226" s="92"/>
      <c r="U1226" s="70"/>
      <c r="V1226" s="70"/>
      <c r="W1226" s="44" t="str">
        <f t="shared" si="295"/>
        <v/>
      </c>
      <c r="X1226" s="25" t="str">
        <f t="shared" si="296"/>
        <v/>
      </c>
      <c r="Y1226" s="1">
        <f t="shared" si="297"/>
        <v>1199</v>
      </c>
      <c r="Z1226" t="str">
        <f t="shared" si="298"/>
        <v xml:space="preserve">VAR_PMT    </v>
      </c>
      <c r="AA1226" s="158" t="str">
        <f>IF(ISNA(VLOOKUP(X1226,Sheet2!J:J,1,0)),"//","")</f>
        <v/>
      </c>
      <c r="AC1226" s="108" t="str">
        <f t="shared" si="299"/>
        <v/>
      </c>
      <c r="AD1226" t="b">
        <f t="shared" si="300"/>
        <v>1</v>
      </c>
    </row>
    <row r="1227" spans="1:30">
      <c r="A1227" s="56">
        <f t="shared" si="287"/>
        <v>1227</v>
      </c>
      <c r="B1227" s="55">
        <f t="shared" si="293"/>
        <v>1200</v>
      </c>
      <c r="C1227" s="59" t="s">
        <v>4057</v>
      </c>
      <c r="D1227" s="59" t="s">
        <v>7</v>
      </c>
      <c r="E1227" s="65" t="s">
        <v>269</v>
      </c>
      <c r="F1227" s="65" t="s">
        <v>269</v>
      </c>
      <c r="G1227" s="190">
        <v>0</v>
      </c>
      <c r="H1227" s="190">
        <v>0</v>
      </c>
      <c r="I1227" s="186" t="s">
        <v>116</v>
      </c>
      <c r="J1227" s="65" t="s">
        <v>1550</v>
      </c>
      <c r="K1227" s="66" t="s">
        <v>4077</v>
      </c>
      <c r="L1227" s="67"/>
      <c r="M1227" s="63" t="s">
        <v>4301</v>
      </c>
      <c r="N1227" s="13"/>
      <c r="O1227"/>
      <c r="P1227" t="str">
        <f t="shared" si="292"/>
        <v/>
      </c>
      <c r="Q1227" t="str">
        <f>IF(ISNA(VLOOKUP(AC1227,#REF!,1)),"//","")</f>
        <v/>
      </c>
      <c r="R1227"/>
      <c r="S1227" s="43">
        <f t="shared" si="294"/>
        <v>190</v>
      </c>
      <c r="T1227" s="92"/>
      <c r="U1227" s="70"/>
      <c r="V1227" s="70"/>
      <c r="W1227" s="44" t="str">
        <f t="shared" si="295"/>
        <v/>
      </c>
      <c r="X1227" s="25" t="str">
        <f t="shared" si="296"/>
        <v/>
      </c>
      <c r="Y1227" s="1">
        <f t="shared" si="297"/>
        <v>1200</v>
      </c>
      <c r="Z1227" t="str">
        <f t="shared" si="298"/>
        <v xml:space="preserve">VAR_PV     </v>
      </c>
      <c r="AA1227" s="158" t="str">
        <f>IF(ISNA(VLOOKUP(X1227,Sheet2!J:J,1,0)),"//","")</f>
        <v/>
      </c>
      <c r="AC1227" s="108" t="str">
        <f t="shared" si="299"/>
        <v/>
      </c>
      <c r="AD1227" t="b">
        <f t="shared" si="300"/>
        <v>1</v>
      </c>
    </row>
    <row r="1228" spans="1:30">
      <c r="A1228" s="56">
        <f t="shared" si="287"/>
        <v>1228</v>
      </c>
      <c r="B1228" s="55">
        <f t="shared" si="293"/>
        <v>1201</v>
      </c>
      <c r="C1228" s="59" t="s">
        <v>4057</v>
      </c>
      <c r="D1228" s="59" t="s">
        <v>7</v>
      </c>
      <c r="E1228" s="151" t="s">
        <v>4270</v>
      </c>
      <c r="F1228" s="151" t="s">
        <v>4270</v>
      </c>
      <c r="G1228" s="190">
        <v>0</v>
      </c>
      <c r="H1228" s="190">
        <v>0</v>
      </c>
      <c r="I1228" s="186" t="s">
        <v>116</v>
      </c>
      <c r="J1228" s="65" t="s">
        <v>1550</v>
      </c>
      <c r="K1228" s="66" t="s">
        <v>4077</v>
      </c>
      <c r="L1228" s="67"/>
      <c r="M1228" s="63" t="s">
        <v>4287</v>
      </c>
      <c r="N1228" s="13"/>
      <c r="O1228"/>
      <c r="P1228" t="str">
        <f t="shared" si="292"/>
        <v/>
      </c>
      <c r="Q1228" t="str">
        <f>IF(ISNA(VLOOKUP(AC1228,#REF!,1)),"//","")</f>
        <v/>
      </c>
      <c r="R1228"/>
      <c r="S1228" s="43">
        <f t="shared" si="294"/>
        <v>190</v>
      </c>
      <c r="T1228" s="92"/>
      <c r="U1228" s="70"/>
      <c r="V1228" s="70"/>
      <c r="W1228" s="44" t="str">
        <f t="shared" si="295"/>
        <v/>
      </c>
      <c r="X1228" s="25" t="str">
        <f t="shared" si="296"/>
        <v/>
      </c>
      <c r="Y1228" s="1">
        <f t="shared" si="297"/>
        <v>1201</v>
      </c>
      <c r="Z1228" t="str">
        <f t="shared" si="298"/>
        <v xml:space="preserve">VAR_GRAMOD </v>
      </c>
      <c r="AA1228" s="158" t="str">
        <f>IF(ISNA(VLOOKUP(X1228,Sheet2!J:J,1,0)),"//","")</f>
        <v/>
      </c>
      <c r="AC1228" s="108" t="str">
        <f t="shared" si="299"/>
        <v/>
      </c>
      <c r="AD1228" t="b">
        <f t="shared" si="300"/>
        <v>1</v>
      </c>
    </row>
    <row r="1229" spans="1:30">
      <c r="A1229" s="56">
        <f t="shared" si="287"/>
        <v>1229</v>
      </c>
      <c r="B1229" s="55">
        <f t="shared" si="293"/>
        <v>1202</v>
      </c>
      <c r="C1229" s="59" t="s">
        <v>4941</v>
      </c>
      <c r="D1229" s="59" t="s">
        <v>7</v>
      </c>
      <c r="E1229" s="151" t="s">
        <v>1309</v>
      </c>
      <c r="F1229" s="151" t="s">
        <v>4364</v>
      </c>
      <c r="G1229" s="190">
        <v>0</v>
      </c>
      <c r="H1229" s="190">
        <v>0</v>
      </c>
      <c r="I1229" s="186" t="s">
        <v>116</v>
      </c>
      <c r="J1229" s="65" t="s">
        <v>1550</v>
      </c>
      <c r="K1229" s="66" t="s">
        <v>4077</v>
      </c>
      <c r="L1229" s="67"/>
      <c r="M1229" s="63" t="s">
        <v>4302</v>
      </c>
      <c r="N1229" s="13"/>
      <c r="O1229"/>
      <c r="P1229" t="str">
        <f t="shared" si="292"/>
        <v>NOT EQUAL</v>
      </c>
      <c r="Q1229" t="str">
        <f>IF(ISNA(VLOOKUP(AC1229,#REF!,1)),"//","")</f>
        <v/>
      </c>
      <c r="R1229"/>
      <c r="S1229" s="43">
        <f t="shared" si="294"/>
        <v>190</v>
      </c>
      <c r="T1229" s="92"/>
      <c r="U1229" s="70"/>
      <c r="V1229" s="70"/>
      <c r="W1229" s="44" t="str">
        <f t="shared" si="295"/>
        <v/>
      </c>
      <c r="X1229" s="25" t="str">
        <f t="shared" si="296"/>
        <v/>
      </c>
      <c r="Y1229" s="1">
        <f t="shared" si="297"/>
        <v>1202</v>
      </c>
      <c r="Z1229" t="str">
        <f t="shared" si="298"/>
        <v xml:space="preserve">VAR_MATA   </v>
      </c>
      <c r="AA1229" s="158" t="str">
        <f>IF(ISNA(VLOOKUP(X1229,Sheet2!J:J,1,0)),"//","")</f>
        <v/>
      </c>
      <c r="AC1229" s="108" t="str">
        <f t="shared" si="299"/>
        <v/>
      </c>
      <c r="AD1229" t="b">
        <f t="shared" si="300"/>
        <v>1</v>
      </c>
    </row>
    <row r="1230" spans="1:30" s="240" customFormat="1">
      <c r="A1230" s="235">
        <f t="shared" si="287"/>
        <v>1230</v>
      </c>
      <c r="B1230" s="55">
        <f t="shared" si="293"/>
        <v>1203</v>
      </c>
      <c r="C1230" s="236" t="s">
        <v>4942</v>
      </c>
      <c r="D1230" s="236" t="s">
        <v>7</v>
      </c>
      <c r="E1230" s="250" t="s">
        <v>1310</v>
      </c>
      <c r="F1230" s="250" t="s">
        <v>4365</v>
      </c>
      <c r="G1230" s="251">
        <v>0</v>
      </c>
      <c r="H1230" s="251">
        <v>0</v>
      </c>
      <c r="I1230" s="174" t="s">
        <v>116</v>
      </c>
      <c r="J1230" s="174" t="s">
        <v>1550</v>
      </c>
      <c r="K1230" s="239" t="s">
        <v>4077</v>
      </c>
      <c r="M1230" s="241" t="s">
        <v>4303</v>
      </c>
      <c r="N1230" s="241"/>
      <c r="P1230" s="240" t="str">
        <f t="shared" si="292"/>
        <v>NOT EQUAL</v>
      </c>
      <c r="Q1230" s="240" t="str">
        <f>IF(ISNA(VLOOKUP(AC1230,#REF!,1)),"//","")</f>
        <v/>
      </c>
      <c r="S1230" s="242">
        <f t="shared" si="294"/>
        <v>190</v>
      </c>
      <c r="T1230" s="235"/>
      <c r="U1230" s="243"/>
      <c r="V1230" s="243"/>
      <c r="W1230" s="244" t="str">
        <f t="shared" si="295"/>
        <v/>
      </c>
      <c r="X1230" s="245" t="str">
        <f t="shared" si="296"/>
        <v/>
      </c>
      <c r="Y1230" s="246">
        <f t="shared" si="297"/>
        <v>1203</v>
      </c>
      <c r="Z1230" s="240" t="str">
        <f t="shared" si="298"/>
        <v xml:space="preserve">VAR_MATB   </v>
      </c>
      <c r="AA1230" s="243" t="str">
        <f>IF(ISNA(VLOOKUP(X1230,Sheet2!J:J,1,0)),"//","")</f>
        <v/>
      </c>
      <c r="AC1230" s="235" t="str">
        <f t="shared" si="299"/>
        <v/>
      </c>
      <c r="AD1230" s="240" t="b">
        <f t="shared" si="300"/>
        <v>1</v>
      </c>
    </row>
    <row r="1231" spans="1:30" s="240" customFormat="1">
      <c r="A1231" s="235">
        <f t="shared" si="287"/>
        <v>1231</v>
      </c>
      <c r="B1231" s="55">
        <f t="shared" si="293"/>
        <v>1204</v>
      </c>
      <c r="C1231" s="59" t="s">
        <v>4057</v>
      </c>
      <c r="D1231" s="236" t="s">
        <v>7</v>
      </c>
      <c r="E1231" s="250" t="s">
        <v>1311</v>
      </c>
      <c r="F1231" s="250" t="s">
        <v>4366</v>
      </c>
      <c r="G1231" s="251">
        <v>0</v>
      </c>
      <c r="H1231" s="251">
        <v>0</v>
      </c>
      <c r="I1231" s="174" t="s">
        <v>116</v>
      </c>
      <c r="J1231" s="174" t="s">
        <v>1550</v>
      </c>
      <c r="K1231" s="239" t="s">
        <v>4077</v>
      </c>
      <c r="M1231" s="241" t="s">
        <v>4304</v>
      </c>
      <c r="N1231" s="241"/>
      <c r="P1231" s="240" t="str">
        <f t="shared" si="292"/>
        <v>NOT EQUAL</v>
      </c>
      <c r="Q1231" s="240" t="str">
        <f>IF(ISNA(VLOOKUP(AC1231,#REF!,1)),"//","")</f>
        <v/>
      </c>
      <c r="S1231" s="242">
        <f t="shared" si="294"/>
        <v>190</v>
      </c>
      <c r="T1231" s="235"/>
      <c r="U1231" s="243"/>
      <c r="V1231" s="243"/>
      <c r="W1231" s="244" t="str">
        <f t="shared" si="295"/>
        <v/>
      </c>
      <c r="X1231" s="245" t="str">
        <f t="shared" si="296"/>
        <v/>
      </c>
      <c r="Y1231" s="246">
        <f t="shared" si="297"/>
        <v>1204</v>
      </c>
      <c r="Z1231" s="240" t="str">
        <f t="shared" si="298"/>
        <v xml:space="preserve">VAR_MATX   </v>
      </c>
      <c r="AA1231" s="243" t="str">
        <f>IF(ISNA(VLOOKUP(X1231,Sheet2!J:J,1,0)),"//","")</f>
        <v/>
      </c>
      <c r="AC1231" s="235" t="str">
        <f t="shared" si="299"/>
        <v/>
      </c>
      <c r="AD1231" s="240" t="b">
        <f t="shared" si="300"/>
        <v>1</v>
      </c>
    </row>
    <row r="1232" spans="1:30" s="17" customFormat="1">
      <c r="A1232" s="108">
        <f t="shared" ref="A1232:A1233" si="301">IF(B1232=INT(B1232),ROW(),"")</f>
        <v>1232</v>
      </c>
      <c r="B1232" s="55">
        <f t="shared" si="293"/>
        <v>1205</v>
      </c>
      <c r="C1232" s="110" t="s">
        <v>4057</v>
      </c>
      <c r="D1232" s="110" t="s">
        <v>7</v>
      </c>
      <c r="E1232" s="111" t="str">
        <f t="shared" ref="E1232:E1233" si="302">CHAR(34)&amp;IF(B1232&lt;10,"000",IF(B1232&lt;100,"00",IF(B1232&lt;1000,"0","")))&amp;$B1232&amp;CHAR(34)</f>
        <v>"1205"</v>
      </c>
      <c r="F1232" s="111" t="str">
        <f t="shared" ref="F1232:F1233" si="303">E1232</f>
        <v>"1205"</v>
      </c>
      <c r="G1232" s="191">
        <v>0</v>
      </c>
      <c r="H1232" s="191">
        <v>0</v>
      </c>
      <c r="I1232" s="112" t="s">
        <v>28</v>
      </c>
      <c r="J1232" s="112" t="s">
        <v>1550</v>
      </c>
      <c r="K1232" s="113" t="s">
        <v>4077</v>
      </c>
      <c r="M1232" s="16" t="str">
        <f>"VAR_"&amp;IF(B1232&lt;10,"000",IF(B1232&lt;100,"00",IF(B1232&lt;1000,"0","")))&amp;$B1232</f>
        <v>VAR_1205</v>
      </c>
      <c r="N1232" s="16"/>
      <c r="P1232" s="17" t="str">
        <f t="shared" si="292"/>
        <v/>
      </c>
      <c r="Q1232" s="17" t="str">
        <f>IF(ISNA(VLOOKUP(AC1232,#REF!,1)),"//","")</f>
        <v/>
      </c>
      <c r="S1232" s="114">
        <f t="shared" si="294"/>
        <v>190</v>
      </c>
      <c r="T1232" s="108" t="s">
        <v>2431</v>
      </c>
      <c r="U1232" s="115" t="s">
        <v>2431</v>
      </c>
      <c r="V1232" s="115" t="s">
        <v>2431</v>
      </c>
      <c r="W1232" s="247" t="str">
        <f t="shared" si="295"/>
        <v/>
      </c>
      <c r="X1232" s="248" t="str">
        <f t="shared" si="296"/>
        <v/>
      </c>
      <c r="Y1232" s="249">
        <f t="shared" si="297"/>
        <v>1205</v>
      </c>
      <c r="Z1232" s="17" t="str">
        <f t="shared" si="298"/>
        <v>VAR_1205</v>
      </c>
      <c r="AA1232" s="115" t="str">
        <f>IF(ISNA(VLOOKUP(X1232,Sheet2!J:J,1,0)),"//","")</f>
        <v/>
      </c>
      <c r="AC1232" s="108" t="str">
        <f t="shared" si="299"/>
        <v/>
      </c>
      <c r="AD1232" s="17" t="b">
        <f t="shared" si="300"/>
        <v>1</v>
      </c>
    </row>
    <row r="1233" spans="1:30" s="17" customFormat="1">
      <c r="A1233" s="108">
        <f t="shared" si="301"/>
        <v>1233</v>
      </c>
      <c r="B1233" s="55">
        <f t="shared" si="293"/>
        <v>1206</v>
      </c>
      <c r="C1233" s="110" t="s">
        <v>4057</v>
      </c>
      <c r="D1233" s="110" t="s">
        <v>7</v>
      </c>
      <c r="E1233" s="111" t="str">
        <f t="shared" si="302"/>
        <v>"1206"</v>
      </c>
      <c r="F1233" s="111" t="str">
        <f t="shared" si="303"/>
        <v>"1206"</v>
      </c>
      <c r="G1233" s="191">
        <v>0</v>
      </c>
      <c r="H1233" s="191">
        <v>0</v>
      </c>
      <c r="I1233" s="112" t="s">
        <v>28</v>
      </c>
      <c r="J1233" s="112" t="s">
        <v>1550</v>
      </c>
      <c r="K1233" s="113" t="s">
        <v>4077</v>
      </c>
      <c r="M1233" s="16" t="str">
        <f>"VAR_"&amp;IF(B1233&lt;10,"000",IF(B1233&lt;100,"00",IF(B1233&lt;1000,"0","")))&amp;$B1233</f>
        <v>VAR_1206</v>
      </c>
      <c r="N1233" s="16"/>
      <c r="P1233" s="17" t="str">
        <f t="shared" si="292"/>
        <v/>
      </c>
      <c r="Q1233" s="17" t="str">
        <f>IF(ISNA(VLOOKUP(AC1233,#REF!,1)),"//","")</f>
        <v/>
      </c>
      <c r="S1233" s="114">
        <f t="shared" si="294"/>
        <v>190</v>
      </c>
      <c r="T1233" s="108" t="s">
        <v>2431</v>
      </c>
      <c r="U1233" s="115" t="s">
        <v>2431</v>
      </c>
      <c r="V1233" s="115" t="s">
        <v>2431</v>
      </c>
      <c r="W1233" s="247" t="str">
        <f t="shared" si="295"/>
        <v/>
      </c>
      <c r="X1233" s="248" t="str">
        <f t="shared" si="296"/>
        <v/>
      </c>
      <c r="Y1233" s="249">
        <f t="shared" si="297"/>
        <v>1206</v>
      </c>
      <c r="Z1233" s="17" t="str">
        <f t="shared" si="298"/>
        <v>VAR_1206</v>
      </c>
      <c r="AA1233" s="115" t="str">
        <f>IF(ISNA(VLOOKUP(X1233,Sheet2!J:J,1,0)),"//","")</f>
        <v/>
      </c>
      <c r="AC1233" s="108" t="str">
        <f t="shared" si="299"/>
        <v/>
      </c>
      <c r="AD1233" s="17" t="b">
        <f t="shared" si="300"/>
        <v>1</v>
      </c>
    </row>
    <row r="1234" spans="1:30" s="47" customFormat="1">
      <c r="A1234" s="56" t="str">
        <f t="shared" ref="A1234:A1296" si="304">IF(B1234=INT(B1234),ROW(),"")</f>
        <v/>
      </c>
      <c r="B1234" s="55">
        <f t="shared" si="293"/>
        <v>1206.01</v>
      </c>
      <c r="C1234" s="58" t="s">
        <v>2431</v>
      </c>
      <c r="D1234" s="59"/>
      <c r="E1234" s="63"/>
      <c r="F1234" s="63"/>
      <c r="G1234" s="91"/>
      <c r="H1234" s="91"/>
      <c r="I1234" s="65"/>
      <c r="J1234" s="65"/>
      <c r="K1234" s="66"/>
      <c r="L1234" s="58"/>
      <c r="M1234" s="63" t="s">
        <v>2431</v>
      </c>
      <c r="N1234" s="48"/>
      <c r="O1234" s="49"/>
      <c r="P1234" s="49"/>
      <c r="Q1234" s="49" t="str">
        <f>IF(ISNA(VLOOKUP(AC1234,#REF!,1)),"//","")</f>
        <v/>
      </c>
      <c r="R1234" s="49"/>
      <c r="S1234" s="43">
        <f t="shared" si="294"/>
        <v>190</v>
      </c>
      <c r="T1234" s="92" t="s">
        <v>2431</v>
      </c>
      <c r="U1234" s="90" t="s">
        <v>2431</v>
      </c>
      <c r="V1234" s="90" t="s">
        <v>2431</v>
      </c>
      <c r="W1234" s="44" t="str">
        <f t="shared" si="295"/>
        <v/>
      </c>
      <c r="X1234" s="25" t="str">
        <f t="shared" si="296"/>
        <v/>
      </c>
      <c r="Y1234" s="1">
        <f t="shared" si="297"/>
        <v>1206.01</v>
      </c>
      <c r="Z1234" t="str">
        <f t="shared" si="298"/>
        <v/>
      </c>
      <c r="AA1234" s="158" t="str">
        <f>IF(ISNA(VLOOKUP(X1234,Sheet2!J:J,1,0)),"//","")</f>
        <v/>
      </c>
      <c r="AC1234" s="108" t="str">
        <f t="shared" si="299"/>
        <v/>
      </c>
      <c r="AD1234" t="b">
        <f t="shared" si="300"/>
        <v>1</v>
      </c>
    </row>
    <row r="1235" spans="1:30" s="47" customFormat="1">
      <c r="A1235" s="56" t="str">
        <f t="shared" si="304"/>
        <v/>
      </c>
      <c r="B1235" s="55">
        <f t="shared" si="293"/>
        <v>1206.02</v>
      </c>
      <c r="C1235" s="58" t="s">
        <v>2431</v>
      </c>
      <c r="D1235" s="59"/>
      <c r="E1235" s="63"/>
      <c r="F1235" s="63"/>
      <c r="G1235" s="91"/>
      <c r="H1235" s="91"/>
      <c r="I1235" s="65"/>
      <c r="J1235" s="65"/>
      <c r="K1235" s="66"/>
      <c r="L1235" s="58"/>
      <c r="M1235" s="63" t="s">
        <v>2431</v>
      </c>
      <c r="N1235" s="48"/>
      <c r="O1235" s="49"/>
      <c r="P1235" s="49"/>
      <c r="Q1235" s="49" t="str">
        <f>IF(ISNA(VLOOKUP(AC1235,#REF!,1)),"//","")</f>
        <v/>
      </c>
      <c r="R1235" s="49"/>
      <c r="S1235" s="43">
        <f t="shared" si="294"/>
        <v>190</v>
      </c>
      <c r="T1235" s="92" t="s">
        <v>2431</v>
      </c>
      <c r="U1235" s="90" t="s">
        <v>2431</v>
      </c>
      <c r="V1235" s="90" t="s">
        <v>2431</v>
      </c>
      <c r="W1235" s="44" t="str">
        <f t="shared" si="295"/>
        <v/>
      </c>
      <c r="X1235" s="25" t="str">
        <f t="shared" si="296"/>
        <v/>
      </c>
      <c r="Y1235" s="1">
        <f t="shared" si="297"/>
        <v>1206.02</v>
      </c>
      <c r="Z1235" t="str">
        <f t="shared" si="298"/>
        <v/>
      </c>
      <c r="AA1235" s="158" t="str">
        <f>IF(ISNA(VLOOKUP(X1235,Sheet2!J:J,1,0)),"//","")</f>
        <v/>
      </c>
      <c r="AC1235" s="108" t="str">
        <f t="shared" si="299"/>
        <v/>
      </c>
      <c r="AD1235" t="b">
        <f t="shared" si="300"/>
        <v>1</v>
      </c>
    </row>
    <row r="1236" spans="1:30" s="47" customFormat="1">
      <c r="A1236" s="56" t="str">
        <f t="shared" si="304"/>
        <v/>
      </c>
      <c r="B1236" s="55">
        <f t="shared" si="293"/>
        <v>1206.03</v>
      </c>
      <c r="C1236" s="58" t="s">
        <v>2934</v>
      </c>
      <c r="D1236" s="59"/>
      <c r="E1236" s="63"/>
      <c r="F1236" s="63"/>
      <c r="G1236" s="91"/>
      <c r="H1236" s="91"/>
      <c r="I1236" s="65"/>
      <c r="J1236" s="65"/>
      <c r="K1236" s="66"/>
      <c r="L1236" s="58"/>
      <c r="M1236" s="87" t="str">
        <f>C1236</f>
        <v>// Probability distributions</v>
      </c>
      <c r="N1236" s="48"/>
      <c r="O1236" s="49"/>
      <c r="P1236" s="49"/>
      <c r="Q1236" s="49" t="str">
        <f>IF(ISNA(VLOOKUP(AC1236,#REF!,1)),"//","")</f>
        <v/>
      </c>
      <c r="R1236" s="49"/>
      <c r="S1236" s="43">
        <f t="shared" si="294"/>
        <v>190</v>
      </c>
      <c r="T1236" s="92" t="s">
        <v>2431</v>
      </c>
      <c r="U1236" s="90" t="s">
        <v>2431</v>
      </c>
      <c r="V1236" s="90" t="s">
        <v>2431</v>
      </c>
      <c r="W1236" s="44" t="str">
        <f t="shared" si="295"/>
        <v/>
      </c>
      <c r="X1236" s="25" t="str">
        <f t="shared" si="296"/>
        <v/>
      </c>
      <c r="Y1236" s="1">
        <f t="shared" si="297"/>
        <v>1206.03</v>
      </c>
      <c r="Z1236" t="str">
        <f t="shared" si="298"/>
        <v>// Probability distributions</v>
      </c>
      <c r="AA1236" s="158" t="str">
        <f>IF(ISNA(VLOOKUP(X1236,Sheet2!J:J,1,0)),"//","")</f>
        <v/>
      </c>
      <c r="AC1236" s="108" t="str">
        <f t="shared" si="299"/>
        <v/>
      </c>
      <c r="AD1236" t="b">
        <f t="shared" si="300"/>
        <v>1</v>
      </c>
    </row>
    <row r="1237" spans="1:30">
      <c r="A1237" s="56">
        <f t="shared" si="304"/>
        <v>1237</v>
      </c>
      <c r="B1237" s="55">
        <f t="shared" si="293"/>
        <v>1207</v>
      </c>
      <c r="C1237" t="s">
        <v>4861</v>
      </c>
      <c r="D1237" s="59" t="s">
        <v>7</v>
      </c>
      <c r="E1237" s="65" t="s">
        <v>33</v>
      </c>
      <c r="F1237" s="65" t="s">
        <v>33</v>
      </c>
      <c r="G1237" s="91">
        <v>0</v>
      </c>
      <c r="H1237" s="91">
        <v>0</v>
      </c>
      <c r="I1237" s="179" t="s">
        <v>16</v>
      </c>
      <c r="J1237" s="65" t="s">
        <v>1550</v>
      </c>
      <c r="K1237" s="66" t="s">
        <v>4077</v>
      </c>
      <c r="L1237" s="67"/>
      <c r="M1237" s="63" t="s">
        <v>1610</v>
      </c>
      <c r="N1237" s="13"/>
      <c r="O1237"/>
      <c r="P1237" t="str">
        <f t="shared" si="292"/>
        <v/>
      </c>
      <c r="Q1237" t="str">
        <f>IF(ISNA(VLOOKUP(AC1237,#REF!,1)),"//","")</f>
        <v/>
      </c>
      <c r="R1237"/>
      <c r="S1237" s="43">
        <f t="shared" si="294"/>
        <v>190</v>
      </c>
      <c r="T1237" s="92" t="s">
        <v>2431</v>
      </c>
      <c r="U1237" s="70" t="s">
        <v>2431</v>
      </c>
      <c r="V1237" s="70" t="s">
        <v>2431</v>
      </c>
      <c r="W1237" s="44" t="str">
        <f t="shared" si="295"/>
        <v/>
      </c>
      <c r="X1237" s="25" t="str">
        <f t="shared" si="296"/>
        <v/>
      </c>
      <c r="Y1237" s="1">
        <f t="shared" si="297"/>
        <v>1207</v>
      </c>
      <c r="Z1237" t="str">
        <f t="shared" si="298"/>
        <v>MNU_BINOM</v>
      </c>
      <c r="AA1237" s="158" t="str">
        <f>IF(ISNA(VLOOKUP(X1237,Sheet2!J:J,1,0)),"//","")</f>
        <v/>
      </c>
      <c r="AC1237" s="108" t="str">
        <f t="shared" si="299"/>
        <v/>
      </c>
      <c r="AD1237" t="b">
        <f t="shared" si="300"/>
        <v>1</v>
      </c>
    </row>
    <row r="1238" spans="1:30">
      <c r="A1238" s="56">
        <f t="shared" si="304"/>
        <v>1238</v>
      </c>
      <c r="B1238" s="55">
        <f t="shared" si="293"/>
        <v>1208</v>
      </c>
      <c r="C1238" t="s">
        <v>4862</v>
      </c>
      <c r="D1238" s="59" t="s">
        <v>7</v>
      </c>
      <c r="E1238" s="84" t="s">
        <v>1181</v>
      </c>
      <c r="F1238" s="84" t="s">
        <v>1181</v>
      </c>
      <c r="G1238" s="190">
        <v>0</v>
      </c>
      <c r="H1238" s="190">
        <v>0</v>
      </c>
      <c r="I1238" s="174" t="s">
        <v>3</v>
      </c>
      <c r="J1238" s="65" t="s">
        <v>1549</v>
      </c>
      <c r="K1238" s="66" t="s">
        <v>4241</v>
      </c>
      <c r="L1238" s="67"/>
      <c r="M1238" s="89" t="s">
        <v>1607</v>
      </c>
      <c r="N1238" s="13"/>
      <c r="O1238"/>
      <c r="P1238" t="str">
        <f t="shared" si="292"/>
        <v/>
      </c>
      <c r="Q1238" t="str">
        <f>IF(ISNA(VLOOKUP(AC1238,#REF!,1)),"//","")</f>
        <v/>
      </c>
      <c r="R1238"/>
      <c r="S1238" s="43">
        <f t="shared" si="294"/>
        <v>191</v>
      </c>
      <c r="T1238" s="92" t="s">
        <v>2431</v>
      </c>
      <c r="U1238" s="70" t="s">
        <v>2431</v>
      </c>
      <c r="V1238" s="70" t="s">
        <v>2431</v>
      </c>
      <c r="W1238" s="44" t="str">
        <f t="shared" si="295"/>
        <v>"BINOM" STD_SUB_P</v>
      </c>
      <c r="X1238" s="25" t="str">
        <f t="shared" si="296"/>
        <v>BINOMP</v>
      </c>
      <c r="Y1238" s="1">
        <f t="shared" si="297"/>
        <v>1208</v>
      </c>
      <c r="Z1238" t="str">
        <f t="shared" si="298"/>
        <v>ITM_BINOMP</v>
      </c>
      <c r="AA1238" s="158" t="str">
        <f>IF(ISNA(VLOOKUP(X1238,Sheet2!J:J,1,0)),"//","")</f>
        <v>//</v>
      </c>
      <c r="AC1238" s="108" t="str">
        <f t="shared" si="299"/>
        <v>BINOMP</v>
      </c>
      <c r="AD1238" t="b">
        <f t="shared" si="300"/>
        <v>1</v>
      </c>
    </row>
    <row r="1239" spans="1:30">
      <c r="A1239" s="56">
        <f t="shared" si="304"/>
        <v>1239</v>
      </c>
      <c r="B1239" s="55">
        <f t="shared" si="293"/>
        <v>1209</v>
      </c>
      <c r="C1239" t="s">
        <v>4863</v>
      </c>
      <c r="D1239" s="59" t="s">
        <v>7</v>
      </c>
      <c r="E1239" s="84" t="s">
        <v>2526</v>
      </c>
      <c r="F1239" s="84" t="s">
        <v>2526</v>
      </c>
      <c r="G1239" s="190">
        <v>0</v>
      </c>
      <c r="H1239" s="190">
        <v>0</v>
      </c>
      <c r="I1239" s="174" t="s">
        <v>3</v>
      </c>
      <c r="J1239" s="65" t="s">
        <v>1549</v>
      </c>
      <c r="K1239" s="66" t="s">
        <v>4241</v>
      </c>
      <c r="L1239" s="67"/>
      <c r="M1239" s="89" t="s">
        <v>1606</v>
      </c>
      <c r="N1239" s="13"/>
      <c r="O1239"/>
      <c r="P1239" t="str">
        <f t="shared" si="292"/>
        <v/>
      </c>
      <c r="Q1239" t="str">
        <f>IF(ISNA(VLOOKUP(AC1239,#REF!,1)),"//","")</f>
        <v/>
      </c>
      <c r="R1239"/>
      <c r="S1239" s="43">
        <f t="shared" si="294"/>
        <v>192</v>
      </c>
      <c r="T1239" s="92" t="s">
        <v>2431</v>
      </c>
      <c r="U1239" s="70" t="s">
        <v>2431</v>
      </c>
      <c r="V1239" s="70" t="s">
        <v>2431</v>
      </c>
      <c r="W1239" s="44" t="str">
        <f t="shared" si="295"/>
        <v>"BINOM" STD_GAUSS_BLACK_L STD_GAUSS_WHITE_R</v>
      </c>
      <c r="X1239" s="25" t="str">
        <f t="shared" si="296"/>
        <v>BINOMGAUSS_BLACK_LGAUSS_WHITE_R</v>
      </c>
      <c r="Y1239" s="1">
        <f t="shared" si="297"/>
        <v>1209</v>
      </c>
      <c r="Z1239" t="str">
        <f t="shared" si="298"/>
        <v>ITM_BINOM</v>
      </c>
      <c r="AA1239" s="158" t="str">
        <f>IF(ISNA(VLOOKUP(X1239,Sheet2!J:J,1,0)),"//","")</f>
        <v>//</v>
      </c>
      <c r="AC1239" s="108" t="str">
        <f t="shared" si="299"/>
        <v>BINOMGAUSS_BLACK_LGAUSS_WHITE_R</v>
      </c>
      <c r="AD1239" t="b">
        <f t="shared" si="300"/>
        <v>1</v>
      </c>
    </row>
    <row r="1240" spans="1:30">
      <c r="A1240" s="56">
        <f t="shared" si="304"/>
        <v>1240</v>
      </c>
      <c r="B1240" s="55">
        <f t="shared" si="293"/>
        <v>1210</v>
      </c>
      <c r="C1240" t="s">
        <v>4864</v>
      </c>
      <c r="D1240" s="59" t="s">
        <v>7</v>
      </c>
      <c r="E1240" s="84" t="s">
        <v>2527</v>
      </c>
      <c r="F1240" s="84" t="s">
        <v>2527</v>
      </c>
      <c r="G1240" s="190">
        <v>0</v>
      </c>
      <c r="H1240" s="190">
        <v>0</v>
      </c>
      <c r="I1240" s="174" t="s">
        <v>3</v>
      </c>
      <c r="J1240" s="65" t="s">
        <v>1549</v>
      </c>
      <c r="K1240" s="66" t="s">
        <v>4241</v>
      </c>
      <c r="L1240" s="67"/>
      <c r="M1240" s="63" t="s">
        <v>1608</v>
      </c>
      <c r="N1240" s="13"/>
      <c r="O1240"/>
      <c r="P1240" t="str">
        <f t="shared" si="292"/>
        <v/>
      </c>
      <c r="Q1240" t="str">
        <f>IF(ISNA(VLOOKUP(AC1240,#REF!,1)),"//","")</f>
        <v/>
      </c>
      <c r="R1240"/>
      <c r="S1240" s="43">
        <f t="shared" si="294"/>
        <v>193</v>
      </c>
      <c r="T1240" s="92" t="s">
        <v>2431</v>
      </c>
      <c r="U1240" s="70" t="s">
        <v>2431</v>
      </c>
      <c r="V1240" s="70" t="s">
        <v>2431</v>
      </c>
      <c r="W1240" s="44" t="str">
        <f t="shared" si="295"/>
        <v>"BINOM" STD_GAUSS_WHITE_L STD_GAUSS_BLACK_R</v>
      </c>
      <c r="X1240" s="25" t="str">
        <f t="shared" si="296"/>
        <v>BINOMGAUSS_WHITE_LGAUSS_BLACK_R</v>
      </c>
      <c r="Y1240" s="1">
        <f t="shared" si="297"/>
        <v>1210</v>
      </c>
      <c r="Z1240" t="str">
        <f t="shared" si="298"/>
        <v>ITM_BINOMU</v>
      </c>
      <c r="AA1240" s="158" t="str">
        <f>IF(ISNA(VLOOKUP(X1240,Sheet2!J:J,1,0)),"//","")</f>
        <v>//</v>
      </c>
      <c r="AC1240" s="108" t="str">
        <f t="shared" si="299"/>
        <v>BINOMGAUSS_WHITE_LGAUSS_BLACK_R</v>
      </c>
      <c r="AD1240" t="b">
        <f t="shared" si="300"/>
        <v>1</v>
      </c>
    </row>
    <row r="1241" spans="1:30">
      <c r="A1241" s="56">
        <f t="shared" si="304"/>
        <v>1241</v>
      </c>
      <c r="B1241" s="55">
        <f t="shared" si="293"/>
        <v>1211</v>
      </c>
      <c r="C1241" t="s">
        <v>4865</v>
      </c>
      <c r="D1241" s="59" t="s">
        <v>7</v>
      </c>
      <c r="E1241" s="65" t="s">
        <v>1182</v>
      </c>
      <c r="F1241" s="65" t="s">
        <v>1182</v>
      </c>
      <c r="G1241" s="190">
        <v>0</v>
      </c>
      <c r="H1241" s="190">
        <v>0</v>
      </c>
      <c r="I1241" s="174" t="s">
        <v>3</v>
      </c>
      <c r="J1241" s="65" t="s">
        <v>1549</v>
      </c>
      <c r="K1241" s="66" t="s">
        <v>4241</v>
      </c>
      <c r="L1241" s="67"/>
      <c r="M1241" s="63" t="s">
        <v>1609</v>
      </c>
      <c r="N1241" s="13"/>
      <c r="O1241"/>
      <c r="P1241" t="str">
        <f t="shared" si="292"/>
        <v/>
      </c>
      <c r="Q1241" t="str">
        <f>IF(ISNA(VLOOKUP(AC1241,#REF!,1)),"//","")</f>
        <v/>
      </c>
      <c r="R1241"/>
      <c r="S1241" s="43">
        <f t="shared" si="294"/>
        <v>194</v>
      </c>
      <c r="T1241" s="92" t="s">
        <v>2431</v>
      </c>
      <c r="U1241" s="70" t="s">
        <v>2431</v>
      </c>
      <c r="V1241" s="70" t="s">
        <v>2431</v>
      </c>
      <c r="W1241" s="44" t="str">
        <f t="shared" si="295"/>
        <v>"BINOM" STD_SUP_MINUS_1</v>
      </c>
      <c r="X1241" s="25" t="str">
        <f t="shared" si="296"/>
        <v>BINOM^MINUS_1</v>
      </c>
      <c r="Y1241" s="1">
        <f t="shared" si="297"/>
        <v>1211</v>
      </c>
      <c r="Z1241" t="str">
        <f t="shared" si="298"/>
        <v>ITM_BINOMM1</v>
      </c>
      <c r="AA1241" s="158" t="str">
        <f>IF(ISNA(VLOOKUP(X1241,Sheet2!J:J,1,0)),"//","")</f>
        <v>//</v>
      </c>
      <c r="AC1241" s="108" t="str">
        <f t="shared" si="299"/>
        <v>BINOM^MINUS_1</v>
      </c>
      <c r="AD1241" t="b">
        <f t="shared" si="300"/>
        <v>1</v>
      </c>
    </row>
    <row r="1242" spans="1:30">
      <c r="A1242" s="56">
        <f t="shared" si="304"/>
        <v>1242</v>
      </c>
      <c r="B1242" s="55">
        <f t="shared" si="293"/>
        <v>1212</v>
      </c>
      <c r="C1242" t="s">
        <v>4861</v>
      </c>
      <c r="D1242" s="59" t="s">
        <v>7</v>
      </c>
      <c r="E1242" s="65" t="s">
        <v>39</v>
      </c>
      <c r="F1242" s="65" t="s">
        <v>39</v>
      </c>
      <c r="G1242" s="190">
        <v>0</v>
      </c>
      <c r="H1242" s="190">
        <v>0</v>
      </c>
      <c r="I1242" s="179" t="s">
        <v>16</v>
      </c>
      <c r="J1242" s="65" t="s">
        <v>1550</v>
      </c>
      <c r="K1242" s="66" t="s">
        <v>4077</v>
      </c>
      <c r="L1242" s="67"/>
      <c r="M1242" s="63" t="s">
        <v>1626</v>
      </c>
      <c r="N1242" s="13"/>
      <c r="O1242"/>
      <c r="P1242" t="str">
        <f t="shared" si="292"/>
        <v/>
      </c>
      <c r="Q1242" t="str">
        <f>IF(ISNA(VLOOKUP(AC1242,#REF!,1)),"//","")</f>
        <v/>
      </c>
      <c r="R1242"/>
      <c r="S1242" s="43">
        <f t="shared" si="294"/>
        <v>194</v>
      </c>
      <c r="T1242" s="92" t="s">
        <v>2431</v>
      </c>
      <c r="U1242" s="70" t="s">
        <v>2431</v>
      </c>
      <c r="V1242" s="70" t="s">
        <v>2431</v>
      </c>
      <c r="W1242" s="44" t="str">
        <f t="shared" si="295"/>
        <v/>
      </c>
      <c r="X1242" s="25" t="str">
        <f t="shared" si="296"/>
        <v/>
      </c>
      <c r="Y1242" s="1">
        <f t="shared" si="297"/>
        <v>1212</v>
      </c>
      <c r="Z1242" t="str">
        <f t="shared" si="298"/>
        <v>MNU_CAUCH</v>
      </c>
      <c r="AA1242" s="158" t="str">
        <f>IF(ISNA(VLOOKUP(X1242,Sheet2!J:J,1,0)),"//","")</f>
        <v/>
      </c>
      <c r="AC1242" s="108" t="str">
        <f t="shared" si="299"/>
        <v/>
      </c>
      <c r="AD1242" t="b">
        <f t="shared" si="300"/>
        <v>1</v>
      </c>
    </row>
    <row r="1243" spans="1:30">
      <c r="A1243" s="56">
        <f t="shared" si="304"/>
        <v>1243</v>
      </c>
      <c r="B1243" s="55">
        <f t="shared" si="293"/>
        <v>1213</v>
      </c>
      <c r="C1243" t="s">
        <v>4866</v>
      </c>
      <c r="D1243" s="59" t="s">
        <v>7</v>
      </c>
      <c r="E1243" s="84" t="s">
        <v>1189</v>
      </c>
      <c r="F1243" s="84" t="s">
        <v>1189</v>
      </c>
      <c r="G1243" s="190">
        <v>0</v>
      </c>
      <c r="H1243" s="190">
        <v>0</v>
      </c>
      <c r="I1243" s="174" t="s">
        <v>3</v>
      </c>
      <c r="J1243" s="65" t="s">
        <v>1549</v>
      </c>
      <c r="K1243" s="66" t="s">
        <v>4241</v>
      </c>
      <c r="L1243" s="67"/>
      <c r="M1243" s="89" t="s">
        <v>1623</v>
      </c>
      <c r="N1243" s="13"/>
      <c r="O1243"/>
      <c r="P1243" t="str">
        <f t="shared" si="292"/>
        <v/>
      </c>
      <c r="Q1243" t="str">
        <f>IF(ISNA(VLOOKUP(AC1243,#REF!,1)),"//","")</f>
        <v/>
      </c>
      <c r="R1243"/>
      <c r="S1243" s="43">
        <f t="shared" si="294"/>
        <v>195</v>
      </c>
      <c r="T1243" s="92" t="s">
        <v>2431</v>
      </c>
      <c r="U1243" s="70" t="s">
        <v>2431</v>
      </c>
      <c r="V1243" s="70" t="s">
        <v>2431</v>
      </c>
      <c r="W1243" s="44" t="str">
        <f t="shared" si="295"/>
        <v>"CAUCH" STD_SUB_P</v>
      </c>
      <c r="X1243" s="25" t="str">
        <f t="shared" si="296"/>
        <v>CAUCHP</v>
      </c>
      <c r="Y1243" s="1">
        <f t="shared" si="297"/>
        <v>1213</v>
      </c>
      <c r="Z1243" t="str">
        <f t="shared" si="298"/>
        <v>ITM_CAUCHP</v>
      </c>
      <c r="AA1243" s="158" t="str">
        <f>IF(ISNA(VLOOKUP(X1243,Sheet2!J:J,1,0)),"//","")</f>
        <v>//</v>
      </c>
      <c r="AC1243" s="108" t="str">
        <f t="shared" si="299"/>
        <v>CAUCHP</v>
      </c>
      <c r="AD1243" t="b">
        <f t="shared" si="300"/>
        <v>1</v>
      </c>
    </row>
    <row r="1244" spans="1:30">
      <c r="A1244" s="56">
        <f t="shared" si="304"/>
        <v>1244</v>
      </c>
      <c r="B1244" s="55">
        <f t="shared" si="293"/>
        <v>1214</v>
      </c>
      <c r="C1244" t="s">
        <v>4867</v>
      </c>
      <c r="D1244" s="59" t="s">
        <v>7</v>
      </c>
      <c r="E1244" s="84" t="s">
        <v>2528</v>
      </c>
      <c r="F1244" s="84" t="s">
        <v>2528</v>
      </c>
      <c r="G1244" s="190">
        <v>0</v>
      </c>
      <c r="H1244" s="190">
        <v>0</v>
      </c>
      <c r="I1244" s="174" t="s">
        <v>3</v>
      </c>
      <c r="J1244" s="65" t="s">
        <v>1549</v>
      </c>
      <c r="K1244" s="66" t="s">
        <v>4241</v>
      </c>
      <c r="L1244" s="67"/>
      <c r="M1244" s="89" t="s">
        <v>1622</v>
      </c>
      <c r="N1244" s="13"/>
      <c r="O1244"/>
      <c r="P1244" t="str">
        <f t="shared" si="292"/>
        <v/>
      </c>
      <c r="Q1244" t="str">
        <f>IF(ISNA(VLOOKUP(AC1244,#REF!,1)),"//","")</f>
        <v/>
      </c>
      <c r="R1244"/>
      <c r="S1244" s="43">
        <f t="shared" si="294"/>
        <v>196</v>
      </c>
      <c r="T1244" s="92" t="s">
        <v>2431</v>
      </c>
      <c r="U1244" s="70" t="s">
        <v>2431</v>
      </c>
      <c r="V1244" s="70" t="s">
        <v>2431</v>
      </c>
      <c r="W1244" s="44" t="str">
        <f t="shared" si="295"/>
        <v>"CAUCH" STD_GAUSS_BLACK_L STD_GAUSS_WHITE_R</v>
      </c>
      <c r="X1244" s="25" t="str">
        <f t="shared" si="296"/>
        <v>CAUCHGAUSS_BLACK_LGAUSS_WHITE_R</v>
      </c>
      <c r="Y1244" s="1">
        <f t="shared" si="297"/>
        <v>1214</v>
      </c>
      <c r="Z1244" t="str">
        <f t="shared" si="298"/>
        <v>ITM_CAUCH</v>
      </c>
      <c r="AA1244" s="158" t="str">
        <f>IF(ISNA(VLOOKUP(X1244,Sheet2!J:J,1,0)),"//","")</f>
        <v>//</v>
      </c>
      <c r="AC1244" s="108" t="str">
        <f t="shared" si="299"/>
        <v>CAUCHGAUSS_BLACK_LGAUSS_WHITE_R</v>
      </c>
      <c r="AD1244" t="b">
        <f t="shared" si="300"/>
        <v>1</v>
      </c>
    </row>
    <row r="1245" spans="1:30">
      <c r="A1245" s="56">
        <f t="shared" si="304"/>
        <v>1245</v>
      </c>
      <c r="B1245" s="55">
        <f t="shared" si="293"/>
        <v>1215</v>
      </c>
      <c r="C1245" t="s">
        <v>4868</v>
      </c>
      <c r="D1245" s="59" t="s">
        <v>7</v>
      </c>
      <c r="E1245" s="84" t="s">
        <v>2529</v>
      </c>
      <c r="F1245" s="84" t="s">
        <v>2529</v>
      </c>
      <c r="G1245" s="190">
        <v>0</v>
      </c>
      <c r="H1245" s="190">
        <v>0</v>
      </c>
      <c r="I1245" s="174" t="s">
        <v>3</v>
      </c>
      <c r="J1245" s="65" t="s">
        <v>1549</v>
      </c>
      <c r="K1245" s="66" t="s">
        <v>4241</v>
      </c>
      <c r="L1245" s="67"/>
      <c r="M1245" s="63" t="s">
        <v>1624</v>
      </c>
      <c r="N1245" s="13"/>
      <c r="O1245"/>
      <c r="P1245" t="str">
        <f t="shared" si="292"/>
        <v/>
      </c>
      <c r="Q1245" t="str">
        <f>IF(ISNA(VLOOKUP(AC1245,#REF!,1)),"//","")</f>
        <v/>
      </c>
      <c r="R1245"/>
      <c r="S1245" s="43">
        <f t="shared" si="294"/>
        <v>197</v>
      </c>
      <c r="T1245" s="92" t="s">
        <v>2431</v>
      </c>
      <c r="U1245" s="70" t="s">
        <v>2431</v>
      </c>
      <c r="V1245" s="70" t="s">
        <v>2431</v>
      </c>
      <c r="W1245" s="44" t="str">
        <f t="shared" si="295"/>
        <v>"CAUCH" STD_GAUSS_WHITE_L STD_GAUSS_BLACK_R</v>
      </c>
      <c r="X1245" s="25" t="str">
        <f t="shared" si="296"/>
        <v>CAUCHGAUSS_WHITE_LGAUSS_BLACK_R</v>
      </c>
      <c r="Y1245" s="1">
        <f t="shared" si="297"/>
        <v>1215</v>
      </c>
      <c r="Z1245" t="str">
        <f t="shared" si="298"/>
        <v>ITM_CAUCHU</v>
      </c>
      <c r="AA1245" s="158" t="str">
        <f>IF(ISNA(VLOOKUP(X1245,Sheet2!J:J,1,0)),"//","")</f>
        <v>//</v>
      </c>
      <c r="AC1245" s="108" t="str">
        <f t="shared" si="299"/>
        <v>CAUCHGAUSS_WHITE_LGAUSS_BLACK_R</v>
      </c>
      <c r="AD1245" t="b">
        <f t="shared" si="300"/>
        <v>1</v>
      </c>
    </row>
    <row r="1246" spans="1:30">
      <c r="A1246" s="56">
        <f t="shared" si="304"/>
        <v>1246</v>
      </c>
      <c r="B1246" s="55">
        <f t="shared" si="293"/>
        <v>1216</v>
      </c>
      <c r="C1246" t="s">
        <v>4869</v>
      </c>
      <c r="D1246" s="59" t="s">
        <v>7</v>
      </c>
      <c r="E1246" s="65" t="s">
        <v>1190</v>
      </c>
      <c r="F1246" s="65" t="s">
        <v>1190</v>
      </c>
      <c r="G1246" s="190">
        <v>0</v>
      </c>
      <c r="H1246" s="190">
        <v>0</v>
      </c>
      <c r="I1246" s="174" t="s">
        <v>3</v>
      </c>
      <c r="J1246" s="65" t="s">
        <v>1549</v>
      </c>
      <c r="K1246" s="66" t="s">
        <v>4241</v>
      </c>
      <c r="L1246" s="67"/>
      <c r="M1246" s="63" t="s">
        <v>1625</v>
      </c>
      <c r="N1246" s="13"/>
      <c r="O1246"/>
      <c r="P1246" t="str">
        <f t="shared" si="292"/>
        <v/>
      </c>
      <c r="Q1246" t="str">
        <f>IF(ISNA(VLOOKUP(AC1246,#REF!,1)),"//","")</f>
        <v/>
      </c>
      <c r="R1246"/>
      <c r="S1246" s="43">
        <f t="shared" si="294"/>
        <v>198</v>
      </c>
      <c r="T1246" s="92" t="s">
        <v>2431</v>
      </c>
      <c r="U1246" s="70" t="s">
        <v>2431</v>
      </c>
      <c r="V1246" s="70" t="s">
        <v>2431</v>
      </c>
      <c r="W1246" s="44" t="str">
        <f t="shared" si="295"/>
        <v>"CAUCH" STD_SUP_MINUS_1</v>
      </c>
      <c r="X1246" s="25" t="str">
        <f t="shared" si="296"/>
        <v>CAUCH^MINUS_1</v>
      </c>
      <c r="Y1246" s="1">
        <f t="shared" si="297"/>
        <v>1216</v>
      </c>
      <c r="Z1246" t="str">
        <f t="shared" si="298"/>
        <v>ITM_CAUCHM1</v>
      </c>
      <c r="AA1246" s="158" t="str">
        <f>IF(ISNA(VLOOKUP(X1246,Sheet2!J:J,1,0)),"//","")</f>
        <v>//</v>
      </c>
      <c r="AC1246" s="108" t="str">
        <f t="shared" si="299"/>
        <v>CAUCH^MINUS_1</v>
      </c>
      <c r="AD1246" t="b">
        <f t="shared" si="300"/>
        <v>1</v>
      </c>
    </row>
    <row r="1247" spans="1:30">
      <c r="A1247" s="56">
        <f t="shared" si="304"/>
        <v>1247</v>
      </c>
      <c r="B1247" s="55">
        <f t="shared" si="293"/>
        <v>1217</v>
      </c>
      <c r="C1247" t="s">
        <v>4861</v>
      </c>
      <c r="D1247" s="59" t="s">
        <v>7</v>
      </c>
      <c r="E1247" s="65" t="s">
        <v>94</v>
      </c>
      <c r="F1247" s="65" t="s">
        <v>94</v>
      </c>
      <c r="G1247" s="190">
        <v>0</v>
      </c>
      <c r="H1247" s="190">
        <v>0</v>
      </c>
      <c r="I1247" s="179" t="s">
        <v>16</v>
      </c>
      <c r="J1247" s="65" t="s">
        <v>1550</v>
      </c>
      <c r="K1247" s="66" t="s">
        <v>4077</v>
      </c>
      <c r="L1247" s="67"/>
      <c r="M1247" s="63" t="s">
        <v>1708</v>
      </c>
      <c r="N1247" s="13"/>
      <c r="O1247"/>
      <c r="P1247" t="str">
        <f t="shared" si="292"/>
        <v/>
      </c>
      <c r="Q1247" t="str">
        <f>IF(ISNA(VLOOKUP(AC1247,#REF!,1)),"//","")</f>
        <v/>
      </c>
      <c r="R1247"/>
      <c r="S1247" s="43">
        <f t="shared" si="294"/>
        <v>198</v>
      </c>
      <c r="T1247" s="92" t="s">
        <v>2431</v>
      </c>
      <c r="U1247" s="70" t="s">
        <v>2431</v>
      </c>
      <c r="V1247" s="70" t="s">
        <v>2431</v>
      </c>
      <c r="W1247" s="44" t="str">
        <f t="shared" si="295"/>
        <v/>
      </c>
      <c r="X1247" s="25" t="str">
        <f t="shared" si="296"/>
        <v/>
      </c>
      <c r="Y1247" s="1">
        <f t="shared" si="297"/>
        <v>1217</v>
      </c>
      <c r="Z1247" t="str">
        <f t="shared" si="298"/>
        <v>MNU_EXPON</v>
      </c>
      <c r="AA1247" s="158" t="str">
        <f>IF(ISNA(VLOOKUP(X1247,Sheet2!J:J,1,0)),"//","")</f>
        <v/>
      </c>
      <c r="AC1247" s="108" t="str">
        <f t="shared" si="299"/>
        <v/>
      </c>
      <c r="AD1247" t="b">
        <f t="shared" si="300"/>
        <v>1</v>
      </c>
    </row>
    <row r="1248" spans="1:30">
      <c r="A1248" s="56">
        <f t="shared" si="304"/>
        <v>1248</v>
      </c>
      <c r="B1248" s="55">
        <f t="shared" si="293"/>
        <v>1218</v>
      </c>
      <c r="C1248" t="s">
        <v>4870</v>
      </c>
      <c r="D1248" s="59" t="s">
        <v>7</v>
      </c>
      <c r="E1248" s="84" t="s">
        <v>1243</v>
      </c>
      <c r="F1248" s="84" t="s">
        <v>1243</v>
      </c>
      <c r="G1248" s="190">
        <v>0</v>
      </c>
      <c r="H1248" s="190">
        <v>0</v>
      </c>
      <c r="I1248" s="174" t="s">
        <v>3</v>
      </c>
      <c r="J1248" s="65" t="s">
        <v>1549</v>
      </c>
      <c r="K1248" s="66" t="s">
        <v>4241</v>
      </c>
      <c r="L1248" s="67"/>
      <c r="M1248" s="89" t="s">
        <v>1705</v>
      </c>
      <c r="N1248" s="13"/>
      <c r="O1248"/>
      <c r="P1248" t="str">
        <f t="shared" si="292"/>
        <v/>
      </c>
      <c r="Q1248" t="str">
        <f>IF(ISNA(VLOOKUP(AC1248,#REF!,1)),"//","")</f>
        <v/>
      </c>
      <c r="R1248"/>
      <c r="S1248" s="43">
        <f t="shared" si="294"/>
        <v>199</v>
      </c>
      <c r="T1248" s="92" t="s">
        <v>2431</v>
      </c>
      <c r="U1248" s="70" t="s">
        <v>2431</v>
      </c>
      <c r="V1248" s="70" t="s">
        <v>2431</v>
      </c>
      <c r="W1248" s="44" t="str">
        <f t="shared" si="295"/>
        <v>"EXPON" STD_SUB_P</v>
      </c>
      <c r="X1248" s="25" t="str">
        <f t="shared" si="296"/>
        <v>EXPONP</v>
      </c>
      <c r="Y1248" s="1">
        <f t="shared" si="297"/>
        <v>1218</v>
      </c>
      <c r="Z1248" t="str">
        <f t="shared" si="298"/>
        <v>ITM_EXPONP</v>
      </c>
      <c r="AA1248" s="158" t="str">
        <f>IF(ISNA(VLOOKUP(X1248,Sheet2!J:J,1,0)),"//","")</f>
        <v>//</v>
      </c>
      <c r="AC1248" s="108" t="str">
        <f t="shared" si="299"/>
        <v>EXPONP</v>
      </c>
      <c r="AD1248" t="b">
        <f t="shared" si="300"/>
        <v>1</v>
      </c>
    </row>
    <row r="1249" spans="1:30">
      <c r="A1249" s="56">
        <f t="shared" si="304"/>
        <v>1249</v>
      </c>
      <c r="B1249" s="55">
        <f t="shared" si="293"/>
        <v>1219</v>
      </c>
      <c r="C1249" t="s">
        <v>4871</v>
      </c>
      <c r="D1249" s="59" t="s">
        <v>7</v>
      </c>
      <c r="E1249" s="84" t="s">
        <v>2530</v>
      </c>
      <c r="F1249" s="84" t="s">
        <v>2530</v>
      </c>
      <c r="G1249" s="190">
        <v>0</v>
      </c>
      <c r="H1249" s="190">
        <v>0</v>
      </c>
      <c r="I1249" s="174" t="s">
        <v>3</v>
      </c>
      <c r="J1249" s="65" t="s">
        <v>1549</v>
      </c>
      <c r="K1249" s="66" t="s">
        <v>4241</v>
      </c>
      <c r="L1249" s="67"/>
      <c r="M1249" s="89" t="s">
        <v>1704</v>
      </c>
      <c r="N1249" s="13"/>
      <c r="O1249"/>
      <c r="P1249" t="str">
        <f t="shared" si="292"/>
        <v/>
      </c>
      <c r="Q1249" t="str">
        <f>IF(ISNA(VLOOKUP(AC1249,#REF!,1)),"//","")</f>
        <v/>
      </c>
      <c r="R1249"/>
      <c r="S1249" s="43">
        <f t="shared" si="294"/>
        <v>200</v>
      </c>
      <c r="T1249" s="92" t="s">
        <v>2431</v>
      </c>
      <c r="U1249" s="70" t="s">
        <v>2431</v>
      </c>
      <c r="V1249" s="70" t="s">
        <v>2431</v>
      </c>
      <c r="W1249" s="44" t="str">
        <f t="shared" si="295"/>
        <v>"EXPON" STD_GAUSS_BLACK_L STD_GAUSS_WHITE_R</v>
      </c>
      <c r="X1249" s="25" t="str">
        <f t="shared" si="296"/>
        <v>EXPONGAUSS_BLACK_LGAUSS_WHITE_R</v>
      </c>
      <c r="Y1249" s="1">
        <f t="shared" si="297"/>
        <v>1219</v>
      </c>
      <c r="Z1249" t="str">
        <f t="shared" si="298"/>
        <v>ITM_EXPON</v>
      </c>
      <c r="AA1249" s="158" t="str">
        <f>IF(ISNA(VLOOKUP(X1249,Sheet2!J:J,1,0)),"//","")</f>
        <v>//</v>
      </c>
      <c r="AC1249" s="108" t="str">
        <f t="shared" si="299"/>
        <v>EXPONGAUSS_BLACK_LGAUSS_WHITE_R</v>
      </c>
      <c r="AD1249" t="b">
        <f t="shared" si="300"/>
        <v>1</v>
      </c>
    </row>
    <row r="1250" spans="1:30">
      <c r="A1250" s="56">
        <f t="shared" si="304"/>
        <v>1250</v>
      </c>
      <c r="B1250" s="55">
        <f t="shared" si="293"/>
        <v>1220</v>
      </c>
      <c r="C1250" t="s">
        <v>4872</v>
      </c>
      <c r="D1250" s="59" t="s">
        <v>7</v>
      </c>
      <c r="E1250" s="84" t="s">
        <v>2531</v>
      </c>
      <c r="F1250" s="84" t="s">
        <v>2531</v>
      </c>
      <c r="G1250" s="190">
        <v>0</v>
      </c>
      <c r="H1250" s="190">
        <v>0</v>
      </c>
      <c r="I1250" s="174" t="s">
        <v>3</v>
      </c>
      <c r="J1250" s="65" t="s">
        <v>1549</v>
      </c>
      <c r="K1250" s="66" t="s">
        <v>4241</v>
      </c>
      <c r="L1250" s="67"/>
      <c r="M1250" s="63" t="s">
        <v>1706</v>
      </c>
      <c r="N1250" s="13"/>
      <c r="O1250"/>
      <c r="P1250" t="str">
        <f t="shared" si="292"/>
        <v/>
      </c>
      <c r="Q1250" t="str">
        <f>IF(ISNA(VLOOKUP(AC1250,#REF!,1)),"//","")</f>
        <v/>
      </c>
      <c r="R1250"/>
      <c r="S1250" s="43">
        <f t="shared" si="294"/>
        <v>201</v>
      </c>
      <c r="T1250" s="92" t="s">
        <v>2431</v>
      </c>
      <c r="U1250" s="70" t="s">
        <v>2431</v>
      </c>
      <c r="V1250" s="70" t="s">
        <v>2431</v>
      </c>
      <c r="W1250" s="44" t="str">
        <f t="shared" si="295"/>
        <v>"EXPON" STD_GAUSS_WHITE_L STD_GAUSS_BLACK_R</v>
      </c>
      <c r="X1250" s="25" t="str">
        <f t="shared" si="296"/>
        <v>EXPONGAUSS_WHITE_LGAUSS_BLACK_R</v>
      </c>
      <c r="Y1250" s="1">
        <f t="shared" si="297"/>
        <v>1220</v>
      </c>
      <c r="Z1250" t="str">
        <f t="shared" si="298"/>
        <v>ITM_EXPONU</v>
      </c>
      <c r="AA1250" s="158" t="str">
        <f>IF(ISNA(VLOOKUP(X1250,Sheet2!J:J,1,0)),"//","")</f>
        <v>//</v>
      </c>
      <c r="AC1250" s="108" t="str">
        <f t="shared" si="299"/>
        <v>EXPONGAUSS_WHITE_LGAUSS_BLACK_R</v>
      </c>
      <c r="AD1250" t="b">
        <f t="shared" si="300"/>
        <v>1</v>
      </c>
    </row>
    <row r="1251" spans="1:30">
      <c r="A1251" s="56">
        <f t="shared" si="304"/>
        <v>1251</v>
      </c>
      <c r="B1251" s="55">
        <f t="shared" si="293"/>
        <v>1221</v>
      </c>
      <c r="C1251" t="s">
        <v>4873</v>
      </c>
      <c r="D1251" s="59" t="s">
        <v>7</v>
      </c>
      <c r="E1251" s="65" t="s">
        <v>1244</v>
      </c>
      <c r="F1251" s="65" t="s">
        <v>1244</v>
      </c>
      <c r="G1251" s="190">
        <v>0</v>
      </c>
      <c r="H1251" s="190">
        <v>0</v>
      </c>
      <c r="I1251" s="174" t="s">
        <v>3</v>
      </c>
      <c r="J1251" s="65" t="s">
        <v>1549</v>
      </c>
      <c r="K1251" s="66" t="s">
        <v>4241</v>
      </c>
      <c r="L1251" s="67"/>
      <c r="M1251" s="63" t="s">
        <v>1707</v>
      </c>
      <c r="N1251" s="13"/>
      <c r="O1251"/>
      <c r="P1251" t="str">
        <f t="shared" si="292"/>
        <v/>
      </c>
      <c r="Q1251" t="str">
        <f>IF(ISNA(VLOOKUP(AC1251,#REF!,1)),"//","")</f>
        <v/>
      </c>
      <c r="R1251"/>
      <c r="S1251" s="43">
        <f t="shared" si="294"/>
        <v>202</v>
      </c>
      <c r="T1251" s="92" t="s">
        <v>2431</v>
      </c>
      <c r="U1251" s="70" t="s">
        <v>2431</v>
      </c>
      <c r="V1251" s="70" t="s">
        <v>2431</v>
      </c>
      <c r="W1251" s="44" t="str">
        <f t="shared" si="295"/>
        <v>"EXPON" STD_SUP_MINUS_1</v>
      </c>
      <c r="X1251" s="25" t="str">
        <f t="shared" si="296"/>
        <v>EXPON^MINUS_1</v>
      </c>
      <c r="Y1251" s="1">
        <f t="shared" si="297"/>
        <v>1221</v>
      </c>
      <c r="Z1251" t="str">
        <f t="shared" si="298"/>
        <v>ITM_EXPONM1</v>
      </c>
      <c r="AA1251" s="158" t="str">
        <f>IF(ISNA(VLOOKUP(X1251,Sheet2!J:J,1,0)),"//","")</f>
        <v>//</v>
      </c>
      <c r="AC1251" s="108" t="str">
        <f t="shared" si="299"/>
        <v>EXPON^MINUS_1</v>
      </c>
      <c r="AD1251" t="b">
        <f t="shared" si="300"/>
        <v>1</v>
      </c>
    </row>
    <row r="1252" spans="1:30">
      <c r="A1252" s="56">
        <f t="shared" si="304"/>
        <v>1252</v>
      </c>
      <c r="B1252" s="55">
        <f t="shared" si="293"/>
        <v>1222</v>
      </c>
      <c r="C1252" t="s">
        <v>4861</v>
      </c>
      <c r="D1252" s="59" t="s">
        <v>7</v>
      </c>
      <c r="E1252" s="65" t="s">
        <v>119</v>
      </c>
      <c r="F1252" s="65" t="s">
        <v>119</v>
      </c>
      <c r="G1252" s="190">
        <v>0</v>
      </c>
      <c r="H1252" s="190">
        <v>0</v>
      </c>
      <c r="I1252" s="179" t="s">
        <v>16</v>
      </c>
      <c r="J1252" s="65" t="s">
        <v>1550</v>
      </c>
      <c r="K1252" s="66" t="s">
        <v>4077</v>
      </c>
      <c r="L1252" s="67"/>
      <c r="M1252" s="63" t="s">
        <v>1744</v>
      </c>
      <c r="N1252" s="13"/>
      <c r="O1252"/>
      <c r="P1252" t="str">
        <f t="shared" si="292"/>
        <v/>
      </c>
      <c r="Q1252" t="str">
        <f>IF(ISNA(VLOOKUP(AC1252,#REF!,1)),"//","")</f>
        <v/>
      </c>
      <c r="R1252"/>
      <c r="S1252" s="43">
        <f t="shared" si="294"/>
        <v>202</v>
      </c>
      <c r="T1252" s="92" t="s">
        <v>2431</v>
      </c>
      <c r="U1252" s="70" t="s">
        <v>2431</v>
      </c>
      <c r="V1252" s="70" t="s">
        <v>2431</v>
      </c>
      <c r="W1252" s="44" t="str">
        <f t="shared" si="295"/>
        <v/>
      </c>
      <c r="X1252" s="25" t="str">
        <f t="shared" si="296"/>
        <v/>
      </c>
      <c r="Y1252" s="1">
        <f t="shared" si="297"/>
        <v>1222</v>
      </c>
      <c r="Z1252" t="str">
        <f t="shared" si="298"/>
        <v>MNU_F</v>
      </c>
      <c r="AA1252" s="158" t="str">
        <f>IF(ISNA(VLOOKUP(X1252,Sheet2!J:J,1,0)),"//","")</f>
        <v/>
      </c>
      <c r="AC1252" s="108" t="str">
        <f t="shared" si="299"/>
        <v/>
      </c>
      <c r="AD1252" t="b">
        <f t="shared" si="300"/>
        <v>1</v>
      </c>
    </row>
    <row r="1253" spans="1:30">
      <c r="A1253" s="56">
        <f t="shared" si="304"/>
        <v>1253</v>
      </c>
      <c r="B1253" s="55">
        <f t="shared" si="293"/>
        <v>1223</v>
      </c>
      <c r="C1253" t="s">
        <v>4874</v>
      </c>
      <c r="D1253" s="59" t="s">
        <v>7</v>
      </c>
      <c r="E1253" s="65" t="s">
        <v>1252</v>
      </c>
      <c r="F1253" s="65" t="s">
        <v>1252</v>
      </c>
      <c r="G1253" s="190">
        <v>0</v>
      </c>
      <c r="H1253" s="190">
        <v>0</v>
      </c>
      <c r="I1253" s="174" t="s">
        <v>3</v>
      </c>
      <c r="J1253" s="65" t="s">
        <v>1549</v>
      </c>
      <c r="K1253" s="66" t="s">
        <v>4241</v>
      </c>
      <c r="L1253" s="67"/>
      <c r="M1253" s="63" t="s">
        <v>1732</v>
      </c>
      <c r="N1253" s="13"/>
      <c r="O1253"/>
      <c r="P1253" t="str">
        <f t="shared" si="292"/>
        <v/>
      </c>
      <c r="Q1253" t="str">
        <f>IF(ISNA(VLOOKUP(AC1253,#REF!,1)),"//","")</f>
        <v/>
      </c>
      <c r="R1253"/>
      <c r="S1253" s="43">
        <f t="shared" si="294"/>
        <v>203</v>
      </c>
      <c r="T1253" s="92" t="s">
        <v>2431</v>
      </c>
      <c r="U1253" s="70" t="s">
        <v>2431</v>
      </c>
      <c r="V1253" s="70" t="s">
        <v>2431</v>
      </c>
      <c r="W1253" s="44" t="str">
        <f t="shared" si="295"/>
        <v>"F" STD_SUB_P "(X)"</v>
      </c>
      <c r="X1253" s="25" t="str">
        <f t="shared" si="296"/>
        <v>FP(X)</v>
      </c>
      <c r="Y1253" s="1">
        <f t="shared" si="297"/>
        <v>1223</v>
      </c>
      <c r="Z1253" t="str">
        <f t="shared" si="298"/>
        <v>ITM_FPX</v>
      </c>
      <c r="AA1253" s="158" t="str">
        <f>IF(ISNA(VLOOKUP(X1253,Sheet2!J:J,1,0)),"//","")</f>
        <v>//</v>
      </c>
      <c r="AC1253" s="108" t="str">
        <f t="shared" si="299"/>
        <v>FP</v>
      </c>
      <c r="AD1253" t="b">
        <f t="shared" si="300"/>
        <v>0</v>
      </c>
    </row>
    <row r="1254" spans="1:30">
      <c r="A1254" s="56">
        <f t="shared" si="304"/>
        <v>1254</v>
      </c>
      <c r="B1254" s="55">
        <f t="shared" si="293"/>
        <v>1224</v>
      </c>
      <c r="C1254" t="s">
        <v>4875</v>
      </c>
      <c r="D1254" s="59" t="s">
        <v>7</v>
      </c>
      <c r="E1254" s="84" t="s">
        <v>2532</v>
      </c>
      <c r="F1254" s="84" t="s">
        <v>2532</v>
      </c>
      <c r="G1254" s="190">
        <v>0</v>
      </c>
      <c r="H1254" s="190">
        <v>0</v>
      </c>
      <c r="I1254" s="174" t="s">
        <v>3</v>
      </c>
      <c r="J1254" s="65" t="s">
        <v>1549</v>
      </c>
      <c r="K1254" s="66" t="s">
        <v>4241</v>
      </c>
      <c r="L1254" s="67"/>
      <c r="M1254" s="89" t="s">
        <v>1734</v>
      </c>
      <c r="N1254" s="13"/>
      <c r="O1254"/>
      <c r="P1254" t="str">
        <f t="shared" si="292"/>
        <v/>
      </c>
      <c r="Q1254" t="str">
        <f>IF(ISNA(VLOOKUP(AC1254,#REF!,1)),"//","")</f>
        <v/>
      </c>
      <c r="R1254"/>
      <c r="S1254" s="43">
        <f t="shared" si="294"/>
        <v>204</v>
      </c>
      <c r="T1254" s="92" t="s">
        <v>2431</v>
      </c>
      <c r="U1254" s="70" t="s">
        <v>2431</v>
      </c>
      <c r="V1254" s="70" t="s">
        <v>2431</v>
      </c>
      <c r="W1254" s="44" t="str">
        <f t="shared" si="295"/>
        <v>"F" STD_GAUSS_BLACK_L STD_GAUSS_WHITE_R "(X)"</v>
      </c>
      <c r="X1254" s="25" t="str">
        <f t="shared" si="296"/>
        <v>FGAUSS_BLACK_LGAUSS_WHITE_R(X)</v>
      </c>
      <c r="Y1254" s="1">
        <f t="shared" si="297"/>
        <v>1224</v>
      </c>
      <c r="Z1254" t="str">
        <f t="shared" si="298"/>
        <v>ITM_FX</v>
      </c>
      <c r="AA1254" s="158" t="str">
        <f>IF(ISNA(VLOOKUP(X1254,Sheet2!J:J,1,0)),"//","")</f>
        <v>//</v>
      </c>
      <c r="AC1254" s="108" t="str">
        <f t="shared" si="299"/>
        <v>FGAUSS_BLACK_LGAUSS_WHITE_R</v>
      </c>
      <c r="AD1254" t="b">
        <f t="shared" si="300"/>
        <v>0</v>
      </c>
    </row>
    <row r="1255" spans="1:30">
      <c r="A1255" s="56">
        <f t="shared" si="304"/>
        <v>1255</v>
      </c>
      <c r="B1255" s="55">
        <f t="shared" si="293"/>
        <v>1225</v>
      </c>
      <c r="C1255" t="s">
        <v>4876</v>
      </c>
      <c r="D1255" s="59" t="s">
        <v>7</v>
      </c>
      <c r="E1255" s="84" t="s">
        <v>2533</v>
      </c>
      <c r="F1255" s="84" t="s">
        <v>2533</v>
      </c>
      <c r="G1255" s="190">
        <v>0</v>
      </c>
      <c r="H1255" s="190">
        <v>0</v>
      </c>
      <c r="I1255" s="174" t="s">
        <v>3</v>
      </c>
      <c r="J1255" s="65" t="s">
        <v>1549</v>
      </c>
      <c r="K1255" s="66" t="s">
        <v>4241</v>
      </c>
      <c r="L1255" s="67"/>
      <c r="M1255" s="89" t="s">
        <v>1733</v>
      </c>
      <c r="N1255" s="13"/>
      <c r="O1255"/>
      <c r="P1255" t="str">
        <f t="shared" si="292"/>
        <v/>
      </c>
      <c r="Q1255" t="str">
        <f>IF(ISNA(VLOOKUP(AC1255,#REF!,1)),"//","")</f>
        <v/>
      </c>
      <c r="R1255"/>
      <c r="S1255" s="43">
        <f t="shared" si="294"/>
        <v>205</v>
      </c>
      <c r="T1255" s="92" t="s">
        <v>2431</v>
      </c>
      <c r="U1255" s="70" t="s">
        <v>2431</v>
      </c>
      <c r="V1255" s="70" t="s">
        <v>2431</v>
      </c>
      <c r="W1255" s="44" t="str">
        <f t="shared" si="295"/>
        <v>"F" STD_GAUSS_WHITE_L STD_GAUSS_BLACK_R "(X)"</v>
      </c>
      <c r="X1255" s="25" t="str">
        <f t="shared" si="296"/>
        <v>FGAUSS_WHITE_LGAUSS_BLACK_R(X)</v>
      </c>
      <c r="Y1255" s="1">
        <f t="shared" si="297"/>
        <v>1225</v>
      </c>
      <c r="Z1255" t="str">
        <f t="shared" si="298"/>
        <v>ITM_FUX</v>
      </c>
      <c r="AA1255" s="158" t="str">
        <f>IF(ISNA(VLOOKUP(X1255,Sheet2!J:J,1,0)),"//","")</f>
        <v>//</v>
      </c>
      <c r="AC1255" s="108" t="str">
        <f t="shared" si="299"/>
        <v>FGAUSS_WHITE_LGAUSS_BLACK_R</v>
      </c>
      <c r="AD1255" t="b">
        <f t="shared" si="300"/>
        <v>0</v>
      </c>
    </row>
    <row r="1256" spans="1:30">
      <c r="A1256" s="56">
        <f t="shared" si="304"/>
        <v>1256</v>
      </c>
      <c r="B1256" s="55">
        <f t="shared" si="293"/>
        <v>1226</v>
      </c>
      <c r="C1256" t="s">
        <v>4877</v>
      </c>
      <c r="D1256" s="59" t="s">
        <v>7</v>
      </c>
      <c r="E1256" s="65" t="s">
        <v>1253</v>
      </c>
      <c r="F1256" s="65" t="s">
        <v>1253</v>
      </c>
      <c r="G1256" s="190">
        <v>0</v>
      </c>
      <c r="H1256" s="190">
        <v>0</v>
      </c>
      <c r="I1256" s="174" t="s">
        <v>3</v>
      </c>
      <c r="J1256" s="65" t="s">
        <v>1549</v>
      </c>
      <c r="K1256" s="66" t="s">
        <v>4241</v>
      </c>
      <c r="L1256" s="67"/>
      <c r="M1256" s="63" t="s">
        <v>1735</v>
      </c>
      <c r="N1256" s="13"/>
      <c r="O1256"/>
      <c r="P1256" t="str">
        <f t="shared" si="292"/>
        <v/>
      </c>
      <c r="Q1256" t="str">
        <f>IF(ISNA(VLOOKUP(AC1256,#REF!,1)),"//","")</f>
        <v/>
      </c>
      <c r="R1256"/>
      <c r="S1256" s="43">
        <f t="shared" si="294"/>
        <v>206</v>
      </c>
      <c r="T1256" s="92" t="s">
        <v>2431</v>
      </c>
      <c r="U1256" s="70" t="s">
        <v>2431</v>
      </c>
      <c r="V1256" s="70" t="s">
        <v>2431</v>
      </c>
      <c r="W1256" s="44" t="str">
        <f t="shared" si="295"/>
        <v>"F" STD_SUP_MINUS_1 "(P)"</v>
      </c>
      <c r="X1256" s="25" t="str">
        <f t="shared" si="296"/>
        <v>F^MINUS_1(P)</v>
      </c>
      <c r="Y1256" s="1">
        <f t="shared" si="297"/>
        <v>1226</v>
      </c>
      <c r="Z1256" t="str">
        <f t="shared" si="298"/>
        <v>ITM_FM1P</v>
      </c>
      <c r="AA1256" s="158" t="str">
        <f>IF(ISNA(VLOOKUP(X1256,Sheet2!J:J,1,0)),"//","")</f>
        <v>//</v>
      </c>
      <c r="AC1256" s="108" t="str">
        <f t="shared" si="299"/>
        <v>F^MINUS_1(P)</v>
      </c>
      <c r="AD1256" t="b">
        <f t="shared" si="300"/>
        <v>1</v>
      </c>
    </row>
    <row r="1257" spans="1:30">
      <c r="A1257" s="56">
        <f t="shared" si="304"/>
        <v>1257</v>
      </c>
      <c r="B1257" s="55">
        <f t="shared" si="293"/>
        <v>1227</v>
      </c>
      <c r="C1257" t="s">
        <v>4861</v>
      </c>
      <c r="D1257" s="59" t="s">
        <v>7</v>
      </c>
      <c r="E1257" s="65" t="s">
        <v>1264</v>
      </c>
      <c r="F1257" s="65" t="s">
        <v>1264</v>
      </c>
      <c r="G1257" s="190">
        <v>0</v>
      </c>
      <c r="H1257" s="190">
        <v>0</v>
      </c>
      <c r="I1257" s="179" t="s">
        <v>16</v>
      </c>
      <c r="J1257" s="65" t="s">
        <v>1550</v>
      </c>
      <c r="K1257" s="66" t="s">
        <v>4077</v>
      </c>
      <c r="L1257" s="67"/>
      <c r="M1257" s="63" t="s">
        <v>1762</v>
      </c>
      <c r="N1257" s="13"/>
      <c r="O1257"/>
      <c r="P1257" t="str">
        <f t="shared" ref="P1257:P1320" si="305">IF(E1257=F1257,"","NOT EQUAL")</f>
        <v/>
      </c>
      <c r="Q1257" t="str">
        <f>IF(ISNA(VLOOKUP(AC1257,#REF!,1)),"//","")</f>
        <v/>
      </c>
      <c r="R1257"/>
      <c r="S1257" s="43">
        <f t="shared" si="294"/>
        <v>206</v>
      </c>
      <c r="T1257" s="92" t="s">
        <v>2431</v>
      </c>
      <c r="U1257" s="70" t="s">
        <v>2431</v>
      </c>
      <c r="V1257" s="70" t="s">
        <v>2431</v>
      </c>
      <c r="W1257" s="44" t="str">
        <f t="shared" si="295"/>
        <v/>
      </c>
      <c r="X1257" s="25" t="str">
        <f t="shared" si="296"/>
        <v/>
      </c>
      <c r="Y1257" s="1">
        <f t="shared" si="297"/>
        <v>1227</v>
      </c>
      <c r="Z1257" t="str">
        <f t="shared" si="298"/>
        <v>MNU_GEOM</v>
      </c>
      <c r="AA1257" s="158" t="str">
        <f>IF(ISNA(VLOOKUP(X1257,Sheet2!J:J,1,0)),"//","")</f>
        <v/>
      </c>
      <c r="AC1257" s="108" t="str">
        <f t="shared" si="299"/>
        <v/>
      </c>
      <c r="AD1257" t="b">
        <f t="shared" si="300"/>
        <v>1</v>
      </c>
    </row>
    <row r="1258" spans="1:30">
      <c r="A1258" s="56">
        <f t="shared" si="304"/>
        <v>1258</v>
      </c>
      <c r="B1258" s="55">
        <f t="shared" si="293"/>
        <v>1228</v>
      </c>
      <c r="C1258" t="s">
        <v>4878</v>
      </c>
      <c r="D1258" s="59" t="s">
        <v>7</v>
      </c>
      <c r="E1258" s="84" t="s">
        <v>128</v>
      </c>
      <c r="F1258" s="84" t="s">
        <v>128</v>
      </c>
      <c r="G1258" s="190">
        <v>0</v>
      </c>
      <c r="H1258" s="190">
        <v>0</v>
      </c>
      <c r="I1258" s="174" t="s">
        <v>3</v>
      </c>
      <c r="J1258" s="65" t="s">
        <v>1549</v>
      </c>
      <c r="K1258" s="66" t="s">
        <v>4241</v>
      </c>
      <c r="L1258" s="67"/>
      <c r="M1258" s="89" t="s">
        <v>1759</v>
      </c>
      <c r="N1258" s="13"/>
      <c r="O1258"/>
      <c r="P1258" t="str">
        <f t="shared" si="305"/>
        <v/>
      </c>
      <c r="Q1258" t="str">
        <f>IF(ISNA(VLOOKUP(AC1258,#REF!,1)),"//","")</f>
        <v/>
      </c>
      <c r="R1258"/>
      <c r="S1258" s="43">
        <f t="shared" si="294"/>
        <v>207</v>
      </c>
      <c r="T1258" s="92" t="s">
        <v>2431</v>
      </c>
      <c r="U1258" s="70" t="s">
        <v>2431</v>
      </c>
      <c r="V1258" s="70" t="s">
        <v>2431</v>
      </c>
      <c r="W1258" s="44" t="str">
        <f t="shared" si="295"/>
        <v>"GEOM" STD_SUB_P</v>
      </c>
      <c r="X1258" s="25" t="str">
        <f t="shared" si="296"/>
        <v>GEOMP</v>
      </c>
      <c r="Y1258" s="1">
        <f t="shared" si="297"/>
        <v>1228</v>
      </c>
      <c r="Z1258" t="str">
        <f t="shared" si="298"/>
        <v>ITM_GEOMP</v>
      </c>
      <c r="AA1258" s="158" t="str">
        <f>IF(ISNA(VLOOKUP(X1258,Sheet2!J:J,1,0)),"//","")</f>
        <v>//</v>
      </c>
      <c r="AC1258" s="108" t="str">
        <f t="shared" si="299"/>
        <v>GEOMP</v>
      </c>
      <c r="AD1258" t="b">
        <f t="shared" si="300"/>
        <v>1</v>
      </c>
    </row>
    <row r="1259" spans="1:30">
      <c r="A1259" s="56">
        <f t="shared" si="304"/>
        <v>1259</v>
      </c>
      <c r="B1259" s="55">
        <f t="shared" si="293"/>
        <v>1229</v>
      </c>
      <c r="C1259" t="s">
        <v>4879</v>
      </c>
      <c r="D1259" s="59" t="s">
        <v>7</v>
      </c>
      <c r="E1259" s="84" t="s">
        <v>2534</v>
      </c>
      <c r="F1259" s="84" t="s">
        <v>2534</v>
      </c>
      <c r="G1259" s="190">
        <v>0</v>
      </c>
      <c r="H1259" s="190">
        <v>0</v>
      </c>
      <c r="I1259" s="174" t="s">
        <v>3</v>
      </c>
      <c r="J1259" s="65" t="s">
        <v>1549</v>
      </c>
      <c r="K1259" s="66" t="s">
        <v>4241</v>
      </c>
      <c r="L1259" s="67"/>
      <c r="M1259" s="89" t="s">
        <v>1758</v>
      </c>
      <c r="N1259" s="13"/>
      <c r="O1259"/>
      <c r="P1259" t="str">
        <f t="shared" si="305"/>
        <v/>
      </c>
      <c r="Q1259" t="str">
        <f>IF(ISNA(VLOOKUP(AC1259,#REF!,1)),"//","")</f>
        <v/>
      </c>
      <c r="R1259"/>
      <c r="S1259" s="43">
        <f t="shared" si="294"/>
        <v>208</v>
      </c>
      <c r="T1259" s="92" t="s">
        <v>2431</v>
      </c>
      <c r="U1259" s="70" t="s">
        <v>2431</v>
      </c>
      <c r="V1259" s="70" t="s">
        <v>2431</v>
      </c>
      <c r="W1259" s="44" t="str">
        <f t="shared" si="295"/>
        <v>"GEOM" STD_GAUSS_BLACK_L STD_GAUSS_WHITE_R</v>
      </c>
      <c r="X1259" s="25" t="str">
        <f t="shared" si="296"/>
        <v>GEOMGAUSS_BLACK_LGAUSS_WHITE_R</v>
      </c>
      <c r="Y1259" s="1">
        <f t="shared" si="297"/>
        <v>1229</v>
      </c>
      <c r="Z1259" t="str">
        <f t="shared" si="298"/>
        <v>ITM_GEOM</v>
      </c>
      <c r="AA1259" s="158" t="str">
        <f>IF(ISNA(VLOOKUP(X1259,Sheet2!J:J,1,0)),"//","")</f>
        <v>//</v>
      </c>
      <c r="AC1259" s="108" t="str">
        <f t="shared" si="299"/>
        <v>GEOMGAUSS_BLACK_LGAUSS_WHITE_R</v>
      </c>
      <c r="AD1259" t="b">
        <f t="shared" si="300"/>
        <v>1</v>
      </c>
    </row>
    <row r="1260" spans="1:30">
      <c r="A1260" s="56">
        <f t="shared" si="304"/>
        <v>1260</v>
      </c>
      <c r="B1260" s="55">
        <f t="shared" si="293"/>
        <v>1230</v>
      </c>
      <c r="C1260" t="s">
        <v>4880</v>
      </c>
      <c r="D1260" s="59" t="s">
        <v>7</v>
      </c>
      <c r="E1260" s="84" t="s">
        <v>2535</v>
      </c>
      <c r="F1260" s="84" t="s">
        <v>2535</v>
      </c>
      <c r="G1260" s="190">
        <v>0</v>
      </c>
      <c r="H1260" s="190">
        <v>0</v>
      </c>
      <c r="I1260" s="174" t="s">
        <v>3</v>
      </c>
      <c r="J1260" s="65" t="s">
        <v>1549</v>
      </c>
      <c r="K1260" s="66" t="s">
        <v>4241</v>
      </c>
      <c r="L1260" s="67"/>
      <c r="M1260" s="63" t="s">
        <v>1760</v>
      </c>
      <c r="N1260" s="13"/>
      <c r="O1260"/>
      <c r="P1260" t="str">
        <f t="shared" si="305"/>
        <v/>
      </c>
      <c r="Q1260" t="str">
        <f>IF(ISNA(VLOOKUP(AC1260,#REF!,1)),"//","")</f>
        <v/>
      </c>
      <c r="R1260"/>
      <c r="S1260" s="43">
        <f t="shared" si="294"/>
        <v>209</v>
      </c>
      <c r="T1260" s="92" t="s">
        <v>2431</v>
      </c>
      <c r="U1260" s="70" t="s">
        <v>2431</v>
      </c>
      <c r="V1260" s="70" t="s">
        <v>2431</v>
      </c>
      <c r="W1260" s="44" t="str">
        <f t="shared" si="295"/>
        <v>"GEOM" STD_GAUSS_WHITE_L STD_GAUSS_BLACK_R</v>
      </c>
      <c r="X1260" s="25" t="str">
        <f t="shared" si="296"/>
        <v>GEOMGAUSS_WHITE_LGAUSS_BLACK_R</v>
      </c>
      <c r="Y1260" s="1">
        <f t="shared" si="297"/>
        <v>1230</v>
      </c>
      <c r="Z1260" t="str">
        <f t="shared" si="298"/>
        <v>ITM_GEOMU</v>
      </c>
      <c r="AA1260" s="158" t="str">
        <f>IF(ISNA(VLOOKUP(X1260,Sheet2!J:J,1,0)),"//","")</f>
        <v>//</v>
      </c>
      <c r="AC1260" s="108" t="str">
        <f t="shared" si="299"/>
        <v>GEOMGAUSS_WHITE_LGAUSS_BLACK_R</v>
      </c>
      <c r="AD1260" t="b">
        <f t="shared" si="300"/>
        <v>1</v>
      </c>
    </row>
    <row r="1261" spans="1:30">
      <c r="A1261" s="56">
        <f t="shared" si="304"/>
        <v>1261</v>
      </c>
      <c r="B1261" s="55">
        <f t="shared" si="293"/>
        <v>1231</v>
      </c>
      <c r="C1261" t="s">
        <v>4881</v>
      </c>
      <c r="D1261" s="59" t="s">
        <v>7</v>
      </c>
      <c r="E1261" s="65" t="s">
        <v>129</v>
      </c>
      <c r="F1261" s="65" t="s">
        <v>129</v>
      </c>
      <c r="G1261" s="190">
        <v>0</v>
      </c>
      <c r="H1261" s="190">
        <v>0</v>
      </c>
      <c r="I1261" s="174" t="s">
        <v>3</v>
      </c>
      <c r="J1261" s="65" t="s">
        <v>1549</v>
      </c>
      <c r="K1261" s="66" t="s">
        <v>4241</v>
      </c>
      <c r="L1261" s="67"/>
      <c r="M1261" s="63" t="s">
        <v>1761</v>
      </c>
      <c r="N1261" s="13"/>
      <c r="O1261"/>
      <c r="P1261" t="str">
        <f t="shared" si="305"/>
        <v/>
      </c>
      <c r="Q1261" t="str">
        <f>IF(ISNA(VLOOKUP(AC1261,#REF!,1)),"//","")</f>
        <v/>
      </c>
      <c r="R1261"/>
      <c r="S1261" s="43">
        <f t="shared" si="294"/>
        <v>210</v>
      </c>
      <c r="T1261" s="92" t="s">
        <v>2431</v>
      </c>
      <c r="U1261" s="70" t="s">
        <v>2431</v>
      </c>
      <c r="V1261" s="70" t="s">
        <v>2431</v>
      </c>
      <c r="W1261" s="44" t="str">
        <f t="shared" si="295"/>
        <v>"GEOM" STD_SUP_MINUS_1</v>
      </c>
      <c r="X1261" s="25" t="str">
        <f t="shared" si="296"/>
        <v>GEOM^MINUS_1</v>
      </c>
      <c r="Y1261" s="1">
        <f t="shared" si="297"/>
        <v>1231</v>
      </c>
      <c r="Z1261" t="str">
        <f t="shared" si="298"/>
        <v>ITM_GEOMM1</v>
      </c>
      <c r="AA1261" s="158" t="str">
        <f>IF(ISNA(VLOOKUP(X1261,Sheet2!J:J,1,0)),"//","")</f>
        <v>//</v>
      </c>
      <c r="AC1261" s="108" t="str">
        <f t="shared" si="299"/>
        <v>GEOM^MINUS_1</v>
      </c>
      <c r="AD1261" t="b">
        <f t="shared" si="300"/>
        <v>1</v>
      </c>
    </row>
    <row r="1262" spans="1:30">
      <c r="A1262" s="56">
        <f t="shared" si="304"/>
        <v>1262</v>
      </c>
      <c r="B1262" s="55">
        <f t="shared" si="293"/>
        <v>1232</v>
      </c>
      <c r="C1262" t="s">
        <v>4861</v>
      </c>
      <c r="D1262" s="59" t="s">
        <v>7</v>
      </c>
      <c r="E1262" s="65" t="s">
        <v>139</v>
      </c>
      <c r="F1262" s="65" t="s">
        <v>139</v>
      </c>
      <c r="G1262" s="190">
        <v>0</v>
      </c>
      <c r="H1262" s="190">
        <v>0</v>
      </c>
      <c r="I1262" s="179" t="s">
        <v>16</v>
      </c>
      <c r="J1262" s="65" t="s">
        <v>1550</v>
      </c>
      <c r="K1262" s="66" t="s">
        <v>4077</v>
      </c>
      <c r="L1262" s="67"/>
      <c r="M1262" s="63" t="s">
        <v>1779</v>
      </c>
      <c r="N1262" s="13"/>
      <c r="O1262"/>
      <c r="P1262" t="str">
        <f t="shared" si="305"/>
        <v/>
      </c>
      <c r="Q1262" t="str">
        <f>IF(ISNA(VLOOKUP(AC1262,#REF!,1)),"//","")</f>
        <v/>
      </c>
      <c r="R1262"/>
      <c r="S1262" s="43">
        <f t="shared" si="294"/>
        <v>210</v>
      </c>
      <c r="T1262" s="92" t="s">
        <v>2431</v>
      </c>
      <c r="U1262" s="70" t="s">
        <v>2431</v>
      </c>
      <c r="V1262" s="70" t="s">
        <v>2431</v>
      </c>
      <c r="W1262" s="44" t="str">
        <f t="shared" si="295"/>
        <v/>
      </c>
      <c r="X1262" s="25" t="str">
        <f t="shared" si="296"/>
        <v/>
      </c>
      <c r="Y1262" s="1">
        <f t="shared" si="297"/>
        <v>1232</v>
      </c>
      <c r="Z1262" t="str">
        <f t="shared" si="298"/>
        <v>MNU_HYPER</v>
      </c>
      <c r="AA1262" s="158" t="str">
        <f>IF(ISNA(VLOOKUP(X1262,Sheet2!J:J,1,0)),"//","")</f>
        <v/>
      </c>
      <c r="AC1262" s="108" t="str">
        <f t="shared" si="299"/>
        <v/>
      </c>
      <c r="AD1262" t="b">
        <f t="shared" si="300"/>
        <v>1</v>
      </c>
    </row>
    <row r="1263" spans="1:30">
      <c r="A1263" s="56">
        <f t="shared" si="304"/>
        <v>1263</v>
      </c>
      <c r="B1263" s="55">
        <f t="shared" si="293"/>
        <v>1233</v>
      </c>
      <c r="C1263" t="s">
        <v>4882</v>
      </c>
      <c r="D1263" s="59" t="s">
        <v>7</v>
      </c>
      <c r="E1263" s="85" t="s">
        <v>1268</v>
      </c>
      <c r="F1263" s="85" t="s">
        <v>1268</v>
      </c>
      <c r="G1263" s="190">
        <v>0</v>
      </c>
      <c r="H1263" s="190">
        <v>0</v>
      </c>
      <c r="I1263" s="174" t="s">
        <v>3</v>
      </c>
      <c r="J1263" s="65" t="s">
        <v>1549</v>
      </c>
      <c r="K1263" s="66" t="s">
        <v>4241</v>
      </c>
      <c r="L1263" s="67"/>
      <c r="M1263" s="89" t="s">
        <v>1776</v>
      </c>
      <c r="N1263" s="13"/>
      <c r="O1263"/>
      <c r="P1263" t="str">
        <f t="shared" si="305"/>
        <v/>
      </c>
      <c r="Q1263" t="str">
        <f>IF(ISNA(VLOOKUP(AC1263,#REF!,1)),"//","")</f>
        <v/>
      </c>
      <c r="R1263"/>
      <c r="S1263" s="43">
        <f t="shared" si="294"/>
        <v>211</v>
      </c>
      <c r="T1263" s="92" t="s">
        <v>2431</v>
      </c>
      <c r="U1263" s="70" t="s">
        <v>2431</v>
      </c>
      <c r="V1263" s="70" t="s">
        <v>2431</v>
      </c>
      <c r="W1263" s="44" t="str">
        <f t="shared" si="295"/>
        <v>"HYPER" STD_SUB_P</v>
      </c>
      <c r="X1263" s="25" t="str">
        <f t="shared" si="296"/>
        <v>HYPERP</v>
      </c>
      <c r="Y1263" s="1">
        <f t="shared" si="297"/>
        <v>1233</v>
      </c>
      <c r="Z1263" t="str">
        <f t="shared" si="298"/>
        <v>ITM_HYPERP</v>
      </c>
      <c r="AA1263" s="158" t="str">
        <f>IF(ISNA(VLOOKUP(X1263,Sheet2!J:J,1,0)),"//","")</f>
        <v>//</v>
      </c>
      <c r="AC1263" s="108" t="str">
        <f t="shared" si="299"/>
        <v>HYPERP</v>
      </c>
      <c r="AD1263" t="b">
        <f t="shared" si="300"/>
        <v>1</v>
      </c>
    </row>
    <row r="1264" spans="1:30">
      <c r="A1264" s="56">
        <f t="shared" si="304"/>
        <v>1264</v>
      </c>
      <c r="B1264" s="55">
        <f t="shared" si="293"/>
        <v>1234</v>
      </c>
      <c r="C1264" t="s">
        <v>4883</v>
      </c>
      <c r="D1264" s="59" t="s">
        <v>7</v>
      </c>
      <c r="E1264" s="85" t="s">
        <v>2536</v>
      </c>
      <c r="F1264" s="85" t="s">
        <v>2536</v>
      </c>
      <c r="G1264" s="190">
        <v>0</v>
      </c>
      <c r="H1264" s="190">
        <v>0</v>
      </c>
      <c r="I1264" s="174" t="s">
        <v>3</v>
      </c>
      <c r="J1264" s="65" t="s">
        <v>1549</v>
      </c>
      <c r="K1264" s="66" t="s">
        <v>4241</v>
      </c>
      <c r="L1264" s="67"/>
      <c r="M1264" s="89" t="s">
        <v>1775</v>
      </c>
      <c r="N1264" s="13"/>
      <c r="O1264"/>
      <c r="P1264" t="str">
        <f t="shared" si="305"/>
        <v/>
      </c>
      <c r="Q1264" t="str">
        <f>IF(ISNA(VLOOKUP(AC1264,#REF!,1)),"//","")</f>
        <v/>
      </c>
      <c r="R1264"/>
      <c r="S1264" s="43">
        <f t="shared" si="294"/>
        <v>212</v>
      </c>
      <c r="T1264" s="92" t="s">
        <v>2431</v>
      </c>
      <c r="U1264" s="70" t="s">
        <v>2431</v>
      </c>
      <c r="V1264" s="70" t="s">
        <v>2431</v>
      </c>
      <c r="W1264" s="44" t="str">
        <f t="shared" si="295"/>
        <v>"HYPER" STD_GAUSS_BLACK_L STD_GAUSS_WHITE_R</v>
      </c>
      <c r="X1264" s="25" t="str">
        <f t="shared" si="296"/>
        <v>HYPERGAUSS_BLACK_LGAUSS_WHITE_R</v>
      </c>
      <c r="Y1264" s="1">
        <f t="shared" si="297"/>
        <v>1234</v>
      </c>
      <c r="Z1264" t="str">
        <f t="shared" si="298"/>
        <v>ITM_HYPER</v>
      </c>
      <c r="AA1264" s="158" t="str">
        <f>IF(ISNA(VLOOKUP(X1264,Sheet2!J:J,1,0)),"//","")</f>
        <v>//</v>
      </c>
      <c r="AC1264" s="108" t="str">
        <f t="shared" si="299"/>
        <v>HYPERGAUSS_BLACK_LGAUSS_WHITE_R</v>
      </c>
      <c r="AD1264" t="b">
        <f t="shared" si="300"/>
        <v>1</v>
      </c>
    </row>
    <row r="1265" spans="1:30">
      <c r="A1265" s="56">
        <f t="shared" si="304"/>
        <v>1265</v>
      </c>
      <c r="B1265" s="55">
        <f t="shared" si="293"/>
        <v>1235</v>
      </c>
      <c r="C1265" t="s">
        <v>4884</v>
      </c>
      <c r="D1265" s="59" t="s">
        <v>7</v>
      </c>
      <c r="E1265" s="85" t="s">
        <v>2537</v>
      </c>
      <c r="F1265" s="85" t="s">
        <v>2537</v>
      </c>
      <c r="G1265" s="190">
        <v>0</v>
      </c>
      <c r="H1265" s="190">
        <v>0</v>
      </c>
      <c r="I1265" s="174" t="s">
        <v>3</v>
      </c>
      <c r="J1265" s="65" t="s">
        <v>1549</v>
      </c>
      <c r="K1265" s="66" t="s">
        <v>4241</v>
      </c>
      <c r="L1265" s="67"/>
      <c r="M1265" s="63" t="s">
        <v>1777</v>
      </c>
      <c r="N1265" s="13"/>
      <c r="O1265"/>
      <c r="P1265" t="str">
        <f t="shared" si="305"/>
        <v/>
      </c>
      <c r="Q1265" t="str">
        <f>IF(ISNA(VLOOKUP(AC1265,#REF!,1)),"//","")</f>
        <v/>
      </c>
      <c r="R1265"/>
      <c r="S1265" s="43">
        <f t="shared" si="294"/>
        <v>213</v>
      </c>
      <c r="T1265" s="92" t="s">
        <v>2431</v>
      </c>
      <c r="U1265" s="70" t="s">
        <v>2431</v>
      </c>
      <c r="V1265" s="70" t="s">
        <v>2431</v>
      </c>
      <c r="W1265" s="44" t="str">
        <f t="shared" si="295"/>
        <v>"HYPER" STD_GAUSS_WHITE_L STD_GAUSS_BLACK_R</v>
      </c>
      <c r="X1265" s="25" t="str">
        <f t="shared" si="296"/>
        <v>HYPERGAUSS_WHITE_LGAUSS_BLACK_R</v>
      </c>
      <c r="Y1265" s="1">
        <f t="shared" si="297"/>
        <v>1235</v>
      </c>
      <c r="Z1265" t="str">
        <f t="shared" si="298"/>
        <v>ITM_HYPERU</v>
      </c>
      <c r="AA1265" s="158" t="str">
        <f>IF(ISNA(VLOOKUP(X1265,Sheet2!J:J,1,0)),"//","")</f>
        <v>//</v>
      </c>
      <c r="AC1265" s="108" t="str">
        <f t="shared" si="299"/>
        <v>HYPERGAUSS_WHITE_LGAUSS_BLACK_R</v>
      </c>
      <c r="AD1265" t="b">
        <f t="shared" si="300"/>
        <v>1</v>
      </c>
    </row>
    <row r="1266" spans="1:30">
      <c r="A1266" s="56">
        <f t="shared" si="304"/>
        <v>1266</v>
      </c>
      <c r="B1266" s="55">
        <f t="shared" si="293"/>
        <v>1236</v>
      </c>
      <c r="C1266" t="s">
        <v>4885</v>
      </c>
      <c r="D1266" s="59" t="s">
        <v>7</v>
      </c>
      <c r="E1266" s="65" t="s">
        <v>1269</v>
      </c>
      <c r="F1266" s="65" t="s">
        <v>1269</v>
      </c>
      <c r="G1266" s="190">
        <v>0</v>
      </c>
      <c r="H1266" s="190">
        <v>0</v>
      </c>
      <c r="I1266" s="174" t="s">
        <v>3</v>
      </c>
      <c r="J1266" s="65" t="s">
        <v>1549</v>
      </c>
      <c r="K1266" s="66" t="s">
        <v>4241</v>
      </c>
      <c r="L1266" s="67"/>
      <c r="M1266" s="63" t="s">
        <v>1778</v>
      </c>
      <c r="N1266" s="13"/>
      <c r="O1266"/>
      <c r="P1266" t="str">
        <f t="shared" si="305"/>
        <v/>
      </c>
      <c r="Q1266" t="str">
        <f>IF(ISNA(VLOOKUP(AC1266,#REF!,1)),"//","")</f>
        <v/>
      </c>
      <c r="R1266"/>
      <c r="S1266" s="43">
        <f t="shared" si="294"/>
        <v>214</v>
      </c>
      <c r="T1266" s="92" t="s">
        <v>2431</v>
      </c>
      <c r="U1266" s="70" t="s">
        <v>2431</v>
      </c>
      <c r="V1266" s="70" t="s">
        <v>2431</v>
      </c>
      <c r="W1266" s="44" t="str">
        <f t="shared" si="295"/>
        <v>"HYPER" STD_SUP_MINUS_1</v>
      </c>
      <c r="X1266" s="25" t="str">
        <f t="shared" si="296"/>
        <v>HYPER^MINUS_1</v>
      </c>
      <c r="Y1266" s="1">
        <f t="shared" si="297"/>
        <v>1236</v>
      </c>
      <c r="Z1266" t="str">
        <f t="shared" si="298"/>
        <v>ITM_HYPERM1</v>
      </c>
      <c r="AA1266" s="158" t="str">
        <f>IF(ISNA(VLOOKUP(X1266,Sheet2!J:J,1,0)),"//","")</f>
        <v>//</v>
      </c>
      <c r="AC1266" s="108" t="str">
        <f t="shared" si="299"/>
        <v>HYPER^MINUS_1</v>
      </c>
      <c r="AD1266" t="b">
        <f t="shared" si="300"/>
        <v>1</v>
      </c>
    </row>
    <row r="1267" spans="1:30">
      <c r="A1267" s="56">
        <f t="shared" si="304"/>
        <v>1267</v>
      </c>
      <c r="B1267" s="55">
        <f t="shared" si="293"/>
        <v>1237</v>
      </c>
      <c r="C1267" t="s">
        <v>4861</v>
      </c>
      <c r="D1267" s="59" t="s">
        <v>7</v>
      </c>
      <c r="E1267" s="65" t="s">
        <v>177</v>
      </c>
      <c r="F1267" s="65" t="s">
        <v>177</v>
      </c>
      <c r="G1267" s="190">
        <v>0</v>
      </c>
      <c r="H1267" s="190">
        <v>0</v>
      </c>
      <c r="I1267" s="179" t="s">
        <v>16</v>
      </c>
      <c r="J1267" s="65" t="s">
        <v>1550</v>
      </c>
      <c r="K1267" s="66" t="s">
        <v>4077</v>
      </c>
      <c r="L1267" s="67"/>
      <c r="M1267" s="63" t="s">
        <v>1829</v>
      </c>
      <c r="N1267" s="13"/>
      <c r="O1267"/>
      <c r="P1267" t="str">
        <f t="shared" si="305"/>
        <v/>
      </c>
      <c r="Q1267" t="str">
        <f>IF(ISNA(VLOOKUP(AC1267,#REF!,1)),"//","")</f>
        <v/>
      </c>
      <c r="R1267"/>
      <c r="S1267" s="43">
        <f t="shared" si="294"/>
        <v>214</v>
      </c>
      <c r="T1267" s="92" t="s">
        <v>2431</v>
      </c>
      <c r="U1267" s="70" t="s">
        <v>2431</v>
      </c>
      <c r="V1267" s="70" t="s">
        <v>2431</v>
      </c>
      <c r="W1267" s="44" t="str">
        <f t="shared" si="295"/>
        <v/>
      </c>
      <c r="X1267" s="25" t="str">
        <f t="shared" si="296"/>
        <v/>
      </c>
      <c r="Y1267" s="1">
        <f t="shared" si="297"/>
        <v>1237</v>
      </c>
      <c r="Z1267" t="str">
        <f t="shared" si="298"/>
        <v>MNU_LGNRM</v>
      </c>
      <c r="AA1267" s="158" t="str">
        <f>IF(ISNA(VLOOKUP(X1267,Sheet2!J:J,1,0)),"//","")</f>
        <v/>
      </c>
      <c r="AC1267" s="108" t="str">
        <f t="shared" si="299"/>
        <v/>
      </c>
      <c r="AD1267" t="b">
        <f t="shared" si="300"/>
        <v>1</v>
      </c>
    </row>
    <row r="1268" spans="1:30">
      <c r="A1268" s="56">
        <f t="shared" si="304"/>
        <v>1268</v>
      </c>
      <c r="B1268" s="55">
        <f t="shared" si="293"/>
        <v>1238</v>
      </c>
      <c r="C1268" t="s">
        <v>4886</v>
      </c>
      <c r="D1268" s="59" t="s">
        <v>7</v>
      </c>
      <c r="E1268" s="65" t="s">
        <v>1288</v>
      </c>
      <c r="F1268" s="65" t="s">
        <v>1288</v>
      </c>
      <c r="G1268" s="190">
        <v>0</v>
      </c>
      <c r="H1268" s="190">
        <v>0</v>
      </c>
      <c r="I1268" s="174" t="s">
        <v>3</v>
      </c>
      <c r="J1268" s="65" t="s">
        <v>1549</v>
      </c>
      <c r="K1268" s="66" t="s">
        <v>4241</v>
      </c>
      <c r="L1268" s="67"/>
      <c r="M1268" s="89" t="s">
        <v>1826</v>
      </c>
      <c r="N1268" s="13"/>
      <c r="O1268"/>
      <c r="P1268" t="str">
        <f t="shared" si="305"/>
        <v/>
      </c>
      <c r="Q1268" t="str">
        <f>IF(ISNA(VLOOKUP(AC1268,#REF!,1)),"//","")</f>
        <v/>
      </c>
      <c r="R1268"/>
      <c r="S1268" s="43">
        <f t="shared" si="294"/>
        <v>215</v>
      </c>
      <c r="T1268" s="92" t="s">
        <v>2431</v>
      </c>
      <c r="U1268" s="70" t="s">
        <v>2431</v>
      </c>
      <c r="V1268" s="70" t="s">
        <v>2431</v>
      </c>
      <c r="W1268" s="44" t="str">
        <f t="shared" si="295"/>
        <v>"LGNRM" STD_SUB_P</v>
      </c>
      <c r="X1268" s="25" t="str">
        <f t="shared" si="296"/>
        <v>LGNRMP</v>
      </c>
      <c r="Y1268" s="1">
        <f t="shared" si="297"/>
        <v>1238</v>
      </c>
      <c r="Z1268" t="str">
        <f t="shared" si="298"/>
        <v>ITM_LGNRMP</v>
      </c>
      <c r="AA1268" s="158" t="str">
        <f>IF(ISNA(VLOOKUP(X1268,Sheet2!J:J,1,0)),"//","")</f>
        <v>//</v>
      </c>
      <c r="AC1268" s="108" t="str">
        <f t="shared" si="299"/>
        <v>LGNRMP</v>
      </c>
      <c r="AD1268" t="b">
        <f t="shared" si="300"/>
        <v>1</v>
      </c>
    </row>
    <row r="1269" spans="1:30">
      <c r="A1269" s="56">
        <f t="shared" si="304"/>
        <v>1269</v>
      </c>
      <c r="B1269" s="55">
        <f t="shared" si="293"/>
        <v>1239</v>
      </c>
      <c r="C1269" t="s">
        <v>4887</v>
      </c>
      <c r="D1269" s="59" t="s">
        <v>7</v>
      </c>
      <c r="E1269" s="65" t="s">
        <v>2560</v>
      </c>
      <c r="F1269" s="65" t="s">
        <v>2560</v>
      </c>
      <c r="G1269" s="190">
        <v>0</v>
      </c>
      <c r="H1269" s="190">
        <v>0</v>
      </c>
      <c r="I1269" s="174" t="s">
        <v>3</v>
      </c>
      <c r="J1269" s="65" t="s">
        <v>1549</v>
      </c>
      <c r="K1269" s="66" t="s">
        <v>4241</v>
      </c>
      <c r="L1269" s="67"/>
      <c r="M1269" s="89" t="s">
        <v>1825</v>
      </c>
      <c r="N1269" s="13"/>
      <c r="O1269"/>
      <c r="P1269" t="str">
        <f t="shared" si="305"/>
        <v/>
      </c>
      <c r="Q1269" t="str">
        <f>IF(ISNA(VLOOKUP(AC1269,#REF!,1)),"//","")</f>
        <v/>
      </c>
      <c r="R1269"/>
      <c r="S1269" s="43">
        <f t="shared" si="294"/>
        <v>216</v>
      </c>
      <c r="T1269" s="92" t="s">
        <v>2431</v>
      </c>
      <c r="U1269" s="70" t="s">
        <v>2431</v>
      </c>
      <c r="V1269" s="70" t="s">
        <v>2431</v>
      </c>
      <c r="W1269" s="44" t="str">
        <f t="shared" si="295"/>
        <v>"LGNRM" STD_GAUSS_BLACK_L STD_GAUSS_WHITE_R</v>
      </c>
      <c r="X1269" s="25" t="str">
        <f t="shared" si="296"/>
        <v>LGNRMGAUSS_BLACK_LGAUSS_WHITE_R</v>
      </c>
      <c r="Y1269" s="1">
        <f t="shared" si="297"/>
        <v>1239</v>
      </c>
      <c r="Z1269" t="str">
        <f t="shared" si="298"/>
        <v>ITM_LGNRM</v>
      </c>
      <c r="AA1269" s="158" t="str">
        <f>IF(ISNA(VLOOKUP(X1269,Sheet2!J:J,1,0)),"//","")</f>
        <v>//</v>
      </c>
      <c r="AC1269" s="108" t="str">
        <f t="shared" si="299"/>
        <v>LGNRMGAUSS_BLACK_LGAUSS_WHITE_R</v>
      </c>
      <c r="AD1269" t="b">
        <f t="shared" si="300"/>
        <v>1</v>
      </c>
    </row>
    <row r="1270" spans="1:30">
      <c r="A1270" s="56">
        <f t="shared" si="304"/>
        <v>1270</v>
      </c>
      <c r="B1270" s="55">
        <f t="shared" si="293"/>
        <v>1240</v>
      </c>
      <c r="C1270" t="s">
        <v>4888</v>
      </c>
      <c r="D1270" s="59" t="s">
        <v>7</v>
      </c>
      <c r="E1270" s="65" t="s">
        <v>2561</v>
      </c>
      <c r="F1270" s="65" t="s">
        <v>2561</v>
      </c>
      <c r="G1270" s="190">
        <v>0</v>
      </c>
      <c r="H1270" s="190">
        <v>0</v>
      </c>
      <c r="I1270" s="174" t="s">
        <v>3</v>
      </c>
      <c r="J1270" s="65" t="s">
        <v>1549</v>
      </c>
      <c r="K1270" s="66" t="s">
        <v>4241</v>
      </c>
      <c r="L1270" s="67"/>
      <c r="M1270" s="63" t="s">
        <v>1827</v>
      </c>
      <c r="N1270" s="13"/>
      <c r="O1270"/>
      <c r="P1270" t="str">
        <f t="shared" si="305"/>
        <v/>
      </c>
      <c r="Q1270" t="str">
        <f>IF(ISNA(VLOOKUP(AC1270,#REF!,1)),"//","")</f>
        <v/>
      </c>
      <c r="R1270"/>
      <c r="S1270" s="43">
        <f t="shared" si="294"/>
        <v>217</v>
      </c>
      <c r="T1270" s="92" t="s">
        <v>2431</v>
      </c>
      <c r="U1270" s="70" t="s">
        <v>2431</v>
      </c>
      <c r="V1270" s="70" t="s">
        <v>2431</v>
      </c>
      <c r="W1270" s="44" t="str">
        <f t="shared" si="295"/>
        <v>"LGNRM" STD_GAUSS_WHITE_L STD_GAUSS_BLACK_R</v>
      </c>
      <c r="X1270" s="25" t="str">
        <f t="shared" si="296"/>
        <v>LGNRMGAUSS_WHITE_LGAUSS_BLACK_R</v>
      </c>
      <c r="Y1270" s="1">
        <f t="shared" si="297"/>
        <v>1240</v>
      </c>
      <c r="Z1270" t="str">
        <f t="shared" si="298"/>
        <v>ITM_LGNRMU</v>
      </c>
      <c r="AA1270" s="158" t="str">
        <f>IF(ISNA(VLOOKUP(X1270,Sheet2!J:J,1,0)),"//","")</f>
        <v>//</v>
      </c>
      <c r="AC1270" s="108" t="str">
        <f t="shared" si="299"/>
        <v>LGNRMGAUSS_WHITE_LGAUSS_BLACK_R</v>
      </c>
      <c r="AD1270" t="b">
        <f t="shared" si="300"/>
        <v>1</v>
      </c>
    </row>
    <row r="1271" spans="1:30">
      <c r="A1271" s="56">
        <f t="shared" si="304"/>
        <v>1271</v>
      </c>
      <c r="B1271" s="55">
        <f t="shared" si="293"/>
        <v>1241</v>
      </c>
      <c r="C1271" t="s">
        <v>4889</v>
      </c>
      <c r="D1271" s="59" t="s">
        <v>7</v>
      </c>
      <c r="E1271" s="65" t="s">
        <v>1289</v>
      </c>
      <c r="F1271" s="65" t="s">
        <v>1289</v>
      </c>
      <c r="G1271" s="190">
        <v>0</v>
      </c>
      <c r="H1271" s="190">
        <v>0</v>
      </c>
      <c r="I1271" s="174" t="s">
        <v>3</v>
      </c>
      <c r="J1271" s="65" t="s">
        <v>1549</v>
      </c>
      <c r="K1271" s="66" t="s">
        <v>4241</v>
      </c>
      <c r="L1271" s="67"/>
      <c r="M1271" s="63" t="s">
        <v>1828</v>
      </c>
      <c r="N1271" s="13"/>
      <c r="O1271"/>
      <c r="P1271" t="str">
        <f t="shared" si="305"/>
        <v/>
      </c>
      <c r="Q1271" t="str">
        <f>IF(ISNA(VLOOKUP(AC1271,#REF!,1)),"//","")</f>
        <v/>
      </c>
      <c r="R1271"/>
      <c r="S1271" s="43">
        <f t="shared" si="294"/>
        <v>218</v>
      </c>
      <c r="T1271" s="92" t="s">
        <v>2431</v>
      </c>
      <c r="U1271" s="70" t="s">
        <v>2431</v>
      </c>
      <c r="V1271" s="70" t="s">
        <v>2431</v>
      </c>
      <c r="W1271" s="44" t="str">
        <f t="shared" si="295"/>
        <v>"LGNRM" STD_SUP_MINUS_1</v>
      </c>
      <c r="X1271" s="25" t="str">
        <f t="shared" si="296"/>
        <v>LGNRM^MINUS_1</v>
      </c>
      <c r="Y1271" s="1">
        <f t="shared" si="297"/>
        <v>1241</v>
      </c>
      <c r="Z1271" t="str">
        <f t="shared" si="298"/>
        <v>ITM_LGNRMM1</v>
      </c>
      <c r="AA1271" s="158" t="str">
        <f>IF(ISNA(VLOOKUP(X1271,Sheet2!J:J,1,0)),"//","")</f>
        <v>//</v>
      </c>
      <c r="AC1271" s="108" t="str">
        <f t="shared" si="299"/>
        <v>LGNRM^MINUS_1</v>
      </c>
      <c r="AD1271" t="b">
        <f t="shared" si="300"/>
        <v>1</v>
      </c>
    </row>
    <row r="1272" spans="1:30">
      <c r="A1272" s="56">
        <f t="shared" si="304"/>
        <v>1272</v>
      </c>
      <c r="B1272" s="55">
        <f t="shared" si="293"/>
        <v>1242</v>
      </c>
      <c r="C1272" t="s">
        <v>4861</v>
      </c>
      <c r="D1272" s="59" t="s">
        <v>7</v>
      </c>
      <c r="E1272" s="65" t="s">
        <v>191</v>
      </c>
      <c r="F1272" s="65" t="s">
        <v>191</v>
      </c>
      <c r="G1272" s="190">
        <v>0</v>
      </c>
      <c r="H1272" s="190">
        <v>0</v>
      </c>
      <c r="I1272" s="179" t="s">
        <v>16</v>
      </c>
      <c r="J1272" s="65" t="s">
        <v>1550</v>
      </c>
      <c r="K1272" s="66" t="s">
        <v>4077</v>
      </c>
      <c r="L1272" s="67"/>
      <c r="M1272" s="63" t="s">
        <v>1850</v>
      </c>
      <c r="N1272" s="13"/>
      <c r="O1272"/>
      <c r="P1272" t="str">
        <f t="shared" si="305"/>
        <v/>
      </c>
      <c r="Q1272" t="str">
        <f>IF(ISNA(VLOOKUP(AC1272,#REF!,1)),"//","")</f>
        <v/>
      </c>
      <c r="R1272"/>
      <c r="S1272" s="43">
        <f t="shared" si="294"/>
        <v>218</v>
      </c>
      <c r="T1272" s="92" t="s">
        <v>2431</v>
      </c>
      <c r="U1272" s="70" t="s">
        <v>2431</v>
      </c>
      <c r="V1272" s="70" t="s">
        <v>2431</v>
      </c>
      <c r="W1272" s="44" t="str">
        <f t="shared" si="295"/>
        <v/>
      </c>
      <c r="X1272" s="25" t="str">
        <f t="shared" si="296"/>
        <v/>
      </c>
      <c r="Y1272" s="1">
        <f t="shared" si="297"/>
        <v>1242</v>
      </c>
      <c r="Z1272" t="str">
        <f t="shared" si="298"/>
        <v>MNU_LOGIS</v>
      </c>
      <c r="AA1272" s="158" t="str">
        <f>IF(ISNA(VLOOKUP(X1272,Sheet2!J:J,1,0)),"//","")</f>
        <v/>
      </c>
      <c r="AC1272" s="108" t="str">
        <f t="shared" si="299"/>
        <v/>
      </c>
      <c r="AD1272" t="b">
        <f t="shared" si="300"/>
        <v>1</v>
      </c>
    </row>
    <row r="1273" spans="1:30">
      <c r="A1273" s="56">
        <f t="shared" si="304"/>
        <v>1273</v>
      </c>
      <c r="B1273" s="55">
        <f t="shared" si="293"/>
        <v>1243</v>
      </c>
      <c r="C1273" t="s">
        <v>4890</v>
      </c>
      <c r="D1273" s="59" t="s">
        <v>7</v>
      </c>
      <c r="E1273" s="85" t="s">
        <v>1301</v>
      </c>
      <c r="F1273" s="85" t="s">
        <v>1301</v>
      </c>
      <c r="G1273" s="190">
        <v>0</v>
      </c>
      <c r="H1273" s="190">
        <v>0</v>
      </c>
      <c r="I1273" s="174" t="s">
        <v>3</v>
      </c>
      <c r="J1273" s="65" t="s">
        <v>1549</v>
      </c>
      <c r="K1273" s="66" t="s">
        <v>4241</v>
      </c>
      <c r="L1273" s="67"/>
      <c r="M1273" s="89" t="s">
        <v>1847</v>
      </c>
      <c r="N1273" s="13"/>
      <c r="O1273"/>
      <c r="P1273" t="str">
        <f t="shared" si="305"/>
        <v/>
      </c>
      <c r="Q1273" t="str">
        <f>IF(ISNA(VLOOKUP(AC1273,#REF!,1)),"//","")</f>
        <v/>
      </c>
      <c r="R1273"/>
      <c r="S1273" s="43">
        <f t="shared" si="294"/>
        <v>219</v>
      </c>
      <c r="T1273" s="92" t="s">
        <v>2431</v>
      </c>
      <c r="U1273" s="70" t="s">
        <v>2431</v>
      </c>
      <c r="V1273" s="70" t="s">
        <v>2431</v>
      </c>
      <c r="W1273" s="44" t="str">
        <f t="shared" si="295"/>
        <v>"LOGIS" STD_SUB_P</v>
      </c>
      <c r="X1273" s="25" t="str">
        <f t="shared" si="296"/>
        <v>LOGISP</v>
      </c>
      <c r="Y1273" s="1">
        <f t="shared" si="297"/>
        <v>1243</v>
      </c>
      <c r="Z1273" t="str">
        <f t="shared" si="298"/>
        <v>ITM_LOGISP</v>
      </c>
      <c r="AA1273" s="158" t="str">
        <f>IF(ISNA(VLOOKUP(X1273,Sheet2!J:J,1,0)),"//","")</f>
        <v>//</v>
      </c>
      <c r="AC1273" s="108" t="str">
        <f t="shared" si="299"/>
        <v>LOGISP</v>
      </c>
      <c r="AD1273" t="b">
        <f t="shared" si="300"/>
        <v>1</v>
      </c>
    </row>
    <row r="1274" spans="1:30">
      <c r="A1274" s="56">
        <f t="shared" si="304"/>
        <v>1274</v>
      </c>
      <c r="B1274" s="55">
        <f t="shared" si="293"/>
        <v>1244</v>
      </c>
      <c r="C1274" t="s">
        <v>4891</v>
      </c>
      <c r="D1274" s="59" t="s">
        <v>7</v>
      </c>
      <c r="E1274" s="85" t="s">
        <v>2538</v>
      </c>
      <c r="F1274" s="85" t="s">
        <v>2538</v>
      </c>
      <c r="G1274" s="190">
        <v>0</v>
      </c>
      <c r="H1274" s="190">
        <v>0</v>
      </c>
      <c r="I1274" s="174" t="s">
        <v>3</v>
      </c>
      <c r="J1274" s="65" t="s">
        <v>1549</v>
      </c>
      <c r="K1274" s="66" t="s">
        <v>4241</v>
      </c>
      <c r="L1274" s="67"/>
      <c r="M1274" s="89" t="s">
        <v>1846</v>
      </c>
      <c r="N1274" s="13"/>
      <c r="O1274"/>
      <c r="P1274" t="str">
        <f t="shared" si="305"/>
        <v/>
      </c>
      <c r="Q1274" t="str">
        <f>IF(ISNA(VLOOKUP(AC1274,#REF!,1)),"//","")</f>
        <v/>
      </c>
      <c r="R1274"/>
      <c r="S1274" s="43">
        <f t="shared" si="294"/>
        <v>220</v>
      </c>
      <c r="T1274" s="92" t="s">
        <v>2431</v>
      </c>
      <c r="U1274" s="70" t="s">
        <v>2431</v>
      </c>
      <c r="V1274" s="70" t="s">
        <v>2431</v>
      </c>
      <c r="W1274" s="44" t="str">
        <f t="shared" si="295"/>
        <v>"LOGIS" STD_GAUSS_BLACK_L STD_GAUSS_WHITE_R</v>
      </c>
      <c r="X1274" s="25" t="str">
        <f t="shared" si="296"/>
        <v>LOGISGAUSS_BLACK_LGAUSS_WHITE_R</v>
      </c>
      <c r="Y1274" s="1">
        <f t="shared" si="297"/>
        <v>1244</v>
      </c>
      <c r="Z1274" t="str">
        <f t="shared" si="298"/>
        <v>ITM_LOGIS</v>
      </c>
      <c r="AA1274" s="158" t="str">
        <f>IF(ISNA(VLOOKUP(X1274,Sheet2!J:J,1,0)),"//","")</f>
        <v>//</v>
      </c>
      <c r="AC1274" s="108" t="str">
        <f t="shared" si="299"/>
        <v>LOGISGAUSS_BLACK_LGAUSS_WHITE_R</v>
      </c>
      <c r="AD1274" t="b">
        <f t="shared" si="300"/>
        <v>1</v>
      </c>
    </row>
    <row r="1275" spans="1:30">
      <c r="A1275" s="56">
        <f t="shared" si="304"/>
        <v>1275</v>
      </c>
      <c r="B1275" s="55">
        <f t="shared" si="293"/>
        <v>1245</v>
      </c>
      <c r="C1275" t="s">
        <v>4892</v>
      </c>
      <c r="D1275" s="59" t="s">
        <v>7</v>
      </c>
      <c r="E1275" s="85" t="s">
        <v>2539</v>
      </c>
      <c r="F1275" s="85" t="s">
        <v>2539</v>
      </c>
      <c r="G1275" s="190">
        <v>0</v>
      </c>
      <c r="H1275" s="190">
        <v>0</v>
      </c>
      <c r="I1275" s="174" t="s">
        <v>3</v>
      </c>
      <c r="J1275" s="65" t="s">
        <v>1549</v>
      </c>
      <c r="K1275" s="66" t="s">
        <v>4241</v>
      </c>
      <c r="L1275" s="67"/>
      <c r="M1275" s="63" t="s">
        <v>1848</v>
      </c>
      <c r="N1275" s="13"/>
      <c r="O1275"/>
      <c r="P1275" t="str">
        <f t="shared" si="305"/>
        <v/>
      </c>
      <c r="Q1275" t="str">
        <f>IF(ISNA(VLOOKUP(AC1275,#REF!,1)),"//","")</f>
        <v/>
      </c>
      <c r="R1275"/>
      <c r="S1275" s="43">
        <f t="shared" si="294"/>
        <v>221</v>
      </c>
      <c r="T1275" s="92" t="s">
        <v>2431</v>
      </c>
      <c r="U1275" s="70" t="s">
        <v>2431</v>
      </c>
      <c r="V1275" s="70" t="s">
        <v>2431</v>
      </c>
      <c r="W1275" s="44" t="str">
        <f t="shared" si="295"/>
        <v>"LOGIS" STD_GAUSS_WHITE_L STD_GAUSS_BLACK_R</v>
      </c>
      <c r="X1275" s="25" t="str">
        <f t="shared" si="296"/>
        <v>LOGISGAUSS_WHITE_LGAUSS_BLACK_R</v>
      </c>
      <c r="Y1275" s="1">
        <f t="shared" si="297"/>
        <v>1245</v>
      </c>
      <c r="Z1275" t="str">
        <f t="shared" si="298"/>
        <v>ITM_LOGISU</v>
      </c>
      <c r="AA1275" s="158" t="str">
        <f>IF(ISNA(VLOOKUP(X1275,Sheet2!J:J,1,0)),"//","")</f>
        <v>//</v>
      </c>
      <c r="AC1275" s="108" t="str">
        <f t="shared" si="299"/>
        <v>LOGISGAUSS_WHITE_LGAUSS_BLACK_R</v>
      </c>
      <c r="AD1275" t="b">
        <f t="shared" si="300"/>
        <v>1</v>
      </c>
    </row>
    <row r="1276" spans="1:30">
      <c r="A1276" s="56">
        <f t="shared" si="304"/>
        <v>1276</v>
      </c>
      <c r="B1276" s="55">
        <f t="shared" si="293"/>
        <v>1246</v>
      </c>
      <c r="C1276" t="s">
        <v>4893</v>
      </c>
      <c r="D1276" s="59" t="s">
        <v>7</v>
      </c>
      <c r="E1276" s="65" t="s">
        <v>1302</v>
      </c>
      <c r="F1276" s="65" t="s">
        <v>1302</v>
      </c>
      <c r="G1276" s="190">
        <v>0</v>
      </c>
      <c r="H1276" s="190">
        <v>0</v>
      </c>
      <c r="I1276" s="174" t="s">
        <v>3</v>
      </c>
      <c r="J1276" s="65" t="s">
        <v>1549</v>
      </c>
      <c r="K1276" s="66" t="s">
        <v>4241</v>
      </c>
      <c r="L1276" s="67"/>
      <c r="M1276" s="63" t="s">
        <v>1849</v>
      </c>
      <c r="N1276" s="13"/>
      <c r="O1276"/>
      <c r="P1276" t="str">
        <f t="shared" si="305"/>
        <v/>
      </c>
      <c r="Q1276" t="str">
        <f>IF(ISNA(VLOOKUP(AC1276,#REF!,1)),"//","")</f>
        <v/>
      </c>
      <c r="R1276"/>
      <c r="S1276" s="43">
        <f t="shared" si="294"/>
        <v>222</v>
      </c>
      <c r="T1276" s="92" t="s">
        <v>2431</v>
      </c>
      <c r="U1276" s="70" t="s">
        <v>2431</v>
      </c>
      <c r="V1276" s="70" t="s">
        <v>2431</v>
      </c>
      <c r="W1276" s="44" t="str">
        <f t="shared" si="295"/>
        <v>"LOGIS" STD_SUP_MINUS_1</v>
      </c>
      <c r="X1276" s="25" t="str">
        <f t="shared" si="296"/>
        <v>LOGIS^MINUS_1</v>
      </c>
      <c r="Y1276" s="1">
        <f t="shared" si="297"/>
        <v>1246</v>
      </c>
      <c r="Z1276" t="str">
        <f t="shared" si="298"/>
        <v>ITM_LOGISM1</v>
      </c>
      <c r="AA1276" s="158" t="str">
        <f>IF(ISNA(VLOOKUP(X1276,Sheet2!J:J,1,0)),"//","")</f>
        <v>//</v>
      </c>
      <c r="AC1276" s="108" t="str">
        <f t="shared" si="299"/>
        <v>LOGIS^MINUS_1</v>
      </c>
      <c r="AD1276" t="b">
        <f t="shared" si="300"/>
        <v>1</v>
      </c>
    </row>
    <row r="1277" spans="1:30">
      <c r="A1277" s="56">
        <f t="shared" si="304"/>
        <v>1277</v>
      </c>
      <c r="B1277" s="55">
        <f t="shared" si="293"/>
        <v>1247</v>
      </c>
      <c r="C1277" t="s">
        <v>4861</v>
      </c>
      <c r="D1277" s="59" t="s">
        <v>7</v>
      </c>
      <c r="E1277" s="65" t="s">
        <v>1340</v>
      </c>
      <c r="F1277" s="65" t="s">
        <v>1340</v>
      </c>
      <c r="G1277" s="190">
        <v>0</v>
      </c>
      <c r="H1277" s="190">
        <v>0</v>
      </c>
      <c r="I1277" s="179" t="s">
        <v>16</v>
      </c>
      <c r="J1277" s="65" t="s">
        <v>1550</v>
      </c>
      <c r="K1277" s="66" t="s">
        <v>4077</v>
      </c>
      <c r="L1277" s="67"/>
      <c r="M1277" s="63" t="s">
        <v>1918</v>
      </c>
      <c r="N1277" s="13"/>
      <c r="O1277"/>
      <c r="P1277" t="str">
        <f t="shared" si="305"/>
        <v/>
      </c>
      <c r="Q1277" t="str">
        <f>IF(ISNA(VLOOKUP(AC1277,#REF!,1)),"//","")</f>
        <v/>
      </c>
      <c r="R1277"/>
      <c r="S1277" s="43">
        <f t="shared" si="294"/>
        <v>222</v>
      </c>
      <c r="T1277" s="92" t="s">
        <v>2431</v>
      </c>
      <c r="U1277" s="70" t="s">
        <v>2431</v>
      </c>
      <c r="V1277" s="70" t="s">
        <v>2431</v>
      </c>
      <c r="W1277" s="44" t="str">
        <f t="shared" si="295"/>
        <v/>
      </c>
      <c r="X1277" s="25" t="str">
        <f t="shared" si="296"/>
        <v/>
      </c>
      <c r="Y1277" s="1">
        <f t="shared" si="297"/>
        <v>1247</v>
      </c>
      <c r="Z1277" t="str">
        <f t="shared" si="298"/>
        <v>MNU_NBIN</v>
      </c>
      <c r="AA1277" s="158" t="str">
        <f>IF(ISNA(VLOOKUP(X1277,Sheet2!J:J,1,0)),"//","")</f>
        <v/>
      </c>
      <c r="AC1277" s="108" t="str">
        <f t="shared" si="299"/>
        <v/>
      </c>
      <c r="AD1277" t="b">
        <f t="shared" si="300"/>
        <v>1</v>
      </c>
    </row>
    <row r="1278" spans="1:30">
      <c r="A1278" s="56">
        <f t="shared" si="304"/>
        <v>1278</v>
      </c>
      <c r="B1278" s="55">
        <f t="shared" si="293"/>
        <v>1248</v>
      </c>
      <c r="C1278" t="s">
        <v>4894</v>
      </c>
      <c r="D1278" s="59" t="s">
        <v>7</v>
      </c>
      <c r="E1278" s="85" t="s">
        <v>238</v>
      </c>
      <c r="F1278" s="85" t="s">
        <v>238</v>
      </c>
      <c r="G1278" s="190">
        <v>0</v>
      </c>
      <c r="H1278" s="190">
        <v>0</v>
      </c>
      <c r="I1278" s="174" t="s">
        <v>3</v>
      </c>
      <c r="J1278" s="65" t="s">
        <v>1549</v>
      </c>
      <c r="K1278" s="66" t="s">
        <v>4241</v>
      </c>
      <c r="L1278" s="67"/>
      <c r="M1278" s="89" t="s">
        <v>1915</v>
      </c>
      <c r="N1278" s="13"/>
      <c r="O1278"/>
      <c r="P1278" t="str">
        <f t="shared" si="305"/>
        <v/>
      </c>
      <c r="Q1278" t="str">
        <f>IF(ISNA(VLOOKUP(AC1278,#REF!,1)),"//","")</f>
        <v/>
      </c>
      <c r="R1278"/>
      <c r="S1278" s="43">
        <f t="shared" si="294"/>
        <v>223</v>
      </c>
      <c r="T1278" s="92" t="s">
        <v>2431</v>
      </c>
      <c r="U1278" s="70" t="s">
        <v>2431</v>
      </c>
      <c r="V1278" s="70" t="s">
        <v>2431</v>
      </c>
      <c r="W1278" s="44" t="str">
        <f t="shared" si="295"/>
        <v>"NBIN" STD_SUB_P</v>
      </c>
      <c r="X1278" s="25" t="str">
        <f t="shared" si="296"/>
        <v>NBINP</v>
      </c>
      <c r="Y1278" s="1">
        <f t="shared" si="297"/>
        <v>1248</v>
      </c>
      <c r="Z1278" t="str">
        <f t="shared" si="298"/>
        <v>ITM_NBINP</v>
      </c>
      <c r="AA1278" s="158" t="str">
        <f>IF(ISNA(VLOOKUP(X1278,Sheet2!J:J,1,0)),"//","")</f>
        <v>//</v>
      </c>
      <c r="AC1278" s="108" t="str">
        <f t="shared" si="299"/>
        <v>NBINP</v>
      </c>
      <c r="AD1278" t="b">
        <f t="shared" si="300"/>
        <v>1</v>
      </c>
    </row>
    <row r="1279" spans="1:30">
      <c r="A1279" s="56">
        <f t="shared" si="304"/>
        <v>1279</v>
      </c>
      <c r="B1279" s="55">
        <f t="shared" si="293"/>
        <v>1249</v>
      </c>
      <c r="C1279" t="s">
        <v>4895</v>
      </c>
      <c r="D1279" s="59" t="s">
        <v>7</v>
      </c>
      <c r="E1279" s="85" t="s">
        <v>2540</v>
      </c>
      <c r="F1279" s="85" t="s">
        <v>2540</v>
      </c>
      <c r="G1279" s="190">
        <v>0</v>
      </c>
      <c r="H1279" s="190">
        <v>0</v>
      </c>
      <c r="I1279" s="174" t="s">
        <v>3</v>
      </c>
      <c r="J1279" s="65" t="s">
        <v>1549</v>
      </c>
      <c r="K1279" s="66" t="s">
        <v>4241</v>
      </c>
      <c r="L1279" s="67"/>
      <c r="M1279" s="89" t="s">
        <v>1914</v>
      </c>
      <c r="N1279" s="13"/>
      <c r="O1279"/>
      <c r="P1279" t="str">
        <f t="shared" si="305"/>
        <v/>
      </c>
      <c r="Q1279" t="str">
        <f>IF(ISNA(VLOOKUP(AC1279,#REF!,1)),"//","")</f>
        <v/>
      </c>
      <c r="R1279"/>
      <c r="S1279" s="43">
        <f t="shared" si="294"/>
        <v>224</v>
      </c>
      <c r="T1279" s="92" t="s">
        <v>2431</v>
      </c>
      <c r="U1279" s="70" t="s">
        <v>2431</v>
      </c>
      <c r="V1279" s="70" t="s">
        <v>2431</v>
      </c>
      <c r="W1279" s="44" t="str">
        <f t="shared" si="295"/>
        <v>"NBIN" STD_GAUSS_BLACK_L STD_GAUSS_WHITE_R</v>
      </c>
      <c r="X1279" s="25" t="str">
        <f t="shared" si="296"/>
        <v>NBINGAUSS_BLACK_LGAUSS_WHITE_R</v>
      </c>
      <c r="Y1279" s="1">
        <f t="shared" si="297"/>
        <v>1249</v>
      </c>
      <c r="Z1279" t="str">
        <f t="shared" si="298"/>
        <v>ITM_NBIN</v>
      </c>
      <c r="AA1279" s="158" t="str">
        <f>IF(ISNA(VLOOKUP(X1279,Sheet2!J:J,1,0)),"//","")</f>
        <v>//</v>
      </c>
      <c r="AC1279" s="108" t="str">
        <f t="shared" si="299"/>
        <v>NBINGAUSS_BLACK_LGAUSS_WHITE_R</v>
      </c>
      <c r="AD1279" t="b">
        <f t="shared" si="300"/>
        <v>1</v>
      </c>
    </row>
    <row r="1280" spans="1:30">
      <c r="A1280" s="56">
        <f t="shared" si="304"/>
        <v>1280</v>
      </c>
      <c r="B1280" s="55">
        <f t="shared" si="293"/>
        <v>1250</v>
      </c>
      <c r="C1280" t="s">
        <v>4896</v>
      </c>
      <c r="D1280" s="59" t="s">
        <v>7</v>
      </c>
      <c r="E1280" s="85" t="s">
        <v>2541</v>
      </c>
      <c r="F1280" s="85" t="s">
        <v>2541</v>
      </c>
      <c r="G1280" s="190">
        <v>0</v>
      </c>
      <c r="H1280" s="190">
        <v>0</v>
      </c>
      <c r="I1280" s="174" t="s">
        <v>3</v>
      </c>
      <c r="J1280" s="65" t="s">
        <v>1549</v>
      </c>
      <c r="K1280" s="66" t="s">
        <v>4241</v>
      </c>
      <c r="L1280" s="67"/>
      <c r="M1280" s="63" t="s">
        <v>1916</v>
      </c>
      <c r="N1280" s="13"/>
      <c r="O1280"/>
      <c r="P1280" t="str">
        <f t="shared" si="305"/>
        <v/>
      </c>
      <c r="Q1280" t="str">
        <f>IF(ISNA(VLOOKUP(AC1280,#REF!,1)),"//","")</f>
        <v/>
      </c>
      <c r="R1280"/>
      <c r="S1280" s="43">
        <f t="shared" si="294"/>
        <v>225</v>
      </c>
      <c r="T1280" s="92" t="s">
        <v>2431</v>
      </c>
      <c r="U1280" s="70" t="s">
        <v>2431</v>
      </c>
      <c r="V1280" s="70" t="s">
        <v>2431</v>
      </c>
      <c r="W1280" s="44" t="str">
        <f t="shared" si="295"/>
        <v>"NBIN" STD_GAUSS_WHITE_L STD_GAUSS_BLACK_R</v>
      </c>
      <c r="X1280" s="25" t="str">
        <f t="shared" si="296"/>
        <v>NBINGAUSS_WHITE_LGAUSS_BLACK_R</v>
      </c>
      <c r="Y1280" s="1">
        <f t="shared" si="297"/>
        <v>1250</v>
      </c>
      <c r="Z1280" t="str">
        <f t="shared" si="298"/>
        <v>ITM_NBINU</v>
      </c>
      <c r="AA1280" s="158" t="str">
        <f>IF(ISNA(VLOOKUP(X1280,Sheet2!J:J,1,0)),"//","")</f>
        <v>//</v>
      </c>
      <c r="AC1280" s="108" t="str">
        <f t="shared" si="299"/>
        <v>NBINGAUSS_WHITE_LGAUSS_BLACK_R</v>
      </c>
      <c r="AD1280" t="b">
        <f t="shared" si="300"/>
        <v>1</v>
      </c>
    </row>
    <row r="1281" spans="1:30">
      <c r="A1281" s="56">
        <f t="shared" si="304"/>
        <v>1281</v>
      </c>
      <c r="B1281" s="55">
        <f t="shared" si="293"/>
        <v>1251</v>
      </c>
      <c r="C1281" t="s">
        <v>4897</v>
      </c>
      <c r="D1281" s="59" t="s">
        <v>7</v>
      </c>
      <c r="E1281" s="65" t="s">
        <v>239</v>
      </c>
      <c r="F1281" s="65" t="s">
        <v>239</v>
      </c>
      <c r="G1281" s="190">
        <v>0</v>
      </c>
      <c r="H1281" s="190">
        <v>0</v>
      </c>
      <c r="I1281" s="174" t="s">
        <v>3</v>
      </c>
      <c r="J1281" s="65" t="s">
        <v>1549</v>
      </c>
      <c r="K1281" s="66" t="s">
        <v>4241</v>
      </c>
      <c r="L1281" s="67"/>
      <c r="M1281" s="63" t="s">
        <v>1917</v>
      </c>
      <c r="N1281" s="13"/>
      <c r="O1281"/>
      <c r="P1281" t="str">
        <f t="shared" si="305"/>
        <v/>
      </c>
      <c r="Q1281" t="str">
        <f>IF(ISNA(VLOOKUP(AC1281,#REF!,1)),"//","")</f>
        <v/>
      </c>
      <c r="R1281"/>
      <c r="S1281" s="43">
        <f t="shared" si="294"/>
        <v>226</v>
      </c>
      <c r="T1281" s="92" t="s">
        <v>2431</v>
      </c>
      <c r="U1281" s="70" t="s">
        <v>2431</v>
      </c>
      <c r="V1281" s="70" t="s">
        <v>2431</v>
      </c>
      <c r="W1281" s="44" t="str">
        <f t="shared" si="295"/>
        <v>"NBIN" STD_SUP_MINUS_1</v>
      </c>
      <c r="X1281" s="25" t="str">
        <f t="shared" si="296"/>
        <v>NBIN^MINUS_1</v>
      </c>
      <c r="Y1281" s="1">
        <f t="shared" si="297"/>
        <v>1251</v>
      </c>
      <c r="Z1281" t="str">
        <f t="shared" si="298"/>
        <v>ITM_NBINM1</v>
      </c>
      <c r="AA1281" s="158" t="str">
        <f>IF(ISNA(VLOOKUP(X1281,Sheet2!J:J,1,0)),"//","")</f>
        <v>//</v>
      </c>
      <c r="AC1281" s="108" t="str">
        <f t="shared" si="299"/>
        <v>NBIN^MINUS_1</v>
      </c>
      <c r="AD1281" t="b">
        <f t="shared" si="300"/>
        <v>1</v>
      </c>
    </row>
    <row r="1282" spans="1:30">
      <c r="A1282" s="56">
        <f t="shared" si="304"/>
        <v>1282</v>
      </c>
      <c r="B1282" s="55">
        <f t="shared" si="293"/>
        <v>1252</v>
      </c>
      <c r="C1282" t="s">
        <v>4861</v>
      </c>
      <c r="D1282" s="59" t="s">
        <v>7</v>
      </c>
      <c r="E1282" s="65" t="s">
        <v>241</v>
      </c>
      <c r="F1282" s="65" t="s">
        <v>241</v>
      </c>
      <c r="G1282" s="190">
        <v>0</v>
      </c>
      <c r="H1282" s="190">
        <v>0</v>
      </c>
      <c r="I1282" s="179" t="s">
        <v>16</v>
      </c>
      <c r="J1282" s="65" t="s">
        <v>1550</v>
      </c>
      <c r="K1282" s="66" t="s">
        <v>4077</v>
      </c>
      <c r="L1282" s="67"/>
      <c r="M1282" s="63" t="s">
        <v>1927</v>
      </c>
      <c r="N1282" s="13"/>
      <c r="O1282"/>
      <c r="P1282" t="str">
        <f t="shared" si="305"/>
        <v/>
      </c>
      <c r="Q1282" t="str">
        <f>IF(ISNA(VLOOKUP(AC1282,#REF!,1)),"//","")</f>
        <v/>
      </c>
      <c r="R1282"/>
      <c r="S1282" s="43">
        <f t="shared" si="294"/>
        <v>226</v>
      </c>
      <c r="T1282" s="92" t="s">
        <v>2431</v>
      </c>
      <c r="U1282" s="70" t="s">
        <v>2431</v>
      </c>
      <c r="V1282" s="70" t="s">
        <v>2431</v>
      </c>
      <c r="W1282" s="44" t="str">
        <f t="shared" si="295"/>
        <v/>
      </c>
      <c r="X1282" s="25" t="str">
        <f t="shared" si="296"/>
        <v/>
      </c>
      <c r="Y1282" s="1">
        <f t="shared" si="297"/>
        <v>1252</v>
      </c>
      <c r="Z1282" t="str">
        <f t="shared" si="298"/>
        <v>MNU_NORML</v>
      </c>
      <c r="AA1282" s="158" t="str">
        <f>IF(ISNA(VLOOKUP(X1282,Sheet2!J:J,1,0)),"//","")</f>
        <v/>
      </c>
      <c r="AC1282" s="108" t="str">
        <f t="shared" si="299"/>
        <v/>
      </c>
      <c r="AD1282" t="b">
        <f t="shared" si="300"/>
        <v>1</v>
      </c>
    </row>
    <row r="1283" spans="1:30">
      <c r="A1283" s="56">
        <f t="shared" si="304"/>
        <v>1283</v>
      </c>
      <c r="B1283" s="55">
        <f t="shared" si="293"/>
        <v>1253</v>
      </c>
      <c r="C1283" t="s">
        <v>4898</v>
      </c>
      <c r="D1283" s="59" t="s">
        <v>7</v>
      </c>
      <c r="E1283" s="85" t="s">
        <v>1344</v>
      </c>
      <c r="F1283" s="85" t="s">
        <v>1344</v>
      </c>
      <c r="G1283" s="190">
        <v>0</v>
      </c>
      <c r="H1283" s="190">
        <v>0</v>
      </c>
      <c r="I1283" s="174" t="s">
        <v>3</v>
      </c>
      <c r="J1283" s="65" t="s">
        <v>1549</v>
      </c>
      <c r="K1283" s="66" t="s">
        <v>4241</v>
      </c>
      <c r="L1283" s="67"/>
      <c r="M1283" s="89" t="s">
        <v>1924</v>
      </c>
      <c r="N1283" s="13"/>
      <c r="O1283"/>
      <c r="P1283" t="str">
        <f t="shared" si="305"/>
        <v/>
      </c>
      <c r="Q1283" t="str">
        <f>IF(ISNA(VLOOKUP(AC1283,#REF!,1)),"//","")</f>
        <v/>
      </c>
      <c r="R1283"/>
      <c r="S1283" s="43">
        <f t="shared" si="294"/>
        <v>227</v>
      </c>
      <c r="T1283" s="92" t="s">
        <v>2431</v>
      </c>
      <c r="U1283" s="70" t="s">
        <v>2431</v>
      </c>
      <c r="V1283" s="70" t="s">
        <v>2431</v>
      </c>
      <c r="W1283" s="44" t="str">
        <f t="shared" si="295"/>
        <v>"NORML" STD_SUB_P</v>
      </c>
      <c r="X1283" s="25" t="str">
        <f t="shared" si="296"/>
        <v>NORMLP</v>
      </c>
      <c r="Y1283" s="1">
        <f t="shared" si="297"/>
        <v>1253</v>
      </c>
      <c r="Z1283" t="str">
        <f t="shared" si="298"/>
        <v>ITM_NORMLP</v>
      </c>
      <c r="AA1283" s="158" t="str">
        <f>IF(ISNA(VLOOKUP(X1283,Sheet2!J:J,1,0)),"//","")</f>
        <v>//</v>
      </c>
      <c r="AC1283" s="108" t="str">
        <f t="shared" si="299"/>
        <v>NORMLP</v>
      </c>
      <c r="AD1283" t="b">
        <f t="shared" si="300"/>
        <v>1</v>
      </c>
    </row>
    <row r="1284" spans="1:30">
      <c r="A1284" s="56">
        <f t="shared" si="304"/>
        <v>1284</v>
      </c>
      <c r="B1284" s="55">
        <f t="shared" si="293"/>
        <v>1254</v>
      </c>
      <c r="C1284" t="s">
        <v>4899</v>
      </c>
      <c r="D1284" s="59" t="s">
        <v>7</v>
      </c>
      <c r="E1284" s="85" t="s">
        <v>2542</v>
      </c>
      <c r="F1284" s="85" t="s">
        <v>2542</v>
      </c>
      <c r="G1284" s="190">
        <v>0</v>
      </c>
      <c r="H1284" s="190">
        <v>0</v>
      </c>
      <c r="I1284" s="174" t="s">
        <v>3</v>
      </c>
      <c r="J1284" s="65" t="s">
        <v>1549</v>
      </c>
      <c r="K1284" s="66" t="s">
        <v>4241</v>
      </c>
      <c r="L1284" s="67"/>
      <c r="M1284" s="89" t="s">
        <v>1923</v>
      </c>
      <c r="N1284" s="13"/>
      <c r="O1284"/>
      <c r="P1284" t="str">
        <f t="shared" si="305"/>
        <v/>
      </c>
      <c r="Q1284" t="str">
        <f>IF(ISNA(VLOOKUP(AC1284,#REF!,1)),"//","")</f>
        <v/>
      </c>
      <c r="R1284"/>
      <c r="S1284" s="43">
        <f t="shared" si="294"/>
        <v>228</v>
      </c>
      <c r="T1284" s="92" t="s">
        <v>2431</v>
      </c>
      <c r="U1284" s="70" t="s">
        <v>2431</v>
      </c>
      <c r="V1284" s="70" t="s">
        <v>2431</v>
      </c>
      <c r="W1284" s="44" t="str">
        <f t="shared" si="295"/>
        <v>"NORML" STD_GAUSS_BLACK_L STD_GAUSS_WHITE_R</v>
      </c>
      <c r="X1284" s="25" t="str">
        <f t="shared" si="296"/>
        <v>NORMLGAUSS_BLACK_LGAUSS_WHITE_R</v>
      </c>
      <c r="Y1284" s="1">
        <f t="shared" si="297"/>
        <v>1254</v>
      </c>
      <c r="Z1284" t="str">
        <f t="shared" si="298"/>
        <v>ITM_NORML</v>
      </c>
      <c r="AA1284" s="158" t="str">
        <f>IF(ISNA(VLOOKUP(X1284,Sheet2!J:J,1,0)),"//","")</f>
        <v>//</v>
      </c>
      <c r="AC1284" s="108" t="str">
        <f t="shared" si="299"/>
        <v>NORMLGAUSS_BLACK_LGAUSS_WHITE_R</v>
      </c>
      <c r="AD1284" t="b">
        <f t="shared" si="300"/>
        <v>1</v>
      </c>
    </row>
    <row r="1285" spans="1:30">
      <c r="A1285" s="56">
        <f t="shared" si="304"/>
        <v>1285</v>
      </c>
      <c r="B1285" s="55">
        <f t="shared" si="293"/>
        <v>1255</v>
      </c>
      <c r="C1285" t="s">
        <v>4900</v>
      </c>
      <c r="D1285" s="59" t="s">
        <v>7</v>
      </c>
      <c r="E1285" s="85" t="s">
        <v>2543</v>
      </c>
      <c r="F1285" s="85" t="s">
        <v>2543</v>
      </c>
      <c r="G1285" s="190">
        <v>0</v>
      </c>
      <c r="H1285" s="190">
        <v>0</v>
      </c>
      <c r="I1285" s="174" t="s">
        <v>3</v>
      </c>
      <c r="J1285" s="65" t="s">
        <v>1549</v>
      </c>
      <c r="K1285" s="66" t="s">
        <v>4241</v>
      </c>
      <c r="L1285" s="67"/>
      <c r="M1285" s="63" t="s">
        <v>1925</v>
      </c>
      <c r="N1285" s="13"/>
      <c r="O1285"/>
      <c r="P1285" t="str">
        <f t="shared" si="305"/>
        <v/>
      </c>
      <c r="Q1285" t="str">
        <f>IF(ISNA(VLOOKUP(AC1285,#REF!,1)),"//","")</f>
        <v/>
      </c>
      <c r="R1285"/>
      <c r="S1285" s="43">
        <f t="shared" si="294"/>
        <v>229</v>
      </c>
      <c r="T1285" s="92" t="s">
        <v>2431</v>
      </c>
      <c r="U1285" s="70" t="s">
        <v>2431</v>
      </c>
      <c r="V1285" s="70" t="s">
        <v>2431</v>
      </c>
      <c r="W1285" s="44" t="str">
        <f t="shared" si="295"/>
        <v>"NORML" STD_GAUSS_WHITE_L STD_GAUSS_BLACK_R</v>
      </c>
      <c r="X1285" s="25" t="str">
        <f t="shared" si="296"/>
        <v>NORMLGAUSS_WHITE_LGAUSS_BLACK_R</v>
      </c>
      <c r="Y1285" s="1">
        <f t="shared" si="297"/>
        <v>1255</v>
      </c>
      <c r="Z1285" t="str">
        <f t="shared" si="298"/>
        <v>ITM_NORMLU</v>
      </c>
      <c r="AA1285" s="158" t="str">
        <f>IF(ISNA(VLOOKUP(X1285,Sheet2!J:J,1,0)),"//","")</f>
        <v>//</v>
      </c>
      <c r="AC1285" s="108" t="str">
        <f t="shared" si="299"/>
        <v>NORMLGAUSS_WHITE_LGAUSS_BLACK_R</v>
      </c>
      <c r="AD1285" t="b">
        <f t="shared" si="300"/>
        <v>1</v>
      </c>
    </row>
    <row r="1286" spans="1:30">
      <c r="A1286" s="56">
        <f t="shared" si="304"/>
        <v>1286</v>
      </c>
      <c r="B1286" s="55">
        <f t="shared" si="293"/>
        <v>1256</v>
      </c>
      <c r="C1286" t="s">
        <v>4901</v>
      </c>
      <c r="D1286" s="59" t="s">
        <v>7</v>
      </c>
      <c r="E1286" s="65" t="s">
        <v>1345</v>
      </c>
      <c r="F1286" s="65" t="s">
        <v>1345</v>
      </c>
      <c r="G1286" s="190">
        <v>0</v>
      </c>
      <c r="H1286" s="190">
        <v>0</v>
      </c>
      <c r="I1286" s="174" t="s">
        <v>3</v>
      </c>
      <c r="J1286" s="65" t="s">
        <v>1549</v>
      </c>
      <c r="K1286" s="66" t="s">
        <v>4241</v>
      </c>
      <c r="L1286" s="67"/>
      <c r="M1286" s="63" t="s">
        <v>1926</v>
      </c>
      <c r="N1286" s="13"/>
      <c r="O1286"/>
      <c r="P1286" t="str">
        <f t="shared" si="305"/>
        <v/>
      </c>
      <c r="Q1286" t="str">
        <f>IF(ISNA(VLOOKUP(AC1286,#REF!,1)),"//","")</f>
        <v/>
      </c>
      <c r="R1286"/>
      <c r="S1286" s="43">
        <f t="shared" si="294"/>
        <v>230</v>
      </c>
      <c r="T1286" s="92" t="s">
        <v>2431</v>
      </c>
      <c r="U1286" s="70" t="s">
        <v>2431</v>
      </c>
      <c r="V1286" s="70" t="s">
        <v>2431</v>
      </c>
      <c r="W1286" s="44" t="str">
        <f t="shared" si="295"/>
        <v>"NORML" STD_SUP_MINUS_1</v>
      </c>
      <c r="X1286" s="25" t="str">
        <f t="shared" si="296"/>
        <v>NORML^MINUS_1</v>
      </c>
      <c r="Y1286" s="1">
        <f t="shared" si="297"/>
        <v>1256</v>
      </c>
      <c r="Z1286" t="str">
        <f t="shared" si="298"/>
        <v>ITM_NORMLM1</v>
      </c>
      <c r="AA1286" s="158" t="str">
        <f>IF(ISNA(VLOOKUP(X1286,Sheet2!J:J,1,0)),"//","")</f>
        <v>//</v>
      </c>
      <c r="AC1286" s="108" t="str">
        <f t="shared" si="299"/>
        <v>NORML^MINUS_1</v>
      </c>
      <c r="AD1286" t="b">
        <f t="shared" si="300"/>
        <v>1</v>
      </c>
    </row>
    <row r="1287" spans="1:30">
      <c r="A1287" s="56">
        <f t="shared" si="304"/>
        <v>1287</v>
      </c>
      <c r="B1287" s="55">
        <f t="shared" ref="B1287:B1350" si="306">IF(AND(MID(C1287,2,1)&lt;&gt;"/",MID(C1287,1,1)="/"),INT(B1286)+1,B1286+0.01)</f>
        <v>1257</v>
      </c>
      <c r="C1287" t="s">
        <v>4861</v>
      </c>
      <c r="D1287" s="59" t="s">
        <v>7</v>
      </c>
      <c r="E1287" s="65" t="s">
        <v>259</v>
      </c>
      <c r="F1287" s="65" t="s">
        <v>259</v>
      </c>
      <c r="G1287" s="190">
        <v>0</v>
      </c>
      <c r="H1287" s="190">
        <v>0</v>
      </c>
      <c r="I1287" s="179" t="s">
        <v>16</v>
      </c>
      <c r="J1287" s="65" t="s">
        <v>1550</v>
      </c>
      <c r="K1287" s="66" t="s">
        <v>4077</v>
      </c>
      <c r="L1287" s="67"/>
      <c r="M1287" s="63" t="s">
        <v>1954</v>
      </c>
      <c r="N1287" s="13"/>
      <c r="O1287"/>
      <c r="P1287" t="str">
        <f t="shared" si="305"/>
        <v/>
      </c>
      <c r="Q1287" t="str">
        <f>IF(ISNA(VLOOKUP(AC1287,#REF!,1)),"//","")</f>
        <v/>
      </c>
      <c r="R1287"/>
      <c r="S1287" s="43">
        <f t="shared" ref="S1287:S1350" si="307">IF(X1287&lt;&gt;"",S1286+1,S1286)</f>
        <v>230</v>
      </c>
      <c r="T1287" s="92" t="s">
        <v>2431</v>
      </c>
      <c r="U1287" s="70" t="s">
        <v>2431</v>
      </c>
      <c r="V1287" s="70" t="s">
        <v>2431</v>
      </c>
      <c r="W1287" s="44" t="str">
        <f t="shared" ref="W1287:W1350" si="308">IF( OR(U1287="CNST", I1287="CAT_REGS"),IF(E1287=CHAR(34)&amp;CHAR(34),F1287,E1287),
IF(U1287="YES",UPPER(IF(E1287=CHAR(34)&amp;CHAR(34),F1287,E1287)),
IF(   AND(U1287&lt;&gt;"NO",I1287="CAT_FNCT",D1287&lt;&gt;"multiply", D1287&lt;&gt;"divide"),IF(J1287="SLS_ENABLED",   UPPER(IF(E1287=CHAR(34)&amp;CHAR(34),F1287,E1287)),""),"")))</f>
        <v/>
      </c>
      <c r="X1287" s="25" t="str">
        <f t="shared" ref="X1287:X1350" si="309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1">
        <f t="shared" ref="Y1287:Y1350" si="310">B1287</f>
        <v>1257</v>
      </c>
      <c r="Z1287" t="str">
        <f t="shared" ref="Z1287:Z1350" si="311">M1287</f>
        <v>MNU_POISS</v>
      </c>
      <c r="AA1287" s="158" t="str">
        <f>IF(ISNA(VLOOKUP(X1287,Sheet2!J:J,1,0)),"//","")</f>
        <v/>
      </c>
      <c r="AC1287" s="108" t="str">
        <f t="shared" ref="AC1287:AC1350" si="312">IF(LEN(X1287)=0,"",SUBSTITUTE(SUBSTITUTE(SUBSTITUTE(SUBSTITUTE(SUBSTITUTE(SUBSTITUTE(SUBSTITUTE(SUBSTITUTE(SUBSTITUTE(SUBSTITUTE(SUBSTITUTE(SUBSTITUTE(SUBSTITUTE(SUBSTITUTE(SUBSTITUTE(SUBSTITUTE(SUBSTITUTE(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87" t="b">
        <f t="shared" ref="AD1287:AD1350" si="313">X1287=AC1287</f>
        <v>1</v>
      </c>
    </row>
    <row r="1288" spans="1:30">
      <c r="A1288" s="56">
        <f t="shared" si="304"/>
        <v>1288</v>
      </c>
      <c r="B1288" s="55">
        <f t="shared" si="306"/>
        <v>1258</v>
      </c>
      <c r="C1288" t="s">
        <v>4902</v>
      </c>
      <c r="D1288" s="59" t="s">
        <v>7</v>
      </c>
      <c r="E1288" s="85" t="s">
        <v>1360</v>
      </c>
      <c r="F1288" s="85" t="s">
        <v>1360</v>
      </c>
      <c r="G1288" s="190">
        <v>0</v>
      </c>
      <c r="H1288" s="190">
        <v>0</v>
      </c>
      <c r="I1288" s="174" t="s">
        <v>3</v>
      </c>
      <c r="J1288" s="65" t="s">
        <v>1549</v>
      </c>
      <c r="K1288" s="66" t="s">
        <v>4241</v>
      </c>
      <c r="L1288" s="67"/>
      <c r="M1288" s="89" t="s">
        <v>1951</v>
      </c>
      <c r="N1288" s="13"/>
      <c r="O1288"/>
      <c r="P1288" t="str">
        <f t="shared" si="305"/>
        <v/>
      </c>
      <c r="Q1288" t="str">
        <f>IF(ISNA(VLOOKUP(AC1288,#REF!,1)),"//","")</f>
        <v/>
      </c>
      <c r="R1288"/>
      <c r="S1288" s="43">
        <f t="shared" si="307"/>
        <v>231</v>
      </c>
      <c r="T1288" s="92" t="s">
        <v>2431</v>
      </c>
      <c r="U1288" s="70" t="s">
        <v>2431</v>
      </c>
      <c r="V1288" s="70" t="s">
        <v>2431</v>
      </c>
      <c r="W1288" s="44" t="str">
        <f t="shared" si="308"/>
        <v>"POISS" STD_SUB_P</v>
      </c>
      <c r="X1288" s="25" t="str">
        <f t="shared" si="309"/>
        <v>POISSP</v>
      </c>
      <c r="Y1288" s="1">
        <f t="shared" si="310"/>
        <v>1258</v>
      </c>
      <c r="Z1288" t="str">
        <f t="shared" si="311"/>
        <v>ITM_POISSP</v>
      </c>
      <c r="AA1288" s="158" t="str">
        <f>IF(ISNA(VLOOKUP(X1288,Sheet2!J:J,1,0)),"//","")</f>
        <v>//</v>
      </c>
      <c r="AC1288" s="108" t="str">
        <f t="shared" si="312"/>
        <v>POISSP</v>
      </c>
      <c r="AD1288" t="b">
        <f t="shared" si="313"/>
        <v>1</v>
      </c>
    </row>
    <row r="1289" spans="1:30">
      <c r="A1289" s="56">
        <f t="shared" si="304"/>
        <v>1289</v>
      </c>
      <c r="B1289" s="55">
        <f t="shared" si="306"/>
        <v>1259</v>
      </c>
      <c r="C1289" t="s">
        <v>4903</v>
      </c>
      <c r="D1289" s="59" t="s">
        <v>7</v>
      </c>
      <c r="E1289" s="85" t="s">
        <v>2544</v>
      </c>
      <c r="F1289" s="85" t="s">
        <v>2544</v>
      </c>
      <c r="G1289" s="190">
        <v>0</v>
      </c>
      <c r="H1289" s="190">
        <v>0</v>
      </c>
      <c r="I1289" s="174" t="s">
        <v>3</v>
      </c>
      <c r="J1289" s="65" t="s">
        <v>1549</v>
      </c>
      <c r="K1289" s="66" t="s">
        <v>4241</v>
      </c>
      <c r="L1289" s="67"/>
      <c r="M1289" s="89" t="s">
        <v>1950</v>
      </c>
      <c r="N1289" s="13"/>
      <c r="O1289"/>
      <c r="P1289" t="str">
        <f t="shared" si="305"/>
        <v/>
      </c>
      <c r="Q1289" t="str">
        <f>IF(ISNA(VLOOKUP(AC1289,#REF!,1)),"//","")</f>
        <v/>
      </c>
      <c r="R1289"/>
      <c r="S1289" s="43">
        <f t="shared" si="307"/>
        <v>232</v>
      </c>
      <c r="T1289" s="92" t="s">
        <v>2431</v>
      </c>
      <c r="U1289" s="70" t="s">
        <v>2431</v>
      </c>
      <c r="V1289" s="70" t="s">
        <v>2431</v>
      </c>
      <c r="W1289" s="44" t="str">
        <f t="shared" si="308"/>
        <v>"POISS" STD_GAUSS_BLACK_L STD_GAUSS_WHITE_R</v>
      </c>
      <c r="X1289" s="25" t="str">
        <f t="shared" si="309"/>
        <v>POISSGAUSS_BLACK_LGAUSS_WHITE_R</v>
      </c>
      <c r="Y1289" s="1">
        <f t="shared" si="310"/>
        <v>1259</v>
      </c>
      <c r="Z1289" t="str">
        <f t="shared" si="311"/>
        <v>ITM_POISS</v>
      </c>
      <c r="AA1289" s="158" t="str">
        <f>IF(ISNA(VLOOKUP(X1289,Sheet2!J:J,1,0)),"//","")</f>
        <v>//</v>
      </c>
      <c r="AC1289" s="108" t="str">
        <f t="shared" si="312"/>
        <v>POISSGAUSS_BLACK_LGAUSS_WHITE_R</v>
      </c>
      <c r="AD1289" t="b">
        <f t="shared" si="313"/>
        <v>1</v>
      </c>
    </row>
    <row r="1290" spans="1:30">
      <c r="A1290" s="56">
        <f t="shared" si="304"/>
        <v>1290</v>
      </c>
      <c r="B1290" s="55">
        <f t="shared" si="306"/>
        <v>1260</v>
      </c>
      <c r="C1290" t="s">
        <v>4904</v>
      </c>
      <c r="D1290" s="59" t="s">
        <v>7</v>
      </c>
      <c r="E1290" s="85" t="s">
        <v>2545</v>
      </c>
      <c r="F1290" s="85" t="s">
        <v>2545</v>
      </c>
      <c r="G1290" s="190">
        <v>0</v>
      </c>
      <c r="H1290" s="190">
        <v>0</v>
      </c>
      <c r="I1290" s="174" t="s">
        <v>3</v>
      </c>
      <c r="J1290" s="65" t="s">
        <v>1549</v>
      </c>
      <c r="K1290" s="66" t="s">
        <v>4241</v>
      </c>
      <c r="L1290" s="67"/>
      <c r="M1290" s="63" t="s">
        <v>1952</v>
      </c>
      <c r="N1290" s="13"/>
      <c r="O1290"/>
      <c r="P1290" t="str">
        <f t="shared" si="305"/>
        <v/>
      </c>
      <c r="Q1290" t="str">
        <f>IF(ISNA(VLOOKUP(AC1290,#REF!,1)),"//","")</f>
        <v/>
      </c>
      <c r="R1290"/>
      <c r="S1290" s="43">
        <f t="shared" si="307"/>
        <v>233</v>
      </c>
      <c r="T1290" s="92" t="s">
        <v>2431</v>
      </c>
      <c r="U1290" s="70" t="s">
        <v>2431</v>
      </c>
      <c r="V1290" s="70" t="s">
        <v>2431</v>
      </c>
      <c r="W1290" s="44" t="str">
        <f t="shared" si="308"/>
        <v>"POISS" STD_GAUSS_WHITE_L STD_GAUSS_BLACK_R</v>
      </c>
      <c r="X1290" s="25" t="str">
        <f t="shared" si="309"/>
        <v>POISSGAUSS_WHITE_LGAUSS_BLACK_R</v>
      </c>
      <c r="Y1290" s="1">
        <f t="shared" si="310"/>
        <v>1260</v>
      </c>
      <c r="Z1290" t="str">
        <f t="shared" si="311"/>
        <v>ITM_POISSU</v>
      </c>
      <c r="AA1290" s="158" t="str">
        <f>IF(ISNA(VLOOKUP(X1290,Sheet2!J:J,1,0)),"//","")</f>
        <v>//</v>
      </c>
      <c r="AC1290" s="108" t="str">
        <f t="shared" si="312"/>
        <v>POISSGAUSS_WHITE_LGAUSS_BLACK_R</v>
      </c>
      <c r="AD1290" t="b">
        <f t="shared" si="313"/>
        <v>1</v>
      </c>
    </row>
    <row r="1291" spans="1:30">
      <c r="A1291" s="56">
        <f t="shared" si="304"/>
        <v>1291</v>
      </c>
      <c r="B1291" s="55">
        <f t="shared" si="306"/>
        <v>1261</v>
      </c>
      <c r="C1291" t="s">
        <v>4905</v>
      </c>
      <c r="D1291" s="59" t="s">
        <v>7</v>
      </c>
      <c r="E1291" s="65" t="s">
        <v>1361</v>
      </c>
      <c r="F1291" s="65" t="s">
        <v>1361</v>
      </c>
      <c r="G1291" s="190">
        <v>0</v>
      </c>
      <c r="H1291" s="190">
        <v>0</v>
      </c>
      <c r="I1291" s="174" t="s">
        <v>3</v>
      </c>
      <c r="J1291" s="65" t="s">
        <v>1549</v>
      </c>
      <c r="K1291" s="66" t="s">
        <v>4241</v>
      </c>
      <c r="L1291" s="67"/>
      <c r="M1291" s="63" t="s">
        <v>1953</v>
      </c>
      <c r="N1291" s="13"/>
      <c r="O1291"/>
      <c r="P1291" t="str">
        <f t="shared" si="305"/>
        <v/>
      </c>
      <c r="Q1291" t="str">
        <f>IF(ISNA(VLOOKUP(AC1291,#REF!,1)),"//","")</f>
        <v/>
      </c>
      <c r="R1291"/>
      <c r="S1291" s="43">
        <f t="shared" si="307"/>
        <v>234</v>
      </c>
      <c r="T1291" s="92" t="s">
        <v>2431</v>
      </c>
      <c r="U1291" s="70" t="s">
        <v>2431</v>
      </c>
      <c r="V1291" s="70" t="s">
        <v>2431</v>
      </c>
      <c r="W1291" s="44" t="str">
        <f t="shared" si="308"/>
        <v>"POISS" STD_SUP_MINUS_1</v>
      </c>
      <c r="X1291" s="25" t="str">
        <f t="shared" si="309"/>
        <v>POISS^MINUS_1</v>
      </c>
      <c r="Y1291" s="1">
        <f t="shared" si="310"/>
        <v>1261</v>
      </c>
      <c r="Z1291" t="str">
        <f t="shared" si="311"/>
        <v>ITM_POISSM1</v>
      </c>
      <c r="AA1291" s="158" t="str">
        <f>IF(ISNA(VLOOKUP(X1291,Sheet2!J:J,1,0)),"//","")</f>
        <v>//</v>
      </c>
      <c r="AC1291" s="108" t="str">
        <f t="shared" si="312"/>
        <v>POISS^MINUS_1</v>
      </c>
      <c r="AD1291" t="b">
        <f t="shared" si="313"/>
        <v>1</v>
      </c>
    </row>
    <row r="1292" spans="1:30">
      <c r="A1292" s="56">
        <f t="shared" si="304"/>
        <v>1292</v>
      </c>
      <c r="B1292" s="55">
        <f t="shared" si="306"/>
        <v>1262</v>
      </c>
      <c r="C1292" t="s">
        <v>4861</v>
      </c>
      <c r="D1292" s="59" t="s">
        <v>7</v>
      </c>
      <c r="E1292" s="65" t="s">
        <v>367</v>
      </c>
      <c r="F1292" s="65" t="s">
        <v>367</v>
      </c>
      <c r="G1292" s="190">
        <v>0</v>
      </c>
      <c r="H1292" s="190">
        <v>0</v>
      </c>
      <c r="I1292" s="179" t="s">
        <v>16</v>
      </c>
      <c r="J1292" s="65" t="s">
        <v>1550</v>
      </c>
      <c r="K1292" s="66" t="s">
        <v>4077</v>
      </c>
      <c r="L1292" s="67"/>
      <c r="M1292" s="63" t="s">
        <v>2103</v>
      </c>
      <c r="N1292" s="13"/>
      <c r="O1292"/>
      <c r="P1292" t="str">
        <f t="shared" si="305"/>
        <v/>
      </c>
      <c r="Q1292" t="str">
        <f>IF(ISNA(VLOOKUP(AC1292,#REF!,1)),"//","")</f>
        <v/>
      </c>
      <c r="R1292"/>
      <c r="S1292" s="43">
        <f t="shared" si="307"/>
        <v>234</v>
      </c>
      <c r="T1292" s="92" t="s">
        <v>2431</v>
      </c>
      <c r="U1292" s="70" t="s">
        <v>2431</v>
      </c>
      <c r="V1292" s="70" t="s">
        <v>2431</v>
      </c>
      <c r="W1292" s="44" t="str">
        <f t="shared" si="308"/>
        <v/>
      </c>
      <c r="X1292" s="25" t="str">
        <f t="shared" si="309"/>
        <v/>
      </c>
      <c r="Y1292" s="1">
        <f t="shared" si="310"/>
        <v>1262</v>
      </c>
      <c r="Z1292" t="str">
        <f t="shared" si="311"/>
        <v>MNU_T</v>
      </c>
      <c r="AA1292" s="158" t="str">
        <f>IF(ISNA(VLOOKUP(X1292,Sheet2!J:J,1,0)),"//","")</f>
        <v/>
      </c>
      <c r="AC1292" s="108" t="str">
        <f t="shared" si="312"/>
        <v/>
      </c>
      <c r="AD1292" t="b">
        <f t="shared" si="313"/>
        <v>1</v>
      </c>
    </row>
    <row r="1293" spans="1:30">
      <c r="A1293" s="56">
        <f t="shared" si="304"/>
        <v>1293</v>
      </c>
      <c r="B1293" s="55">
        <f t="shared" si="306"/>
        <v>1263</v>
      </c>
      <c r="C1293" t="s">
        <v>4906</v>
      </c>
      <c r="D1293" s="59" t="s">
        <v>7</v>
      </c>
      <c r="E1293" s="65" t="s">
        <v>1430</v>
      </c>
      <c r="F1293" s="65" t="s">
        <v>1430</v>
      </c>
      <c r="G1293" s="190">
        <v>0</v>
      </c>
      <c r="H1293" s="190">
        <v>0</v>
      </c>
      <c r="I1293" s="174" t="s">
        <v>3</v>
      </c>
      <c r="J1293" s="65" t="s">
        <v>1549</v>
      </c>
      <c r="K1293" s="66" t="s">
        <v>4241</v>
      </c>
      <c r="L1293" s="67"/>
      <c r="M1293" s="63" t="s">
        <v>2097</v>
      </c>
      <c r="N1293" s="13"/>
      <c r="O1293"/>
      <c r="P1293" t="str">
        <f t="shared" si="305"/>
        <v/>
      </c>
      <c r="Q1293" t="str">
        <f>IF(ISNA(VLOOKUP(AC1293,#REF!,1)),"//","")</f>
        <v/>
      </c>
      <c r="R1293"/>
      <c r="S1293" s="43">
        <f t="shared" si="307"/>
        <v>235</v>
      </c>
      <c r="T1293" s="92" t="s">
        <v>2431</v>
      </c>
      <c r="U1293" s="70" t="s">
        <v>2431</v>
      </c>
      <c r="V1293" s="70" t="s">
        <v>2431</v>
      </c>
      <c r="W1293" s="44" t="str">
        <f t="shared" si="308"/>
        <v>"T" STD_SUB_P "(X)"</v>
      </c>
      <c r="X1293" s="25" t="str">
        <f t="shared" si="309"/>
        <v>TP(X)</v>
      </c>
      <c r="Y1293" s="1">
        <f t="shared" si="310"/>
        <v>1263</v>
      </c>
      <c r="Z1293" t="str">
        <f t="shared" si="311"/>
        <v>ITM_TPX</v>
      </c>
      <c r="AA1293" s="158" t="str">
        <f>IF(ISNA(VLOOKUP(X1293,Sheet2!J:J,1,0)),"//","")</f>
        <v>//</v>
      </c>
      <c r="AC1293" s="108" t="str">
        <f t="shared" si="312"/>
        <v>TP</v>
      </c>
      <c r="AD1293" t="b">
        <f t="shared" si="313"/>
        <v>0</v>
      </c>
    </row>
    <row r="1294" spans="1:30">
      <c r="A1294" s="56">
        <f t="shared" si="304"/>
        <v>1294</v>
      </c>
      <c r="B1294" s="55">
        <f t="shared" si="306"/>
        <v>1264</v>
      </c>
      <c r="C1294" t="s">
        <v>4907</v>
      </c>
      <c r="D1294" s="59" t="s">
        <v>7</v>
      </c>
      <c r="E1294" s="84" t="s">
        <v>2548</v>
      </c>
      <c r="F1294" s="84" t="s">
        <v>2548</v>
      </c>
      <c r="G1294" s="190">
        <v>0</v>
      </c>
      <c r="H1294" s="190">
        <v>0</v>
      </c>
      <c r="I1294" s="174" t="s">
        <v>3</v>
      </c>
      <c r="J1294" s="65" t="s">
        <v>1549</v>
      </c>
      <c r="K1294" s="66" t="s">
        <v>4241</v>
      </c>
      <c r="L1294" s="67"/>
      <c r="M1294" s="89" t="s">
        <v>2099</v>
      </c>
      <c r="N1294" s="13"/>
      <c r="O1294"/>
      <c r="P1294" t="str">
        <f t="shared" si="305"/>
        <v/>
      </c>
      <c r="Q1294" t="str">
        <f>IF(ISNA(VLOOKUP(AC1294,#REF!,1)),"//","")</f>
        <v/>
      </c>
      <c r="R1294"/>
      <c r="S1294" s="43">
        <f t="shared" si="307"/>
        <v>236</v>
      </c>
      <c r="T1294" s="92" t="s">
        <v>2431</v>
      </c>
      <c r="U1294" s="70" t="s">
        <v>2431</v>
      </c>
      <c r="V1294" s="70" t="s">
        <v>2431</v>
      </c>
      <c r="W1294" s="44" t="str">
        <f t="shared" si="308"/>
        <v>"T" STD_GAUSS_BLACK_L STD_GAUSS_WHITE_R "(X)"</v>
      </c>
      <c r="X1294" s="25" t="str">
        <f t="shared" si="309"/>
        <v>TGAUSS_BLACK_LGAUSS_WHITE_R(X)</v>
      </c>
      <c r="Y1294" s="1">
        <f t="shared" si="310"/>
        <v>1264</v>
      </c>
      <c r="Z1294" t="str">
        <f t="shared" si="311"/>
        <v>ITM_TX</v>
      </c>
      <c r="AA1294" s="158" t="str">
        <f>IF(ISNA(VLOOKUP(X1294,Sheet2!J:J,1,0)),"//","")</f>
        <v>//</v>
      </c>
      <c r="AC1294" s="108" t="str">
        <f t="shared" si="312"/>
        <v>TGAUSS_BLACK_LGAUSS_WHITE_R</v>
      </c>
      <c r="AD1294" t="b">
        <f t="shared" si="313"/>
        <v>0</v>
      </c>
    </row>
    <row r="1295" spans="1:30">
      <c r="A1295" s="56">
        <f t="shared" si="304"/>
        <v>1295</v>
      </c>
      <c r="B1295" s="55">
        <f t="shared" si="306"/>
        <v>1265</v>
      </c>
      <c r="C1295" t="s">
        <v>4908</v>
      </c>
      <c r="D1295" s="59" t="s">
        <v>7</v>
      </c>
      <c r="E1295" s="84" t="s">
        <v>2549</v>
      </c>
      <c r="F1295" s="84" t="s">
        <v>2549</v>
      </c>
      <c r="G1295" s="190">
        <v>0</v>
      </c>
      <c r="H1295" s="190">
        <v>0</v>
      </c>
      <c r="I1295" s="174" t="s">
        <v>3</v>
      </c>
      <c r="J1295" s="65" t="s">
        <v>1549</v>
      </c>
      <c r="K1295" s="66" t="s">
        <v>4241</v>
      </c>
      <c r="L1295" s="67"/>
      <c r="M1295" s="89" t="s">
        <v>2098</v>
      </c>
      <c r="N1295" s="13"/>
      <c r="O1295"/>
      <c r="P1295" t="str">
        <f t="shared" si="305"/>
        <v/>
      </c>
      <c r="Q1295" t="str">
        <f>IF(ISNA(VLOOKUP(AC1295,#REF!,1)),"//","")</f>
        <v/>
      </c>
      <c r="R1295"/>
      <c r="S1295" s="43">
        <f t="shared" si="307"/>
        <v>237</v>
      </c>
      <c r="T1295" s="92" t="s">
        <v>2431</v>
      </c>
      <c r="U1295" s="70" t="s">
        <v>2431</v>
      </c>
      <c r="V1295" s="70" t="s">
        <v>2431</v>
      </c>
      <c r="W1295" s="44" t="str">
        <f t="shared" si="308"/>
        <v>"T" STD_GAUSS_WHITE_L STD_GAUSS_BLACK_R "(X)"</v>
      </c>
      <c r="X1295" s="25" t="str">
        <f t="shared" si="309"/>
        <v>TGAUSS_WHITE_LGAUSS_BLACK_R(X)</v>
      </c>
      <c r="Y1295" s="1">
        <f t="shared" si="310"/>
        <v>1265</v>
      </c>
      <c r="Z1295" t="str">
        <f t="shared" si="311"/>
        <v>ITM_TUX</v>
      </c>
      <c r="AA1295" s="158" t="str">
        <f>IF(ISNA(VLOOKUP(X1295,Sheet2!J:J,1,0)),"//","")</f>
        <v>//</v>
      </c>
      <c r="AC1295" s="108" t="str">
        <f t="shared" si="312"/>
        <v>TGAUSS_WHITE_LGAUSS_BLACK_R</v>
      </c>
      <c r="AD1295" t="b">
        <f t="shared" si="313"/>
        <v>0</v>
      </c>
    </row>
    <row r="1296" spans="1:30">
      <c r="A1296" s="56">
        <f t="shared" si="304"/>
        <v>1296</v>
      </c>
      <c r="B1296" s="55">
        <f t="shared" si="306"/>
        <v>1266</v>
      </c>
      <c r="C1296" t="s">
        <v>4909</v>
      </c>
      <c r="D1296" s="59" t="s">
        <v>7</v>
      </c>
      <c r="E1296" s="65" t="s">
        <v>1431</v>
      </c>
      <c r="F1296" s="65" t="s">
        <v>1431</v>
      </c>
      <c r="G1296" s="190">
        <v>0</v>
      </c>
      <c r="H1296" s="190">
        <v>0</v>
      </c>
      <c r="I1296" s="174" t="s">
        <v>3</v>
      </c>
      <c r="J1296" s="65" t="s">
        <v>1549</v>
      </c>
      <c r="K1296" s="66" t="s">
        <v>4241</v>
      </c>
      <c r="L1296" s="67"/>
      <c r="M1296" s="63" t="s">
        <v>2100</v>
      </c>
      <c r="N1296" s="13"/>
      <c r="O1296"/>
      <c r="P1296" t="str">
        <f t="shared" si="305"/>
        <v/>
      </c>
      <c r="Q1296" t="str">
        <f>IF(ISNA(VLOOKUP(AC1296,#REF!,1)),"//","")</f>
        <v/>
      </c>
      <c r="R1296"/>
      <c r="S1296" s="43">
        <f t="shared" si="307"/>
        <v>238</v>
      </c>
      <c r="T1296" s="92" t="s">
        <v>2431</v>
      </c>
      <c r="U1296" s="70" t="s">
        <v>2431</v>
      </c>
      <c r="V1296" s="70" t="s">
        <v>2431</v>
      </c>
      <c r="W1296" s="44" t="str">
        <f t="shared" si="308"/>
        <v>"T" STD_SUP_MINUS_1 "(P)"</v>
      </c>
      <c r="X1296" s="25" t="str">
        <f t="shared" si="309"/>
        <v>T^MINUS_1(P)</v>
      </c>
      <c r="Y1296" s="1">
        <f t="shared" si="310"/>
        <v>1266</v>
      </c>
      <c r="Z1296" t="str">
        <f t="shared" si="311"/>
        <v>ITM_TM1P</v>
      </c>
      <c r="AA1296" s="158" t="str">
        <f>IF(ISNA(VLOOKUP(X1296,Sheet2!J:J,1,0)),"//","")</f>
        <v>//</v>
      </c>
      <c r="AC1296" s="108" t="str">
        <f t="shared" si="312"/>
        <v>T^MINUS_1(P)</v>
      </c>
      <c r="AD1296" t="b">
        <f t="shared" si="313"/>
        <v>1</v>
      </c>
    </row>
    <row r="1297" spans="1:30">
      <c r="A1297" s="56">
        <f t="shared" ref="A1297:A1353" si="314">IF(B1297=INT(B1297),ROW(),"")</f>
        <v>1297</v>
      </c>
      <c r="B1297" s="55">
        <f t="shared" si="306"/>
        <v>1267</v>
      </c>
      <c r="C1297" t="s">
        <v>4861</v>
      </c>
      <c r="D1297" s="59" t="s">
        <v>7</v>
      </c>
      <c r="E1297" s="65" t="s">
        <v>377</v>
      </c>
      <c r="F1297" s="65" t="s">
        <v>377</v>
      </c>
      <c r="G1297" s="190">
        <v>0</v>
      </c>
      <c r="H1297" s="190">
        <v>0</v>
      </c>
      <c r="I1297" s="179" t="s">
        <v>16</v>
      </c>
      <c r="J1297" s="65" t="s">
        <v>1550</v>
      </c>
      <c r="K1297" s="66" t="s">
        <v>4077</v>
      </c>
      <c r="L1297" s="67"/>
      <c r="M1297" s="63" t="s">
        <v>2120</v>
      </c>
      <c r="N1297" s="13"/>
      <c r="O1297"/>
      <c r="P1297" t="str">
        <f t="shared" si="305"/>
        <v/>
      </c>
      <c r="Q1297" t="str">
        <f>IF(ISNA(VLOOKUP(AC1297,#REF!,1)),"//","")</f>
        <v/>
      </c>
      <c r="R1297"/>
      <c r="S1297" s="43">
        <f t="shared" si="307"/>
        <v>238</v>
      </c>
      <c r="T1297" s="92" t="s">
        <v>2431</v>
      </c>
      <c r="U1297" s="70" t="s">
        <v>2431</v>
      </c>
      <c r="V1297" s="70" t="s">
        <v>2431</v>
      </c>
      <c r="W1297" s="44" t="str">
        <f t="shared" si="308"/>
        <v/>
      </c>
      <c r="X1297" s="25" t="str">
        <f t="shared" si="309"/>
        <v/>
      </c>
      <c r="Y1297" s="1">
        <f t="shared" si="310"/>
        <v>1267</v>
      </c>
      <c r="Z1297" t="str">
        <f t="shared" si="311"/>
        <v>MNU_WEIBL</v>
      </c>
      <c r="AA1297" s="158" t="str">
        <f>IF(ISNA(VLOOKUP(X1297,Sheet2!J:J,1,0)),"//","")</f>
        <v/>
      </c>
      <c r="AC1297" s="108" t="str">
        <f t="shared" si="312"/>
        <v/>
      </c>
      <c r="AD1297" t="b">
        <f t="shared" si="313"/>
        <v>1</v>
      </c>
    </row>
    <row r="1298" spans="1:30">
      <c r="A1298" s="56">
        <f t="shared" si="314"/>
        <v>1298</v>
      </c>
      <c r="B1298" s="55">
        <f t="shared" si="306"/>
        <v>1268</v>
      </c>
      <c r="C1298" t="s">
        <v>4910</v>
      </c>
      <c r="D1298" s="59" t="s">
        <v>7</v>
      </c>
      <c r="E1298" s="85" t="s">
        <v>1439</v>
      </c>
      <c r="F1298" s="85" t="s">
        <v>1439</v>
      </c>
      <c r="G1298" s="190">
        <v>0</v>
      </c>
      <c r="H1298" s="190">
        <v>0</v>
      </c>
      <c r="I1298" s="174" t="s">
        <v>3</v>
      </c>
      <c r="J1298" s="65" t="s">
        <v>1549</v>
      </c>
      <c r="K1298" s="66" t="s">
        <v>4241</v>
      </c>
      <c r="L1298" s="67"/>
      <c r="M1298" s="89" t="s">
        <v>2117</v>
      </c>
      <c r="N1298" s="13"/>
      <c r="O1298"/>
      <c r="P1298" t="str">
        <f t="shared" si="305"/>
        <v/>
      </c>
      <c r="Q1298" t="str">
        <f>IF(ISNA(VLOOKUP(AC1298,#REF!,1)),"//","")</f>
        <v/>
      </c>
      <c r="R1298"/>
      <c r="S1298" s="43">
        <f t="shared" si="307"/>
        <v>239</v>
      </c>
      <c r="T1298" s="92" t="s">
        <v>2431</v>
      </c>
      <c r="U1298" s="70" t="s">
        <v>2431</v>
      </c>
      <c r="V1298" s="70" t="s">
        <v>2431</v>
      </c>
      <c r="W1298" s="44" t="str">
        <f t="shared" si="308"/>
        <v>"WEIBL" STD_SUB_P</v>
      </c>
      <c r="X1298" s="25" t="str">
        <f t="shared" si="309"/>
        <v>WEIBLP</v>
      </c>
      <c r="Y1298" s="1">
        <f t="shared" si="310"/>
        <v>1268</v>
      </c>
      <c r="Z1298" t="str">
        <f t="shared" si="311"/>
        <v>ITM_WEIBLP</v>
      </c>
      <c r="AA1298" s="158" t="str">
        <f>IF(ISNA(VLOOKUP(X1298,Sheet2!J:J,1,0)),"//","")</f>
        <v>//</v>
      </c>
      <c r="AC1298" s="108" t="str">
        <f t="shared" si="312"/>
        <v>WEIBLP</v>
      </c>
      <c r="AD1298" t="b">
        <f t="shared" si="313"/>
        <v>1</v>
      </c>
    </row>
    <row r="1299" spans="1:30">
      <c r="A1299" s="56">
        <f t="shared" si="314"/>
        <v>1299</v>
      </c>
      <c r="B1299" s="55">
        <f t="shared" si="306"/>
        <v>1269</v>
      </c>
      <c r="C1299" t="s">
        <v>4911</v>
      </c>
      <c r="D1299" s="59" t="s">
        <v>7</v>
      </c>
      <c r="E1299" s="85" t="s">
        <v>2546</v>
      </c>
      <c r="F1299" s="85" t="s">
        <v>2546</v>
      </c>
      <c r="G1299" s="190">
        <v>0</v>
      </c>
      <c r="H1299" s="190">
        <v>0</v>
      </c>
      <c r="I1299" s="174" t="s">
        <v>3</v>
      </c>
      <c r="J1299" s="65" t="s">
        <v>1549</v>
      </c>
      <c r="K1299" s="66" t="s">
        <v>4241</v>
      </c>
      <c r="L1299" s="67"/>
      <c r="M1299" s="89" t="s">
        <v>2116</v>
      </c>
      <c r="N1299" s="13"/>
      <c r="O1299"/>
      <c r="P1299" t="str">
        <f t="shared" si="305"/>
        <v/>
      </c>
      <c r="Q1299" t="str">
        <f>IF(ISNA(VLOOKUP(AC1299,#REF!,1)),"//","")</f>
        <v/>
      </c>
      <c r="R1299"/>
      <c r="S1299" s="43">
        <f t="shared" si="307"/>
        <v>240</v>
      </c>
      <c r="T1299" s="92" t="s">
        <v>2431</v>
      </c>
      <c r="U1299" s="70" t="s">
        <v>2431</v>
      </c>
      <c r="V1299" s="70" t="s">
        <v>2431</v>
      </c>
      <c r="W1299" s="44" t="str">
        <f t="shared" si="308"/>
        <v>"WEIBL" STD_GAUSS_BLACK_L STD_GAUSS_WHITE_R</v>
      </c>
      <c r="X1299" s="25" t="str">
        <f t="shared" si="309"/>
        <v>WEIBLGAUSS_BLACK_LGAUSS_WHITE_R</v>
      </c>
      <c r="Y1299" s="1">
        <f t="shared" si="310"/>
        <v>1269</v>
      </c>
      <c r="Z1299" t="str">
        <f t="shared" si="311"/>
        <v>ITM_WEIBL</v>
      </c>
      <c r="AA1299" s="158" t="str">
        <f>IF(ISNA(VLOOKUP(X1299,Sheet2!J:J,1,0)),"//","")</f>
        <v>//</v>
      </c>
      <c r="AC1299" s="108" t="str">
        <f t="shared" si="312"/>
        <v>WEIBLGAUSS_BLACK_LGAUSS_WHITE_R</v>
      </c>
      <c r="AD1299" t="b">
        <f t="shared" si="313"/>
        <v>1</v>
      </c>
    </row>
    <row r="1300" spans="1:30">
      <c r="A1300" s="56">
        <f t="shared" si="314"/>
        <v>1300</v>
      </c>
      <c r="B1300" s="55">
        <f t="shared" si="306"/>
        <v>1270</v>
      </c>
      <c r="C1300" t="s">
        <v>4912</v>
      </c>
      <c r="D1300" s="59" t="s">
        <v>7</v>
      </c>
      <c r="E1300" s="85" t="s">
        <v>2547</v>
      </c>
      <c r="F1300" s="85" t="s">
        <v>2547</v>
      </c>
      <c r="G1300" s="190">
        <v>0</v>
      </c>
      <c r="H1300" s="190">
        <v>0</v>
      </c>
      <c r="I1300" s="174" t="s">
        <v>3</v>
      </c>
      <c r="J1300" s="65" t="s">
        <v>1549</v>
      </c>
      <c r="K1300" s="66" t="s">
        <v>4241</v>
      </c>
      <c r="L1300" s="67"/>
      <c r="M1300" s="63" t="s">
        <v>2118</v>
      </c>
      <c r="N1300" s="13"/>
      <c r="O1300"/>
      <c r="P1300" t="str">
        <f t="shared" si="305"/>
        <v/>
      </c>
      <c r="Q1300" t="str">
        <f>IF(ISNA(VLOOKUP(AC1300,#REF!,1)),"//","")</f>
        <v/>
      </c>
      <c r="R1300"/>
      <c r="S1300" s="43">
        <f t="shared" si="307"/>
        <v>241</v>
      </c>
      <c r="T1300" s="92" t="s">
        <v>2431</v>
      </c>
      <c r="U1300" s="70" t="s">
        <v>2431</v>
      </c>
      <c r="V1300" s="70" t="s">
        <v>2431</v>
      </c>
      <c r="W1300" s="44" t="str">
        <f t="shared" si="308"/>
        <v>"WEIBL" STD_GAUSS_WHITE_L STD_GAUSS_BLACK_R</v>
      </c>
      <c r="X1300" s="25" t="str">
        <f t="shared" si="309"/>
        <v>WEIBLGAUSS_WHITE_LGAUSS_BLACK_R</v>
      </c>
      <c r="Y1300" s="1">
        <f t="shared" si="310"/>
        <v>1270</v>
      </c>
      <c r="Z1300" t="str">
        <f t="shared" si="311"/>
        <v>ITM_WEIBLU</v>
      </c>
      <c r="AA1300" s="158" t="str">
        <f>IF(ISNA(VLOOKUP(X1300,Sheet2!J:J,1,0)),"//","")</f>
        <v>//</v>
      </c>
      <c r="AC1300" s="108" t="str">
        <f t="shared" si="312"/>
        <v>WEIBLGAUSS_WHITE_LGAUSS_BLACK_R</v>
      </c>
      <c r="AD1300" t="b">
        <f t="shared" si="313"/>
        <v>1</v>
      </c>
    </row>
    <row r="1301" spans="1:30">
      <c r="A1301" s="56">
        <f t="shared" si="314"/>
        <v>1301</v>
      </c>
      <c r="B1301" s="55">
        <f t="shared" si="306"/>
        <v>1271</v>
      </c>
      <c r="C1301" t="s">
        <v>4913</v>
      </c>
      <c r="D1301" s="59" t="s">
        <v>7</v>
      </c>
      <c r="E1301" s="65" t="s">
        <v>1440</v>
      </c>
      <c r="F1301" s="65" t="s">
        <v>1440</v>
      </c>
      <c r="G1301" s="190">
        <v>0</v>
      </c>
      <c r="H1301" s="190">
        <v>0</v>
      </c>
      <c r="I1301" s="174" t="s">
        <v>3</v>
      </c>
      <c r="J1301" s="65" t="s">
        <v>1549</v>
      </c>
      <c r="K1301" s="66" t="s">
        <v>4241</v>
      </c>
      <c r="L1301" s="67"/>
      <c r="M1301" s="63" t="s">
        <v>2119</v>
      </c>
      <c r="N1301" s="13"/>
      <c r="O1301"/>
      <c r="P1301" t="str">
        <f t="shared" si="305"/>
        <v/>
      </c>
      <c r="Q1301" t="str">
        <f>IF(ISNA(VLOOKUP(AC1301,#REF!,1)),"//","")</f>
        <v/>
      </c>
      <c r="R1301"/>
      <c r="S1301" s="43">
        <f t="shared" si="307"/>
        <v>242</v>
      </c>
      <c r="T1301" s="92" t="s">
        <v>2431</v>
      </c>
      <c r="U1301" s="70" t="s">
        <v>2431</v>
      </c>
      <c r="V1301" s="70" t="s">
        <v>2431</v>
      </c>
      <c r="W1301" s="44" t="str">
        <f t="shared" si="308"/>
        <v>"WEIBL" STD_SUP_MINUS_1</v>
      </c>
      <c r="X1301" s="25" t="str">
        <f t="shared" si="309"/>
        <v>WEIBL^MINUS_1</v>
      </c>
      <c r="Y1301" s="1">
        <f t="shared" si="310"/>
        <v>1271</v>
      </c>
      <c r="Z1301" t="str">
        <f t="shared" si="311"/>
        <v>ITM_WEIBLM1</v>
      </c>
      <c r="AA1301" s="158" t="str">
        <f>IF(ISNA(VLOOKUP(X1301,Sheet2!J:J,1,0)),"//","")</f>
        <v>//</v>
      </c>
      <c r="AC1301" s="108" t="str">
        <f t="shared" si="312"/>
        <v>WEIBL^MINUS_1</v>
      </c>
      <c r="AD1301" t="b">
        <f t="shared" si="313"/>
        <v>1</v>
      </c>
    </row>
    <row r="1302" spans="1:30">
      <c r="A1302" s="56">
        <f t="shared" si="314"/>
        <v>1302</v>
      </c>
      <c r="B1302" s="55">
        <f t="shared" si="306"/>
        <v>1272</v>
      </c>
      <c r="C1302" t="s">
        <v>4861</v>
      </c>
      <c r="D1302" s="59" t="s">
        <v>7</v>
      </c>
      <c r="E1302" s="65" t="s">
        <v>1481</v>
      </c>
      <c r="F1302" s="65" t="s">
        <v>1481</v>
      </c>
      <c r="G1302" s="73">
        <v>0</v>
      </c>
      <c r="H1302" s="73">
        <v>0</v>
      </c>
      <c r="I1302" s="179" t="s">
        <v>16</v>
      </c>
      <c r="J1302" s="65" t="s">
        <v>1550</v>
      </c>
      <c r="K1302" s="66" t="s">
        <v>4077</v>
      </c>
      <c r="L1302" s="67"/>
      <c r="M1302" s="63" t="s">
        <v>2225</v>
      </c>
      <c r="N1302" s="13"/>
      <c r="O1302"/>
      <c r="P1302" t="str">
        <f t="shared" si="305"/>
        <v/>
      </c>
      <c r="Q1302" t="str">
        <f>IF(ISNA(VLOOKUP(AC1302,#REF!,1)),"//","")</f>
        <v/>
      </c>
      <c r="R1302"/>
      <c r="S1302" s="43">
        <f t="shared" si="307"/>
        <v>242</v>
      </c>
      <c r="T1302" s="92" t="s">
        <v>2431</v>
      </c>
      <c r="U1302" s="70" t="s">
        <v>2431</v>
      </c>
      <c r="V1302" s="70" t="s">
        <v>2431</v>
      </c>
      <c r="W1302" s="44" t="str">
        <f t="shared" si="308"/>
        <v/>
      </c>
      <c r="X1302" s="25" t="str">
        <f t="shared" si="309"/>
        <v/>
      </c>
      <c r="Y1302" s="1">
        <f t="shared" si="310"/>
        <v>1272</v>
      </c>
      <c r="Z1302" t="str">
        <f t="shared" si="311"/>
        <v>MNU_CHI2</v>
      </c>
      <c r="AA1302" s="158" t="str">
        <f>IF(ISNA(VLOOKUP(X1302,Sheet2!J:J,1,0)),"//","")</f>
        <v/>
      </c>
      <c r="AC1302" s="108" t="str">
        <f t="shared" si="312"/>
        <v/>
      </c>
      <c r="AD1302" t="b">
        <f t="shared" si="313"/>
        <v>1</v>
      </c>
    </row>
    <row r="1303" spans="1:30">
      <c r="A1303" s="56">
        <f t="shared" si="314"/>
        <v>1303</v>
      </c>
      <c r="B1303" s="55">
        <f t="shared" si="306"/>
        <v>1273</v>
      </c>
      <c r="C1303" t="s">
        <v>4914</v>
      </c>
      <c r="D1303" s="59" t="s">
        <v>7</v>
      </c>
      <c r="E1303" s="85" t="s">
        <v>2563</v>
      </c>
      <c r="F1303" s="85" t="s">
        <v>2563</v>
      </c>
      <c r="G1303" s="73">
        <v>0</v>
      </c>
      <c r="H1303" s="73">
        <v>0</v>
      </c>
      <c r="I1303" s="174" t="s">
        <v>3</v>
      </c>
      <c r="J1303" s="65" t="s">
        <v>1549</v>
      </c>
      <c r="K1303" s="66" t="s">
        <v>4241</v>
      </c>
      <c r="L1303" s="67"/>
      <c r="M1303" s="89" t="s">
        <v>2222</v>
      </c>
      <c r="N1303" s="13"/>
      <c r="O1303"/>
      <c r="P1303" t="str">
        <f t="shared" si="305"/>
        <v/>
      </c>
      <c r="Q1303" t="str">
        <f>IF(ISNA(VLOOKUP(AC1303,#REF!,1)),"//","")</f>
        <v/>
      </c>
      <c r="R1303"/>
      <c r="S1303" s="43">
        <f t="shared" si="307"/>
        <v>243</v>
      </c>
      <c r="T1303" s="92" t="s">
        <v>2431</v>
      </c>
      <c r="U1303" s="70" t="s">
        <v>2431</v>
      </c>
      <c r="V1303" s="70" t="s">
        <v>2431</v>
      </c>
      <c r="W1303" s="44" t="str">
        <f t="shared" si="308"/>
        <v>STD_CHI STD_SUP_2 STD_SUB_P "(X)"</v>
      </c>
      <c r="X1303" s="25" t="str">
        <f t="shared" si="309"/>
        <v>CHI^2P(X)</v>
      </c>
      <c r="Y1303" s="1">
        <f t="shared" si="310"/>
        <v>1273</v>
      </c>
      <c r="Z1303" t="str">
        <f t="shared" si="311"/>
        <v>ITM_chi2Px</v>
      </c>
      <c r="AA1303" s="158" t="str">
        <f>IF(ISNA(VLOOKUP(X1303,Sheet2!J:J,1,0)),"//","")</f>
        <v>//</v>
      </c>
      <c r="AC1303" s="108" t="str">
        <f t="shared" si="312"/>
        <v>CHI^2P</v>
      </c>
      <c r="AD1303" t="b">
        <f t="shared" si="313"/>
        <v>0</v>
      </c>
    </row>
    <row r="1304" spans="1:30">
      <c r="A1304" s="56">
        <f t="shared" si="314"/>
        <v>1304</v>
      </c>
      <c r="B1304" s="55">
        <f t="shared" si="306"/>
        <v>1274</v>
      </c>
      <c r="C1304" t="s">
        <v>4915</v>
      </c>
      <c r="D1304" s="59" t="s">
        <v>7</v>
      </c>
      <c r="E1304" s="85" t="s">
        <v>2555</v>
      </c>
      <c r="F1304" s="85" t="s">
        <v>2555</v>
      </c>
      <c r="G1304" s="73">
        <v>0</v>
      </c>
      <c r="H1304" s="73">
        <v>0</v>
      </c>
      <c r="I1304" s="174" t="s">
        <v>3</v>
      </c>
      <c r="J1304" s="65" t="s">
        <v>1549</v>
      </c>
      <c r="K1304" s="66" t="s">
        <v>4241</v>
      </c>
      <c r="L1304" s="67"/>
      <c r="M1304" s="89" t="s">
        <v>2221</v>
      </c>
      <c r="N1304" s="13"/>
      <c r="O1304"/>
      <c r="P1304" t="str">
        <f t="shared" si="305"/>
        <v/>
      </c>
      <c r="Q1304" t="str">
        <f>IF(ISNA(VLOOKUP(AC1304,#REF!,1)),"//","")</f>
        <v/>
      </c>
      <c r="R1304"/>
      <c r="S1304" s="43">
        <f t="shared" si="307"/>
        <v>244</v>
      </c>
      <c r="T1304" s="92" t="s">
        <v>2431</v>
      </c>
      <c r="U1304" s="70" t="s">
        <v>2431</v>
      </c>
      <c r="V1304" s="70" t="s">
        <v>2431</v>
      </c>
      <c r="W1304" s="44" t="str">
        <f t="shared" si="308"/>
        <v>STD_CHI STD_SUP_2 STD_GAUSS_BLACK_L STD_GAUSS_WHITE_R "(X)"</v>
      </c>
      <c r="X1304" s="25" t="str">
        <f t="shared" si="309"/>
        <v>CHI^2GAUSS_BLACK_LGAUSS_WHITE_R(X)</v>
      </c>
      <c r="Y1304" s="1">
        <f t="shared" si="310"/>
        <v>1274</v>
      </c>
      <c r="Z1304" t="str">
        <f t="shared" si="311"/>
        <v>ITM_chi2x</v>
      </c>
      <c r="AA1304" s="158" t="str">
        <f>IF(ISNA(VLOOKUP(X1304,Sheet2!J:J,1,0)),"//","")</f>
        <v>//</v>
      </c>
      <c r="AC1304" s="108" t="str">
        <f t="shared" si="312"/>
        <v>CHI^2GAUSS_BLACK_LGAUSS_WHITE_R</v>
      </c>
      <c r="AD1304" t="b">
        <f t="shared" si="313"/>
        <v>0</v>
      </c>
    </row>
    <row r="1305" spans="1:30">
      <c r="A1305" s="56">
        <f t="shared" si="314"/>
        <v>1305</v>
      </c>
      <c r="B1305" s="55">
        <f t="shared" si="306"/>
        <v>1275</v>
      </c>
      <c r="C1305" t="s">
        <v>4916</v>
      </c>
      <c r="D1305" s="59" t="s">
        <v>7</v>
      </c>
      <c r="E1305" s="85" t="s">
        <v>2556</v>
      </c>
      <c r="F1305" s="85" t="s">
        <v>2556</v>
      </c>
      <c r="G1305" s="73">
        <v>0</v>
      </c>
      <c r="H1305" s="73">
        <v>0</v>
      </c>
      <c r="I1305" s="174" t="s">
        <v>3</v>
      </c>
      <c r="J1305" s="65" t="s">
        <v>1549</v>
      </c>
      <c r="K1305" s="66" t="s">
        <v>4241</v>
      </c>
      <c r="L1305" s="67"/>
      <c r="M1305" s="63" t="s">
        <v>2223</v>
      </c>
      <c r="N1305" s="13"/>
      <c r="O1305"/>
      <c r="P1305" t="str">
        <f t="shared" si="305"/>
        <v/>
      </c>
      <c r="Q1305" t="str">
        <f>IF(ISNA(VLOOKUP(AC1305,#REF!,1)),"//","")</f>
        <v/>
      </c>
      <c r="R1305"/>
      <c r="S1305" s="43">
        <f t="shared" si="307"/>
        <v>245</v>
      </c>
      <c r="T1305" s="92" t="s">
        <v>2431</v>
      </c>
      <c r="U1305" s="70" t="s">
        <v>2431</v>
      </c>
      <c r="V1305" s="70" t="s">
        <v>2431</v>
      </c>
      <c r="W1305" s="44" t="str">
        <f t="shared" si="308"/>
        <v>STD_CHI STD_SUP_2 STD_GAUSS_WHITE_L STD_GAUSS_BLACK_R "(X)"</v>
      </c>
      <c r="X1305" s="25" t="str">
        <f t="shared" si="309"/>
        <v>CHI^2GAUSS_WHITE_LGAUSS_BLACK_R(X)</v>
      </c>
      <c r="Y1305" s="1">
        <f t="shared" si="310"/>
        <v>1275</v>
      </c>
      <c r="Z1305" t="str">
        <f t="shared" si="311"/>
        <v>ITM_chi2ux</v>
      </c>
      <c r="AA1305" s="158" t="str">
        <f>IF(ISNA(VLOOKUP(X1305,Sheet2!J:J,1,0)),"//","")</f>
        <v>//</v>
      </c>
      <c r="AC1305" s="108" t="str">
        <f t="shared" si="312"/>
        <v>CHI^2GAUSS_WHITE_LGAUSS_BLACK_R</v>
      </c>
      <c r="AD1305" t="b">
        <f t="shared" si="313"/>
        <v>0</v>
      </c>
    </row>
    <row r="1306" spans="1:30">
      <c r="A1306" s="56">
        <f t="shared" si="314"/>
        <v>1306</v>
      </c>
      <c r="B1306" s="55">
        <f t="shared" si="306"/>
        <v>1276</v>
      </c>
      <c r="C1306" t="s">
        <v>4917</v>
      </c>
      <c r="D1306" s="59" t="s">
        <v>7</v>
      </c>
      <c r="E1306" s="65" t="s">
        <v>1480</v>
      </c>
      <c r="F1306" s="65" t="s">
        <v>1480</v>
      </c>
      <c r="G1306" s="73">
        <v>0</v>
      </c>
      <c r="H1306" s="73">
        <v>0</v>
      </c>
      <c r="I1306" s="174" t="s">
        <v>3</v>
      </c>
      <c r="J1306" s="65" t="s">
        <v>1549</v>
      </c>
      <c r="K1306" s="66" t="s">
        <v>4241</v>
      </c>
      <c r="L1306" s="67"/>
      <c r="M1306" s="63" t="s">
        <v>2224</v>
      </c>
      <c r="N1306" s="13"/>
      <c r="O1306"/>
      <c r="P1306" t="str">
        <f t="shared" si="305"/>
        <v/>
      </c>
      <c r="Q1306" t="str">
        <f>IF(ISNA(VLOOKUP(AC1306,#REF!,1)),"//","")</f>
        <v/>
      </c>
      <c r="R1306"/>
      <c r="S1306" s="43">
        <f t="shared" si="307"/>
        <v>246</v>
      </c>
      <c r="T1306" s="92" t="s">
        <v>2431</v>
      </c>
      <c r="U1306" s="70" t="s">
        <v>2431</v>
      </c>
      <c r="V1306" s="70" t="s">
        <v>2431</v>
      </c>
      <c r="W1306" s="44" t="str">
        <f t="shared" si="308"/>
        <v>"(" STD_CHI STD_SUP_2 ")" STD_SUP_MINUS_1</v>
      </c>
      <c r="X1306" s="25" t="str">
        <f t="shared" si="309"/>
        <v>(CHI^2)^MINUS_1</v>
      </c>
      <c r="Y1306" s="1">
        <f t="shared" si="310"/>
        <v>1276</v>
      </c>
      <c r="Z1306" t="str">
        <f t="shared" si="311"/>
        <v>ITM_chi2M1</v>
      </c>
      <c r="AA1306" s="158" t="str">
        <f>IF(ISNA(VLOOKUP(X1306,Sheet2!J:J,1,0)),"//","")</f>
        <v>//</v>
      </c>
      <c r="AC1306" s="108" t="str">
        <f t="shared" si="312"/>
        <v>(CHI^2)^MINUS_1</v>
      </c>
      <c r="AD1306" t="b">
        <f t="shared" si="313"/>
        <v>1</v>
      </c>
    </row>
    <row r="1307" spans="1:30" s="17" customFormat="1">
      <c r="A1307" s="108">
        <f t="shared" si="314"/>
        <v>1307</v>
      </c>
      <c r="B1307" s="55">
        <f t="shared" si="306"/>
        <v>1277</v>
      </c>
      <c r="C1307" t="s">
        <v>4861</v>
      </c>
      <c r="D1307" s="110" t="s">
        <v>7</v>
      </c>
      <c r="E1307" s="135" t="str">
        <f t="shared" ref="E1307:E1326" si="315">CHAR(34)&amp;IF(B1307&lt;10,"000",IF(B1307&lt;100,"00",IF(B1307&lt;1000,"0","")))&amp;$B1307&amp;CHAR(34)</f>
        <v>"1277"</v>
      </c>
      <c r="F1307" s="111" t="str">
        <f t="shared" ref="F1307:F1326" si="316">E1307</f>
        <v>"1277"</v>
      </c>
      <c r="G1307" s="191">
        <v>0</v>
      </c>
      <c r="H1307" s="191">
        <v>0</v>
      </c>
      <c r="I1307" s="178" t="s">
        <v>28</v>
      </c>
      <c r="J1307" s="112" t="s">
        <v>1550</v>
      </c>
      <c r="K1307" s="113" t="s">
        <v>4077</v>
      </c>
      <c r="M1307" s="154" t="str">
        <f>"ITM_"&amp;IF(B1307&lt;10,"000",IF(B1307&lt;100,"00",IF(B1307&lt;1000,"0","")))&amp;$B1307</f>
        <v>ITM_1277</v>
      </c>
      <c r="N1307" s="16"/>
      <c r="P1307" s="17" t="str">
        <f t="shared" si="305"/>
        <v/>
      </c>
      <c r="Q1307" s="17" t="str">
        <f>IF(ISNA(VLOOKUP(AC1307,#REF!,1)),"//","")</f>
        <v/>
      </c>
      <c r="S1307" s="43">
        <f t="shared" si="307"/>
        <v>246</v>
      </c>
      <c r="T1307" s="108" t="s">
        <v>2431</v>
      </c>
      <c r="U1307" s="115" t="s">
        <v>2431</v>
      </c>
      <c r="V1307" s="115" t="s">
        <v>2431</v>
      </c>
      <c r="W1307" s="44" t="str">
        <f t="shared" si="308"/>
        <v/>
      </c>
      <c r="X1307" s="25" t="str">
        <f t="shared" si="309"/>
        <v/>
      </c>
      <c r="Y1307" s="1">
        <f t="shared" si="310"/>
        <v>1277</v>
      </c>
      <c r="Z1307" t="str">
        <f t="shared" si="311"/>
        <v>ITM_1277</v>
      </c>
      <c r="AA1307" s="158" t="str">
        <f>IF(ISNA(VLOOKUP(X1307,Sheet2!J:J,1,0)),"//","")</f>
        <v/>
      </c>
      <c r="AC1307" s="108" t="str">
        <f t="shared" si="312"/>
        <v/>
      </c>
      <c r="AD1307" t="b">
        <f t="shared" si="313"/>
        <v>1</v>
      </c>
    </row>
    <row r="1308" spans="1:30" s="17" customFormat="1">
      <c r="A1308" s="108">
        <f t="shared" si="314"/>
        <v>1308</v>
      </c>
      <c r="B1308" s="55">
        <f t="shared" si="306"/>
        <v>1278</v>
      </c>
      <c r="C1308" t="s">
        <v>4861</v>
      </c>
      <c r="D1308" s="110" t="s">
        <v>7</v>
      </c>
      <c r="E1308" s="135" t="str">
        <f t="shared" si="315"/>
        <v>"1278"</v>
      </c>
      <c r="F1308" s="111" t="str">
        <f t="shared" si="316"/>
        <v>"1278"</v>
      </c>
      <c r="G1308" s="191">
        <v>0</v>
      </c>
      <c r="H1308" s="191">
        <v>0</v>
      </c>
      <c r="I1308" s="178" t="s">
        <v>28</v>
      </c>
      <c r="J1308" s="112" t="s">
        <v>1550</v>
      </c>
      <c r="K1308" s="113" t="s">
        <v>4077</v>
      </c>
      <c r="M1308" s="154" t="str">
        <f t="shared" ref="M1308:M1326" si="317">"ITM_"&amp;IF(B1308&lt;10,"000",IF(B1308&lt;100,"00",IF(B1308&lt;1000,"0","")))&amp;$B1308</f>
        <v>ITM_1278</v>
      </c>
      <c r="N1308" s="16"/>
      <c r="P1308" s="17" t="str">
        <f t="shared" si="305"/>
        <v/>
      </c>
      <c r="Q1308" s="17" t="str">
        <f>IF(ISNA(VLOOKUP(AC1308,#REF!,1)),"//","")</f>
        <v/>
      </c>
      <c r="S1308" s="43">
        <f t="shared" si="307"/>
        <v>246</v>
      </c>
      <c r="T1308" s="108" t="s">
        <v>2431</v>
      </c>
      <c r="U1308" s="115" t="s">
        <v>2431</v>
      </c>
      <c r="V1308" s="115" t="s">
        <v>2431</v>
      </c>
      <c r="W1308" s="44" t="str">
        <f t="shared" si="308"/>
        <v/>
      </c>
      <c r="X1308" s="25" t="str">
        <f t="shared" si="309"/>
        <v/>
      </c>
      <c r="Y1308" s="1">
        <f t="shared" si="310"/>
        <v>1278</v>
      </c>
      <c r="Z1308" t="str">
        <f t="shared" si="311"/>
        <v>ITM_1278</v>
      </c>
      <c r="AA1308" s="158" t="str">
        <f>IF(ISNA(VLOOKUP(X1308,Sheet2!J:J,1,0)),"//","")</f>
        <v/>
      </c>
      <c r="AC1308" s="108" t="str">
        <f t="shared" si="312"/>
        <v/>
      </c>
      <c r="AD1308" t="b">
        <f t="shared" si="313"/>
        <v>1</v>
      </c>
    </row>
    <row r="1309" spans="1:30" s="17" customFormat="1">
      <c r="A1309" s="108">
        <f t="shared" si="314"/>
        <v>1309</v>
      </c>
      <c r="B1309" s="55">
        <f t="shared" si="306"/>
        <v>1279</v>
      </c>
      <c r="C1309" t="s">
        <v>4861</v>
      </c>
      <c r="D1309" s="110" t="s">
        <v>7</v>
      </c>
      <c r="E1309" s="135" t="str">
        <f t="shared" si="315"/>
        <v>"1279"</v>
      </c>
      <c r="F1309" s="111" t="str">
        <f t="shared" si="316"/>
        <v>"1279"</v>
      </c>
      <c r="G1309" s="191">
        <v>0</v>
      </c>
      <c r="H1309" s="191">
        <v>0</v>
      </c>
      <c r="I1309" s="178" t="s">
        <v>28</v>
      </c>
      <c r="J1309" s="112" t="s">
        <v>1550</v>
      </c>
      <c r="K1309" s="113" t="s">
        <v>4077</v>
      </c>
      <c r="M1309" s="154" t="str">
        <f t="shared" si="317"/>
        <v>ITM_1279</v>
      </c>
      <c r="N1309" s="16"/>
      <c r="P1309" s="17" t="str">
        <f t="shared" si="305"/>
        <v/>
      </c>
      <c r="Q1309" s="17" t="str">
        <f>IF(ISNA(VLOOKUP(AC1309,#REF!,1)),"//","")</f>
        <v/>
      </c>
      <c r="S1309" s="43">
        <f t="shared" si="307"/>
        <v>246</v>
      </c>
      <c r="T1309" s="108" t="s">
        <v>2431</v>
      </c>
      <c r="U1309" s="115" t="s">
        <v>2431</v>
      </c>
      <c r="V1309" s="115" t="s">
        <v>2431</v>
      </c>
      <c r="W1309" s="44" t="str">
        <f t="shared" si="308"/>
        <v/>
      </c>
      <c r="X1309" s="25" t="str">
        <f t="shared" si="309"/>
        <v/>
      </c>
      <c r="Y1309" s="1">
        <f t="shared" si="310"/>
        <v>1279</v>
      </c>
      <c r="Z1309" t="str">
        <f t="shared" si="311"/>
        <v>ITM_1279</v>
      </c>
      <c r="AA1309" s="158" t="str">
        <f>IF(ISNA(VLOOKUP(X1309,Sheet2!J:J,1,0)),"//","")</f>
        <v/>
      </c>
      <c r="AC1309" s="108" t="str">
        <f t="shared" si="312"/>
        <v/>
      </c>
      <c r="AD1309" t="b">
        <f t="shared" si="313"/>
        <v>1</v>
      </c>
    </row>
    <row r="1310" spans="1:30" s="17" customFormat="1">
      <c r="A1310" s="108">
        <f t="shared" si="314"/>
        <v>1310</v>
      </c>
      <c r="B1310" s="55">
        <f t="shared" si="306"/>
        <v>1280</v>
      </c>
      <c r="C1310" s="110" t="s">
        <v>4861</v>
      </c>
      <c r="D1310" s="110" t="s">
        <v>7</v>
      </c>
      <c r="E1310" s="135" t="str">
        <f t="shared" si="315"/>
        <v>"1280"</v>
      </c>
      <c r="F1310" s="111" t="str">
        <f t="shared" si="316"/>
        <v>"1280"</v>
      </c>
      <c r="G1310" s="191">
        <v>0</v>
      </c>
      <c r="H1310" s="191">
        <v>0</v>
      </c>
      <c r="I1310" s="178" t="s">
        <v>28</v>
      </c>
      <c r="J1310" s="112" t="s">
        <v>1550</v>
      </c>
      <c r="K1310" s="113" t="s">
        <v>4077</v>
      </c>
      <c r="M1310" s="154" t="str">
        <f t="shared" si="317"/>
        <v>ITM_1280</v>
      </c>
      <c r="N1310" s="16"/>
      <c r="P1310" s="17" t="str">
        <f t="shared" si="305"/>
        <v/>
      </c>
      <c r="Q1310" s="17" t="str">
        <f>IF(ISNA(VLOOKUP(AC1310,#REF!,1)),"//","")</f>
        <v/>
      </c>
      <c r="S1310" s="43">
        <f t="shared" si="307"/>
        <v>246</v>
      </c>
      <c r="T1310" s="108" t="s">
        <v>2431</v>
      </c>
      <c r="U1310" s="115" t="s">
        <v>2431</v>
      </c>
      <c r="V1310" s="115" t="s">
        <v>2431</v>
      </c>
      <c r="W1310" s="44" t="str">
        <f t="shared" si="308"/>
        <v/>
      </c>
      <c r="X1310" s="25" t="str">
        <f t="shared" si="309"/>
        <v/>
      </c>
      <c r="Y1310" s="1">
        <f t="shared" si="310"/>
        <v>1280</v>
      </c>
      <c r="Z1310" t="str">
        <f t="shared" si="311"/>
        <v>ITM_1280</v>
      </c>
      <c r="AA1310" s="158" t="str">
        <f>IF(ISNA(VLOOKUP(X1310,Sheet2!J:J,1,0)),"//","")</f>
        <v/>
      </c>
      <c r="AC1310" s="108" t="str">
        <f t="shared" si="312"/>
        <v/>
      </c>
      <c r="AD1310" t="b">
        <f t="shared" si="313"/>
        <v>1</v>
      </c>
    </row>
    <row r="1311" spans="1:30" s="17" customFormat="1">
      <c r="A1311" s="108">
        <f t="shared" si="314"/>
        <v>1311</v>
      </c>
      <c r="B1311" s="55">
        <f t="shared" si="306"/>
        <v>1281</v>
      </c>
      <c r="C1311" s="110" t="s">
        <v>4057</v>
      </c>
      <c r="D1311" s="110" t="s">
        <v>7</v>
      </c>
      <c r="E1311" s="135" t="str">
        <f t="shared" si="315"/>
        <v>"1281"</v>
      </c>
      <c r="F1311" s="111" t="str">
        <f t="shared" si="316"/>
        <v>"1281"</v>
      </c>
      <c r="G1311" s="191">
        <v>0</v>
      </c>
      <c r="H1311" s="191">
        <v>0</v>
      </c>
      <c r="I1311" s="178" t="s">
        <v>28</v>
      </c>
      <c r="J1311" s="112" t="s">
        <v>1550</v>
      </c>
      <c r="K1311" s="113" t="s">
        <v>4077</v>
      </c>
      <c r="M1311" s="154" t="str">
        <f t="shared" si="317"/>
        <v>ITM_1281</v>
      </c>
      <c r="N1311" s="16"/>
      <c r="P1311" s="17" t="str">
        <f t="shared" si="305"/>
        <v/>
      </c>
      <c r="Q1311" s="17" t="str">
        <f>IF(ISNA(VLOOKUP(AC1311,#REF!,1)),"//","")</f>
        <v/>
      </c>
      <c r="S1311" s="43">
        <f t="shared" si="307"/>
        <v>246</v>
      </c>
      <c r="T1311" s="108" t="s">
        <v>2431</v>
      </c>
      <c r="U1311" s="115" t="s">
        <v>2431</v>
      </c>
      <c r="V1311" s="115" t="s">
        <v>2431</v>
      </c>
      <c r="W1311" s="44" t="str">
        <f t="shared" si="308"/>
        <v/>
      </c>
      <c r="X1311" s="25" t="str">
        <f t="shared" si="309"/>
        <v/>
      </c>
      <c r="Y1311" s="1">
        <f t="shared" si="310"/>
        <v>1281</v>
      </c>
      <c r="Z1311" t="str">
        <f t="shared" si="311"/>
        <v>ITM_1281</v>
      </c>
      <c r="AA1311" s="158" t="str">
        <f>IF(ISNA(VLOOKUP(X1311,Sheet2!J:J,1,0)),"//","")</f>
        <v/>
      </c>
      <c r="AC1311" s="108" t="str">
        <f t="shared" si="312"/>
        <v/>
      </c>
      <c r="AD1311" t="b">
        <f t="shared" si="313"/>
        <v>1</v>
      </c>
    </row>
    <row r="1312" spans="1:30" s="17" customFormat="1">
      <c r="A1312" s="108">
        <f t="shared" si="314"/>
        <v>1312</v>
      </c>
      <c r="B1312" s="55">
        <f t="shared" si="306"/>
        <v>1282</v>
      </c>
      <c r="C1312" s="110" t="s">
        <v>4057</v>
      </c>
      <c r="D1312" s="110" t="s">
        <v>7</v>
      </c>
      <c r="E1312" s="135" t="str">
        <f t="shared" si="315"/>
        <v>"1282"</v>
      </c>
      <c r="F1312" s="111" t="str">
        <f t="shared" si="316"/>
        <v>"1282"</v>
      </c>
      <c r="G1312" s="191">
        <v>0</v>
      </c>
      <c r="H1312" s="191">
        <v>0</v>
      </c>
      <c r="I1312" s="178" t="s">
        <v>28</v>
      </c>
      <c r="J1312" s="112" t="s">
        <v>1550</v>
      </c>
      <c r="K1312" s="113" t="s">
        <v>4077</v>
      </c>
      <c r="M1312" s="154" t="str">
        <f t="shared" si="317"/>
        <v>ITM_1282</v>
      </c>
      <c r="N1312" s="16"/>
      <c r="P1312" s="17" t="str">
        <f t="shared" si="305"/>
        <v/>
      </c>
      <c r="Q1312" s="17" t="str">
        <f>IF(ISNA(VLOOKUP(AC1312,#REF!,1)),"//","")</f>
        <v/>
      </c>
      <c r="S1312" s="43">
        <f t="shared" si="307"/>
        <v>246</v>
      </c>
      <c r="T1312" s="108" t="s">
        <v>2431</v>
      </c>
      <c r="U1312" s="115" t="s">
        <v>2431</v>
      </c>
      <c r="V1312" s="115" t="s">
        <v>2431</v>
      </c>
      <c r="W1312" s="44" t="str">
        <f t="shared" si="308"/>
        <v/>
      </c>
      <c r="X1312" s="25" t="str">
        <f t="shared" si="309"/>
        <v/>
      </c>
      <c r="Y1312" s="1">
        <f t="shared" si="310"/>
        <v>1282</v>
      </c>
      <c r="Z1312" t="str">
        <f t="shared" si="311"/>
        <v>ITM_1282</v>
      </c>
      <c r="AA1312" s="158" t="str">
        <f>IF(ISNA(VLOOKUP(X1312,Sheet2!J:J,1,0)),"//","")</f>
        <v/>
      </c>
      <c r="AC1312" s="108" t="str">
        <f t="shared" si="312"/>
        <v/>
      </c>
      <c r="AD1312" t="b">
        <f t="shared" si="313"/>
        <v>1</v>
      </c>
    </row>
    <row r="1313" spans="1:30" s="17" customFormat="1">
      <c r="A1313" s="108">
        <f t="shared" si="314"/>
        <v>1313</v>
      </c>
      <c r="B1313" s="55">
        <f t="shared" si="306"/>
        <v>1283</v>
      </c>
      <c r="C1313" s="110" t="s">
        <v>4057</v>
      </c>
      <c r="D1313" s="110" t="s">
        <v>7</v>
      </c>
      <c r="E1313" s="135" t="str">
        <f t="shared" si="315"/>
        <v>"1283"</v>
      </c>
      <c r="F1313" s="111" t="str">
        <f t="shared" si="316"/>
        <v>"1283"</v>
      </c>
      <c r="G1313" s="191">
        <v>0</v>
      </c>
      <c r="H1313" s="191">
        <v>0</v>
      </c>
      <c r="I1313" s="178" t="s">
        <v>28</v>
      </c>
      <c r="J1313" s="112" t="s">
        <v>1550</v>
      </c>
      <c r="K1313" s="113" t="s">
        <v>4077</v>
      </c>
      <c r="M1313" s="154" t="str">
        <f t="shared" si="317"/>
        <v>ITM_1283</v>
      </c>
      <c r="N1313" s="16"/>
      <c r="P1313" s="17" t="str">
        <f t="shared" si="305"/>
        <v/>
      </c>
      <c r="Q1313" s="17" t="str">
        <f>IF(ISNA(VLOOKUP(AC1313,#REF!,1)),"//","")</f>
        <v/>
      </c>
      <c r="S1313" s="43">
        <f t="shared" si="307"/>
        <v>246</v>
      </c>
      <c r="T1313" s="108" t="s">
        <v>2431</v>
      </c>
      <c r="U1313" s="115" t="s">
        <v>2431</v>
      </c>
      <c r="V1313" s="115" t="s">
        <v>2431</v>
      </c>
      <c r="W1313" s="44" t="str">
        <f t="shared" si="308"/>
        <v/>
      </c>
      <c r="X1313" s="25" t="str">
        <f t="shared" si="309"/>
        <v/>
      </c>
      <c r="Y1313" s="1">
        <f t="shared" si="310"/>
        <v>1283</v>
      </c>
      <c r="Z1313" t="str">
        <f t="shared" si="311"/>
        <v>ITM_1283</v>
      </c>
      <c r="AA1313" s="158" t="str">
        <f>IF(ISNA(VLOOKUP(X1313,Sheet2!J:J,1,0)),"//","")</f>
        <v/>
      </c>
      <c r="AC1313" s="108" t="str">
        <f t="shared" si="312"/>
        <v/>
      </c>
      <c r="AD1313" t="b">
        <f t="shared" si="313"/>
        <v>1</v>
      </c>
    </row>
    <row r="1314" spans="1:30" s="17" customFormat="1">
      <c r="A1314" s="108">
        <f t="shared" si="314"/>
        <v>1314</v>
      </c>
      <c r="B1314" s="55">
        <f t="shared" si="306"/>
        <v>1284</v>
      </c>
      <c r="C1314" s="110" t="s">
        <v>4057</v>
      </c>
      <c r="D1314" s="110" t="s">
        <v>7</v>
      </c>
      <c r="E1314" s="135" t="str">
        <f t="shared" si="315"/>
        <v>"1284"</v>
      </c>
      <c r="F1314" s="111" t="str">
        <f t="shared" si="316"/>
        <v>"1284"</v>
      </c>
      <c r="G1314" s="191">
        <v>0</v>
      </c>
      <c r="H1314" s="191">
        <v>0</v>
      </c>
      <c r="I1314" s="178" t="s">
        <v>28</v>
      </c>
      <c r="J1314" s="112" t="s">
        <v>1550</v>
      </c>
      <c r="K1314" s="113" t="s">
        <v>4077</v>
      </c>
      <c r="M1314" s="154" t="str">
        <f t="shared" si="317"/>
        <v>ITM_1284</v>
      </c>
      <c r="N1314" s="16"/>
      <c r="P1314" s="17" t="str">
        <f t="shared" si="305"/>
        <v/>
      </c>
      <c r="Q1314" s="17" t="str">
        <f>IF(ISNA(VLOOKUP(AC1314,#REF!,1)),"//","")</f>
        <v/>
      </c>
      <c r="S1314" s="43">
        <f t="shared" si="307"/>
        <v>246</v>
      </c>
      <c r="T1314" s="108" t="s">
        <v>2431</v>
      </c>
      <c r="U1314" s="115" t="s">
        <v>2431</v>
      </c>
      <c r="V1314" s="115" t="s">
        <v>2431</v>
      </c>
      <c r="W1314" s="44" t="str">
        <f t="shared" si="308"/>
        <v/>
      </c>
      <c r="X1314" s="25" t="str">
        <f t="shared" si="309"/>
        <v/>
      </c>
      <c r="Y1314" s="1">
        <f t="shared" si="310"/>
        <v>1284</v>
      </c>
      <c r="Z1314" t="str">
        <f t="shared" si="311"/>
        <v>ITM_1284</v>
      </c>
      <c r="AA1314" s="158" t="str">
        <f>IF(ISNA(VLOOKUP(X1314,Sheet2!J:J,1,0)),"//","")</f>
        <v/>
      </c>
      <c r="AC1314" s="108" t="str">
        <f t="shared" si="312"/>
        <v/>
      </c>
      <c r="AD1314" t="b">
        <f t="shared" si="313"/>
        <v>1</v>
      </c>
    </row>
    <row r="1315" spans="1:30" s="17" customFormat="1">
      <c r="A1315" s="108">
        <f t="shared" si="314"/>
        <v>1315</v>
      </c>
      <c r="B1315" s="55">
        <f t="shared" si="306"/>
        <v>1285</v>
      </c>
      <c r="C1315" s="110" t="s">
        <v>4057</v>
      </c>
      <c r="D1315" s="110" t="s">
        <v>7</v>
      </c>
      <c r="E1315" s="135" t="str">
        <f t="shared" si="315"/>
        <v>"1285"</v>
      </c>
      <c r="F1315" s="111" t="str">
        <f t="shared" si="316"/>
        <v>"1285"</v>
      </c>
      <c r="G1315" s="191">
        <v>0</v>
      </c>
      <c r="H1315" s="191">
        <v>0</v>
      </c>
      <c r="I1315" s="178" t="s">
        <v>28</v>
      </c>
      <c r="J1315" s="112" t="s">
        <v>1550</v>
      </c>
      <c r="K1315" s="113" t="s">
        <v>4077</v>
      </c>
      <c r="M1315" s="154" t="str">
        <f t="shared" si="317"/>
        <v>ITM_1285</v>
      </c>
      <c r="N1315" s="16"/>
      <c r="P1315" s="17" t="str">
        <f t="shared" si="305"/>
        <v/>
      </c>
      <c r="Q1315" s="17" t="str">
        <f>IF(ISNA(VLOOKUP(AC1315,#REF!,1)),"//","")</f>
        <v/>
      </c>
      <c r="S1315" s="43">
        <f t="shared" si="307"/>
        <v>246</v>
      </c>
      <c r="T1315" s="108" t="s">
        <v>2431</v>
      </c>
      <c r="U1315" s="115" t="s">
        <v>2431</v>
      </c>
      <c r="V1315" s="115" t="s">
        <v>2431</v>
      </c>
      <c r="W1315" s="44" t="str">
        <f t="shared" si="308"/>
        <v/>
      </c>
      <c r="X1315" s="25" t="str">
        <f t="shared" si="309"/>
        <v/>
      </c>
      <c r="Y1315" s="1">
        <f t="shared" si="310"/>
        <v>1285</v>
      </c>
      <c r="Z1315" t="str">
        <f t="shared" si="311"/>
        <v>ITM_1285</v>
      </c>
      <c r="AA1315" s="158" t="str">
        <f>IF(ISNA(VLOOKUP(X1315,Sheet2!J:J,1,0)),"//","")</f>
        <v/>
      </c>
      <c r="AC1315" s="108" t="str">
        <f t="shared" si="312"/>
        <v/>
      </c>
      <c r="AD1315" t="b">
        <f t="shared" si="313"/>
        <v>1</v>
      </c>
    </row>
    <row r="1316" spans="1:30" s="17" customFormat="1">
      <c r="A1316" s="108">
        <f t="shared" si="314"/>
        <v>1316</v>
      </c>
      <c r="B1316" s="55">
        <f t="shared" si="306"/>
        <v>1286</v>
      </c>
      <c r="C1316" s="110" t="s">
        <v>4057</v>
      </c>
      <c r="D1316" s="110" t="s">
        <v>7</v>
      </c>
      <c r="E1316" s="135" t="str">
        <f t="shared" si="315"/>
        <v>"1286"</v>
      </c>
      <c r="F1316" s="111" t="str">
        <f t="shared" si="316"/>
        <v>"1286"</v>
      </c>
      <c r="G1316" s="191">
        <v>0</v>
      </c>
      <c r="H1316" s="191">
        <v>0</v>
      </c>
      <c r="I1316" s="178" t="s">
        <v>28</v>
      </c>
      <c r="J1316" s="112" t="s">
        <v>1550</v>
      </c>
      <c r="K1316" s="113" t="s">
        <v>4077</v>
      </c>
      <c r="M1316" s="154" t="str">
        <f t="shared" si="317"/>
        <v>ITM_1286</v>
      </c>
      <c r="N1316" s="16"/>
      <c r="P1316" s="17" t="str">
        <f t="shared" si="305"/>
        <v/>
      </c>
      <c r="Q1316" s="17" t="str">
        <f>IF(ISNA(VLOOKUP(AC1316,#REF!,1)),"//","")</f>
        <v/>
      </c>
      <c r="S1316" s="43">
        <f t="shared" si="307"/>
        <v>246</v>
      </c>
      <c r="T1316" s="108" t="s">
        <v>2431</v>
      </c>
      <c r="U1316" s="115" t="s">
        <v>2431</v>
      </c>
      <c r="V1316" s="115" t="s">
        <v>2431</v>
      </c>
      <c r="W1316" s="44" t="str">
        <f t="shared" si="308"/>
        <v/>
      </c>
      <c r="X1316" s="25" t="str">
        <f t="shared" si="309"/>
        <v/>
      </c>
      <c r="Y1316" s="1">
        <f t="shared" si="310"/>
        <v>1286</v>
      </c>
      <c r="Z1316" t="str">
        <f t="shared" si="311"/>
        <v>ITM_1286</v>
      </c>
      <c r="AA1316" s="158" t="str">
        <f>IF(ISNA(VLOOKUP(X1316,Sheet2!J:J,1,0)),"//","")</f>
        <v/>
      </c>
      <c r="AC1316" s="108" t="str">
        <f t="shared" si="312"/>
        <v/>
      </c>
      <c r="AD1316" t="b">
        <f t="shared" si="313"/>
        <v>1</v>
      </c>
    </row>
    <row r="1317" spans="1:30" s="17" customFormat="1">
      <c r="A1317" s="108">
        <f t="shared" si="314"/>
        <v>1317</v>
      </c>
      <c r="B1317" s="55">
        <f t="shared" si="306"/>
        <v>1287</v>
      </c>
      <c r="C1317" s="110" t="s">
        <v>4057</v>
      </c>
      <c r="D1317" s="110" t="s">
        <v>7</v>
      </c>
      <c r="E1317" s="135" t="str">
        <f t="shared" si="315"/>
        <v>"1287"</v>
      </c>
      <c r="F1317" s="111" t="str">
        <f t="shared" si="316"/>
        <v>"1287"</v>
      </c>
      <c r="G1317" s="191">
        <v>0</v>
      </c>
      <c r="H1317" s="191">
        <v>0</v>
      </c>
      <c r="I1317" s="178" t="s">
        <v>28</v>
      </c>
      <c r="J1317" s="112" t="s">
        <v>1550</v>
      </c>
      <c r="K1317" s="113" t="s">
        <v>4077</v>
      </c>
      <c r="M1317" s="154" t="str">
        <f t="shared" si="317"/>
        <v>ITM_1287</v>
      </c>
      <c r="N1317" s="16"/>
      <c r="P1317" s="17" t="str">
        <f t="shared" si="305"/>
        <v/>
      </c>
      <c r="Q1317" s="17" t="str">
        <f>IF(ISNA(VLOOKUP(AC1317,#REF!,1)),"//","")</f>
        <v/>
      </c>
      <c r="S1317" s="43">
        <f t="shared" si="307"/>
        <v>246</v>
      </c>
      <c r="T1317" s="108" t="s">
        <v>2431</v>
      </c>
      <c r="U1317" s="115" t="s">
        <v>2431</v>
      </c>
      <c r="V1317" s="115" t="s">
        <v>2431</v>
      </c>
      <c r="W1317" s="44" t="str">
        <f t="shared" si="308"/>
        <v/>
      </c>
      <c r="X1317" s="25" t="str">
        <f t="shared" si="309"/>
        <v/>
      </c>
      <c r="Y1317" s="1">
        <f t="shared" si="310"/>
        <v>1287</v>
      </c>
      <c r="Z1317" t="str">
        <f t="shared" si="311"/>
        <v>ITM_1287</v>
      </c>
      <c r="AA1317" s="158" t="str">
        <f>IF(ISNA(VLOOKUP(X1317,Sheet2!J:J,1,0)),"//","")</f>
        <v/>
      </c>
      <c r="AC1317" s="108" t="str">
        <f t="shared" si="312"/>
        <v/>
      </c>
      <c r="AD1317" t="b">
        <f t="shared" si="313"/>
        <v>1</v>
      </c>
    </row>
    <row r="1318" spans="1:30" s="17" customFormat="1">
      <c r="A1318" s="108">
        <f t="shared" si="314"/>
        <v>1318</v>
      </c>
      <c r="B1318" s="55">
        <f t="shared" si="306"/>
        <v>1288</v>
      </c>
      <c r="C1318" s="110" t="s">
        <v>4057</v>
      </c>
      <c r="D1318" s="110" t="s">
        <v>7</v>
      </c>
      <c r="E1318" s="135" t="str">
        <f t="shared" si="315"/>
        <v>"1288"</v>
      </c>
      <c r="F1318" s="111" t="str">
        <f t="shared" si="316"/>
        <v>"1288"</v>
      </c>
      <c r="G1318" s="191">
        <v>0</v>
      </c>
      <c r="H1318" s="191">
        <v>0</v>
      </c>
      <c r="I1318" s="178" t="s">
        <v>28</v>
      </c>
      <c r="J1318" s="112" t="s">
        <v>1550</v>
      </c>
      <c r="K1318" s="113" t="s">
        <v>4077</v>
      </c>
      <c r="M1318" s="154" t="str">
        <f t="shared" si="317"/>
        <v>ITM_1288</v>
      </c>
      <c r="N1318" s="16"/>
      <c r="P1318" s="17" t="str">
        <f t="shared" si="305"/>
        <v/>
      </c>
      <c r="Q1318" s="17" t="str">
        <f>IF(ISNA(VLOOKUP(AC1318,#REF!,1)),"//","")</f>
        <v/>
      </c>
      <c r="S1318" s="43">
        <f t="shared" si="307"/>
        <v>246</v>
      </c>
      <c r="T1318" s="108" t="s">
        <v>2431</v>
      </c>
      <c r="U1318" s="115" t="s">
        <v>2431</v>
      </c>
      <c r="V1318" s="115" t="s">
        <v>2431</v>
      </c>
      <c r="W1318" s="44" t="str">
        <f t="shared" si="308"/>
        <v/>
      </c>
      <c r="X1318" s="25" t="str">
        <f t="shared" si="309"/>
        <v/>
      </c>
      <c r="Y1318" s="1">
        <f t="shared" si="310"/>
        <v>1288</v>
      </c>
      <c r="Z1318" t="str">
        <f t="shared" si="311"/>
        <v>ITM_1288</v>
      </c>
      <c r="AA1318" s="158" t="str">
        <f>IF(ISNA(VLOOKUP(X1318,Sheet2!J:J,1,0)),"//","")</f>
        <v/>
      </c>
      <c r="AC1318" s="108" t="str">
        <f t="shared" si="312"/>
        <v/>
      </c>
      <c r="AD1318" t="b">
        <f t="shared" si="313"/>
        <v>1</v>
      </c>
    </row>
    <row r="1319" spans="1:30" s="17" customFormat="1">
      <c r="A1319" s="108">
        <f t="shared" si="314"/>
        <v>1319</v>
      </c>
      <c r="B1319" s="55">
        <f t="shared" si="306"/>
        <v>1289</v>
      </c>
      <c r="C1319" s="110" t="s">
        <v>4057</v>
      </c>
      <c r="D1319" s="110" t="s">
        <v>7</v>
      </c>
      <c r="E1319" s="135" t="str">
        <f t="shared" si="315"/>
        <v>"1289"</v>
      </c>
      <c r="F1319" s="111" t="str">
        <f t="shared" si="316"/>
        <v>"1289"</v>
      </c>
      <c r="G1319" s="191">
        <v>0</v>
      </c>
      <c r="H1319" s="191">
        <v>0</v>
      </c>
      <c r="I1319" s="178" t="s">
        <v>28</v>
      </c>
      <c r="J1319" s="112" t="s">
        <v>1550</v>
      </c>
      <c r="K1319" s="113" t="s">
        <v>4077</v>
      </c>
      <c r="M1319" s="154" t="str">
        <f t="shared" si="317"/>
        <v>ITM_1289</v>
      </c>
      <c r="N1319" s="16"/>
      <c r="P1319" s="17" t="str">
        <f t="shared" si="305"/>
        <v/>
      </c>
      <c r="Q1319" s="17" t="str">
        <f>IF(ISNA(VLOOKUP(AC1319,#REF!,1)),"//","")</f>
        <v/>
      </c>
      <c r="S1319" s="43">
        <f t="shared" si="307"/>
        <v>246</v>
      </c>
      <c r="T1319" s="108" t="s">
        <v>2431</v>
      </c>
      <c r="U1319" s="115" t="s">
        <v>2431</v>
      </c>
      <c r="V1319" s="115" t="s">
        <v>2431</v>
      </c>
      <c r="W1319" s="44" t="str">
        <f t="shared" si="308"/>
        <v/>
      </c>
      <c r="X1319" s="25" t="str">
        <f t="shared" si="309"/>
        <v/>
      </c>
      <c r="Y1319" s="1">
        <f t="shared" si="310"/>
        <v>1289</v>
      </c>
      <c r="Z1319" t="str">
        <f t="shared" si="311"/>
        <v>ITM_1289</v>
      </c>
      <c r="AA1319" s="158" t="str">
        <f>IF(ISNA(VLOOKUP(X1319,Sheet2!J:J,1,0)),"//","")</f>
        <v/>
      </c>
      <c r="AC1319" s="108" t="str">
        <f t="shared" si="312"/>
        <v/>
      </c>
      <c r="AD1319" t="b">
        <f t="shared" si="313"/>
        <v>1</v>
      </c>
    </row>
    <row r="1320" spans="1:30" s="17" customFormat="1">
      <c r="A1320" s="108">
        <f t="shared" si="314"/>
        <v>1320</v>
      </c>
      <c r="B1320" s="55">
        <f t="shared" si="306"/>
        <v>1290</v>
      </c>
      <c r="C1320" s="110" t="s">
        <v>4057</v>
      </c>
      <c r="D1320" s="110" t="s">
        <v>7</v>
      </c>
      <c r="E1320" s="135" t="str">
        <f t="shared" si="315"/>
        <v>"1290"</v>
      </c>
      <c r="F1320" s="111" t="str">
        <f t="shared" si="316"/>
        <v>"1290"</v>
      </c>
      <c r="G1320" s="191">
        <v>0</v>
      </c>
      <c r="H1320" s="191">
        <v>0</v>
      </c>
      <c r="I1320" s="178" t="s">
        <v>28</v>
      </c>
      <c r="J1320" s="112" t="s">
        <v>1550</v>
      </c>
      <c r="K1320" s="113" t="s">
        <v>4077</v>
      </c>
      <c r="M1320" s="154" t="str">
        <f t="shared" si="317"/>
        <v>ITM_1290</v>
      </c>
      <c r="N1320" s="16"/>
      <c r="P1320" s="17" t="str">
        <f t="shared" si="305"/>
        <v/>
      </c>
      <c r="Q1320" s="17" t="str">
        <f>IF(ISNA(VLOOKUP(AC1320,#REF!,1)),"//","")</f>
        <v/>
      </c>
      <c r="S1320" s="43">
        <f t="shared" si="307"/>
        <v>246</v>
      </c>
      <c r="T1320" s="108" t="s">
        <v>2431</v>
      </c>
      <c r="U1320" s="115" t="s">
        <v>2431</v>
      </c>
      <c r="V1320" s="115" t="s">
        <v>2431</v>
      </c>
      <c r="W1320" s="44" t="str">
        <f t="shared" si="308"/>
        <v/>
      </c>
      <c r="X1320" s="25" t="str">
        <f t="shared" si="309"/>
        <v/>
      </c>
      <c r="Y1320" s="1">
        <f t="shared" si="310"/>
        <v>1290</v>
      </c>
      <c r="Z1320" t="str">
        <f t="shared" si="311"/>
        <v>ITM_1290</v>
      </c>
      <c r="AA1320" s="158" t="str">
        <f>IF(ISNA(VLOOKUP(X1320,Sheet2!J:J,1,0)),"//","")</f>
        <v/>
      </c>
      <c r="AC1320" s="108" t="str">
        <f t="shared" si="312"/>
        <v/>
      </c>
      <c r="AD1320" t="b">
        <f t="shared" si="313"/>
        <v>1</v>
      </c>
    </row>
    <row r="1321" spans="1:30" s="17" customFormat="1">
      <c r="A1321" s="108">
        <f t="shared" si="314"/>
        <v>1321</v>
      </c>
      <c r="B1321" s="55">
        <f t="shared" si="306"/>
        <v>1291</v>
      </c>
      <c r="C1321" s="110" t="s">
        <v>4057</v>
      </c>
      <c r="D1321" s="110" t="s">
        <v>7</v>
      </c>
      <c r="E1321" s="135" t="str">
        <f t="shared" si="315"/>
        <v>"1291"</v>
      </c>
      <c r="F1321" s="111" t="str">
        <f t="shared" si="316"/>
        <v>"1291"</v>
      </c>
      <c r="G1321" s="191">
        <v>0</v>
      </c>
      <c r="H1321" s="191">
        <v>0</v>
      </c>
      <c r="I1321" s="178" t="s">
        <v>28</v>
      </c>
      <c r="J1321" s="112" t="s">
        <v>1550</v>
      </c>
      <c r="K1321" s="113" t="s">
        <v>4077</v>
      </c>
      <c r="M1321" s="154" t="str">
        <f t="shared" si="317"/>
        <v>ITM_1291</v>
      </c>
      <c r="N1321" s="16"/>
      <c r="P1321" s="17" t="str">
        <f t="shared" ref="P1321:P1326" si="318">IF(E1321=F1321,"","NOT EQUAL")</f>
        <v/>
      </c>
      <c r="Q1321" s="17" t="str">
        <f>IF(ISNA(VLOOKUP(AC1321,#REF!,1)),"//","")</f>
        <v/>
      </c>
      <c r="S1321" s="43">
        <f t="shared" si="307"/>
        <v>246</v>
      </c>
      <c r="T1321" s="108" t="s">
        <v>2431</v>
      </c>
      <c r="U1321" s="115" t="s">
        <v>2431</v>
      </c>
      <c r="V1321" s="115" t="s">
        <v>2431</v>
      </c>
      <c r="W1321" s="44" t="str">
        <f t="shared" si="308"/>
        <v/>
      </c>
      <c r="X1321" s="25" t="str">
        <f t="shared" si="309"/>
        <v/>
      </c>
      <c r="Y1321" s="1">
        <f t="shared" si="310"/>
        <v>1291</v>
      </c>
      <c r="Z1321" t="str">
        <f t="shared" si="311"/>
        <v>ITM_1291</v>
      </c>
      <c r="AA1321" s="158" t="str">
        <f>IF(ISNA(VLOOKUP(X1321,Sheet2!J:J,1,0)),"//","")</f>
        <v/>
      </c>
      <c r="AC1321" s="108" t="str">
        <f t="shared" si="312"/>
        <v/>
      </c>
      <c r="AD1321" t="b">
        <f t="shared" si="313"/>
        <v>1</v>
      </c>
    </row>
    <row r="1322" spans="1:30" s="17" customFormat="1">
      <c r="A1322" s="108">
        <f t="shared" si="314"/>
        <v>1322</v>
      </c>
      <c r="B1322" s="55">
        <f t="shared" si="306"/>
        <v>1292</v>
      </c>
      <c r="C1322" s="110" t="s">
        <v>4057</v>
      </c>
      <c r="D1322" s="110" t="s">
        <v>7</v>
      </c>
      <c r="E1322" s="135" t="str">
        <f t="shared" si="315"/>
        <v>"1292"</v>
      </c>
      <c r="F1322" s="111" t="str">
        <f t="shared" si="316"/>
        <v>"1292"</v>
      </c>
      <c r="G1322" s="191">
        <v>0</v>
      </c>
      <c r="H1322" s="191">
        <v>0</v>
      </c>
      <c r="I1322" s="178" t="s">
        <v>28</v>
      </c>
      <c r="J1322" s="112" t="s">
        <v>1550</v>
      </c>
      <c r="K1322" s="113" t="s">
        <v>4077</v>
      </c>
      <c r="M1322" s="154" t="str">
        <f t="shared" si="317"/>
        <v>ITM_1292</v>
      </c>
      <c r="N1322" s="16"/>
      <c r="P1322" s="17" t="str">
        <f t="shared" si="318"/>
        <v/>
      </c>
      <c r="Q1322" s="17" t="str">
        <f>IF(ISNA(VLOOKUP(AC1322,#REF!,1)),"//","")</f>
        <v/>
      </c>
      <c r="S1322" s="43">
        <f t="shared" si="307"/>
        <v>246</v>
      </c>
      <c r="T1322" s="108" t="s">
        <v>2431</v>
      </c>
      <c r="U1322" s="115" t="s">
        <v>2431</v>
      </c>
      <c r="V1322" s="115" t="s">
        <v>2431</v>
      </c>
      <c r="W1322" s="44" t="str">
        <f t="shared" si="308"/>
        <v/>
      </c>
      <c r="X1322" s="25" t="str">
        <f t="shared" si="309"/>
        <v/>
      </c>
      <c r="Y1322" s="1">
        <f t="shared" si="310"/>
        <v>1292</v>
      </c>
      <c r="Z1322" t="str">
        <f t="shared" si="311"/>
        <v>ITM_1292</v>
      </c>
      <c r="AA1322" s="158" t="str">
        <f>IF(ISNA(VLOOKUP(X1322,Sheet2!J:J,1,0)),"//","")</f>
        <v/>
      </c>
      <c r="AC1322" s="108" t="str">
        <f t="shared" si="312"/>
        <v/>
      </c>
      <c r="AD1322" t="b">
        <f t="shared" si="313"/>
        <v>1</v>
      </c>
    </row>
    <row r="1323" spans="1:30" s="17" customFormat="1">
      <c r="A1323" s="108">
        <f t="shared" si="314"/>
        <v>1323</v>
      </c>
      <c r="B1323" s="55">
        <f t="shared" si="306"/>
        <v>1293</v>
      </c>
      <c r="C1323" s="110" t="s">
        <v>4057</v>
      </c>
      <c r="D1323" s="110" t="s">
        <v>7</v>
      </c>
      <c r="E1323" s="135" t="str">
        <f t="shared" si="315"/>
        <v>"1293"</v>
      </c>
      <c r="F1323" s="111" t="str">
        <f t="shared" si="316"/>
        <v>"1293"</v>
      </c>
      <c r="G1323" s="191">
        <v>0</v>
      </c>
      <c r="H1323" s="191">
        <v>0</v>
      </c>
      <c r="I1323" s="178" t="s">
        <v>28</v>
      </c>
      <c r="J1323" s="112" t="s">
        <v>1550</v>
      </c>
      <c r="K1323" s="113" t="s">
        <v>4077</v>
      </c>
      <c r="M1323" s="154" t="str">
        <f t="shared" si="317"/>
        <v>ITM_1293</v>
      </c>
      <c r="N1323" s="16"/>
      <c r="P1323" s="17" t="str">
        <f t="shared" si="318"/>
        <v/>
      </c>
      <c r="Q1323" s="17" t="str">
        <f>IF(ISNA(VLOOKUP(AC1323,#REF!,1)),"//","")</f>
        <v/>
      </c>
      <c r="S1323" s="43">
        <f t="shared" si="307"/>
        <v>246</v>
      </c>
      <c r="T1323" s="108" t="s">
        <v>2431</v>
      </c>
      <c r="U1323" s="115" t="s">
        <v>2431</v>
      </c>
      <c r="V1323" s="115" t="s">
        <v>2431</v>
      </c>
      <c r="W1323" s="44" t="str">
        <f t="shared" si="308"/>
        <v/>
      </c>
      <c r="X1323" s="25" t="str">
        <f t="shared" si="309"/>
        <v/>
      </c>
      <c r="Y1323" s="1">
        <f t="shared" si="310"/>
        <v>1293</v>
      </c>
      <c r="Z1323" t="str">
        <f t="shared" si="311"/>
        <v>ITM_1293</v>
      </c>
      <c r="AA1323" s="158" t="str">
        <f>IF(ISNA(VLOOKUP(X1323,Sheet2!J:J,1,0)),"//","")</f>
        <v/>
      </c>
      <c r="AC1323" s="108" t="str">
        <f t="shared" si="312"/>
        <v/>
      </c>
      <c r="AD1323" t="b">
        <f t="shared" si="313"/>
        <v>1</v>
      </c>
    </row>
    <row r="1324" spans="1:30" s="17" customFormat="1">
      <c r="A1324" s="108">
        <f t="shared" si="314"/>
        <v>1324</v>
      </c>
      <c r="B1324" s="55">
        <f t="shared" si="306"/>
        <v>1294</v>
      </c>
      <c r="C1324" s="110" t="s">
        <v>4057</v>
      </c>
      <c r="D1324" s="110" t="s">
        <v>7</v>
      </c>
      <c r="E1324" s="135" t="str">
        <f t="shared" si="315"/>
        <v>"1294"</v>
      </c>
      <c r="F1324" s="111" t="str">
        <f t="shared" si="316"/>
        <v>"1294"</v>
      </c>
      <c r="G1324" s="191">
        <v>0</v>
      </c>
      <c r="H1324" s="191">
        <v>0</v>
      </c>
      <c r="I1324" s="178" t="s">
        <v>28</v>
      </c>
      <c r="J1324" s="112" t="s">
        <v>1550</v>
      </c>
      <c r="K1324" s="113" t="s">
        <v>4077</v>
      </c>
      <c r="M1324" s="154" t="str">
        <f t="shared" si="317"/>
        <v>ITM_1294</v>
      </c>
      <c r="N1324" s="16"/>
      <c r="P1324" s="17" t="str">
        <f t="shared" si="318"/>
        <v/>
      </c>
      <c r="Q1324" s="17" t="str">
        <f>IF(ISNA(VLOOKUP(AC1324,#REF!,1)),"//","")</f>
        <v/>
      </c>
      <c r="S1324" s="43">
        <f t="shared" si="307"/>
        <v>246</v>
      </c>
      <c r="T1324" s="108" t="s">
        <v>2431</v>
      </c>
      <c r="U1324" s="115" t="s">
        <v>2431</v>
      </c>
      <c r="V1324" s="115" t="s">
        <v>2431</v>
      </c>
      <c r="W1324" s="44" t="str">
        <f t="shared" si="308"/>
        <v/>
      </c>
      <c r="X1324" s="25" t="str">
        <f t="shared" si="309"/>
        <v/>
      </c>
      <c r="Y1324" s="1">
        <f t="shared" si="310"/>
        <v>1294</v>
      </c>
      <c r="Z1324" t="str">
        <f t="shared" si="311"/>
        <v>ITM_1294</v>
      </c>
      <c r="AA1324" s="158" t="str">
        <f>IF(ISNA(VLOOKUP(X1324,Sheet2!J:J,1,0)),"//","")</f>
        <v/>
      </c>
      <c r="AC1324" s="108" t="str">
        <f t="shared" si="312"/>
        <v/>
      </c>
      <c r="AD1324" t="b">
        <f t="shared" si="313"/>
        <v>1</v>
      </c>
    </row>
    <row r="1325" spans="1:30" s="17" customFormat="1">
      <c r="A1325" s="108">
        <f t="shared" si="314"/>
        <v>1325</v>
      </c>
      <c r="B1325" s="55">
        <f t="shared" si="306"/>
        <v>1295</v>
      </c>
      <c r="C1325" s="110" t="s">
        <v>4057</v>
      </c>
      <c r="D1325" s="110" t="s">
        <v>7</v>
      </c>
      <c r="E1325" s="135" t="str">
        <f t="shared" si="315"/>
        <v>"1295"</v>
      </c>
      <c r="F1325" s="111" t="str">
        <f t="shared" si="316"/>
        <v>"1295"</v>
      </c>
      <c r="G1325" s="191">
        <v>0</v>
      </c>
      <c r="H1325" s="191">
        <v>0</v>
      </c>
      <c r="I1325" s="178" t="s">
        <v>28</v>
      </c>
      <c r="J1325" s="112" t="s">
        <v>1550</v>
      </c>
      <c r="K1325" s="113" t="s">
        <v>4077</v>
      </c>
      <c r="M1325" s="154" t="str">
        <f t="shared" si="317"/>
        <v>ITM_1295</v>
      </c>
      <c r="N1325" s="16"/>
      <c r="P1325" s="17" t="str">
        <f t="shared" si="318"/>
        <v/>
      </c>
      <c r="Q1325" s="17" t="str">
        <f>IF(ISNA(VLOOKUP(AC1325,#REF!,1)),"//","")</f>
        <v/>
      </c>
      <c r="S1325" s="43">
        <f t="shared" si="307"/>
        <v>246</v>
      </c>
      <c r="T1325" s="108" t="s">
        <v>2431</v>
      </c>
      <c r="U1325" s="115" t="s">
        <v>2431</v>
      </c>
      <c r="V1325" s="115" t="s">
        <v>2431</v>
      </c>
      <c r="W1325" s="44" t="str">
        <f t="shared" si="308"/>
        <v/>
      </c>
      <c r="X1325" s="25" t="str">
        <f t="shared" si="309"/>
        <v/>
      </c>
      <c r="Y1325" s="1">
        <f t="shared" si="310"/>
        <v>1295</v>
      </c>
      <c r="Z1325" t="str">
        <f t="shared" si="311"/>
        <v>ITM_1295</v>
      </c>
      <c r="AA1325" s="158" t="str">
        <f>IF(ISNA(VLOOKUP(X1325,Sheet2!J:J,1,0)),"//","")</f>
        <v/>
      </c>
      <c r="AC1325" s="108" t="str">
        <f t="shared" si="312"/>
        <v/>
      </c>
      <c r="AD1325" t="b">
        <f t="shared" si="313"/>
        <v>1</v>
      </c>
    </row>
    <row r="1326" spans="1:30" s="17" customFormat="1">
      <c r="A1326" s="108">
        <f t="shared" si="314"/>
        <v>1326</v>
      </c>
      <c r="B1326" s="55">
        <f t="shared" si="306"/>
        <v>1296</v>
      </c>
      <c r="C1326" s="110" t="s">
        <v>4057</v>
      </c>
      <c r="D1326" s="110" t="s">
        <v>7</v>
      </c>
      <c r="E1326" s="135" t="str">
        <f t="shared" si="315"/>
        <v>"1296"</v>
      </c>
      <c r="F1326" s="111" t="str">
        <f t="shared" si="316"/>
        <v>"1296"</v>
      </c>
      <c r="G1326" s="191">
        <v>0</v>
      </c>
      <c r="H1326" s="191">
        <v>0</v>
      </c>
      <c r="I1326" s="178" t="s">
        <v>28</v>
      </c>
      <c r="J1326" s="112" t="s">
        <v>1550</v>
      </c>
      <c r="K1326" s="113" t="s">
        <v>4077</v>
      </c>
      <c r="M1326" s="154" t="str">
        <f t="shared" si="317"/>
        <v>ITM_1296</v>
      </c>
      <c r="N1326" s="16"/>
      <c r="P1326" s="17" t="str">
        <f t="shared" si="318"/>
        <v/>
      </c>
      <c r="Q1326" s="17" t="str">
        <f>IF(ISNA(VLOOKUP(AC1326,#REF!,1)),"//","")</f>
        <v/>
      </c>
      <c r="S1326" s="43">
        <f t="shared" si="307"/>
        <v>246</v>
      </c>
      <c r="T1326" s="108" t="s">
        <v>2431</v>
      </c>
      <c r="U1326" s="115" t="s">
        <v>2431</v>
      </c>
      <c r="V1326" s="115" t="s">
        <v>2431</v>
      </c>
      <c r="W1326" s="44" t="str">
        <f t="shared" si="308"/>
        <v/>
      </c>
      <c r="X1326" s="25" t="str">
        <f t="shared" si="309"/>
        <v/>
      </c>
      <c r="Y1326" s="1">
        <f t="shared" si="310"/>
        <v>1296</v>
      </c>
      <c r="Z1326" t="str">
        <f t="shared" si="311"/>
        <v>ITM_1296</v>
      </c>
      <c r="AA1326" s="158" t="str">
        <f>IF(ISNA(VLOOKUP(X1326,Sheet2!J:J,1,0)),"//","")</f>
        <v/>
      </c>
      <c r="AC1326" s="108" t="str">
        <f t="shared" si="312"/>
        <v/>
      </c>
      <c r="AD1326" t="b">
        <f t="shared" si="313"/>
        <v>1</v>
      </c>
    </row>
    <row r="1327" spans="1:30" s="47" customFormat="1">
      <c r="A1327" s="56" t="str">
        <f t="shared" si="314"/>
        <v/>
      </c>
      <c r="B1327" s="55">
        <f t="shared" si="306"/>
        <v>1296.01</v>
      </c>
      <c r="C1327" s="58" t="s">
        <v>2431</v>
      </c>
      <c r="D1327" s="59"/>
      <c r="E1327" s="63"/>
      <c r="F1327" s="63"/>
      <c r="G1327" s="91"/>
      <c r="H1327" s="91"/>
      <c r="I1327" s="65"/>
      <c r="J1327" s="65"/>
      <c r="K1327" s="66"/>
      <c r="L1327" s="58"/>
      <c r="M1327" s="63" t="s">
        <v>2431</v>
      </c>
      <c r="N1327" s="48"/>
      <c r="O1327" s="49"/>
      <c r="P1327" s="49"/>
      <c r="Q1327" s="49" t="str">
        <f>IF(ISNA(VLOOKUP(AC1327,#REF!,1)),"//","")</f>
        <v/>
      </c>
      <c r="R1327" s="49"/>
      <c r="S1327" s="43">
        <f t="shared" si="307"/>
        <v>246</v>
      </c>
      <c r="T1327" s="92" t="s">
        <v>2431</v>
      </c>
      <c r="U1327" s="90" t="s">
        <v>2431</v>
      </c>
      <c r="V1327" s="90" t="s">
        <v>2431</v>
      </c>
      <c r="W1327" s="44" t="str">
        <f t="shared" si="308"/>
        <v/>
      </c>
      <c r="X1327" s="25" t="str">
        <f t="shared" si="309"/>
        <v/>
      </c>
      <c r="Y1327" s="1">
        <f t="shared" si="310"/>
        <v>1296.01</v>
      </c>
      <c r="Z1327" t="str">
        <f t="shared" si="311"/>
        <v/>
      </c>
      <c r="AA1327" s="158" t="str">
        <f>IF(ISNA(VLOOKUP(X1327,Sheet2!J:J,1,0)),"//","")</f>
        <v/>
      </c>
      <c r="AC1327" s="108" t="str">
        <f t="shared" si="312"/>
        <v/>
      </c>
      <c r="AD1327" t="b">
        <f t="shared" si="313"/>
        <v>1</v>
      </c>
    </row>
    <row r="1328" spans="1:30" s="47" customFormat="1">
      <c r="A1328" s="56" t="str">
        <f t="shared" si="314"/>
        <v/>
      </c>
      <c r="B1328" s="55">
        <f t="shared" si="306"/>
        <v>1296.02</v>
      </c>
      <c r="C1328" s="58" t="s">
        <v>2431</v>
      </c>
      <c r="D1328" s="59"/>
      <c r="E1328" s="63"/>
      <c r="F1328" s="63"/>
      <c r="G1328" s="91"/>
      <c r="H1328" s="91"/>
      <c r="I1328" s="65"/>
      <c r="J1328" s="65"/>
      <c r="K1328" s="66"/>
      <c r="L1328" s="58"/>
      <c r="M1328" s="63" t="s">
        <v>2431</v>
      </c>
      <c r="N1328" s="48"/>
      <c r="O1328" s="49"/>
      <c r="P1328" s="49"/>
      <c r="Q1328" s="49" t="str">
        <f>IF(ISNA(VLOOKUP(AC1328,#REF!,1)),"//","")</f>
        <v/>
      </c>
      <c r="R1328" s="49"/>
      <c r="S1328" s="43">
        <f t="shared" si="307"/>
        <v>246</v>
      </c>
      <c r="T1328" s="92" t="s">
        <v>2431</v>
      </c>
      <c r="U1328" s="90" t="s">
        <v>2431</v>
      </c>
      <c r="V1328" s="90" t="s">
        <v>2431</v>
      </c>
      <c r="W1328" s="44" t="str">
        <f t="shared" si="308"/>
        <v/>
      </c>
      <c r="X1328" s="25" t="str">
        <f t="shared" si="309"/>
        <v/>
      </c>
      <c r="Y1328" s="1">
        <f t="shared" si="310"/>
        <v>1296.02</v>
      </c>
      <c r="Z1328" t="str">
        <f t="shared" si="311"/>
        <v/>
      </c>
      <c r="AA1328" s="158" t="str">
        <f>IF(ISNA(VLOOKUP(X1328,Sheet2!J:J,1,0)),"//","")</f>
        <v/>
      </c>
      <c r="AC1328" s="108" t="str">
        <f t="shared" si="312"/>
        <v/>
      </c>
      <c r="AD1328" t="b">
        <f t="shared" si="313"/>
        <v>1</v>
      </c>
    </row>
    <row r="1329" spans="1:30" s="47" customFormat="1">
      <c r="A1329" s="56" t="str">
        <f t="shared" si="314"/>
        <v/>
      </c>
      <c r="B1329" s="55">
        <f t="shared" si="306"/>
        <v>1296.03</v>
      </c>
      <c r="C1329" s="58" t="s">
        <v>2935</v>
      </c>
      <c r="D1329" s="59"/>
      <c r="E1329" s="63"/>
      <c r="F1329" s="63"/>
      <c r="G1329" s="91"/>
      <c r="H1329" s="91"/>
      <c r="I1329" s="65"/>
      <c r="J1329" s="65"/>
      <c r="K1329" s="66"/>
      <c r="L1329" s="58"/>
      <c r="M1329" s="87" t="str">
        <f>C1329</f>
        <v>// Curve fitting</v>
      </c>
      <c r="N1329" s="48"/>
      <c r="O1329" s="49"/>
      <c r="P1329" s="49"/>
      <c r="Q1329" s="49" t="str">
        <f>IF(ISNA(VLOOKUP(AC1329,#REF!,1)),"//","")</f>
        <v/>
      </c>
      <c r="R1329" s="49"/>
      <c r="S1329" s="43">
        <f t="shared" si="307"/>
        <v>246</v>
      </c>
      <c r="T1329" s="92" t="s">
        <v>2431</v>
      </c>
      <c r="U1329" s="90" t="s">
        <v>2431</v>
      </c>
      <c r="V1329" s="90" t="s">
        <v>2431</v>
      </c>
      <c r="W1329" s="44" t="str">
        <f t="shared" si="308"/>
        <v/>
      </c>
      <c r="X1329" s="25" t="str">
        <f t="shared" si="309"/>
        <v/>
      </c>
      <c r="Y1329" s="1">
        <f t="shared" si="310"/>
        <v>1296.03</v>
      </c>
      <c r="Z1329" t="str">
        <f t="shared" si="311"/>
        <v>// Curve fitting</v>
      </c>
      <c r="AA1329" s="158" t="str">
        <f>IF(ISNA(VLOOKUP(X1329,Sheet2!J:J,1,0)),"//","")</f>
        <v/>
      </c>
      <c r="AC1329" s="108" t="str">
        <f t="shared" si="312"/>
        <v/>
      </c>
      <c r="AD1329" t="b">
        <f t="shared" si="313"/>
        <v>1</v>
      </c>
    </row>
    <row r="1330" spans="1:30">
      <c r="A1330" s="56">
        <f t="shared" si="314"/>
        <v>1330</v>
      </c>
      <c r="B1330" s="55">
        <f t="shared" si="306"/>
        <v>1297</v>
      </c>
      <c r="C1330" s="59" t="s">
        <v>3846</v>
      </c>
      <c r="D1330" s="59" t="s">
        <v>12</v>
      </c>
      <c r="E1330" s="65" t="s">
        <v>1180</v>
      </c>
      <c r="F1330" s="65" t="s">
        <v>1180</v>
      </c>
      <c r="G1330" s="91">
        <v>0</v>
      </c>
      <c r="H1330" s="91">
        <v>510</v>
      </c>
      <c r="I1330" s="174" t="s">
        <v>3</v>
      </c>
      <c r="J1330" s="65" t="s">
        <v>1549</v>
      </c>
      <c r="K1330" s="66" t="s">
        <v>4241</v>
      </c>
      <c r="L1330" s="67"/>
      <c r="M1330" s="63" t="s">
        <v>1605</v>
      </c>
      <c r="N1330" s="13"/>
      <c r="O1330"/>
      <c r="P1330" t="str">
        <f t="shared" ref="P1330:P1388" si="319">IF(E1330=F1330,"","NOT EQUAL")</f>
        <v/>
      </c>
      <c r="Q1330" t="str">
        <f>IF(ISNA(VLOOKUP(AC1330,#REF!,1)),"//","")</f>
        <v/>
      </c>
      <c r="R1330"/>
      <c r="S1330" s="43">
        <f t="shared" si="307"/>
        <v>247</v>
      </c>
      <c r="T1330" s="92" t="s">
        <v>2431</v>
      </c>
      <c r="U1330" s="70" t="s">
        <v>2431</v>
      </c>
      <c r="V1330" s="70" t="s">
        <v>2431</v>
      </c>
      <c r="W1330" s="44" t="str">
        <f t="shared" si="308"/>
        <v>"BESTF"</v>
      </c>
      <c r="X1330" s="25" t="str">
        <f t="shared" si="309"/>
        <v>BESTF</v>
      </c>
      <c r="Y1330" s="1">
        <f t="shared" si="310"/>
        <v>1297</v>
      </c>
      <c r="Z1330" t="str">
        <f t="shared" si="311"/>
        <v>ITM_BESTF</v>
      </c>
      <c r="AA1330" s="158" t="str">
        <f>IF(ISNA(VLOOKUP(X1330,Sheet2!J:J,1,0)),"//","")</f>
        <v>//</v>
      </c>
      <c r="AC1330" s="108" t="str">
        <f t="shared" si="312"/>
        <v>BESTF</v>
      </c>
      <c r="AD1330" t="b">
        <f t="shared" si="313"/>
        <v>1</v>
      </c>
    </row>
    <row r="1331" spans="1:30">
      <c r="A1331" s="56">
        <f t="shared" si="314"/>
        <v>1331</v>
      </c>
      <c r="B1331" s="55">
        <f t="shared" si="306"/>
        <v>1298</v>
      </c>
      <c r="C1331" s="59" t="s">
        <v>3846</v>
      </c>
      <c r="D1331" s="59" t="s">
        <v>4794</v>
      </c>
      <c r="E1331" s="65" t="s">
        <v>93</v>
      </c>
      <c r="F1331" s="65" t="s">
        <v>93</v>
      </c>
      <c r="G1331" s="190">
        <v>0</v>
      </c>
      <c r="H1331" s="190">
        <v>0</v>
      </c>
      <c r="I1331" s="174" t="s">
        <v>3</v>
      </c>
      <c r="J1331" s="65" t="s">
        <v>1549</v>
      </c>
      <c r="K1331" s="66" t="s">
        <v>4241</v>
      </c>
      <c r="L1331" s="67"/>
      <c r="M1331" s="63" t="s">
        <v>1703</v>
      </c>
      <c r="N1331" s="13"/>
      <c r="O1331"/>
      <c r="P1331" t="str">
        <f t="shared" si="319"/>
        <v/>
      </c>
      <c r="Q1331" t="str">
        <f>IF(ISNA(VLOOKUP(AC1331,#REF!,1)),"//","")</f>
        <v/>
      </c>
      <c r="R1331"/>
      <c r="S1331" s="43">
        <f t="shared" si="307"/>
        <v>248</v>
      </c>
      <c r="T1331" s="92" t="s">
        <v>2431</v>
      </c>
      <c r="U1331" s="70" t="s">
        <v>2431</v>
      </c>
      <c r="V1331" s="70" t="s">
        <v>2431</v>
      </c>
      <c r="W1331" s="44" t="str">
        <f t="shared" si="308"/>
        <v>"EXPF"</v>
      </c>
      <c r="X1331" s="25" t="str">
        <f t="shared" si="309"/>
        <v>EXPF</v>
      </c>
      <c r="Y1331" s="1">
        <f t="shared" si="310"/>
        <v>1298</v>
      </c>
      <c r="Z1331" t="str">
        <f t="shared" si="311"/>
        <v>ITM_EXPF</v>
      </c>
      <c r="AA1331" s="158" t="str">
        <f>IF(ISNA(VLOOKUP(X1331,Sheet2!J:J,1,0)),"//","")</f>
        <v>//</v>
      </c>
      <c r="AC1331" s="108" t="str">
        <f t="shared" si="312"/>
        <v>EXPF</v>
      </c>
      <c r="AD1331" t="b">
        <f t="shared" si="313"/>
        <v>1</v>
      </c>
    </row>
    <row r="1332" spans="1:30">
      <c r="A1332" s="56">
        <f t="shared" si="314"/>
        <v>1332</v>
      </c>
      <c r="B1332" s="55">
        <f t="shared" si="306"/>
        <v>1299</v>
      </c>
      <c r="C1332" s="59" t="s">
        <v>3846</v>
      </c>
      <c r="D1332" s="59" t="s">
        <v>4795</v>
      </c>
      <c r="E1332" s="65" t="s">
        <v>178</v>
      </c>
      <c r="F1332" s="65" t="s">
        <v>178</v>
      </c>
      <c r="G1332" s="190">
        <v>0</v>
      </c>
      <c r="H1332" s="190">
        <v>0</v>
      </c>
      <c r="I1332" s="174" t="s">
        <v>3</v>
      </c>
      <c r="J1332" s="65" t="s">
        <v>1549</v>
      </c>
      <c r="K1332" s="66" t="s">
        <v>4241</v>
      </c>
      <c r="L1332" s="67"/>
      <c r="M1332" s="63" t="s">
        <v>1830</v>
      </c>
      <c r="N1332" s="13"/>
      <c r="O1332"/>
      <c r="P1332" t="str">
        <f t="shared" si="319"/>
        <v/>
      </c>
      <c r="Q1332" t="str">
        <f>IF(ISNA(VLOOKUP(AC1332,#REF!,1)),"//","")</f>
        <v/>
      </c>
      <c r="R1332"/>
      <c r="S1332" s="43">
        <f t="shared" si="307"/>
        <v>249</v>
      </c>
      <c r="T1332" s="92" t="s">
        <v>2431</v>
      </c>
      <c r="U1332" s="70" t="s">
        <v>2431</v>
      </c>
      <c r="V1332" s="70" t="s">
        <v>2431</v>
      </c>
      <c r="W1332" s="44" t="str">
        <f t="shared" si="308"/>
        <v>"LINF"</v>
      </c>
      <c r="X1332" s="25" t="str">
        <f t="shared" si="309"/>
        <v>LINF</v>
      </c>
      <c r="Y1332" s="1">
        <f t="shared" si="310"/>
        <v>1299</v>
      </c>
      <c r="Z1332" t="str">
        <f t="shared" si="311"/>
        <v>ITM_LINF</v>
      </c>
      <c r="AA1332" s="158" t="str">
        <f>IF(ISNA(VLOOKUP(X1332,Sheet2!J:J,1,0)),"//","")</f>
        <v>//</v>
      </c>
      <c r="AC1332" s="108" t="str">
        <f t="shared" si="312"/>
        <v>LINF</v>
      </c>
      <c r="AD1332" t="b">
        <f t="shared" si="313"/>
        <v>1</v>
      </c>
    </row>
    <row r="1333" spans="1:30">
      <c r="A1333" s="56">
        <f t="shared" si="314"/>
        <v>1333</v>
      </c>
      <c r="B1333" s="55">
        <f t="shared" si="306"/>
        <v>1300</v>
      </c>
      <c r="C1333" s="59" t="s">
        <v>3846</v>
      </c>
      <c r="D1333" s="59" t="s">
        <v>4796</v>
      </c>
      <c r="E1333" s="65" t="s">
        <v>190</v>
      </c>
      <c r="F1333" s="65" t="s">
        <v>190</v>
      </c>
      <c r="G1333" s="190">
        <v>0</v>
      </c>
      <c r="H1333" s="190">
        <v>0</v>
      </c>
      <c r="I1333" s="174" t="s">
        <v>3</v>
      </c>
      <c r="J1333" s="65" t="s">
        <v>1549</v>
      </c>
      <c r="K1333" s="66" t="s">
        <v>4241</v>
      </c>
      <c r="L1333" s="67"/>
      <c r="M1333" s="63" t="s">
        <v>1845</v>
      </c>
      <c r="N1333" s="13"/>
      <c r="O1333"/>
      <c r="P1333" t="str">
        <f t="shared" si="319"/>
        <v/>
      </c>
      <c r="Q1333" t="str">
        <f>IF(ISNA(VLOOKUP(AC1333,#REF!,1)),"//","")</f>
        <v/>
      </c>
      <c r="R1333"/>
      <c r="S1333" s="43">
        <f t="shared" si="307"/>
        <v>250</v>
      </c>
      <c r="T1333" s="92" t="s">
        <v>2431</v>
      </c>
      <c r="U1333" s="70" t="s">
        <v>2431</v>
      </c>
      <c r="V1333" s="70" t="s">
        <v>2431</v>
      </c>
      <c r="W1333" s="44" t="str">
        <f t="shared" si="308"/>
        <v>"LOGF"</v>
      </c>
      <c r="X1333" s="25" t="str">
        <f t="shared" si="309"/>
        <v>LOGF</v>
      </c>
      <c r="Y1333" s="1">
        <f t="shared" si="310"/>
        <v>1300</v>
      </c>
      <c r="Z1333" t="str">
        <f t="shared" si="311"/>
        <v>ITM_LOGF</v>
      </c>
      <c r="AA1333" s="158" t="str">
        <f>IF(ISNA(VLOOKUP(X1333,Sheet2!J:J,1,0)),"//","")</f>
        <v>//</v>
      </c>
      <c r="AC1333" s="108" t="str">
        <f t="shared" si="312"/>
        <v>LOGF</v>
      </c>
      <c r="AD1333" t="b">
        <f t="shared" si="313"/>
        <v>1</v>
      </c>
    </row>
    <row r="1334" spans="1:30">
      <c r="A1334" s="56">
        <f t="shared" si="314"/>
        <v>1334</v>
      </c>
      <c r="B1334" s="55">
        <f t="shared" si="306"/>
        <v>1301</v>
      </c>
      <c r="C1334" s="59" t="s">
        <v>3846</v>
      </c>
      <c r="D1334" s="59" t="s">
        <v>4797</v>
      </c>
      <c r="E1334" s="65" t="s">
        <v>245</v>
      </c>
      <c r="F1334" s="65" t="s">
        <v>245</v>
      </c>
      <c r="G1334" s="190">
        <v>0</v>
      </c>
      <c r="H1334" s="190">
        <v>0</v>
      </c>
      <c r="I1334" s="174" t="s">
        <v>3</v>
      </c>
      <c r="J1334" s="65" t="s">
        <v>1549</v>
      </c>
      <c r="K1334" s="66" t="s">
        <v>4241</v>
      </c>
      <c r="L1334" s="67"/>
      <c r="M1334" s="63" t="s">
        <v>1934</v>
      </c>
      <c r="N1334" s="13"/>
      <c r="O1334"/>
      <c r="P1334" t="str">
        <f t="shared" si="319"/>
        <v/>
      </c>
      <c r="Q1334" t="str">
        <f>IF(ISNA(VLOOKUP(AC1334,#REF!,1)),"//","")</f>
        <v/>
      </c>
      <c r="R1334"/>
      <c r="S1334" s="43">
        <f t="shared" si="307"/>
        <v>251</v>
      </c>
      <c r="T1334" s="92" t="s">
        <v>2431</v>
      </c>
      <c r="U1334" s="70" t="s">
        <v>2431</v>
      </c>
      <c r="V1334" s="70" t="s">
        <v>2431</v>
      </c>
      <c r="W1334" s="44" t="str">
        <f t="shared" si="308"/>
        <v>"ORTHOF"</v>
      </c>
      <c r="X1334" s="25" t="str">
        <f t="shared" si="309"/>
        <v>ORTHOF</v>
      </c>
      <c r="Y1334" s="1">
        <f t="shared" si="310"/>
        <v>1301</v>
      </c>
      <c r="Z1334" t="str">
        <f t="shared" si="311"/>
        <v>ITM_ORTHOF</v>
      </c>
      <c r="AA1334" s="158" t="str">
        <f>IF(ISNA(VLOOKUP(X1334,Sheet2!J:J,1,0)),"//","")</f>
        <v>//</v>
      </c>
      <c r="AC1334" s="108" t="str">
        <f t="shared" si="312"/>
        <v>ORTHOF</v>
      </c>
      <c r="AD1334" t="b">
        <f t="shared" si="313"/>
        <v>1</v>
      </c>
    </row>
    <row r="1335" spans="1:30">
      <c r="A1335" s="56">
        <f t="shared" si="314"/>
        <v>1335</v>
      </c>
      <c r="B1335" s="55">
        <f t="shared" si="306"/>
        <v>1302</v>
      </c>
      <c r="C1335" s="59" t="s">
        <v>3846</v>
      </c>
      <c r="D1335" s="59" t="s">
        <v>4798</v>
      </c>
      <c r="E1335" s="65" t="s">
        <v>261</v>
      </c>
      <c r="F1335" s="65" t="s">
        <v>261</v>
      </c>
      <c r="G1335" s="190">
        <v>0</v>
      </c>
      <c r="H1335" s="190">
        <v>0</v>
      </c>
      <c r="I1335" s="174" t="s">
        <v>3</v>
      </c>
      <c r="J1335" s="65" t="s">
        <v>1549</v>
      </c>
      <c r="K1335" s="66" t="s">
        <v>4241</v>
      </c>
      <c r="L1335" s="67"/>
      <c r="M1335" s="63" t="s">
        <v>1957</v>
      </c>
      <c r="N1335" s="13"/>
      <c r="O1335"/>
      <c r="P1335" t="str">
        <f t="shared" si="319"/>
        <v/>
      </c>
      <c r="Q1335" t="str">
        <f>IF(ISNA(VLOOKUP(AC1335,#REF!,1)),"//","")</f>
        <v/>
      </c>
      <c r="R1335"/>
      <c r="S1335" s="43">
        <f t="shared" si="307"/>
        <v>252</v>
      </c>
      <c r="T1335" s="92" t="s">
        <v>2431</v>
      </c>
      <c r="U1335" s="70" t="s">
        <v>2431</v>
      </c>
      <c r="V1335" s="70" t="s">
        <v>2431</v>
      </c>
      <c r="W1335" s="44" t="str">
        <f t="shared" si="308"/>
        <v>"POWERF"</v>
      </c>
      <c r="X1335" s="25" t="str">
        <f t="shared" si="309"/>
        <v>POWERF</v>
      </c>
      <c r="Y1335" s="1">
        <f t="shared" si="310"/>
        <v>1302</v>
      </c>
      <c r="Z1335" t="str">
        <f t="shared" si="311"/>
        <v>ITM_POWERF</v>
      </c>
      <c r="AA1335" s="158" t="str">
        <f>IF(ISNA(VLOOKUP(X1335,Sheet2!J:J,1,0)),"//","")</f>
        <v>//</v>
      </c>
      <c r="AC1335" s="108" t="str">
        <f t="shared" si="312"/>
        <v>POWERF</v>
      </c>
      <c r="AD1335" t="b">
        <f t="shared" si="313"/>
        <v>1</v>
      </c>
    </row>
    <row r="1336" spans="1:30">
      <c r="A1336" s="56">
        <f t="shared" si="314"/>
        <v>1336</v>
      </c>
      <c r="B1336" s="55">
        <f t="shared" si="306"/>
        <v>1303</v>
      </c>
      <c r="C1336" s="59" t="s">
        <v>3846</v>
      </c>
      <c r="D1336" s="59" t="s">
        <v>4799</v>
      </c>
      <c r="E1336" s="65" t="s">
        <v>1028</v>
      </c>
      <c r="F1336" s="65" t="s">
        <v>1028</v>
      </c>
      <c r="G1336" s="73">
        <v>0</v>
      </c>
      <c r="H1336" s="73">
        <v>0</v>
      </c>
      <c r="I1336" s="174" t="s">
        <v>3</v>
      </c>
      <c r="J1336" s="65" t="s">
        <v>1549</v>
      </c>
      <c r="K1336" s="66" t="s">
        <v>4241</v>
      </c>
      <c r="L1336" s="67"/>
      <c r="M1336" s="63" t="s">
        <v>2342</v>
      </c>
      <c r="N1336" s="13"/>
      <c r="O1336"/>
      <c r="P1336" t="str">
        <f t="shared" si="319"/>
        <v/>
      </c>
      <c r="Q1336" t="str">
        <f>IF(ISNA(VLOOKUP(AC1336,#REF!,1)),"//","")</f>
        <v/>
      </c>
      <c r="R1336"/>
      <c r="S1336" s="43">
        <f t="shared" si="307"/>
        <v>253</v>
      </c>
      <c r="T1336" s="92" t="s">
        <v>2431</v>
      </c>
      <c r="U1336" s="70" t="s">
        <v>2431</v>
      </c>
      <c r="V1336" s="70" t="s">
        <v>2431</v>
      </c>
      <c r="W1336" s="44" t="str">
        <f t="shared" si="308"/>
        <v>"GAUSSF"</v>
      </c>
      <c r="X1336" s="25" t="str">
        <f t="shared" si="309"/>
        <v>GAUSSF</v>
      </c>
      <c r="Y1336" s="1">
        <f t="shared" si="310"/>
        <v>1303</v>
      </c>
      <c r="Z1336" t="str">
        <f t="shared" si="311"/>
        <v>ITM_GAUSSF</v>
      </c>
      <c r="AA1336" s="158" t="str">
        <f>IF(ISNA(VLOOKUP(X1336,Sheet2!J:J,1,0)),"//","")</f>
        <v>//</v>
      </c>
      <c r="AC1336" s="108" t="str">
        <f t="shared" si="312"/>
        <v>GAUSSF</v>
      </c>
      <c r="AD1336" t="b">
        <f t="shared" si="313"/>
        <v>1</v>
      </c>
    </row>
    <row r="1337" spans="1:30">
      <c r="A1337" s="56">
        <f t="shared" si="314"/>
        <v>1337</v>
      </c>
      <c r="B1337" s="55">
        <f t="shared" si="306"/>
        <v>1304</v>
      </c>
      <c r="C1337" s="59" t="s">
        <v>3846</v>
      </c>
      <c r="D1337" s="59" t="s">
        <v>4800</v>
      </c>
      <c r="E1337" s="65" t="s">
        <v>1029</v>
      </c>
      <c r="F1337" s="65" t="s">
        <v>1029</v>
      </c>
      <c r="G1337" s="73">
        <v>0</v>
      </c>
      <c r="H1337" s="73">
        <v>0</v>
      </c>
      <c r="I1337" s="174" t="s">
        <v>3</v>
      </c>
      <c r="J1337" s="65" t="s">
        <v>1549</v>
      </c>
      <c r="K1337" s="66" t="s">
        <v>4241</v>
      </c>
      <c r="L1337" s="67"/>
      <c r="M1337" s="63" t="s">
        <v>2343</v>
      </c>
      <c r="N1337" s="13"/>
      <c r="O1337"/>
      <c r="P1337" t="str">
        <f t="shared" si="319"/>
        <v/>
      </c>
      <c r="Q1337" t="str">
        <f>IF(ISNA(VLOOKUP(AC1337,#REF!,1)),"//","")</f>
        <v/>
      </c>
      <c r="R1337"/>
      <c r="S1337" s="43">
        <f t="shared" si="307"/>
        <v>254</v>
      </c>
      <c r="T1337" s="92" t="s">
        <v>2431</v>
      </c>
      <c r="U1337" s="70" t="s">
        <v>2431</v>
      </c>
      <c r="V1337" s="70" t="s">
        <v>2431</v>
      </c>
      <c r="W1337" s="44" t="str">
        <f t="shared" si="308"/>
        <v>"CAUCHF"</v>
      </c>
      <c r="X1337" s="25" t="str">
        <f t="shared" si="309"/>
        <v>CAUCHF</v>
      </c>
      <c r="Y1337" s="1">
        <f t="shared" si="310"/>
        <v>1304</v>
      </c>
      <c r="Z1337" t="str">
        <f t="shared" si="311"/>
        <v>ITM_CAUCHF</v>
      </c>
      <c r="AA1337" s="158" t="str">
        <f>IF(ISNA(VLOOKUP(X1337,Sheet2!J:J,1,0)),"//","")</f>
        <v>//</v>
      </c>
      <c r="AC1337" s="108" t="str">
        <f t="shared" si="312"/>
        <v>CAUCHF</v>
      </c>
      <c r="AD1337" t="b">
        <f t="shared" si="313"/>
        <v>1</v>
      </c>
    </row>
    <row r="1338" spans="1:30">
      <c r="A1338" s="56">
        <f t="shared" si="314"/>
        <v>1338</v>
      </c>
      <c r="B1338" s="55">
        <f t="shared" si="306"/>
        <v>1305</v>
      </c>
      <c r="C1338" s="59" t="s">
        <v>3846</v>
      </c>
      <c r="D1338" s="59" t="s">
        <v>4801</v>
      </c>
      <c r="E1338" s="65" t="s">
        <v>1030</v>
      </c>
      <c r="F1338" s="65" t="s">
        <v>1030</v>
      </c>
      <c r="G1338" s="73">
        <v>0</v>
      </c>
      <c r="H1338" s="73">
        <v>0</v>
      </c>
      <c r="I1338" s="174" t="s">
        <v>3</v>
      </c>
      <c r="J1338" s="65" t="s">
        <v>1549</v>
      </c>
      <c r="K1338" s="66" t="s">
        <v>4241</v>
      </c>
      <c r="L1338" s="67"/>
      <c r="M1338" s="63" t="s">
        <v>2344</v>
      </c>
      <c r="N1338" s="13"/>
      <c r="O1338"/>
      <c r="P1338" t="str">
        <f t="shared" si="319"/>
        <v/>
      </c>
      <c r="Q1338" t="str">
        <f>IF(ISNA(VLOOKUP(AC1338,#REF!,1)),"//","")</f>
        <v/>
      </c>
      <c r="R1338"/>
      <c r="S1338" s="43">
        <f t="shared" si="307"/>
        <v>255</v>
      </c>
      <c r="T1338" s="92" t="s">
        <v>2431</v>
      </c>
      <c r="U1338" s="70" t="s">
        <v>2431</v>
      </c>
      <c r="V1338" s="70" t="s">
        <v>2431</v>
      </c>
      <c r="W1338" s="44" t="str">
        <f t="shared" si="308"/>
        <v>"PARABF"</v>
      </c>
      <c r="X1338" s="25" t="str">
        <f t="shared" si="309"/>
        <v>PARABF</v>
      </c>
      <c r="Y1338" s="1">
        <f t="shared" si="310"/>
        <v>1305</v>
      </c>
      <c r="Z1338" t="str">
        <f t="shared" si="311"/>
        <v>ITM_PARABF</v>
      </c>
      <c r="AA1338" s="158" t="str">
        <f>IF(ISNA(VLOOKUP(X1338,Sheet2!J:J,1,0)),"//","")</f>
        <v>//</v>
      </c>
      <c r="AC1338" s="108" t="str">
        <f t="shared" si="312"/>
        <v>PARABF</v>
      </c>
      <c r="AD1338" t="b">
        <f t="shared" si="313"/>
        <v>1</v>
      </c>
    </row>
    <row r="1339" spans="1:30">
      <c r="A1339" s="56">
        <f t="shared" si="314"/>
        <v>1339</v>
      </c>
      <c r="B1339" s="55">
        <f t="shared" si="306"/>
        <v>1306</v>
      </c>
      <c r="C1339" s="59" t="s">
        <v>3846</v>
      </c>
      <c r="D1339" s="59" t="s">
        <v>4802</v>
      </c>
      <c r="E1339" s="65" t="s">
        <v>1031</v>
      </c>
      <c r="F1339" s="65" t="s">
        <v>1031</v>
      </c>
      <c r="G1339" s="73">
        <v>0</v>
      </c>
      <c r="H1339" s="73">
        <v>0</v>
      </c>
      <c r="I1339" s="174" t="s">
        <v>3</v>
      </c>
      <c r="J1339" s="65" t="s">
        <v>1549</v>
      </c>
      <c r="K1339" s="66" t="s">
        <v>4241</v>
      </c>
      <c r="L1339" s="67"/>
      <c r="M1339" s="63" t="s">
        <v>2345</v>
      </c>
      <c r="N1339" s="13"/>
      <c r="O1339"/>
      <c r="P1339" t="str">
        <f t="shared" si="319"/>
        <v/>
      </c>
      <c r="Q1339" t="str">
        <f>IF(ISNA(VLOOKUP(AC1339,#REF!,1)),"//","")</f>
        <v/>
      </c>
      <c r="R1339"/>
      <c r="S1339" s="43">
        <f t="shared" si="307"/>
        <v>256</v>
      </c>
      <c r="T1339" s="92" t="s">
        <v>2431</v>
      </c>
      <c r="U1339" s="70" t="s">
        <v>2431</v>
      </c>
      <c r="V1339" s="70" t="s">
        <v>2431</v>
      </c>
      <c r="W1339" s="44" t="str">
        <f t="shared" si="308"/>
        <v>"HYPF"</v>
      </c>
      <c r="X1339" s="25" t="str">
        <f t="shared" si="309"/>
        <v>HYPF</v>
      </c>
      <c r="Y1339" s="1">
        <f t="shared" si="310"/>
        <v>1306</v>
      </c>
      <c r="Z1339" t="str">
        <f t="shared" si="311"/>
        <v>ITM_HYPF</v>
      </c>
      <c r="AA1339" s="158" t="str">
        <f>IF(ISNA(VLOOKUP(X1339,Sheet2!J:J,1,0)),"//","")</f>
        <v>//</v>
      </c>
      <c r="AC1339" s="108" t="str">
        <f t="shared" si="312"/>
        <v>HYPF</v>
      </c>
      <c r="AD1339" t="b">
        <f t="shared" si="313"/>
        <v>1</v>
      </c>
    </row>
    <row r="1340" spans="1:30">
      <c r="A1340" s="56">
        <f t="shared" si="314"/>
        <v>1340</v>
      </c>
      <c r="B1340" s="55">
        <f t="shared" si="306"/>
        <v>1307</v>
      </c>
      <c r="C1340" s="59" t="s">
        <v>3846</v>
      </c>
      <c r="D1340" s="59" t="s">
        <v>4803</v>
      </c>
      <c r="E1340" s="65" t="s">
        <v>1522</v>
      </c>
      <c r="F1340" s="65" t="s">
        <v>1522</v>
      </c>
      <c r="G1340" s="73">
        <v>0</v>
      </c>
      <c r="H1340" s="73">
        <v>0</v>
      </c>
      <c r="I1340" s="174" t="s">
        <v>3</v>
      </c>
      <c r="J1340" s="65" t="s">
        <v>1549</v>
      </c>
      <c r="K1340" s="66" t="s">
        <v>4241</v>
      </c>
      <c r="L1340" s="67"/>
      <c r="M1340" s="63" t="s">
        <v>2346</v>
      </c>
      <c r="N1340" s="13"/>
      <c r="O1340"/>
      <c r="P1340" t="str">
        <f t="shared" si="319"/>
        <v/>
      </c>
      <c r="Q1340" t="str">
        <f>IF(ISNA(VLOOKUP(AC1340,#REF!,1)),"//","")</f>
        <v/>
      </c>
      <c r="R1340"/>
      <c r="S1340" s="43">
        <f t="shared" si="307"/>
        <v>257</v>
      </c>
      <c r="T1340" s="92" t="s">
        <v>2431</v>
      </c>
      <c r="U1340" s="70" t="s">
        <v>2431</v>
      </c>
      <c r="V1340" s="70" t="s">
        <v>2431</v>
      </c>
      <c r="W1340" s="44" t="str">
        <f t="shared" si="308"/>
        <v>"ROOTF"</v>
      </c>
      <c r="X1340" s="25" t="str">
        <f t="shared" si="309"/>
        <v>ROOTF</v>
      </c>
      <c r="Y1340" s="1">
        <f t="shared" si="310"/>
        <v>1307</v>
      </c>
      <c r="Z1340" t="str">
        <f t="shared" si="311"/>
        <v>ITM_ROOTF</v>
      </c>
      <c r="AA1340" s="158" t="str">
        <f>IF(ISNA(VLOOKUP(X1340,Sheet2!J:J,1,0)),"//","")</f>
        <v>//</v>
      </c>
      <c r="AC1340" s="108" t="str">
        <f t="shared" si="312"/>
        <v>ROOTF</v>
      </c>
      <c r="AD1340" t="b">
        <f t="shared" si="313"/>
        <v>1</v>
      </c>
    </row>
    <row r="1341" spans="1:30" s="17" customFormat="1">
      <c r="A1341" s="108">
        <f t="shared" ref="A1341" si="320">IF(B1341=INT(B1341),ROW(),"")</f>
        <v>1341</v>
      </c>
      <c r="B1341" s="55">
        <f t="shared" ref="B1341" si="321">IF(AND(MID(C1341,2,1)&lt;&gt;"/",MID(C1341,1,1)="/"),INT(B1340)+1,B1340+0.01)</f>
        <v>1308</v>
      </c>
      <c r="C1341" s="110" t="s">
        <v>4057</v>
      </c>
      <c r="D1341" s="110" t="s">
        <v>7</v>
      </c>
      <c r="E1341" s="135" t="str">
        <f t="shared" ref="E1341" si="322">CHAR(34)&amp;IF(B1341&lt;10,"000",IF(B1341&lt;100,"00",IF(B1341&lt;1000,"0","")))&amp;$B1341&amp;CHAR(34)</f>
        <v>"1308"</v>
      </c>
      <c r="F1341" s="111" t="str">
        <f t="shared" ref="F1341" si="323">E1341</f>
        <v>"1308"</v>
      </c>
      <c r="G1341" s="191">
        <v>0</v>
      </c>
      <c r="H1341" s="191">
        <v>0</v>
      </c>
      <c r="I1341" s="178" t="s">
        <v>28</v>
      </c>
      <c r="J1341" s="65" t="s">
        <v>1549</v>
      </c>
      <c r="K1341" s="113" t="s">
        <v>4077</v>
      </c>
      <c r="M1341" s="154" t="str">
        <f t="shared" ref="M1341" si="324">"ITM_"&amp;IF(B1341&lt;10,"000",IF(B1341&lt;100,"00",IF(B1341&lt;1000,"0","")))&amp;$B1341</f>
        <v>ITM_1308</v>
      </c>
      <c r="N1341" s="16"/>
      <c r="P1341" s="17" t="str">
        <f t="shared" ref="P1341" si="325">IF(E1341=F1341,"","NOT EQUAL")</f>
        <v/>
      </c>
      <c r="Q1341" s="17" t="str">
        <f>IF(ISNA(VLOOKUP(AC1341,#REF!,1)),"//","")</f>
        <v/>
      </c>
      <c r="S1341" s="43">
        <f t="shared" ref="S1341" si="326">IF(X1341&lt;&gt;"",S1340+1,S1340)</f>
        <v>257</v>
      </c>
      <c r="T1341" s="108" t="s">
        <v>2431</v>
      </c>
      <c r="U1341" s="115" t="s">
        <v>2431</v>
      </c>
      <c r="V1341" s="115" t="s">
        <v>2431</v>
      </c>
      <c r="W1341" s="44" t="str">
        <f t="shared" ref="W1341" si="327">IF( OR(U1341="CNST", I1341="CAT_REGS"),IF(E1341=CHAR(34)&amp;CHAR(34),F1341,E1341),
IF(U1341="YES",UPPER(IF(E1341=CHAR(34)&amp;CHAR(34),F1341,E1341)),
IF(   AND(U1341&lt;&gt;"NO",I1341="CAT_FNCT",D1341&lt;&gt;"multiply", D1341&lt;&gt;"divide"),IF(J1341="SLS_ENABLED",   UPPER(IF(E1341=CHAR(34)&amp;CHAR(34),F1341,E1341)),""),"")))</f>
        <v/>
      </c>
      <c r="X1341" s="25" t="str">
        <f t="shared" ref="X1341" si="328">IF(LEN(V1341)&gt;0,V1341,SUBSTITUTE(SUBSTITUTE(SUBSTITUTE(SUBSTITUTE(SUBSTITUTE(SUBSTITUTE(SUBSTITUTE(SUBSTITUTE(SUBSTITUTE(SUBSTITUTE(SUBSTITUTE( (SUBSTITUTE( SUBSTITUTE( SUBSTITUTE( SUBSTITUTE(W1341,"STD_SIGMA","SUM"),"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1" s="1">
        <f t="shared" ref="Y1341" si="329">B1341</f>
        <v>1308</v>
      </c>
      <c r="Z1341" t="str">
        <f t="shared" ref="Z1341" si="330">M1341</f>
        <v>ITM_1308</v>
      </c>
      <c r="AA1341" s="158" t="str">
        <f>IF(ISNA(VLOOKUP(X1341,Sheet2!J:J,1,0)),"//","")</f>
        <v/>
      </c>
      <c r="AC1341" s="108" t="str">
        <f t="shared" ref="AC1341" si="331">IF(LEN(X1341)=0,"",SUBSTITUTE(SUBSTITUTE(SUBSTITUTE(SUBSTITUTE(SUBSTITUTE(SUBSTITUTE(SUBSTITUTE(SUBSTITUTE(SUBSTITUTE(SUBSTITUTE(SUBSTITUTE(SUBSTITUTE(SUBSTITUTE(SUBSTITUTE(SUBSTITUTE(SUBSTITUTE(SUBSTITUTE( (SUBSTITUTE( SUBSTITUTE( SUBSTITUTE( SUBSTITUTE(W1341,"STD_SIGMA","SUM"),"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41" t="b">
        <f t="shared" ref="AD1341" si="332">X1341=AC1341</f>
        <v>1</v>
      </c>
    </row>
    <row r="1342" spans="1:30" s="17" customFormat="1">
      <c r="A1342" s="108">
        <f t="shared" si="314"/>
        <v>1342</v>
      </c>
      <c r="B1342" s="55">
        <f t="shared" si="306"/>
        <v>1309</v>
      </c>
      <c r="C1342" s="110" t="s">
        <v>4057</v>
      </c>
      <c r="D1342" s="110" t="s">
        <v>7</v>
      </c>
      <c r="E1342" s="135" t="str">
        <f t="shared" ref="E1342:E1345" si="333">CHAR(34)&amp;IF(B1342&lt;10,"000",IF(B1342&lt;100,"00",IF(B1342&lt;1000,"0","")))&amp;$B1342&amp;CHAR(34)</f>
        <v>"1309"</v>
      </c>
      <c r="F1342" s="111" t="str">
        <f t="shared" ref="F1342:F1345" si="334">E1342</f>
        <v>"1309"</v>
      </c>
      <c r="G1342" s="191">
        <v>0</v>
      </c>
      <c r="H1342" s="191">
        <v>0</v>
      </c>
      <c r="I1342" s="178" t="s">
        <v>28</v>
      </c>
      <c r="J1342" s="65" t="s">
        <v>1549</v>
      </c>
      <c r="K1342" s="113" t="s">
        <v>4077</v>
      </c>
      <c r="M1342" s="154" t="str">
        <f t="shared" ref="M1342:M1345" si="335">"ITM_"&amp;IF(B1342&lt;10,"000",IF(B1342&lt;100,"00",IF(B1342&lt;1000,"0","")))&amp;$B1342</f>
        <v>ITM_1309</v>
      </c>
      <c r="N1342" s="16"/>
      <c r="P1342" s="17" t="str">
        <f t="shared" si="319"/>
        <v/>
      </c>
      <c r="Q1342" s="17" t="str">
        <f>IF(ISNA(VLOOKUP(AC1342,#REF!,1)),"//","")</f>
        <v/>
      </c>
      <c r="S1342" s="43">
        <f t="shared" si="307"/>
        <v>257</v>
      </c>
      <c r="T1342" s="108" t="s">
        <v>2431</v>
      </c>
      <c r="U1342" s="115" t="s">
        <v>2431</v>
      </c>
      <c r="V1342" s="115" t="s">
        <v>2431</v>
      </c>
      <c r="W1342" s="44" t="str">
        <f t="shared" si="308"/>
        <v/>
      </c>
      <c r="X1342" s="25" t="str">
        <f t="shared" si="309"/>
        <v/>
      </c>
      <c r="Y1342" s="1">
        <f t="shared" si="310"/>
        <v>1309</v>
      </c>
      <c r="Z1342" t="str">
        <f t="shared" si="311"/>
        <v>ITM_1309</v>
      </c>
      <c r="AA1342" s="158" t="str">
        <f>IF(ISNA(VLOOKUP(X1342,Sheet2!J:J,1,0)),"//","")</f>
        <v/>
      </c>
      <c r="AC1342" s="108" t="str">
        <f t="shared" si="312"/>
        <v/>
      </c>
      <c r="AD1342" t="b">
        <f t="shared" si="313"/>
        <v>1</v>
      </c>
    </row>
    <row r="1343" spans="1:30" s="17" customFormat="1">
      <c r="A1343" s="108">
        <f t="shared" si="314"/>
        <v>1343</v>
      </c>
      <c r="B1343" s="55">
        <f t="shared" si="306"/>
        <v>1310</v>
      </c>
      <c r="C1343" s="110" t="s">
        <v>4057</v>
      </c>
      <c r="D1343" s="110" t="s">
        <v>7</v>
      </c>
      <c r="E1343" s="135" t="str">
        <f t="shared" si="333"/>
        <v>"1310"</v>
      </c>
      <c r="F1343" s="111" t="str">
        <f t="shared" si="334"/>
        <v>"1310"</v>
      </c>
      <c r="G1343" s="191">
        <v>0</v>
      </c>
      <c r="H1343" s="191">
        <v>0</v>
      </c>
      <c r="I1343" s="178" t="s">
        <v>28</v>
      </c>
      <c r="J1343" s="65" t="s">
        <v>1549</v>
      </c>
      <c r="K1343" s="113" t="s">
        <v>4077</v>
      </c>
      <c r="M1343" s="154" t="str">
        <f t="shared" si="335"/>
        <v>ITM_1310</v>
      </c>
      <c r="N1343" s="16"/>
      <c r="P1343" s="17" t="str">
        <f t="shared" si="319"/>
        <v/>
      </c>
      <c r="Q1343" s="17" t="str">
        <f>IF(ISNA(VLOOKUP(AC1343,#REF!,1)),"//","")</f>
        <v/>
      </c>
      <c r="S1343" s="43">
        <f t="shared" si="307"/>
        <v>257</v>
      </c>
      <c r="T1343" s="108" t="s">
        <v>2431</v>
      </c>
      <c r="U1343" s="115" t="s">
        <v>2431</v>
      </c>
      <c r="V1343" s="115" t="s">
        <v>2431</v>
      </c>
      <c r="W1343" s="44" t="str">
        <f t="shared" si="308"/>
        <v/>
      </c>
      <c r="X1343" s="25" t="str">
        <f t="shared" si="309"/>
        <v/>
      </c>
      <c r="Y1343" s="1">
        <f t="shared" si="310"/>
        <v>1310</v>
      </c>
      <c r="Z1343" t="str">
        <f t="shared" si="311"/>
        <v>ITM_1310</v>
      </c>
      <c r="AA1343" s="158" t="str">
        <f>IF(ISNA(VLOOKUP(X1343,Sheet2!J:J,1,0)),"//","")</f>
        <v/>
      </c>
      <c r="AC1343" s="108" t="str">
        <f t="shared" si="312"/>
        <v/>
      </c>
      <c r="AD1343" t="b">
        <f t="shared" si="313"/>
        <v>1</v>
      </c>
    </row>
    <row r="1344" spans="1:30" s="17" customFormat="1">
      <c r="A1344" s="108">
        <f t="shared" si="314"/>
        <v>1344</v>
      </c>
      <c r="B1344" s="55">
        <f t="shared" si="306"/>
        <v>1311</v>
      </c>
      <c r="C1344" s="110" t="s">
        <v>4057</v>
      </c>
      <c r="D1344" s="110" t="s">
        <v>7</v>
      </c>
      <c r="E1344" s="135" t="str">
        <f t="shared" si="333"/>
        <v>"1311"</v>
      </c>
      <c r="F1344" s="111" t="str">
        <f t="shared" si="334"/>
        <v>"1311"</v>
      </c>
      <c r="G1344" s="191">
        <v>0</v>
      </c>
      <c r="H1344" s="191">
        <v>0</v>
      </c>
      <c r="I1344" s="178" t="s">
        <v>28</v>
      </c>
      <c r="J1344" s="65" t="s">
        <v>1549</v>
      </c>
      <c r="K1344" s="113" t="s">
        <v>4077</v>
      </c>
      <c r="M1344" s="154" t="str">
        <f t="shared" si="335"/>
        <v>ITM_1311</v>
      </c>
      <c r="N1344" s="16"/>
      <c r="P1344" s="17" t="str">
        <f t="shared" si="319"/>
        <v/>
      </c>
      <c r="Q1344" s="17" t="str">
        <f>IF(ISNA(VLOOKUP(AC1344,#REF!,1)),"//","")</f>
        <v/>
      </c>
      <c r="S1344" s="43">
        <f t="shared" si="307"/>
        <v>257</v>
      </c>
      <c r="T1344" s="108" t="s">
        <v>2431</v>
      </c>
      <c r="U1344" s="115" t="s">
        <v>2431</v>
      </c>
      <c r="V1344" s="115" t="s">
        <v>2431</v>
      </c>
      <c r="W1344" s="44" t="str">
        <f t="shared" si="308"/>
        <v/>
      </c>
      <c r="X1344" s="25" t="str">
        <f t="shared" si="309"/>
        <v/>
      </c>
      <c r="Y1344" s="1">
        <f t="shared" si="310"/>
        <v>1311</v>
      </c>
      <c r="Z1344" t="str">
        <f t="shared" si="311"/>
        <v>ITM_1311</v>
      </c>
      <c r="AA1344" s="158" t="str">
        <f>IF(ISNA(VLOOKUP(X1344,Sheet2!J:J,1,0)),"//","")</f>
        <v/>
      </c>
      <c r="AC1344" s="108" t="str">
        <f t="shared" si="312"/>
        <v/>
      </c>
      <c r="AD1344" t="b">
        <f t="shared" si="313"/>
        <v>1</v>
      </c>
    </row>
    <row r="1345" spans="1:30" s="17" customFormat="1">
      <c r="A1345" s="108">
        <f t="shared" si="314"/>
        <v>1345</v>
      </c>
      <c r="B1345" s="55">
        <f t="shared" si="306"/>
        <v>1312</v>
      </c>
      <c r="C1345" s="110" t="s">
        <v>4057</v>
      </c>
      <c r="D1345" s="110" t="s">
        <v>7</v>
      </c>
      <c r="E1345" s="135" t="str">
        <f t="shared" si="333"/>
        <v>"1312"</v>
      </c>
      <c r="F1345" s="111" t="str">
        <f t="shared" si="334"/>
        <v>"1312"</v>
      </c>
      <c r="G1345" s="191">
        <v>0</v>
      </c>
      <c r="H1345" s="191">
        <v>0</v>
      </c>
      <c r="I1345" s="178" t="s">
        <v>28</v>
      </c>
      <c r="J1345" s="65" t="s">
        <v>1549</v>
      </c>
      <c r="K1345" s="113" t="s">
        <v>4077</v>
      </c>
      <c r="M1345" s="154" t="str">
        <f t="shared" si="335"/>
        <v>ITM_1312</v>
      </c>
      <c r="N1345" s="16"/>
      <c r="P1345" s="17" t="str">
        <f t="shared" si="319"/>
        <v/>
      </c>
      <c r="Q1345" s="17" t="str">
        <f>IF(ISNA(VLOOKUP(AC1345,#REF!,1)),"//","")</f>
        <v/>
      </c>
      <c r="S1345" s="43">
        <f t="shared" si="307"/>
        <v>257</v>
      </c>
      <c r="T1345" s="108" t="s">
        <v>2431</v>
      </c>
      <c r="U1345" s="115" t="s">
        <v>2431</v>
      </c>
      <c r="V1345" s="115" t="s">
        <v>2431</v>
      </c>
      <c r="W1345" s="44" t="str">
        <f t="shared" si="308"/>
        <v/>
      </c>
      <c r="X1345" s="25" t="str">
        <f t="shared" si="309"/>
        <v/>
      </c>
      <c r="Y1345" s="1">
        <f t="shared" si="310"/>
        <v>1312</v>
      </c>
      <c r="Z1345" t="str">
        <f t="shared" si="311"/>
        <v>ITM_1312</v>
      </c>
      <c r="AA1345" s="158" t="str">
        <f>IF(ISNA(VLOOKUP(X1345,Sheet2!J:J,1,0)),"//","")</f>
        <v/>
      </c>
      <c r="AC1345" s="108" t="str">
        <f t="shared" si="312"/>
        <v/>
      </c>
      <c r="AD1345" t="b">
        <f t="shared" si="313"/>
        <v>1</v>
      </c>
    </row>
    <row r="1346" spans="1:30" s="47" customFormat="1">
      <c r="A1346" s="56" t="str">
        <f t="shared" si="314"/>
        <v/>
      </c>
      <c r="B1346" s="55">
        <f t="shared" si="306"/>
        <v>1312.01</v>
      </c>
      <c r="C1346" s="58" t="s">
        <v>2431</v>
      </c>
      <c r="D1346" s="59"/>
      <c r="E1346" s="63"/>
      <c r="F1346" s="63"/>
      <c r="G1346" s="91"/>
      <c r="H1346" s="91"/>
      <c r="I1346" s="65"/>
      <c r="J1346" s="65"/>
      <c r="K1346" s="66"/>
      <c r="L1346" s="58"/>
      <c r="M1346" s="63" t="s">
        <v>2431</v>
      </c>
      <c r="N1346" s="48"/>
      <c r="O1346" s="49"/>
      <c r="P1346" s="49"/>
      <c r="Q1346" s="49" t="str">
        <f>IF(ISNA(VLOOKUP(AC1346,#REF!,1)),"//","")</f>
        <v/>
      </c>
      <c r="R1346" s="49"/>
      <c r="S1346" s="43">
        <f t="shared" si="307"/>
        <v>257</v>
      </c>
      <c r="T1346" s="92" t="s">
        <v>2431</v>
      </c>
      <c r="U1346" s="90" t="s">
        <v>2431</v>
      </c>
      <c r="V1346" s="90" t="s">
        <v>2431</v>
      </c>
      <c r="W1346" s="44" t="str">
        <f t="shared" si="308"/>
        <v/>
      </c>
      <c r="X1346" s="25" t="str">
        <f t="shared" si="309"/>
        <v/>
      </c>
      <c r="Y1346" s="1">
        <f t="shared" si="310"/>
        <v>1312.01</v>
      </c>
      <c r="Z1346" t="str">
        <f t="shared" si="311"/>
        <v/>
      </c>
      <c r="AA1346" s="158" t="str">
        <f>IF(ISNA(VLOOKUP(X1346,Sheet2!J:J,1,0)),"//","")</f>
        <v/>
      </c>
      <c r="AC1346" s="108" t="str">
        <f t="shared" si="312"/>
        <v/>
      </c>
      <c r="AD1346" t="b">
        <f t="shared" si="313"/>
        <v>1</v>
      </c>
    </row>
    <row r="1347" spans="1:30" s="47" customFormat="1">
      <c r="A1347" s="56" t="str">
        <f t="shared" si="314"/>
        <v/>
      </c>
      <c r="B1347" s="55">
        <f t="shared" si="306"/>
        <v>1312.02</v>
      </c>
      <c r="C1347" s="58" t="s">
        <v>2431</v>
      </c>
      <c r="D1347" s="59"/>
      <c r="E1347" s="63"/>
      <c r="F1347" s="63"/>
      <c r="G1347" s="91"/>
      <c r="H1347" s="91"/>
      <c r="I1347" s="65"/>
      <c r="J1347" s="65"/>
      <c r="K1347" s="66"/>
      <c r="L1347" s="58"/>
      <c r="M1347" s="63" t="s">
        <v>2431</v>
      </c>
      <c r="N1347" s="48"/>
      <c r="O1347" s="49"/>
      <c r="P1347" s="49"/>
      <c r="Q1347" s="49" t="str">
        <f>IF(ISNA(VLOOKUP(AC1347,#REF!,1)),"//","")</f>
        <v/>
      </c>
      <c r="R1347" s="49"/>
      <c r="S1347" s="43">
        <f t="shared" si="307"/>
        <v>257</v>
      </c>
      <c r="T1347" s="92" t="s">
        <v>2431</v>
      </c>
      <c r="U1347" s="90" t="s">
        <v>2431</v>
      </c>
      <c r="V1347" s="90" t="s">
        <v>2431</v>
      </c>
      <c r="W1347" s="44" t="str">
        <f t="shared" si="308"/>
        <v/>
      </c>
      <c r="X1347" s="25" t="str">
        <f t="shared" si="309"/>
        <v/>
      </c>
      <c r="Y1347" s="1">
        <f t="shared" si="310"/>
        <v>1312.02</v>
      </c>
      <c r="Z1347" t="str">
        <f t="shared" si="311"/>
        <v/>
      </c>
      <c r="AA1347" s="158" t="str">
        <f>IF(ISNA(VLOOKUP(X1347,Sheet2!J:J,1,0)),"//","")</f>
        <v/>
      </c>
      <c r="AC1347" s="108" t="str">
        <f t="shared" si="312"/>
        <v/>
      </c>
      <c r="AD1347" t="b">
        <f t="shared" si="313"/>
        <v>1</v>
      </c>
    </row>
    <row r="1348" spans="1:30" s="47" customFormat="1">
      <c r="A1348" s="56" t="str">
        <f t="shared" si="314"/>
        <v/>
      </c>
      <c r="B1348" s="55">
        <f t="shared" si="306"/>
        <v>1312.03</v>
      </c>
      <c r="C1348" s="58" t="s">
        <v>2936</v>
      </c>
      <c r="D1348" s="59"/>
      <c r="E1348" s="63"/>
      <c r="F1348" s="63"/>
      <c r="G1348" s="91"/>
      <c r="H1348" s="91"/>
      <c r="I1348" s="65"/>
      <c r="J1348" s="65"/>
      <c r="K1348" s="66"/>
      <c r="L1348" s="58"/>
      <c r="M1348" s="87" t="str">
        <f>C1348</f>
        <v>// Menus</v>
      </c>
      <c r="N1348" s="48"/>
      <c r="O1348" s="49"/>
      <c r="P1348" s="49"/>
      <c r="Q1348" s="49" t="str">
        <f>IF(ISNA(VLOOKUP(AC1348,#REF!,1)),"//","")</f>
        <v/>
      </c>
      <c r="R1348" s="49"/>
      <c r="S1348" s="43">
        <f t="shared" si="307"/>
        <v>257</v>
      </c>
      <c r="T1348" s="92" t="s">
        <v>2431</v>
      </c>
      <c r="U1348" s="90" t="s">
        <v>2431</v>
      </c>
      <c r="V1348" s="90" t="s">
        <v>2431</v>
      </c>
      <c r="W1348" s="44" t="str">
        <f t="shared" si="308"/>
        <v/>
      </c>
      <c r="X1348" s="25" t="str">
        <f t="shared" si="309"/>
        <v/>
      </c>
      <c r="Y1348" s="1">
        <f t="shared" si="310"/>
        <v>1312.03</v>
      </c>
      <c r="Z1348" t="str">
        <f t="shared" si="311"/>
        <v>// Menus</v>
      </c>
      <c r="AA1348" s="158" t="str">
        <f>IF(ISNA(VLOOKUP(X1348,Sheet2!J:J,1,0)),"//","")</f>
        <v/>
      </c>
      <c r="AC1348" s="108" t="str">
        <f t="shared" si="312"/>
        <v/>
      </c>
      <c r="AD1348" t="b">
        <f t="shared" si="313"/>
        <v>1</v>
      </c>
    </row>
    <row r="1349" spans="1:30">
      <c r="A1349" s="56">
        <f t="shared" si="314"/>
        <v>1349</v>
      </c>
      <c r="B1349" s="55">
        <f t="shared" si="306"/>
        <v>1313</v>
      </c>
      <c r="C1349" s="59" t="s">
        <v>4057</v>
      </c>
      <c r="D1349" s="59" t="s">
        <v>7</v>
      </c>
      <c r="E1349" s="65" t="s">
        <v>1168</v>
      </c>
      <c r="F1349" s="65" t="s">
        <v>1168</v>
      </c>
      <c r="G1349" s="91">
        <v>0</v>
      </c>
      <c r="H1349" s="91">
        <v>0</v>
      </c>
      <c r="I1349" s="179" t="s">
        <v>16</v>
      </c>
      <c r="J1349" s="65" t="s">
        <v>1550</v>
      </c>
      <c r="K1349" s="66" t="s">
        <v>4077</v>
      </c>
      <c r="L1349" s="67"/>
      <c r="M1349" s="63" t="s">
        <v>1580</v>
      </c>
      <c r="N1349" s="13"/>
      <c r="O1349"/>
      <c r="P1349" t="str">
        <f t="shared" si="319"/>
        <v/>
      </c>
      <c r="Q1349" t="str">
        <f>IF(ISNA(VLOOKUP(AC1349,#REF!,1)),"//","")</f>
        <v/>
      </c>
      <c r="R1349"/>
      <c r="S1349" s="43">
        <f t="shared" si="307"/>
        <v>257</v>
      </c>
      <c r="T1349" s="92" t="s">
        <v>2431</v>
      </c>
      <c r="U1349" s="70" t="s">
        <v>2431</v>
      </c>
      <c r="V1349" s="70" t="s">
        <v>2431</v>
      </c>
      <c r="W1349" s="44" t="str">
        <f t="shared" si="308"/>
        <v/>
      </c>
      <c r="X1349" s="25" t="str">
        <f t="shared" si="309"/>
        <v/>
      </c>
      <c r="Y1349" s="1">
        <f t="shared" si="310"/>
        <v>1313</v>
      </c>
      <c r="Z1349" t="str">
        <f t="shared" si="311"/>
        <v>MNU_ADV</v>
      </c>
      <c r="AA1349" s="158" t="str">
        <f>IF(ISNA(VLOOKUP(X1349,Sheet2!J:J,1,0)),"//","")</f>
        <v/>
      </c>
      <c r="AC1349" s="108" t="str">
        <f t="shared" si="312"/>
        <v/>
      </c>
      <c r="AD1349" t="b">
        <f t="shared" si="313"/>
        <v>1</v>
      </c>
    </row>
    <row r="1350" spans="1:30">
      <c r="A1350" s="56">
        <f t="shared" si="314"/>
        <v>1350</v>
      </c>
      <c r="B1350" s="55">
        <f t="shared" si="306"/>
        <v>1314</v>
      </c>
      <c r="C1350" s="59" t="s">
        <v>4057</v>
      </c>
      <c r="D1350" s="59" t="s">
        <v>7</v>
      </c>
      <c r="E1350" s="65" t="s">
        <v>15</v>
      </c>
      <c r="F1350" s="65" t="s">
        <v>15</v>
      </c>
      <c r="G1350" s="190">
        <v>0</v>
      </c>
      <c r="H1350" s="190">
        <v>0</v>
      </c>
      <c r="I1350" s="179" t="s">
        <v>16</v>
      </c>
      <c r="J1350" s="65" t="s">
        <v>1550</v>
      </c>
      <c r="K1350" s="66" t="s">
        <v>4077</v>
      </c>
      <c r="L1350" s="67"/>
      <c r="M1350" s="63" t="s">
        <v>1586</v>
      </c>
      <c r="N1350" s="13"/>
      <c r="O1350"/>
      <c r="P1350" t="str">
        <f t="shared" si="319"/>
        <v/>
      </c>
      <c r="Q1350" t="str">
        <f>IF(ISNA(VLOOKUP(AC1350,#REF!,1)),"//","")</f>
        <v/>
      </c>
      <c r="R1350"/>
      <c r="S1350" s="43">
        <f t="shared" si="307"/>
        <v>257</v>
      </c>
      <c r="T1350" s="92" t="s">
        <v>2431</v>
      </c>
      <c r="U1350" s="70" t="s">
        <v>2431</v>
      </c>
      <c r="V1350" s="70" t="s">
        <v>2431</v>
      </c>
      <c r="W1350" s="44" t="str">
        <f t="shared" si="308"/>
        <v/>
      </c>
      <c r="X1350" s="25" t="str">
        <f t="shared" si="309"/>
        <v/>
      </c>
      <c r="Y1350" s="1">
        <f t="shared" si="310"/>
        <v>1314</v>
      </c>
      <c r="Z1350" t="str">
        <f t="shared" si="311"/>
        <v>MNU_ANGLES</v>
      </c>
      <c r="AA1350" s="158" t="str">
        <f>IF(ISNA(VLOOKUP(X1350,Sheet2!J:J,1,0)),"//","")</f>
        <v/>
      </c>
      <c r="AC1350" s="108" t="str">
        <f t="shared" si="312"/>
        <v/>
      </c>
      <c r="AD1350" t="b">
        <f t="shared" si="313"/>
        <v>1</v>
      </c>
    </row>
    <row r="1351" spans="1:30">
      <c r="A1351" s="56">
        <f t="shared" si="314"/>
        <v>1351</v>
      </c>
      <c r="B1351" s="55">
        <f t="shared" ref="B1351:B1353" si="336">IF(AND(MID(C1351,2,1)&lt;&gt;"/",MID(C1351,1,1)="/"),INT(B1350)+1,B1350+0.01)</f>
        <v>1315</v>
      </c>
      <c r="C1351" s="59" t="s">
        <v>4057</v>
      </c>
      <c r="D1351" s="59" t="s">
        <v>7</v>
      </c>
      <c r="E1351" s="65" t="s">
        <v>2479</v>
      </c>
      <c r="F1351" s="65" t="s">
        <v>2479</v>
      </c>
      <c r="G1351" s="190">
        <v>0</v>
      </c>
      <c r="H1351" s="190">
        <v>0</v>
      </c>
      <c r="I1351" s="179" t="s">
        <v>16</v>
      </c>
      <c r="J1351" s="65" t="s">
        <v>1550</v>
      </c>
      <c r="K1351" s="66" t="s">
        <v>4077</v>
      </c>
      <c r="L1351" s="67"/>
      <c r="M1351" s="63" t="s">
        <v>2474</v>
      </c>
      <c r="N1351" s="13"/>
      <c r="O1351"/>
      <c r="P1351" t="str">
        <f t="shared" si="319"/>
        <v/>
      </c>
      <c r="Q1351" t="str">
        <f>IF(ISNA(VLOOKUP(AC1351,#REF!,1)),"//","")</f>
        <v/>
      </c>
      <c r="R1351"/>
      <c r="S1351" s="43">
        <f t="shared" ref="S1351:S1414" si="337">IF(X1351&lt;&gt;"",S1350+1,S1350)</f>
        <v>257</v>
      </c>
      <c r="T1351" s="92" t="s">
        <v>2431</v>
      </c>
      <c r="U1351" s="70" t="s">
        <v>2431</v>
      </c>
      <c r="V1351" s="70" t="s">
        <v>2431</v>
      </c>
      <c r="W1351" s="44" t="str">
        <f t="shared" ref="W1351:W1412" si="338">IF( OR(U1351="CNST", I1351="CAT_REGS"),IF(E1351=CHAR(34)&amp;CHAR(34),F1351,E1351),
IF(U1351="YES",UPPER(IF(E1351=CHAR(34)&amp;CHAR(34),F1351,E1351)),
IF(   AND(U1351&lt;&gt;"NO",I1351="CAT_FNCT",D1351&lt;&gt;"multiply", D1351&lt;&gt;"divide"),IF(J1351="SLS_ENABLED",   UPPER(IF(E1351=CHAR(34)&amp;CHAR(34),F1351,E1351)),""),"")))</f>
        <v/>
      </c>
      <c r="X1351" s="25" t="str">
        <f t="shared" ref="X1351:X1412" si="339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1">
        <f t="shared" ref="Y1351:Y1412" si="340">B1351</f>
        <v>1315</v>
      </c>
      <c r="Z1351" t="str">
        <f t="shared" ref="Z1351:Z1412" si="341">M1351</f>
        <v>MNU_PRINT</v>
      </c>
      <c r="AA1351" s="158" t="str">
        <f>IF(ISNA(VLOOKUP(X1351,Sheet2!J:J,1,0)),"//","")</f>
        <v/>
      </c>
      <c r="AC1351" s="108" t="str">
        <f t="shared" ref="AC1351:AC1412" si="342">IF(LEN(X1351)=0,"",SUBSTITUTE(SUBSTITUTE(SUBSTITUTE(SUBSTITUTE(SUBSTITUTE(SUBSTITUTE(SUBSTITUTE(SUBSTITUTE(SUBSTITUTE(SUBSTITUTE(SUBSTITUTE(SUBSTITUTE(SUBSTITUTE(SUBSTITUTE(SUBSTITUTE(SUBSTITUTE(SUBSTITUTE(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51" t="b">
        <f t="shared" ref="AD1351:AD1412" si="343">X1351=AC1351</f>
        <v>1</v>
      </c>
    </row>
    <row r="1352" spans="1:30">
      <c r="A1352" s="56">
        <f t="shared" si="314"/>
        <v>1352</v>
      </c>
      <c r="B1352" s="55">
        <f t="shared" si="336"/>
        <v>1316</v>
      </c>
      <c r="C1352" s="59" t="s">
        <v>4057</v>
      </c>
      <c r="D1352" s="69" t="s">
        <v>3043</v>
      </c>
      <c r="E1352" s="151" t="s">
        <v>2440</v>
      </c>
      <c r="F1352" s="151" t="s">
        <v>2440</v>
      </c>
      <c r="G1352" s="190">
        <v>0</v>
      </c>
      <c r="H1352" s="190">
        <v>0</v>
      </c>
      <c r="I1352" s="179" t="s">
        <v>16</v>
      </c>
      <c r="J1352" s="65" t="s">
        <v>1550</v>
      </c>
      <c r="K1352" s="66" t="s">
        <v>4077</v>
      </c>
      <c r="L1352" s="67"/>
      <c r="M1352" s="63" t="s">
        <v>1597</v>
      </c>
      <c r="N1352" s="13"/>
      <c r="O1352"/>
      <c r="P1352" t="str">
        <f t="shared" si="319"/>
        <v/>
      </c>
      <c r="Q1352" t="str">
        <f>IF(ISNA(VLOOKUP(AC1352,#REF!,1)),"//","")</f>
        <v/>
      </c>
      <c r="R1352"/>
      <c r="S1352" s="43">
        <f t="shared" si="337"/>
        <v>257</v>
      </c>
      <c r="T1352" s="92" t="s">
        <v>2431</v>
      </c>
      <c r="U1352" s="70" t="s">
        <v>2431</v>
      </c>
      <c r="V1352" s="70" t="s">
        <v>2431</v>
      </c>
      <c r="W1352" s="44" t="str">
        <f t="shared" si="338"/>
        <v/>
      </c>
      <c r="X1352" s="25" t="str">
        <f t="shared" si="339"/>
        <v/>
      </c>
      <c r="Y1352" s="1">
        <f t="shared" si="340"/>
        <v>1316</v>
      </c>
      <c r="Z1352" t="str">
        <f t="shared" si="341"/>
        <v>MNU_CONVA</v>
      </c>
      <c r="AA1352" s="158" t="str">
        <f>IF(ISNA(VLOOKUP(X1352,Sheet2!J:J,1,0)),"//","")</f>
        <v/>
      </c>
      <c r="AC1352" s="108" t="str">
        <f t="shared" si="342"/>
        <v/>
      </c>
      <c r="AD1352" t="b">
        <f t="shared" si="343"/>
        <v>1</v>
      </c>
    </row>
    <row r="1353" spans="1:30">
      <c r="A1353" s="56">
        <f t="shared" si="314"/>
        <v>1353</v>
      </c>
      <c r="B1353" s="55">
        <f t="shared" si="336"/>
        <v>1317</v>
      </c>
      <c r="C1353" s="59" t="s">
        <v>4057</v>
      </c>
      <c r="D1353" s="59" t="s">
        <v>7</v>
      </c>
      <c r="E1353" s="151" t="s">
        <v>34</v>
      </c>
      <c r="F1353" s="151" t="s">
        <v>34</v>
      </c>
      <c r="G1353" s="190">
        <v>0</v>
      </c>
      <c r="H1353" s="190">
        <v>0</v>
      </c>
      <c r="I1353" s="179" t="s">
        <v>16</v>
      </c>
      <c r="J1353" s="65" t="s">
        <v>1550</v>
      </c>
      <c r="K1353" s="66" t="s">
        <v>4077</v>
      </c>
      <c r="L1353" s="67"/>
      <c r="M1353" s="63" t="s">
        <v>1611</v>
      </c>
      <c r="N1353" s="13"/>
      <c r="O1353"/>
      <c r="P1353" t="str">
        <f t="shared" si="319"/>
        <v/>
      </c>
      <c r="Q1353" t="str">
        <f>IF(ISNA(VLOOKUP(AC1353,#REF!,1)),"//","")</f>
        <v/>
      </c>
      <c r="R1353"/>
      <c r="S1353" s="43">
        <f t="shared" si="337"/>
        <v>257</v>
      </c>
      <c r="T1353" s="92" t="s">
        <v>2431</v>
      </c>
      <c r="U1353" s="70" t="s">
        <v>2431</v>
      </c>
      <c r="V1353" s="70" t="s">
        <v>2431</v>
      </c>
      <c r="W1353" s="44" t="str">
        <f t="shared" si="338"/>
        <v/>
      </c>
      <c r="X1353" s="25" t="str">
        <f t="shared" si="339"/>
        <v/>
      </c>
      <c r="Y1353" s="1">
        <f t="shared" si="340"/>
        <v>1317</v>
      </c>
      <c r="Z1353" t="str">
        <f t="shared" si="341"/>
        <v>MNU_BITS</v>
      </c>
      <c r="AA1353" s="158" t="str">
        <f>IF(ISNA(VLOOKUP(X1353,Sheet2!J:J,1,0)),"//","")</f>
        <v/>
      </c>
      <c r="AC1353" s="108" t="str">
        <f t="shared" si="342"/>
        <v/>
      </c>
      <c r="AD1353" t="b">
        <f t="shared" si="343"/>
        <v>1</v>
      </c>
    </row>
    <row r="1354" spans="1:30">
      <c r="A1354" s="56">
        <f t="shared" ref="A1354:A1417" si="344">IF(B1354=INT(B1354),ROW(),"")</f>
        <v>1354</v>
      </c>
      <c r="B1354" s="55">
        <f t="shared" ref="B1354:B1417" si="345">IF(AND(MID(C1354,2,1)&lt;&gt;"/",MID(C1354,1,1)="/"),INT(B1353)+1,B1353+0.01)</f>
        <v>1318</v>
      </c>
      <c r="C1354" s="59" t="s">
        <v>4057</v>
      </c>
      <c r="D1354" s="69" t="s">
        <v>3043</v>
      </c>
      <c r="E1354" s="151" t="s">
        <v>1187</v>
      </c>
      <c r="F1354" s="151" t="s">
        <v>1188</v>
      </c>
      <c r="G1354" s="190">
        <v>0</v>
      </c>
      <c r="H1354" s="190">
        <v>0</v>
      </c>
      <c r="I1354" s="179" t="s">
        <v>16</v>
      </c>
      <c r="J1354" s="65" t="s">
        <v>1550</v>
      </c>
      <c r="K1354" s="66" t="s">
        <v>4077</v>
      </c>
      <c r="L1354" s="59" t="s">
        <v>1560</v>
      </c>
      <c r="M1354" s="63" t="s">
        <v>1621</v>
      </c>
      <c r="N1354" s="13"/>
      <c r="O1354"/>
      <c r="P1354" t="str">
        <f t="shared" si="319"/>
        <v>NOT EQUAL</v>
      </c>
      <c r="Q1354" t="str">
        <f>IF(ISNA(VLOOKUP(AC1354,#REF!,1)),"//","")</f>
        <v/>
      </c>
      <c r="R1354"/>
      <c r="S1354" s="43">
        <f t="shared" si="337"/>
        <v>257</v>
      </c>
      <c r="T1354" s="92" t="s">
        <v>2431</v>
      </c>
      <c r="U1354" s="70" t="s">
        <v>2431</v>
      </c>
      <c r="V1354" s="70" t="s">
        <v>2431</v>
      </c>
      <c r="W1354" s="44" t="str">
        <f t="shared" si="338"/>
        <v/>
      </c>
      <c r="X1354" s="25" t="str">
        <f t="shared" si="339"/>
        <v/>
      </c>
      <c r="Y1354" s="1">
        <f t="shared" si="340"/>
        <v>1318</v>
      </c>
      <c r="Z1354" t="str">
        <f t="shared" si="341"/>
        <v>MNU_CATALOG</v>
      </c>
      <c r="AA1354" s="158" t="str">
        <f>IF(ISNA(VLOOKUP(X1354,Sheet2!J:J,1,0)),"//","")</f>
        <v/>
      </c>
      <c r="AC1354" s="108" t="str">
        <f t="shared" si="342"/>
        <v/>
      </c>
      <c r="AD1354" t="b">
        <f t="shared" si="343"/>
        <v>1</v>
      </c>
    </row>
    <row r="1355" spans="1:30">
      <c r="A1355" s="56">
        <f t="shared" si="344"/>
        <v>1355</v>
      </c>
      <c r="B1355" s="55">
        <f t="shared" si="345"/>
        <v>1319</v>
      </c>
      <c r="C1355" s="59" t="s">
        <v>4057</v>
      </c>
      <c r="D1355" s="59" t="s">
        <v>7</v>
      </c>
      <c r="E1355" s="151" t="s">
        <v>1191</v>
      </c>
      <c r="F1355" s="151" t="s">
        <v>1191</v>
      </c>
      <c r="G1355" s="190">
        <v>0</v>
      </c>
      <c r="H1355" s="190">
        <v>0</v>
      </c>
      <c r="I1355" s="179" t="s">
        <v>16</v>
      </c>
      <c r="J1355" s="65" t="s">
        <v>1550</v>
      </c>
      <c r="K1355" s="66" t="s">
        <v>4077</v>
      </c>
      <c r="L1355" s="67"/>
      <c r="M1355" s="63" t="s">
        <v>1630</v>
      </c>
      <c r="N1355" s="13"/>
      <c r="O1355"/>
      <c r="P1355" t="str">
        <f t="shared" si="319"/>
        <v/>
      </c>
      <c r="Q1355" t="str">
        <f>IF(ISNA(VLOOKUP(AC1355,#REF!,1)),"//","")</f>
        <v/>
      </c>
      <c r="R1355"/>
      <c r="S1355" s="43">
        <f t="shared" si="337"/>
        <v>257</v>
      </c>
      <c r="T1355" s="92" t="s">
        <v>2431</v>
      </c>
      <c r="U1355" s="70" t="s">
        <v>2431</v>
      </c>
      <c r="V1355" s="70" t="s">
        <v>2431</v>
      </c>
      <c r="W1355" s="44" t="str">
        <f t="shared" si="338"/>
        <v/>
      </c>
      <c r="X1355" s="25" t="str">
        <f t="shared" si="339"/>
        <v/>
      </c>
      <c r="Y1355" s="1">
        <f t="shared" si="340"/>
        <v>1319</v>
      </c>
      <c r="Z1355" t="str">
        <f t="shared" si="341"/>
        <v>MNU_CHARS</v>
      </c>
      <c r="AA1355" s="158" t="str">
        <f>IF(ISNA(VLOOKUP(X1355,Sheet2!J:J,1,0)),"//","")</f>
        <v/>
      </c>
      <c r="AC1355" s="108" t="str">
        <f t="shared" si="342"/>
        <v/>
      </c>
      <c r="AD1355" t="b">
        <f t="shared" si="343"/>
        <v>1</v>
      </c>
    </row>
    <row r="1356" spans="1:30">
      <c r="A1356" s="56">
        <f t="shared" si="344"/>
        <v>1356</v>
      </c>
      <c r="B1356" s="55">
        <f t="shared" si="345"/>
        <v>1320</v>
      </c>
      <c r="C1356" s="59" t="s">
        <v>4057</v>
      </c>
      <c r="D1356" s="59" t="s">
        <v>7</v>
      </c>
      <c r="E1356" s="151" t="s">
        <v>1195</v>
      </c>
      <c r="F1356" s="151" t="s">
        <v>1195</v>
      </c>
      <c r="G1356" s="190">
        <v>0</v>
      </c>
      <c r="H1356" s="190">
        <v>0</v>
      </c>
      <c r="I1356" s="179" t="s">
        <v>16</v>
      </c>
      <c r="J1356" s="65" t="s">
        <v>1550</v>
      </c>
      <c r="K1356" s="66" t="s">
        <v>4077</v>
      </c>
      <c r="L1356" s="67"/>
      <c r="M1356" s="63" t="s">
        <v>1634</v>
      </c>
      <c r="N1356" s="13"/>
      <c r="O1356"/>
      <c r="P1356" t="str">
        <f t="shared" si="319"/>
        <v/>
      </c>
      <c r="Q1356" t="str">
        <f>IF(ISNA(VLOOKUP(AC1356,#REF!,1)),"//","")</f>
        <v/>
      </c>
      <c r="R1356"/>
      <c r="S1356" s="43">
        <f t="shared" si="337"/>
        <v>257</v>
      </c>
      <c r="T1356" s="92" t="s">
        <v>2431</v>
      </c>
      <c r="U1356" s="70" t="s">
        <v>2431</v>
      </c>
      <c r="V1356" s="70" t="s">
        <v>2431</v>
      </c>
      <c r="W1356" s="44" t="str">
        <f t="shared" si="338"/>
        <v/>
      </c>
      <c r="X1356" s="25" t="str">
        <f t="shared" si="339"/>
        <v/>
      </c>
      <c r="Y1356" s="1">
        <f t="shared" si="340"/>
        <v>1320</v>
      </c>
      <c r="Z1356" t="str">
        <f t="shared" si="341"/>
        <v>MNU_CLK</v>
      </c>
      <c r="AA1356" s="158" t="str">
        <f>IF(ISNA(VLOOKUP(X1356,Sheet2!J:J,1,0)),"//","")</f>
        <v/>
      </c>
      <c r="AC1356" s="108" t="str">
        <f t="shared" si="342"/>
        <v/>
      </c>
      <c r="AD1356" t="b">
        <f t="shared" si="343"/>
        <v>1</v>
      </c>
    </row>
    <row r="1357" spans="1:30">
      <c r="A1357" s="56">
        <f t="shared" si="344"/>
        <v>1357</v>
      </c>
      <c r="B1357" s="55">
        <f t="shared" si="345"/>
        <v>1321</v>
      </c>
      <c r="C1357" s="59" t="s">
        <v>4057</v>
      </c>
      <c r="D1357" s="59" t="s">
        <v>7</v>
      </c>
      <c r="E1357" s="151" t="s">
        <v>1199</v>
      </c>
      <c r="F1357" s="151" t="s">
        <v>1199</v>
      </c>
      <c r="G1357" s="190">
        <v>0</v>
      </c>
      <c r="H1357" s="190">
        <v>0</v>
      </c>
      <c r="I1357" s="179" t="s">
        <v>16</v>
      </c>
      <c r="J1357" s="65" t="s">
        <v>1550</v>
      </c>
      <c r="K1357" s="66" t="s">
        <v>4077</v>
      </c>
      <c r="L1357" s="67"/>
      <c r="M1357" s="63" t="s">
        <v>1641</v>
      </c>
      <c r="N1357" s="13"/>
      <c r="O1357"/>
      <c r="P1357" t="str">
        <f t="shared" si="319"/>
        <v/>
      </c>
      <c r="Q1357" t="str">
        <f>IF(ISNA(VLOOKUP(AC1357,#REF!,1)),"//","")</f>
        <v/>
      </c>
      <c r="R1357"/>
      <c r="S1357" s="43">
        <f t="shared" si="337"/>
        <v>257</v>
      </c>
      <c r="T1357" s="92" t="s">
        <v>2431</v>
      </c>
      <c r="U1357" s="70" t="s">
        <v>2431</v>
      </c>
      <c r="V1357" s="70" t="s">
        <v>2431</v>
      </c>
      <c r="W1357" s="44" t="str">
        <f t="shared" si="338"/>
        <v/>
      </c>
      <c r="X1357" s="25" t="str">
        <f t="shared" si="339"/>
        <v/>
      </c>
      <c r="Y1357" s="1">
        <f t="shared" si="340"/>
        <v>1321</v>
      </c>
      <c r="Z1357" t="str">
        <f t="shared" si="341"/>
        <v>MNU_CLR</v>
      </c>
      <c r="AA1357" s="158" t="str">
        <f>IF(ISNA(VLOOKUP(X1357,Sheet2!J:J,1,0)),"//","")</f>
        <v/>
      </c>
      <c r="AC1357" s="108" t="str">
        <f t="shared" si="342"/>
        <v/>
      </c>
      <c r="AD1357" t="b">
        <f t="shared" si="343"/>
        <v>1</v>
      </c>
    </row>
    <row r="1358" spans="1:30">
      <c r="A1358" s="56">
        <f t="shared" si="344"/>
        <v>1358</v>
      </c>
      <c r="B1358" s="55">
        <f t="shared" si="345"/>
        <v>1322</v>
      </c>
      <c r="C1358" s="59" t="s">
        <v>4057</v>
      </c>
      <c r="D1358" s="69" t="s">
        <v>3043</v>
      </c>
      <c r="E1358" s="151" t="s">
        <v>54</v>
      </c>
      <c r="F1358" s="151" t="s">
        <v>54</v>
      </c>
      <c r="G1358" s="190">
        <v>0</v>
      </c>
      <c r="H1358" s="190">
        <v>0</v>
      </c>
      <c r="I1358" s="179" t="s">
        <v>16</v>
      </c>
      <c r="J1358" s="65" t="s">
        <v>1550</v>
      </c>
      <c r="K1358" s="66" t="s">
        <v>4077</v>
      </c>
      <c r="L1358" s="71" t="s">
        <v>2484</v>
      </c>
      <c r="M1358" s="63" t="s">
        <v>2482</v>
      </c>
      <c r="N1358" s="13"/>
      <c r="O1358"/>
      <c r="P1358" t="str">
        <f t="shared" si="319"/>
        <v/>
      </c>
      <c r="Q1358" t="str">
        <f>IF(ISNA(VLOOKUP(AC1358,#REF!,1)),"//","")</f>
        <v/>
      </c>
      <c r="R1358"/>
      <c r="S1358" s="43">
        <f t="shared" si="337"/>
        <v>257</v>
      </c>
      <c r="T1358" s="92" t="s">
        <v>2431</v>
      </c>
      <c r="U1358" s="70" t="s">
        <v>2431</v>
      </c>
      <c r="V1358" s="70" t="s">
        <v>2431</v>
      </c>
      <c r="W1358" s="44" t="str">
        <f t="shared" si="338"/>
        <v/>
      </c>
      <c r="X1358" s="25" t="str">
        <f t="shared" si="339"/>
        <v/>
      </c>
      <c r="Y1358" s="1">
        <f t="shared" si="340"/>
        <v>1322</v>
      </c>
      <c r="Z1358" t="str">
        <f t="shared" si="341"/>
        <v>MNU_CONST</v>
      </c>
      <c r="AA1358" s="158" t="str">
        <f>IF(ISNA(VLOOKUP(X1358,Sheet2!J:J,1,0)),"//","")</f>
        <v/>
      </c>
      <c r="AC1358" s="108" t="str">
        <f t="shared" si="342"/>
        <v/>
      </c>
      <c r="AD1358" t="b">
        <f t="shared" si="343"/>
        <v>1</v>
      </c>
    </row>
    <row r="1359" spans="1:30">
      <c r="A1359" s="56">
        <f t="shared" si="344"/>
        <v>1359</v>
      </c>
      <c r="B1359" s="55">
        <f t="shared" si="345"/>
        <v>1323</v>
      </c>
      <c r="C1359" s="59" t="s">
        <v>4057</v>
      </c>
      <c r="D1359" s="59" t="s">
        <v>7</v>
      </c>
      <c r="E1359" s="151" t="s">
        <v>1208</v>
      </c>
      <c r="F1359" s="151" t="s">
        <v>1208</v>
      </c>
      <c r="G1359" s="190">
        <v>0</v>
      </c>
      <c r="H1359" s="190">
        <v>0</v>
      </c>
      <c r="I1359" s="179" t="s">
        <v>16</v>
      </c>
      <c r="J1359" s="65" t="s">
        <v>1550</v>
      </c>
      <c r="K1359" s="66" t="s">
        <v>4077</v>
      </c>
      <c r="L1359" s="67"/>
      <c r="M1359" s="63" t="s">
        <v>1653</v>
      </c>
      <c r="N1359" s="13"/>
      <c r="O1359"/>
      <c r="P1359" t="str">
        <f t="shared" si="319"/>
        <v/>
      </c>
      <c r="Q1359" t="str">
        <f>IF(ISNA(VLOOKUP(AC1359,#REF!,1)),"//","")</f>
        <v/>
      </c>
      <c r="R1359"/>
      <c r="S1359" s="43">
        <f t="shared" si="337"/>
        <v>257</v>
      </c>
      <c r="T1359" s="92" t="s">
        <v>2431</v>
      </c>
      <c r="U1359" s="70" t="s">
        <v>2431</v>
      </c>
      <c r="V1359" s="70" t="s">
        <v>2431</v>
      </c>
      <c r="W1359" s="44" t="str">
        <f t="shared" si="338"/>
        <v/>
      </c>
      <c r="X1359" s="25" t="str">
        <f t="shared" si="339"/>
        <v/>
      </c>
      <c r="Y1359" s="1">
        <f t="shared" si="340"/>
        <v>1323</v>
      </c>
      <c r="Z1359" t="str">
        <f t="shared" si="341"/>
        <v>MNU_CPX</v>
      </c>
      <c r="AA1359" s="158" t="str">
        <f>IF(ISNA(VLOOKUP(X1359,Sheet2!J:J,1,0)),"//","")</f>
        <v/>
      </c>
      <c r="AC1359" s="108" t="str">
        <f t="shared" si="342"/>
        <v/>
      </c>
      <c r="AD1359" t="b">
        <f t="shared" si="343"/>
        <v>1</v>
      </c>
    </row>
    <row r="1360" spans="1:30">
      <c r="A1360" s="56">
        <f t="shared" si="344"/>
        <v>1360</v>
      </c>
      <c r="B1360" s="55">
        <f t="shared" si="345"/>
        <v>1324</v>
      </c>
      <c r="C1360" s="59" t="s">
        <v>4057</v>
      </c>
      <c r="D1360" s="59" t="s">
        <v>7</v>
      </c>
      <c r="E1360" s="151" t="s">
        <v>63</v>
      </c>
      <c r="F1360" s="151" t="s">
        <v>63</v>
      </c>
      <c r="G1360" s="190">
        <v>0</v>
      </c>
      <c r="H1360" s="190">
        <v>0</v>
      </c>
      <c r="I1360" s="179" t="s">
        <v>16</v>
      </c>
      <c r="J1360" s="65" t="s">
        <v>1550</v>
      </c>
      <c r="K1360" s="66" t="s">
        <v>4077</v>
      </c>
      <c r="L1360" s="67"/>
      <c r="M1360" s="63" t="s">
        <v>1654</v>
      </c>
      <c r="N1360" s="13"/>
      <c r="O1360"/>
      <c r="P1360" t="str">
        <f t="shared" si="319"/>
        <v/>
      </c>
      <c r="Q1360" t="str">
        <f>IF(ISNA(VLOOKUP(AC1360,#REF!,1)),"//","")</f>
        <v/>
      </c>
      <c r="R1360"/>
      <c r="S1360" s="43">
        <f t="shared" si="337"/>
        <v>257</v>
      </c>
      <c r="T1360" s="92" t="s">
        <v>2431</v>
      </c>
      <c r="U1360" s="70" t="s">
        <v>2431</v>
      </c>
      <c r="V1360" s="70" t="s">
        <v>2431</v>
      </c>
      <c r="W1360" s="44" t="str">
        <f t="shared" si="338"/>
        <v/>
      </c>
      <c r="X1360" s="25" t="str">
        <f t="shared" si="339"/>
        <v/>
      </c>
      <c r="Y1360" s="1">
        <f t="shared" si="340"/>
        <v>1324</v>
      </c>
      <c r="Z1360" t="str">
        <f t="shared" si="341"/>
        <v>MNU_CPXS</v>
      </c>
      <c r="AA1360" s="158" t="str">
        <f>IF(ISNA(VLOOKUP(X1360,Sheet2!J:J,1,0)),"//","")</f>
        <v/>
      </c>
      <c r="AC1360" s="108" t="str">
        <f t="shared" si="342"/>
        <v/>
      </c>
      <c r="AD1360" t="b">
        <f t="shared" si="343"/>
        <v>1</v>
      </c>
    </row>
    <row r="1361" spans="1:30">
      <c r="A1361" s="56">
        <f t="shared" si="344"/>
        <v>1361</v>
      </c>
      <c r="B1361" s="55">
        <f t="shared" si="345"/>
        <v>1325</v>
      </c>
      <c r="C1361" s="59" t="s">
        <v>4057</v>
      </c>
      <c r="D1361" s="59" t="s">
        <v>7</v>
      </c>
      <c r="E1361" s="151" t="s">
        <v>1212</v>
      </c>
      <c r="F1361" s="151" t="s">
        <v>1212</v>
      </c>
      <c r="G1361" s="190">
        <v>0</v>
      </c>
      <c r="H1361" s="190">
        <v>0</v>
      </c>
      <c r="I1361" s="179" t="s">
        <v>16</v>
      </c>
      <c r="J1361" s="65" t="s">
        <v>1550</v>
      </c>
      <c r="K1361" s="66" t="s">
        <v>4077</v>
      </c>
      <c r="L1361" s="67"/>
      <c r="M1361" s="63" t="s">
        <v>1660</v>
      </c>
      <c r="N1361" s="13"/>
      <c r="O1361"/>
      <c r="P1361" t="str">
        <f t="shared" si="319"/>
        <v/>
      </c>
      <c r="Q1361" t="str">
        <f>IF(ISNA(VLOOKUP(AC1361,#REF!,1)),"//","")</f>
        <v/>
      </c>
      <c r="R1361"/>
      <c r="S1361" s="43">
        <f t="shared" si="337"/>
        <v>257</v>
      </c>
      <c r="T1361" s="92" t="s">
        <v>2431</v>
      </c>
      <c r="U1361" s="70" t="s">
        <v>2431</v>
      </c>
      <c r="V1361" s="70" t="s">
        <v>2431</v>
      </c>
      <c r="W1361" s="44" t="str">
        <f t="shared" si="338"/>
        <v/>
      </c>
      <c r="X1361" s="25" t="str">
        <f t="shared" si="339"/>
        <v/>
      </c>
      <c r="Y1361" s="1">
        <f t="shared" si="340"/>
        <v>1325</v>
      </c>
      <c r="Z1361" t="str">
        <f t="shared" si="341"/>
        <v>MNU_DATES</v>
      </c>
      <c r="AA1361" s="158" t="str">
        <f>IF(ISNA(VLOOKUP(X1361,Sheet2!J:J,1,0)),"//","")</f>
        <v/>
      </c>
      <c r="AC1361" s="108" t="str">
        <f t="shared" si="342"/>
        <v/>
      </c>
      <c r="AD1361" t="b">
        <f t="shared" si="343"/>
        <v>1</v>
      </c>
    </row>
    <row r="1362" spans="1:30">
      <c r="A1362" s="56">
        <f t="shared" si="344"/>
        <v>1362</v>
      </c>
      <c r="B1362" s="55">
        <f t="shared" si="345"/>
        <v>1326</v>
      </c>
      <c r="C1362" s="59" t="s">
        <v>4057</v>
      </c>
      <c r="D1362" s="59" t="s">
        <v>7</v>
      </c>
      <c r="E1362" s="151" t="s">
        <v>76</v>
      </c>
      <c r="F1362" s="151" t="s">
        <v>76</v>
      </c>
      <c r="G1362" s="190">
        <v>0</v>
      </c>
      <c r="H1362" s="190">
        <v>0</v>
      </c>
      <c r="I1362" s="179" t="s">
        <v>16</v>
      </c>
      <c r="J1362" s="65" t="s">
        <v>1550</v>
      </c>
      <c r="K1362" s="66" t="s">
        <v>4077</v>
      </c>
      <c r="L1362" s="67"/>
      <c r="M1362" s="63" t="s">
        <v>4984</v>
      </c>
      <c r="N1362" s="13"/>
      <c r="O1362"/>
      <c r="P1362" t="str">
        <f t="shared" si="319"/>
        <v/>
      </c>
      <c r="Q1362" t="str">
        <f>IF(ISNA(VLOOKUP(AC1362,#REF!,1)),"//","")</f>
        <v/>
      </c>
      <c r="R1362"/>
      <c r="S1362" s="43">
        <f t="shared" si="337"/>
        <v>257</v>
      </c>
      <c r="T1362" s="92" t="s">
        <v>2431</v>
      </c>
      <c r="U1362" s="70" t="s">
        <v>2431</v>
      </c>
      <c r="V1362" s="70" t="s">
        <v>2431</v>
      </c>
      <c r="W1362" s="44" t="str">
        <f t="shared" si="338"/>
        <v/>
      </c>
      <c r="X1362" s="25" t="str">
        <f t="shared" si="339"/>
        <v/>
      </c>
      <c r="Y1362" s="1">
        <f t="shared" si="340"/>
        <v>1326</v>
      </c>
      <c r="Z1362" t="str">
        <f t="shared" si="341"/>
        <v>MNU_DISP</v>
      </c>
      <c r="AA1362" s="158" t="str">
        <f>IF(ISNA(VLOOKUP(X1362,Sheet2!J:J,1,0)),"//","")</f>
        <v/>
      </c>
      <c r="AC1362" s="108" t="str">
        <f t="shared" si="342"/>
        <v/>
      </c>
      <c r="AD1362" t="b">
        <f t="shared" si="343"/>
        <v>1</v>
      </c>
    </row>
    <row r="1363" spans="1:30">
      <c r="A1363" s="56">
        <f t="shared" si="344"/>
        <v>1363</v>
      </c>
      <c r="B1363" s="55">
        <f t="shared" si="345"/>
        <v>1327</v>
      </c>
      <c r="C1363" s="59" t="s">
        <v>4057</v>
      </c>
      <c r="D1363" s="59" t="s">
        <v>7</v>
      </c>
      <c r="E1363" s="151" t="s">
        <v>1232</v>
      </c>
      <c r="F1363" s="151" t="s">
        <v>1232</v>
      </c>
      <c r="G1363" s="190">
        <v>0</v>
      </c>
      <c r="H1363" s="190">
        <v>0</v>
      </c>
      <c r="I1363" s="179" t="s">
        <v>16</v>
      </c>
      <c r="J1363" s="65" t="s">
        <v>1550</v>
      </c>
      <c r="K1363" s="66" t="s">
        <v>4077</v>
      </c>
      <c r="L1363" s="67"/>
      <c r="M1363" s="63" t="s">
        <v>1693</v>
      </c>
      <c r="N1363" s="13"/>
      <c r="O1363"/>
      <c r="P1363" t="str">
        <f t="shared" si="319"/>
        <v/>
      </c>
      <c r="Q1363" t="str">
        <f>IF(ISNA(VLOOKUP(AC1363,#REF!,1)),"//","")</f>
        <v/>
      </c>
      <c r="R1363"/>
      <c r="S1363" s="43">
        <f t="shared" si="337"/>
        <v>257</v>
      </c>
      <c r="T1363" s="92" t="s">
        <v>2431</v>
      </c>
      <c r="U1363" s="70" t="s">
        <v>2431</v>
      </c>
      <c r="V1363" s="70" t="s">
        <v>2431</v>
      </c>
      <c r="W1363" s="44" t="str">
        <f t="shared" si="338"/>
        <v/>
      </c>
      <c r="X1363" s="25" t="str">
        <f t="shared" si="339"/>
        <v/>
      </c>
      <c r="Y1363" s="1">
        <f t="shared" si="340"/>
        <v>1327</v>
      </c>
      <c r="Z1363" t="str">
        <f t="shared" si="341"/>
        <v>MNU_EQN</v>
      </c>
      <c r="AA1363" s="158" t="str">
        <f>IF(ISNA(VLOOKUP(X1363,Sheet2!J:J,1,0)),"//","")</f>
        <v/>
      </c>
      <c r="AC1363" s="108" t="str">
        <f t="shared" si="342"/>
        <v/>
      </c>
      <c r="AD1363" t="b">
        <f t="shared" si="343"/>
        <v>1</v>
      </c>
    </row>
    <row r="1364" spans="1:30">
      <c r="A1364" s="56">
        <f t="shared" si="344"/>
        <v>1364</v>
      </c>
      <c r="B1364" s="55">
        <f t="shared" si="345"/>
        <v>1328</v>
      </c>
      <c r="C1364" s="59" t="s">
        <v>4057</v>
      </c>
      <c r="D1364" s="59" t="s">
        <v>7</v>
      </c>
      <c r="E1364" s="151" t="s">
        <v>1242</v>
      </c>
      <c r="F1364" s="151" t="s">
        <v>1242</v>
      </c>
      <c r="G1364" s="190">
        <v>0</v>
      </c>
      <c r="H1364" s="190">
        <v>0</v>
      </c>
      <c r="I1364" s="179" t="s">
        <v>16</v>
      </c>
      <c r="J1364" s="65" t="s">
        <v>1550</v>
      </c>
      <c r="K1364" s="66" t="s">
        <v>4077</v>
      </c>
      <c r="L1364" s="67"/>
      <c r="M1364" s="63" t="s">
        <v>1702</v>
      </c>
      <c r="N1364" s="13"/>
      <c r="O1364"/>
      <c r="P1364" t="str">
        <f t="shared" si="319"/>
        <v/>
      </c>
      <c r="Q1364" t="str">
        <f>IF(ISNA(VLOOKUP(AC1364,#REF!,1)),"//","")</f>
        <v/>
      </c>
      <c r="R1364"/>
      <c r="S1364" s="43">
        <f t="shared" si="337"/>
        <v>257</v>
      </c>
      <c r="T1364" s="92" t="s">
        <v>2431</v>
      </c>
      <c r="U1364" s="70" t="s">
        <v>2431</v>
      </c>
      <c r="V1364" s="70" t="s">
        <v>2431</v>
      </c>
      <c r="W1364" s="44" t="str">
        <f t="shared" si="338"/>
        <v/>
      </c>
      <c r="X1364" s="25" t="str">
        <f t="shared" si="339"/>
        <v/>
      </c>
      <c r="Y1364" s="1">
        <f t="shared" si="340"/>
        <v>1328</v>
      </c>
      <c r="Z1364" t="str">
        <f t="shared" si="341"/>
        <v>MNU_EXP</v>
      </c>
      <c r="AA1364" s="158" t="str">
        <f>IF(ISNA(VLOOKUP(X1364,Sheet2!J:J,1,0)),"//","")</f>
        <v/>
      </c>
      <c r="AC1364" s="108" t="str">
        <f t="shared" si="342"/>
        <v/>
      </c>
      <c r="AD1364" t="b">
        <f t="shared" si="343"/>
        <v>1</v>
      </c>
    </row>
    <row r="1365" spans="1:30">
      <c r="A1365" s="56">
        <f t="shared" si="344"/>
        <v>1365</v>
      </c>
      <c r="B1365" s="55">
        <f t="shared" si="345"/>
        <v>1329</v>
      </c>
      <c r="C1365" s="59" t="s">
        <v>4057</v>
      </c>
      <c r="D1365" s="69" t="s">
        <v>3043</v>
      </c>
      <c r="E1365" s="151" t="s">
        <v>2438</v>
      </c>
      <c r="F1365" s="151" t="s">
        <v>2438</v>
      </c>
      <c r="G1365" s="190">
        <v>0</v>
      </c>
      <c r="H1365" s="190">
        <v>0</v>
      </c>
      <c r="I1365" s="179" t="s">
        <v>16</v>
      </c>
      <c r="J1365" s="65" t="s">
        <v>1550</v>
      </c>
      <c r="K1365" s="66" t="s">
        <v>4077</v>
      </c>
      <c r="L1365" s="67"/>
      <c r="M1365" s="63" t="s">
        <v>1712</v>
      </c>
      <c r="N1365" s="13"/>
      <c r="O1365"/>
      <c r="P1365" t="str">
        <f t="shared" si="319"/>
        <v/>
      </c>
      <c r="Q1365" t="str">
        <f>IF(ISNA(VLOOKUP(AC1365,#REF!,1)),"//","")</f>
        <v/>
      </c>
      <c r="R1365"/>
      <c r="S1365" s="43">
        <f t="shared" si="337"/>
        <v>257</v>
      </c>
      <c r="T1365" s="92" t="s">
        <v>2431</v>
      </c>
      <c r="U1365" s="70" t="s">
        <v>2431</v>
      </c>
      <c r="V1365" s="70" t="s">
        <v>2431</v>
      </c>
      <c r="W1365" s="44" t="str">
        <f t="shared" si="338"/>
        <v/>
      </c>
      <c r="X1365" s="25" t="str">
        <f t="shared" si="339"/>
        <v/>
      </c>
      <c r="Y1365" s="1">
        <f t="shared" si="340"/>
        <v>1329</v>
      </c>
      <c r="Z1365" t="str">
        <f t="shared" si="341"/>
        <v>MNU_CONVE</v>
      </c>
      <c r="AA1365" s="158" t="str">
        <f>IF(ISNA(VLOOKUP(X1365,Sheet2!J:J,1,0)),"//","")</f>
        <v/>
      </c>
      <c r="AC1365" s="108" t="str">
        <f t="shared" si="342"/>
        <v/>
      </c>
      <c r="AD1365" t="b">
        <f t="shared" si="343"/>
        <v>1</v>
      </c>
    </row>
    <row r="1366" spans="1:30">
      <c r="A1366" s="56">
        <f t="shared" si="344"/>
        <v>1366</v>
      </c>
      <c r="B1366" s="55">
        <f t="shared" si="345"/>
        <v>1330</v>
      </c>
      <c r="C1366" s="59" t="s">
        <v>4057</v>
      </c>
      <c r="D1366" s="59" t="s">
        <v>7</v>
      </c>
      <c r="E1366" s="151" t="s">
        <v>99</v>
      </c>
      <c r="F1366" s="151" t="s">
        <v>99</v>
      </c>
      <c r="G1366" s="190">
        <v>0</v>
      </c>
      <c r="H1366" s="190">
        <v>0</v>
      </c>
      <c r="I1366" s="179" t="s">
        <v>16</v>
      </c>
      <c r="J1366" s="65" t="s">
        <v>1550</v>
      </c>
      <c r="K1366" s="66" t="s">
        <v>4077</v>
      </c>
      <c r="L1366" s="67"/>
      <c r="M1366" s="63" t="s">
        <v>1715</v>
      </c>
      <c r="N1366" s="13"/>
      <c r="O1366"/>
      <c r="P1366" t="str">
        <f t="shared" si="319"/>
        <v/>
      </c>
      <c r="Q1366" t="str">
        <f>IF(ISNA(VLOOKUP(AC1366,#REF!,1)),"//","")</f>
        <v/>
      </c>
      <c r="R1366"/>
      <c r="S1366" s="43">
        <f t="shared" si="337"/>
        <v>257</v>
      </c>
      <c r="T1366" s="92" t="s">
        <v>2431</v>
      </c>
      <c r="U1366" s="70" t="s">
        <v>2431</v>
      </c>
      <c r="V1366" s="70" t="s">
        <v>2431</v>
      </c>
      <c r="W1366" s="44" t="str">
        <f t="shared" si="338"/>
        <v/>
      </c>
      <c r="X1366" s="25" t="str">
        <f t="shared" si="339"/>
        <v/>
      </c>
      <c r="Y1366" s="1">
        <f t="shared" si="340"/>
        <v>1330</v>
      </c>
      <c r="Z1366" t="str">
        <f t="shared" si="341"/>
        <v>MNU_FCNS</v>
      </c>
      <c r="AA1366" s="158" t="str">
        <f>IF(ISNA(VLOOKUP(X1366,Sheet2!J:J,1,0)),"//","")</f>
        <v/>
      </c>
      <c r="AC1366" s="108" t="str">
        <f t="shared" si="342"/>
        <v/>
      </c>
      <c r="AD1366" t="b">
        <f t="shared" si="343"/>
        <v>1</v>
      </c>
    </row>
    <row r="1367" spans="1:30">
      <c r="A1367" s="56">
        <f t="shared" si="344"/>
        <v>1367</v>
      </c>
      <c r="B1367" s="55">
        <f t="shared" si="345"/>
        <v>1331</v>
      </c>
      <c r="C1367" s="59" t="s">
        <v>4057</v>
      </c>
      <c r="D1367" s="59" t="s">
        <v>7</v>
      </c>
      <c r="E1367" s="151" t="s">
        <v>1247</v>
      </c>
      <c r="F1367" s="151" t="s">
        <v>1247</v>
      </c>
      <c r="G1367" s="190">
        <v>0</v>
      </c>
      <c r="H1367" s="190">
        <v>0</v>
      </c>
      <c r="I1367" s="179" t="s">
        <v>16</v>
      </c>
      <c r="J1367" s="65" t="s">
        <v>1550</v>
      </c>
      <c r="K1367" s="66" t="s">
        <v>4077</v>
      </c>
      <c r="L1367" s="67"/>
      <c r="M1367" s="63" t="s">
        <v>1724</v>
      </c>
      <c r="N1367" s="13"/>
      <c r="O1367"/>
      <c r="P1367" t="str">
        <f t="shared" si="319"/>
        <v/>
      </c>
      <c r="Q1367" t="str">
        <f>IF(ISNA(VLOOKUP(AC1367,#REF!,1)),"//","")</f>
        <v/>
      </c>
      <c r="R1367"/>
      <c r="S1367" s="43">
        <f t="shared" si="337"/>
        <v>257</v>
      </c>
      <c r="T1367" s="92" t="s">
        <v>2431</v>
      </c>
      <c r="U1367" s="70" t="s">
        <v>2431</v>
      </c>
      <c r="V1367" s="70" t="s">
        <v>2431</v>
      </c>
      <c r="W1367" s="44" t="str">
        <f t="shared" si="338"/>
        <v/>
      </c>
      <c r="X1367" s="25" t="str">
        <f t="shared" si="339"/>
        <v/>
      </c>
      <c r="Y1367" s="1">
        <f t="shared" si="340"/>
        <v>1331</v>
      </c>
      <c r="Z1367" t="str">
        <f t="shared" si="341"/>
        <v>MNU_FIN</v>
      </c>
      <c r="AA1367" s="158" t="str">
        <f>IF(ISNA(VLOOKUP(X1367,Sheet2!J:J,1,0)),"//","")</f>
        <v/>
      </c>
      <c r="AC1367" s="108" t="str">
        <f t="shared" si="342"/>
        <v/>
      </c>
      <c r="AD1367" t="b">
        <f t="shared" si="343"/>
        <v>1</v>
      </c>
    </row>
    <row r="1368" spans="1:30">
      <c r="A1368" s="56">
        <f t="shared" si="344"/>
        <v>1368</v>
      </c>
      <c r="B1368" s="55">
        <f t="shared" si="345"/>
        <v>1332</v>
      </c>
      <c r="C1368" s="59" t="s">
        <v>4057</v>
      </c>
      <c r="D1368" s="59" t="s">
        <v>7</v>
      </c>
      <c r="E1368" s="151" t="s">
        <v>106</v>
      </c>
      <c r="F1368" s="151" t="s">
        <v>106</v>
      </c>
      <c r="G1368" s="190">
        <v>0</v>
      </c>
      <c r="H1368" s="190">
        <v>0</v>
      </c>
      <c r="I1368" s="179" t="s">
        <v>16</v>
      </c>
      <c r="J1368" s="65" t="s">
        <v>1550</v>
      </c>
      <c r="K1368" s="66" t="s">
        <v>4077</v>
      </c>
      <c r="L1368" s="67"/>
      <c r="M1368" s="63" t="s">
        <v>2475</v>
      </c>
      <c r="N1368" s="13"/>
      <c r="O1368"/>
      <c r="P1368" t="str">
        <f t="shared" si="319"/>
        <v/>
      </c>
      <c r="Q1368" t="str">
        <f>IF(ISNA(VLOOKUP(AC1368,#REF!,1)),"//","")</f>
        <v/>
      </c>
      <c r="R1368"/>
      <c r="S1368" s="43">
        <f t="shared" si="337"/>
        <v>257</v>
      </c>
      <c r="T1368" s="92" t="s">
        <v>2431</v>
      </c>
      <c r="U1368" s="70" t="s">
        <v>2431</v>
      </c>
      <c r="V1368" s="70" t="s">
        <v>2431</v>
      </c>
      <c r="W1368" s="44" t="str">
        <f t="shared" si="338"/>
        <v/>
      </c>
      <c r="X1368" s="25" t="str">
        <f t="shared" si="339"/>
        <v/>
      </c>
      <c r="Y1368" s="1">
        <f t="shared" si="340"/>
        <v>1332</v>
      </c>
      <c r="Z1368" t="str">
        <f t="shared" si="341"/>
        <v>MNU_SINTS</v>
      </c>
      <c r="AA1368" s="158" t="str">
        <f>IF(ISNA(VLOOKUP(X1368,Sheet2!J:J,1,0)),"//","")</f>
        <v/>
      </c>
      <c r="AC1368" s="108" t="str">
        <f t="shared" si="342"/>
        <v/>
      </c>
      <c r="AD1368" t="b">
        <f t="shared" si="343"/>
        <v>1</v>
      </c>
    </row>
    <row r="1369" spans="1:30">
      <c r="A1369" s="56">
        <f t="shared" si="344"/>
        <v>1369</v>
      </c>
      <c r="B1369" s="55">
        <f t="shared" si="345"/>
        <v>1333</v>
      </c>
      <c r="C1369" s="59" t="s">
        <v>4057</v>
      </c>
      <c r="D1369" s="59" t="s">
        <v>7</v>
      </c>
      <c r="E1369" s="151" t="s">
        <v>1248</v>
      </c>
      <c r="F1369" s="151" t="s">
        <v>1248</v>
      </c>
      <c r="G1369" s="190">
        <v>0</v>
      </c>
      <c r="H1369" s="190">
        <v>0</v>
      </c>
      <c r="I1369" s="179" t="s">
        <v>16</v>
      </c>
      <c r="J1369" s="65" t="s">
        <v>1550</v>
      </c>
      <c r="K1369" s="66" t="s">
        <v>4077</v>
      </c>
      <c r="L1369" s="67"/>
      <c r="M1369" s="63" t="s">
        <v>1726</v>
      </c>
      <c r="N1369" s="13"/>
      <c r="O1369"/>
      <c r="P1369" t="str">
        <f t="shared" si="319"/>
        <v/>
      </c>
      <c r="Q1369" t="str">
        <f>IF(ISNA(VLOOKUP(AC1369,#REF!,1)),"//","")</f>
        <v/>
      </c>
      <c r="R1369"/>
      <c r="S1369" s="43">
        <f t="shared" si="337"/>
        <v>257</v>
      </c>
      <c r="T1369" s="92" t="s">
        <v>2431</v>
      </c>
      <c r="U1369" s="70" t="s">
        <v>2431</v>
      </c>
      <c r="V1369" s="70" t="s">
        <v>2431</v>
      </c>
      <c r="W1369" s="44" t="str">
        <f t="shared" si="338"/>
        <v/>
      </c>
      <c r="X1369" s="25" t="str">
        <f t="shared" si="339"/>
        <v/>
      </c>
      <c r="Y1369" s="1">
        <f t="shared" si="340"/>
        <v>1333</v>
      </c>
      <c r="Z1369" t="str">
        <f t="shared" si="341"/>
        <v>MNU_FLAGS</v>
      </c>
      <c r="AA1369" s="158" t="str">
        <f>IF(ISNA(VLOOKUP(X1369,Sheet2!J:J,1,0)),"//","")</f>
        <v/>
      </c>
      <c r="AC1369" s="108" t="str">
        <f t="shared" si="342"/>
        <v/>
      </c>
      <c r="AD1369" t="b">
        <f t="shared" si="343"/>
        <v>1</v>
      </c>
    </row>
    <row r="1370" spans="1:30">
      <c r="A1370" s="56">
        <f t="shared" si="344"/>
        <v>1370</v>
      </c>
      <c r="B1370" s="55">
        <f t="shared" si="345"/>
        <v>1334</v>
      </c>
      <c r="C1370" s="59" t="s">
        <v>4057</v>
      </c>
      <c r="D1370" s="59" t="s">
        <v>7</v>
      </c>
      <c r="E1370" s="151" t="s">
        <v>1249</v>
      </c>
      <c r="F1370" s="151" t="s">
        <v>1249</v>
      </c>
      <c r="G1370" s="190">
        <v>0</v>
      </c>
      <c r="H1370" s="190">
        <v>0</v>
      </c>
      <c r="I1370" s="179" t="s">
        <v>16</v>
      </c>
      <c r="J1370" s="65" t="s">
        <v>1550</v>
      </c>
      <c r="K1370" s="66" t="s">
        <v>4077</v>
      </c>
      <c r="L1370" s="67"/>
      <c r="M1370" s="63" t="s">
        <v>1727</v>
      </c>
      <c r="N1370" s="13"/>
      <c r="O1370"/>
      <c r="P1370" t="str">
        <f t="shared" si="319"/>
        <v/>
      </c>
      <c r="Q1370" t="str">
        <f>IF(ISNA(VLOOKUP(AC1370,#REF!,1)),"//","")</f>
        <v/>
      </c>
      <c r="R1370"/>
      <c r="S1370" s="43">
        <f t="shared" si="337"/>
        <v>257</v>
      </c>
      <c r="T1370" s="92" t="s">
        <v>2431</v>
      </c>
      <c r="U1370" s="70" t="s">
        <v>2431</v>
      </c>
      <c r="V1370" s="70" t="s">
        <v>2431</v>
      </c>
      <c r="W1370" s="44" t="str">
        <f t="shared" si="338"/>
        <v/>
      </c>
      <c r="X1370" s="25" t="str">
        <f t="shared" si="339"/>
        <v/>
      </c>
      <c r="Y1370" s="1">
        <f t="shared" si="340"/>
        <v>1334</v>
      </c>
      <c r="Z1370" t="str">
        <f t="shared" si="341"/>
        <v>MNU_FLASH</v>
      </c>
      <c r="AA1370" s="158" t="str">
        <f>IF(ISNA(VLOOKUP(X1370,Sheet2!J:J,1,0)),"//","")</f>
        <v/>
      </c>
      <c r="AC1370" s="108" t="str">
        <f t="shared" si="342"/>
        <v/>
      </c>
      <c r="AD1370" t="b">
        <f t="shared" si="343"/>
        <v>1</v>
      </c>
    </row>
    <row r="1371" spans="1:30">
      <c r="A1371" s="56">
        <f t="shared" si="344"/>
        <v>1371</v>
      </c>
      <c r="B1371" s="55">
        <f t="shared" si="345"/>
        <v>1335</v>
      </c>
      <c r="C1371" s="59" t="s">
        <v>4057</v>
      </c>
      <c r="D1371" s="59" t="s">
        <v>7</v>
      </c>
      <c r="E1371" s="151" t="s">
        <v>120</v>
      </c>
      <c r="F1371" s="151" t="s">
        <v>120</v>
      </c>
      <c r="G1371" s="190">
        <v>0</v>
      </c>
      <c r="H1371" s="190">
        <v>0</v>
      </c>
      <c r="I1371" s="179" t="s">
        <v>16</v>
      </c>
      <c r="J1371" s="65" t="s">
        <v>1550</v>
      </c>
      <c r="K1371" s="66" t="s">
        <v>4077</v>
      </c>
      <c r="L1371" s="67"/>
      <c r="M1371" s="63" t="s">
        <v>1745</v>
      </c>
      <c r="N1371" s="13"/>
      <c r="O1371"/>
      <c r="P1371" t="str">
        <f t="shared" si="319"/>
        <v/>
      </c>
      <c r="Q1371" t="str">
        <f>IF(ISNA(VLOOKUP(AC1371,#REF!,1)),"//","")</f>
        <v/>
      </c>
      <c r="R1371"/>
      <c r="S1371" s="43">
        <f t="shared" si="337"/>
        <v>257</v>
      </c>
      <c r="T1371" s="92" t="s">
        <v>2431</v>
      </c>
      <c r="U1371" s="70" t="s">
        <v>2431</v>
      </c>
      <c r="V1371" s="70" t="s">
        <v>2431</v>
      </c>
      <c r="W1371" s="44" t="str">
        <f t="shared" si="338"/>
        <v/>
      </c>
      <c r="X1371" s="25" t="str">
        <f t="shared" si="339"/>
        <v/>
      </c>
      <c r="Y1371" s="1">
        <f t="shared" si="340"/>
        <v>1335</v>
      </c>
      <c r="Z1371" t="str">
        <f t="shared" si="341"/>
        <v>MNU_1STDERIV</v>
      </c>
      <c r="AA1371" s="158" t="str">
        <f>IF(ISNA(VLOOKUP(X1371,Sheet2!J:J,1,0)),"//","")</f>
        <v/>
      </c>
      <c r="AC1371" s="108" t="str">
        <f t="shared" si="342"/>
        <v/>
      </c>
      <c r="AD1371" t="b">
        <f t="shared" si="343"/>
        <v>1</v>
      </c>
    </row>
    <row r="1372" spans="1:30">
      <c r="A1372" s="56">
        <f t="shared" si="344"/>
        <v>1372</v>
      </c>
      <c r="B1372" s="55">
        <f t="shared" si="345"/>
        <v>1336</v>
      </c>
      <c r="C1372" s="59" t="s">
        <v>4057</v>
      </c>
      <c r="D1372" s="59" t="s">
        <v>7</v>
      </c>
      <c r="E1372" s="151" t="s">
        <v>1259</v>
      </c>
      <c r="F1372" s="151" t="s">
        <v>1259</v>
      </c>
      <c r="G1372" s="190">
        <v>0</v>
      </c>
      <c r="H1372" s="190">
        <v>0</v>
      </c>
      <c r="I1372" s="179" t="s">
        <v>16</v>
      </c>
      <c r="J1372" s="65" t="s">
        <v>1550</v>
      </c>
      <c r="K1372" s="66" t="s">
        <v>4077</v>
      </c>
      <c r="L1372" s="67"/>
      <c r="M1372" s="63" t="s">
        <v>1746</v>
      </c>
      <c r="N1372" s="13"/>
      <c r="O1372"/>
      <c r="P1372" t="str">
        <f t="shared" si="319"/>
        <v/>
      </c>
      <c r="Q1372" t="str">
        <f>IF(ISNA(VLOOKUP(AC1372,#REF!,1)),"//","")</f>
        <v/>
      </c>
      <c r="R1372"/>
      <c r="S1372" s="43">
        <f t="shared" si="337"/>
        <v>257</v>
      </c>
      <c r="T1372" s="92" t="s">
        <v>2431</v>
      </c>
      <c r="U1372" s="70" t="s">
        <v>2431</v>
      </c>
      <c r="V1372" s="70" t="s">
        <v>2431</v>
      </c>
      <c r="W1372" s="44" t="str">
        <f t="shared" si="338"/>
        <v/>
      </c>
      <c r="X1372" s="25" t="str">
        <f t="shared" si="339"/>
        <v/>
      </c>
      <c r="Y1372" s="1">
        <f t="shared" si="340"/>
        <v>1336</v>
      </c>
      <c r="Z1372" t="str">
        <f t="shared" si="341"/>
        <v>MNU_2NDDERIV</v>
      </c>
      <c r="AA1372" s="158" t="str">
        <f>IF(ISNA(VLOOKUP(X1372,Sheet2!J:J,1,0)),"//","")</f>
        <v/>
      </c>
      <c r="AC1372" s="108" t="str">
        <f t="shared" si="342"/>
        <v/>
      </c>
      <c r="AD1372" t="b">
        <f t="shared" si="343"/>
        <v>1</v>
      </c>
    </row>
    <row r="1373" spans="1:30">
      <c r="A1373" s="56">
        <f t="shared" si="344"/>
        <v>1373</v>
      </c>
      <c r="B1373" s="55">
        <f t="shared" si="345"/>
        <v>1337</v>
      </c>
      <c r="C1373" s="59" t="s">
        <v>4057</v>
      </c>
      <c r="D1373" s="59" t="s">
        <v>7</v>
      </c>
      <c r="E1373" s="151" t="s">
        <v>122</v>
      </c>
      <c r="F1373" s="151" t="s">
        <v>122</v>
      </c>
      <c r="G1373" s="190">
        <v>0</v>
      </c>
      <c r="H1373" s="190">
        <v>0</v>
      </c>
      <c r="I1373" s="179" t="s">
        <v>16</v>
      </c>
      <c r="J1373" s="65" t="s">
        <v>1550</v>
      </c>
      <c r="K1373" s="66" t="s">
        <v>4077</v>
      </c>
      <c r="L1373" s="67"/>
      <c r="M1373" s="63" t="s">
        <v>1749</v>
      </c>
      <c r="N1373" s="13"/>
      <c r="O1373"/>
      <c r="P1373" t="str">
        <f t="shared" si="319"/>
        <v/>
      </c>
      <c r="Q1373" t="str">
        <f>IF(ISNA(VLOOKUP(AC1373,#REF!,1)),"//","")</f>
        <v/>
      </c>
      <c r="R1373"/>
      <c r="S1373" s="43">
        <f t="shared" si="337"/>
        <v>257</v>
      </c>
      <c r="T1373" s="92" t="s">
        <v>2431</v>
      </c>
      <c r="U1373" s="70" t="s">
        <v>2431</v>
      </c>
      <c r="V1373" s="70" t="s">
        <v>2431</v>
      </c>
      <c r="W1373" s="44" t="str">
        <f t="shared" si="338"/>
        <v/>
      </c>
      <c r="X1373" s="25" t="str">
        <f t="shared" si="339"/>
        <v/>
      </c>
      <c r="Y1373" s="1">
        <f t="shared" si="340"/>
        <v>1337</v>
      </c>
      <c r="Z1373" t="str">
        <f t="shared" si="341"/>
        <v>MNU_CONVFP</v>
      </c>
      <c r="AA1373" s="158" t="str">
        <f>IF(ISNA(VLOOKUP(X1373,Sheet2!J:J,1,0)),"//","")</f>
        <v/>
      </c>
      <c r="AC1373" s="108" t="str">
        <f t="shared" si="342"/>
        <v/>
      </c>
      <c r="AD1373" t="b">
        <f t="shared" si="343"/>
        <v>1</v>
      </c>
    </row>
    <row r="1374" spans="1:30">
      <c r="A1374" s="56">
        <f t="shared" si="344"/>
        <v>1374</v>
      </c>
      <c r="B1374" s="55">
        <f t="shared" si="345"/>
        <v>1338</v>
      </c>
      <c r="C1374" s="59" t="s">
        <v>4057</v>
      </c>
      <c r="D1374" s="59" t="s">
        <v>7</v>
      </c>
      <c r="E1374" s="151" t="s">
        <v>145</v>
      </c>
      <c r="F1374" s="151" t="s">
        <v>145</v>
      </c>
      <c r="G1374" s="190">
        <v>0</v>
      </c>
      <c r="H1374" s="190">
        <v>0</v>
      </c>
      <c r="I1374" s="179" t="s">
        <v>16</v>
      </c>
      <c r="J1374" s="65" t="s">
        <v>1550</v>
      </c>
      <c r="K1374" s="66" t="s">
        <v>4077</v>
      </c>
      <c r="L1374" s="67"/>
      <c r="M1374" s="63" t="s">
        <v>2476</v>
      </c>
      <c r="N1374" s="13"/>
      <c r="O1374"/>
      <c r="P1374" t="str">
        <f t="shared" si="319"/>
        <v/>
      </c>
      <c r="Q1374" t="str">
        <f>IF(ISNA(VLOOKUP(AC1374,#REF!,1)),"//","")</f>
        <v/>
      </c>
      <c r="R1374"/>
      <c r="S1374" s="43">
        <f t="shared" si="337"/>
        <v>257</v>
      </c>
      <c r="T1374" s="92" t="s">
        <v>2431</v>
      </c>
      <c r="U1374" s="70" t="s">
        <v>2431</v>
      </c>
      <c r="V1374" s="70" t="s">
        <v>2431</v>
      </c>
      <c r="W1374" s="44" t="str">
        <f t="shared" si="338"/>
        <v/>
      </c>
      <c r="X1374" s="25" t="str">
        <f t="shared" si="339"/>
        <v/>
      </c>
      <c r="Y1374" s="1">
        <f t="shared" si="340"/>
        <v>1338</v>
      </c>
      <c r="Z1374" t="str">
        <f t="shared" si="341"/>
        <v>MNU_LINTS</v>
      </c>
      <c r="AA1374" s="158" t="str">
        <f>IF(ISNA(VLOOKUP(X1374,Sheet2!J:J,1,0)),"//","")</f>
        <v/>
      </c>
      <c r="AC1374" s="108" t="str">
        <f t="shared" si="342"/>
        <v/>
      </c>
      <c r="AD1374" t="b">
        <f t="shared" si="343"/>
        <v>1</v>
      </c>
    </row>
    <row r="1375" spans="1:30">
      <c r="A1375" s="56">
        <f t="shared" si="344"/>
        <v>1375</v>
      </c>
      <c r="B1375" s="55">
        <f t="shared" si="345"/>
        <v>1339</v>
      </c>
      <c r="C1375" s="59" t="s">
        <v>4057</v>
      </c>
      <c r="D1375" s="59" t="s">
        <v>7</v>
      </c>
      <c r="E1375" s="151" t="s">
        <v>147</v>
      </c>
      <c r="F1375" s="151" t="s">
        <v>147</v>
      </c>
      <c r="G1375" s="190">
        <v>0</v>
      </c>
      <c r="H1375" s="190">
        <v>0</v>
      </c>
      <c r="I1375" s="179" t="s">
        <v>16</v>
      </c>
      <c r="J1375" s="65" t="s">
        <v>1550</v>
      </c>
      <c r="K1375" s="66" t="s">
        <v>4077</v>
      </c>
      <c r="L1375" s="67"/>
      <c r="M1375" s="63" t="s">
        <v>1785</v>
      </c>
      <c r="N1375" s="13"/>
      <c r="O1375"/>
      <c r="P1375" t="str">
        <f t="shared" si="319"/>
        <v/>
      </c>
      <c r="Q1375" t="str">
        <f>IF(ISNA(VLOOKUP(AC1375,#REF!,1)),"//","")</f>
        <v/>
      </c>
      <c r="R1375"/>
      <c r="S1375" s="43">
        <f t="shared" si="337"/>
        <v>257</v>
      </c>
      <c r="T1375" s="92" t="s">
        <v>2431</v>
      </c>
      <c r="U1375" s="70" t="s">
        <v>2431</v>
      </c>
      <c r="V1375" s="70" t="s">
        <v>2431</v>
      </c>
      <c r="W1375" s="44" t="str">
        <f t="shared" si="338"/>
        <v/>
      </c>
      <c r="X1375" s="25" t="str">
        <f t="shared" si="339"/>
        <v/>
      </c>
      <c r="Y1375" s="1">
        <f t="shared" si="340"/>
        <v>1339</v>
      </c>
      <c r="Z1375" t="str">
        <f t="shared" si="341"/>
        <v>MNU_INFO</v>
      </c>
      <c r="AA1375" s="158" t="str">
        <f>IF(ISNA(VLOOKUP(X1375,Sheet2!J:J,1,0)),"//","")</f>
        <v/>
      </c>
      <c r="AC1375" s="108" t="str">
        <f t="shared" si="342"/>
        <v/>
      </c>
      <c r="AD1375" t="b">
        <f t="shared" si="343"/>
        <v>1</v>
      </c>
    </row>
    <row r="1376" spans="1:30">
      <c r="A1376" s="56">
        <f t="shared" si="344"/>
        <v>1376</v>
      </c>
      <c r="B1376" s="55">
        <f t="shared" si="345"/>
        <v>1340</v>
      </c>
      <c r="C1376" s="59" t="s">
        <v>4057</v>
      </c>
      <c r="D1376" s="59" t="s">
        <v>7</v>
      </c>
      <c r="E1376" s="151" t="s">
        <v>148</v>
      </c>
      <c r="F1376" s="151" t="s">
        <v>148</v>
      </c>
      <c r="G1376" s="190">
        <v>0</v>
      </c>
      <c r="H1376" s="190">
        <v>0</v>
      </c>
      <c r="I1376" s="179" t="s">
        <v>16</v>
      </c>
      <c r="J1376" s="65" t="s">
        <v>1550</v>
      </c>
      <c r="K1376" s="66" t="s">
        <v>4077</v>
      </c>
      <c r="L1376" s="67"/>
      <c r="M1376" s="63" t="s">
        <v>1787</v>
      </c>
      <c r="N1376" s="13"/>
      <c r="O1376"/>
      <c r="P1376" t="str">
        <f t="shared" si="319"/>
        <v/>
      </c>
      <c r="Q1376" t="str">
        <f>IF(ISNA(VLOOKUP(AC1376,#REF!,1)),"//","")</f>
        <v/>
      </c>
      <c r="R1376"/>
      <c r="S1376" s="43">
        <f t="shared" si="337"/>
        <v>257</v>
      </c>
      <c r="T1376" s="92" t="s">
        <v>2921</v>
      </c>
      <c r="U1376" s="70" t="s">
        <v>2431</v>
      </c>
      <c r="V1376" s="70" t="s">
        <v>2431</v>
      </c>
      <c r="W1376" s="44" t="str">
        <f t="shared" si="338"/>
        <v/>
      </c>
      <c r="X1376" s="25" t="str">
        <f t="shared" si="339"/>
        <v/>
      </c>
      <c r="Y1376" s="1">
        <f t="shared" si="340"/>
        <v>1340</v>
      </c>
      <c r="Z1376" t="str">
        <f t="shared" si="341"/>
        <v>MNU_INTS</v>
      </c>
      <c r="AA1376" s="158" t="str">
        <f>IF(ISNA(VLOOKUP(X1376,Sheet2!J:J,1,0)),"//","")</f>
        <v/>
      </c>
      <c r="AC1376" s="108" t="str">
        <f t="shared" si="342"/>
        <v/>
      </c>
      <c r="AD1376" t="b">
        <f t="shared" si="343"/>
        <v>1</v>
      </c>
    </row>
    <row r="1377" spans="1:30">
      <c r="A1377" s="56">
        <f t="shared" si="344"/>
        <v>1377</v>
      </c>
      <c r="B1377" s="55">
        <f t="shared" si="345"/>
        <v>1341</v>
      </c>
      <c r="C1377" s="59" t="s">
        <v>4057</v>
      </c>
      <c r="D1377" s="59" t="s">
        <v>7</v>
      </c>
      <c r="E1377" s="151" t="s">
        <v>1278</v>
      </c>
      <c r="F1377" s="151" t="s">
        <v>1278</v>
      </c>
      <c r="G1377" s="190">
        <v>0</v>
      </c>
      <c r="H1377" s="190">
        <v>0</v>
      </c>
      <c r="I1377" s="179" t="s">
        <v>16</v>
      </c>
      <c r="J1377" s="65" t="s">
        <v>1550</v>
      </c>
      <c r="K1377" s="66" t="s">
        <v>4077</v>
      </c>
      <c r="L1377" s="67"/>
      <c r="M1377" s="63" t="s">
        <v>1798</v>
      </c>
      <c r="N1377" s="13"/>
      <c r="O1377"/>
      <c r="P1377" t="str">
        <f t="shared" si="319"/>
        <v/>
      </c>
      <c r="Q1377" t="str">
        <f>IF(ISNA(VLOOKUP(AC1377,#REF!,1)),"//","")</f>
        <v/>
      </c>
      <c r="R1377"/>
      <c r="S1377" s="43">
        <f t="shared" si="337"/>
        <v>257</v>
      </c>
      <c r="T1377" s="92" t="s">
        <v>2431</v>
      </c>
      <c r="U1377" s="70" t="s">
        <v>2431</v>
      </c>
      <c r="V1377" s="70" t="s">
        <v>2431</v>
      </c>
      <c r="W1377" s="44" t="str">
        <f t="shared" si="338"/>
        <v/>
      </c>
      <c r="X1377" s="25" t="str">
        <f t="shared" si="339"/>
        <v/>
      </c>
      <c r="Y1377" s="1">
        <f t="shared" si="340"/>
        <v>1341</v>
      </c>
      <c r="Z1377" t="str">
        <f t="shared" si="341"/>
        <v>MNU_IO</v>
      </c>
      <c r="AA1377" s="158" t="str">
        <f>IF(ISNA(VLOOKUP(X1377,Sheet2!J:J,1,0)),"//","")</f>
        <v/>
      </c>
      <c r="AC1377" s="108" t="str">
        <f t="shared" si="342"/>
        <v/>
      </c>
      <c r="AD1377" t="b">
        <f t="shared" si="343"/>
        <v>1</v>
      </c>
    </row>
    <row r="1378" spans="1:30">
      <c r="A1378" s="56">
        <f t="shared" si="344"/>
        <v>1378</v>
      </c>
      <c r="B1378" s="55">
        <f t="shared" si="345"/>
        <v>1342</v>
      </c>
      <c r="C1378" s="59" t="s">
        <v>4057</v>
      </c>
      <c r="D1378" s="59" t="s">
        <v>7</v>
      </c>
      <c r="E1378" s="151" t="s">
        <v>192</v>
      </c>
      <c r="F1378" s="151" t="s">
        <v>192</v>
      </c>
      <c r="G1378" s="190">
        <v>0</v>
      </c>
      <c r="H1378" s="190">
        <v>0</v>
      </c>
      <c r="I1378" s="179" t="s">
        <v>16</v>
      </c>
      <c r="J1378" s="65" t="s">
        <v>1550</v>
      </c>
      <c r="K1378" s="66" t="s">
        <v>4077</v>
      </c>
      <c r="L1378" s="67"/>
      <c r="M1378" s="63" t="s">
        <v>1852</v>
      </c>
      <c r="N1378" s="13"/>
      <c r="O1378"/>
      <c r="P1378" t="str">
        <f t="shared" si="319"/>
        <v/>
      </c>
      <c r="Q1378" t="str">
        <f>IF(ISNA(VLOOKUP(AC1378,#REF!,1)),"//","")</f>
        <v/>
      </c>
      <c r="R1378"/>
      <c r="S1378" s="43">
        <f t="shared" si="337"/>
        <v>257</v>
      </c>
      <c r="T1378" s="92" t="s">
        <v>2431</v>
      </c>
      <c r="U1378" s="70" t="s">
        <v>2431</v>
      </c>
      <c r="V1378" s="70" t="s">
        <v>2431</v>
      </c>
      <c r="W1378" s="44" t="str">
        <f t="shared" si="338"/>
        <v/>
      </c>
      <c r="X1378" s="25" t="str">
        <f t="shared" si="339"/>
        <v/>
      </c>
      <c r="Y1378" s="1">
        <f t="shared" si="340"/>
        <v>1342</v>
      </c>
      <c r="Z1378" t="str">
        <f t="shared" si="341"/>
        <v>MNU_LOOP</v>
      </c>
      <c r="AA1378" s="158" t="str">
        <f>IF(ISNA(VLOOKUP(X1378,Sheet2!J:J,1,0)),"//","")</f>
        <v/>
      </c>
      <c r="AC1378" s="108" t="str">
        <f t="shared" si="342"/>
        <v/>
      </c>
      <c r="AD1378" t="b">
        <f t="shared" si="343"/>
        <v>1</v>
      </c>
    </row>
    <row r="1379" spans="1:30">
      <c r="A1379" s="56">
        <f t="shared" si="344"/>
        <v>1379</v>
      </c>
      <c r="B1379" s="55">
        <f t="shared" si="345"/>
        <v>1343</v>
      </c>
      <c r="C1379" s="59" t="s">
        <v>4057</v>
      </c>
      <c r="D1379" s="59" t="s">
        <v>7</v>
      </c>
      <c r="E1379" s="151" t="s">
        <v>1307</v>
      </c>
      <c r="F1379" s="151" t="s">
        <v>1307</v>
      </c>
      <c r="G1379" s="190">
        <v>0</v>
      </c>
      <c r="H1379" s="190">
        <v>0</v>
      </c>
      <c r="I1379" s="179" t="s">
        <v>16</v>
      </c>
      <c r="J1379" s="65" t="s">
        <v>1550</v>
      </c>
      <c r="K1379" s="66" t="s">
        <v>4077</v>
      </c>
      <c r="L1379" s="67"/>
      <c r="M1379" s="63" t="s">
        <v>1859</v>
      </c>
      <c r="N1379" s="13"/>
      <c r="O1379"/>
      <c r="P1379" t="str">
        <f t="shared" si="319"/>
        <v/>
      </c>
      <c r="Q1379" t="str">
        <f>IF(ISNA(VLOOKUP(AC1379,#REF!,1)),"//","")</f>
        <v/>
      </c>
      <c r="R1379"/>
      <c r="S1379" s="43">
        <f t="shared" si="337"/>
        <v>257</v>
      </c>
      <c r="T1379" s="92" t="s">
        <v>2431</v>
      </c>
      <c r="U1379" s="70" t="s">
        <v>2431</v>
      </c>
      <c r="V1379" s="70" t="s">
        <v>2431</v>
      </c>
      <c r="W1379" s="44" t="str">
        <f t="shared" si="338"/>
        <v/>
      </c>
      <c r="X1379" s="25" t="str">
        <f t="shared" si="339"/>
        <v/>
      </c>
      <c r="Y1379" s="1">
        <f t="shared" si="340"/>
        <v>1343</v>
      </c>
      <c r="Z1379" t="str">
        <f t="shared" si="341"/>
        <v>MNU_MATRS</v>
      </c>
      <c r="AA1379" s="158" t="str">
        <f>IF(ISNA(VLOOKUP(X1379,Sheet2!J:J,1,0)),"//","")</f>
        <v/>
      </c>
      <c r="AC1379" s="108" t="str">
        <f t="shared" si="342"/>
        <v/>
      </c>
      <c r="AD1379" t="b">
        <f t="shared" si="343"/>
        <v>1</v>
      </c>
    </row>
    <row r="1380" spans="1:30">
      <c r="A1380" s="56">
        <f t="shared" si="344"/>
        <v>1380</v>
      </c>
      <c r="B1380" s="55">
        <f t="shared" si="345"/>
        <v>1344</v>
      </c>
      <c r="C1380" s="59" t="s">
        <v>4057</v>
      </c>
      <c r="D1380" s="59" t="s">
        <v>7</v>
      </c>
      <c r="E1380" s="151" t="s">
        <v>196</v>
      </c>
      <c r="F1380" s="151" t="s">
        <v>196</v>
      </c>
      <c r="G1380" s="190">
        <v>0</v>
      </c>
      <c r="H1380" s="190">
        <v>0</v>
      </c>
      <c r="I1380" s="179" t="s">
        <v>16</v>
      </c>
      <c r="J1380" s="65" t="s">
        <v>1550</v>
      </c>
      <c r="K1380" s="66" t="s">
        <v>4077</v>
      </c>
      <c r="L1380" s="67"/>
      <c r="M1380" s="63" t="s">
        <v>1861</v>
      </c>
      <c r="N1380" s="13"/>
      <c r="O1380"/>
      <c r="P1380" t="str">
        <f t="shared" si="319"/>
        <v/>
      </c>
      <c r="Q1380" t="str">
        <f>IF(ISNA(VLOOKUP(AC1380,#REF!,1)),"//","")</f>
        <v/>
      </c>
      <c r="R1380"/>
      <c r="S1380" s="43">
        <f t="shared" si="337"/>
        <v>257</v>
      </c>
      <c r="T1380" s="92" t="s">
        <v>2431</v>
      </c>
      <c r="U1380" s="70" t="s">
        <v>2431</v>
      </c>
      <c r="V1380" s="70" t="s">
        <v>2431</v>
      </c>
      <c r="W1380" s="44" t="str">
        <f t="shared" si="338"/>
        <v/>
      </c>
      <c r="X1380" s="25" t="str">
        <f t="shared" si="339"/>
        <v/>
      </c>
      <c r="Y1380" s="1">
        <f t="shared" si="340"/>
        <v>1344</v>
      </c>
      <c r="Z1380" t="str">
        <f t="shared" si="341"/>
        <v>MNU_MATX</v>
      </c>
      <c r="AA1380" s="158" t="str">
        <f>IF(ISNA(VLOOKUP(X1380,Sheet2!J:J,1,0)),"//","")</f>
        <v/>
      </c>
      <c r="AC1380" s="108" t="str">
        <f t="shared" si="342"/>
        <v/>
      </c>
      <c r="AD1380" t="b">
        <f t="shared" si="343"/>
        <v>1</v>
      </c>
    </row>
    <row r="1381" spans="1:30">
      <c r="A1381" s="56">
        <f t="shared" si="344"/>
        <v>1381</v>
      </c>
      <c r="B1381" s="55">
        <f t="shared" si="345"/>
        <v>1345</v>
      </c>
      <c r="C1381" s="59" t="s">
        <v>4057</v>
      </c>
      <c r="D1381" s="59" t="s">
        <v>7</v>
      </c>
      <c r="E1381" s="151" t="s">
        <v>1313</v>
      </c>
      <c r="F1381" s="151" t="s">
        <v>1313</v>
      </c>
      <c r="G1381" s="190">
        <v>0</v>
      </c>
      <c r="H1381" s="190">
        <v>0</v>
      </c>
      <c r="I1381" s="179" t="s">
        <v>16</v>
      </c>
      <c r="J1381" s="65" t="s">
        <v>1550</v>
      </c>
      <c r="K1381" s="66" t="s">
        <v>4077</v>
      </c>
      <c r="L1381" s="67"/>
      <c r="M1381" s="63" t="s">
        <v>1866</v>
      </c>
      <c r="N1381" s="13"/>
      <c r="O1381"/>
      <c r="P1381" t="str">
        <f t="shared" si="319"/>
        <v/>
      </c>
      <c r="Q1381" t="str">
        <f>IF(ISNA(VLOOKUP(AC1381,#REF!,1)),"//","")</f>
        <v/>
      </c>
      <c r="R1381"/>
      <c r="S1381" s="43">
        <f t="shared" si="337"/>
        <v>257</v>
      </c>
      <c r="T1381" s="92" t="s">
        <v>2431</v>
      </c>
      <c r="U1381" s="70" t="s">
        <v>2431</v>
      </c>
      <c r="V1381" s="70" t="s">
        <v>2431</v>
      </c>
      <c r="W1381" s="44" t="str">
        <f t="shared" si="338"/>
        <v/>
      </c>
      <c r="X1381" s="25" t="str">
        <f t="shared" si="339"/>
        <v/>
      </c>
      <c r="Y1381" s="1">
        <f t="shared" si="340"/>
        <v>1345</v>
      </c>
      <c r="Z1381" t="str">
        <f t="shared" si="341"/>
        <v>MNU_MENUS</v>
      </c>
      <c r="AA1381" s="158" t="str">
        <f>IF(ISNA(VLOOKUP(X1381,Sheet2!J:J,1,0)),"//","")</f>
        <v/>
      </c>
      <c r="AC1381" s="108" t="str">
        <f t="shared" si="342"/>
        <v/>
      </c>
      <c r="AD1381" t="b">
        <f t="shared" si="343"/>
        <v>1</v>
      </c>
    </row>
    <row r="1382" spans="1:30">
      <c r="A1382" s="56">
        <f t="shared" si="344"/>
        <v>1382</v>
      </c>
      <c r="B1382" s="55">
        <f t="shared" si="345"/>
        <v>1346</v>
      </c>
      <c r="C1382" s="59" t="s">
        <v>4057</v>
      </c>
      <c r="D1382" s="59" t="s">
        <v>7</v>
      </c>
      <c r="E1382" s="151" t="s">
        <v>204</v>
      </c>
      <c r="F1382" s="151" t="s">
        <v>204</v>
      </c>
      <c r="G1382" s="190">
        <v>0</v>
      </c>
      <c r="H1382" s="190">
        <v>0</v>
      </c>
      <c r="I1382" s="179" t="s">
        <v>16</v>
      </c>
      <c r="J1382" s="65" t="s">
        <v>1550</v>
      </c>
      <c r="K1382" s="66" t="s">
        <v>4077</v>
      </c>
      <c r="L1382" s="67"/>
      <c r="M1382" s="63" t="s">
        <v>1873</v>
      </c>
      <c r="N1382" s="13"/>
      <c r="O1382"/>
      <c r="P1382" t="str">
        <f t="shared" si="319"/>
        <v/>
      </c>
      <c r="Q1382" t="str">
        <f>IF(ISNA(VLOOKUP(AC1382,#REF!,1)),"//","")</f>
        <v/>
      </c>
      <c r="R1382"/>
      <c r="S1382" s="43">
        <f t="shared" si="337"/>
        <v>257</v>
      </c>
      <c r="T1382" s="92" t="s">
        <v>2431</v>
      </c>
      <c r="U1382" s="70" t="s">
        <v>2431</v>
      </c>
      <c r="V1382" s="70" t="s">
        <v>2431</v>
      </c>
      <c r="W1382" s="44" t="str">
        <f t="shared" si="338"/>
        <v/>
      </c>
      <c r="X1382" s="25" t="str">
        <f t="shared" si="339"/>
        <v/>
      </c>
      <c r="Y1382" s="1">
        <f t="shared" si="340"/>
        <v>1346</v>
      </c>
      <c r="Z1382" t="str">
        <f t="shared" si="341"/>
        <v>MNU_MODE</v>
      </c>
      <c r="AA1382" s="158" t="str">
        <f>IF(ISNA(VLOOKUP(X1382,Sheet2!J:J,1,0)),"//","")</f>
        <v/>
      </c>
      <c r="AC1382" s="108" t="str">
        <f t="shared" si="342"/>
        <v/>
      </c>
      <c r="AD1382" t="b">
        <f t="shared" si="343"/>
        <v>1</v>
      </c>
    </row>
    <row r="1383" spans="1:30">
      <c r="A1383" s="56">
        <f t="shared" si="344"/>
        <v>1383</v>
      </c>
      <c r="B1383" s="55">
        <f t="shared" si="345"/>
        <v>1347</v>
      </c>
      <c r="C1383" s="59" t="s">
        <v>4057</v>
      </c>
      <c r="D1383" s="59" t="s">
        <v>7</v>
      </c>
      <c r="E1383" s="152" t="s">
        <v>224</v>
      </c>
      <c r="F1383" s="152" t="s">
        <v>224</v>
      </c>
      <c r="G1383" s="76">
        <v>0</v>
      </c>
      <c r="H1383" s="76">
        <v>0</v>
      </c>
      <c r="I1383" s="179" t="s">
        <v>16</v>
      </c>
      <c r="J1383" s="65" t="s">
        <v>1550</v>
      </c>
      <c r="K1383" s="66" t="s">
        <v>4077</v>
      </c>
      <c r="L1383" s="67"/>
      <c r="M1383" s="63" t="s">
        <v>2761</v>
      </c>
      <c r="N1383" s="20"/>
      <c r="O1383"/>
      <c r="P1383" t="str">
        <f t="shared" si="319"/>
        <v/>
      </c>
      <c r="Q1383" t="str">
        <f>IF(ISNA(VLOOKUP(AC1383,#REF!,1)),"//","")</f>
        <v/>
      </c>
      <c r="R1383"/>
      <c r="S1383" s="43">
        <f t="shared" si="337"/>
        <v>257</v>
      </c>
      <c r="T1383" s="92" t="s">
        <v>2431</v>
      </c>
      <c r="U1383" s="70" t="s">
        <v>2431</v>
      </c>
      <c r="V1383" s="70" t="s">
        <v>2431</v>
      </c>
      <c r="W1383" s="44" t="str">
        <f t="shared" si="338"/>
        <v/>
      </c>
      <c r="X1383" s="25" t="str">
        <f t="shared" si="339"/>
        <v/>
      </c>
      <c r="Y1383" s="1">
        <f t="shared" si="340"/>
        <v>1347</v>
      </c>
      <c r="Z1383" t="str">
        <f t="shared" si="341"/>
        <v>MNU_SIMQ</v>
      </c>
      <c r="AA1383" s="158" t="str">
        <f>IF(ISNA(VLOOKUP(X1383,Sheet2!J:J,1,0)),"//","")</f>
        <v/>
      </c>
      <c r="AC1383" s="108" t="str">
        <f t="shared" si="342"/>
        <v/>
      </c>
      <c r="AD1383" t="b">
        <f t="shared" si="343"/>
        <v>1</v>
      </c>
    </row>
    <row r="1384" spans="1:30">
      <c r="A1384" s="56">
        <f t="shared" si="344"/>
        <v>1384</v>
      </c>
      <c r="B1384" s="55">
        <f t="shared" si="345"/>
        <v>1348</v>
      </c>
      <c r="C1384" s="59" t="s">
        <v>4057</v>
      </c>
      <c r="D1384" s="59" t="s">
        <v>7</v>
      </c>
      <c r="E1384" s="152" t="s">
        <v>1324</v>
      </c>
      <c r="F1384" s="152" t="s">
        <v>1324</v>
      </c>
      <c r="G1384" s="76">
        <v>0</v>
      </c>
      <c r="H1384" s="76">
        <v>0</v>
      </c>
      <c r="I1384" s="179" t="s">
        <v>16</v>
      </c>
      <c r="J1384" s="65" t="s">
        <v>1550</v>
      </c>
      <c r="K1384" s="66" t="s">
        <v>4077</v>
      </c>
      <c r="L1384" s="67"/>
      <c r="M1384" s="63" t="s">
        <v>2762</v>
      </c>
      <c r="N1384" s="20"/>
      <c r="O1384"/>
      <c r="P1384" t="str">
        <f t="shared" si="319"/>
        <v/>
      </c>
      <c r="Q1384" t="str">
        <f>IF(ISNA(VLOOKUP(AC1384,#REF!,1)),"//","")</f>
        <v/>
      </c>
      <c r="R1384"/>
      <c r="S1384" s="43">
        <f t="shared" si="337"/>
        <v>257</v>
      </c>
      <c r="T1384" s="92" t="s">
        <v>2431</v>
      </c>
      <c r="U1384" s="70" t="s">
        <v>2431</v>
      </c>
      <c r="V1384" s="70" t="s">
        <v>2431</v>
      </c>
      <c r="W1384" s="44" t="str">
        <f t="shared" si="338"/>
        <v/>
      </c>
      <c r="X1384" s="25" t="str">
        <f t="shared" si="339"/>
        <v/>
      </c>
      <c r="Y1384" s="1">
        <f t="shared" si="340"/>
        <v>1348</v>
      </c>
      <c r="Z1384" t="str">
        <f t="shared" si="341"/>
        <v>MNU_M_EDIT</v>
      </c>
      <c r="AA1384" s="158" t="str">
        <f>IF(ISNA(VLOOKUP(X1384,Sheet2!J:J,1,0)),"//","")</f>
        <v/>
      </c>
      <c r="AC1384" s="108" t="str">
        <f t="shared" si="342"/>
        <v/>
      </c>
      <c r="AD1384" t="b">
        <f t="shared" si="343"/>
        <v>1</v>
      </c>
    </row>
    <row r="1385" spans="1:30">
      <c r="A1385" s="56">
        <f t="shared" si="344"/>
        <v>1385</v>
      </c>
      <c r="B1385" s="55">
        <f t="shared" si="345"/>
        <v>1349</v>
      </c>
      <c r="C1385" s="59" t="s">
        <v>4057</v>
      </c>
      <c r="D1385" s="69" t="s">
        <v>3043</v>
      </c>
      <c r="E1385" s="151" t="s">
        <v>213</v>
      </c>
      <c r="F1385" s="151" t="s">
        <v>2450</v>
      </c>
      <c r="G1385" s="190">
        <v>0</v>
      </c>
      <c r="H1385" s="190">
        <v>0</v>
      </c>
      <c r="I1385" s="179" t="s">
        <v>16</v>
      </c>
      <c r="J1385" s="65" t="s">
        <v>1550</v>
      </c>
      <c r="K1385" s="66" t="s">
        <v>4077</v>
      </c>
      <c r="L1385" s="67"/>
      <c r="M1385" s="63" t="s">
        <v>1883</v>
      </c>
      <c r="N1385" s="13"/>
      <c r="O1385"/>
      <c r="P1385" t="str">
        <f t="shared" si="319"/>
        <v>NOT EQUAL</v>
      </c>
      <c r="Q1385" t="str">
        <f>IF(ISNA(VLOOKUP(AC1385,#REF!,1)),"//","")</f>
        <v/>
      </c>
      <c r="R1385"/>
      <c r="S1385" s="43">
        <f t="shared" si="337"/>
        <v>257</v>
      </c>
      <c r="T1385" s="92" t="s">
        <v>2431</v>
      </c>
      <c r="U1385" s="70" t="s">
        <v>2431</v>
      </c>
      <c r="V1385" s="70" t="s">
        <v>2431</v>
      </c>
      <c r="W1385" s="44" t="str">
        <f t="shared" si="338"/>
        <v/>
      </c>
      <c r="X1385" s="25" t="str">
        <f t="shared" si="339"/>
        <v/>
      </c>
      <c r="Y1385" s="1">
        <f t="shared" si="340"/>
        <v>1349</v>
      </c>
      <c r="Z1385" t="str">
        <f t="shared" si="341"/>
        <v>MNU_MyMenu</v>
      </c>
      <c r="AA1385" s="158" t="str">
        <f>IF(ISNA(VLOOKUP(X1385,Sheet2!J:J,1,0)),"//","")</f>
        <v/>
      </c>
      <c r="AC1385" s="108" t="str">
        <f t="shared" si="342"/>
        <v/>
      </c>
      <c r="AD1385" t="b">
        <f t="shared" si="343"/>
        <v>1</v>
      </c>
    </row>
    <row r="1386" spans="1:30">
      <c r="A1386" s="56">
        <f t="shared" si="344"/>
        <v>1386</v>
      </c>
      <c r="B1386" s="55">
        <f t="shared" si="345"/>
        <v>1350</v>
      </c>
      <c r="C1386" s="59" t="s">
        <v>4057</v>
      </c>
      <c r="D1386" s="59" t="s">
        <v>7</v>
      </c>
      <c r="E1386" s="151" t="s">
        <v>214</v>
      </c>
      <c r="F1386" s="151" t="s">
        <v>214</v>
      </c>
      <c r="G1386" s="190">
        <v>0</v>
      </c>
      <c r="H1386" s="190">
        <v>0</v>
      </c>
      <c r="I1386" s="179" t="s">
        <v>16</v>
      </c>
      <c r="J1386" s="65" t="s">
        <v>1550</v>
      </c>
      <c r="K1386" s="66" t="s">
        <v>4077</v>
      </c>
      <c r="L1386" s="67"/>
      <c r="M1386" s="63" t="s">
        <v>1884</v>
      </c>
      <c r="N1386" s="13"/>
      <c r="O1386"/>
      <c r="P1386" t="str">
        <f t="shared" si="319"/>
        <v/>
      </c>
      <c r="Q1386" t="str">
        <f>IF(ISNA(VLOOKUP(AC1386,#REF!,1)),"//","")</f>
        <v/>
      </c>
      <c r="R1386"/>
      <c r="S1386" s="43">
        <f t="shared" si="337"/>
        <v>257</v>
      </c>
      <c r="T1386" s="92" t="s">
        <v>2431</v>
      </c>
      <c r="U1386" s="70" t="s">
        <v>2431</v>
      </c>
      <c r="V1386" s="70" t="s">
        <v>2431</v>
      </c>
      <c r="W1386" s="44" t="str">
        <f t="shared" si="338"/>
        <v/>
      </c>
      <c r="X1386" s="25" t="str">
        <f t="shared" si="339"/>
        <v/>
      </c>
      <c r="Y1386" s="1">
        <f t="shared" si="340"/>
        <v>1350</v>
      </c>
      <c r="Z1386" t="str">
        <f t="shared" si="341"/>
        <v>MNU_MyAlpha</v>
      </c>
      <c r="AA1386" s="158" t="str">
        <f>IF(ISNA(VLOOKUP(X1386,Sheet2!J:J,1,0)),"//","")</f>
        <v/>
      </c>
      <c r="AC1386" s="108" t="str">
        <f t="shared" si="342"/>
        <v/>
      </c>
      <c r="AD1386" t="b">
        <f t="shared" si="343"/>
        <v>1</v>
      </c>
    </row>
    <row r="1387" spans="1:30">
      <c r="A1387" s="56">
        <f t="shared" si="344"/>
        <v>1387</v>
      </c>
      <c r="B1387" s="55">
        <f t="shared" si="345"/>
        <v>1351</v>
      </c>
      <c r="C1387" s="59" t="s">
        <v>4057</v>
      </c>
      <c r="D1387" s="69" t="s">
        <v>3043</v>
      </c>
      <c r="E1387" s="151" t="s">
        <v>2443</v>
      </c>
      <c r="F1387" s="151" t="s">
        <v>2443</v>
      </c>
      <c r="G1387" s="190">
        <v>0</v>
      </c>
      <c r="H1387" s="190">
        <v>0</v>
      </c>
      <c r="I1387" s="179" t="s">
        <v>16</v>
      </c>
      <c r="J1387" s="65" t="s">
        <v>1550</v>
      </c>
      <c r="K1387" s="66" t="s">
        <v>4077</v>
      </c>
      <c r="L1387" s="67"/>
      <c r="M1387" s="63" t="s">
        <v>1901</v>
      </c>
      <c r="N1387" s="13"/>
      <c r="O1387"/>
      <c r="P1387" t="str">
        <f t="shared" si="319"/>
        <v/>
      </c>
      <c r="Q1387" t="str">
        <f>IF(ISNA(VLOOKUP(AC1387,#REF!,1)),"//","")</f>
        <v/>
      </c>
      <c r="R1387"/>
      <c r="S1387" s="43">
        <f t="shared" si="337"/>
        <v>257</v>
      </c>
      <c r="T1387" s="92" t="s">
        <v>2431</v>
      </c>
      <c r="U1387" s="70" t="s">
        <v>2431</v>
      </c>
      <c r="V1387" s="70" t="s">
        <v>2431</v>
      </c>
      <c r="W1387" s="44" t="str">
        <f t="shared" si="338"/>
        <v/>
      </c>
      <c r="X1387" s="25" t="str">
        <f t="shared" si="339"/>
        <v/>
      </c>
      <c r="Y1387" s="1">
        <f t="shared" si="340"/>
        <v>1351</v>
      </c>
      <c r="Z1387" t="str">
        <f t="shared" si="341"/>
        <v>MNU_CONVM</v>
      </c>
      <c r="AA1387" s="158" t="str">
        <f>IF(ISNA(VLOOKUP(X1387,Sheet2!J:J,1,0)),"//","")</f>
        <v/>
      </c>
      <c r="AC1387" s="108" t="str">
        <f t="shared" si="342"/>
        <v/>
      </c>
      <c r="AD1387" t="b">
        <f t="shared" si="343"/>
        <v>1</v>
      </c>
    </row>
    <row r="1388" spans="1:30">
      <c r="A1388" s="56">
        <f t="shared" si="344"/>
        <v>1388</v>
      </c>
      <c r="B1388" s="55">
        <f t="shared" si="345"/>
        <v>1352</v>
      </c>
      <c r="C1388" s="59" t="s">
        <v>4057</v>
      </c>
      <c r="D1388" s="59" t="s">
        <v>7</v>
      </c>
      <c r="E1388" s="151" t="s">
        <v>1350</v>
      </c>
      <c r="F1388" s="151" t="s">
        <v>246</v>
      </c>
      <c r="G1388" s="190">
        <v>0</v>
      </c>
      <c r="H1388" s="190">
        <v>0</v>
      </c>
      <c r="I1388" s="179" t="s">
        <v>16</v>
      </c>
      <c r="J1388" s="65" t="s">
        <v>1550</v>
      </c>
      <c r="K1388" s="66" t="s">
        <v>4077</v>
      </c>
      <c r="L1388" s="67"/>
      <c r="M1388" s="63" t="s">
        <v>1935</v>
      </c>
      <c r="N1388" s="13"/>
      <c r="O1388"/>
      <c r="P1388" t="str">
        <f t="shared" si="319"/>
        <v/>
      </c>
      <c r="Q1388" t="str">
        <f>IF(ISNA(VLOOKUP(AC1388,#REF!,1)),"//","")</f>
        <v/>
      </c>
      <c r="R1388"/>
      <c r="S1388" s="43">
        <f t="shared" si="337"/>
        <v>257</v>
      </c>
      <c r="T1388" s="92" t="s">
        <v>2431</v>
      </c>
      <c r="U1388" s="70" t="s">
        <v>2431</v>
      </c>
      <c r="V1388" s="70" t="s">
        <v>2431</v>
      </c>
      <c r="W1388" s="44" t="str">
        <f t="shared" si="338"/>
        <v/>
      </c>
      <c r="X1388" s="25" t="str">
        <f t="shared" si="339"/>
        <v/>
      </c>
      <c r="Y1388" s="1">
        <f t="shared" si="340"/>
        <v>1352</v>
      </c>
      <c r="Z1388" t="str">
        <f t="shared" si="341"/>
        <v>MNU_ORTHOG</v>
      </c>
      <c r="AA1388" s="158" t="str">
        <f>IF(ISNA(VLOOKUP(X1388,Sheet2!J:J,1,0)),"//","")</f>
        <v/>
      </c>
      <c r="AC1388" s="108" t="str">
        <f t="shared" si="342"/>
        <v/>
      </c>
      <c r="AD1388" t="b">
        <f t="shared" si="343"/>
        <v>1</v>
      </c>
    </row>
    <row r="1389" spans="1:30">
      <c r="A1389" s="56">
        <f t="shared" si="344"/>
        <v>1389</v>
      </c>
      <c r="B1389" s="55">
        <f t="shared" si="345"/>
        <v>1353</v>
      </c>
      <c r="C1389" s="59" t="s">
        <v>4057</v>
      </c>
      <c r="D1389" s="59" t="s">
        <v>7</v>
      </c>
      <c r="E1389" s="151" t="s">
        <v>1352</v>
      </c>
      <c r="F1389" s="151" t="s">
        <v>1352</v>
      </c>
      <c r="G1389" s="190">
        <v>0</v>
      </c>
      <c r="H1389" s="190">
        <v>0</v>
      </c>
      <c r="I1389" s="179" t="s">
        <v>16</v>
      </c>
      <c r="J1389" s="65" t="s">
        <v>1550</v>
      </c>
      <c r="K1389" s="66" t="s">
        <v>4077</v>
      </c>
      <c r="L1389" s="67"/>
      <c r="M1389" s="63" t="s">
        <v>1942</v>
      </c>
      <c r="N1389" s="13"/>
      <c r="O1389"/>
      <c r="P1389" t="str">
        <f t="shared" ref="P1389:P1457" si="346">IF(E1389=F1389,"","NOT EQUAL")</f>
        <v/>
      </c>
      <c r="Q1389" t="str">
        <f>IF(ISNA(VLOOKUP(AC1389,#REF!,1)),"//","")</f>
        <v/>
      </c>
      <c r="R1389"/>
      <c r="S1389" s="43">
        <f t="shared" si="337"/>
        <v>257</v>
      </c>
      <c r="T1389" s="92" t="s">
        <v>2431</v>
      </c>
      <c r="U1389" s="70" t="s">
        <v>2431</v>
      </c>
      <c r="V1389" s="70" t="s">
        <v>2431</v>
      </c>
      <c r="W1389" s="44" t="str">
        <f t="shared" si="338"/>
        <v/>
      </c>
      <c r="X1389" s="25" t="str">
        <f t="shared" si="339"/>
        <v/>
      </c>
      <c r="Y1389" s="1">
        <f t="shared" si="340"/>
        <v>1353</v>
      </c>
      <c r="Z1389" t="str">
        <f t="shared" si="341"/>
        <v>MNU_PARTS</v>
      </c>
      <c r="AA1389" s="158" t="str">
        <f>IF(ISNA(VLOOKUP(X1389,Sheet2!J:J,1,0)),"//","")</f>
        <v/>
      </c>
      <c r="AC1389" s="108" t="str">
        <f t="shared" si="342"/>
        <v/>
      </c>
      <c r="AD1389" t="b">
        <f t="shared" si="343"/>
        <v>1</v>
      </c>
    </row>
    <row r="1390" spans="1:30">
      <c r="A1390" s="56">
        <f t="shared" si="344"/>
        <v>1390</v>
      </c>
      <c r="B1390" s="55">
        <f t="shared" si="345"/>
        <v>1354</v>
      </c>
      <c r="C1390" s="59" t="s">
        <v>4057</v>
      </c>
      <c r="D1390" s="59" t="s">
        <v>7</v>
      </c>
      <c r="E1390" s="151" t="s">
        <v>265</v>
      </c>
      <c r="F1390" s="151" t="s">
        <v>265</v>
      </c>
      <c r="G1390" s="190">
        <v>0</v>
      </c>
      <c r="H1390" s="190">
        <v>0</v>
      </c>
      <c r="I1390" s="179" t="s">
        <v>16</v>
      </c>
      <c r="J1390" s="65" t="s">
        <v>1550</v>
      </c>
      <c r="K1390" s="66" t="s">
        <v>4077</v>
      </c>
      <c r="L1390" s="67"/>
      <c r="M1390" s="63" t="s">
        <v>1961</v>
      </c>
      <c r="N1390" s="13"/>
      <c r="O1390"/>
      <c r="P1390" t="str">
        <f t="shared" si="346"/>
        <v/>
      </c>
      <c r="Q1390" t="str">
        <f>IF(ISNA(VLOOKUP(AC1390,#REF!,1)),"//","")</f>
        <v/>
      </c>
      <c r="R1390"/>
      <c r="S1390" s="43">
        <f t="shared" si="337"/>
        <v>257</v>
      </c>
      <c r="T1390" s="92" t="s">
        <v>2431</v>
      </c>
      <c r="U1390" s="70" t="s">
        <v>2431</v>
      </c>
      <c r="V1390" s="70" t="s">
        <v>2431</v>
      </c>
      <c r="W1390" s="44" t="str">
        <f t="shared" si="338"/>
        <v/>
      </c>
      <c r="X1390" s="25" t="str">
        <f t="shared" si="339"/>
        <v/>
      </c>
      <c r="Y1390" s="1">
        <f t="shared" si="340"/>
        <v>1354</v>
      </c>
      <c r="Z1390" t="str">
        <f t="shared" si="341"/>
        <v>MNU_PROB</v>
      </c>
      <c r="AA1390" s="158" t="str">
        <f>IF(ISNA(VLOOKUP(X1390,Sheet2!J:J,1,0)),"//","")</f>
        <v/>
      </c>
      <c r="AC1390" s="108" t="str">
        <f t="shared" si="342"/>
        <v/>
      </c>
      <c r="AD1390" t="b">
        <f t="shared" si="343"/>
        <v>1</v>
      </c>
    </row>
    <row r="1391" spans="1:30">
      <c r="A1391" s="56">
        <f t="shared" si="344"/>
        <v>1391</v>
      </c>
      <c r="B1391" s="55">
        <f t="shared" si="345"/>
        <v>1355</v>
      </c>
      <c r="C1391" s="59" t="s">
        <v>4057</v>
      </c>
      <c r="D1391" s="59" t="s">
        <v>7</v>
      </c>
      <c r="E1391" s="151" t="s">
        <v>1364</v>
      </c>
      <c r="F1391" s="151" t="s">
        <v>1364</v>
      </c>
      <c r="G1391" s="190">
        <v>0</v>
      </c>
      <c r="H1391" s="190">
        <v>0</v>
      </c>
      <c r="I1391" s="179" t="s">
        <v>16</v>
      </c>
      <c r="J1391" s="65" t="s">
        <v>1550</v>
      </c>
      <c r="K1391" s="66" t="s">
        <v>4077</v>
      </c>
      <c r="L1391" s="67"/>
      <c r="M1391" s="63" t="s">
        <v>1962</v>
      </c>
      <c r="N1391" s="13"/>
      <c r="O1391"/>
      <c r="P1391" t="str">
        <f t="shared" si="346"/>
        <v/>
      </c>
      <c r="Q1391" t="str">
        <f>IF(ISNA(VLOOKUP(AC1391,#REF!,1)),"//","")</f>
        <v/>
      </c>
      <c r="R1391"/>
      <c r="S1391" s="43">
        <f t="shared" si="337"/>
        <v>257</v>
      </c>
      <c r="T1391" s="92" t="s">
        <v>2431</v>
      </c>
      <c r="U1391" s="70" t="s">
        <v>2431</v>
      </c>
      <c r="V1391" s="70" t="s">
        <v>2431</v>
      </c>
      <c r="W1391" s="44" t="str">
        <f t="shared" si="338"/>
        <v/>
      </c>
      <c r="X1391" s="25" t="str">
        <f t="shared" si="339"/>
        <v/>
      </c>
      <c r="Y1391" s="1">
        <f t="shared" si="340"/>
        <v>1355</v>
      </c>
      <c r="Z1391" t="str">
        <f t="shared" si="341"/>
        <v>MNU_PROGS</v>
      </c>
      <c r="AA1391" s="158" t="str">
        <f>IF(ISNA(VLOOKUP(X1391,Sheet2!J:J,1,0)),"//","")</f>
        <v/>
      </c>
      <c r="AC1391" s="108" t="str">
        <f t="shared" si="342"/>
        <v/>
      </c>
      <c r="AD1391" t="b">
        <f t="shared" si="343"/>
        <v>1</v>
      </c>
    </row>
    <row r="1392" spans="1:30">
      <c r="A1392" s="56">
        <f t="shared" si="344"/>
        <v>1392</v>
      </c>
      <c r="B1392" s="55">
        <f t="shared" si="345"/>
        <v>1356</v>
      </c>
      <c r="C1392" s="59" t="s">
        <v>4057</v>
      </c>
      <c r="D1392" s="59" t="s">
        <v>7</v>
      </c>
      <c r="E1392" s="151" t="s">
        <v>270</v>
      </c>
      <c r="F1392" s="151" t="s">
        <v>270</v>
      </c>
      <c r="G1392" s="190">
        <v>0</v>
      </c>
      <c r="H1392" s="190">
        <v>0</v>
      </c>
      <c r="I1392" s="179" t="s">
        <v>16</v>
      </c>
      <c r="J1392" s="65" t="s">
        <v>1550</v>
      </c>
      <c r="K1392" s="66" t="s">
        <v>4077</v>
      </c>
      <c r="L1392" s="67"/>
      <c r="M1392" s="63" t="s">
        <v>1966</v>
      </c>
      <c r="N1392" s="13"/>
      <c r="O1392"/>
      <c r="P1392" t="str">
        <f t="shared" si="346"/>
        <v/>
      </c>
      <c r="Q1392" t="str">
        <f>IF(ISNA(VLOOKUP(AC1392,#REF!,1)),"//","")</f>
        <v/>
      </c>
      <c r="R1392"/>
      <c r="S1392" s="43">
        <f t="shared" si="337"/>
        <v>257</v>
      </c>
      <c r="T1392" s="92" t="s">
        <v>2431</v>
      </c>
      <c r="U1392" s="70" t="s">
        <v>2431</v>
      </c>
      <c r="V1392" s="70" t="s">
        <v>2431</v>
      </c>
      <c r="W1392" s="44" t="str">
        <f t="shared" si="338"/>
        <v/>
      </c>
      <c r="X1392" s="25" t="str">
        <f t="shared" si="339"/>
        <v/>
      </c>
      <c r="Y1392" s="1">
        <f t="shared" si="340"/>
        <v>1356</v>
      </c>
      <c r="Z1392" t="str">
        <f t="shared" si="341"/>
        <v>MNU_PFN</v>
      </c>
      <c r="AA1392" s="158" t="str">
        <f>IF(ISNA(VLOOKUP(X1392,Sheet2!J:J,1,0)),"//","")</f>
        <v/>
      </c>
      <c r="AC1392" s="108" t="str">
        <f t="shared" si="342"/>
        <v/>
      </c>
      <c r="AD1392" t="b">
        <f t="shared" si="343"/>
        <v>1</v>
      </c>
    </row>
    <row r="1393" spans="1:30">
      <c r="A1393" s="56">
        <f t="shared" si="344"/>
        <v>1393</v>
      </c>
      <c r="B1393" s="55">
        <f t="shared" si="345"/>
        <v>1357</v>
      </c>
      <c r="C1393" s="59" t="s">
        <v>4057</v>
      </c>
      <c r="D1393" s="59" t="s">
        <v>7</v>
      </c>
      <c r="E1393" s="151" t="s">
        <v>1365</v>
      </c>
      <c r="F1393" s="151" t="s">
        <v>1365</v>
      </c>
      <c r="G1393" s="190">
        <v>0</v>
      </c>
      <c r="H1393" s="190">
        <v>0</v>
      </c>
      <c r="I1393" s="179" t="s">
        <v>16</v>
      </c>
      <c r="J1393" s="65" t="s">
        <v>1550</v>
      </c>
      <c r="K1393" s="66" t="s">
        <v>4077</v>
      </c>
      <c r="L1393" s="67"/>
      <c r="M1393" s="63" t="s">
        <v>1967</v>
      </c>
      <c r="N1393" s="13"/>
      <c r="O1393"/>
      <c r="P1393" t="str">
        <f t="shared" si="346"/>
        <v/>
      </c>
      <c r="Q1393" t="str">
        <f>IF(ISNA(VLOOKUP(AC1393,#REF!,1)),"//","")</f>
        <v/>
      </c>
      <c r="R1393"/>
      <c r="S1393" s="43">
        <f t="shared" si="337"/>
        <v>257</v>
      </c>
      <c r="T1393" s="92" t="s">
        <v>2431</v>
      </c>
      <c r="U1393" s="70" t="s">
        <v>2431</v>
      </c>
      <c r="V1393" s="70" t="s">
        <v>2431</v>
      </c>
      <c r="W1393" s="44" t="str">
        <f t="shared" si="338"/>
        <v/>
      </c>
      <c r="X1393" s="25" t="str">
        <f t="shared" si="339"/>
        <v/>
      </c>
      <c r="Y1393" s="1">
        <f t="shared" si="340"/>
        <v>1357</v>
      </c>
      <c r="Z1393" t="str">
        <f t="shared" si="341"/>
        <v>MNU_PFN2</v>
      </c>
      <c r="AA1393" s="158" t="str">
        <f>IF(ISNA(VLOOKUP(X1393,Sheet2!J:J,1,0)),"//","")</f>
        <v/>
      </c>
      <c r="AC1393" s="108" t="str">
        <f t="shared" si="342"/>
        <v/>
      </c>
      <c r="AD1393" t="b">
        <f t="shared" si="343"/>
        <v>1</v>
      </c>
    </row>
    <row r="1394" spans="1:30">
      <c r="A1394" s="56">
        <f t="shared" si="344"/>
        <v>1394</v>
      </c>
      <c r="B1394" s="55">
        <f t="shared" si="345"/>
        <v>1358</v>
      </c>
      <c r="C1394" s="59" t="s">
        <v>4057</v>
      </c>
      <c r="D1394" s="69" t="s">
        <v>3043</v>
      </c>
      <c r="E1394" s="151" t="s">
        <v>2439</v>
      </c>
      <c r="F1394" s="151" t="s">
        <v>2439</v>
      </c>
      <c r="G1394" s="190">
        <v>0</v>
      </c>
      <c r="H1394" s="190">
        <v>0</v>
      </c>
      <c r="I1394" s="179" t="s">
        <v>16</v>
      </c>
      <c r="J1394" s="65" t="s">
        <v>1550</v>
      </c>
      <c r="K1394" s="66" t="s">
        <v>4077</v>
      </c>
      <c r="L1394" s="67"/>
      <c r="M1394" s="63" t="s">
        <v>1968</v>
      </c>
      <c r="N1394" s="13"/>
      <c r="O1394"/>
      <c r="P1394" t="str">
        <f t="shared" si="346"/>
        <v/>
      </c>
      <c r="Q1394" t="str">
        <f>IF(ISNA(VLOOKUP(AC1394,#REF!,1)),"//","")</f>
        <v/>
      </c>
      <c r="R1394"/>
      <c r="S1394" s="43">
        <f t="shared" si="337"/>
        <v>257</v>
      </c>
      <c r="T1394" s="92" t="s">
        <v>2431</v>
      </c>
      <c r="U1394" s="70" t="s">
        <v>2431</v>
      </c>
      <c r="V1394" s="70" t="s">
        <v>2431</v>
      </c>
      <c r="W1394" s="44" t="str">
        <f t="shared" si="338"/>
        <v/>
      </c>
      <c r="X1394" s="25" t="str">
        <f t="shared" si="339"/>
        <v/>
      </c>
      <c r="Y1394" s="1">
        <f t="shared" si="340"/>
        <v>1358</v>
      </c>
      <c r="Z1394" t="str">
        <f t="shared" si="341"/>
        <v>MNU_CONVP</v>
      </c>
      <c r="AA1394" s="158" t="str">
        <f>IF(ISNA(VLOOKUP(X1394,Sheet2!J:J,1,0)),"//","")</f>
        <v/>
      </c>
      <c r="AC1394" s="108" t="str">
        <f t="shared" si="342"/>
        <v/>
      </c>
      <c r="AD1394" t="b">
        <f t="shared" si="343"/>
        <v>1</v>
      </c>
    </row>
    <row r="1395" spans="1:30">
      <c r="A1395" s="56">
        <f t="shared" si="344"/>
        <v>1395</v>
      </c>
      <c r="B1395" s="55">
        <f t="shared" si="345"/>
        <v>1359</v>
      </c>
      <c r="C1395" s="59" t="s">
        <v>4057</v>
      </c>
      <c r="D1395" s="59" t="s">
        <v>7</v>
      </c>
      <c r="E1395" s="151" t="s">
        <v>1369</v>
      </c>
      <c r="F1395" s="151" t="s">
        <v>1369</v>
      </c>
      <c r="G1395" s="190">
        <v>0</v>
      </c>
      <c r="H1395" s="190">
        <v>0</v>
      </c>
      <c r="I1395" s="179" t="s">
        <v>16</v>
      </c>
      <c r="J1395" s="65" t="s">
        <v>1550</v>
      </c>
      <c r="K1395" s="66" t="s">
        <v>4077</v>
      </c>
      <c r="L1395" s="67"/>
      <c r="M1395" s="63" t="s">
        <v>1972</v>
      </c>
      <c r="N1395" s="13"/>
      <c r="O1395"/>
      <c r="P1395" t="str">
        <f t="shared" si="346"/>
        <v/>
      </c>
      <c r="Q1395" t="str">
        <f>IF(ISNA(VLOOKUP(AC1395,#REF!,1)),"//","")</f>
        <v/>
      </c>
      <c r="R1395"/>
      <c r="S1395" s="43">
        <f t="shared" si="337"/>
        <v>257</v>
      </c>
      <c r="T1395" s="92" t="s">
        <v>2431</v>
      </c>
      <c r="U1395" s="70" t="s">
        <v>2431</v>
      </c>
      <c r="V1395" s="70" t="s">
        <v>2431</v>
      </c>
      <c r="W1395" s="44" t="str">
        <f t="shared" si="338"/>
        <v/>
      </c>
      <c r="X1395" s="25" t="str">
        <f t="shared" si="339"/>
        <v/>
      </c>
      <c r="Y1395" s="1">
        <f t="shared" si="340"/>
        <v>1359</v>
      </c>
      <c r="Z1395" t="str">
        <f t="shared" si="341"/>
        <v>MNU_RAM</v>
      </c>
      <c r="AA1395" s="158" t="str">
        <f>IF(ISNA(VLOOKUP(X1395,Sheet2!J:J,1,0)),"//","")</f>
        <v/>
      </c>
      <c r="AC1395" s="108" t="str">
        <f t="shared" si="342"/>
        <v/>
      </c>
      <c r="AD1395" t="b">
        <f t="shared" si="343"/>
        <v>1</v>
      </c>
    </row>
    <row r="1396" spans="1:30">
      <c r="A1396" s="56">
        <f t="shared" si="344"/>
        <v>1396</v>
      </c>
      <c r="B1396" s="55">
        <f t="shared" si="345"/>
        <v>1360</v>
      </c>
      <c r="C1396" s="59" t="s">
        <v>4057</v>
      </c>
      <c r="D1396" s="59" t="s">
        <v>7</v>
      </c>
      <c r="E1396" s="151" t="s">
        <v>1378</v>
      </c>
      <c r="F1396" s="151" t="s">
        <v>1378</v>
      </c>
      <c r="G1396" s="190">
        <v>0</v>
      </c>
      <c r="H1396" s="190">
        <v>0</v>
      </c>
      <c r="I1396" s="179" t="s">
        <v>16</v>
      </c>
      <c r="J1396" s="65" t="s">
        <v>1550</v>
      </c>
      <c r="K1396" s="66" t="s">
        <v>4077</v>
      </c>
      <c r="L1396" s="67"/>
      <c r="M1396" s="63" t="s">
        <v>1988</v>
      </c>
      <c r="N1396" s="13"/>
      <c r="O1396"/>
      <c r="P1396" t="str">
        <f t="shared" si="346"/>
        <v/>
      </c>
      <c r="Q1396" t="str">
        <f>IF(ISNA(VLOOKUP(AC1396,#REF!,1)),"//","")</f>
        <v/>
      </c>
      <c r="R1396"/>
      <c r="S1396" s="43">
        <f t="shared" si="337"/>
        <v>257</v>
      </c>
      <c r="T1396" s="92" t="s">
        <v>2431</v>
      </c>
      <c r="U1396" s="70" t="s">
        <v>2431</v>
      </c>
      <c r="V1396" s="70" t="s">
        <v>2431</v>
      </c>
      <c r="W1396" s="44" t="str">
        <f t="shared" si="338"/>
        <v/>
      </c>
      <c r="X1396" s="25" t="str">
        <f t="shared" si="339"/>
        <v/>
      </c>
      <c r="Y1396" s="1">
        <f t="shared" si="340"/>
        <v>1360</v>
      </c>
      <c r="Z1396" t="str">
        <f t="shared" si="341"/>
        <v>MNU_REALS</v>
      </c>
      <c r="AA1396" s="158" t="str">
        <f>IF(ISNA(VLOOKUP(X1396,Sheet2!J:J,1,0)),"//","")</f>
        <v/>
      </c>
      <c r="AC1396" s="108" t="str">
        <f t="shared" si="342"/>
        <v/>
      </c>
      <c r="AD1396" t="b">
        <f t="shared" si="343"/>
        <v>1</v>
      </c>
    </row>
    <row r="1397" spans="1:30">
      <c r="A1397" s="56">
        <f t="shared" si="344"/>
        <v>1397</v>
      </c>
      <c r="B1397" s="55">
        <f t="shared" si="345"/>
        <v>1361</v>
      </c>
      <c r="C1397" s="59" t="s">
        <v>4057</v>
      </c>
      <c r="D1397" s="59" t="s">
        <v>7</v>
      </c>
      <c r="E1397" s="151" t="s">
        <v>336</v>
      </c>
      <c r="F1397" s="151" t="s">
        <v>336</v>
      </c>
      <c r="G1397" s="190">
        <v>0</v>
      </c>
      <c r="H1397" s="190">
        <v>0</v>
      </c>
      <c r="I1397" s="179" t="s">
        <v>16</v>
      </c>
      <c r="J1397" s="65" t="s">
        <v>1550</v>
      </c>
      <c r="K1397" s="66" t="s">
        <v>4077</v>
      </c>
      <c r="L1397" s="67"/>
      <c r="M1397" s="63" t="s">
        <v>2058</v>
      </c>
      <c r="N1397" s="13"/>
      <c r="O1397"/>
      <c r="P1397" t="str">
        <f t="shared" si="346"/>
        <v/>
      </c>
      <c r="Q1397" t="str">
        <f>IF(ISNA(VLOOKUP(AC1397,#REF!,1)),"//","")</f>
        <v/>
      </c>
      <c r="R1397"/>
      <c r="S1397" s="43">
        <f t="shared" si="337"/>
        <v>257</v>
      </c>
      <c r="T1397" s="92" t="s">
        <v>2431</v>
      </c>
      <c r="U1397" s="70" t="s">
        <v>2431</v>
      </c>
      <c r="V1397" s="70" t="s">
        <v>2431</v>
      </c>
      <c r="W1397" s="44" t="str">
        <f t="shared" si="338"/>
        <v/>
      </c>
      <c r="X1397" s="25" t="str">
        <f t="shared" si="339"/>
        <v/>
      </c>
      <c r="Y1397" s="1">
        <f t="shared" si="340"/>
        <v>1361</v>
      </c>
      <c r="Z1397" t="str">
        <f t="shared" si="341"/>
        <v>MNU_Solver</v>
      </c>
      <c r="AA1397" s="158" t="str">
        <f>IF(ISNA(VLOOKUP(X1397,Sheet2!J:J,1,0)),"//","")</f>
        <v/>
      </c>
      <c r="AC1397" s="108" t="str">
        <f t="shared" si="342"/>
        <v/>
      </c>
      <c r="AD1397" t="b">
        <f t="shared" si="343"/>
        <v>1</v>
      </c>
    </row>
    <row r="1398" spans="1:30">
      <c r="A1398" s="56">
        <f t="shared" si="344"/>
        <v>1398</v>
      </c>
      <c r="B1398" s="55">
        <f t="shared" si="345"/>
        <v>1362</v>
      </c>
      <c r="C1398" s="59" t="s">
        <v>4057</v>
      </c>
      <c r="D1398" s="59" t="s">
        <v>7</v>
      </c>
      <c r="E1398" s="151" t="s">
        <v>340</v>
      </c>
      <c r="F1398" s="151" t="s">
        <v>340</v>
      </c>
      <c r="G1398" s="190">
        <v>0</v>
      </c>
      <c r="H1398" s="190">
        <v>0</v>
      </c>
      <c r="I1398" s="179" t="s">
        <v>16</v>
      </c>
      <c r="J1398" s="65" t="s">
        <v>1550</v>
      </c>
      <c r="K1398" s="66" t="s">
        <v>4077</v>
      </c>
      <c r="L1398" s="67"/>
      <c r="M1398" s="63" t="s">
        <v>2062</v>
      </c>
      <c r="N1398" s="13"/>
      <c r="O1398"/>
      <c r="P1398" t="str">
        <f t="shared" si="346"/>
        <v/>
      </c>
      <c r="Q1398" t="str">
        <f>IF(ISNA(VLOOKUP(AC1398,#REF!,1)),"//","")</f>
        <v/>
      </c>
      <c r="R1398"/>
      <c r="S1398" s="43">
        <f t="shared" si="337"/>
        <v>257</v>
      </c>
      <c r="T1398" s="92" t="s">
        <v>2431</v>
      </c>
      <c r="U1398" s="70" t="s">
        <v>2431</v>
      </c>
      <c r="V1398" s="70" t="s">
        <v>2431</v>
      </c>
      <c r="W1398" s="44" t="str">
        <f t="shared" si="338"/>
        <v/>
      </c>
      <c r="X1398" s="25" t="str">
        <f t="shared" si="339"/>
        <v/>
      </c>
      <c r="Y1398" s="1">
        <f t="shared" si="340"/>
        <v>1362</v>
      </c>
      <c r="Z1398" t="str">
        <f t="shared" si="341"/>
        <v>MNU_STAT</v>
      </c>
      <c r="AA1398" s="158" t="str">
        <f>IF(ISNA(VLOOKUP(X1398,Sheet2!J:J,1,0)),"//","")</f>
        <v/>
      </c>
      <c r="AC1398" s="108" t="str">
        <f t="shared" si="342"/>
        <v/>
      </c>
      <c r="AD1398" t="b">
        <f t="shared" si="343"/>
        <v>1</v>
      </c>
    </row>
    <row r="1399" spans="1:30">
      <c r="A1399" s="56">
        <f t="shared" si="344"/>
        <v>1399</v>
      </c>
      <c r="B1399" s="55">
        <f t="shared" si="345"/>
        <v>1363</v>
      </c>
      <c r="C1399" s="59" t="s">
        <v>4057</v>
      </c>
      <c r="D1399" s="59" t="s">
        <v>7</v>
      </c>
      <c r="E1399" s="151" t="s">
        <v>1409</v>
      </c>
      <c r="F1399" s="151" t="s">
        <v>1409</v>
      </c>
      <c r="G1399" s="190">
        <v>0</v>
      </c>
      <c r="H1399" s="190">
        <v>0</v>
      </c>
      <c r="I1399" s="179" t="s">
        <v>16</v>
      </c>
      <c r="J1399" s="65" t="s">
        <v>1550</v>
      </c>
      <c r="K1399" s="66" t="s">
        <v>4077</v>
      </c>
      <c r="L1399" s="67"/>
      <c r="M1399" s="63" t="s">
        <v>2064</v>
      </c>
      <c r="N1399" s="13"/>
      <c r="O1399"/>
      <c r="P1399" t="str">
        <f t="shared" si="346"/>
        <v/>
      </c>
      <c r="Q1399" t="str">
        <f>IF(ISNA(VLOOKUP(AC1399,#REF!,1)),"//","")</f>
        <v/>
      </c>
      <c r="R1399"/>
      <c r="S1399" s="43">
        <f t="shared" si="337"/>
        <v>257</v>
      </c>
      <c r="T1399" s="92" t="s">
        <v>2431</v>
      </c>
      <c r="U1399" s="70" t="s">
        <v>2431</v>
      </c>
      <c r="V1399" s="70" t="s">
        <v>2431</v>
      </c>
      <c r="W1399" s="44" t="str">
        <f t="shared" si="338"/>
        <v/>
      </c>
      <c r="X1399" s="25" t="str">
        <f t="shared" si="339"/>
        <v/>
      </c>
      <c r="Y1399" s="1">
        <f t="shared" si="340"/>
        <v>1363</v>
      </c>
      <c r="Z1399" t="str">
        <f t="shared" si="341"/>
        <v>MNU_STK</v>
      </c>
      <c r="AA1399" s="158" t="str">
        <f>IF(ISNA(VLOOKUP(X1399,Sheet2!J:J,1,0)),"//","")</f>
        <v/>
      </c>
      <c r="AC1399" s="108" t="str">
        <f t="shared" si="342"/>
        <v/>
      </c>
      <c r="AD1399" t="b">
        <f t="shared" si="343"/>
        <v>1</v>
      </c>
    </row>
    <row r="1400" spans="1:30">
      <c r="A1400" s="56">
        <f t="shared" si="344"/>
        <v>1400</v>
      </c>
      <c r="B1400" s="55">
        <f t="shared" si="345"/>
        <v>1364</v>
      </c>
      <c r="C1400" s="59" t="s">
        <v>4057</v>
      </c>
      <c r="D1400" s="59" t="s">
        <v>7</v>
      </c>
      <c r="E1400" s="151" t="s">
        <v>348</v>
      </c>
      <c r="F1400" s="151" t="s">
        <v>348</v>
      </c>
      <c r="G1400" s="190">
        <v>0</v>
      </c>
      <c r="H1400" s="190">
        <v>0</v>
      </c>
      <c r="I1400" s="179" t="s">
        <v>16</v>
      </c>
      <c r="J1400" s="65" t="s">
        <v>1550</v>
      </c>
      <c r="K1400" s="66" t="s">
        <v>4077</v>
      </c>
      <c r="L1400" s="67"/>
      <c r="M1400" s="63" t="s">
        <v>3652</v>
      </c>
      <c r="N1400" s="13"/>
      <c r="O1400"/>
      <c r="P1400" t="str">
        <f t="shared" si="346"/>
        <v/>
      </c>
      <c r="Q1400" t="str">
        <f>IF(ISNA(VLOOKUP(AC1400,#REF!,1)),"//","")</f>
        <v/>
      </c>
      <c r="R1400"/>
      <c r="S1400" s="43">
        <f t="shared" si="337"/>
        <v>257</v>
      </c>
      <c r="T1400" s="92"/>
      <c r="U1400" s="70"/>
      <c r="V1400" s="70"/>
      <c r="W1400" s="44" t="str">
        <f t="shared" si="338"/>
        <v/>
      </c>
      <c r="X1400" s="25" t="str">
        <f t="shared" si="339"/>
        <v/>
      </c>
      <c r="Y1400" s="1">
        <f t="shared" si="340"/>
        <v>1364</v>
      </c>
      <c r="Z1400" t="str">
        <f t="shared" si="341"/>
        <v>MNU_STRINGS</v>
      </c>
      <c r="AA1400" s="158" t="str">
        <f>IF(ISNA(VLOOKUP(X1400,Sheet2!J:J,1,0)),"//","")</f>
        <v/>
      </c>
      <c r="AC1400" s="108" t="str">
        <f t="shared" si="342"/>
        <v/>
      </c>
      <c r="AD1400" t="b">
        <f t="shared" si="343"/>
        <v>1</v>
      </c>
    </row>
    <row r="1401" spans="1:30">
      <c r="A1401" s="56">
        <f t="shared" si="344"/>
        <v>1401</v>
      </c>
      <c r="B1401" s="55">
        <f t="shared" si="345"/>
        <v>1365</v>
      </c>
      <c r="C1401" s="59" t="s">
        <v>4057</v>
      </c>
      <c r="D1401" s="59" t="s">
        <v>7</v>
      </c>
      <c r="E1401" s="151" t="s">
        <v>357</v>
      </c>
      <c r="F1401" s="151" t="s">
        <v>357</v>
      </c>
      <c r="G1401" s="190">
        <v>0</v>
      </c>
      <c r="H1401" s="190">
        <v>0</v>
      </c>
      <c r="I1401" s="179" t="s">
        <v>16</v>
      </c>
      <c r="J1401" s="65" t="s">
        <v>1550</v>
      </c>
      <c r="K1401" s="66" t="s">
        <v>4077</v>
      </c>
      <c r="L1401" s="67"/>
      <c r="M1401" s="63" t="s">
        <v>2086</v>
      </c>
      <c r="N1401" s="13"/>
      <c r="O1401"/>
      <c r="P1401" t="str">
        <f t="shared" si="346"/>
        <v/>
      </c>
      <c r="Q1401" t="str">
        <f>IF(ISNA(VLOOKUP(AC1401,#REF!,1)),"//","")</f>
        <v/>
      </c>
      <c r="R1401"/>
      <c r="S1401" s="43">
        <f t="shared" si="337"/>
        <v>257</v>
      </c>
      <c r="T1401" s="92" t="s">
        <v>2431</v>
      </c>
      <c r="U1401" s="70" t="s">
        <v>2431</v>
      </c>
      <c r="V1401" s="70" t="s">
        <v>2431</v>
      </c>
      <c r="W1401" s="44" t="str">
        <f t="shared" si="338"/>
        <v/>
      </c>
      <c r="X1401" s="25" t="str">
        <f t="shared" si="339"/>
        <v/>
      </c>
      <c r="Y1401" s="1">
        <f t="shared" si="340"/>
        <v>1365</v>
      </c>
      <c r="Z1401" t="str">
        <f t="shared" si="341"/>
        <v>MNU_TEST</v>
      </c>
      <c r="AA1401" s="158" t="str">
        <f>IF(ISNA(VLOOKUP(X1401,Sheet2!J:J,1,0)),"//","")</f>
        <v/>
      </c>
      <c r="AC1401" s="108" t="str">
        <f t="shared" si="342"/>
        <v/>
      </c>
      <c r="AD1401" t="b">
        <f t="shared" si="343"/>
        <v>1</v>
      </c>
    </row>
    <row r="1402" spans="1:30">
      <c r="A1402" s="56">
        <f t="shared" si="344"/>
        <v>1402</v>
      </c>
      <c r="B1402" s="55">
        <f t="shared" si="345"/>
        <v>1366</v>
      </c>
      <c r="C1402" s="59" t="s">
        <v>4057</v>
      </c>
      <c r="D1402" s="59" t="s">
        <v>7</v>
      </c>
      <c r="E1402" s="151" t="s">
        <v>1427</v>
      </c>
      <c r="F1402" s="151" t="s">
        <v>1427</v>
      </c>
      <c r="G1402" s="190">
        <v>0</v>
      </c>
      <c r="H1402" s="190">
        <v>0</v>
      </c>
      <c r="I1402" s="179" t="s">
        <v>16</v>
      </c>
      <c r="J1402" s="65" t="s">
        <v>1550</v>
      </c>
      <c r="K1402" s="66" t="s">
        <v>4077</v>
      </c>
      <c r="L1402" s="67"/>
      <c r="M1402" s="63" t="s">
        <v>2090</v>
      </c>
      <c r="N1402" s="13"/>
      <c r="O1402"/>
      <c r="P1402" t="str">
        <f t="shared" si="346"/>
        <v/>
      </c>
      <c r="Q1402" t="str">
        <f>IF(ISNA(VLOOKUP(AC1402,#REF!,1)),"//","")</f>
        <v/>
      </c>
      <c r="R1402"/>
      <c r="S1402" s="43">
        <f t="shared" si="337"/>
        <v>257</v>
      </c>
      <c r="T1402" s="92" t="s">
        <v>2431</v>
      </c>
      <c r="U1402" s="70" t="s">
        <v>2431</v>
      </c>
      <c r="V1402" s="70" t="s">
        <v>2431</v>
      </c>
      <c r="W1402" s="44" t="str">
        <f t="shared" si="338"/>
        <v/>
      </c>
      <c r="X1402" s="25" t="str">
        <f t="shared" si="339"/>
        <v/>
      </c>
      <c r="Y1402" s="1">
        <f t="shared" si="340"/>
        <v>1366</v>
      </c>
      <c r="Z1402" t="str">
        <f t="shared" si="341"/>
        <v>MNU_TIMES</v>
      </c>
      <c r="AA1402" s="158" t="str">
        <f>IF(ISNA(VLOOKUP(X1402,Sheet2!J:J,1,0)),"//","")</f>
        <v/>
      </c>
      <c r="AC1402" s="108" t="str">
        <f t="shared" si="342"/>
        <v/>
      </c>
      <c r="AD1402" t="b">
        <f t="shared" si="343"/>
        <v>1</v>
      </c>
    </row>
    <row r="1403" spans="1:30">
      <c r="A1403" s="56">
        <f t="shared" si="344"/>
        <v>1403</v>
      </c>
      <c r="B1403" s="55">
        <f t="shared" si="345"/>
        <v>1367</v>
      </c>
      <c r="C1403" s="59" t="s">
        <v>4057</v>
      </c>
      <c r="D1403" s="69" t="s">
        <v>3043</v>
      </c>
      <c r="E1403" s="151" t="s">
        <v>1432</v>
      </c>
      <c r="F1403" s="151" t="s">
        <v>1433</v>
      </c>
      <c r="G1403" s="190">
        <v>0</v>
      </c>
      <c r="H1403" s="190">
        <v>0</v>
      </c>
      <c r="I1403" s="179" t="s">
        <v>16</v>
      </c>
      <c r="J1403" s="65" t="s">
        <v>1550</v>
      </c>
      <c r="K1403" s="66" t="s">
        <v>4077</v>
      </c>
      <c r="L1403" s="59" t="s">
        <v>18</v>
      </c>
      <c r="M1403" s="63" t="s">
        <v>2101</v>
      </c>
      <c r="N1403" s="13"/>
      <c r="O1403"/>
      <c r="P1403" t="str">
        <f t="shared" si="346"/>
        <v>NOT EQUAL</v>
      </c>
      <c r="Q1403" t="str">
        <f>IF(ISNA(VLOOKUP(AC1403,#REF!,1)),"//","")</f>
        <v/>
      </c>
      <c r="R1403"/>
      <c r="S1403" s="43">
        <f t="shared" si="337"/>
        <v>257</v>
      </c>
      <c r="T1403" s="92" t="s">
        <v>2431</v>
      </c>
      <c r="U1403" s="70" t="s">
        <v>2431</v>
      </c>
      <c r="V1403" s="70" t="s">
        <v>2431</v>
      </c>
      <c r="W1403" s="44" t="str">
        <f t="shared" si="338"/>
        <v/>
      </c>
      <c r="X1403" s="25" t="str">
        <f t="shared" si="339"/>
        <v/>
      </c>
      <c r="Y1403" s="1">
        <f t="shared" si="340"/>
        <v>1367</v>
      </c>
      <c r="Z1403" t="str">
        <f t="shared" si="341"/>
        <v>MNU_TRI</v>
      </c>
      <c r="AA1403" s="158" t="str">
        <f>IF(ISNA(VLOOKUP(X1403,Sheet2!J:J,1,0)),"//","")</f>
        <v/>
      </c>
      <c r="AC1403" s="108" t="str">
        <f t="shared" si="342"/>
        <v/>
      </c>
      <c r="AD1403" t="b">
        <f t="shared" si="343"/>
        <v>1</v>
      </c>
    </row>
    <row r="1404" spans="1:30">
      <c r="A1404" s="56">
        <f t="shared" si="344"/>
        <v>1404</v>
      </c>
      <c r="B1404" s="55">
        <f t="shared" si="345"/>
        <v>1368</v>
      </c>
      <c r="C1404" s="59" t="s">
        <v>4057</v>
      </c>
      <c r="D1404" s="59" t="s">
        <v>7</v>
      </c>
      <c r="E1404" s="151" t="s">
        <v>1434</v>
      </c>
      <c r="F1404" s="151" t="s">
        <v>1434</v>
      </c>
      <c r="G1404" s="190">
        <v>0</v>
      </c>
      <c r="H1404" s="190">
        <v>0</v>
      </c>
      <c r="I1404" s="179" t="s">
        <v>16</v>
      </c>
      <c r="J1404" s="65" t="s">
        <v>1550</v>
      </c>
      <c r="K1404" s="66" t="s">
        <v>4077</v>
      </c>
      <c r="L1404" s="67"/>
      <c r="M1404" s="63" t="s">
        <v>2102</v>
      </c>
      <c r="N1404" s="13"/>
      <c r="O1404"/>
      <c r="P1404" t="str">
        <f t="shared" si="346"/>
        <v/>
      </c>
      <c r="Q1404" t="str">
        <f>IF(ISNA(VLOOKUP(AC1404,#REF!,1)),"//","")</f>
        <v/>
      </c>
      <c r="R1404"/>
      <c r="S1404" s="43">
        <f t="shared" si="337"/>
        <v>257</v>
      </c>
      <c r="T1404" s="92" t="s">
        <v>2431</v>
      </c>
      <c r="U1404" s="70" t="s">
        <v>2431</v>
      </c>
      <c r="V1404" s="70" t="s">
        <v>2431</v>
      </c>
      <c r="W1404" s="44" t="str">
        <f t="shared" si="338"/>
        <v/>
      </c>
      <c r="X1404" s="25" t="str">
        <f t="shared" si="339"/>
        <v/>
      </c>
      <c r="Y1404" s="1">
        <f t="shared" si="340"/>
        <v>1368</v>
      </c>
      <c r="Z1404" t="str">
        <f t="shared" si="341"/>
        <v>MNU_TVM</v>
      </c>
      <c r="AA1404" s="158" t="str">
        <f>IF(ISNA(VLOOKUP(X1404,Sheet2!J:J,1,0)),"//","")</f>
        <v/>
      </c>
      <c r="AC1404" s="108" t="str">
        <f t="shared" si="342"/>
        <v/>
      </c>
      <c r="AD1404" t="b">
        <f t="shared" si="343"/>
        <v>1</v>
      </c>
    </row>
    <row r="1405" spans="1:30">
      <c r="A1405" s="56">
        <f t="shared" si="344"/>
        <v>1405</v>
      </c>
      <c r="B1405" s="55">
        <f t="shared" si="345"/>
        <v>1369</v>
      </c>
      <c r="C1405" s="59" t="s">
        <v>4057</v>
      </c>
      <c r="D1405" s="69" t="s">
        <v>3043</v>
      </c>
      <c r="E1405" s="151" t="s">
        <v>370</v>
      </c>
      <c r="F1405" s="151" t="s">
        <v>370</v>
      </c>
      <c r="G1405" s="190">
        <v>0</v>
      </c>
      <c r="H1405" s="190">
        <v>0</v>
      </c>
      <c r="I1405" s="179" t="s">
        <v>16</v>
      </c>
      <c r="J1405" s="65" t="s">
        <v>1550</v>
      </c>
      <c r="K1405" s="66" t="s">
        <v>4077</v>
      </c>
      <c r="L1405" s="59" t="s">
        <v>371</v>
      </c>
      <c r="M1405" s="63" t="s">
        <v>2108</v>
      </c>
      <c r="N1405" s="13"/>
      <c r="O1405"/>
      <c r="P1405" t="str">
        <f t="shared" si="346"/>
        <v/>
      </c>
      <c r="Q1405" t="str">
        <f>IF(ISNA(VLOOKUP(AC1405,#REF!,1)),"//","")</f>
        <v/>
      </c>
      <c r="R1405"/>
      <c r="S1405" s="43">
        <f t="shared" si="337"/>
        <v>257</v>
      </c>
      <c r="T1405" s="92" t="s">
        <v>2431</v>
      </c>
      <c r="U1405" s="70" t="s">
        <v>2431</v>
      </c>
      <c r="V1405" s="70" t="s">
        <v>2431</v>
      </c>
      <c r="W1405" s="44" t="str">
        <f t="shared" si="338"/>
        <v/>
      </c>
      <c r="X1405" s="25" t="str">
        <f t="shared" si="339"/>
        <v/>
      </c>
      <c r="Y1405" s="1">
        <f t="shared" si="340"/>
        <v>1369</v>
      </c>
      <c r="Z1405" t="str">
        <f t="shared" si="341"/>
        <v>MNU_UNITCONV</v>
      </c>
      <c r="AA1405" s="158" t="str">
        <f>IF(ISNA(VLOOKUP(X1405,Sheet2!J:J,1,0)),"//","")</f>
        <v/>
      </c>
      <c r="AC1405" s="108" t="str">
        <f t="shared" si="342"/>
        <v/>
      </c>
      <c r="AD1405" t="b">
        <f t="shared" si="343"/>
        <v>1</v>
      </c>
    </row>
    <row r="1406" spans="1:30">
      <c r="A1406" s="56">
        <f t="shared" si="344"/>
        <v>1406</v>
      </c>
      <c r="B1406" s="55">
        <f t="shared" si="345"/>
        <v>1370</v>
      </c>
      <c r="C1406" s="59" t="s">
        <v>4057</v>
      </c>
      <c r="D1406" s="59" t="s">
        <v>7</v>
      </c>
      <c r="E1406" s="151" t="s">
        <v>373</v>
      </c>
      <c r="F1406" s="151" t="s">
        <v>373</v>
      </c>
      <c r="G1406" s="190">
        <v>0</v>
      </c>
      <c r="H1406" s="190">
        <v>0</v>
      </c>
      <c r="I1406" s="179" t="s">
        <v>16</v>
      </c>
      <c r="J1406" s="65" t="s">
        <v>1550</v>
      </c>
      <c r="K1406" s="66" t="s">
        <v>4077</v>
      </c>
      <c r="L1406" s="67"/>
      <c r="M1406" s="63" t="s">
        <v>2110</v>
      </c>
      <c r="N1406" s="13"/>
      <c r="O1406"/>
      <c r="P1406" t="str">
        <f t="shared" si="346"/>
        <v/>
      </c>
      <c r="Q1406" t="str">
        <f>IF(ISNA(VLOOKUP(AC1406,#REF!,1)),"//","")</f>
        <v/>
      </c>
      <c r="R1406"/>
      <c r="S1406" s="43">
        <f t="shared" si="337"/>
        <v>257</v>
      </c>
      <c r="T1406" s="92" t="s">
        <v>2431</v>
      </c>
      <c r="U1406" s="70" t="s">
        <v>2431</v>
      </c>
      <c r="V1406" s="70" t="s">
        <v>2431</v>
      </c>
      <c r="W1406" s="44" t="str">
        <f t="shared" si="338"/>
        <v/>
      </c>
      <c r="X1406" s="25" t="str">
        <f t="shared" si="339"/>
        <v/>
      </c>
      <c r="Y1406" s="1">
        <f t="shared" si="340"/>
        <v>1370</v>
      </c>
      <c r="Z1406" t="str">
        <f t="shared" si="341"/>
        <v>MNU_VARS</v>
      </c>
      <c r="AA1406" s="158" t="str">
        <f>IF(ISNA(VLOOKUP(X1406,Sheet2!J:J,1,0)),"//","")</f>
        <v/>
      </c>
      <c r="AC1406" s="108" t="str">
        <f t="shared" si="342"/>
        <v/>
      </c>
      <c r="AD1406" t="b">
        <f t="shared" si="343"/>
        <v>1</v>
      </c>
    </row>
    <row r="1407" spans="1:30">
      <c r="A1407" s="56">
        <f t="shared" si="344"/>
        <v>1407</v>
      </c>
      <c r="B1407" s="55">
        <f t="shared" si="345"/>
        <v>1371</v>
      </c>
      <c r="C1407" s="59" t="s">
        <v>4057</v>
      </c>
      <c r="D1407" s="69" t="s">
        <v>3043</v>
      </c>
      <c r="E1407" s="151" t="s">
        <v>2444</v>
      </c>
      <c r="F1407" s="151" t="s">
        <v>2444</v>
      </c>
      <c r="G1407" s="190">
        <v>0</v>
      </c>
      <c r="H1407" s="190">
        <v>0</v>
      </c>
      <c r="I1407" s="179" t="s">
        <v>16</v>
      </c>
      <c r="J1407" s="65" t="s">
        <v>1550</v>
      </c>
      <c r="K1407" s="66" t="s">
        <v>4077</v>
      </c>
      <c r="L1407" s="67"/>
      <c r="M1407" s="63" t="s">
        <v>2114</v>
      </c>
      <c r="N1407" s="13"/>
      <c r="O1407"/>
      <c r="P1407" t="str">
        <f t="shared" si="346"/>
        <v/>
      </c>
      <c r="Q1407" t="str">
        <f>IF(ISNA(VLOOKUP(AC1407,#REF!,1)),"//","")</f>
        <v/>
      </c>
      <c r="R1407"/>
      <c r="S1407" s="43">
        <f t="shared" si="337"/>
        <v>257</v>
      </c>
      <c r="T1407" s="92" t="s">
        <v>2431</v>
      </c>
      <c r="U1407" s="70" t="s">
        <v>2431</v>
      </c>
      <c r="V1407" s="70" t="s">
        <v>2431</v>
      </c>
      <c r="W1407" s="44" t="str">
        <f t="shared" si="338"/>
        <v/>
      </c>
      <c r="X1407" s="25" t="str">
        <f t="shared" si="339"/>
        <v/>
      </c>
      <c r="Y1407" s="1">
        <f t="shared" si="340"/>
        <v>1371</v>
      </c>
      <c r="Z1407" t="str">
        <f t="shared" si="341"/>
        <v>MNU_CONVV</v>
      </c>
      <c r="AA1407" s="158" t="str">
        <f>IF(ISNA(VLOOKUP(X1407,Sheet2!J:J,1,0)),"//","")</f>
        <v/>
      </c>
      <c r="AC1407" s="108" t="str">
        <f t="shared" si="342"/>
        <v/>
      </c>
      <c r="AD1407" t="b">
        <f t="shared" si="343"/>
        <v>1</v>
      </c>
    </row>
    <row r="1408" spans="1:30">
      <c r="A1408" s="56">
        <f t="shared" si="344"/>
        <v>1408</v>
      </c>
      <c r="B1408" s="55">
        <f t="shared" si="345"/>
        <v>1372</v>
      </c>
      <c r="C1408" s="59" t="s">
        <v>4057</v>
      </c>
      <c r="D1408" s="59" t="s">
        <v>7</v>
      </c>
      <c r="E1408" s="151" t="s">
        <v>387</v>
      </c>
      <c r="F1408" s="151" t="s">
        <v>387</v>
      </c>
      <c r="G1408" s="190">
        <v>0</v>
      </c>
      <c r="H1408" s="190">
        <v>0</v>
      </c>
      <c r="I1408" s="179" t="s">
        <v>16</v>
      </c>
      <c r="J1408" s="65" t="s">
        <v>1550</v>
      </c>
      <c r="K1408" s="66" t="s">
        <v>4077</v>
      </c>
      <c r="L1408" s="67"/>
      <c r="M1408" s="63" t="s">
        <v>2139</v>
      </c>
      <c r="N1408" s="13"/>
      <c r="O1408"/>
      <c r="P1408" t="str">
        <f t="shared" si="346"/>
        <v/>
      </c>
      <c r="Q1408" t="str">
        <f>IF(ISNA(VLOOKUP(AC1408,#REF!,1)),"//","")</f>
        <v/>
      </c>
      <c r="R1408"/>
      <c r="S1408" s="43">
        <f t="shared" si="337"/>
        <v>257</v>
      </c>
      <c r="T1408" s="92" t="s">
        <v>2431</v>
      </c>
      <c r="U1408" s="70" t="s">
        <v>2431</v>
      </c>
      <c r="V1408" s="70" t="s">
        <v>2431</v>
      </c>
      <c r="W1408" s="44" t="str">
        <f t="shared" si="338"/>
        <v/>
      </c>
      <c r="X1408" s="25" t="str">
        <f t="shared" si="339"/>
        <v/>
      </c>
      <c r="Y1408" s="1">
        <f t="shared" si="340"/>
        <v>1372</v>
      </c>
      <c r="Z1408" t="str">
        <f t="shared" si="341"/>
        <v>MNU_XFN</v>
      </c>
      <c r="AA1408" s="158" t="str">
        <f>IF(ISNA(VLOOKUP(X1408,Sheet2!J:J,1,0)),"//","")</f>
        <v/>
      </c>
      <c r="AC1408" s="108" t="str">
        <f t="shared" si="342"/>
        <v/>
      </c>
      <c r="AD1408" t="b">
        <f t="shared" si="343"/>
        <v>1</v>
      </c>
    </row>
    <row r="1409" spans="1:30">
      <c r="A1409" s="56">
        <f t="shared" si="344"/>
        <v>1409</v>
      </c>
      <c r="B1409" s="55">
        <f t="shared" si="345"/>
        <v>1373</v>
      </c>
      <c r="C1409" s="59" t="s">
        <v>4057</v>
      </c>
      <c r="D1409" s="69" t="s">
        <v>3043</v>
      </c>
      <c r="E1409" s="151" t="s">
        <v>2464</v>
      </c>
      <c r="F1409" s="151" t="s">
        <v>2464</v>
      </c>
      <c r="G1409" s="190">
        <v>0</v>
      </c>
      <c r="H1409" s="190">
        <v>0</v>
      </c>
      <c r="I1409" s="179" t="s">
        <v>16</v>
      </c>
      <c r="J1409" s="65" t="s">
        <v>1550</v>
      </c>
      <c r="K1409" s="66" t="s">
        <v>4077</v>
      </c>
      <c r="L1409" s="67"/>
      <c r="M1409" s="63" t="s">
        <v>2141</v>
      </c>
      <c r="N1409" s="13"/>
      <c r="O1409"/>
      <c r="P1409" t="str">
        <f t="shared" si="346"/>
        <v/>
      </c>
      <c r="Q1409" t="str">
        <f>IF(ISNA(VLOOKUP(AC1409,#REF!,1)),"//","")</f>
        <v/>
      </c>
      <c r="R1409"/>
      <c r="S1409" s="43">
        <f t="shared" si="337"/>
        <v>257</v>
      </c>
      <c r="T1409" s="92" t="s">
        <v>2431</v>
      </c>
      <c r="U1409" s="70" t="s">
        <v>2431</v>
      </c>
      <c r="V1409" s="70" t="s">
        <v>2431</v>
      </c>
      <c r="W1409" s="44" t="str">
        <f t="shared" si="338"/>
        <v/>
      </c>
      <c r="X1409" s="25" t="str">
        <f t="shared" si="339"/>
        <v/>
      </c>
      <c r="Y1409" s="1">
        <f t="shared" si="340"/>
        <v>1373</v>
      </c>
      <c r="Z1409" t="str">
        <f t="shared" si="341"/>
        <v>MNU_CONVX</v>
      </c>
      <c r="AA1409" s="158" t="str">
        <f>IF(ISNA(VLOOKUP(X1409,Sheet2!J:J,1,0)),"//","")</f>
        <v/>
      </c>
      <c r="AC1409" s="108" t="str">
        <f t="shared" si="342"/>
        <v/>
      </c>
      <c r="AD1409" t="b">
        <f t="shared" si="343"/>
        <v>1</v>
      </c>
    </row>
    <row r="1410" spans="1:30">
      <c r="A1410" s="56">
        <f t="shared" si="344"/>
        <v>1410</v>
      </c>
      <c r="B1410" s="55">
        <f t="shared" si="345"/>
        <v>1374</v>
      </c>
      <c r="C1410" s="59" t="s">
        <v>4057</v>
      </c>
      <c r="D1410" s="59" t="s">
        <v>7</v>
      </c>
      <c r="E1410" s="65" t="s">
        <v>401</v>
      </c>
      <c r="F1410" s="65" t="s">
        <v>401</v>
      </c>
      <c r="G1410" s="190">
        <v>0</v>
      </c>
      <c r="H1410" s="190">
        <v>0</v>
      </c>
      <c r="I1410" s="179" t="s">
        <v>16</v>
      </c>
      <c r="J1410" s="65" t="s">
        <v>1550</v>
      </c>
      <c r="K1410" s="66" t="s">
        <v>4077</v>
      </c>
      <c r="L1410" s="67"/>
      <c r="M1410" s="63" t="s">
        <v>2166</v>
      </c>
      <c r="N1410" s="13"/>
      <c r="O1410"/>
      <c r="P1410" t="str">
        <f t="shared" si="346"/>
        <v/>
      </c>
      <c r="Q1410" t="str">
        <f>IF(ISNA(VLOOKUP(AC1410,#REF!,1)),"//","")</f>
        <v/>
      </c>
      <c r="R1410"/>
      <c r="S1410" s="43">
        <f t="shared" si="337"/>
        <v>257</v>
      </c>
      <c r="T1410" s="92" t="s">
        <v>2431</v>
      </c>
      <c r="U1410" s="70" t="s">
        <v>2431</v>
      </c>
      <c r="V1410" s="70" t="s">
        <v>2431</v>
      </c>
      <c r="W1410" s="44" t="str">
        <f t="shared" si="338"/>
        <v/>
      </c>
      <c r="X1410" s="25" t="str">
        <f t="shared" si="339"/>
        <v/>
      </c>
      <c r="Y1410" s="1">
        <f t="shared" si="340"/>
        <v>1374</v>
      </c>
      <c r="Z1410" t="str">
        <f t="shared" si="341"/>
        <v>MNU_ALPHAINTL</v>
      </c>
      <c r="AA1410" s="158" t="str">
        <f>IF(ISNA(VLOOKUP(X1410,Sheet2!J:J,1,0)),"//","")</f>
        <v/>
      </c>
      <c r="AC1410" s="108" t="str">
        <f t="shared" si="342"/>
        <v/>
      </c>
      <c r="AD1410" t="b">
        <f t="shared" si="343"/>
        <v>1</v>
      </c>
    </row>
    <row r="1411" spans="1:30">
      <c r="A1411" s="56">
        <f t="shared" si="344"/>
        <v>1411</v>
      </c>
      <c r="B1411" s="55">
        <f t="shared" si="345"/>
        <v>1375</v>
      </c>
      <c r="C1411" s="59" t="s">
        <v>4057</v>
      </c>
      <c r="D1411" s="59" t="s">
        <v>7</v>
      </c>
      <c r="E1411" s="65" t="s">
        <v>402</v>
      </c>
      <c r="F1411" s="65" t="s">
        <v>402</v>
      </c>
      <c r="G1411" s="190">
        <v>0</v>
      </c>
      <c r="H1411" s="190">
        <v>0</v>
      </c>
      <c r="I1411" s="179" t="s">
        <v>16</v>
      </c>
      <c r="J1411" s="65" t="s">
        <v>1550</v>
      </c>
      <c r="K1411" s="66" t="s">
        <v>4077</v>
      </c>
      <c r="L1411" s="67"/>
      <c r="M1411" s="63" t="s">
        <v>2168</v>
      </c>
      <c r="N1411" s="13"/>
      <c r="O1411"/>
      <c r="P1411" t="str">
        <f t="shared" si="346"/>
        <v/>
      </c>
      <c r="Q1411" t="str">
        <f>IF(ISNA(VLOOKUP(AC1411,#REF!,1)),"//","")</f>
        <v/>
      </c>
      <c r="R1411"/>
      <c r="S1411" s="43">
        <f t="shared" si="337"/>
        <v>257</v>
      </c>
      <c r="T1411" s="92" t="s">
        <v>2431</v>
      </c>
      <c r="U1411" s="70" t="s">
        <v>2431</v>
      </c>
      <c r="V1411" s="70" t="s">
        <v>2431</v>
      </c>
      <c r="W1411" s="44" t="str">
        <f t="shared" si="338"/>
        <v/>
      </c>
      <c r="X1411" s="25" t="str">
        <f t="shared" si="339"/>
        <v/>
      </c>
      <c r="Y1411" s="1">
        <f t="shared" si="340"/>
        <v>1375</v>
      </c>
      <c r="Z1411" t="str">
        <f t="shared" si="341"/>
        <v>MNU_ALPHAMATH</v>
      </c>
      <c r="AA1411" s="158" t="str">
        <f>IF(ISNA(VLOOKUP(X1411,Sheet2!J:J,1,0)),"//","")</f>
        <v/>
      </c>
      <c r="AC1411" s="108" t="str">
        <f t="shared" si="342"/>
        <v/>
      </c>
      <c r="AD1411" t="b">
        <f t="shared" si="343"/>
        <v>1</v>
      </c>
    </row>
    <row r="1412" spans="1:30">
      <c r="A1412" s="56">
        <f t="shared" si="344"/>
        <v>1412</v>
      </c>
      <c r="B1412" s="55">
        <f t="shared" si="345"/>
        <v>1376</v>
      </c>
      <c r="C1412" s="59" t="s">
        <v>4057</v>
      </c>
      <c r="D1412" s="69" t="s">
        <v>3043</v>
      </c>
      <c r="E1412" s="65" t="s">
        <v>1462</v>
      </c>
      <c r="F1412" s="65" t="s">
        <v>1462</v>
      </c>
      <c r="G1412" s="190">
        <v>0</v>
      </c>
      <c r="H1412" s="190">
        <v>0</v>
      </c>
      <c r="I1412" s="179" t="s">
        <v>16</v>
      </c>
      <c r="J1412" s="65" t="s">
        <v>1550</v>
      </c>
      <c r="K1412" s="66" t="s">
        <v>4077</v>
      </c>
      <c r="L1412" s="59" t="s">
        <v>407</v>
      </c>
      <c r="M1412" s="63" t="s">
        <v>2173</v>
      </c>
      <c r="N1412" s="13"/>
      <c r="O1412"/>
      <c r="P1412" t="str">
        <f t="shared" si="346"/>
        <v/>
      </c>
      <c r="Q1412" t="str">
        <f>IF(ISNA(VLOOKUP(AC1412,#REF!,1)),"//","")</f>
        <v/>
      </c>
      <c r="R1412"/>
      <c r="S1412" s="43">
        <f t="shared" si="337"/>
        <v>257</v>
      </c>
      <c r="T1412" s="92" t="s">
        <v>2431</v>
      </c>
      <c r="U1412" s="70" t="s">
        <v>2431</v>
      </c>
      <c r="V1412" s="70" t="s">
        <v>2431</v>
      </c>
      <c r="W1412" s="44" t="str">
        <f t="shared" si="338"/>
        <v/>
      </c>
      <c r="X1412" s="25" t="str">
        <f t="shared" si="339"/>
        <v/>
      </c>
      <c r="Y1412" s="1">
        <f t="shared" si="340"/>
        <v>1376</v>
      </c>
      <c r="Z1412" t="str">
        <f t="shared" si="341"/>
        <v>MNU_ALPHAFN</v>
      </c>
      <c r="AA1412" s="158" t="str">
        <f>IF(ISNA(VLOOKUP(X1412,Sheet2!J:J,1,0)),"//","")</f>
        <v/>
      </c>
      <c r="AC1412" s="108" t="str">
        <f t="shared" si="342"/>
        <v/>
      </c>
      <c r="AD1412" t="b">
        <f t="shared" si="343"/>
        <v>1</v>
      </c>
    </row>
    <row r="1413" spans="1:30">
      <c r="A1413" s="56">
        <f t="shared" si="344"/>
        <v>1413</v>
      </c>
      <c r="B1413" s="55">
        <f t="shared" si="345"/>
        <v>1377</v>
      </c>
      <c r="C1413" s="59" t="s">
        <v>4057</v>
      </c>
      <c r="D1413" s="59" t="s">
        <v>7</v>
      </c>
      <c r="E1413" s="65" t="s">
        <v>408</v>
      </c>
      <c r="F1413" s="65" t="s">
        <v>408</v>
      </c>
      <c r="G1413" s="190">
        <v>0</v>
      </c>
      <c r="H1413" s="190">
        <v>0</v>
      </c>
      <c r="I1413" s="179" t="s">
        <v>16</v>
      </c>
      <c r="J1413" s="65" t="s">
        <v>1550</v>
      </c>
      <c r="K1413" s="66" t="s">
        <v>4077</v>
      </c>
      <c r="L1413" s="67" t="s">
        <v>3432</v>
      </c>
      <c r="M1413" s="63" t="s">
        <v>2174</v>
      </c>
      <c r="N1413" s="13"/>
      <c r="O1413"/>
      <c r="P1413" t="str">
        <f t="shared" si="346"/>
        <v/>
      </c>
      <c r="Q1413" t="str">
        <f>IF(ISNA(VLOOKUP(AC1413,#REF!,1)),"//","")</f>
        <v/>
      </c>
      <c r="R1413"/>
      <c r="S1413" s="43">
        <f t="shared" si="337"/>
        <v>257</v>
      </c>
      <c r="T1413" s="92" t="s">
        <v>2431</v>
      </c>
      <c r="U1413" s="70" t="s">
        <v>2431</v>
      </c>
      <c r="V1413" s="70" t="s">
        <v>2431</v>
      </c>
      <c r="W1413" s="44" t="str">
        <f t="shared" ref="W1413:W1478" si="347">IF( OR(U1413="CNST", I1413="CAT_REGS"),IF(E1413=CHAR(34)&amp;CHAR(34),F1413,E1413),
IF(U1413="YES",UPPER(IF(E1413=CHAR(34)&amp;CHAR(34),F1413,E1413)),
IF(   AND(U1413&lt;&gt;"NO",I1413="CAT_FNCT",D1413&lt;&gt;"multiply", D1413&lt;&gt;"divide"),IF(J1413="SLS_ENABLED",   UPPER(IF(E1413=CHAR(34)&amp;CHAR(34),F1413,E1413)),""),"")))</f>
        <v/>
      </c>
      <c r="X1413" s="25" t="str">
        <f t="shared" ref="X1413:X1478" si="348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1">
        <f t="shared" ref="Y1413:Y1478" si="349">B1413</f>
        <v>1377</v>
      </c>
      <c r="Z1413" t="str">
        <f t="shared" ref="Z1413:Z1478" si="350">M1413</f>
        <v>MNU_ALPHA_OMEGA</v>
      </c>
      <c r="AA1413" s="158" t="str">
        <f>IF(ISNA(VLOOKUP(X1413,Sheet2!J:J,1,0)),"//","")</f>
        <v/>
      </c>
      <c r="AC1413" s="108" t="str">
        <f t="shared" ref="AC1413:AC1478" si="351">IF(LEN(X1413)=0,"",SUBSTITUTE(SUBSTITUTE(SUBSTITUTE(SUBSTITUTE(SUBSTITUTE(SUBSTITUTE(SUBSTITUTE(SUBSTITUTE(SUBSTITUTE(SUBSTITUTE(SUBSTITUTE(SUBSTITUTE(SUBSTITUTE(SUBSTITUTE(SUBSTITUTE(SUBSTITUTE(SUBSTITUTE(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13" t="b">
        <f t="shared" ref="AD1413:AD1478" si="352">X1413=AC1413</f>
        <v>1</v>
      </c>
    </row>
    <row r="1414" spans="1:30">
      <c r="A1414" s="56">
        <f t="shared" si="344"/>
        <v>1414</v>
      </c>
      <c r="B1414" s="55">
        <f t="shared" si="345"/>
        <v>1378</v>
      </c>
      <c r="C1414" s="59" t="s">
        <v>4057</v>
      </c>
      <c r="D1414" s="59" t="s">
        <v>7</v>
      </c>
      <c r="E1414" s="65" t="s">
        <v>2480</v>
      </c>
      <c r="F1414" s="65" t="s">
        <v>2480</v>
      </c>
      <c r="G1414" s="190">
        <v>0</v>
      </c>
      <c r="H1414" s="190">
        <v>0</v>
      </c>
      <c r="I1414" s="179" t="s">
        <v>16</v>
      </c>
      <c r="J1414" s="65" t="s">
        <v>1550</v>
      </c>
      <c r="K1414" s="66" t="s">
        <v>4077</v>
      </c>
      <c r="L1414" s="67" t="s">
        <v>3433</v>
      </c>
      <c r="M1414" s="63" t="s">
        <v>2175</v>
      </c>
      <c r="N1414" s="13"/>
      <c r="O1414"/>
      <c r="P1414" t="str">
        <f t="shared" si="346"/>
        <v/>
      </c>
      <c r="Q1414" t="str">
        <f>IF(ISNA(VLOOKUP(AC1414,#REF!,1)),"//","")</f>
        <v/>
      </c>
      <c r="R1414"/>
      <c r="S1414" s="43">
        <f t="shared" si="337"/>
        <v>257</v>
      </c>
      <c r="T1414" s="92" t="s">
        <v>2431</v>
      </c>
      <c r="U1414" s="70" t="s">
        <v>2431</v>
      </c>
      <c r="V1414" s="70" t="s">
        <v>2431</v>
      </c>
      <c r="W1414" s="44" t="str">
        <f t="shared" si="347"/>
        <v/>
      </c>
      <c r="X1414" s="25" t="str">
        <f t="shared" si="348"/>
        <v/>
      </c>
      <c r="Y1414" s="1">
        <f t="shared" si="349"/>
        <v>1378</v>
      </c>
      <c r="Z1414" t="str">
        <f t="shared" si="350"/>
        <v>MNU_ALPHADOT</v>
      </c>
      <c r="AA1414" s="158" t="str">
        <f>IF(ISNA(VLOOKUP(X1414,Sheet2!J:J,1,0)),"//","")</f>
        <v/>
      </c>
      <c r="AC1414" s="108" t="str">
        <f t="shared" si="351"/>
        <v/>
      </c>
      <c r="AD1414" t="b">
        <f t="shared" si="352"/>
        <v>1</v>
      </c>
    </row>
    <row r="1415" spans="1:30">
      <c r="A1415" s="56">
        <f t="shared" si="344"/>
        <v>1415</v>
      </c>
      <c r="B1415" s="55">
        <f t="shared" si="345"/>
        <v>1379</v>
      </c>
      <c r="C1415" s="59" t="s">
        <v>4057</v>
      </c>
      <c r="D1415" s="59" t="s">
        <v>7</v>
      </c>
      <c r="E1415" s="65" t="s">
        <v>2481</v>
      </c>
      <c r="F1415" s="65" t="s">
        <v>2481</v>
      </c>
      <c r="G1415" s="190">
        <v>0</v>
      </c>
      <c r="H1415" s="190">
        <v>0</v>
      </c>
      <c r="I1415" s="179" t="s">
        <v>16</v>
      </c>
      <c r="J1415" s="65" t="s">
        <v>1550</v>
      </c>
      <c r="K1415" s="66" t="s">
        <v>4077</v>
      </c>
      <c r="L1415" s="67"/>
      <c r="M1415" s="63" t="s">
        <v>2478</v>
      </c>
      <c r="N1415" s="13"/>
      <c r="O1415"/>
      <c r="P1415" t="str">
        <f t="shared" si="346"/>
        <v/>
      </c>
      <c r="Q1415" t="str">
        <f>IF(ISNA(VLOOKUP(AC1415,#REF!,1)),"//","")</f>
        <v/>
      </c>
      <c r="R1415"/>
      <c r="S1415" s="43">
        <f t="shared" ref="S1415:S1478" si="353">IF(X1415&lt;&gt;"",S1414+1,S1414)</f>
        <v>257</v>
      </c>
      <c r="T1415" s="92" t="s">
        <v>2431</v>
      </c>
      <c r="U1415" s="70" t="s">
        <v>2431</v>
      </c>
      <c r="V1415" s="70" t="s">
        <v>2431</v>
      </c>
      <c r="W1415" s="44" t="str">
        <f t="shared" si="347"/>
        <v/>
      </c>
      <c r="X1415" s="25" t="str">
        <f t="shared" si="348"/>
        <v/>
      </c>
      <c r="Y1415" s="1">
        <f t="shared" si="349"/>
        <v>1379</v>
      </c>
      <c r="Z1415" t="str">
        <f t="shared" si="350"/>
        <v>MNU_SYSFL</v>
      </c>
      <c r="AA1415" s="158" t="str">
        <f>IF(ISNA(VLOOKUP(X1415,Sheet2!J:J,1,0)),"//","")</f>
        <v/>
      </c>
      <c r="AC1415" s="108" t="str">
        <f t="shared" si="351"/>
        <v/>
      </c>
      <c r="AD1415" t="b">
        <f t="shared" si="352"/>
        <v>1</v>
      </c>
    </row>
    <row r="1416" spans="1:30">
      <c r="A1416" s="56">
        <f t="shared" si="344"/>
        <v>1416</v>
      </c>
      <c r="B1416" s="55">
        <f t="shared" si="345"/>
        <v>1380</v>
      </c>
      <c r="C1416" s="59" t="s">
        <v>4057</v>
      </c>
      <c r="D1416" s="59" t="s">
        <v>7</v>
      </c>
      <c r="E1416" s="65" t="s">
        <v>460</v>
      </c>
      <c r="F1416" s="65" t="s">
        <v>460</v>
      </c>
      <c r="G1416" s="190">
        <v>0</v>
      </c>
      <c r="H1416" s="190">
        <v>0</v>
      </c>
      <c r="I1416" s="179" t="s">
        <v>16</v>
      </c>
      <c r="J1416" s="65" t="s">
        <v>1550</v>
      </c>
      <c r="K1416" s="66" t="s">
        <v>4077</v>
      </c>
      <c r="L1416" s="67"/>
      <c r="M1416" s="63" t="s">
        <v>2252</v>
      </c>
      <c r="N1416" s="13"/>
      <c r="O1416"/>
      <c r="P1416" t="str">
        <f t="shared" si="346"/>
        <v/>
      </c>
      <c r="Q1416" t="str">
        <f>IF(ISNA(VLOOKUP(AC1416,#REF!,1)),"//","")</f>
        <v/>
      </c>
      <c r="R1416"/>
      <c r="S1416" s="43">
        <f t="shared" si="353"/>
        <v>257</v>
      </c>
      <c r="T1416" s="92" t="s">
        <v>2431</v>
      </c>
      <c r="U1416" s="70" t="s">
        <v>2431</v>
      </c>
      <c r="V1416" s="70" t="s">
        <v>2431</v>
      </c>
      <c r="W1416" s="44" t="str">
        <f t="shared" si="347"/>
        <v/>
      </c>
      <c r="X1416" s="25" t="str">
        <f t="shared" si="348"/>
        <v/>
      </c>
      <c r="Y1416" s="1">
        <f t="shared" si="349"/>
        <v>1380</v>
      </c>
      <c r="Z1416" t="str">
        <f t="shared" si="350"/>
        <v>MNU_Sf</v>
      </c>
      <c r="AA1416" s="158" t="str">
        <f>IF(ISNA(VLOOKUP(X1416,Sheet2!J:J,1,0)),"//","")</f>
        <v/>
      </c>
      <c r="AC1416" s="108" t="str">
        <f t="shared" si="351"/>
        <v/>
      </c>
      <c r="AD1416" t="b">
        <f t="shared" si="352"/>
        <v>1</v>
      </c>
    </row>
    <row r="1417" spans="1:30">
      <c r="A1417" s="56">
        <f t="shared" si="344"/>
        <v>1417</v>
      </c>
      <c r="B1417" s="55">
        <f t="shared" si="345"/>
        <v>1381</v>
      </c>
      <c r="C1417" s="59" t="s">
        <v>4057</v>
      </c>
      <c r="D1417" s="59" t="s">
        <v>7</v>
      </c>
      <c r="E1417" s="65" t="s">
        <v>461</v>
      </c>
      <c r="F1417" s="65" t="s">
        <v>461</v>
      </c>
      <c r="G1417" s="190">
        <v>0</v>
      </c>
      <c r="H1417" s="190">
        <v>0</v>
      </c>
      <c r="I1417" s="179" t="s">
        <v>16</v>
      </c>
      <c r="J1417" s="65" t="s">
        <v>1550</v>
      </c>
      <c r="K1417" s="66" t="s">
        <v>4077</v>
      </c>
      <c r="L1417" s="67"/>
      <c r="M1417" s="63" t="s">
        <v>2253</v>
      </c>
      <c r="N1417" s="13"/>
      <c r="O1417"/>
      <c r="P1417" t="str">
        <f t="shared" si="346"/>
        <v/>
      </c>
      <c r="Q1417" t="str">
        <f>IF(ISNA(VLOOKUP(AC1417,#REF!,1)),"//","")</f>
        <v/>
      </c>
      <c r="R1417"/>
      <c r="S1417" s="43">
        <f t="shared" si="353"/>
        <v>257</v>
      </c>
      <c r="T1417" s="92" t="s">
        <v>2431</v>
      </c>
      <c r="U1417" s="70" t="s">
        <v>2431</v>
      </c>
      <c r="V1417" s="70" t="s">
        <v>2431</v>
      </c>
      <c r="W1417" s="44" t="str">
        <f t="shared" si="347"/>
        <v/>
      </c>
      <c r="X1417" s="25" t="str">
        <f t="shared" si="348"/>
        <v/>
      </c>
      <c r="Y1417" s="1">
        <f t="shared" si="349"/>
        <v>1381</v>
      </c>
      <c r="Z1417" t="str">
        <f t="shared" si="350"/>
        <v>MNU_Sfdx</v>
      </c>
      <c r="AA1417" s="158" t="str">
        <f>IF(ISNA(VLOOKUP(X1417,Sheet2!J:J,1,0)),"//","")</f>
        <v/>
      </c>
      <c r="AC1417" s="108" t="str">
        <f t="shared" si="351"/>
        <v/>
      </c>
      <c r="AD1417" t="b">
        <f t="shared" si="352"/>
        <v>1</v>
      </c>
    </row>
    <row r="1418" spans="1:30">
      <c r="A1418" s="56">
        <f t="shared" ref="A1418:A1481" si="354">IF(B1418=INT(B1418),ROW(),"")</f>
        <v>1418</v>
      </c>
      <c r="B1418" s="55">
        <f t="shared" ref="B1418:B1481" si="355">IF(AND(MID(C1418,2,1)&lt;&gt;"/",MID(C1418,1,1)="/"),INT(B1417)+1,B1417+0.01)</f>
        <v>1382</v>
      </c>
      <c r="C1418" s="59" t="s">
        <v>4057</v>
      </c>
      <c r="D1418" s="69" t="s">
        <v>3043</v>
      </c>
      <c r="E1418" s="65" t="s">
        <v>467</v>
      </c>
      <c r="F1418" s="65" t="s">
        <v>467</v>
      </c>
      <c r="G1418" s="190">
        <v>0</v>
      </c>
      <c r="H1418" s="190">
        <v>0</v>
      </c>
      <c r="I1418" s="179" t="s">
        <v>16</v>
      </c>
      <c r="J1418" s="65" t="s">
        <v>1550</v>
      </c>
      <c r="K1418" s="66" t="s">
        <v>4077</v>
      </c>
      <c r="L1418" s="59" t="s">
        <v>468</v>
      </c>
      <c r="M1418" s="63" t="s">
        <v>2263</v>
      </c>
      <c r="N1418" s="13"/>
      <c r="O1418"/>
      <c r="P1418" t="str">
        <f t="shared" si="346"/>
        <v/>
      </c>
      <c r="Q1418" t="str">
        <f>IF(ISNA(VLOOKUP(AC1418,#REF!,1)),"//","")</f>
        <v/>
      </c>
      <c r="R1418"/>
      <c r="S1418" s="43">
        <f t="shared" si="353"/>
        <v>257</v>
      </c>
      <c r="T1418" s="92" t="s">
        <v>2431</v>
      </c>
      <c r="U1418" s="70" t="s">
        <v>2431</v>
      </c>
      <c r="V1418" s="70" t="s">
        <v>2431</v>
      </c>
      <c r="W1418" s="44" t="str">
        <f t="shared" si="347"/>
        <v/>
      </c>
      <c r="X1418" s="25" t="str">
        <f t="shared" si="348"/>
        <v/>
      </c>
      <c r="Y1418" s="1">
        <f t="shared" si="349"/>
        <v>1382</v>
      </c>
      <c r="Z1418" t="str">
        <f t="shared" si="350"/>
        <v>MNU_ANGLECONV</v>
      </c>
      <c r="AA1418" s="158" t="str">
        <f>IF(ISNA(VLOOKUP(X1418,Sheet2!J:J,1,0)),"//","")</f>
        <v/>
      </c>
      <c r="AC1418" s="108" t="str">
        <f t="shared" si="351"/>
        <v/>
      </c>
      <c r="AD1418" t="b">
        <f t="shared" si="352"/>
        <v>1</v>
      </c>
    </row>
    <row r="1419" spans="1:30">
      <c r="A1419" s="56">
        <f t="shared" si="354"/>
        <v>1419</v>
      </c>
      <c r="B1419" s="55">
        <f t="shared" si="355"/>
        <v>1383</v>
      </c>
      <c r="C1419" s="59" t="s">
        <v>4057</v>
      </c>
      <c r="D1419" s="59" t="s">
        <v>7</v>
      </c>
      <c r="E1419" s="65" t="s">
        <v>481</v>
      </c>
      <c r="F1419" s="65" t="s">
        <v>481</v>
      </c>
      <c r="G1419" s="73">
        <v>0</v>
      </c>
      <c r="H1419" s="73">
        <v>0</v>
      </c>
      <c r="I1419" s="179" t="s">
        <v>16</v>
      </c>
      <c r="J1419" s="65" t="s">
        <v>1550</v>
      </c>
      <c r="K1419" s="66" t="s">
        <v>4077</v>
      </c>
      <c r="L1419" s="59" t="s">
        <v>3434</v>
      </c>
      <c r="M1419" s="63" t="s">
        <v>2301</v>
      </c>
      <c r="N1419" s="13"/>
      <c r="O1419"/>
      <c r="P1419" t="str">
        <f t="shared" si="346"/>
        <v/>
      </c>
      <c r="Q1419" t="str">
        <f>IF(ISNA(VLOOKUP(AC1419,#REF!,1)),"//","")</f>
        <v/>
      </c>
      <c r="R1419"/>
      <c r="S1419" s="43">
        <f t="shared" si="353"/>
        <v>257</v>
      </c>
      <c r="T1419" s="92" t="s">
        <v>2431</v>
      </c>
      <c r="U1419" s="70" t="s">
        <v>2431</v>
      </c>
      <c r="V1419" s="70" t="s">
        <v>2431</v>
      </c>
      <c r="W1419" s="44" t="str">
        <f t="shared" si="347"/>
        <v/>
      </c>
      <c r="X1419" s="25" t="str">
        <f t="shared" si="348"/>
        <v/>
      </c>
      <c r="Y1419" s="1">
        <f t="shared" si="349"/>
        <v>1383</v>
      </c>
      <c r="Z1419" t="str">
        <f t="shared" si="350"/>
        <v>MNU_alpha_omega</v>
      </c>
      <c r="AA1419" s="158" t="str">
        <f>IF(ISNA(VLOOKUP(X1419,Sheet2!J:J,1,0)),"//","")</f>
        <v/>
      </c>
      <c r="AC1419" s="108" t="str">
        <f t="shared" si="351"/>
        <v/>
      </c>
      <c r="AD1419" t="b">
        <f t="shared" si="352"/>
        <v>1</v>
      </c>
    </row>
    <row r="1420" spans="1:30">
      <c r="A1420" s="56">
        <f t="shared" si="354"/>
        <v>1420</v>
      </c>
      <c r="B1420" s="55">
        <f t="shared" si="355"/>
        <v>1384</v>
      </c>
      <c r="C1420" s="59" t="s">
        <v>4057</v>
      </c>
      <c r="D1420" s="59" t="s">
        <v>7</v>
      </c>
      <c r="E1420" s="65" t="s">
        <v>482</v>
      </c>
      <c r="F1420" s="65" t="s">
        <v>482</v>
      </c>
      <c r="G1420" s="73">
        <v>0</v>
      </c>
      <c r="H1420" s="73">
        <v>0</v>
      </c>
      <c r="I1420" s="179" t="s">
        <v>16</v>
      </c>
      <c r="J1420" s="65" t="s">
        <v>1550</v>
      </c>
      <c r="K1420" s="66" t="s">
        <v>4077</v>
      </c>
      <c r="L1420" s="59" t="s">
        <v>3435</v>
      </c>
      <c r="M1420" s="63" t="s">
        <v>2302</v>
      </c>
      <c r="N1420" s="13"/>
      <c r="O1420"/>
      <c r="P1420" t="str">
        <f t="shared" si="346"/>
        <v/>
      </c>
      <c r="Q1420" t="str">
        <f>IF(ISNA(VLOOKUP(AC1420,#REF!,1)),"//","")</f>
        <v/>
      </c>
      <c r="R1420"/>
      <c r="S1420" s="43">
        <f t="shared" si="353"/>
        <v>257</v>
      </c>
      <c r="T1420" s="92" t="s">
        <v>2431</v>
      </c>
      <c r="U1420" s="70" t="s">
        <v>2431</v>
      </c>
      <c r="V1420" s="70" t="s">
        <v>2431</v>
      </c>
      <c r="W1420" s="44" t="str">
        <f t="shared" si="347"/>
        <v/>
      </c>
      <c r="X1420" s="25" t="str">
        <f t="shared" si="348"/>
        <v/>
      </c>
      <c r="Y1420" s="1">
        <f t="shared" si="349"/>
        <v>1384</v>
      </c>
      <c r="Z1420" t="str">
        <f t="shared" si="350"/>
        <v>MNU_ALPHAintl</v>
      </c>
      <c r="AA1420" s="158" t="str">
        <f>IF(ISNA(VLOOKUP(X1420,Sheet2!J:J,1,0)),"//","")</f>
        <v/>
      </c>
      <c r="AC1420" s="108" t="str">
        <f t="shared" si="351"/>
        <v/>
      </c>
      <c r="AD1420" t="b">
        <f t="shared" si="352"/>
        <v>1</v>
      </c>
    </row>
    <row r="1421" spans="1:30">
      <c r="A1421" s="56">
        <f t="shared" si="354"/>
        <v>1421</v>
      </c>
      <c r="B1421" s="55">
        <f t="shared" si="355"/>
        <v>1385</v>
      </c>
      <c r="C1421" s="59" t="s">
        <v>4057</v>
      </c>
      <c r="D1421" s="59" t="s">
        <v>7</v>
      </c>
      <c r="E1421" s="65" t="s">
        <v>533</v>
      </c>
      <c r="F1421" s="65" t="s">
        <v>1008</v>
      </c>
      <c r="G1421" s="73">
        <v>0</v>
      </c>
      <c r="H1421" s="73">
        <v>0</v>
      </c>
      <c r="I1421" s="65" t="s">
        <v>1</v>
      </c>
      <c r="J1421" s="65" t="s">
        <v>1550</v>
      </c>
      <c r="K1421" s="66" t="s">
        <v>4077</v>
      </c>
      <c r="L1421" s="67"/>
      <c r="M1421" s="63" t="s">
        <v>2318</v>
      </c>
      <c r="N1421" s="13"/>
      <c r="O1421"/>
      <c r="P1421" t="str">
        <f t="shared" si="346"/>
        <v>NOT EQUAL</v>
      </c>
      <c r="Q1421" t="str">
        <f>IF(ISNA(VLOOKUP(AC1421,#REF!,1)),"//","")</f>
        <v/>
      </c>
      <c r="R1421"/>
      <c r="S1421" s="43">
        <f t="shared" si="353"/>
        <v>257</v>
      </c>
      <c r="T1421" s="92" t="s">
        <v>2431</v>
      </c>
      <c r="U1421" s="70" t="s">
        <v>2431</v>
      </c>
      <c r="V1421" s="70" t="s">
        <v>2431</v>
      </c>
      <c r="W1421" s="44" t="str">
        <f t="shared" si="347"/>
        <v/>
      </c>
      <c r="X1421" s="25" t="str">
        <f t="shared" si="348"/>
        <v/>
      </c>
      <c r="Y1421" s="1">
        <f t="shared" si="349"/>
        <v>1385</v>
      </c>
      <c r="Z1421" t="str">
        <f t="shared" si="350"/>
        <v>MNU_TAM</v>
      </c>
      <c r="AA1421" s="158" t="str">
        <f>IF(ISNA(VLOOKUP(X1421,Sheet2!J:J,1,0)),"//","")</f>
        <v/>
      </c>
      <c r="AC1421" s="108" t="str">
        <f t="shared" si="351"/>
        <v/>
      </c>
      <c r="AD1421" t="b">
        <f t="shared" si="352"/>
        <v>1</v>
      </c>
    </row>
    <row r="1422" spans="1:30">
      <c r="A1422" s="56">
        <f t="shared" si="354"/>
        <v>1422</v>
      </c>
      <c r="B1422" s="55">
        <f t="shared" si="355"/>
        <v>1386</v>
      </c>
      <c r="C1422" s="59" t="s">
        <v>4057</v>
      </c>
      <c r="D1422" s="59" t="s">
        <v>7</v>
      </c>
      <c r="E1422" s="65" t="s">
        <v>533</v>
      </c>
      <c r="F1422" s="65" t="s">
        <v>1009</v>
      </c>
      <c r="G1422" s="73">
        <v>0</v>
      </c>
      <c r="H1422" s="73">
        <v>0</v>
      </c>
      <c r="I1422" s="65" t="s">
        <v>1</v>
      </c>
      <c r="J1422" s="65" t="s">
        <v>1550</v>
      </c>
      <c r="K1422" s="66" t="s">
        <v>4077</v>
      </c>
      <c r="L1422" s="67"/>
      <c r="M1422" s="63" t="s">
        <v>2319</v>
      </c>
      <c r="N1422" s="13"/>
      <c r="O1422"/>
      <c r="P1422" t="str">
        <f t="shared" si="346"/>
        <v>NOT EQUAL</v>
      </c>
      <c r="Q1422" t="str">
        <f>IF(ISNA(VLOOKUP(AC1422,#REF!,1)),"//","")</f>
        <v/>
      </c>
      <c r="R1422"/>
      <c r="S1422" s="43">
        <f t="shared" si="353"/>
        <v>257</v>
      </c>
      <c r="T1422" s="92" t="s">
        <v>2431</v>
      </c>
      <c r="U1422" s="70" t="s">
        <v>2431</v>
      </c>
      <c r="V1422" s="70" t="s">
        <v>2431</v>
      </c>
      <c r="W1422" s="44" t="str">
        <f t="shared" si="347"/>
        <v/>
      </c>
      <c r="X1422" s="25" t="str">
        <f t="shared" si="348"/>
        <v/>
      </c>
      <c r="Y1422" s="1">
        <f t="shared" si="349"/>
        <v>1386</v>
      </c>
      <c r="Z1422" t="str">
        <f t="shared" si="350"/>
        <v>MNU_TAMCMP</v>
      </c>
      <c r="AA1422" s="158" t="str">
        <f>IF(ISNA(VLOOKUP(X1422,Sheet2!J:J,1,0)),"//","")</f>
        <v/>
      </c>
      <c r="AC1422" s="108" t="str">
        <f t="shared" si="351"/>
        <v/>
      </c>
      <c r="AD1422" t="b">
        <f t="shared" si="352"/>
        <v>1</v>
      </c>
    </row>
    <row r="1423" spans="1:30">
      <c r="A1423" s="56">
        <f t="shared" si="354"/>
        <v>1423</v>
      </c>
      <c r="B1423" s="55">
        <f t="shared" si="355"/>
        <v>1387</v>
      </c>
      <c r="C1423" s="59" t="s">
        <v>4057</v>
      </c>
      <c r="D1423" s="59" t="s">
        <v>7</v>
      </c>
      <c r="E1423" s="65" t="s">
        <v>533</v>
      </c>
      <c r="F1423" s="65" t="s">
        <v>1010</v>
      </c>
      <c r="G1423" s="73">
        <v>0</v>
      </c>
      <c r="H1423" s="73">
        <v>0</v>
      </c>
      <c r="I1423" s="65" t="s">
        <v>1</v>
      </c>
      <c r="J1423" s="65" t="s">
        <v>1550</v>
      </c>
      <c r="K1423" s="66" t="s">
        <v>4077</v>
      </c>
      <c r="L1423" s="67"/>
      <c r="M1423" s="63" t="s">
        <v>2320</v>
      </c>
      <c r="N1423" s="13"/>
      <c r="O1423"/>
      <c r="P1423" t="str">
        <f t="shared" si="346"/>
        <v>NOT EQUAL</v>
      </c>
      <c r="Q1423" t="str">
        <f>IF(ISNA(VLOOKUP(AC1423,#REF!,1)),"//","")</f>
        <v/>
      </c>
      <c r="R1423"/>
      <c r="S1423" s="43">
        <f t="shared" si="353"/>
        <v>257</v>
      </c>
      <c r="T1423" s="92" t="s">
        <v>2431</v>
      </c>
      <c r="U1423" s="70" t="s">
        <v>2431</v>
      </c>
      <c r="V1423" s="70" t="s">
        <v>2431</v>
      </c>
      <c r="W1423" s="44" t="str">
        <f t="shared" si="347"/>
        <v/>
      </c>
      <c r="X1423" s="25" t="str">
        <f t="shared" si="348"/>
        <v/>
      </c>
      <c r="Y1423" s="1">
        <f t="shared" si="349"/>
        <v>1387</v>
      </c>
      <c r="Z1423" t="str">
        <f t="shared" si="350"/>
        <v>MNU_TAMSTORCL</v>
      </c>
      <c r="AA1423" s="158" t="str">
        <f>IF(ISNA(VLOOKUP(X1423,Sheet2!J:J,1,0)),"//","")</f>
        <v/>
      </c>
      <c r="AC1423" s="108" t="str">
        <f t="shared" si="351"/>
        <v/>
      </c>
      <c r="AD1423" t="b">
        <f t="shared" si="352"/>
        <v>1</v>
      </c>
    </row>
    <row r="1424" spans="1:30">
      <c r="A1424" s="56">
        <f t="shared" si="354"/>
        <v>1424</v>
      </c>
      <c r="B1424" s="55">
        <f t="shared" si="355"/>
        <v>1388</v>
      </c>
      <c r="C1424" s="59" t="s">
        <v>4057</v>
      </c>
      <c r="D1424" s="83" t="s">
        <v>3043</v>
      </c>
      <c r="E1424" s="65" t="s">
        <v>1027</v>
      </c>
      <c r="F1424" s="65" t="s">
        <v>1027</v>
      </c>
      <c r="G1424" s="73">
        <v>0</v>
      </c>
      <c r="H1424" s="73">
        <v>0</v>
      </c>
      <c r="I1424" s="179" t="s">
        <v>16</v>
      </c>
      <c r="J1424" s="65" t="s">
        <v>1550</v>
      </c>
      <c r="K1424" s="66" t="s">
        <v>4077</v>
      </c>
      <c r="L1424" s="67"/>
      <c r="M1424" s="63" t="s">
        <v>2341</v>
      </c>
      <c r="N1424" s="13"/>
      <c r="O1424"/>
      <c r="P1424" t="str">
        <f t="shared" si="346"/>
        <v/>
      </c>
      <c r="Q1424" t="str">
        <f>IF(ISNA(VLOOKUP(AC1424,#REF!,1)),"//","")</f>
        <v/>
      </c>
      <c r="R1424"/>
      <c r="S1424" s="43">
        <f t="shared" si="353"/>
        <v>257</v>
      </c>
      <c r="T1424" s="92" t="s">
        <v>2431</v>
      </c>
      <c r="U1424" s="70" t="s">
        <v>2431</v>
      </c>
      <c r="V1424" s="70" t="s">
        <v>2431</v>
      </c>
      <c r="W1424" s="44" t="str">
        <f t="shared" si="347"/>
        <v/>
      </c>
      <c r="X1424" s="25" t="str">
        <f t="shared" si="348"/>
        <v/>
      </c>
      <c r="Y1424" s="1">
        <f t="shared" si="349"/>
        <v>1388</v>
      </c>
      <c r="Z1424" t="str">
        <f t="shared" si="350"/>
        <v>MNU_SUMS</v>
      </c>
      <c r="AA1424" s="158" t="str">
        <f>IF(ISNA(VLOOKUP(X1424,Sheet2!J:J,1,0)),"//","")</f>
        <v/>
      </c>
      <c r="AC1424" s="108" t="str">
        <f t="shared" si="351"/>
        <v/>
      </c>
      <c r="AD1424" t="b">
        <f t="shared" si="352"/>
        <v>1</v>
      </c>
    </row>
    <row r="1425" spans="1:30">
      <c r="A1425" s="56">
        <f t="shared" si="354"/>
        <v>1425</v>
      </c>
      <c r="B1425" s="55">
        <f t="shared" si="355"/>
        <v>1389</v>
      </c>
      <c r="C1425" s="59" t="s">
        <v>4057</v>
      </c>
      <c r="D1425" s="59" t="s">
        <v>7</v>
      </c>
      <c r="E1425" s="152" t="s">
        <v>2550</v>
      </c>
      <c r="F1425" s="152" t="s">
        <v>2550</v>
      </c>
      <c r="G1425" s="76">
        <v>0</v>
      </c>
      <c r="H1425" s="76">
        <v>0</v>
      </c>
      <c r="I1425" s="179" t="s">
        <v>16</v>
      </c>
      <c r="J1425" s="65" t="s">
        <v>1550</v>
      </c>
      <c r="K1425" s="66" t="s">
        <v>4077</v>
      </c>
      <c r="L1425" s="67"/>
      <c r="M1425" s="63" t="s">
        <v>2552</v>
      </c>
      <c r="N1425" s="13"/>
      <c r="O1425"/>
      <c r="P1425" t="str">
        <f t="shared" si="346"/>
        <v/>
      </c>
      <c r="Q1425" t="str">
        <f>IF(ISNA(VLOOKUP(AC1425,#REF!,1)),"//","")</f>
        <v/>
      </c>
      <c r="R1425"/>
      <c r="S1425" s="43">
        <f t="shared" si="353"/>
        <v>257</v>
      </c>
      <c r="T1425" s="92" t="s">
        <v>2431</v>
      </c>
      <c r="U1425" s="70" t="s">
        <v>2431</v>
      </c>
      <c r="V1425" s="70" t="s">
        <v>2431</v>
      </c>
      <c r="W1425" s="44" t="str">
        <f t="shared" si="347"/>
        <v/>
      </c>
      <c r="X1425" s="25" t="str">
        <f t="shared" si="348"/>
        <v/>
      </c>
      <c r="Y1425" s="1">
        <f t="shared" si="349"/>
        <v>1389</v>
      </c>
      <c r="Z1425" t="str">
        <f t="shared" si="350"/>
        <v>MNU_VAR</v>
      </c>
      <c r="AA1425" s="158" t="str">
        <f>IF(ISNA(VLOOKUP(X1425,Sheet2!J:J,1,0)),"//","")</f>
        <v/>
      </c>
      <c r="AC1425" s="108" t="str">
        <f t="shared" si="351"/>
        <v/>
      </c>
      <c r="AD1425" t="b">
        <f t="shared" si="352"/>
        <v>1</v>
      </c>
    </row>
    <row r="1426" spans="1:30">
      <c r="A1426" s="56">
        <f t="shared" si="354"/>
        <v>1426</v>
      </c>
      <c r="B1426" s="55">
        <f t="shared" si="355"/>
        <v>1390</v>
      </c>
      <c r="C1426" s="59" t="s">
        <v>4057</v>
      </c>
      <c r="D1426" s="59" t="s">
        <v>7</v>
      </c>
      <c r="E1426" s="152" t="s">
        <v>533</v>
      </c>
      <c r="F1426" s="152" t="s">
        <v>2551</v>
      </c>
      <c r="G1426" s="76">
        <v>0</v>
      </c>
      <c r="H1426" s="76">
        <v>0</v>
      </c>
      <c r="I1426" s="65" t="s">
        <v>1</v>
      </c>
      <c r="J1426" s="65" t="s">
        <v>1550</v>
      </c>
      <c r="K1426" s="66" t="s">
        <v>4077</v>
      </c>
      <c r="L1426" s="67"/>
      <c r="M1426" s="63" t="s">
        <v>2553</v>
      </c>
      <c r="N1426" s="13"/>
      <c r="O1426"/>
      <c r="P1426" t="str">
        <f t="shared" si="346"/>
        <v>NOT EQUAL</v>
      </c>
      <c r="Q1426" t="str">
        <f>IF(ISNA(VLOOKUP(AC1426,#REF!,1)),"//","")</f>
        <v/>
      </c>
      <c r="R1426"/>
      <c r="S1426" s="43">
        <f t="shared" si="353"/>
        <v>257</v>
      </c>
      <c r="T1426" s="92" t="s">
        <v>2431</v>
      </c>
      <c r="U1426" s="70" t="s">
        <v>2431</v>
      </c>
      <c r="V1426" s="70" t="s">
        <v>2431</v>
      </c>
      <c r="W1426" s="44" t="str">
        <f t="shared" si="347"/>
        <v/>
      </c>
      <c r="X1426" s="25" t="str">
        <f t="shared" si="348"/>
        <v/>
      </c>
      <c r="Y1426" s="1">
        <f t="shared" si="349"/>
        <v>1390</v>
      </c>
      <c r="Z1426" t="str">
        <f t="shared" si="350"/>
        <v>MNU_TAMFLAG</v>
      </c>
      <c r="AA1426" s="158" t="str">
        <f>IF(ISNA(VLOOKUP(X1426,Sheet2!J:J,1,0)),"//","")</f>
        <v/>
      </c>
      <c r="AC1426" s="108" t="str">
        <f t="shared" si="351"/>
        <v/>
      </c>
      <c r="AD1426" t="b">
        <f t="shared" si="352"/>
        <v>1</v>
      </c>
    </row>
    <row r="1427" spans="1:30">
      <c r="A1427" s="56">
        <f t="shared" si="354"/>
        <v>1427</v>
      </c>
      <c r="B1427" s="55">
        <f t="shared" si="355"/>
        <v>1391</v>
      </c>
      <c r="C1427" s="59" t="s">
        <v>4057</v>
      </c>
      <c r="D1427" s="59" t="s">
        <v>7</v>
      </c>
      <c r="E1427" s="152" t="s">
        <v>533</v>
      </c>
      <c r="F1427" s="152" t="s">
        <v>2731</v>
      </c>
      <c r="G1427" s="76">
        <v>0</v>
      </c>
      <c r="H1427" s="76">
        <v>0</v>
      </c>
      <c r="I1427" s="65" t="s">
        <v>1</v>
      </c>
      <c r="J1427" s="65" t="s">
        <v>1550</v>
      </c>
      <c r="K1427" s="66" t="s">
        <v>4077</v>
      </c>
      <c r="L1427" s="62"/>
      <c r="M1427" s="63" t="s">
        <v>2730</v>
      </c>
      <c r="N1427" s="13"/>
      <c r="O1427"/>
      <c r="P1427" t="str">
        <f t="shared" si="346"/>
        <v>NOT EQUAL</v>
      </c>
      <c r="Q1427" t="str">
        <f>IF(ISNA(VLOOKUP(AC1427,#REF!,1)),"//","")</f>
        <v/>
      </c>
      <c r="R1427"/>
      <c r="S1427" s="43">
        <f t="shared" si="353"/>
        <v>257</v>
      </c>
      <c r="T1427" s="92" t="s">
        <v>2431</v>
      </c>
      <c r="U1427" s="70" t="s">
        <v>2431</v>
      </c>
      <c r="V1427" s="70" t="s">
        <v>2431</v>
      </c>
      <c r="W1427" s="44" t="str">
        <f t="shared" si="347"/>
        <v/>
      </c>
      <c r="X1427" s="25" t="str">
        <f t="shared" si="348"/>
        <v/>
      </c>
      <c r="Y1427" s="1">
        <f t="shared" si="349"/>
        <v>1391</v>
      </c>
      <c r="Z1427" t="str">
        <f t="shared" si="350"/>
        <v>MNU_TAMSHUFFLE</v>
      </c>
      <c r="AA1427" s="158" t="str">
        <f>IF(ISNA(VLOOKUP(X1427,Sheet2!J:J,1,0)),"//","")</f>
        <v/>
      </c>
      <c r="AC1427" s="108" t="str">
        <f t="shared" si="351"/>
        <v/>
      </c>
      <c r="AD1427" t="b">
        <f t="shared" si="352"/>
        <v>1</v>
      </c>
    </row>
    <row r="1428" spans="1:30">
      <c r="A1428" s="56">
        <f t="shared" si="354"/>
        <v>1428</v>
      </c>
      <c r="B1428" s="55">
        <f t="shared" si="355"/>
        <v>1392</v>
      </c>
      <c r="C1428" s="59" t="s">
        <v>4057</v>
      </c>
      <c r="D1428" s="59" t="s">
        <v>7</v>
      </c>
      <c r="E1428" s="152" t="s">
        <v>3436</v>
      </c>
      <c r="F1428" s="152" t="s">
        <v>3436</v>
      </c>
      <c r="G1428" s="76">
        <v>0</v>
      </c>
      <c r="H1428" s="76">
        <v>0</v>
      </c>
      <c r="I1428" s="179" t="s">
        <v>16</v>
      </c>
      <c r="J1428" s="65" t="s">
        <v>1550</v>
      </c>
      <c r="K1428" s="66" t="s">
        <v>4077</v>
      </c>
      <c r="L1428" s="67"/>
      <c r="M1428" s="63" t="s">
        <v>3653</v>
      </c>
      <c r="N1428" s="13"/>
      <c r="O1428"/>
      <c r="P1428" t="str">
        <f t="shared" si="346"/>
        <v/>
      </c>
      <c r="Q1428" t="str">
        <f>IF(ISNA(VLOOKUP(AC1428,#REF!,1)),"//","")</f>
        <v/>
      </c>
      <c r="R1428"/>
      <c r="S1428" s="43">
        <f t="shared" si="353"/>
        <v>257</v>
      </c>
      <c r="T1428" s="92"/>
      <c r="U1428" s="70"/>
      <c r="V1428" s="70"/>
      <c r="W1428" s="44" t="str">
        <f t="shared" si="347"/>
        <v/>
      </c>
      <c r="X1428" s="25" t="str">
        <f t="shared" si="348"/>
        <v/>
      </c>
      <c r="Y1428" s="1">
        <f t="shared" si="349"/>
        <v>1392</v>
      </c>
      <c r="Z1428" t="str">
        <f t="shared" si="350"/>
        <v>MNU_PROG</v>
      </c>
      <c r="AA1428" s="158" t="str">
        <f>IF(ISNA(VLOOKUP(X1428,Sheet2!J:J,1,0)),"//","")</f>
        <v/>
      </c>
      <c r="AC1428" s="108" t="str">
        <f t="shared" si="351"/>
        <v/>
      </c>
      <c r="AD1428" t="b">
        <f t="shared" si="352"/>
        <v>1</v>
      </c>
    </row>
    <row r="1429" spans="1:30">
      <c r="A1429" s="56">
        <f t="shared" si="354"/>
        <v>1429</v>
      </c>
      <c r="B1429" s="55">
        <f t="shared" si="355"/>
        <v>1393</v>
      </c>
      <c r="C1429" s="59" t="s">
        <v>4057</v>
      </c>
      <c r="D1429" s="59" t="s">
        <v>7</v>
      </c>
      <c r="E1429" s="152" t="s">
        <v>533</v>
      </c>
      <c r="F1429" s="152" t="s">
        <v>3437</v>
      </c>
      <c r="G1429" s="75">
        <v>0</v>
      </c>
      <c r="H1429" s="75">
        <v>0</v>
      </c>
      <c r="I1429" s="65" t="s">
        <v>1</v>
      </c>
      <c r="J1429" s="65" t="s">
        <v>1550</v>
      </c>
      <c r="K1429" s="66" t="s">
        <v>4077</v>
      </c>
      <c r="L1429" s="67"/>
      <c r="M1429" s="63" t="s">
        <v>3654</v>
      </c>
      <c r="N1429" s="13"/>
      <c r="O1429"/>
      <c r="P1429" t="str">
        <f t="shared" si="346"/>
        <v>NOT EQUAL</v>
      </c>
      <c r="Q1429" t="str">
        <f>IF(ISNA(VLOOKUP(AC1429,#REF!,1)),"//","")</f>
        <v/>
      </c>
      <c r="R1429"/>
      <c r="S1429" s="43">
        <f t="shared" si="353"/>
        <v>257</v>
      </c>
      <c r="T1429" s="92"/>
      <c r="U1429" s="70"/>
      <c r="V1429" s="70"/>
      <c r="W1429" s="44" t="str">
        <f t="shared" si="347"/>
        <v/>
      </c>
      <c r="X1429" s="25" t="str">
        <f t="shared" si="348"/>
        <v/>
      </c>
      <c r="Y1429" s="1">
        <f t="shared" si="349"/>
        <v>1393</v>
      </c>
      <c r="Z1429" t="str">
        <f t="shared" si="350"/>
        <v>MNU_TAMLABEL</v>
      </c>
      <c r="AA1429" s="158" t="str">
        <f>IF(ISNA(VLOOKUP(X1429,Sheet2!J:J,1,0)),"//","")</f>
        <v/>
      </c>
      <c r="AC1429" s="108" t="str">
        <f t="shared" si="351"/>
        <v/>
      </c>
      <c r="AD1429" t="b">
        <f t="shared" si="352"/>
        <v>1</v>
      </c>
    </row>
    <row r="1430" spans="1:30">
      <c r="A1430" s="56">
        <f t="shared" si="354"/>
        <v>1430</v>
      </c>
      <c r="B1430" s="55">
        <f t="shared" si="355"/>
        <v>1394</v>
      </c>
      <c r="C1430" s="59" t="s">
        <v>3847</v>
      </c>
      <c r="D1430" s="59" t="s">
        <v>7</v>
      </c>
      <c r="E1430" s="152" t="s">
        <v>533</v>
      </c>
      <c r="F1430" s="152" t="s">
        <v>3438</v>
      </c>
      <c r="G1430" s="75">
        <v>0</v>
      </c>
      <c r="H1430" s="75">
        <v>0</v>
      </c>
      <c r="I1430" s="65" t="s">
        <v>1</v>
      </c>
      <c r="J1430" s="65" t="s">
        <v>1550</v>
      </c>
      <c r="K1430" s="66" t="s">
        <v>4077</v>
      </c>
      <c r="L1430" s="67"/>
      <c r="M1430" s="63" t="s">
        <v>3655</v>
      </c>
      <c r="N1430" s="13"/>
      <c r="O1430"/>
      <c r="P1430" t="str">
        <f t="shared" si="346"/>
        <v>NOT EQUAL</v>
      </c>
      <c r="Q1430" t="str">
        <f>IF(ISNA(VLOOKUP(AC1430,#REF!,1)),"//","")</f>
        <v/>
      </c>
      <c r="R1430"/>
      <c r="S1430" s="43">
        <f t="shared" si="353"/>
        <v>257</v>
      </c>
      <c r="T1430" s="92"/>
      <c r="U1430" s="70"/>
      <c r="V1430" s="70"/>
      <c r="W1430" s="44" t="str">
        <f t="shared" si="347"/>
        <v/>
      </c>
      <c r="X1430" s="25" t="str">
        <f t="shared" si="348"/>
        <v/>
      </c>
      <c r="Y1430" s="1">
        <f t="shared" si="349"/>
        <v>1394</v>
      </c>
      <c r="Z1430" t="str">
        <f t="shared" si="350"/>
        <v>MNU_DYNAMIC</v>
      </c>
      <c r="AA1430" s="158" t="str">
        <f>IF(ISNA(VLOOKUP(X1430,Sheet2!J:J,1,0)),"//","")</f>
        <v/>
      </c>
      <c r="AC1430" s="108" t="str">
        <f t="shared" si="351"/>
        <v/>
      </c>
      <c r="AD1430" t="b">
        <f t="shared" si="352"/>
        <v>1</v>
      </c>
    </row>
    <row r="1431" spans="1:30">
      <c r="A1431" s="56">
        <f t="shared" si="354"/>
        <v>1431</v>
      </c>
      <c r="B1431" s="55">
        <f t="shared" si="355"/>
        <v>1395</v>
      </c>
      <c r="C1431" s="62" t="s">
        <v>4057</v>
      </c>
      <c r="D1431" s="62" t="s">
        <v>7</v>
      </c>
      <c r="E1431" s="167" t="s">
        <v>4747</v>
      </c>
      <c r="F1431" s="167" t="s">
        <v>4747</v>
      </c>
      <c r="G1431" s="75">
        <v>0</v>
      </c>
      <c r="H1431" s="75">
        <v>0</v>
      </c>
      <c r="I1431" s="65" t="s">
        <v>1</v>
      </c>
      <c r="J1431" s="65" t="s">
        <v>1550</v>
      </c>
      <c r="K1431" s="66" t="s">
        <v>4077</v>
      </c>
      <c r="L1431" s="67"/>
      <c r="M1431" s="63" t="s">
        <v>4746</v>
      </c>
      <c r="N1431" s="13"/>
      <c r="O1431"/>
      <c r="P1431" t="str">
        <f t="shared" si="346"/>
        <v/>
      </c>
      <c r="Q1431" t="str">
        <f>IF(ISNA(VLOOKUP(AC1431,#REF!,1)),"//","")</f>
        <v/>
      </c>
      <c r="R1431"/>
      <c r="S1431" s="43">
        <f t="shared" si="353"/>
        <v>257</v>
      </c>
      <c r="T1431" s="92" t="s">
        <v>2431</v>
      </c>
      <c r="U1431" s="70" t="s">
        <v>2431</v>
      </c>
      <c r="V1431" s="70" t="s">
        <v>2431</v>
      </c>
      <c r="W1431" s="44" t="str">
        <f t="shared" si="347"/>
        <v/>
      </c>
      <c r="X1431" s="25" t="str">
        <f t="shared" si="348"/>
        <v/>
      </c>
      <c r="Y1431" s="1">
        <f t="shared" si="349"/>
        <v>1395</v>
      </c>
      <c r="Z1431" t="str">
        <f t="shared" si="350"/>
        <v>MNU_PLOT_STAT</v>
      </c>
      <c r="AA1431" s="158" t="str">
        <f>IF(ISNA(VLOOKUP(X1431,Sheet2!J:J,1,0)),"//","")</f>
        <v/>
      </c>
      <c r="AC1431" s="108" t="str">
        <f t="shared" si="351"/>
        <v/>
      </c>
      <c r="AD1431" t="b">
        <f t="shared" si="352"/>
        <v>1</v>
      </c>
    </row>
    <row r="1432" spans="1:30" s="202" customFormat="1">
      <c r="A1432" s="56">
        <f t="shared" si="354"/>
        <v>1432</v>
      </c>
      <c r="B1432" s="55">
        <f t="shared" si="355"/>
        <v>1396</v>
      </c>
      <c r="C1432" s="198" t="s">
        <v>4057</v>
      </c>
      <c r="D1432" s="198" t="s">
        <v>7</v>
      </c>
      <c r="E1432" s="205" t="s">
        <v>4769</v>
      </c>
      <c r="F1432" s="205" t="s">
        <v>4769</v>
      </c>
      <c r="G1432" s="199">
        <v>0</v>
      </c>
      <c r="H1432" s="199">
        <v>0</v>
      </c>
      <c r="I1432" s="200" t="s">
        <v>1</v>
      </c>
      <c r="J1432" s="200" t="s">
        <v>1550</v>
      </c>
      <c r="K1432" s="201" t="s">
        <v>4077</v>
      </c>
      <c r="M1432" s="203" t="s">
        <v>4771</v>
      </c>
      <c r="N1432" s="203"/>
      <c r="P1432" s="202" t="str">
        <f t="shared" si="346"/>
        <v/>
      </c>
      <c r="Q1432" s="202" t="str">
        <f>IF(ISNA(VLOOKUP(AC1432,#REF!,1)),"//","")</f>
        <v/>
      </c>
      <c r="S1432" s="43">
        <f t="shared" si="353"/>
        <v>257</v>
      </c>
      <c r="T1432" s="197" t="s">
        <v>2431</v>
      </c>
      <c r="U1432" s="204" t="s">
        <v>2431</v>
      </c>
      <c r="V1432" s="204" t="s">
        <v>2431</v>
      </c>
      <c r="W1432" s="44" t="str">
        <f t="shared" si="347"/>
        <v/>
      </c>
      <c r="X1432" s="25" t="str">
        <f t="shared" si="348"/>
        <v/>
      </c>
      <c r="Y1432" s="1">
        <f t="shared" si="349"/>
        <v>1396</v>
      </c>
      <c r="Z1432" t="str">
        <f t="shared" si="350"/>
        <v>MNU_PLOT_LR</v>
      </c>
      <c r="AA1432" s="158" t="str">
        <f>IF(ISNA(VLOOKUP(X1432,Sheet2!J:J,1,0)),"//","")</f>
        <v/>
      </c>
      <c r="AC1432" s="108" t="str">
        <f t="shared" si="351"/>
        <v/>
      </c>
      <c r="AD1432" t="b">
        <f t="shared" si="352"/>
        <v>1</v>
      </c>
    </row>
    <row r="1433" spans="1:30">
      <c r="A1433" s="56">
        <f t="shared" ref="A1433" si="356">IF(B1433=INT(B1433),ROW(),"")</f>
        <v>1433</v>
      </c>
      <c r="B1433" s="55">
        <f t="shared" ref="B1433" si="357">IF(AND(MID(C1433,2,1)&lt;&gt;"/",MID(C1433,1,1)="/"),INT(B1432)+1,B1432+0.01)</f>
        <v>1397</v>
      </c>
      <c r="C1433" s="59" t="s">
        <v>4057</v>
      </c>
      <c r="D1433" s="59" t="s">
        <v>7</v>
      </c>
      <c r="E1433" s="256" t="s">
        <v>5035</v>
      </c>
      <c r="F1433" s="256" t="s">
        <v>5036</v>
      </c>
      <c r="G1433" s="75">
        <v>0</v>
      </c>
      <c r="H1433" s="75">
        <v>0</v>
      </c>
      <c r="I1433" s="65" t="s">
        <v>16</v>
      </c>
      <c r="J1433" s="65" t="s">
        <v>1550</v>
      </c>
      <c r="K1433" s="66" t="s">
        <v>4077</v>
      </c>
      <c r="L1433" s="67"/>
      <c r="M1433" s="63" t="s">
        <v>5063</v>
      </c>
      <c r="N1433" s="13"/>
      <c r="O1433"/>
      <c r="P1433" t="str">
        <f t="shared" ref="P1433" si="358">IF(E1433=F1433,"","NOT EQUAL")</f>
        <v/>
      </c>
      <c r="Q1433" t="str">
        <f>IF(ISNA(VLOOKUP(AC1433,#REF!,1)),"//","")</f>
        <v/>
      </c>
      <c r="R1433"/>
      <c r="S1433" s="43">
        <f t="shared" ref="S1433" si="359">IF(X1433&lt;&gt;"",S1432+1,S1432)</f>
        <v>257</v>
      </c>
      <c r="T1433" s="92"/>
      <c r="U1433" s="70"/>
      <c r="V1433" s="70"/>
      <c r="W1433" s="44" t="str">
        <f t="shared" ref="W1433" si="360">IF( OR(U1433="CNST", I1433="CAT_REGS"),IF(E1433=CHAR(34)&amp;CHAR(34),F1433,E1433),
IF(U1433="YES",UPPER(IF(E1433=CHAR(34)&amp;CHAR(34),F1433,E1433)),
IF(   AND(U1433&lt;&gt;"NO",I1433="CAT_FNCT",D1433&lt;&gt;"multiply", D1433&lt;&gt;"divide"),IF(J1433="SLS_ENABLED",   UPPER(IF(E1433=CHAR(34)&amp;CHAR(34),F1433,E1433)),""),"")))</f>
        <v/>
      </c>
      <c r="X1433" s="25" t="str">
        <f t="shared" ref="X1433" si="361">IF(LEN(V1433)&gt;0,V1433,SUBSTITUTE(SUBSTITUTE(SUBSTITUTE(SUBSTITUTE(SUBSTITUTE(SUBSTITUTE(SUBSTITUTE(SUBSTITUTE(SUBSTITUTE(SUBSTITUTE(SUBSTITUTE( (SUBSTITUTE( SUBSTITUTE( SUBSTITUTE( SUBSTITUTE(W1433,"STD_SIGMA","SUM"),"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33" s="1">
        <f t="shared" ref="Y1433" si="362">B1433</f>
        <v>1397</v>
      </c>
      <c r="Z1433" t="str">
        <f t="shared" ref="Z1433" si="363">M1433</f>
        <v>MNU_ELLIPT</v>
      </c>
      <c r="AA1433" s="158" t="str">
        <f>IF(ISNA(VLOOKUP(X1433,Sheet2!J:J,1,0)),"//","")</f>
        <v/>
      </c>
      <c r="AC1433" s="108" t="str">
        <f t="shared" ref="AC1433" si="364">IF(LEN(X1433)=0,"",SUBSTITUTE(SUBSTITUTE(SUBSTITUTE(SUBSTITUTE(SUBSTITUTE(SUBSTITUTE(SUBSTITUTE(SUBSTITUTE(SUBSTITUTE(SUBSTITUTE(SUBSTITUTE(SUBSTITUTE(SUBSTITUTE(SUBSTITUTE(SUBSTITUTE(SUBSTITUTE(SUBSTITUTE( (SUBSTITUTE( SUBSTITUTE( SUBSTITUTE( SUBSTITUTE(W1433,"STD_SIGMA","SUM"),"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33" t="b">
        <f t="shared" ref="AD1433" si="365">X1433=AC1433</f>
        <v>1</v>
      </c>
    </row>
    <row r="1434" spans="1:30" s="17" customFormat="1">
      <c r="A1434" s="56">
        <f t="shared" si="354"/>
        <v>1434</v>
      </c>
      <c r="B1434" s="55">
        <f t="shared" si="355"/>
        <v>1398</v>
      </c>
      <c r="C1434" s="110" t="s">
        <v>4057</v>
      </c>
      <c r="D1434" s="110" t="s">
        <v>7</v>
      </c>
      <c r="E1434" s="135" t="str">
        <f t="shared" ref="E1434:E1437" si="366">CHAR(34)&amp;IF(B1434&lt;10,"000",IF(B1434&lt;100,"00",IF(B1434&lt;1000,"0","")))&amp;$B1434&amp;CHAR(34)</f>
        <v>"1398"</v>
      </c>
      <c r="F1434" s="111" t="str">
        <f t="shared" ref="F1434:F1437" si="367">E1434</f>
        <v>"1398"</v>
      </c>
      <c r="G1434" s="191">
        <v>0</v>
      </c>
      <c r="H1434" s="191">
        <v>0</v>
      </c>
      <c r="I1434" s="178" t="s">
        <v>28</v>
      </c>
      <c r="J1434" s="112" t="s">
        <v>1550</v>
      </c>
      <c r="K1434" s="113" t="s">
        <v>4077</v>
      </c>
      <c r="M1434" s="154" t="str">
        <f t="shared" ref="M1434:M1437" si="368">"MNU_"&amp;IF(B1434&lt;10,"000",IF(B1434&lt;100,"00",IF(B1434&lt;1000,"0","")))&amp;$B1434</f>
        <v>MNU_1398</v>
      </c>
      <c r="N1434" s="16"/>
      <c r="P1434" s="17" t="str">
        <f t="shared" si="346"/>
        <v/>
      </c>
      <c r="Q1434" s="17" t="str">
        <f>IF(ISNA(VLOOKUP(AC1434,#REF!,1)),"//","")</f>
        <v/>
      </c>
      <c r="S1434" s="43">
        <f t="shared" si="353"/>
        <v>257</v>
      </c>
      <c r="T1434" s="108" t="s">
        <v>2431</v>
      </c>
      <c r="U1434" s="115" t="s">
        <v>2431</v>
      </c>
      <c r="V1434" s="115" t="s">
        <v>2431</v>
      </c>
      <c r="W1434" s="44" t="str">
        <f t="shared" si="347"/>
        <v/>
      </c>
      <c r="X1434" s="25" t="str">
        <f t="shared" si="348"/>
        <v/>
      </c>
      <c r="Y1434" s="1">
        <f t="shared" si="349"/>
        <v>1398</v>
      </c>
      <c r="Z1434" t="str">
        <f t="shared" si="350"/>
        <v>MNU_1398</v>
      </c>
      <c r="AA1434" s="158" t="str">
        <f>IF(ISNA(VLOOKUP(X1434,Sheet2!J:J,1,0)),"//","")</f>
        <v/>
      </c>
      <c r="AC1434" s="108" t="str">
        <f t="shared" si="351"/>
        <v/>
      </c>
      <c r="AD1434" t="b">
        <f t="shared" si="352"/>
        <v>1</v>
      </c>
    </row>
    <row r="1435" spans="1:30" s="17" customFormat="1">
      <c r="A1435" s="56">
        <f t="shared" si="354"/>
        <v>1435</v>
      </c>
      <c r="B1435" s="55">
        <f t="shared" si="355"/>
        <v>1399</v>
      </c>
      <c r="C1435" s="110" t="s">
        <v>4057</v>
      </c>
      <c r="D1435" s="110" t="s">
        <v>7</v>
      </c>
      <c r="E1435" s="135" t="str">
        <f t="shared" si="366"/>
        <v>"1399"</v>
      </c>
      <c r="F1435" s="111" t="str">
        <f t="shared" si="367"/>
        <v>"1399"</v>
      </c>
      <c r="G1435" s="191">
        <v>0</v>
      </c>
      <c r="H1435" s="191">
        <v>0</v>
      </c>
      <c r="I1435" s="178" t="s">
        <v>28</v>
      </c>
      <c r="J1435" s="112" t="s">
        <v>1550</v>
      </c>
      <c r="K1435" s="113" t="s">
        <v>4077</v>
      </c>
      <c r="M1435" s="154" t="str">
        <f t="shared" si="368"/>
        <v>MNU_1399</v>
      </c>
      <c r="N1435" s="16"/>
      <c r="P1435" s="17" t="str">
        <f t="shared" si="346"/>
        <v/>
      </c>
      <c r="Q1435" s="17" t="str">
        <f>IF(ISNA(VLOOKUP(AC1435,#REF!,1)),"//","")</f>
        <v/>
      </c>
      <c r="S1435" s="43">
        <f t="shared" si="353"/>
        <v>257</v>
      </c>
      <c r="T1435" s="108" t="s">
        <v>2431</v>
      </c>
      <c r="U1435" s="115" t="s">
        <v>2431</v>
      </c>
      <c r="V1435" s="115" t="s">
        <v>2431</v>
      </c>
      <c r="W1435" s="44" t="str">
        <f t="shared" si="347"/>
        <v/>
      </c>
      <c r="X1435" s="25" t="str">
        <f t="shared" si="348"/>
        <v/>
      </c>
      <c r="Y1435" s="1">
        <f t="shared" si="349"/>
        <v>1399</v>
      </c>
      <c r="Z1435" t="str">
        <f t="shared" si="350"/>
        <v>MNU_1399</v>
      </c>
      <c r="AA1435" s="158" t="str">
        <f>IF(ISNA(VLOOKUP(X1435,Sheet2!J:J,1,0)),"//","")</f>
        <v/>
      </c>
      <c r="AC1435" s="108" t="str">
        <f t="shared" si="351"/>
        <v/>
      </c>
      <c r="AD1435" t="b">
        <f t="shared" si="352"/>
        <v>1</v>
      </c>
    </row>
    <row r="1436" spans="1:30" s="17" customFormat="1">
      <c r="A1436" s="56">
        <f t="shared" si="354"/>
        <v>1436</v>
      </c>
      <c r="B1436" s="55">
        <f t="shared" si="355"/>
        <v>1400</v>
      </c>
      <c r="C1436" s="110" t="s">
        <v>4057</v>
      </c>
      <c r="D1436" s="110" t="s">
        <v>7</v>
      </c>
      <c r="E1436" s="135" t="str">
        <f t="shared" si="366"/>
        <v>"1400"</v>
      </c>
      <c r="F1436" s="111" t="str">
        <f t="shared" si="367"/>
        <v>"1400"</v>
      </c>
      <c r="G1436" s="191">
        <v>0</v>
      </c>
      <c r="H1436" s="191">
        <v>0</v>
      </c>
      <c r="I1436" s="178" t="s">
        <v>28</v>
      </c>
      <c r="J1436" s="112" t="s">
        <v>1550</v>
      </c>
      <c r="K1436" s="113" t="s">
        <v>4077</v>
      </c>
      <c r="M1436" s="154" t="str">
        <f t="shared" si="368"/>
        <v>MNU_1400</v>
      </c>
      <c r="N1436" s="16"/>
      <c r="P1436" s="17" t="str">
        <f t="shared" si="346"/>
        <v/>
      </c>
      <c r="Q1436" s="17" t="str">
        <f>IF(ISNA(VLOOKUP(AC1436,#REF!,1)),"//","")</f>
        <v/>
      </c>
      <c r="S1436" s="43">
        <f t="shared" si="353"/>
        <v>257</v>
      </c>
      <c r="T1436" s="108" t="s">
        <v>2431</v>
      </c>
      <c r="U1436" s="115" t="s">
        <v>2431</v>
      </c>
      <c r="V1436" s="115" t="s">
        <v>2431</v>
      </c>
      <c r="W1436" s="44" t="str">
        <f t="shared" si="347"/>
        <v/>
      </c>
      <c r="X1436" s="25" t="str">
        <f t="shared" si="348"/>
        <v/>
      </c>
      <c r="Y1436" s="1">
        <f t="shared" si="349"/>
        <v>1400</v>
      </c>
      <c r="Z1436" t="str">
        <f t="shared" si="350"/>
        <v>MNU_1400</v>
      </c>
      <c r="AA1436" s="158" t="str">
        <f>IF(ISNA(VLOOKUP(X1436,Sheet2!J:J,1,0)),"//","")</f>
        <v/>
      </c>
      <c r="AC1436" s="108" t="str">
        <f t="shared" si="351"/>
        <v/>
      </c>
      <c r="AD1436" t="b">
        <f t="shared" si="352"/>
        <v>1</v>
      </c>
    </row>
    <row r="1437" spans="1:30" s="17" customFormat="1">
      <c r="A1437" s="56">
        <f t="shared" si="354"/>
        <v>1437</v>
      </c>
      <c r="B1437" s="55">
        <f t="shared" si="355"/>
        <v>1401</v>
      </c>
      <c r="C1437" s="110" t="s">
        <v>4057</v>
      </c>
      <c r="D1437" s="110" t="s">
        <v>7</v>
      </c>
      <c r="E1437" s="135" t="str">
        <f t="shared" si="366"/>
        <v>"1401"</v>
      </c>
      <c r="F1437" s="111" t="str">
        <f t="shared" si="367"/>
        <v>"1401"</v>
      </c>
      <c r="G1437" s="191">
        <v>0</v>
      </c>
      <c r="H1437" s="191">
        <v>0</v>
      </c>
      <c r="I1437" s="178" t="s">
        <v>28</v>
      </c>
      <c r="J1437" s="112" t="s">
        <v>1550</v>
      </c>
      <c r="K1437" s="113" t="s">
        <v>4077</v>
      </c>
      <c r="M1437" s="154" t="str">
        <f t="shared" si="368"/>
        <v>MNU_1401</v>
      </c>
      <c r="N1437" s="16"/>
      <c r="P1437" s="17" t="str">
        <f t="shared" si="346"/>
        <v/>
      </c>
      <c r="Q1437" s="17" t="str">
        <f>IF(ISNA(VLOOKUP(AC1437,#REF!,1)),"//","")</f>
        <v/>
      </c>
      <c r="S1437" s="43">
        <f t="shared" si="353"/>
        <v>257</v>
      </c>
      <c r="T1437" s="108" t="s">
        <v>2431</v>
      </c>
      <c r="U1437" s="115" t="s">
        <v>2431</v>
      </c>
      <c r="V1437" s="115" t="s">
        <v>2431</v>
      </c>
      <c r="W1437" s="44" t="str">
        <f t="shared" si="347"/>
        <v/>
      </c>
      <c r="X1437" s="25" t="str">
        <f t="shared" si="348"/>
        <v/>
      </c>
      <c r="Y1437" s="1">
        <f t="shared" si="349"/>
        <v>1401</v>
      </c>
      <c r="Z1437" t="str">
        <f t="shared" si="350"/>
        <v>MNU_1401</v>
      </c>
      <c r="AA1437" s="158" t="str">
        <f>IF(ISNA(VLOOKUP(X1437,Sheet2!J:J,1,0)),"//","")</f>
        <v/>
      </c>
      <c r="AC1437" s="108" t="str">
        <f t="shared" si="351"/>
        <v/>
      </c>
      <c r="AD1437" t="b">
        <f t="shared" si="352"/>
        <v>1</v>
      </c>
    </row>
    <row r="1438" spans="1:30" s="17" customFormat="1">
      <c r="A1438" s="56">
        <f t="shared" si="354"/>
        <v>1438</v>
      </c>
      <c r="B1438" s="55">
        <f t="shared" si="355"/>
        <v>1402</v>
      </c>
      <c r="C1438" s="110" t="s">
        <v>4057</v>
      </c>
      <c r="D1438" s="110" t="s">
        <v>7</v>
      </c>
      <c r="E1438" s="135" t="str">
        <f t="shared" ref="E1438:E1439" si="369">CHAR(34)&amp;IF(B1438&lt;10,"000",IF(B1438&lt;100,"00",IF(B1438&lt;1000,"0","")))&amp;$B1438&amp;CHAR(34)</f>
        <v>"1402"</v>
      </c>
      <c r="F1438" s="111" t="str">
        <f t="shared" ref="F1438:F1439" si="370">E1438</f>
        <v>"1402"</v>
      </c>
      <c r="G1438" s="191">
        <v>0</v>
      </c>
      <c r="H1438" s="191">
        <v>0</v>
      </c>
      <c r="I1438" s="178" t="s">
        <v>28</v>
      </c>
      <c r="J1438" s="112" t="s">
        <v>1550</v>
      </c>
      <c r="K1438" s="113" t="s">
        <v>4077</v>
      </c>
      <c r="M1438" s="154" t="str">
        <f t="shared" ref="M1438:M1439" si="371">"MNU_"&amp;IF(B1438&lt;10,"000",IF(B1438&lt;100,"00",IF(B1438&lt;1000,"0","")))&amp;$B1438</f>
        <v>MNU_1402</v>
      </c>
      <c r="N1438" s="16"/>
      <c r="P1438" s="17" t="str">
        <f t="shared" ref="P1438:P1439" si="372">IF(E1438=F1438,"","NOT EQUAL")</f>
        <v/>
      </c>
      <c r="Q1438" s="17" t="str">
        <f>IF(ISNA(VLOOKUP(AC1438,#REF!,1)),"//","")</f>
        <v/>
      </c>
      <c r="S1438" s="43">
        <f t="shared" si="353"/>
        <v>257</v>
      </c>
      <c r="T1438" s="108" t="s">
        <v>2431</v>
      </c>
      <c r="U1438" s="115" t="s">
        <v>2431</v>
      </c>
      <c r="V1438" s="115" t="s">
        <v>2431</v>
      </c>
      <c r="W1438" s="44" t="str">
        <f t="shared" ref="W1438:W1439" si="373">IF( OR(U1438="CNST", I1438="CAT_REGS"),IF(E1438=CHAR(34)&amp;CHAR(34),F1438,E1438),
IF(U1438="YES",UPPER(IF(E1438=CHAR(34)&amp;CHAR(34),F1438,E1438)),
IF(   AND(U1438&lt;&gt;"NO",I1438="CAT_FNCT",D1438&lt;&gt;"multiply", D1438&lt;&gt;"divide"),IF(J1438="SLS_ENABLED",   UPPER(IF(E1438=CHAR(34)&amp;CHAR(34),F1438,E1438)),""),"")))</f>
        <v/>
      </c>
      <c r="X1438" s="25" t="str">
        <f t="shared" ref="X1438:X1439" si="374">IF(LEN(V1438)&gt;0,V1438,SUBSTITUTE(SUBSTITUTE(SUBSTITUTE(SUBSTITUTE(SUBSTITUTE(SUBSTITUTE(SUBSTITUTE(SUBSTITUTE(SUBSTITUTE(SUBSTITUTE(SUBSTITUTE( (SUBSTITUTE( SUBSTITUTE( SUBSTITUTE( SUBSTITUTE(W1438,"STD_SIGMA","SUM"),"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38" s="1">
        <f t="shared" ref="Y1438:Y1439" si="375">B1438</f>
        <v>1402</v>
      </c>
      <c r="Z1438" t="str">
        <f t="shared" ref="Z1438:Z1439" si="376">M1438</f>
        <v>MNU_1402</v>
      </c>
      <c r="AA1438" s="158" t="str">
        <f>IF(ISNA(VLOOKUP(X1438,Sheet2!J:J,1,0)),"//","")</f>
        <v/>
      </c>
      <c r="AC1438" s="108" t="str">
        <f t="shared" ref="AC1438:AC1439" si="377">IF(LEN(X1438)=0,"",SUBSTITUTE(SUBSTITUTE(SUBSTITUTE(SUBSTITUTE(SUBSTITUTE(SUBSTITUTE(SUBSTITUTE(SUBSTITUTE(SUBSTITUTE(SUBSTITUTE(SUBSTITUTE(SUBSTITUTE(SUBSTITUTE(SUBSTITUTE(SUBSTITUTE(SUBSTITUTE(SUBSTITUTE( (SUBSTITUTE( SUBSTITUTE( SUBSTITUTE( SUBSTITUTE(W1438,"STD_SIGMA","SUM"),"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38" t="b">
        <f t="shared" ref="AD1438:AD1439" si="378">X1438=AC1438</f>
        <v>1</v>
      </c>
    </row>
    <row r="1439" spans="1:30" s="17" customFormat="1">
      <c r="A1439" s="56">
        <f t="shared" si="354"/>
        <v>1439</v>
      </c>
      <c r="B1439" s="55">
        <f t="shared" si="355"/>
        <v>1403</v>
      </c>
      <c r="C1439" s="110" t="s">
        <v>4057</v>
      </c>
      <c r="D1439" s="110" t="s">
        <v>7</v>
      </c>
      <c r="E1439" s="135" t="str">
        <f t="shared" si="369"/>
        <v>"1403"</v>
      </c>
      <c r="F1439" s="111" t="str">
        <f t="shared" si="370"/>
        <v>"1403"</v>
      </c>
      <c r="G1439" s="191">
        <v>0</v>
      </c>
      <c r="H1439" s="191">
        <v>0</v>
      </c>
      <c r="I1439" s="178" t="s">
        <v>28</v>
      </c>
      <c r="J1439" s="112" t="s">
        <v>1550</v>
      </c>
      <c r="K1439" s="113" t="s">
        <v>4077</v>
      </c>
      <c r="M1439" s="154" t="str">
        <f t="shared" si="371"/>
        <v>MNU_1403</v>
      </c>
      <c r="N1439" s="16"/>
      <c r="P1439" s="17" t="str">
        <f t="shared" si="372"/>
        <v/>
      </c>
      <c r="Q1439" s="17" t="str">
        <f>IF(ISNA(VLOOKUP(AC1439,#REF!,1)),"//","")</f>
        <v/>
      </c>
      <c r="S1439" s="43">
        <f t="shared" si="353"/>
        <v>257</v>
      </c>
      <c r="T1439" s="108" t="s">
        <v>2431</v>
      </c>
      <c r="U1439" s="115" t="s">
        <v>2431</v>
      </c>
      <c r="V1439" s="115" t="s">
        <v>2431</v>
      </c>
      <c r="W1439" s="44" t="str">
        <f t="shared" si="373"/>
        <v/>
      </c>
      <c r="X1439" s="25" t="str">
        <f t="shared" si="374"/>
        <v/>
      </c>
      <c r="Y1439" s="1">
        <f t="shared" si="375"/>
        <v>1403</v>
      </c>
      <c r="Z1439" t="str">
        <f t="shared" si="376"/>
        <v>MNU_1403</v>
      </c>
      <c r="AA1439" s="158" t="str">
        <f>IF(ISNA(VLOOKUP(X1439,Sheet2!J:J,1,0)),"//","")</f>
        <v/>
      </c>
      <c r="AC1439" s="108" t="str">
        <f t="shared" si="377"/>
        <v/>
      </c>
      <c r="AD1439" t="b">
        <f t="shared" si="378"/>
        <v>1</v>
      </c>
    </row>
    <row r="1440" spans="1:30" s="47" customFormat="1">
      <c r="A1440" s="56" t="str">
        <f t="shared" si="354"/>
        <v/>
      </c>
      <c r="B1440" s="55">
        <f t="shared" si="355"/>
        <v>1403.01</v>
      </c>
      <c r="C1440" s="58" t="s">
        <v>2431</v>
      </c>
      <c r="D1440" s="59"/>
      <c r="E1440" s="63"/>
      <c r="F1440" s="63"/>
      <c r="G1440" s="91"/>
      <c r="H1440" s="91"/>
      <c r="I1440" s="65"/>
      <c r="J1440" s="65"/>
      <c r="K1440" s="66"/>
      <c r="L1440" s="58"/>
      <c r="M1440" s="63" t="s">
        <v>2431</v>
      </c>
      <c r="N1440" s="48"/>
      <c r="O1440" s="49"/>
      <c r="P1440" s="49"/>
      <c r="Q1440" s="49" t="str">
        <f>IF(ISNA(VLOOKUP(AC1440,#REF!,1)),"//","")</f>
        <v/>
      </c>
      <c r="R1440" s="49"/>
      <c r="S1440" s="43">
        <f t="shared" si="353"/>
        <v>257</v>
      </c>
      <c r="T1440" s="92" t="s">
        <v>2431</v>
      </c>
      <c r="U1440" s="90" t="s">
        <v>2431</v>
      </c>
      <c r="V1440" s="90" t="s">
        <v>2431</v>
      </c>
      <c r="W1440" s="44" t="str">
        <f t="shared" ref="W1440:W1441" si="379">IF( OR(U1440="CNST", I1440="CAT_REGS"),IF(E1440=CHAR(34)&amp;CHAR(34),F1440,E1440),
IF(U1440="YES",UPPER(IF(E1440=CHAR(34)&amp;CHAR(34),F1440,E1440)),
IF(   AND(U1440&lt;&gt;"NO",I1440="CAT_FNCT",D1440&lt;&gt;"multiply", D1440&lt;&gt;"divide"),IF(J1440="SLS_ENABLED",   UPPER(IF(E1440=CHAR(34)&amp;CHAR(34),F1440,E1440)),""),"")))</f>
        <v/>
      </c>
      <c r="X1440" s="25" t="str">
        <f t="shared" ref="X1440:X1441" si="380">IF(LEN(V1440)&gt;0,V1440,SUBSTITUTE(SUBSTITUTE(SUBSTITUTE(SUBSTITUTE(SUBSTITUTE(SUBSTITUTE(SUBSTITUTE(SUBSTITUTE(SUBSTITUTE(SUBSTITUTE(SUBSTITUTE( (SUBSTITUTE( SUBSTITUTE( SUBSTITUTE( SUBSTITUTE(W1440,"STD_SIGMA","SUM"),"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40" s="1">
        <f t="shared" ref="Y1440:Y1441" si="381">B1440</f>
        <v>1403.01</v>
      </c>
      <c r="Z1440" t="str">
        <f t="shared" ref="Z1440:Z1441" si="382">M1440</f>
        <v/>
      </c>
      <c r="AA1440" s="158" t="str">
        <f>IF(ISNA(VLOOKUP(X1440,Sheet2!J:J,1,0)),"//","")</f>
        <v/>
      </c>
      <c r="AC1440" s="108" t="str">
        <f t="shared" ref="AC1440:AC1441" si="383">IF(LEN(X1440)=0,"",SUBSTITUTE(SUBSTITUTE(SUBSTITUTE(SUBSTITUTE(SUBSTITUTE(SUBSTITUTE(SUBSTITUTE(SUBSTITUTE(SUBSTITUTE(SUBSTITUTE(SUBSTITUTE(SUBSTITUTE(SUBSTITUTE(SUBSTITUTE(SUBSTITUTE(SUBSTITUTE(SUBSTITUTE( (SUBSTITUTE( SUBSTITUTE( SUBSTITUTE( SUBSTITUTE(W1440,"STD_SIGMA","SUM"),"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40" t="b">
        <f t="shared" ref="AD1440:AD1441" si="384">X1440=AC1440</f>
        <v>1</v>
      </c>
    </row>
    <row r="1441" spans="1:30" s="47" customFormat="1">
      <c r="A1441" s="56" t="str">
        <f t="shared" si="354"/>
        <v/>
      </c>
      <c r="B1441" s="55">
        <f t="shared" si="355"/>
        <v>1403.02</v>
      </c>
      <c r="C1441" s="58" t="s">
        <v>2431</v>
      </c>
      <c r="D1441" s="59"/>
      <c r="E1441" s="63"/>
      <c r="F1441" s="63"/>
      <c r="G1441" s="91"/>
      <c r="H1441" s="91"/>
      <c r="I1441" s="65"/>
      <c r="J1441" s="65"/>
      <c r="K1441" s="66"/>
      <c r="L1441" s="58"/>
      <c r="M1441" s="63" t="s">
        <v>2431</v>
      </c>
      <c r="N1441" s="48"/>
      <c r="O1441" s="49"/>
      <c r="P1441" s="49"/>
      <c r="Q1441" s="49" t="str">
        <f>IF(ISNA(VLOOKUP(AC1441,#REF!,1)),"//","")</f>
        <v/>
      </c>
      <c r="R1441" s="49"/>
      <c r="S1441" s="43">
        <f t="shared" si="353"/>
        <v>257</v>
      </c>
      <c r="T1441" s="92" t="s">
        <v>2431</v>
      </c>
      <c r="U1441" s="90" t="s">
        <v>2431</v>
      </c>
      <c r="V1441" s="90" t="s">
        <v>2431</v>
      </c>
      <c r="W1441" s="44" t="str">
        <f t="shared" si="379"/>
        <v/>
      </c>
      <c r="X1441" s="25" t="str">
        <f t="shared" si="380"/>
        <v/>
      </c>
      <c r="Y1441" s="1">
        <f t="shared" si="381"/>
        <v>1403.02</v>
      </c>
      <c r="Z1441" t="str">
        <f t="shared" si="382"/>
        <v/>
      </c>
      <c r="AA1441" s="158" t="str">
        <f>IF(ISNA(VLOOKUP(X1441,Sheet2!J:J,1,0)),"//","")</f>
        <v/>
      </c>
      <c r="AC1441" s="108" t="str">
        <f t="shared" si="383"/>
        <v/>
      </c>
      <c r="AD1441" t="b">
        <f t="shared" si="384"/>
        <v>1</v>
      </c>
    </row>
    <row r="1442" spans="1:30" s="47" customFormat="1">
      <c r="A1442" s="56">
        <f t="shared" si="354"/>
        <v>1442</v>
      </c>
      <c r="B1442" s="55">
        <f t="shared" si="355"/>
        <v>1404</v>
      </c>
      <c r="C1442" s="58" t="s">
        <v>3848</v>
      </c>
      <c r="D1442" s="59" t="s">
        <v>1120</v>
      </c>
      <c r="E1442" s="63" t="s">
        <v>4</v>
      </c>
      <c r="F1442" s="63" t="s">
        <v>4</v>
      </c>
      <c r="G1442" s="91">
        <v>0</v>
      </c>
      <c r="H1442" s="91">
        <v>0</v>
      </c>
      <c r="I1442" s="174" t="s">
        <v>3</v>
      </c>
      <c r="J1442" s="65" t="s">
        <v>1549</v>
      </c>
      <c r="K1442" s="66" t="s">
        <v>4241</v>
      </c>
      <c r="L1442" s="58"/>
      <c r="M1442" s="63" t="s">
        <v>1572</v>
      </c>
      <c r="N1442" s="48"/>
      <c r="O1442" s="49"/>
      <c r="P1442" s="49"/>
      <c r="Q1442" s="49" t="str">
        <f>IF(ISNA(VLOOKUP(AC1442,#REF!,1)),"//","")</f>
        <v/>
      </c>
      <c r="R1442" s="49"/>
      <c r="S1442" s="43">
        <f t="shared" si="353"/>
        <v>258</v>
      </c>
      <c r="T1442" s="92" t="s">
        <v>2920</v>
      </c>
      <c r="U1442" s="90" t="s">
        <v>2823</v>
      </c>
      <c r="V1442" s="90" t="s">
        <v>2431</v>
      </c>
      <c r="W1442" s="44" t="str">
        <f t="shared" si="347"/>
        <v>"1COMPL"</v>
      </c>
      <c r="X1442" s="25" t="str">
        <f t="shared" si="348"/>
        <v>1COMPL</v>
      </c>
      <c r="Y1442" s="1">
        <f t="shared" si="349"/>
        <v>1404</v>
      </c>
      <c r="Z1442" t="str">
        <f t="shared" si="350"/>
        <v>ITM_1COMPL</v>
      </c>
      <c r="AA1442" s="158" t="str">
        <f>IF(ISNA(VLOOKUP(X1442,Sheet2!J:J,1,0)),"//","")</f>
        <v>//</v>
      </c>
      <c r="AC1442" s="108" t="str">
        <f t="shared" si="351"/>
        <v>1COMPL</v>
      </c>
      <c r="AD1442" t="b">
        <f t="shared" si="352"/>
        <v>1</v>
      </c>
    </row>
    <row r="1443" spans="1:30">
      <c r="A1443" s="56">
        <f t="shared" si="354"/>
        <v>1443</v>
      </c>
      <c r="B1443" s="55">
        <f t="shared" si="355"/>
        <v>1405</v>
      </c>
      <c r="C1443" s="59" t="s">
        <v>3849</v>
      </c>
      <c r="D1443" s="59" t="s">
        <v>7</v>
      </c>
      <c r="E1443" s="65" t="s">
        <v>2499</v>
      </c>
      <c r="F1443" s="65" t="s">
        <v>2499</v>
      </c>
      <c r="G1443" s="91">
        <v>0</v>
      </c>
      <c r="H1443" s="91">
        <v>0</v>
      </c>
      <c r="I1443" s="174" t="s">
        <v>3</v>
      </c>
      <c r="J1443" s="65" t="s">
        <v>1549</v>
      </c>
      <c r="K1443" s="66" t="s">
        <v>4241</v>
      </c>
      <c r="L1443" s="67"/>
      <c r="M1443" s="63" t="s">
        <v>4240</v>
      </c>
      <c r="N1443" s="13"/>
      <c r="O1443"/>
      <c r="P1443" t="str">
        <f t="shared" si="346"/>
        <v/>
      </c>
      <c r="Q1443" t="str">
        <f>IF(ISNA(VLOOKUP(AC1443,#REF!,1)),"//","")</f>
        <v/>
      </c>
      <c r="R1443"/>
      <c r="S1443" s="43">
        <f t="shared" si="353"/>
        <v>259</v>
      </c>
      <c r="T1443" s="92" t="s">
        <v>2917</v>
      </c>
      <c r="U1443" s="70" t="s">
        <v>2823</v>
      </c>
      <c r="V1443" s="70" t="s">
        <v>2431</v>
      </c>
      <c r="W1443" s="44" t="str">
        <f t="shared" si="347"/>
        <v>"SNAP"</v>
      </c>
      <c r="X1443" s="25" t="str">
        <f t="shared" si="348"/>
        <v>SNAP</v>
      </c>
      <c r="Y1443" s="1">
        <f t="shared" si="349"/>
        <v>1405</v>
      </c>
      <c r="Z1443" t="str">
        <f t="shared" si="350"/>
        <v>ITM_SNAP</v>
      </c>
      <c r="AA1443" s="158" t="str">
        <f>IF(ISNA(VLOOKUP(X1443,Sheet2!J:J,1,0)),"//","")</f>
        <v/>
      </c>
      <c r="AC1443" s="108" t="str">
        <f t="shared" si="351"/>
        <v>SNAP</v>
      </c>
      <c r="AD1443" t="b">
        <f t="shared" si="352"/>
        <v>1</v>
      </c>
    </row>
    <row r="1444" spans="1:30">
      <c r="A1444" s="56">
        <f t="shared" si="354"/>
        <v>1444</v>
      </c>
      <c r="B1444" s="55">
        <f t="shared" si="355"/>
        <v>1406</v>
      </c>
      <c r="C1444" s="59" t="s">
        <v>3848</v>
      </c>
      <c r="D1444" s="59" t="s">
        <v>1121</v>
      </c>
      <c r="E1444" s="65" t="s">
        <v>8</v>
      </c>
      <c r="F1444" s="65" t="s">
        <v>8</v>
      </c>
      <c r="G1444" s="190">
        <v>0</v>
      </c>
      <c r="H1444" s="190">
        <v>0</v>
      </c>
      <c r="I1444" s="174" t="s">
        <v>3</v>
      </c>
      <c r="J1444" s="65" t="s">
        <v>1549</v>
      </c>
      <c r="K1444" s="66" t="s">
        <v>4241</v>
      </c>
      <c r="L1444" s="67"/>
      <c r="M1444" s="63" t="s">
        <v>1574</v>
      </c>
      <c r="N1444" s="13"/>
      <c r="O1444"/>
      <c r="P1444" t="str">
        <f t="shared" si="346"/>
        <v/>
      </c>
      <c r="Q1444" t="str">
        <f>IF(ISNA(VLOOKUP(AC1444,#REF!,1)),"//","")</f>
        <v/>
      </c>
      <c r="R1444"/>
      <c r="S1444" s="43">
        <f t="shared" si="353"/>
        <v>260</v>
      </c>
      <c r="T1444" s="92" t="s">
        <v>2920</v>
      </c>
      <c r="U1444" s="93" t="s">
        <v>2823</v>
      </c>
      <c r="V1444" s="94" t="s">
        <v>2431</v>
      </c>
      <c r="W1444" s="44" t="str">
        <f t="shared" si="347"/>
        <v>"2COMPL"</v>
      </c>
      <c r="X1444" s="25" t="str">
        <f t="shared" si="348"/>
        <v>2COMPL</v>
      </c>
      <c r="Y1444" s="1">
        <f t="shared" si="349"/>
        <v>1406</v>
      </c>
      <c r="Z1444" t="str">
        <f t="shared" si="350"/>
        <v>ITM_2COMPL</v>
      </c>
      <c r="AA1444" s="158" t="str">
        <f>IF(ISNA(VLOOKUP(X1444,Sheet2!J:J,1,0)),"//","")</f>
        <v>//</v>
      </c>
      <c r="AC1444" s="108" t="str">
        <f t="shared" si="351"/>
        <v>2COMPL</v>
      </c>
      <c r="AD1444" t="b">
        <f t="shared" si="352"/>
        <v>1</v>
      </c>
    </row>
    <row r="1445" spans="1:30">
      <c r="A1445" s="56">
        <f t="shared" si="354"/>
        <v>1445</v>
      </c>
      <c r="B1445" s="55">
        <f t="shared" si="355"/>
        <v>1407</v>
      </c>
      <c r="C1445" s="59" t="s">
        <v>3766</v>
      </c>
      <c r="D1445" s="59" t="s">
        <v>7</v>
      </c>
      <c r="E1445" s="65" t="s">
        <v>1165</v>
      </c>
      <c r="F1445" s="65" t="s">
        <v>1165</v>
      </c>
      <c r="G1445" s="190">
        <v>0</v>
      </c>
      <c r="H1445" s="190">
        <v>0</v>
      </c>
      <c r="I1445" s="174" t="s">
        <v>3</v>
      </c>
      <c r="J1445" s="65" t="s">
        <v>1549</v>
      </c>
      <c r="K1445" s="66" t="s">
        <v>4241</v>
      </c>
      <c r="L1445" s="67"/>
      <c r="M1445" s="63" t="s">
        <v>1579</v>
      </c>
      <c r="N1445" s="13"/>
      <c r="O1445"/>
      <c r="P1445" t="str">
        <f t="shared" si="346"/>
        <v/>
      </c>
      <c r="Q1445" t="str">
        <f>IF(ISNA(VLOOKUP(AC1445,#REF!,1)),"//","")</f>
        <v/>
      </c>
      <c r="R1445"/>
      <c r="S1445" s="43">
        <f t="shared" si="353"/>
        <v>261</v>
      </c>
      <c r="T1445" s="92" t="s">
        <v>2431</v>
      </c>
      <c r="U1445" s="70"/>
      <c r="V1445" s="70" t="s">
        <v>2431</v>
      </c>
      <c r="W1445" s="44" t="str">
        <f t="shared" si="347"/>
        <v>"ABS"</v>
      </c>
      <c r="X1445" s="25" t="str">
        <f t="shared" si="348"/>
        <v>ABS</v>
      </c>
      <c r="Y1445" s="1">
        <f t="shared" si="349"/>
        <v>1407</v>
      </c>
      <c r="Z1445" t="str">
        <f t="shared" si="350"/>
        <v>ITM_ABS</v>
      </c>
      <c r="AA1445" s="158" t="str">
        <f>IF(ISNA(VLOOKUP(X1445,Sheet2!J:J,1,0)),"//","")</f>
        <v/>
      </c>
      <c r="AC1445" s="108" t="str">
        <f t="shared" si="351"/>
        <v>ABS</v>
      </c>
      <c r="AD1445" t="b">
        <f t="shared" si="352"/>
        <v>1</v>
      </c>
    </row>
    <row r="1446" spans="1:30">
      <c r="A1446" s="56">
        <f t="shared" si="354"/>
        <v>1446</v>
      </c>
      <c r="B1446" s="55">
        <f t="shared" si="355"/>
        <v>1408</v>
      </c>
      <c r="C1446" s="59" t="s">
        <v>3850</v>
      </c>
      <c r="D1446" s="59" t="s">
        <v>7</v>
      </c>
      <c r="E1446" s="65" t="s">
        <v>1169</v>
      </c>
      <c r="F1446" s="65" t="s">
        <v>1169</v>
      </c>
      <c r="G1446" s="190">
        <v>0</v>
      </c>
      <c r="H1446" s="190">
        <v>0</v>
      </c>
      <c r="I1446" s="174" t="s">
        <v>3</v>
      </c>
      <c r="J1446" s="65" t="s">
        <v>1549</v>
      </c>
      <c r="K1446" s="66" t="s">
        <v>4241</v>
      </c>
      <c r="L1446" s="67"/>
      <c r="M1446" s="63" t="s">
        <v>1581</v>
      </c>
      <c r="N1446" s="13"/>
      <c r="O1446"/>
      <c r="P1446" t="str">
        <f t="shared" si="346"/>
        <v/>
      </c>
      <c r="Q1446" t="str">
        <f>IF(ISNA(VLOOKUP(AC1446,#REF!,1)),"//","")</f>
        <v/>
      </c>
      <c r="R1446"/>
      <c r="S1446" s="43">
        <f t="shared" si="353"/>
        <v>262</v>
      </c>
      <c r="T1446" s="92" t="s">
        <v>2431</v>
      </c>
      <c r="U1446" s="70" t="s">
        <v>2431</v>
      </c>
      <c r="V1446" s="70" t="s">
        <v>2431</v>
      </c>
      <c r="W1446" s="44" t="str">
        <f t="shared" si="347"/>
        <v>"AGM"</v>
      </c>
      <c r="X1446" s="25" t="str">
        <f t="shared" si="348"/>
        <v>AGM</v>
      </c>
      <c r="Y1446" s="1">
        <f t="shared" si="349"/>
        <v>1408</v>
      </c>
      <c r="Z1446" t="str">
        <f t="shared" si="350"/>
        <v>ITM_AGM</v>
      </c>
      <c r="AA1446" s="158" t="str">
        <f>IF(ISNA(VLOOKUP(X1446,Sheet2!J:J,1,0)),"//","")</f>
        <v>//</v>
      </c>
      <c r="AC1446" s="108" t="str">
        <f t="shared" si="351"/>
        <v>AGM</v>
      </c>
      <c r="AD1446" t="b">
        <f t="shared" si="352"/>
        <v>1</v>
      </c>
    </row>
    <row r="1447" spans="1:30">
      <c r="A1447" s="56">
        <f t="shared" si="354"/>
        <v>1447</v>
      </c>
      <c r="B1447" s="55">
        <f t="shared" si="355"/>
        <v>1409</v>
      </c>
      <c r="C1447" s="59" t="s">
        <v>4057</v>
      </c>
      <c r="D1447" s="59" t="s">
        <v>7</v>
      </c>
      <c r="E1447" s="65" t="s">
        <v>11</v>
      </c>
      <c r="F1447" s="65" t="s">
        <v>11</v>
      </c>
      <c r="G1447" s="190">
        <v>0</v>
      </c>
      <c r="H1447" s="190">
        <v>0</v>
      </c>
      <c r="I1447" s="174" t="s">
        <v>3</v>
      </c>
      <c r="J1447" s="65" t="s">
        <v>1549</v>
      </c>
      <c r="K1447" s="66" t="s">
        <v>4241</v>
      </c>
      <c r="L1447" s="67"/>
      <c r="M1447" s="63" t="s">
        <v>1582</v>
      </c>
      <c r="N1447" s="13"/>
      <c r="O1447"/>
      <c r="P1447" t="str">
        <f t="shared" si="346"/>
        <v/>
      </c>
      <c r="Q1447" t="str">
        <f>IF(ISNA(VLOOKUP(AC1447,#REF!,1)),"//","")</f>
        <v/>
      </c>
      <c r="R1447"/>
      <c r="S1447" s="43">
        <f t="shared" si="353"/>
        <v>263</v>
      </c>
      <c r="T1447" s="92" t="s">
        <v>2431</v>
      </c>
      <c r="U1447" s="70" t="s">
        <v>2431</v>
      </c>
      <c r="V1447" s="70" t="s">
        <v>2431</v>
      </c>
      <c r="W1447" s="44" t="str">
        <f t="shared" si="347"/>
        <v>"AGRAPH"</v>
      </c>
      <c r="X1447" s="25" t="str">
        <f t="shared" si="348"/>
        <v>AGRAPH</v>
      </c>
      <c r="Y1447" s="1">
        <f t="shared" si="349"/>
        <v>1409</v>
      </c>
      <c r="Z1447" t="str">
        <f t="shared" si="350"/>
        <v>ITM_AGRAPH</v>
      </c>
      <c r="AA1447" s="158" t="str">
        <f>IF(ISNA(VLOOKUP(X1447,Sheet2!J:J,1,0)),"//","")</f>
        <v>//</v>
      </c>
      <c r="AC1447" s="108" t="str">
        <f t="shared" si="351"/>
        <v>AGRAPH</v>
      </c>
      <c r="AD1447" t="b">
        <f t="shared" si="352"/>
        <v>1</v>
      </c>
    </row>
    <row r="1448" spans="1:30">
      <c r="A1448" s="56">
        <f t="shared" si="354"/>
        <v>1448</v>
      </c>
      <c r="B1448" s="55">
        <f t="shared" si="355"/>
        <v>1410</v>
      </c>
      <c r="C1448" s="59" t="s">
        <v>3851</v>
      </c>
      <c r="D1448" s="59" t="s">
        <v>12</v>
      </c>
      <c r="E1448" s="65" t="s">
        <v>13</v>
      </c>
      <c r="F1448" s="65" t="s">
        <v>14</v>
      </c>
      <c r="G1448" s="190">
        <v>0</v>
      </c>
      <c r="H1448" s="190">
        <v>15</v>
      </c>
      <c r="I1448" s="174" t="s">
        <v>3</v>
      </c>
      <c r="J1448" s="65" t="s">
        <v>1549</v>
      </c>
      <c r="K1448" s="66" t="s">
        <v>4241</v>
      </c>
      <c r="L1448" s="86"/>
      <c r="M1448" s="63" t="s">
        <v>1583</v>
      </c>
      <c r="N1448" s="13"/>
      <c r="O1448"/>
      <c r="P1448" t="str">
        <f t="shared" si="346"/>
        <v>NOT EQUAL</v>
      </c>
      <c r="Q1448" t="str">
        <f>IF(ISNA(VLOOKUP(AC1448,#REF!,1)),"//","")</f>
        <v/>
      </c>
      <c r="R1448"/>
      <c r="S1448" s="43">
        <f t="shared" si="353"/>
        <v>264</v>
      </c>
      <c r="T1448" s="92" t="s">
        <v>2431</v>
      </c>
      <c r="U1448" s="70" t="s">
        <v>2823</v>
      </c>
      <c r="V1448" s="70" t="s">
        <v>2431</v>
      </c>
      <c r="W1448" s="44" t="str">
        <f t="shared" si="347"/>
        <v xml:space="preserve">"ALL" </v>
      </c>
      <c r="X1448" s="25" t="str">
        <f t="shared" si="348"/>
        <v>ALL</v>
      </c>
      <c r="Y1448" s="1">
        <f t="shared" si="349"/>
        <v>1410</v>
      </c>
      <c r="Z1448" t="str">
        <f t="shared" si="350"/>
        <v>ITM_ALL</v>
      </c>
      <c r="AA1448" s="158" t="str">
        <f>IF(ISNA(VLOOKUP(X1448,Sheet2!J:J,1,0)),"//","")</f>
        <v/>
      </c>
      <c r="AC1448" s="108" t="str">
        <f t="shared" si="351"/>
        <v>ALL</v>
      </c>
      <c r="AD1448" t="b">
        <f t="shared" si="352"/>
        <v>1</v>
      </c>
    </row>
    <row r="1449" spans="1:30">
      <c r="A1449" s="56">
        <f t="shared" si="354"/>
        <v>1449</v>
      </c>
      <c r="B1449" s="55">
        <f t="shared" si="355"/>
        <v>1411</v>
      </c>
      <c r="C1449" s="59" t="s">
        <v>4057</v>
      </c>
      <c r="D1449" s="59" t="s">
        <v>3043</v>
      </c>
      <c r="E1449" s="65" t="s">
        <v>24</v>
      </c>
      <c r="F1449" s="65" t="s">
        <v>24</v>
      </c>
      <c r="G1449" s="190">
        <v>0</v>
      </c>
      <c r="H1449" s="190">
        <v>0</v>
      </c>
      <c r="I1449" s="174" t="s">
        <v>3</v>
      </c>
      <c r="J1449" s="65" t="s">
        <v>1549</v>
      </c>
      <c r="K1449" s="66" t="s">
        <v>4241</v>
      </c>
      <c r="L1449" s="67"/>
      <c r="M1449" s="63" t="s">
        <v>1594</v>
      </c>
      <c r="N1449" s="13"/>
      <c r="O1449"/>
      <c r="P1449" t="str">
        <f t="shared" si="346"/>
        <v/>
      </c>
      <c r="Q1449" t="str">
        <f>IF(ISNA(VLOOKUP(AC1449,#REF!,1)),"//","")</f>
        <v/>
      </c>
      <c r="R1449"/>
      <c r="S1449" s="43">
        <f t="shared" si="353"/>
        <v>265</v>
      </c>
      <c r="T1449" s="92" t="s">
        <v>2431</v>
      </c>
      <c r="U1449" s="70" t="s">
        <v>2431</v>
      </c>
      <c r="V1449" s="70" t="s">
        <v>2431</v>
      </c>
      <c r="W1449" s="44" t="str">
        <f t="shared" si="347"/>
        <v>"ASN"</v>
      </c>
      <c r="X1449" s="25" t="str">
        <f t="shared" si="348"/>
        <v>ASN</v>
      </c>
      <c r="Y1449" s="1">
        <f t="shared" si="349"/>
        <v>1411</v>
      </c>
      <c r="Z1449" t="str">
        <f t="shared" si="350"/>
        <v>ITM_ASSIGN</v>
      </c>
      <c r="AA1449" s="158" t="str">
        <f>IF(ISNA(VLOOKUP(X1449,Sheet2!J:J,1,0)),"//","")</f>
        <v>//</v>
      </c>
      <c r="AC1449" s="108" t="str">
        <f t="shared" si="351"/>
        <v>ASN</v>
      </c>
      <c r="AD1449" t="b">
        <f t="shared" si="352"/>
        <v>1</v>
      </c>
    </row>
    <row r="1450" spans="1:30">
      <c r="A1450" s="56">
        <f t="shared" si="354"/>
        <v>1450</v>
      </c>
      <c r="B1450" s="55">
        <f t="shared" si="355"/>
        <v>1412</v>
      </c>
      <c r="C1450" s="59" t="s">
        <v>4057</v>
      </c>
      <c r="D1450" s="69" t="s">
        <v>7</v>
      </c>
      <c r="E1450" s="65" t="s">
        <v>29</v>
      </c>
      <c r="F1450" s="151" t="s">
        <v>29</v>
      </c>
      <c r="G1450" s="190">
        <v>0</v>
      </c>
      <c r="H1450" s="190">
        <v>0</v>
      </c>
      <c r="I1450" s="174" t="s">
        <v>3</v>
      </c>
      <c r="J1450" s="65" t="s">
        <v>1549</v>
      </c>
      <c r="K1450" s="66" t="s">
        <v>4241</v>
      </c>
      <c r="L1450" s="67"/>
      <c r="M1450" s="63" t="s">
        <v>1599</v>
      </c>
      <c r="N1450" s="13"/>
      <c r="O1450"/>
      <c r="P1450" t="str">
        <f t="shared" si="346"/>
        <v/>
      </c>
      <c r="Q1450" t="str">
        <f>IF(ISNA(VLOOKUP(AC1450,#REF!,1)),"//","")</f>
        <v/>
      </c>
      <c r="R1450"/>
      <c r="S1450" s="43">
        <f t="shared" si="353"/>
        <v>266</v>
      </c>
      <c r="T1450" s="92" t="s">
        <v>2431</v>
      </c>
      <c r="U1450" s="70" t="s">
        <v>2431</v>
      </c>
      <c r="V1450" s="70" t="s">
        <v>2431</v>
      </c>
      <c r="W1450" s="44" t="str">
        <f t="shared" si="347"/>
        <v>"BACK"</v>
      </c>
      <c r="X1450" s="25" t="str">
        <f t="shared" si="348"/>
        <v>BACK</v>
      </c>
      <c r="Y1450" s="1">
        <f t="shared" si="349"/>
        <v>1412</v>
      </c>
      <c r="Z1450" t="str">
        <f t="shared" si="350"/>
        <v>ITM_BACK</v>
      </c>
      <c r="AA1450" s="158" t="str">
        <f>IF(ISNA(VLOOKUP(X1450,Sheet2!J:J,1,0)),"//","")</f>
        <v>//</v>
      </c>
      <c r="AC1450" s="108" t="str">
        <f t="shared" si="351"/>
        <v>BACK</v>
      </c>
      <c r="AD1450" t="b">
        <f t="shared" si="352"/>
        <v>1</v>
      </c>
    </row>
    <row r="1451" spans="1:30">
      <c r="A1451" s="56">
        <f t="shared" si="354"/>
        <v>1451</v>
      </c>
      <c r="B1451" s="55">
        <f t="shared" si="355"/>
        <v>1413</v>
      </c>
      <c r="C1451" s="59" t="s">
        <v>3852</v>
      </c>
      <c r="D1451" s="59" t="s">
        <v>7</v>
      </c>
      <c r="E1451" s="65" t="s">
        <v>1177</v>
      </c>
      <c r="F1451" s="65" t="s">
        <v>1177</v>
      </c>
      <c r="G1451" s="190">
        <v>0</v>
      </c>
      <c r="H1451" s="190">
        <v>0</v>
      </c>
      <c r="I1451" s="174" t="s">
        <v>3</v>
      </c>
      <c r="J1451" s="65" t="s">
        <v>1549</v>
      </c>
      <c r="K1451" s="66" t="s">
        <v>4241</v>
      </c>
      <c r="L1451" s="67"/>
      <c r="M1451" s="63" t="s">
        <v>1601</v>
      </c>
      <c r="N1451" s="13"/>
      <c r="O1451"/>
      <c r="P1451" t="str">
        <f t="shared" si="346"/>
        <v/>
      </c>
      <c r="Q1451" t="str">
        <f>IF(ISNA(VLOOKUP(AC1451,#REF!,1)),"//","")</f>
        <v/>
      </c>
      <c r="R1451"/>
      <c r="S1451" s="43">
        <f t="shared" si="353"/>
        <v>267</v>
      </c>
      <c r="T1451" s="92" t="s">
        <v>2917</v>
      </c>
      <c r="U1451" s="70" t="s">
        <v>2431</v>
      </c>
      <c r="V1451" s="70" t="s">
        <v>2431</v>
      </c>
      <c r="W1451" s="44" t="str">
        <f t="shared" si="347"/>
        <v>"BATT?"</v>
      </c>
      <c r="X1451" s="25" t="str">
        <f t="shared" si="348"/>
        <v>BATT?</v>
      </c>
      <c r="Y1451" s="1">
        <f t="shared" si="349"/>
        <v>1413</v>
      </c>
      <c r="Z1451" t="str">
        <f t="shared" si="350"/>
        <v>ITM_BATT</v>
      </c>
      <c r="AA1451" s="158" t="str">
        <f>IF(ISNA(VLOOKUP(X1451,Sheet2!J:J,1,0)),"//","")</f>
        <v/>
      </c>
      <c r="AC1451" s="108" t="str">
        <f t="shared" si="351"/>
        <v>BATT?</v>
      </c>
      <c r="AD1451" t="b">
        <f t="shared" si="352"/>
        <v>1</v>
      </c>
    </row>
    <row r="1452" spans="1:30">
      <c r="A1452" s="56">
        <f t="shared" si="354"/>
        <v>1452</v>
      </c>
      <c r="B1452" s="55">
        <f t="shared" si="355"/>
        <v>1414</v>
      </c>
      <c r="C1452" s="59" t="s">
        <v>5071</v>
      </c>
      <c r="D1452" s="59" t="s">
        <v>7</v>
      </c>
      <c r="E1452" s="65" t="s">
        <v>31</v>
      </c>
      <c r="F1452" s="65" t="s">
        <v>31</v>
      </c>
      <c r="G1452" s="190">
        <v>0</v>
      </c>
      <c r="H1452" s="190">
        <v>0</v>
      </c>
      <c r="I1452" s="174" t="s">
        <v>3</v>
      </c>
      <c r="J1452" s="65" t="s">
        <v>1549</v>
      </c>
      <c r="K1452" s="66" t="s">
        <v>4241</v>
      </c>
      <c r="L1452" s="67"/>
      <c r="M1452" s="63" t="s">
        <v>1603</v>
      </c>
      <c r="N1452" s="13"/>
      <c r="O1452"/>
      <c r="P1452" t="str">
        <f t="shared" si="346"/>
        <v/>
      </c>
      <c r="Q1452" t="str">
        <f>IF(ISNA(VLOOKUP(AC1452,#REF!,1)),"//","")</f>
        <v/>
      </c>
      <c r="R1452"/>
      <c r="S1452" s="43">
        <f t="shared" si="353"/>
        <v>268</v>
      </c>
      <c r="T1452" s="92" t="s">
        <v>2431</v>
      </c>
      <c r="U1452" s="70" t="s">
        <v>2431</v>
      </c>
      <c r="V1452" s="70" t="s">
        <v>2431</v>
      </c>
      <c r="W1452" s="44" t="str">
        <f t="shared" si="347"/>
        <v>"BEEP"</v>
      </c>
      <c r="X1452" s="25" t="str">
        <f t="shared" si="348"/>
        <v>BEEP</v>
      </c>
      <c r="Y1452" s="1">
        <f t="shared" si="349"/>
        <v>1414</v>
      </c>
      <c r="Z1452" t="str">
        <f t="shared" si="350"/>
        <v>ITM_BEEP</v>
      </c>
      <c r="AA1452" s="158" t="str">
        <f>IF(ISNA(VLOOKUP(X1452,Sheet2!J:J,1,0)),"//","")</f>
        <v>//</v>
      </c>
      <c r="AC1452" s="108" t="str">
        <f t="shared" si="351"/>
        <v>BEEP</v>
      </c>
      <c r="AD1452" t="b">
        <f t="shared" si="352"/>
        <v>1</v>
      </c>
    </row>
    <row r="1453" spans="1:30">
      <c r="A1453" s="56">
        <f t="shared" si="354"/>
        <v>1453</v>
      </c>
      <c r="B1453" s="55">
        <f t="shared" si="355"/>
        <v>1415</v>
      </c>
      <c r="C1453" s="59" t="s">
        <v>4057</v>
      </c>
      <c r="D1453" s="59" t="s">
        <v>7</v>
      </c>
      <c r="E1453" s="65" t="s">
        <v>1179</v>
      </c>
      <c r="F1453" s="65" t="s">
        <v>32</v>
      </c>
      <c r="G1453" s="190">
        <v>0</v>
      </c>
      <c r="H1453" s="190">
        <v>0</v>
      </c>
      <c r="I1453" s="174" t="s">
        <v>3</v>
      </c>
      <c r="J1453" s="65" t="s">
        <v>1549</v>
      </c>
      <c r="K1453" s="66" t="s">
        <v>4241</v>
      </c>
      <c r="L1453" s="67"/>
      <c r="M1453" s="63" t="s">
        <v>1604</v>
      </c>
      <c r="N1453" s="13"/>
      <c r="O1453"/>
      <c r="P1453" t="str">
        <f t="shared" si="346"/>
        <v>NOT EQUAL</v>
      </c>
      <c r="Q1453" t="str">
        <f>IF(ISNA(VLOOKUP(AC1453,#REF!,1)),"//","")</f>
        <v/>
      </c>
      <c r="R1453"/>
      <c r="S1453" s="43">
        <f t="shared" si="353"/>
        <v>269</v>
      </c>
      <c r="T1453" s="92" t="s">
        <v>2431</v>
      </c>
      <c r="U1453" s="70" t="s">
        <v>2431</v>
      </c>
      <c r="V1453" s="70" t="s">
        <v>2431</v>
      </c>
      <c r="W1453" s="44" t="str">
        <f t="shared" si="347"/>
        <v>"BEGINP"</v>
      </c>
      <c r="X1453" s="25" t="str">
        <f t="shared" si="348"/>
        <v>BEGINP</v>
      </c>
      <c r="Y1453" s="1">
        <f t="shared" si="349"/>
        <v>1415</v>
      </c>
      <c r="Z1453" t="str">
        <f t="shared" si="350"/>
        <v>ITM_BEGINP</v>
      </c>
      <c r="AA1453" s="158" t="str">
        <f>IF(ISNA(VLOOKUP(X1453,Sheet2!J:J,1,0)),"//","")</f>
        <v>//</v>
      </c>
      <c r="AC1453" s="108" t="str">
        <f t="shared" si="351"/>
        <v>BEGINP</v>
      </c>
      <c r="AD1453" t="b">
        <f t="shared" si="352"/>
        <v>1</v>
      </c>
    </row>
    <row r="1454" spans="1:30">
      <c r="A1454" s="56">
        <f t="shared" si="354"/>
        <v>1454</v>
      </c>
      <c r="B1454" s="55">
        <f t="shared" si="355"/>
        <v>1416</v>
      </c>
      <c r="C1454" s="59" t="s">
        <v>4598</v>
      </c>
      <c r="D1454" s="59" t="s">
        <v>7</v>
      </c>
      <c r="E1454" s="65" t="s">
        <v>1183</v>
      </c>
      <c r="F1454" s="65" t="s">
        <v>1183</v>
      </c>
      <c r="G1454" s="190">
        <v>0</v>
      </c>
      <c r="H1454" s="190">
        <v>0</v>
      </c>
      <c r="I1454" s="174" t="s">
        <v>3</v>
      </c>
      <c r="J1454" s="65" t="s">
        <v>1549</v>
      </c>
      <c r="K1454" s="66" t="s">
        <v>4241</v>
      </c>
      <c r="L1454" s="67"/>
      <c r="M1454" s="63" t="s">
        <v>1612</v>
      </c>
      <c r="N1454" s="13"/>
      <c r="O1454"/>
      <c r="P1454" t="str">
        <f t="shared" si="346"/>
        <v/>
      </c>
      <c r="Q1454" t="str">
        <f>IF(ISNA(VLOOKUP(AC1454,#REF!,1)),"//","")</f>
        <v/>
      </c>
      <c r="R1454"/>
      <c r="S1454" s="43">
        <f t="shared" si="353"/>
        <v>270</v>
      </c>
      <c r="T1454" s="92" t="s">
        <v>2431</v>
      </c>
      <c r="U1454" s="70" t="s">
        <v>2431</v>
      </c>
      <c r="V1454" s="70" t="s">
        <v>2431</v>
      </c>
      <c r="W1454" s="44" t="str">
        <f t="shared" si="347"/>
        <v>"B" STD_SUB_N</v>
      </c>
      <c r="X1454" s="25" t="str">
        <f t="shared" si="348"/>
        <v>BN</v>
      </c>
      <c r="Y1454" s="1">
        <f t="shared" si="349"/>
        <v>1416</v>
      </c>
      <c r="Z1454" t="str">
        <f t="shared" si="350"/>
        <v>ITM_BN</v>
      </c>
      <c r="AA1454" s="158" t="str">
        <f>IF(ISNA(VLOOKUP(X1454,Sheet2!J:J,1,0)),"//","")</f>
        <v>//</v>
      </c>
      <c r="AC1454" s="108" t="str">
        <f t="shared" si="351"/>
        <v>BN</v>
      </c>
      <c r="AD1454" t="b">
        <f t="shared" si="352"/>
        <v>1</v>
      </c>
    </row>
    <row r="1455" spans="1:30">
      <c r="A1455" s="56">
        <f t="shared" si="354"/>
        <v>1455</v>
      </c>
      <c r="B1455" s="55">
        <f t="shared" si="355"/>
        <v>1417</v>
      </c>
      <c r="C1455" s="59" t="s">
        <v>4599</v>
      </c>
      <c r="D1455" s="59" t="s">
        <v>7</v>
      </c>
      <c r="E1455" s="65" t="s">
        <v>35</v>
      </c>
      <c r="F1455" s="65" t="s">
        <v>35</v>
      </c>
      <c r="G1455" s="190">
        <v>0</v>
      </c>
      <c r="H1455" s="190">
        <v>0</v>
      </c>
      <c r="I1455" s="174" t="s">
        <v>3</v>
      </c>
      <c r="J1455" s="65" t="s">
        <v>1549</v>
      </c>
      <c r="K1455" s="66" t="s">
        <v>4241</v>
      </c>
      <c r="L1455" s="67"/>
      <c r="M1455" s="63" t="s">
        <v>1613</v>
      </c>
      <c r="N1455" s="13"/>
      <c r="O1455"/>
      <c r="P1455" t="str">
        <f t="shared" si="346"/>
        <v/>
      </c>
      <c r="Q1455" t="str">
        <f>IF(ISNA(VLOOKUP(AC1455,#REF!,1)),"//","")</f>
        <v/>
      </c>
      <c r="R1455"/>
      <c r="S1455" s="43">
        <f t="shared" si="353"/>
        <v>271</v>
      </c>
      <c r="T1455" s="92" t="s">
        <v>2431</v>
      </c>
      <c r="U1455" s="70" t="s">
        <v>2431</v>
      </c>
      <c r="V1455" s="70" t="s">
        <v>2431</v>
      </c>
      <c r="W1455" s="44" t="str">
        <f t="shared" si="347"/>
        <v>"B" STD_SUB_N STD_SUP_ASTERISK</v>
      </c>
      <c r="X1455" s="25" t="str">
        <f t="shared" si="348"/>
        <v>BN^ASTERISK</v>
      </c>
      <c r="Y1455" s="1">
        <f t="shared" si="349"/>
        <v>1417</v>
      </c>
      <c r="Z1455" t="str">
        <f t="shared" si="350"/>
        <v>ITM_BNS</v>
      </c>
      <c r="AA1455" s="158" t="str">
        <f>IF(ISNA(VLOOKUP(X1455,Sheet2!J:J,1,0)),"//","")</f>
        <v>//</v>
      </c>
      <c r="AC1455" s="108" t="str">
        <f t="shared" si="351"/>
        <v>BN^ASTERISK</v>
      </c>
      <c r="AD1455" t="b">
        <f t="shared" si="352"/>
        <v>1</v>
      </c>
    </row>
    <row r="1456" spans="1:30">
      <c r="A1456" s="56">
        <f t="shared" si="354"/>
        <v>1456</v>
      </c>
      <c r="B1456" s="55">
        <f t="shared" si="355"/>
        <v>1418</v>
      </c>
      <c r="C1456" s="59" t="s">
        <v>4057</v>
      </c>
      <c r="D1456" s="59" t="s">
        <v>7</v>
      </c>
      <c r="E1456" s="65" t="s">
        <v>38</v>
      </c>
      <c r="F1456" s="65" t="s">
        <v>38</v>
      </c>
      <c r="G1456" s="190">
        <v>0</v>
      </c>
      <c r="H1456" s="190">
        <v>0</v>
      </c>
      <c r="I1456" s="174" t="s">
        <v>3</v>
      </c>
      <c r="J1456" s="65" t="s">
        <v>1549</v>
      </c>
      <c r="K1456" s="66" t="s">
        <v>4241</v>
      </c>
      <c r="L1456" s="67"/>
      <c r="M1456" s="63" t="s">
        <v>1620</v>
      </c>
      <c r="N1456" s="13"/>
      <c r="O1456"/>
      <c r="P1456" t="str">
        <f t="shared" si="346"/>
        <v/>
      </c>
      <c r="Q1456" t="str">
        <f>IF(ISNA(VLOOKUP(AC1456,#REF!,1)),"//","")</f>
        <v/>
      </c>
      <c r="R1456"/>
      <c r="S1456" s="43">
        <f t="shared" si="353"/>
        <v>272</v>
      </c>
      <c r="T1456" s="92" t="s">
        <v>2431</v>
      </c>
      <c r="U1456" s="70" t="s">
        <v>2823</v>
      </c>
      <c r="V1456" s="70" t="s">
        <v>2431</v>
      </c>
      <c r="W1456" s="44" t="str">
        <f t="shared" si="347"/>
        <v>"CASE"</v>
      </c>
      <c r="X1456" s="25" t="str">
        <f t="shared" si="348"/>
        <v>CASE</v>
      </c>
      <c r="Y1456" s="1">
        <f t="shared" si="349"/>
        <v>1418</v>
      </c>
      <c r="Z1456" t="str">
        <f t="shared" si="350"/>
        <v>ITM_CASE</v>
      </c>
      <c r="AA1456" s="158" t="str">
        <f>IF(ISNA(VLOOKUP(X1456,Sheet2!J:J,1,0)),"//","")</f>
        <v/>
      </c>
      <c r="AC1456" s="108" t="str">
        <f t="shared" si="351"/>
        <v>CASE</v>
      </c>
      <c r="AD1456" t="b">
        <f t="shared" si="352"/>
        <v>1</v>
      </c>
    </row>
    <row r="1457" spans="1:30">
      <c r="A1457" s="56">
        <f t="shared" si="354"/>
        <v>1457</v>
      </c>
      <c r="B1457" s="55">
        <f t="shared" si="355"/>
        <v>1419</v>
      </c>
      <c r="C1457" s="59" t="s">
        <v>3853</v>
      </c>
      <c r="D1457" s="59" t="s">
        <v>50</v>
      </c>
      <c r="E1457" s="65" t="s">
        <v>1192</v>
      </c>
      <c r="F1457" s="65" t="s">
        <v>1193</v>
      </c>
      <c r="G1457" s="190">
        <v>0</v>
      </c>
      <c r="H1457" s="190">
        <v>0</v>
      </c>
      <c r="I1457" s="174" t="s">
        <v>3</v>
      </c>
      <c r="J1457" s="65" t="s">
        <v>1549</v>
      </c>
      <c r="K1457" s="66" t="s">
        <v>5013</v>
      </c>
      <c r="L1457" s="67"/>
      <c r="M1457" s="63" t="s">
        <v>1631</v>
      </c>
      <c r="N1457" s="13"/>
      <c r="O1457"/>
      <c r="P1457" t="str">
        <f t="shared" si="346"/>
        <v/>
      </c>
      <c r="Q1457" t="str">
        <f>IF(ISNA(VLOOKUP(AC1457,#REF!,1)),"//","")</f>
        <v/>
      </c>
      <c r="R1457"/>
      <c r="S1457" s="43">
        <f t="shared" si="353"/>
        <v>273</v>
      </c>
      <c r="T1457" s="92" t="s">
        <v>2431</v>
      </c>
      <c r="U1457" s="70" t="s">
        <v>2431</v>
      </c>
      <c r="V1457" s="70" t="s">
        <v>2431</v>
      </c>
      <c r="W1457" s="44" t="str">
        <f t="shared" si="347"/>
        <v>"CLALL"</v>
      </c>
      <c r="X1457" s="25" t="str">
        <f t="shared" si="348"/>
        <v>CLALL</v>
      </c>
      <c r="Y1457" s="1">
        <f t="shared" si="349"/>
        <v>1419</v>
      </c>
      <c r="Z1457" t="str">
        <f t="shared" si="350"/>
        <v>ITM_CLALL</v>
      </c>
      <c r="AA1457" s="158" t="str">
        <f>IF(ISNA(VLOOKUP(X1457,Sheet2!J:J,1,0)),"//","")</f>
        <v>//</v>
      </c>
      <c r="AC1457" s="108" t="str">
        <f t="shared" si="351"/>
        <v>CLALL</v>
      </c>
      <c r="AD1457" t="b">
        <f t="shared" si="352"/>
        <v>1</v>
      </c>
    </row>
    <row r="1458" spans="1:30">
      <c r="A1458" s="56">
        <f t="shared" si="354"/>
        <v>1458</v>
      </c>
      <c r="B1458" s="55">
        <f t="shared" si="355"/>
        <v>1420</v>
      </c>
      <c r="C1458" s="59" t="s">
        <v>4057</v>
      </c>
      <c r="D1458" s="59" t="s">
        <v>7</v>
      </c>
      <c r="E1458" s="65" t="s">
        <v>43</v>
      </c>
      <c r="F1458" s="65" t="s">
        <v>43</v>
      </c>
      <c r="G1458" s="190">
        <v>0</v>
      </c>
      <c r="H1458" s="190">
        <v>0</v>
      </c>
      <c r="I1458" s="174" t="s">
        <v>3</v>
      </c>
      <c r="J1458" s="65" t="s">
        <v>1549</v>
      </c>
      <c r="K1458" s="66" t="s">
        <v>5013</v>
      </c>
      <c r="L1458" s="67"/>
      <c r="M1458" s="63" t="s">
        <v>1632</v>
      </c>
      <c r="N1458" s="13"/>
      <c r="O1458"/>
      <c r="P1458" t="str">
        <f t="shared" ref="P1458:P1521" si="385">IF(E1458=F1458,"","NOT EQUAL")</f>
        <v/>
      </c>
      <c r="Q1458" t="str">
        <f>IF(ISNA(VLOOKUP(AC1458,#REF!,1)),"//","")</f>
        <v/>
      </c>
      <c r="R1458"/>
      <c r="S1458" s="43">
        <f t="shared" si="353"/>
        <v>274</v>
      </c>
      <c r="T1458" s="92" t="s">
        <v>2431</v>
      </c>
      <c r="U1458" s="70" t="s">
        <v>2431</v>
      </c>
      <c r="V1458" s="70" t="s">
        <v>2431</v>
      </c>
      <c r="W1458" s="44" t="str">
        <f t="shared" si="347"/>
        <v>"CLCVAR"</v>
      </c>
      <c r="X1458" s="25" t="str">
        <f t="shared" si="348"/>
        <v>CLCVAR</v>
      </c>
      <c r="Y1458" s="1">
        <f t="shared" si="349"/>
        <v>1420</v>
      </c>
      <c r="Z1458" t="str">
        <f t="shared" si="350"/>
        <v>ITM_CLCVAR</v>
      </c>
      <c r="AA1458" s="158" t="str">
        <f>IF(ISNA(VLOOKUP(X1458,Sheet2!J:J,1,0)),"//","")</f>
        <v>//</v>
      </c>
      <c r="AC1458" s="108" t="str">
        <f t="shared" si="351"/>
        <v>CLCVAR</v>
      </c>
      <c r="AD1458" t="b">
        <f t="shared" si="352"/>
        <v>1</v>
      </c>
    </row>
    <row r="1459" spans="1:30">
      <c r="A1459" s="56">
        <f t="shared" si="354"/>
        <v>1459</v>
      </c>
      <c r="B1459" s="55">
        <f t="shared" si="355"/>
        <v>1421</v>
      </c>
      <c r="C1459" s="59" t="s">
        <v>3854</v>
      </c>
      <c r="D1459" s="59" t="s">
        <v>50</v>
      </c>
      <c r="E1459" s="65" t="s">
        <v>1194</v>
      </c>
      <c r="F1459" s="65" t="s">
        <v>44</v>
      </c>
      <c r="G1459" s="190">
        <v>0</v>
      </c>
      <c r="H1459" s="190">
        <v>0</v>
      </c>
      <c r="I1459" s="174" t="s">
        <v>3</v>
      </c>
      <c r="J1459" s="65" t="s">
        <v>1549</v>
      </c>
      <c r="K1459" s="66" t="s">
        <v>5013</v>
      </c>
      <c r="L1459" s="67"/>
      <c r="M1459" s="63" t="s">
        <v>1633</v>
      </c>
      <c r="N1459" s="13"/>
      <c r="O1459"/>
      <c r="P1459" t="str">
        <f t="shared" si="385"/>
        <v/>
      </c>
      <c r="Q1459" t="str">
        <f>IF(ISNA(VLOOKUP(AC1459,#REF!,1)),"//","")</f>
        <v/>
      </c>
      <c r="R1459"/>
      <c r="S1459" s="43">
        <f t="shared" si="353"/>
        <v>275</v>
      </c>
      <c r="T1459" s="92" t="s">
        <v>2892</v>
      </c>
      <c r="U1459" s="70" t="s">
        <v>2823</v>
      </c>
      <c r="V1459" s="70" t="s">
        <v>2431</v>
      </c>
      <c r="W1459" s="44" t="str">
        <f t="shared" si="347"/>
        <v>"CLFALL"</v>
      </c>
      <c r="X1459" s="25" t="str">
        <f t="shared" si="348"/>
        <v>CLFALL</v>
      </c>
      <c r="Y1459" s="1">
        <f t="shared" si="349"/>
        <v>1421</v>
      </c>
      <c r="Z1459" t="str">
        <f t="shared" si="350"/>
        <v>ITM_CLFALL</v>
      </c>
      <c r="AA1459" s="158" t="str">
        <f>IF(ISNA(VLOOKUP(X1459,Sheet2!J:J,1,0)),"//","")</f>
        <v>//</v>
      </c>
      <c r="AC1459" s="108" t="str">
        <f t="shared" si="351"/>
        <v>CLFALL</v>
      </c>
      <c r="AD1459" t="b">
        <f t="shared" si="352"/>
        <v>1</v>
      </c>
    </row>
    <row r="1460" spans="1:30">
      <c r="A1460" s="56">
        <f t="shared" si="354"/>
        <v>1460</v>
      </c>
      <c r="B1460" s="55">
        <f t="shared" si="355"/>
        <v>1422</v>
      </c>
      <c r="C1460" s="59" t="s">
        <v>3855</v>
      </c>
      <c r="D1460" s="59" t="s">
        <v>7</v>
      </c>
      <c r="E1460" s="65" t="s">
        <v>2572</v>
      </c>
      <c r="F1460" s="65" t="s">
        <v>2572</v>
      </c>
      <c r="G1460" s="190">
        <v>0</v>
      </c>
      <c r="H1460" s="190">
        <v>0</v>
      </c>
      <c r="I1460" s="65" t="s">
        <v>1</v>
      </c>
      <c r="J1460" s="65" t="s">
        <v>1549</v>
      </c>
      <c r="K1460" s="66" t="s">
        <v>4077</v>
      </c>
      <c r="L1460" s="67"/>
      <c r="M1460" s="63" t="s">
        <v>2678</v>
      </c>
      <c r="N1460" s="13"/>
      <c r="O1460"/>
      <c r="P1460" t="str">
        <f t="shared" si="385"/>
        <v/>
      </c>
      <c r="Q1460" t="str">
        <f>IF(ISNA(VLOOKUP(AC1460,#REF!,1)),"//","")</f>
        <v/>
      </c>
      <c r="R1460"/>
      <c r="S1460" s="43">
        <f t="shared" si="353"/>
        <v>275</v>
      </c>
      <c r="T1460" s="92" t="s">
        <v>2431</v>
      </c>
      <c r="U1460" s="70" t="s">
        <v>2431</v>
      </c>
      <c r="V1460" s="70" t="s">
        <v>2431</v>
      </c>
      <c r="W1460" s="44" t="str">
        <f t="shared" si="347"/>
        <v/>
      </c>
      <c r="X1460" s="25" t="str">
        <f t="shared" si="348"/>
        <v/>
      </c>
      <c r="Y1460" s="1">
        <f t="shared" si="349"/>
        <v>1422</v>
      </c>
      <c r="Z1460" t="str">
        <f t="shared" si="350"/>
        <v>ITM_TGLFRT</v>
      </c>
      <c r="AA1460" s="158" t="str">
        <f>IF(ISNA(VLOOKUP(X1460,Sheet2!J:J,1,0)),"//","")</f>
        <v/>
      </c>
      <c r="AC1460" s="108" t="str">
        <f t="shared" si="351"/>
        <v/>
      </c>
      <c r="AD1460" t="b">
        <f t="shared" si="352"/>
        <v>1</v>
      </c>
    </row>
    <row r="1461" spans="1:30">
      <c r="A1461" s="56">
        <f t="shared" si="354"/>
        <v>1461</v>
      </c>
      <c r="B1461" s="55">
        <f t="shared" si="355"/>
        <v>1423</v>
      </c>
      <c r="C1461" s="59" t="s">
        <v>4057</v>
      </c>
      <c r="D1461" s="59" t="s">
        <v>7</v>
      </c>
      <c r="E1461" s="65" t="s">
        <v>1196</v>
      </c>
      <c r="F1461" s="65" t="s">
        <v>1196</v>
      </c>
      <c r="G1461" s="190">
        <v>0</v>
      </c>
      <c r="H1461" s="190">
        <v>0</v>
      </c>
      <c r="I1461" s="174" t="s">
        <v>3</v>
      </c>
      <c r="J1461" s="65" t="s">
        <v>1549</v>
      </c>
      <c r="K1461" s="66" t="s">
        <v>5013</v>
      </c>
      <c r="L1461" s="67"/>
      <c r="M1461" s="63" t="s">
        <v>1637</v>
      </c>
      <c r="N1461" s="13"/>
      <c r="O1461"/>
      <c r="P1461" t="str">
        <f t="shared" si="385"/>
        <v/>
      </c>
      <c r="Q1461" t="str">
        <f>IF(ISNA(VLOOKUP(AC1461,#REF!,1)),"//","")</f>
        <v/>
      </c>
      <c r="R1461"/>
      <c r="S1461" s="43">
        <f t="shared" si="353"/>
        <v>276</v>
      </c>
      <c r="T1461" s="92" t="s">
        <v>2892</v>
      </c>
      <c r="U1461" s="70" t="s">
        <v>2823</v>
      </c>
      <c r="V1461" s="70" t="s">
        <v>2431</v>
      </c>
      <c r="W1461" s="44" t="str">
        <f t="shared" si="347"/>
        <v>"CLLCD"</v>
      </c>
      <c r="X1461" s="25" t="str">
        <f t="shared" si="348"/>
        <v>CLLCD</v>
      </c>
      <c r="Y1461" s="1">
        <f t="shared" si="349"/>
        <v>1423</v>
      </c>
      <c r="Z1461" t="str">
        <f t="shared" si="350"/>
        <v>ITM_CLLCD</v>
      </c>
      <c r="AA1461" s="158" t="str">
        <f>IF(ISNA(VLOOKUP(X1461,Sheet2!J:J,1,0)),"//","")</f>
        <v>//</v>
      </c>
      <c r="AC1461" s="108" t="str">
        <f t="shared" si="351"/>
        <v>CLLCD</v>
      </c>
      <c r="AD1461" t="b">
        <f t="shared" si="352"/>
        <v>1</v>
      </c>
    </row>
    <row r="1462" spans="1:30">
      <c r="A1462" s="56">
        <f t="shared" si="354"/>
        <v>1462</v>
      </c>
      <c r="B1462" s="55">
        <f t="shared" si="355"/>
        <v>1424</v>
      </c>
      <c r="C1462" s="59" t="s">
        <v>4057</v>
      </c>
      <c r="D1462" s="59" t="s">
        <v>7</v>
      </c>
      <c r="E1462" s="65" t="s">
        <v>49</v>
      </c>
      <c r="F1462" s="65" t="s">
        <v>49</v>
      </c>
      <c r="G1462" s="190">
        <v>0</v>
      </c>
      <c r="H1462" s="190">
        <v>0</v>
      </c>
      <c r="I1462" s="174" t="s">
        <v>3</v>
      </c>
      <c r="J1462" s="65" t="s">
        <v>1549</v>
      </c>
      <c r="K1462" s="66" t="s">
        <v>5013</v>
      </c>
      <c r="L1462" s="67"/>
      <c r="M1462" s="63" t="s">
        <v>1638</v>
      </c>
      <c r="N1462" s="13"/>
      <c r="O1462"/>
      <c r="P1462" t="str">
        <f t="shared" si="385"/>
        <v/>
      </c>
      <c r="Q1462" t="str">
        <f>IF(ISNA(VLOOKUP(AC1462,#REF!,1)),"//","")</f>
        <v/>
      </c>
      <c r="R1462"/>
      <c r="S1462" s="43">
        <f t="shared" si="353"/>
        <v>277</v>
      </c>
      <c r="T1462" s="92" t="s">
        <v>2892</v>
      </c>
      <c r="U1462" s="70" t="s">
        <v>2431</v>
      </c>
      <c r="V1462" s="70" t="s">
        <v>2431</v>
      </c>
      <c r="W1462" s="44" t="str">
        <f t="shared" si="347"/>
        <v>"CLMENU"</v>
      </c>
      <c r="X1462" s="25" t="str">
        <f t="shared" si="348"/>
        <v>CLMENU</v>
      </c>
      <c r="Y1462" s="1">
        <f t="shared" si="349"/>
        <v>1424</v>
      </c>
      <c r="Z1462" t="str">
        <f t="shared" si="350"/>
        <v>ITM_CLMENU</v>
      </c>
      <c r="AA1462" s="158" t="str">
        <f>IF(ISNA(VLOOKUP(X1462,Sheet2!J:J,1,0)),"//","")</f>
        <v>//</v>
      </c>
      <c r="AC1462" s="108" t="str">
        <f t="shared" si="351"/>
        <v>CLMENU</v>
      </c>
      <c r="AD1462" t="b">
        <f t="shared" si="352"/>
        <v>1</v>
      </c>
    </row>
    <row r="1463" spans="1:30">
      <c r="A1463" s="56">
        <f t="shared" si="354"/>
        <v>1463</v>
      </c>
      <c r="B1463" s="55">
        <f t="shared" si="355"/>
        <v>1425</v>
      </c>
      <c r="C1463" s="59" t="s">
        <v>3856</v>
      </c>
      <c r="D1463" s="59" t="s">
        <v>7</v>
      </c>
      <c r="E1463" s="65" t="s">
        <v>1197</v>
      </c>
      <c r="F1463" s="65" t="s">
        <v>1197</v>
      </c>
      <c r="G1463" s="190">
        <v>0</v>
      </c>
      <c r="H1463" s="190">
        <v>0</v>
      </c>
      <c r="I1463" s="174" t="s">
        <v>3</v>
      </c>
      <c r="J1463" s="65" t="s">
        <v>1549</v>
      </c>
      <c r="K1463" s="66" t="s">
        <v>4242</v>
      </c>
      <c r="L1463" s="67"/>
      <c r="M1463" s="63" t="s">
        <v>1639</v>
      </c>
      <c r="N1463" s="13"/>
      <c r="O1463"/>
      <c r="P1463" t="str">
        <f t="shared" si="385"/>
        <v/>
      </c>
      <c r="Q1463" t="str">
        <f>IF(ISNA(VLOOKUP(AC1463,#REF!,1)),"//","")</f>
        <v/>
      </c>
      <c r="R1463"/>
      <c r="S1463" s="43">
        <f t="shared" si="353"/>
        <v>278</v>
      </c>
      <c r="T1463" s="92" t="s">
        <v>2431</v>
      </c>
      <c r="U1463" s="70" t="s">
        <v>2431</v>
      </c>
      <c r="V1463" s="70" t="s">
        <v>2431</v>
      </c>
      <c r="W1463" s="44" t="str">
        <f t="shared" si="347"/>
        <v>"CLP"</v>
      </c>
      <c r="X1463" s="25" t="str">
        <f t="shared" si="348"/>
        <v>CLP</v>
      </c>
      <c r="Y1463" s="1">
        <f t="shared" si="349"/>
        <v>1425</v>
      </c>
      <c r="Z1463" t="str">
        <f t="shared" si="350"/>
        <v>ITM_CLP</v>
      </c>
      <c r="AA1463" s="158" t="str">
        <f>IF(ISNA(VLOOKUP(X1463,Sheet2!J:J,1,0)),"//","")</f>
        <v>//</v>
      </c>
      <c r="AC1463" s="108" t="str">
        <f t="shared" si="351"/>
        <v>CLP</v>
      </c>
      <c r="AD1463" t="b">
        <f t="shared" si="352"/>
        <v>1</v>
      </c>
    </row>
    <row r="1464" spans="1:30">
      <c r="A1464" s="56">
        <f t="shared" si="354"/>
        <v>1464</v>
      </c>
      <c r="B1464" s="55">
        <f t="shared" si="355"/>
        <v>1426</v>
      </c>
      <c r="C1464" s="59" t="s">
        <v>3857</v>
      </c>
      <c r="D1464" s="59" t="s">
        <v>50</v>
      </c>
      <c r="E1464" s="65" t="s">
        <v>1198</v>
      </c>
      <c r="F1464" s="65" t="s">
        <v>51</v>
      </c>
      <c r="G1464" s="190">
        <v>0</v>
      </c>
      <c r="H1464" s="190">
        <v>0</v>
      </c>
      <c r="I1464" s="174" t="s">
        <v>3</v>
      </c>
      <c r="J1464" s="65" t="s">
        <v>1549</v>
      </c>
      <c r="K1464" s="66" t="s">
        <v>4242</v>
      </c>
      <c r="L1464" s="67"/>
      <c r="M1464" s="63" t="s">
        <v>1640</v>
      </c>
      <c r="N1464" s="13"/>
      <c r="O1464"/>
      <c r="P1464" t="str">
        <f t="shared" si="385"/>
        <v/>
      </c>
      <c r="Q1464" t="str">
        <f>IF(ISNA(VLOOKUP(AC1464,#REF!,1)),"//","")</f>
        <v/>
      </c>
      <c r="R1464"/>
      <c r="S1464" s="43">
        <f t="shared" si="353"/>
        <v>279</v>
      </c>
      <c r="T1464" s="92" t="s">
        <v>2431</v>
      </c>
      <c r="U1464" s="70" t="s">
        <v>2431</v>
      </c>
      <c r="V1464" s="70" t="s">
        <v>2431</v>
      </c>
      <c r="W1464" s="44" t="str">
        <f t="shared" si="347"/>
        <v>"CLPALL"</v>
      </c>
      <c r="X1464" s="25" t="str">
        <f t="shared" si="348"/>
        <v>CLPALL</v>
      </c>
      <c r="Y1464" s="1">
        <f t="shared" si="349"/>
        <v>1426</v>
      </c>
      <c r="Z1464" t="str">
        <f t="shared" si="350"/>
        <v>ITM_CLPALL</v>
      </c>
      <c r="AA1464" s="158" t="str">
        <f>IF(ISNA(VLOOKUP(X1464,Sheet2!J:J,1,0)),"//","")</f>
        <v>//</v>
      </c>
      <c r="AC1464" s="108" t="str">
        <f t="shared" si="351"/>
        <v>CLPALL</v>
      </c>
      <c r="AD1464" t="b">
        <f t="shared" si="352"/>
        <v>1</v>
      </c>
    </row>
    <row r="1465" spans="1:30">
      <c r="A1465" s="56">
        <f t="shared" si="354"/>
        <v>1465</v>
      </c>
      <c r="B1465" s="55">
        <f t="shared" si="355"/>
        <v>1427</v>
      </c>
      <c r="C1465" s="59" t="s">
        <v>3858</v>
      </c>
      <c r="D1465" s="59" t="s">
        <v>50</v>
      </c>
      <c r="E1465" s="65" t="s">
        <v>52</v>
      </c>
      <c r="F1465" s="65" t="s">
        <v>52</v>
      </c>
      <c r="G1465" s="190">
        <v>0</v>
      </c>
      <c r="H1465" s="190">
        <v>0</v>
      </c>
      <c r="I1465" s="174" t="s">
        <v>3</v>
      </c>
      <c r="J1465" s="65" t="s">
        <v>1549</v>
      </c>
      <c r="K1465" s="66" t="s">
        <v>4242</v>
      </c>
      <c r="L1465" s="67"/>
      <c r="M1465" s="63" t="s">
        <v>1642</v>
      </c>
      <c r="N1465" s="13"/>
      <c r="O1465"/>
      <c r="P1465" t="str">
        <f t="shared" si="385"/>
        <v/>
      </c>
      <c r="Q1465" t="str">
        <f>IF(ISNA(VLOOKUP(AC1465,#REF!,1)),"//","")</f>
        <v/>
      </c>
      <c r="R1465"/>
      <c r="S1465" s="43">
        <f t="shared" si="353"/>
        <v>280</v>
      </c>
      <c r="T1465" s="92" t="s">
        <v>2892</v>
      </c>
      <c r="U1465" s="70" t="s">
        <v>2823</v>
      </c>
      <c r="V1465" s="70" t="s">
        <v>2431</v>
      </c>
      <c r="W1465" s="44" t="str">
        <f t="shared" si="347"/>
        <v>"CLREGS"</v>
      </c>
      <c r="X1465" s="25" t="str">
        <f t="shared" si="348"/>
        <v>CLREGS</v>
      </c>
      <c r="Y1465" s="1">
        <f t="shared" si="349"/>
        <v>1427</v>
      </c>
      <c r="Z1465" t="str">
        <f t="shared" si="350"/>
        <v>ITM_CLREGS</v>
      </c>
      <c r="AA1465" s="158" t="str">
        <f>IF(ISNA(VLOOKUP(X1465,Sheet2!J:J,1,0)),"//","")</f>
        <v>//</v>
      </c>
      <c r="AC1465" s="108" t="str">
        <f t="shared" si="351"/>
        <v>CLREGS</v>
      </c>
      <c r="AD1465" t="b">
        <f t="shared" si="352"/>
        <v>1</v>
      </c>
    </row>
    <row r="1466" spans="1:30">
      <c r="A1466" s="56">
        <f t="shared" si="354"/>
        <v>1466</v>
      </c>
      <c r="B1466" s="55">
        <f t="shared" si="355"/>
        <v>1428</v>
      </c>
      <c r="C1466" s="59" t="s">
        <v>3859</v>
      </c>
      <c r="D1466" s="59" t="s">
        <v>7</v>
      </c>
      <c r="E1466" s="65" t="s">
        <v>1200</v>
      </c>
      <c r="F1466" s="65" t="s">
        <v>1200</v>
      </c>
      <c r="G1466" s="190">
        <v>0</v>
      </c>
      <c r="H1466" s="190">
        <v>0</v>
      </c>
      <c r="I1466" s="174" t="s">
        <v>3</v>
      </c>
      <c r="J1466" s="65" t="s">
        <v>1549</v>
      </c>
      <c r="K1466" s="66" t="s">
        <v>4242</v>
      </c>
      <c r="L1466" s="67"/>
      <c r="M1466" s="63" t="s">
        <v>1643</v>
      </c>
      <c r="N1466" s="13"/>
      <c r="O1466"/>
      <c r="P1466" t="str">
        <f t="shared" si="385"/>
        <v/>
      </c>
      <c r="Q1466" t="str">
        <f>IF(ISNA(VLOOKUP(AC1466,#REF!,1)),"//","")</f>
        <v/>
      </c>
      <c r="R1466"/>
      <c r="S1466" s="43">
        <f t="shared" si="353"/>
        <v>281</v>
      </c>
      <c r="T1466" s="92" t="s">
        <v>2892</v>
      </c>
      <c r="U1466" s="70" t="s">
        <v>2823</v>
      </c>
      <c r="V1466" s="70" t="s">
        <v>2431</v>
      </c>
      <c r="W1466" s="44" t="str">
        <f t="shared" si="347"/>
        <v>"CLSTK"</v>
      </c>
      <c r="X1466" s="25" t="str">
        <f t="shared" si="348"/>
        <v>CLSTK</v>
      </c>
      <c r="Y1466" s="1">
        <f t="shared" si="349"/>
        <v>1428</v>
      </c>
      <c r="Z1466" t="str">
        <f t="shared" si="350"/>
        <v>ITM_CLSTK</v>
      </c>
      <c r="AA1466" s="158" t="str">
        <f>IF(ISNA(VLOOKUP(X1466,Sheet2!J:J,1,0)),"//","")</f>
        <v/>
      </c>
      <c r="AC1466" s="108" t="str">
        <f t="shared" si="351"/>
        <v>CLSTK</v>
      </c>
      <c r="AD1466" t="b">
        <f t="shared" si="352"/>
        <v>1</v>
      </c>
    </row>
    <row r="1467" spans="1:30">
      <c r="A1467" s="56">
        <f t="shared" si="354"/>
        <v>1467</v>
      </c>
      <c r="B1467" s="55">
        <f t="shared" si="355"/>
        <v>1429</v>
      </c>
      <c r="C1467" s="59" t="s">
        <v>3860</v>
      </c>
      <c r="D1467" s="59" t="s">
        <v>7</v>
      </c>
      <c r="E1467" s="65" t="s">
        <v>53</v>
      </c>
      <c r="F1467" s="65" t="s">
        <v>53</v>
      </c>
      <c r="G1467" s="190">
        <v>0</v>
      </c>
      <c r="H1467" s="190">
        <v>0</v>
      </c>
      <c r="I1467" s="174" t="s">
        <v>3</v>
      </c>
      <c r="J1467" s="65" t="s">
        <v>1549</v>
      </c>
      <c r="K1467" s="66" t="s">
        <v>5013</v>
      </c>
      <c r="L1467" s="67"/>
      <c r="M1467" s="63" t="s">
        <v>1645</v>
      </c>
      <c r="N1467" s="13"/>
      <c r="O1467"/>
      <c r="P1467" t="str">
        <f t="shared" si="385"/>
        <v/>
      </c>
      <c r="Q1467" t="str">
        <f>IF(ISNA(VLOOKUP(AC1467,#REF!,1)),"//","")</f>
        <v/>
      </c>
      <c r="R1467"/>
      <c r="S1467" s="43">
        <f t="shared" si="353"/>
        <v>282</v>
      </c>
      <c r="T1467" s="92" t="s">
        <v>2892</v>
      </c>
      <c r="U1467" s="70" t="s">
        <v>2823</v>
      </c>
      <c r="V1467" s="70" t="s">
        <v>2431</v>
      </c>
      <c r="W1467" s="44" t="str">
        <f t="shared" si="347"/>
        <v>"CL" STD_SIGMA</v>
      </c>
      <c r="X1467" s="25" t="str">
        <f t="shared" si="348"/>
        <v>CLSUM</v>
      </c>
      <c r="Y1467" s="1">
        <f t="shared" si="349"/>
        <v>1429</v>
      </c>
      <c r="Z1467" t="str">
        <f t="shared" si="350"/>
        <v>ITM_CLSIGMA</v>
      </c>
      <c r="AA1467" s="158" t="str">
        <f>IF(ISNA(VLOOKUP(X1467,Sheet2!J:J,1,0)),"//","")</f>
        <v/>
      </c>
      <c r="AC1467" s="108" t="str">
        <f t="shared" si="351"/>
        <v>CLSUM</v>
      </c>
      <c r="AD1467" t="b">
        <f t="shared" si="352"/>
        <v>1</v>
      </c>
    </row>
    <row r="1468" spans="1:30" s="126" customFormat="1">
      <c r="A1468" s="56">
        <f t="shared" si="354"/>
        <v>1468</v>
      </c>
      <c r="B1468" s="55">
        <f t="shared" si="355"/>
        <v>1430</v>
      </c>
      <c r="C1468" s="122" t="s">
        <v>3711</v>
      </c>
      <c r="D1468" s="122" t="s">
        <v>7</v>
      </c>
      <c r="E1468" s="123" t="s">
        <v>1417</v>
      </c>
      <c r="F1468" s="123" t="s">
        <v>281</v>
      </c>
      <c r="G1468" s="189">
        <v>0</v>
      </c>
      <c r="H1468" s="189">
        <v>0</v>
      </c>
      <c r="I1468" s="174" t="s">
        <v>3</v>
      </c>
      <c r="J1468" s="65" t="s">
        <v>1549</v>
      </c>
      <c r="K1468" s="125" t="s">
        <v>4241</v>
      </c>
      <c r="M1468" s="18" t="s">
        <v>2073</v>
      </c>
      <c r="N1468" s="18"/>
      <c r="P1468" s="126" t="str">
        <f t="shared" si="385"/>
        <v>NOT EQUAL</v>
      </c>
      <c r="Q1468" s="126" t="str">
        <f>IF(ISNA(VLOOKUP(AC1468,#REF!,1)),"//","")</f>
        <v/>
      </c>
      <c r="S1468" s="43">
        <f t="shared" si="353"/>
        <v>282</v>
      </c>
      <c r="T1468" s="129" t="s">
        <v>2912</v>
      </c>
      <c r="U1468" s="124" t="s">
        <v>2817</v>
      </c>
      <c r="V1468" s="124" t="s">
        <v>2431</v>
      </c>
      <c r="W1468" s="44" t="str">
        <f t="shared" si="347"/>
        <v/>
      </c>
      <c r="X1468" s="25" t="str">
        <f t="shared" si="348"/>
        <v/>
      </c>
      <c r="Y1468" s="1">
        <f t="shared" si="349"/>
        <v>1430</v>
      </c>
      <c r="Z1468" t="str">
        <f t="shared" si="350"/>
        <v>ITM_STOMAX</v>
      </c>
      <c r="AA1468" s="158" t="str">
        <f>IF(ISNA(VLOOKUP(X1468,Sheet2!J:J,1,0)),"//","")</f>
        <v/>
      </c>
      <c r="AC1468" s="108" t="str">
        <f t="shared" si="351"/>
        <v/>
      </c>
      <c r="AD1468" t="b">
        <f t="shared" si="352"/>
        <v>1</v>
      </c>
    </row>
    <row r="1469" spans="1:30">
      <c r="A1469" s="56">
        <f t="shared" si="354"/>
        <v>1469</v>
      </c>
      <c r="B1469" s="55">
        <f t="shared" si="355"/>
        <v>1431</v>
      </c>
      <c r="C1469" s="59" t="s">
        <v>3862</v>
      </c>
      <c r="D1469" s="59" t="s">
        <v>7</v>
      </c>
      <c r="E1469" s="65" t="s">
        <v>1203</v>
      </c>
      <c r="F1469" s="65" t="s">
        <v>56</v>
      </c>
      <c r="G1469" s="190">
        <v>0</v>
      </c>
      <c r="H1469" s="190">
        <v>0</v>
      </c>
      <c r="I1469" s="174" t="s">
        <v>3</v>
      </c>
      <c r="J1469" s="65" t="s">
        <v>1549</v>
      </c>
      <c r="K1469" s="66" t="s">
        <v>4241</v>
      </c>
      <c r="L1469" s="67"/>
      <c r="M1469" s="63" t="s">
        <v>1647</v>
      </c>
      <c r="N1469" s="13"/>
      <c r="O1469"/>
      <c r="P1469" t="str">
        <f t="shared" si="385"/>
        <v/>
      </c>
      <c r="Q1469" t="str">
        <f>IF(ISNA(VLOOKUP(AC1469,#REF!,1)),"//","")</f>
        <v/>
      </c>
      <c r="R1469"/>
      <c r="S1469" s="43">
        <f t="shared" si="353"/>
        <v>283</v>
      </c>
      <c r="T1469" s="92" t="s">
        <v>2893</v>
      </c>
      <c r="U1469" s="70" t="s">
        <v>2431</v>
      </c>
      <c r="V1469" s="70" t="s">
        <v>2431</v>
      </c>
      <c r="W1469" s="44" t="str">
        <f t="shared" si="347"/>
        <v>"CONJ"</v>
      </c>
      <c r="X1469" s="25" t="str">
        <f t="shared" si="348"/>
        <v>CONJ</v>
      </c>
      <c r="Y1469" s="1">
        <f t="shared" si="349"/>
        <v>1431</v>
      </c>
      <c r="Z1469" t="str">
        <f t="shared" si="350"/>
        <v>ITM_CONJ</v>
      </c>
      <c r="AA1469" s="158" t="str">
        <f>IF(ISNA(VLOOKUP(X1469,Sheet2!J:J,1,0)),"//","")</f>
        <v>//</v>
      </c>
      <c r="AC1469" s="108" t="str">
        <f t="shared" si="351"/>
        <v>CONJ</v>
      </c>
      <c r="AD1469" t="b">
        <f t="shared" si="352"/>
        <v>1</v>
      </c>
    </row>
    <row r="1470" spans="1:30" s="126" customFormat="1">
      <c r="A1470" s="56">
        <f t="shared" si="354"/>
        <v>1470</v>
      </c>
      <c r="B1470" s="55">
        <f t="shared" si="355"/>
        <v>1432</v>
      </c>
      <c r="C1470" s="122" t="s">
        <v>3718</v>
      </c>
      <c r="D1470" s="122" t="s">
        <v>7</v>
      </c>
      <c r="E1470" s="123" t="s">
        <v>1376</v>
      </c>
      <c r="F1470" s="123" t="s">
        <v>281</v>
      </c>
      <c r="G1470" s="189">
        <v>0</v>
      </c>
      <c r="H1470" s="189">
        <v>0</v>
      </c>
      <c r="I1470" s="174" t="s">
        <v>3</v>
      </c>
      <c r="J1470" s="65" t="s">
        <v>1549</v>
      </c>
      <c r="K1470" s="125" t="s">
        <v>4241</v>
      </c>
      <c r="M1470" s="18" t="s">
        <v>1982</v>
      </c>
      <c r="N1470" s="18"/>
      <c r="P1470" s="126" t="str">
        <f t="shared" si="385"/>
        <v>NOT EQUAL</v>
      </c>
      <c r="Q1470" s="126" t="str">
        <f>IF(ISNA(VLOOKUP(AC1470,#REF!,1)),"//","")</f>
        <v/>
      </c>
      <c r="S1470" s="43">
        <f t="shared" si="353"/>
        <v>283</v>
      </c>
      <c r="T1470" s="129" t="s">
        <v>2912</v>
      </c>
      <c r="U1470" s="124" t="s">
        <v>2817</v>
      </c>
      <c r="V1470" s="124" t="s">
        <v>2431</v>
      </c>
      <c r="W1470" s="44" t="str">
        <f t="shared" si="347"/>
        <v/>
      </c>
      <c r="X1470" s="25" t="str">
        <f t="shared" si="348"/>
        <v/>
      </c>
      <c r="Y1470" s="1">
        <f t="shared" si="349"/>
        <v>1432</v>
      </c>
      <c r="Z1470" t="str">
        <f t="shared" si="350"/>
        <v>ITM_RCLMAX</v>
      </c>
      <c r="AA1470" s="158" t="str">
        <f>IF(ISNA(VLOOKUP(X1470,Sheet2!J:J,1,0)),"//","")</f>
        <v/>
      </c>
      <c r="AC1470" s="108" t="str">
        <f t="shared" si="351"/>
        <v/>
      </c>
      <c r="AD1470" t="b">
        <f t="shared" si="352"/>
        <v>1</v>
      </c>
    </row>
    <row r="1471" spans="1:30">
      <c r="A1471" s="56">
        <f t="shared" si="354"/>
        <v>1471</v>
      </c>
      <c r="B1471" s="55">
        <f t="shared" si="355"/>
        <v>1433</v>
      </c>
      <c r="C1471" s="59" t="s">
        <v>4754</v>
      </c>
      <c r="D1471" s="59" t="s">
        <v>7</v>
      </c>
      <c r="E1471" s="65" t="s">
        <v>1204</v>
      </c>
      <c r="F1471" s="65" t="s">
        <v>58</v>
      </c>
      <c r="G1471" s="190">
        <v>0</v>
      </c>
      <c r="H1471" s="190">
        <v>0</v>
      </c>
      <c r="I1471" s="174" t="s">
        <v>3</v>
      </c>
      <c r="J1471" s="65" t="s">
        <v>1549</v>
      </c>
      <c r="K1471" s="66" t="s">
        <v>4241</v>
      </c>
      <c r="L1471" s="67"/>
      <c r="M1471" s="63" t="s">
        <v>1649</v>
      </c>
      <c r="N1471" s="13"/>
      <c r="O1471"/>
      <c r="P1471" t="str">
        <f t="shared" si="385"/>
        <v>NOT EQUAL</v>
      </c>
      <c r="Q1471" t="str">
        <f>IF(ISNA(VLOOKUP(AC1471,#REF!,1)),"//","")</f>
        <v/>
      </c>
      <c r="R1471"/>
      <c r="S1471" s="43">
        <f t="shared" si="353"/>
        <v>284</v>
      </c>
      <c r="T1471" s="92" t="s">
        <v>2431</v>
      </c>
      <c r="U1471" s="70" t="s">
        <v>2431</v>
      </c>
      <c r="V1471" s="70" t="s">
        <v>2431</v>
      </c>
      <c r="W1471" s="44" t="str">
        <f t="shared" si="347"/>
        <v>"CORR"</v>
      </c>
      <c r="X1471" s="25" t="str">
        <f t="shared" si="348"/>
        <v>CORR</v>
      </c>
      <c r="Y1471" s="1">
        <f t="shared" si="349"/>
        <v>1433</v>
      </c>
      <c r="Z1471" t="str">
        <f t="shared" si="350"/>
        <v>ITM_CORR</v>
      </c>
      <c r="AA1471" s="158" t="str">
        <f>IF(ISNA(VLOOKUP(X1471,Sheet2!J:J,1,0)),"//","")</f>
        <v>//</v>
      </c>
      <c r="AC1471" s="108" t="str">
        <f t="shared" si="351"/>
        <v>CORR</v>
      </c>
      <c r="AD1471" t="b">
        <f t="shared" si="352"/>
        <v>1</v>
      </c>
    </row>
    <row r="1472" spans="1:30">
      <c r="A1472" s="56">
        <f t="shared" si="354"/>
        <v>1472</v>
      </c>
      <c r="B1472" s="55">
        <f t="shared" si="355"/>
        <v>1434</v>
      </c>
      <c r="C1472" s="59" t="s">
        <v>4755</v>
      </c>
      <c r="D1472" s="59" t="s">
        <v>7</v>
      </c>
      <c r="E1472" s="65" t="s">
        <v>1206</v>
      </c>
      <c r="F1472" s="65" t="s">
        <v>1207</v>
      </c>
      <c r="G1472" s="190">
        <v>0</v>
      </c>
      <c r="H1472" s="190">
        <v>0</v>
      </c>
      <c r="I1472" s="174" t="s">
        <v>3</v>
      </c>
      <c r="J1472" s="65" t="s">
        <v>1549</v>
      </c>
      <c r="K1472" s="66" t="s">
        <v>4241</v>
      </c>
      <c r="L1472" s="67"/>
      <c r="M1472" s="63" t="s">
        <v>1652</v>
      </c>
      <c r="N1472" s="13"/>
      <c r="O1472"/>
      <c r="P1472" t="str">
        <f t="shared" si="385"/>
        <v/>
      </c>
      <c r="Q1472" t="str">
        <f>IF(ISNA(VLOOKUP(AC1472,#REF!,1)),"//","")</f>
        <v/>
      </c>
      <c r="R1472"/>
      <c r="S1472" s="43">
        <f t="shared" si="353"/>
        <v>285</v>
      </c>
      <c r="T1472" s="92" t="s">
        <v>2431</v>
      </c>
      <c r="U1472" s="70" t="s">
        <v>2431</v>
      </c>
      <c r="V1472" s="70" t="s">
        <v>2431</v>
      </c>
      <c r="W1472" s="44" t="str">
        <f t="shared" si="347"/>
        <v>"COV"</v>
      </c>
      <c r="X1472" s="25" t="str">
        <f t="shared" si="348"/>
        <v>COV</v>
      </c>
      <c r="Y1472" s="1">
        <f t="shared" si="349"/>
        <v>1434</v>
      </c>
      <c r="Z1472" t="str">
        <f t="shared" si="350"/>
        <v>ITM_COV</v>
      </c>
      <c r="AA1472" s="158" t="str">
        <f>IF(ISNA(VLOOKUP(X1472,Sheet2!J:J,1,0)),"//","")</f>
        <v>//</v>
      </c>
      <c r="AC1472" s="108" t="str">
        <f t="shared" si="351"/>
        <v>COV</v>
      </c>
      <c r="AD1472" t="b">
        <f t="shared" si="352"/>
        <v>1</v>
      </c>
    </row>
    <row r="1473" spans="1:30">
      <c r="A1473" s="56">
        <f t="shared" si="354"/>
        <v>1473</v>
      </c>
      <c r="B1473" s="55">
        <f t="shared" si="355"/>
        <v>1435</v>
      </c>
      <c r="C1473" s="62" t="s">
        <v>4804</v>
      </c>
      <c r="D1473" s="59" t="s">
        <v>7</v>
      </c>
      <c r="E1473" s="65" t="s">
        <v>2748</v>
      </c>
      <c r="F1473" s="65" t="s">
        <v>2748</v>
      </c>
      <c r="G1473" s="190">
        <v>0</v>
      </c>
      <c r="H1473" s="190">
        <v>0</v>
      </c>
      <c r="I1473" s="174" t="s">
        <v>3</v>
      </c>
      <c r="J1473" s="65" t="s">
        <v>1549</v>
      </c>
      <c r="K1473" s="66" t="s">
        <v>4241</v>
      </c>
      <c r="L1473" s="67"/>
      <c r="M1473" s="63" t="s">
        <v>2751</v>
      </c>
      <c r="N1473" s="13"/>
      <c r="O1473"/>
      <c r="P1473" t="str">
        <f t="shared" si="385"/>
        <v/>
      </c>
      <c r="Q1473" t="str">
        <f>IF(ISNA(VLOOKUP(AC1473,#REF!,1)),"//","")</f>
        <v/>
      </c>
      <c r="R1473"/>
      <c r="S1473" s="43">
        <f t="shared" si="353"/>
        <v>286</v>
      </c>
      <c r="T1473" s="92" t="s">
        <v>2431</v>
      </c>
      <c r="U1473" s="70" t="s">
        <v>2431</v>
      </c>
      <c r="V1473" s="70" t="s">
        <v>2431</v>
      </c>
      <c r="W1473" s="44" t="str">
        <f t="shared" si="347"/>
        <v>"BESTF?"</v>
      </c>
      <c r="X1473" s="25" t="str">
        <f t="shared" si="348"/>
        <v>BESTF?</v>
      </c>
      <c r="Y1473" s="1">
        <f t="shared" si="349"/>
        <v>1435</v>
      </c>
      <c r="Z1473" t="str">
        <f t="shared" si="350"/>
        <v>ITM_BESTFQ</v>
      </c>
      <c r="AA1473" s="158" t="str">
        <f>IF(ISNA(VLOOKUP(X1473,Sheet2!J:J,1,0)),"//","")</f>
        <v>//</v>
      </c>
      <c r="AC1473" s="108" t="str">
        <f t="shared" si="351"/>
        <v>BESTF?</v>
      </c>
      <c r="AD1473" t="b">
        <f t="shared" si="352"/>
        <v>1</v>
      </c>
    </row>
    <row r="1474" spans="1:30">
      <c r="A1474" s="56">
        <f t="shared" si="354"/>
        <v>1474</v>
      </c>
      <c r="B1474" s="55">
        <f t="shared" si="355"/>
        <v>1436</v>
      </c>
      <c r="C1474" s="59" t="s">
        <v>3863</v>
      </c>
      <c r="D1474" s="59" t="s">
        <v>7</v>
      </c>
      <c r="E1474" s="152" t="s">
        <v>1209</v>
      </c>
      <c r="F1474" s="152" t="s">
        <v>1210</v>
      </c>
      <c r="G1474" s="153">
        <v>0</v>
      </c>
      <c r="H1474" s="153">
        <v>0</v>
      </c>
      <c r="I1474" s="174" t="s">
        <v>3</v>
      </c>
      <c r="J1474" s="65" t="s">
        <v>1549</v>
      </c>
      <c r="K1474" s="66" t="s">
        <v>4241</v>
      </c>
      <c r="L1474" s="67"/>
      <c r="M1474" s="63" t="s">
        <v>3656</v>
      </c>
      <c r="N1474" s="20"/>
      <c r="O1474"/>
      <c r="P1474" t="str">
        <f t="shared" si="385"/>
        <v/>
      </c>
      <c r="Q1474" t="str">
        <f>IF(ISNA(VLOOKUP(AC1474,#REF!,1)),"//","")</f>
        <v/>
      </c>
      <c r="R1474"/>
      <c r="S1474" s="43">
        <f t="shared" si="353"/>
        <v>287</v>
      </c>
      <c r="T1474" s="92"/>
      <c r="U1474" s="70"/>
      <c r="V1474" s="70"/>
      <c r="W1474" s="44" t="str">
        <f t="shared" si="347"/>
        <v>"CROSS"</v>
      </c>
      <c r="X1474" s="25" t="str">
        <f t="shared" si="348"/>
        <v>CROSS</v>
      </c>
      <c r="Y1474" s="1">
        <f t="shared" si="349"/>
        <v>1436</v>
      </c>
      <c r="Z1474" t="str">
        <f t="shared" si="350"/>
        <v>ITM_CROSS_PROD</v>
      </c>
      <c r="AA1474" s="158" t="str">
        <f>IF(ISNA(VLOOKUP(X1474,Sheet2!J:J,1,0)),"//","")</f>
        <v>//</v>
      </c>
      <c r="AC1474" s="108" t="str">
        <f t="shared" si="351"/>
        <v>*</v>
      </c>
      <c r="AD1474" t="b">
        <f t="shared" si="352"/>
        <v>0</v>
      </c>
    </row>
    <row r="1475" spans="1:30">
      <c r="A1475" s="56">
        <f t="shared" si="354"/>
        <v>1475</v>
      </c>
      <c r="B1475" s="55">
        <f t="shared" si="355"/>
        <v>1437</v>
      </c>
      <c r="C1475" s="59" t="s">
        <v>3864</v>
      </c>
      <c r="D1475" s="59" t="s">
        <v>7</v>
      </c>
      <c r="E1475" s="151" t="s">
        <v>1211</v>
      </c>
      <c r="F1475" s="151" t="s">
        <v>1211</v>
      </c>
      <c r="G1475" s="193">
        <v>0</v>
      </c>
      <c r="H1475" s="193">
        <v>0</v>
      </c>
      <c r="I1475" s="174" t="s">
        <v>3</v>
      </c>
      <c r="J1475" s="65" t="s">
        <v>1549</v>
      </c>
      <c r="K1475" s="66" t="s">
        <v>4241</v>
      </c>
      <c r="L1475" s="67"/>
      <c r="M1475" s="63" t="s">
        <v>1658</v>
      </c>
      <c r="N1475" s="13"/>
      <c r="O1475"/>
      <c r="P1475" t="str">
        <f t="shared" si="385"/>
        <v/>
      </c>
      <c r="Q1475" t="str">
        <f>IF(ISNA(VLOOKUP(AC1475,#REF!,1)),"//","")</f>
        <v/>
      </c>
      <c r="R1475"/>
      <c r="S1475" s="43">
        <f t="shared" si="353"/>
        <v>288</v>
      </c>
      <c r="T1475" s="92" t="s">
        <v>2893</v>
      </c>
      <c r="U1475" s="70" t="s">
        <v>2431</v>
      </c>
      <c r="V1475" s="70" t="s">
        <v>2431</v>
      </c>
      <c r="W1475" s="44" t="str">
        <f t="shared" si="347"/>
        <v>"CX" STD_RIGHT_ARROW "RE"</v>
      </c>
      <c r="X1475" s="25" t="str">
        <f t="shared" si="348"/>
        <v>CX&gt;RE</v>
      </c>
      <c r="Y1475" s="1">
        <f t="shared" si="349"/>
        <v>1437</v>
      </c>
      <c r="Z1475" t="str">
        <f t="shared" si="350"/>
        <v>ITM_CXtoRE</v>
      </c>
      <c r="AA1475" s="158" t="str">
        <f>IF(ISNA(VLOOKUP(X1475,Sheet2!J:J,1,0)),"//","")</f>
        <v>//</v>
      </c>
      <c r="AC1475" s="108" t="str">
        <f t="shared" si="351"/>
        <v>CX&gt;RE</v>
      </c>
      <c r="AD1475" t="b">
        <f t="shared" si="352"/>
        <v>1</v>
      </c>
    </row>
    <row r="1476" spans="1:30">
      <c r="A1476" s="56">
        <f t="shared" si="354"/>
        <v>1476</v>
      </c>
      <c r="B1476" s="55">
        <f t="shared" si="355"/>
        <v>1438</v>
      </c>
      <c r="C1476" s="59" t="s">
        <v>4524</v>
      </c>
      <c r="D1476" s="59" t="s">
        <v>7</v>
      </c>
      <c r="E1476" s="151" t="s">
        <v>66</v>
      </c>
      <c r="F1476" s="151" t="s">
        <v>66</v>
      </c>
      <c r="G1476" s="193">
        <v>0</v>
      </c>
      <c r="H1476" s="193">
        <v>0</v>
      </c>
      <c r="I1476" s="174" t="s">
        <v>3</v>
      </c>
      <c r="J1476" s="65" t="s">
        <v>1549</v>
      </c>
      <c r="K1476" s="66" t="s">
        <v>4241</v>
      </c>
      <c r="L1476" s="67"/>
      <c r="M1476" s="63" t="s">
        <v>1659</v>
      </c>
      <c r="N1476" s="13"/>
      <c r="O1476"/>
      <c r="P1476" t="str">
        <f t="shared" si="385"/>
        <v/>
      </c>
      <c r="Q1476" t="str">
        <f>IF(ISNA(VLOOKUP(AC1476,#REF!,1)),"//","")</f>
        <v/>
      </c>
      <c r="R1476"/>
      <c r="S1476" s="43">
        <f t="shared" si="353"/>
        <v>289</v>
      </c>
      <c r="T1476" s="92" t="s">
        <v>2431</v>
      </c>
      <c r="U1476" s="70" t="s">
        <v>2431</v>
      </c>
      <c r="V1476" s="70" t="s">
        <v>2431</v>
      </c>
      <c r="W1476" s="44" t="str">
        <f t="shared" si="347"/>
        <v>"DATE"</v>
      </c>
      <c r="X1476" s="25" t="str">
        <f t="shared" si="348"/>
        <v>DATE</v>
      </c>
      <c r="Y1476" s="1">
        <f t="shared" si="349"/>
        <v>1438</v>
      </c>
      <c r="Z1476" t="str">
        <f t="shared" si="350"/>
        <v>ITM_DATE</v>
      </c>
      <c r="AA1476" s="158" t="str">
        <f>IF(ISNA(VLOOKUP(X1476,Sheet2!J:J,1,0)),"//","")</f>
        <v>//</v>
      </c>
      <c r="AC1476" s="108" t="str">
        <f t="shared" si="351"/>
        <v>DATE</v>
      </c>
      <c r="AD1476" t="b">
        <f t="shared" si="352"/>
        <v>1</v>
      </c>
    </row>
    <row r="1477" spans="1:30">
      <c r="A1477" s="56">
        <f t="shared" si="354"/>
        <v>1477</v>
      </c>
      <c r="B1477" s="55">
        <f t="shared" si="355"/>
        <v>1439</v>
      </c>
      <c r="C1477" s="59" t="s">
        <v>4525</v>
      </c>
      <c r="D1477" s="59" t="s">
        <v>7</v>
      </c>
      <c r="E1477" s="151" t="s">
        <v>67</v>
      </c>
      <c r="F1477" s="151" t="s">
        <v>67</v>
      </c>
      <c r="G1477" s="193">
        <v>0</v>
      </c>
      <c r="H1477" s="193">
        <v>0</v>
      </c>
      <c r="I1477" s="174" t="s">
        <v>3</v>
      </c>
      <c r="J1477" s="65" t="s">
        <v>1549</v>
      </c>
      <c r="K1477" s="66" t="s">
        <v>4241</v>
      </c>
      <c r="L1477" s="67"/>
      <c r="M1477" s="63" t="s">
        <v>1661</v>
      </c>
      <c r="N1477" s="13"/>
      <c r="O1477"/>
      <c r="P1477" t="str">
        <f t="shared" si="385"/>
        <v/>
      </c>
      <c r="Q1477" t="str">
        <f>IF(ISNA(VLOOKUP(AC1477,#REF!,1)),"//","")</f>
        <v/>
      </c>
      <c r="R1477"/>
      <c r="S1477" s="43">
        <f t="shared" si="353"/>
        <v>290</v>
      </c>
      <c r="T1477" s="92" t="s">
        <v>2431</v>
      </c>
      <c r="U1477" s="70" t="s">
        <v>2431</v>
      </c>
      <c r="V1477" s="70" t="s">
        <v>2431</v>
      </c>
      <c r="W1477" s="44" t="str">
        <f t="shared" si="347"/>
        <v>"DATE" STD_RIGHT_ARROW</v>
      </c>
      <c r="X1477" s="25" t="str">
        <f t="shared" si="348"/>
        <v>DATE&gt;</v>
      </c>
      <c r="Y1477" s="1">
        <f t="shared" si="349"/>
        <v>1439</v>
      </c>
      <c r="Z1477" t="str">
        <f t="shared" si="350"/>
        <v>ITM_DATEto</v>
      </c>
      <c r="AA1477" s="158" t="str">
        <f>IF(ISNA(VLOOKUP(X1477,Sheet2!J:J,1,0)),"//","")</f>
        <v>//</v>
      </c>
      <c r="AC1477" s="108" t="str">
        <f t="shared" si="351"/>
        <v>DATE&gt;</v>
      </c>
      <c r="AD1477" t="b">
        <f t="shared" si="352"/>
        <v>1</v>
      </c>
    </row>
    <row r="1478" spans="1:30">
      <c r="A1478" s="56">
        <f t="shared" si="354"/>
        <v>1478</v>
      </c>
      <c r="B1478" s="55">
        <f t="shared" si="355"/>
        <v>1440</v>
      </c>
      <c r="C1478" s="59" t="s">
        <v>4526</v>
      </c>
      <c r="D1478" s="59" t="s">
        <v>7</v>
      </c>
      <c r="E1478" s="151" t="s">
        <v>1213</v>
      </c>
      <c r="F1478" s="151" t="s">
        <v>1213</v>
      </c>
      <c r="G1478" s="193">
        <v>0</v>
      </c>
      <c r="H1478" s="193">
        <v>0</v>
      </c>
      <c r="I1478" s="174" t="s">
        <v>3</v>
      </c>
      <c r="J1478" s="65" t="s">
        <v>1549</v>
      </c>
      <c r="K1478" s="66" t="s">
        <v>4241</v>
      </c>
      <c r="L1478" s="67"/>
      <c r="M1478" s="63" t="s">
        <v>1662</v>
      </c>
      <c r="N1478" s="13"/>
      <c r="O1478"/>
      <c r="P1478" t="str">
        <f t="shared" si="385"/>
        <v/>
      </c>
      <c r="Q1478" t="str">
        <f>IF(ISNA(VLOOKUP(AC1478,#REF!,1)),"//","")</f>
        <v/>
      </c>
      <c r="R1478"/>
      <c r="S1478" s="43">
        <f t="shared" si="353"/>
        <v>291</v>
      </c>
      <c r="T1478" s="92" t="s">
        <v>2431</v>
      </c>
      <c r="U1478" s="70" t="s">
        <v>2431</v>
      </c>
      <c r="V1478" s="70" t="s">
        <v>2431</v>
      </c>
      <c r="W1478" s="44" t="str">
        <f t="shared" si="347"/>
        <v>"DAY"</v>
      </c>
      <c r="X1478" s="25" t="str">
        <f t="shared" si="348"/>
        <v>DAY</v>
      </c>
      <c r="Y1478" s="1">
        <f t="shared" si="349"/>
        <v>1440</v>
      </c>
      <c r="Z1478" t="str">
        <f t="shared" si="350"/>
        <v>ITM_DAY</v>
      </c>
      <c r="AA1478" s="158" t="str">
        <f>IF(ISNA(VLOOKUP(X1478,Sheet2!J:J,1,0)),"//","")</f>
        <v>//</v>
      </c>
      <c r="AC1478" s="108" t="str">
        <f t="shared" si="351"/>
        <v>DAY</v>
      </c>
      <c r="AD1478" t="b">
        <f t="shared" si="352"/>
        <v>1</v>
      </c>
    </row>
    <row r="1479" spans="1:30">
      <c r="A1479" s="56">
        <f t="shared" si="354"/>
        <v>1479</v>
      </c>
      <c r="B1479" s="55">
        <f t="shared" si="355"/>
        <v>1441</v>
      </c>
      <c r="C1479" s="59" t="s">
        <v>4549</v>
      </c>
      <c r="D1479" s="59" t="s">
        <v>7</v>
      </c>
      <c r="E1479" s="151" t="s">
        <v>68</v>
      </c>
      <c r="F1479" s="151" t="s">
        <v>68</v>
      </c>
      <c r="G1479" s="193">
        <v>0</v>
      </c>
      <c r="H1479" s="193">
        <v>0</v>
      </c>
      <c r="I1479" s="174" t="s">
        <v>3</v>
      </c>
      <c r="J1479" s="65" t="s">
        <v>1549</v>
      </c>
      <c r="K1479" s="66" t="s">
        <v>4241</v>
      </c>
      <c r="L1479" s="67"/>
      <c r="M1479" s="63" t="s">
        <v>1663</v>
      </c>
      <c r="N1479" s="13"/>
      <c r="O1479"/>
      <c r="P1479" t="str">
        <f t="shared" si="385"/>
        <v/>
      </c>
      <c r="Q1479" t="str">
        <f>IF(ISNA(VLOOKUP(AC1479,#REF!,1)),"//","")</f>
        <v/>
      </c>
      <c r="R1479"/>
      <c r="S1479" s="43">
        <f t="shared" ref="S1479:S1542" si="386">IF(X1479&lt;&gt;"",S1478+1,S1478)</f>
        <v>292</v>
      </c>
      <c r="T1479" s="92" t="s">
        <v>2431</v>
      </c>
      <c r="U1479" s="70" t="s">
        <v>2431</v>
      </c>
      <c r="V1479" s="70" t="s">
        <v>2431</v>
      </c>
      <c r="W1479" s="44" t="str">
        <f t="shared" ref="W1479:W1542" si="387">IF( OR(U1479="CNST", I1479="CAT_REGS"),IF(E1479=CHAR(34)&amp;CHAR(34),F1479,E1479),
IF(U1479="YES",UPPER(IF(E1479=CHAR(34)&amp;CHAR(34),F1479,E1479)),
IF(   AND(U1479&lt;&gt;"NO",I1479="CAT_FNCT",D1479&lt;&gt;"multiply", D1479&lt;&gt;"divide"),IF(J1479="SLS_ENABLED",   UPPER(IF(E1479=CHAR(34)&amp;CHAR(34),F1479,E1479)),""),"")))</f>
        <v>"DBLR"</v>
      </c>
      <c r="X1479" s="25" t="str">
        <f t="shared" ref="X1479:X1542" si="388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Y1479" s="1">
        <f t="shared" ref="Y1479:Y1542" si="389">B1479</f>
        <v>1441</v>
      </c>
      <c r="Z1479" t="str">
        <f t="shared" ref="Z1479:Z1542" si="390">M1479</f>
        <v>ITM_DBLR</v>
      </c>
      <c r="AA1479" s="158" t="str">
        <f>IF(ISNA(VLOOKUP(X1479,Sheet2!J:J,1,0)),"//","")</f>
        <v>//</v>
      </c>
      <c r="AC1479" s="108" t="str">
        <f t="shared" ref="AC1479:AC1542" si="391">IF(LEN(X1479)=0,"",SUBSTITUTE(SUBSTITUTE(SUBSTITUTE(SUBSTITUTE(SUBSTITUTE(SUBSTITUTE(SUBSTITUTE(SUBSTITUTE(SUBSTITUTE(SUBSTITUTE(SUBSTITUTE(SUBSTITUTE(SUBSTITUTE(SUBSTITUTE(SUBSTITUTE(SUBSTITUTE(SUBSTITUTE(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D1479" t="b">
        <f t="shared" ref="AD1479:AD1542" si="392">X1479=AC1479</f>
        <v>1</v>
      </c>
    </row>
    <row r="1480" spans="1:30">
      <c r="A1480" s="56">
        <f t="shared" si="354"/>
        <v>1480</v>
      </c>
      <c r="B1480" s="55">
        <f t="shared" si="355"/>
        <v>1442</v>
      </c>
      <c r="C1480" s="59" t="s">
        <v>4550</v>
      </c>
      <c r="D1480" s="59" t="s">
        <v>7</v>
      </c>
      <c r="E1480" s="151" t="s">
        <v>1214</v>
      </c>
      <c r="F1480" s="151" t="s">
        <v>1214</v>
      </c>
      <c r="G1480" s="193">
        <v>0</v>
      </c>
      <c r="H1480" s="193">
        <v>0</v>
      </c>
      <c r="I1480" s="174" t="s">
        <v>3</v>
      </c>
      <c r="J1480" s="65" t="s">
        <v>1549</v>
      </c>
      <c r="K1480" s="66" t="s">
        <v>4241</v>
      </c>
      <c r="L1480" s="67"/>
      <c r="M1480" s="63" t="s">
        <v>4309</v>
      </c>
      <c r="N1480" s="13"/>
      <c r="O1480"/>
      <c r="P1480" t="str">
        <f t="shared" si="385"/>
        <v/>
      </c>
      <c r="Q1480" t="str">
        <f>IF(ISNA(VLOOKUP(AC1480,#REF!,1)),"//","")</f>
        <v/>
      </c>
      <c r="R1480"/>
      <c r="S1480" s="43">
        <f t="shared" si="386"/>
        <v>293</v>
      </c>
      <c r="T1480" s="92" t="s">
        <v>2431</v>
      </c>
      <c r="U1480" s="70" t="s">
        <v>2431</v>
      </c>
      <c r="V1480" s="70" t="s">
        <v>2431</v>
      </c>
      <c r="W1480" s="44" t="str">
        <f t="shared" si="387"/>
        <v>"DBL" STD_CROSS</v>
      </c>
      <c r="X1480" s="25" t="str">
        <f t="shared" si="388"/>
        <v>DBLCROSS</v>
      </c>
      <c r="Y1480" s="1">
        <f t="shared" si="389"/>
        <v>1442</v>
      </c>
      <c r="Z1480" t="str">
        <f t="shared" si="390"/>
        <v>ITM_DBLMULT</v>
      </c>
      <c r="AA1480" s="158" t="str">
        <f>IF(ISNA(VLOOKUP(X1480,Sheet2!J:J,1,0)),"//","")</f>
        <v>//</v>
      </c>
      <c r="AC1480" s="108" t="str">
        <f t="shared" si="391"/>
        <v>DBL*</v>
      </c>
      <c r="AD1480" t="b">
        <f t="shared" si="392"/>
        <v>0</v>
      </c>
    </row>
    <row r="1481" spans="1:30">
      <c r="A1481" s="56">
        <f t="shared" si="354"/>
        <v>1481</v>
      </c>
      <c r="B1481" s="55">
        <f t="shared" si="355"/>
        <v>1443</v>
      </c>
      <c r="C1481" s="59" t="s">
        <v>4551</v>
      </c>
      <c r="D1481" s="59" t="s">
        <v>7</v>
      </c>
      <c r="E1481" s="151" t="s">
        <v>69</v>
      </c>
      <c r="F1481" s="151" t="s">
        <v>69</v>
      </c>
      <c r="G1481" s="193">
        <v>0</v>
      </c>
      <c r="H1481" s="193">
        <v>0</v>
      </c>
      <c r="I1481" s="174" t="s">
        <v>3</v>
      </c>
      <c r="J1481" s="65" t="s">
        <v>1549</v>
      </c>
      <c r="K1481" s="66" t="s">
        <v>4241</v>
      </c>
      <c r="L1481" s="67"/>
      <c r="M1481" s="63" t="s">
        <v>4310</v>
      </c>
      <c r="N1481" s="13"/>
      <c r="O1481"/>
      <c r="P1481" t="str">
        <f t="shared" si="385"/>
        <v/>
      </c>
      <c r="Q1481" t="str">
        <f>IF(ISNA(VLOOKUP(AC1481,#REF!,1)),"//","")</f>
        <v/>
      </c>
      <c r="R1481"/>
      <c r="S1481" s="43">
        <f t="shared" si="386"/>
        <v>294</v>
      </c>
      <c r="T1481" s="92" t="s">
        <v>2431</v>
      </c>
      <c r="U1481" s="70" t="s">
        <v>2431</v>
      </c>
      <c r="V1481" s="70" t="s">
        <v>2431</v>
      </c>
      <c r="W1481" s="44" t="str">
        <f t="shared" si="387"/>
        <v>"DBL/"</v>
      </c>
      <c r="X1481" s="25" t="str">
        <f t="shared" si="388"/>
        <v>DBL/</v>
      </c>
      <c r="Y1481" s="1">
        <f t="shared" si="389"/>
        <v>1443</v>
      </c>
      <c r="Z1481" t="str">
        <f t="shared" si="390"/>
        <v>ITM_DBLDIV</v>
      </c>
      <c r="AA1481" s="158" t="str">
        <f>IF(ISNA(VLOOKUP(X1481,Sheet2!J:J,1,0)),"//","")</f>
        <v>//</v>
      </c>
      <c r="AC1481" s="108" t="str">
        <f t="shared" si="391"/>
        <v>DBL/</v>
      </c>
      <c r="AD1481" t="b">
        <f t="shared" si="392"/>
        <v>1</v>
      </c>
    </row>
    <row r="1482" spans="1:30">
      <c r="A1482" s="56">
        <f t="shared" ref="A1482:A1545" si="393">IF(B1482=INT(B1482),ROW(),"")</f>
        <v>1482</v>
      </c>
      <c r="B1482" s="55">
        <f t="shared" ref="B1482:B1545" si="394">IF(AND(MID(C1482,2,1)&lt;&gt;"/",MID(C1482,1,1)="/"),INT(B1481)+1,B1481+0.01)</f>
        <v>1444</v>
      </c>
      <c r="C1482" s="59" t="s">
        <v>3865</v>
      </c>
      <c r="D1482" s="59" t="s">
        <v>7</v>
      </c>
      <c r="E1482" s="151" t="s">
        <v>72</v>
      </c>
      <c r="F1482" s="151" t="s">
        <v>72</v>
      </c>
      <c r="G1482" s="193">
        <v>0</v>
      </c>
      <c r="H1482" s="193">
        <v>0</v>
      </c>
      <c r="I1482" s="174" t="s">
        <v>3</v>
      </c>
      <c r="J1482" s="65" t="s">
        <v>1549</v>
      </c>
      <c r="K1482" s="66" t="s">
        <v>4241</v>
      </c>
      <c r="L1482" s="67"/>
      <c r="M1482" s="63" t="s">
        <v>1667</v>
      </c>
      <c r="N1482" s="13"/>
      <c r="O1482"/>
      <c r="P1482" t="str">
        <f t="shared" si="385"/>
        <v/>
      </c>
      <c r="Q1482" t="str">
        <f>IF(ISNA(VLOOKUP(AC1482,#REF!,1)),"//","")</f>
        <v/>
      </c>
      <c r="R1482"/>
      <c r="S1482" s="43">
        <f t="shared" si="386"/>
        <v>295</v>
      </c>
      <c r="T1482" s="92" t="s">
        <v>2431</v>
      </c>
      <c r="U1482" s="70" t="s">
        <v>2431</v>
      </c>
      <c r="V1482" s="70" t="s">
        <v>2431</v>
      </c>
      <c r="W1482" s="44" t="str">
        <f t="shared" si="387"/>
        <v>"DECOMP"</v>
      </c>
      <c r="X1482" s="25" t="str">
        <f t="shared" si="388"/>
        <v>DECOMP</v>
      </c>
      <c r="Y1482" s="1">
        <f t="shared" si="389"/>
        <v>1444</v>
      </c>
      <c r="Z1482" t="str">
        <f t="shared" si="390"/>
        <v>ITM_DECOMP</v>
      </c>
      <c r="AA1482" s="158" t="str">
        <f>IF(ISNA(VLOOKUP(X1482,Sheet2!J:J,1,0)),"//","")</f>
        <v>//</v>
      </c>
      <c r="AC1482" s="108" t="str">
        <f t="shared" si="391"/>
        <v>DECOMP</v>
      </c>
      <c r="AD1482" t="b">
        <f t="shared" si="392"/>
        <v>1</v>
      </c>
    </row>
    <row r="1483" spans="1:30">
      <c r="A1483" s="56">
        <f t="shared" si="393"/>
        <v>1483</v>
      </c>
      <c r="B1483" s="55">
        <f t="shared" si="394"/>
        <v>1445</v>
      </c>
      <c r="C1483" s="59" t="s">
        <v>3866</v>
      </c>
      <c r="D1483" s="59" t="s">
        <v>4749</v>
      </c>
      <c r="E1483" s="151" t="s">
        <v>1217</v>
      </c>
      <c r="F1483" s="151" t="s">
        <v>1217</v>
      </c>
      <c r="G1483" s="193">
        <v>0</v>
      </c>
      <c r="H1483" s="193">
        <v>0</v>
      </c>
      <c r="I1483" s="174" t="s">
        <v>3</v>
      </c>
      <c r="J1483" s="65" t="s">
        <v>1549</v>
      </c>
      <c r="K1483" s="66" t="s">
        <v>4241</v>
      </c>
      <c r="L1483" s="67"/>
      <c r="M1483" s="63" t="s">
        <v>1668</v>
      </c>
      <c r="N1483" s="13"/>
      <c r="O1483"/>
      <c r="P1483" t="str">
        <f t="shared" si="385"/>
        <v/>
      </c>
      <c r="Q1483" t="str">
        <f>IF(ISNA(VLOOKUP(AC1483,#REF!,1)),"//","")</f>
        <v/>
      </c>
      <c r="R1483"/>
      <c r="S1483" s="43">
        <f t="shared" si="386"/>
        <v>296</v>
      </c>
      <c r="T1483" s="92" t="s">
        <v>2431</v>
      </c>
      <c r="U1483" s="70" t="s">
        <v>2823</v>
      </c>
      <c r="V1483" s="70" t="s">
        <v>2431</v>
      </c>
      <c r="W1483" s="44" t="str">
        <f t="shared" si="387"/>
        <v>"DEG"</v>
      </c>
      <c r="X1483" s="25" t="str">
        <f t="shared" si="388"/>
        <v>DEG</v>
      </c>
      <c r="Y1483" s="1">
        <f t="shared" si="389"/>
        <v>1445</v>
      </c>
      <c r="Z1483" t="str">
        <f t="shared" si="390"/>
        <v>ITM_DEG</v>
      </c>
      <c r="AA1483" s="158" t="str">
        <f>IF(ISNA(VLOOKUP(X1483,Sheet2!J:J,1,0)),"//","")</f>
        <v/>
      </c>
      <c r="AC1483" s="108" t="str">
        <f t="shared" si="391"/>
        <v>DEG</v>
      </c>
      <c r="AD1483" t="b">
        <f t="shared" si="392"/>
        <v>1</v>
      </c>
    </row>
    <row r="1484" spans="1:30">
      <c r="A1484" s="56">
        <f t="shared" si="393"/>
        <v>1484</v>
      </c>
      <c r="B1484" s="55">
        <f t="shared" si="394"/>
        <v>1446</v>
      </c>
      <c r="C1484" s="59" t="s">
        <v>3867</v>
      </c>
      <c r="D1484" s="59" t="s">
        <v>4749</v>
      </c>
      <c r="E1484" s="151" t="s">
        <v>1218</v>
      </c>
      <c r="F1484" s="151" t="s">
        <v>1218</v>
      </c>
      <c r="G1484" s="193">
        <v>0</v>
      </c>
      <c r="H1484" s="193">
        <v>0</v>
      </c>
      <c r="I1484" s="174" t="s">
        <v>3</v>
      </c>
      <c r="J1484" s="65" t="s">
        <v>1549</v>
      </c>
      <c r="K1484" s="66" t="s">
        <v>4241</v>
      </c>
      <c r="L1484" s="67"/>
      <c r="M1484" s="63" t="s">
        <v>1669</v>
      </c>
      <c r="N1484" s="13"/>
      <c r="O1484"/>
      <c r="P1484" t="str">
        <f t="shared" si="385"/>
        <v/>
      </c>
      <c r="Q1484" t="str">
        <f>IF(ISNA(VLOOKUP(AC1484,#REF!,1)),"//","")</f>
        <v/>
      </c>
      <c r="R1484"/>
      <c r="S1484" s="43">
        <f t="shared" si="386"/>
        <v>297</v>
      </c>
      <c r="T1484" s="92" t="s">
        <v>2888</v>
      </c>
      <c r="U1484" s="70" t="s">
        <v>2431</v>
      </c>
      <c r="V1484" s="70" t="s">
        <v>2431</v>
      </c>
      <c r="W1484" s="44" t="str">
        <f t="shared" si="387"/>
        <v>"DEG" STD_RIGHT_ARROW</v>
      </c>
      <c r="X1484" s="25" t="str">
        <f t="shared" si="388"/>
        <v>DEG&gt;</v>
      </c>
      <c r="Y1484" s="1">
        <f t="shared" si="389"/>
        <v>1446</v>
      </c>
      <c r="Z1484" t="str">
        <f t="shared" si="390"/>
        <v>ITM_DEGto</v>
      </c>
      <c r="AA1484" s="158" t="str">
        <f>IF(ISNA(VLOOKUP(X1484,Sheet2!J:J,1,0)),"//","")</f>
        <v>//</v>
      </c>
      <c r="AC1484" s="108" t="str">
        <f t="shared" si="391"/>
        <v>DEG&gt;</v>
      </c>
      <c r="AD1484" t="b">
        <f t="shared" si="392"/>
        <v>1</v>
      </c>
    </row>
    <row r="1485" spans="1:30">
      <c r="A1485" s="56">
        <f t="shared" si="393"/>
        <v>1485</v>
      </c>
      <c r="B1485" s="55">
        <f t="shared" si="394"/>
        <v>1447</v>
      </c>
      <c r="C1485" s="59" t="s">
        <v>4975</v>
      </c>
      <c r="D1485" s="59" t="s">
        <v>7</v>
      </c>
      <c r="E1485" s="151" t="s">
        <v>2749</v>
      </c>
      <c r="F1485" s="151" t="s">
        <v>2749</v>
      </c>
      <c r="G1485" s="193">
        <v>0</v>
      </c>
      <c r="H1485" s="193">
        <v>0</v>
      </c>
      <c r="I1485" s="174" t="s">
        <v>3</v>
      </c>
      <c r="J1485" s="65" t="s">
        <v>1549</v>
      </c>
      <c r="K1485" s="66" t="s">
        <v>4241</v>
      </c>
      <c r="L1485" s="67"/>
      <c r="M1485" s="63" t="s">
        <v>2752</v>
      </c>
      <c r="N1485" s="13"/>
      <c r="O1485"/>
      <c r="P1485" t="str">
        <f t="shared" si="385"/>
        <v/>
      </c>
      <c r="Q1485" t="str">
        <f>IF(ISNA(VLOOKUP(AC1485,#REF!,1)),"//","")</f>
        <v/>
      </c>
      <c r="R1485"/>
      <c r="S1485" s="43">
        <f t="shared" si="386"/>
        <v>298</v>
      </c>
      <c r="T1485" s="92" t="s">
        <v>2431</v>
      </c>
      <c r="U1485" s="70" t="s">
        <v>2431</v>
      </c>
      <c r="V1485" s="70" t="s">
        <v>2431</v>
      </c>
      <c r="W1485" s="44" t="str">
        <f t="shared" si="387"/>
        <v>"S(A)"</v>
      </c>
      <c r="X1485" s="25" t="str">
        <f t="shared" si="388"/>
        <v>S(A)</v>
      </c>
      <c r="Y1485" s="1">
        <f t="shared" si="389"/>
        <v>1447</v>
      </c>
      <c r="Z1485" t="str">
        <f t="shared" si="390"/>
        <v>ITM_SA</v>
      </c>
      <c r="AA1485" s="158" t="str">
        <f>IF(ISNA(VLOOKUP(X1485,Sheet2!J:J,1,0)),"//","")</f>
        <v>//</v>
      </c>
      <c r="AC1485" s="108" t="str">
        <f t="shared" si="391"/>
        <v>S(A)</v>
      </c>
      <c r="AD1485" t="b">
        <f t="shared" si="392"/>
        <v>1</v>
      </c>
    </row>
    <row r="1486" spans="1:30">
      <c r="A1486" s="56">
        <f t="shared" si="393"/>
        <v>1486</v>
      </c>
      <c r="B1486" s="55">
        <f t="shared" si="394"/>
        <v>1448</v>
      </c>
      <c r="C1486" s="59" t="s">
        <v>3868</v>
      </c>
      <c r="D1486" s="59" t="s">
        <v>7</v>
      </c>
      <c r="E1486" s="152" t="s">
        <v>75</v>
      </c>
      <c r="F1486" s="152" t="s">
        <v>75</v>
      </c>
      <c r="G1486" s="153">
        <v>0</v>
      </c>
      <c r="H1486" s="153">
        <v>0</v>
      </c>
      <c r="I1486" s="174" t="s">
        <v>3</v>
      </c>
      <c r="J1486" s="65" t="s">
        <v>1549</v>
      </c>
      <c r="K1486" s="66" t="s">
        <v>4241</v>
      </c>
      <c r="L1486" s="67"/>
      <c r="M1486" s="63" t="s">
        <v>1670</v>
      </c>
      <c r="N1486" s="23"/>
      <c r="O1486"/>
      <c r="P1486" t="str">
        <f t="shared" si="385"/>
        <v/>
      </c>
      <c r="Q1486" t="str">
        <f>IF(ISNA(VLOOKUP(AC1486,#REF!,1)),"//","")</f>
        <v/>
      </c>
      <c r="R1486"/>
      <c r="S1486" s="43">
        <f t="shared" si="386"/>
        <v>299</v>
      </c>
      <c r="T1486" s="92" t="s">
        <v>2940</v>
      </c>
      <c r="U1486" s="70" t="s">
        <v>2823</v>
      </c>
      <c r="V1486" s="70" t="s">
        <v>2431</v>
      </c>
      <c r="W1486" s="44" t="str">
        <f t="shared" si="387"/>
        <v>"DENMAX"</v>
      </c>
      <c r="X1486" s="25" t="str">
        <f t="shared" si="388"/>
        <v>DENMAX</v>
      </c>
      <c r="Y1486" s="1">
        <f t="shared" si="389"/>
        <v>1448</v>
      </c>
      <c r="Z1486" t="str">
        <f t="shared" si="390"/>
        <v>ITM_DENMAX</v>
      </c>
      <c r="AA1486" s="158" t="str">
        <f>IF(ISNA(VLOOKUP(X1486,Sheet2!J:J,1,0)),"//","")</f>
        <v>//</v>
      </c>
      <c r="AC1486" s="108" t="str">
        <f t="shared" si="391"/>
        <v>DENMAX</v>
      </c>
      <c r="AD1486" t="b">
        <f t="shared" si="392"/>
        <v>1</v>
      </c>
    </row>
    <row r="1487" spans="1:30">
      <c r="A1487" s="56">
        <f t="shared" si="393"/>
        <v>1487</v>
      </c>
      <c r="B1487" s="55">
        <f t="shared" si="394"/>
        <v>1449</v>
      </c>
      <c r="C1487" s="59" t="s">
        <v>3869</v>
      </c>
      <c r="D1487" s="59" t="s">
        <v>7</v>
      </c>
      <c r="E1487" s="151" t="s">
        <v>1219</v>
      </c>
      <c r="F1487" s="151" t="s">
        <v>1220</v>
      </c>
      <c r="G1487" s="193">
        <v>0</v>
      </c>
      <c r="H1487" s="193">
        <v>0</v>
      </c>
      <c r="I1487" s="174" t="s">
        <v>3</v>
      </c>
      <c r="J1487" s="65" t="s">
        <v>1549</v>
      </c>
      <c r="K1487" s="66" t="s">
        <v>4241</v>
      </c>
      <c r="L1487" s="67"/>
      <c r="M1487" s="63" t="s">
        <v>3657</v>
      </c>
      <c r="N1487" s="13"/>
      <c r="O1487"/>
      <c r="P1487" t="str">
        <f t="shared" si="385"/>
        <v/>
      </c>
      <c r="Q1487" t="str">
        <f>IF(ISNA(VLOOKUP(AC1487,#REF!,1)),"//","")</f>
        <v/>
      </c>
      <c r="R1487"/>
      <c r="S1487" s="43">
        <f t="shared" si="386"/>
        <v>300</v>
      </c>
      <c r="T1487" s="92"/>
      <c r="U1487" s="70"/>
      <c r="V1487" s="70"/>
      <c r="W1487" s="44" t="str">
        <f t="shared" si="387"/>
        <v>"DOT"</v>
      </c>
      <c r="X1487" s="25" t="str">
        <f t="shared" si="388"/>
        <v>DOT</v>
      </c>
      <c r="Y1487" s="1">
        <f t="shared" si="389"/>
        <v>1449</v>
      </c>
      <c r="Z1487" t="str">
        <f t="shared" si="390"/>
        <v>ITM_DOT_PROD</v>
      </c>
      <c r="AA1487" s="158" t="str">
        <f>IF(ISNA(VLOOKUP(X1487,Sheet2!J:J,1,0)),"//","")</f>
        <v>//</v>
      </c>
      <c r="AC1487" s="108" t="str">
        <f t="shared" si="391"/>
        <v>DOT</v>
      </c>
      <c r="AD1487" t="b">
        <f t="shared" si="392"/>
        <v>1</v>
      </c>
    </row>
    <row r="1488" spans="1:30">
      <c r="A1488" s="56">
        <f t="shared" si="393"/>
        <v>1488</v>
      </c>
      <c r="B1488" s="55">
        <f t="shared" si="394"/>
        <v>1450</v>
      </c>
      <c r="C1488" s="59" t="s">
        <v>3870</v>
      </c>
      <c r="D1488" s="59" t="s">
        <v>12</v>
      </c>
      <c r="E1488" s="65" t="s">
        <v>79</v>
      </c>
      <c r="F1488" s="65" t="s">
        <v>79</v>
      </c>
      <c r="G1488" s="190">
        <v>1</v>
      </c>
      <c r="H1488" s="190">
        <v>4</v>
      </c>
      <c r="I1488" s="174" t="s">
        <v>3</v>
      </c>
      <c r="J1488" s="65" t="s">
        <v>1549</v>
      </c>
      <c r="K1488" s="66" t="s">
        <v>4241</v>
      </c>
      <c r="L1488" s="67"/>
      <c r="M1488" s="63" t="s">
        <v>1676</v>
      </c>
      <c r="N1488" s="13"/>
      <c r="O1488"/>
      <c r="P1488" t="str">
        <f t="shared" si="385"/>
        <v/>
      </c>
      <c r="Q1488" t="str">
        <f>IF(ISNA(VLOOKUP(AC1488,#REF!,1)),"//","")</f>
        <v/>
      </c>
      <c r="R1488"/>
      <c r="S1488" s="43">
        <f t="shared" si="386"/>
        <v>301</v>
      </c>
      <c r="T1488" s="92" t="s">
        <v>2431</v>
      </c>
      <c r="U1488" s="70" t="s">
        <v>2431</v>
      </c>
      <c r="V1488" s="70" t="s">
        <v>2431</v>
      </c>
      <c r="W1488" s="44" t="str">
        <f t="shared" si="387"/>
        <v>"DSTACK"</v>
      </c>
      <c r="X1488" s="25" t="str">
        <f t="shared" si="388"/>
        <v>DSTACK</v>
      </c>
      <c r="Y1488" s="1">
        <f t="shared" si="389"/>
        <v>1450</v>
      </c>
      <c r="Z1488" t="str">
        <f t="shared" si="390"/>
        <v>ITM_DSTACK</v>
      </c>
      <c r="AA1488" s="158" t="str">
        <f>IF(ISNA(VLOOKUP(X1488,Sheet2!J:J,1,0)),"//","")</f>
        <v>//</v>
      </c>
      <c r="AC1488" s="108" t="str">
        <f t="shared" si="391"/>
        <v>DSTACK</v>
      </c>
      <c r="AD1488" t="b">
        <f t="shared" si="392"/>
        <v>1</v>
      </c>
    </row>
    <row r="1489" spans="1:30">
      <c r="A1489" s="56">
        <f t="shared" si="393"/>
        <v>1489</v>
      </c>
      <c r="B1489" s="55">
        <f t="shared" si="394"/>
        <v>1451</v>
      </c>
      <c r="C1489" s="59" t="s">
        <v>3866</v>
      </c>
      <c r="D1489" s="83" t="s">
        <v>4808</v>
      </c>
      <c r="E1489" s="65" t="s">
        <v>80</v>
      </c>
      <c r="F1489" s="217" t="s">
        <v>80</v>
      </c>
      <c r="G1489" s="190">
        <v>0</v>
      </c>
      <c r="H1489" s="190">
        <v>0</v>
      </c>
      <c r="I1489" s="174" t="s">
        <v>3</v>
      </c>
      <c r="J1489" s="65" t="s">
        <v>1549</v>
      </c>
      <c r="K1489" s="66" t="s">
        <v>4241</v>
      </c>
      <c r="L1489" s="67"/>
      <c r="M1489" s="63" t="s">
        <v>1678</v>
      </c>
      <c r="N1489" s="13"/>
      <c r="O1489"/>
      <c r="P1489" t="str">
        <f t="shared" si="385"/>
        <v/>
      </c>
      <c r="Q1489" t="str">
        <f>IF(ISNA(VLOOKUP(AC1489,#REF!,1)),"//","")</f>
        <v/>
      </c>
      <c r="R1489"/>
      <c r="S1489" s="43">
        <f t="shared" si="386"/>
        <v>302</v>
      </c>
      <c r="T1489" s="92" t="s">
        <v>2431</v>
      </c>
      <c r="U1489" s="70" t="s">
        <v>2823</v>
      </c>
      <c r="V1489" s="70" t="s">
        <v>2431</v>
      </c>
      <c r="W1489" s="44" t="str">
        <f t="shared" si="387"/>
        <v>"D.MS"</v>
      </c>
      <c r="X1489" s="25" t="str">
        <f t="shared" si="388"/>
        <v>D.MS</v>
      </c>
      <c r="Y1489" s="1">
        <f t="shared" si="389"/>
        <v>1451</v>
      </c>
      <c r="Z1489" t="str">
        <f t="shared" si="390"/>
        <v>ITM_DMS</v>
      </c>
      <c r="AA1489" s="158" t="str">
        <f>IF(ISNA(VLOOKUP(X1489,Sheet2!J:J,1,0)),"//","")</f>
        <v>//</v>
      </c>
      <c r="AC1489" s="108" t="str">
        <f t="shared" si="391"/>
        <v>D.MS</v>
      </c>
      <c r="AD1489" t="b">
        <f t="shared" si="392"/>
        <v>1</v>
      </c>
    </row>
    <row r="1490" spans="1:30">
      <c r="A1490" s="56">
        <f t="shared" si="393"/>
        <v>1490</v>
      </c>
      <c r="B1490" s="55">
        <f t="shared" si="394"/>
        <v>1452</v>
      </c>
      <c r="C1490" s="59" t="s">
        <v>4809</v>
      </c>
      <c r="D1490" s="59" t="s">
        <v>7</v>
      </c>
      <c r="E1490" s="65" t="s">
        <v>81</v>
      </c>
      <c r="F1490" s="65" t="s">
        <v>81</v>
      </c>
      <c r="G1490" s="190">
        <v>0</v>
      </c>
      <c r="H1490" s="190">
        <v>0</v>
      </c>
      <c r="I1490" s="174" t="s">
        <v>3</v>
      </c>
      <c r="J1490" s="65" t="s">
        <v>1549</v>
      </c>
      <c r="K1490" s="66" t="s">
        <v>4241</v>
      </c>
      <c r="L1490" s="67"/>
      <c r="M1490" s="63" t="s">
        <v>1679</v>
      </c>
      <c r="N1490" s="13"/>
      <c r="O1490"/>
      <c r="P1490" t="str">
        <f t="shared" si="385"/>
        <v/>
      </c>
      <c r="Q1490" t="str">
        <f>IF(ISNA(VLOOKUP(AC1490,#REF!,1)),"//","")</f>
        <v/>
      </c>
      <c r="R1490"/>
      <c r="S1490" s="43">
        <f t="shared" si="386"/>
        <v>303</v>
      </c>
      <c r="T1490" s="92" t="s">
        <v>2888</v>
      </c>
      <c r="U1490" s="70" t="s">
        <v>2431</v>
      </c>
      <c r="V1490" s="70" t="s">
        <v>2431</v>
      </c>
      <c r="W1490" s="44" t="str">
        <f t="shared" si="387"/>
        <v>"D.MS" STD_RIGHT_ARROW</v>
      </c>
      <c r="X1490" s="25" t="str">
        <f t="shared" si="388"/>
        <v>D.MS&gt;</v>
      </c>
      <c r="Y1490" s="1">
        <f t="shared" si="389"/>
        <v>1452</v>
      </c>
      <c r="Z1490" t="str">
        <f t="shared" si="390"/>
        <v>ITM_DMSto</v>
      </c>
      <c r="AA1490" s="158" t="str">
        <f>IF(ISNA(VLOOKUP(X1490,Sheet2!J:J,1,0)),"//","")</f>
        <v>//</v>
      </c>
      <c r="AC1490" s="108" t="str">
        <f t="shared" si="391"/>
        <v>D.MS&gt;</v>
      </c>
      <c r="AD1490" t="b">
        <f t="shared" si="392"/>
        <v>1</v>
      </c>
    </row>
    <row r="1491" spans="1:30">
      <c r="A1491" s="56">
        <f t="shared" si="393"/>
        <v>1491</v>
      </c>
      <c r="B1491" s="55">
        <f t="shared" si="394"/>
        <v>1453</v>
      </c>
      <c r="C1491" s="59" t="s">
        <v>3871</v>
      </c>
      <c r="D1491" s="59" t="s">
        <v>1680</v>
      </c>
      <c r="E1491" s="65" t="s">
        <v>82</v>
      </c>
      <c r="F1491" s="65" t="s">
        <v>82</v>
      </c>
      <c r="G1491" s="190">
        <v>0</v>
      </c>
      <c r="H1491" s="190">
        <v>0</v>
      </c>
      <c r="I1491" s="174" t="s">
        <v>3</v>
      </c>
      <c r="J1491" s="65" t="s">
        <v>1549</v>
      </c>
      <c r="K1491" s="66" t="s">
        <v>4241</v>
      </c>
      <c r="L1491" s="67"/>
      <c r="M1491" s="63" t="s">
        <v>1680</v>
      </c>
      <c r="N1491" s="13"/>
      <c r="O1491"/>
      <c r="P1491" t="str">
        <f t="shared" si="385"/>
        <v/>
      </c>
      <c r="Q1491" t="str">
        <f>IF(ISNA(VLOOKUP(AC1491,#REF!,1)),"//","")</f>
        <v/>
      </c>
      <c r="R1491"/>
      <c r="S1491" s="43">
        <f t="shared" si="386"/>
        <v>304</v>
      </c>
      <c r="T1491" s="92" t="s">
        <v>2431</v>
      </c>
      <c r="U1491" s="70" t="s">
        <v>2431</v>
      </c>
      <c r="V1491" s="70" t="s">
        <v>2431</v>
      </c>
      <c r="W1491" s="44" t="str">
        <f t="shared" si="387"/>
        <v>"D.MY"</v>
      </c>
      <c r="X1491" s="25" t="str">
        <f t="shared" si="388"/>
        <v>D.MY</v>
      </c>
      <c r="Y1491" s="1">
        <f t="shared" si="389"/>
        <v>1453</v>
      </c>
      <c r="Z1491" t="str">
        <f t="shared" si="390"/>
        <v>ITM_DMY</v>
      </c>
      <c r="AA1491" s="158" t="str">
        <f>IF(ISNA(VLOOKUP(X1491,Sheet2!J:J,1,0)),"//","")</f>
        <v>//</v>
      </c>
      <c r="AC1491" s="108" t="str">
        <f t="shared" si="391"/>
        <v>D.MY</v>
      </c>
      <c r="AD1491" t="b">
        <f t="shared" si="392"/>
        <v>1</v>
      </c>
    </row>
    <row r="1492" spans="1:30">
      <c r="A1492" s="56">
        <f t="shared" si="393"/>
        <v>1492</v>
      </c>
      <c r="B1492" s="55">
        <f t="shared" si="394"/>
        <v>1454</v>
      </c>
      <c r="C1492" s="59" t="s">
        <v>4527</v>
      </c>
      <c r="D1492" s="59" t="s">
        <v>7</v>
      </c>
      <c r="E1492" s="65" t="s">
        <v>1226</v>
      </c>
      <c r="F1492" s="65" t="s">
        <v>1226</v>
      </c>
      <c r="G1492" s="190">
        <v>0</v>
      </c>
      <c r="H1492" s="190">
        <v>0</v>
      </c>
      <c r="I1492" s="174" t="s">
        <v>3</v>
      </c>
      <c r="J1492" s="65" t="s">
        <v>1549</v>
      </c>
      <c r="K1492" s="66" t="s">
        <v>4241</v>
      </c>
      <c r="L1492" s="67"/>
      <c r="M1492" s="63" t="s">
        <v>1681</v>
      </c>
      <c r="N1492" s="13"/>
      <c r="O1492"/>
      <c r="P1492" t="str">
        <f t="shared" si="385"/>
        <v/>
      </c>
      <c r="Q1492" t="str">
        <f>IF(ISNA(VLOOKUP(AC1492,#REF!,1)),"//","")</f>
        <v/>
      </c>
      <c r="R1492"/>
      <c r="S1492" s="43">
        <f t="shared" si="386"/>
        <v>305</v>
      </c>
      <c r="T1492" s="92" t="s">
        <v>2431</v>
      </c>
      <c r="U1492" s="70" t="s">
        <v>2431</v>
      </c>
      <c r="V1492" s="70" t="s">
        <v>2431</v>
      </c>
      <c r="W1492" s="44" t="str">
        <f t="shared" si="387"/>
        <v>"D" STD_RIGHT_ARROW "J"</v>
      </c>
      <c r="X1492" s="25" t="str">
        <f t="shared" si="388"/>
        <v>D&gt;J</v>
      </c>
      <c r="Y1492" s="1">
        <f t="shared" si="389"/>
        <v>1454</v>
      </c>
      <c r="Z1492" t="str">
        <f t="shared" si="390"/>
        <v>ITM_DtoJ</v>
      </c>
      <c r="AA1492" s="158" t="str">
        <f>IF(ISNA(VLOOKUP(X1492,Sheet2!J:J,1,0)),"//","")</f>
        <v>//</v>
      </c>
      <c r="AC1492" s="108" t="str">
        <f t="shared" si="391"/>
        <v>D&gt;J</v>
      </c>
      <c r="AD1492" t="b">
        <f t="shared" si="392"/>
        <v>1</v>
      </c>
    </row>
    <row r="1493" spans="1:30">
      <c r="A1493" s="56">
        <f t="shared" si="393"/>
        <v>1493</v>
      </c>
      <c r="B1493" s="55">
        <f t="shared" si="394"/>
        <v>1455</v>
      </c>
      <c r="C1493" s="59" t="s">
        <v>4057</v>
      </c>
      <c r="D1493" s="59" t="s">
        <v>7</v>
      </c>
      <c r="E1493" s="65" t="s">
        <v>4562</v>
      </c>
      <c r="F1493" s="65" t="s">
        <v>4562</v>
      </c>
      <c r="G1493" s="190">
        <v>0</v>
      </c>
      <c r="H1493" s="190">
        <v>0</v>
      </c>
      <c r="I1493" s="174" t="s">
        <v>3</v>
      </c>
      <c r="J1493" s="65" t="s">
        <v>1549</v>
      </c>
      <c r="K1493" s="66" t="s">
        <v>4241</v>
      </c>
      <c r="L1493" s="67"/>
      <c r="M1493" s="63" t="s">
        <v>4561</v>
      </c>
      <c r="N1493" s="13"/>
      <c r="O1493"/>
      <c r="P1493" t="str">
        <f t="shared" ref="P1493" si="395">IF(E1493=F1493,"","NOT EQUAL")</f>
        <v/>
      </c>
      <c r="Q1493" t="str">
        <f>IF(ISNA(VLOOKUP(AC1493,#REF!,1)),"//","")</f>
        <v/>
      </c>
      <c r="R1493"/>
      <c r="S1493" s="43">
        <f t="shared" si="386"/>
        <v>306</v>
      </c>
      <c r="T1493" s="92" t="s">
        <v>2431</v>
      </c>
      <c r="U1493" s="70" t="s">
        <v>2431</v>
      </c>
      <c r="V1493" s="70" t="s">
        <v>2431</v>
      </c>
      <c r="W1493" s="44" t="str">
        <f t="shared" si="387"/>
        <v>"DELITM"</v>
      </c>
      <c r="X1493" s="25" t="str">
        <f t="shared" si="388"/>
        <v>DELITM</v>
      </c>
      <c r="Y1493" s="1">
        <f t="shared" si="389"/>
        <v>1455</v>
      </c>
      <c r="Z1493" t="str">
        <f t="shared" si="390"/>
        <v>ITM_DELITM</v>
      </c>
      <c r="AA1493" s="158" t="str">
        <f>IF(ISNA(VLOOKUP(X1493,Sheet2!J:J,1,0)),"//","")</f>
        <v>//</v>
      </c>
      <c r="AC1493" s="108" t="str">
        <f t="shared" si="391"/>
        <v>DELITM</v>
      </c>
      <c r="AD1493" t="b">
        <f t="shared" si="392"/>
        <v>1</v>
      </c>
    </row>
    <row r="1494" spans="1:30">
      <c r="A1494" s="56">
        <f t="shared" si="393"/>
        <v>1494</v>
      </c>
      <c r="B1494" s="55">
        <f t="shared" si="394"/>
        <v>1456</v>
      </c>
      <c r="C1494" s="59" t="s">
        <v>4976</v>
      </c>
      <c r="D1494" s="59" t="s">
        <v>7</v>
      </c>
      <c r="E1494" s="65" t="s">
        <v>83</v>
      </c>
      <c r="F1494" s="65" t="s">
        <v>83</v>
      </c>
      <c r="G1494" s="190">
        <v>0</v>
      </c>
      <c r="H1494" s="190">
        <v>0</v>
      </c>
      <c r="I1494" s="174" t="s">
        <v>3</v>
      </c>
      <c r="J1494" s="65" t="s">
        <v>1549</v>
      </c>
      <c r="K1494" s="66" t="s">
        <v>4241</v>
      </c>
      <c r="L1494" s="67"/>
      <c r="M1494" s="63" t="s">
        <v>1685</v>
      </c>
      <c r="N1494" s="13"/>
      <c r="O1494"/>
      <c r="P1494" t="str">
        <f t="shared" si="385"/>
        <v/>
      </c>
      <c r="Q1494" t="str">
        <f>IF(ISNA(VLOOKUP(AC1494,#REF!,1)),"//","")</f>
        <v/>
      </c>
      <c r="R1494"/>
      <c r="S1494" s="43">
        <f t="shared" si="386"/>
        <v>307</v>
      </c>
      <c r="T1494" s="92" t="s">
        <v>2431</v>
      </c>
      <c r="U1494" s="70" t="s">
        <v>2431</v>
      </c>
      <c r="V1494" s="70" t="s">
        <v>2431</v>
      </c>
      <c r="W1494" s="44" t="str">
        <f t="shared" si="387"/>
        <v>"EIGVAL"</v>
      </c>
      <c r="X1494" s="25" t="str">
        <f t="shared" si="388"/>
        <v>EIGVAL</v>
      </c>
      <c r="Y1494" s="1">
        <f t="shared" si="389"/>
        <v>1456</v>
      </c>
      <c r="Z1494" t="str">
        <f t="shared" si="390"/>
        <v>ITM_EIGVAL</v>
      </c>
      <c r="AA1494" s="158" t="str">
        <f>IF(ISNA(VLOOKUP(X1494,Sheet2!J:J,1,0)),"//","")</f>
        <v>//</v>
      </c>
      <c r="AC1494" s="108" t="str">
        <f t="shared" si="391"/>
        <v>EIGVAL</v>
      </c>
      <c r="AD1494" t="b">
        <f t="shared" si="392"/>
        <v>1</v>
      </c>
    </row>
    <row r="1495" spans="1:30">
      <c r="A1495" s="56">
        <f t="shared" si="393"/>
        <v>1495</v>
      </c>
      <c r="B1495" s="55">
        <f t="shared" si="394"/>
        <v>1457</v>
      </c>
      <c r="C1495" s="59" t="s">
        <v>4977</v>
      </c>
      <c r="D1495" s="59" t="s">
        <v>7</v>
      </c>
      <c r="E1495" s="65" t="s">
        <v>84</v>
      </c>
      <c r="F1495" s="65" t="s">
        <v>84</v>
      </c>
      <c r="G1495" s="190">
        <v>0</v>
      </c>
      <c r="H1495" s="190">
        <v>0</v>
      </c>
      <c r="I1495" s="174" t="s">
        <v>3</v>
      </c>
      <c r="J1495" s="65" t="s">
        <v>1549</v>
      </c>
      <c r="K1495" s="66" t="s">
        <v>4241</v>
      </c>
      <c r="L1495" s="67"/>
      <c r="M1495" s="63" t="s">
        <v>1686</v>
      </c>
      <c r="N1495" s="13"/>
      <c r="O1495"/>
      <c r="P1495" t="str">
        <f t="shared" si="385"/>
        <v/>
      </c>
      <c r="Q1495" t="str">
        <f>IF(ISNA(VLOOKUP(AC1495,#REF!,1)),"//","")</f>
        <v/>
      </c>
      <c r="R1495"/>
      <c r="S1495" s="43">
        <f t="shared" si="386"/>
        <v>308</v>
      </c>
      <c r="T1495" s="92" t="s">
        <v>2431</v>
      </c>
      <c r="U1495" s="70" t="s">
        <v>2431</v>
      </c>
      <c r="V1495" s="70" t="s">
        <v>2431</v>
      </c>
      <c r="W1495" s="44" t="str">
        <f t="shared" si="387"/>
        <v>"EIGVEC"</v>
      </c>
      <c r="X1495" s="25" t="str">
        <f t="shared" si="388"/>
        <v>EIGVEC</v>
      </c>
      <c r="Y1495" s="1">
        <f t="shared" si="389"/>
        <v>1457</v>
      </c>
      <c r="Z1495" t="str">
        <f t="shared" si="390"/>
        <v>ITM_EIGVEC</v>
      </c>
      <c r="AA1495" s="158" t="str">
        <f>IF(ISNA(VLOOKUP(X1495,Sheet2!J:J,1,0)),"//","")</f>
        <v>//</v>
      </c>
      <c r="AC1495" s="108" t="str">
        <f t="shared" si="391"/>
        <v>EIGVEC</v>
      </c>
      <c r="AD1495" t="b">
        <f t="shared" si="392"/>
        <v>1</v>
      </c>
    </row>
    <row r="1496" spans="1:30">
      <c r="A1496" s="56">
        <f t="shared" si="393"/>
        <v>1496</v>
      </c>
      <c r="B1496" s="55">
        <f t="shared" si="394"/>
        <v>1458</v>
      </c>
      <c r="C1496" s="59" t="s">
        <v>4057</v>
      </c>
      <c r="D1496" s="59" t="s">
        <v>7</v>
      </c>
      <c r="E1496" s="65" t="s">
        <v>1229</v>
      </c>
      <c r="F1496" s="65" t="s">
        <v>1229</v>
      </c>
      <c r="G1496" s="190">
        <v>0</v>
      </c>
      <c r="H1496" s="190">
        <v>0</v>
      </c>
      <c r="I1496" s="174" t="s">
        <v>3</v>
      </c>
      <c r="J1496" s="65" t="s">
        <v>1549</v>
      </c>
      <c r="K1496" s="66" t="s">
        <v>4241</v>
      </c>
      <c r="L1496" s="67"/>
      <c r="M1496" s="63" t="s">
        <v>1687</v>
      </c>
      <c r="N1496" s="13"/>
      <c r="O1496"/>
      <c r="P1496" t="str">
        <f t="shared" si="385"/>
        <v/>
      </c>
      <c r="Q1496" t="str">
        <f>IF(ISNA(VLOOKUP(AC1496,#REF!,1)),"//","")</f>
        <v/>
      </c>
      <c r="R1496"/>
      <c r="S1496" s="43">
        <f t="shared" si="386"/>
        <v>308</v>
      </c>
      <c r="T1496" s="92" t="s">
        <v>2431</v>
      </c>
      <c r="U1496" s="70" t="s">
        <v>2817</v>
      </c>
      <c r="V1496" s="70" t="s">
        <v>2431</v>
      </c>
      <c r="W1496" s="44" t="str">
        <f t="shared" si="387"/>
        <v/>
      </c>
      <c r="X1496" s="25" t="str">
        <f t="shared" si="388"/>
        <v/>
      </c>
      <c r="Y1496" s="1">
        <f t="shared" si="389"/>
        <v>1458</v>
      </c>
      <c r="Z1496" t="str">
        <f t="shared" si="390"/>
        <v>ITM_END</v>
      </c>
      <c r="AA1496" s="158" t="str">
        <f>IF(ISNA(VLOOKUP(X1496,Sheet2!J:J,1,0)),"//","")</f>
        <v/>
      </c>
      <c r="AC1496" s="108" t="str">
        <f t="shared" si="391"/>
        <v/>
      </c>
      <c r="AD1496" t="b">
        <f t="shared" si="392"/>
        <v>1</v>
      </c>
    </row>
    <row r="1497" spans="1:30">
      <c r="A1497" s="56">
        <f t="shared" si="393"/>
        <v>1497</v>
      </c>
      <c r="B1497" s="55">
        <f t="shared" si="394"/>
        <v>1459</v>
      </c>
      <c r="C1497" s="59" t="s">
        <v>4057</v>
      </c>
      <c r="D1497" s="59" t="s">
        <v>7</v>
      </c>
      <c r="E1497" s="65" t="s">
        <v>1230</v>
      </c>
      <c r="F1497" s="65" t="s">
        <v>85</v>
      </c>
      <c r="G1497" s="190">
        <v>0</v>
      </c>
      <c r="H1497" s="190">
        <v>0</v>
      </c>
      <c r="I1497" s="174" t="s">
        <v>3</v>
      </c>
      <c r="J1497" s="65" t="s">
        <v>1549</v>
      </c>
      <c r="K1497" s="66" t="s">
        <v>4241</v>
      </c>
      <c r="L1497" s="67"/>
      <c r="M1497" s="63" t="s">
        <v>1688</v>
      </c>
      <c r="N1497" s="13"/>
      <c r="O1497"/>
      <c r="P1497" t="str">
        <f t="shared" si="385"/>
        <v>NOT EQUAL</v>
      </c>
      <c r="Q1497" t="str">
        <f>IF(ISNA(VLOOKUP(AC1497,#REF!,1)),"//","")</f>
        <v/>
      </c>
      <c r="R1497"/>
      <c r="S1497" s="43">
        <f t="shared" si="386"/>
        <v>309</v>
      </c>
      <c r="T1497" s="92" t="s">
        <v>2431</v>
      </c>
      <c r="U1497" s="70" t="s">
        <v>2431</v>
      </c>
      <c r="V1497" s="70" t="s">
        <v>2431</v>
      </c>
      <c r="W1497" s="44" t="str">
        <f t="shared" si="387"/>
        <v>"ENDP"</v>
      </c>
      <c r="X1497" s="25" t="str">
        <f t="shared" si="388"/>
        <v>ENDP</v>
      </c>
      <c r="Y1497" s="1">
        <f t="shared" si="389"/>
        <v>1459</v>
      </c>
      <c r="Z1497" t="str">
        <f t="shared" si="390"/>
        <v>ITM_ENDP</v>
      </c>
      <c r="AA1497" s="158" t="str">
        <f>IF(ISNA(VLOOKUP(X1497,Sheet2!J:J,1,0)),"//","")</f>
        <v>//</v>
      </c>
      <c r="AC1497" s="108" t="str">
        <f t="shared" si="391"/>
        <v>ENDP</v>
      </c>
      <c r="AD1497" t="b">
        <f t="shared" si="392"/>
        <v>1</v>
      </c>
    </row>
    <row r="1498" spans="1:30">
      <c r="A1498" s="56">
        <f t="shared" si="393"/>
        <v>1498</v>
      </c>
      <c r="B1498" s="55">
        <f t="shared" si="394"/>
        <v>1460</v>
      </c>
      <c r="C1498" s="59" t="s">
        <v>3873</v>
      </c>
      <c r="D1498" s="59" t="s">
        <v>12</v>
      </c>
      <c r="E1498" s="65" t="s">
        <v>86</v>
      </c>
      <c r="F1498" s="65" t="s">
        <v>86</v>
      </c>
      <c r="G1498" s="190">
        <v>0</v>
      </c>
      <c r="H1498" s="190">
        <v>15</v>
      </c>
      <c r="I1498" s="174" t="s">
        <v>3</v>
      </c>
      <c r="J1498" s="65" t="s">
        <v>1549</v>
      </c>
      <c r="K1498" s="66" t="s">
        <v>4241</v>
      </c>
      <c r="L1498" s="67"/>
      <c r="M1498" s="63" t="s">
        <v>1689</v>
      </c>
      <c r="N1498" s="13"/>
      <c r="O1498"/>
      <c r="P1498" t="str">
        <f t="shared" si="385"/>
        <v/>
      </c>
      <c r="Q1498" t="str">
        <f>IF(ISNA(VLOOKUP(AC1498,#REF!,1)),"//","")</f>
        <v/>
      </c>
      <c r="R1498"/>
      <c r="S1498" s="43">
        <f t="shared" si="386"/>
        <v>310</v>
      </c>
      <c r="T1498" s="92" t="s">
        <v>2911</v>
      </c>
      <c r="U1498" s="70" t="s">
        <v>2823</v>
      </c>
      <c r="V1498" s="70" t="s">
        <v>2431</v>
      </c>
      <c r="W1498" s="44" t="str">
        <f t="shared" si="387"/>
        <v>"ENG"</v>
      </c>
      <c r="X1498" s="25" t="str">
        <f t="shared" si="388"/>
        <v>ENG</v>
      </c>
      <c r="Y1498" s="1">
        <f t="shared" si="389"/>
        <v>1460</v>
      </c>
      <c r="Z1498" t="str">
        <f t="shared" si="390"/>
        <v>ITM_ENG</v>
      </c>
      <c r="AA1498" s="158" t="str">
        <f>IF(ISNA(VLOOKUP(X1498,Sheet2!J:J,1,0)),"//","")</f>
        <v/>
      </c>
      <c r="AC1498" s="108" t="str">
        <f t="shared" si="391"/>
        <v>ENG</v>
      </c>
      <c r="AD1498" t="b">
        <f t="shared" si="392"/>
        <v>1</v>
      </c>
    </row>
    <row r="1499" spans="1:30">
      <c r="A1499" s="56">
        <f t="shared" si="393"/>
        <v>1499</v>
      </c>
      <c r="B1499" s="55">
        <f t="shared" si="394"/>
        <v>1461</v>
      </c>
      <c r="C1499" s="59" t="s">
        <v>4943</v>
      </c>
      <c r="D1499" s="59" t="s">
        <v>7</v>
      </c>
      <c r="E1499" s="65" t="s">
        <v>1231</v>
      </c>
      <c r="F1499" s="65" t="s">
        <v>1231</v>
      </c>
      <c r="G1499" s="190">
        <v>0</v>
      </c>
      <c r="H1499" s="190">
        <v>0</v>
      </c>
      <c r="I1499" s="174" t="s">
        <v>3</v>
      </c>
      <c r="J1499" s="65" t="s">
        <v>1549</v>
      </c>
      <c r="K1499" s="66" t="s">
        <v>4241</v>
      </c>
      <c r="L1499" s="67"/>
      <c r="M1499" s="63" t="s">
        <v>1690</v>
      </c>
      <c r="N1499" s="13"/>
      <c r="O1499"/>
      <c r="P1499" t="str">
        <f t="shared" si="385"/>
        <v/>
      </c>
      <c r="Q1499" t="str">
        <f>IF(ISNA(VLOOKUP(AC1499,#REF!,1)),"//","")</f>
        <v/>
      </c>
      <c r="R1499"/>
      <c r="S1499" s="43">
        <f t="shared" si="386"/>
        <v>311</v>
      </c>
      <c r="T1499" s="92" t="s">
        <v>2431</v>
      </c>
      <c r="U1499" s="70" t="s">
        <v>2431</v>
      </c>
      <c r="V1499" s="70" t="s">
        <v>2431</v>
      </c>
      <c r="W1499" s="44" t="str">
        <f t="shared" si="387"/>
        <v>"ENORM"</v>
      </c>
      <c r="X1499" s="25" t="str">
        <f t="shared" si="388"/>
        <v>ENORM</v>
      </c>
      <c r="Y1499" s="1">
        <f t="shared" si="389"/>
        <v>1461</v>
      </c>
      <c r="Z1499" t="str">
        <f t="shared" si="390"/>
        <v>ITM_ENORM</v>
      </c>
      <c r="AA1499" s="158" t="str">
        <f>IF(ISNA(VLOOKUP(X1499,Sheet2!J:J,1,0)),"//","")</f>
        <v>//</v>
      </c>
      <c r="AC1499" s="108" t="str">
        <f t="shared" si="391"/>
        <v>ENORM</v>
      </c>
      <c r="AD1499" t="b">
        <f t="shared" si="392"/>
        <v>1</v>
      </c>
    </row>
    <row r="1500" spans="1:30" s="126" customFormat="1">
      <c r="A1500" s="56">
        <f t="shared" si="393"/>
        <v>1500</v>
      </c>
      <c r="B1500" s="55">
        <f t="shared" si="394"/>
        <v>1462</v>
      </c>
      <c r="C1500" s="122" t="s">
        <v>4088</v>
      </c>
      <c r="D1500" s="122" t="s">
        <v>7</v>
      </c>
      <c r="E1500" s="123" t="s">
        <v>4089</v>
      </c>
      <c r="F1500" s="123" t="s">
        <v>282</v>
      </c>
      <c r="G1500" s="189">
        <v>0</v>
      </c>
      <c r="H1500" s="189">
        <v>0</v>
      </c>
      <c r="I1500" s="174" t="s">
        <v>3</v>
      </c>
      <c r="J1500" s="65" t="s">
        <v>1549</v>
      </c>
      <c r="K1500" s="125" t="s">
        <v>4241</v>
      </c>
      <c r="M1500" s="18" t="s">
        <v>4090</v>
      </c>
      <c r="N1500" s="18"/>
      <c r="P1500" s="126" t="str">
        <f t="shared" si="385"/>
        <v>NOT EQUAL</v>
      </c>
      <c r="Q1500" s="126" t="str">
        <f>IF(ISNA(VLOOKUP(AC1500,#REF!,1)),"//","")</f>
        <v/>
      </c>
      <c r="S1500" s="43">
        <f t="shared" si="386"/>
        <v>311</v>
      </c>
      <c r="T1500" s="121" t="s">
        <v>2912</v>
      </c>
      <c r="U1500" s="124" t="s">
        <v>2817</v>
      </c>
      <c r="V1500" s="124" t="s">
        <v>2431</v>
      </c>
      <c r="W1500" s="44" t="str">
        <f t="shared" si="387"/>
        <v/>
      </c>
      <c r="X1500" s="25" t="str">
        <f t="shared" si="388"/>
        <v/>
      </c>
      <c r="Y1500" s="1">
        <f t="shared" si="389"/>
        <v>1462</v>
      </c>
      <c r="Z1500" t="str">
        <f t="shared" si="390"/>
        <v>ITM_RCLMIN</v>
      </c>
      <c r="AA1500" s="158" t="str">
        <f>IF(ISNA(VLOOKUP(X1500,Sheet2!J:J,1,0)),"//","")</f>
        <v/>
      </c>
      <c r="AC1500" s="108" t="str">
        <f t="shared" si="391"/>
        <v/>
      </c>
      <c r="AD1500" t="b">
        <f t="shared" si="392"/>
        <v>1</v>
      </c>
    </row>
    <row r="1501" spans="1:30">
      <c r="A1501" s="56">
        <f t="shared" si="393"/>
        <v>1501</v>
      </c>
      <c r="B1501" s="55">
        <f t="shared" si="394"/>
        <v>1463</v>
      </c>
      <c r="C1501" s="59" t="s">
        <v>4057</v>
      </c>
      <c r="D1501" s="59" t="s">
        <v>7</v>
      </c>
      <c r="E1501" s="65" t="s">
        <v>1233</v>
      </c>
      <c r="F1501" s="65" t="s">
        <v>89</v>
      </c>
      <c r="G1501" s="190">
        <v>0</v>
      </c>
      <c r="H1501" s="190">
        <v>0</v>
      </c>
      <c r="I1501" s="174" t="s">
        <v>3</v>
      </c>
      <c r="J1501" s="65" t="s">
        <v>1549</v>
      </c>
      <c r="K1501" s="66" t="s">
        <v>4241</v>
      </c>
      <c r="L1501" s="67"/>
      <c r="M1501" s="63" t="s">
        <v>1694</v>
      </c>
      <c r="N1501" s="13"/>
      <c r="O1501"/>
      <c r="P1501" t="str">
        <f t="shared" si="385"/>
        <v>NOT EQUAL</v>
      </c>
      <c r="Q1501" t="str">
        <f>IF(ISNA(VLOOKUP(AC1501,#REF!,1)),"//","")</f>
        <v/>
      </c>
      <c r="R1501"/>
      <c r="S1501" s="43">
        <f t="shared" si="386"/>
        <v>312</v>
      </c>
      <c r="T1501" s="92" t="s">
        <v>2431</v>
      </c>
      <c r="U1501" s="70" t="s">
        <v>2431</v>
      </c>
      <c r="V1501" s="70" t="s">
        <v>2431</v>
      </c>
      <c r="W1501" s="44" t="str">
        <f t="shared" si="387"/>
        <v>"EQ.DEL"</v>
      </c>
      <c r="X1501" s="25" t="str">
        <f t="shared" si="388"/>
        <v>EQ.DEL</v>
      </c>
      <c r="Y1501" s="1">
        <f t="shared" si="389"/>
        <v>1463</v>
      </c>
      <c r="Z1501" t="str">
        <f t="shared" si="390"/>
        <v>ITM_EQ_DEL</v>
      </c>
      <c r="AA1501" s="158" t="str">
        <f>IF(ISNA(VLOOKUP(X1501,Sheet2!J:J,1,0)),"//","")</f>
        <v>//</v>
      </c>
      <c r="AC1501" s="108" t="str">
        <f t="shared" si="391"/>
        <v>EQ.DEL</v>
      </c>
      <c r="AD1501" t="b">
        <f t="shared" si="392"/>
        <v>1</v>
      </c>
    </row>
    <row r="1502" spans="1:30">
      <c r="A1502" s="56">
        <f t="shared" si="393"/>
        <v>1502</v>
      </c>
      <c r="B1502" s="55">
        <f t="shared" si="394"/>
        <v>1464</v>
      </c>
      <c r="C1502" s="59" t="s">
        <v>4057</v>
      </c>
      <c r="D1502" s="59" t="s">
        <v>7</v>
      </c>
      <c r="E1502" s="65" t="s">
        <v>1234</v>
      </c>
      <c r="F1502" s="65" t="s">
        <v>90</v>
      </c>
      <c r="G1502" s="190">
        <v>0</v>
      </c>
      <c r="H1502" s="190">
        <v>0</v>
      </c>
      <c r="I1502" s="174" t="s">
        <v>3</v>
      </c>
      <c r="J1502" s="65" t="s">
        <v>1549</v>
      </c>
      <c r="K1502" s="66" t="s">
        <v>4241</v>
      </c>
      <c r="L1502" s="67"/>
      <c r="M1502" s="63" t="s">
        <v>1695</v>
      </c>
      <c r="N1502" s="13"/>
      <c r="O1502"/>
      <c r="P1502" t="str">
        <f t="shared" si="385"/>
        <v>NOT EQUAL</v>
      </c>
      <c r="Q1502" t="str">
        <f>IF(ISNA(VLOOKUP(AC1502,#REF!,1)),"//","")</f>
        <v/>
      </c>
      <c r="R1502"/>
      <c r="S1502" s="43">
        <f t="shared" si="386"/>
        <v>313</v>
      </c>
      <c r="T1502" s="92" t="s">
        <v>2431</v>
      </c>
      <c r="U1502" s="70" t="s">
        <v>2431</v>
      </c>
      <c r="V1502" s="70" t="s">
        <v>2431</v>
      </c>
      <c r="W1502" s="44" t="str">
        <f t="shared" si="387"/>
        <v>"EQ.EDI"</v>
      </c>
      <c r="X1502" s="25" t="str">
        <f t="shared" si="388"/>
        <v>EQ.EDI</v>
      </c>
      <c r="Y1502" s="1">
        <f t="shared" si="389"/>
        <v>1464</v>
      </c>
      <c r="Z1502" t="str">
        <f t="shared" si="390"/>
        <v>ITM_EQ_EDI</v>
      </c>
      <c r="AA1502" s="158" t="str">
        <f>IF(ISNA(VLOOKUP(X1502,Sheet2!J:J,1,0)),"//","")</f>
        <v>//</v>
      </c>
      <c r="AC1502" s="108" t="str">
        <f t="shared" si="391"/>
        <v>EQ.EDI</v>
      </c>
      <c r="AD1502" t="b">
        <f t="shared" si="392"/>
        <v>1</v>
      </c>
    </row>
    <row r="1503" spans="1:30">
      <c r="A1503" s="56">
        <f t="shared" si="393"/>
        <v>1503</v>
      </c>
      <c r="B1503" s="55">
        <f t="shared" si="394"/>
        <v>1465</v>
      </c>
      <c r="C1503" s="59" t="s">
        <v>4057</v>
      </c>
      <c r="D1503" s="59" t="s">
        <v>7</v>
      </c>
      <c r="E1503" s="65" t="s">
        <v>1235</v>
      </c>
      <c r="F1503" s="65" t="s">
        <v>91</v>
      </c>
      <c r="G1503" s="190">
        <v>0</v>
      </c>
      <c r="H1503" s="190">
        <v>0</v>
      </c>
      <c r="I1503" s="174" t="s">
        <v>3</v>
      </c>
      <c r="J1503" s="65" t="s">
        <v>1549</v>
      </c>
      <c r="K1503" s="66" t="s">
        <v>4241</v>
      </c>
      <c r="L1503" s="67"/>
      <c r="M1503" s="63" t="s">
        <v>1696</v>
      </c>
      <c r="N1503" s="13"/>
      <c r="O1503"/>
      <c r="P1503" t="str">
        <f t="shared" si="385"/>
        <v>NOT EQUAL</v>
      </c>
      <c r="Q1503" t="str">
        <f>IF(ISNA(VLOOKUP(AC1503,#REF!,1)),"//","")</f>
        <v/>
      </c>
      <c r="R1503"/>
      <c r="S1503" s="43">
        <f t="shared" si="386"/>
        <v>314</v>
      </c>
      <c r="T1503" s="92" t="s">
        <v>2431</v>
      </c>
      <c r="U1503" s="70" t="s">
        <v>2431</v>
      </c>
      <c r="V1503" s="70" t="s">
        <v>2431</v>
      </c>
      <c r="W1503" s="44" t="str">
        <f t="shared" si="387"/>
        <v>"EQ.NEW"</v>
      </c>
      <c r="X1503" s="25" t="str">
        <f t="shared" si="388"/>
        <v>EQ.NEW</v>
      </c>
      <c r="Y1503" s="1">
        <f t="shared" si="389"/>
        <v>1465</v>
      </c>
      <c r="Z1503" t="str">
        <f t="shared" si="390"/>
        <v>ITM_EQ_NEW</v>
      </c>
      <c r="AA1503" s="158" t="str">
        <f>IF(ISNA(VLOOKUP(X1503,Sheet2!J:J,1,0)),"//","")</f>
        <v>//</v>
      </c>
      <c r="AC1503" s="108" t="str">
        <f t="shared" si="391"/>
        <v>EQ.NEW</v>
      </c>
      <c r="AD1503" t="b">
        <f t="shared" si="392"/>
        <v>1</v>
      </c>
    </row>
    <row r="1504" spans="1:30">
      <c r="A1504" s="56">
        <f t="shared" si="393"/>
        <v>1504</v>
      </c>
      <c r="B1504" s="55">
        <f t="shared" si="394"/>
        <v>1466</v>
      </c>
      <c r="C1504" s="59" t="s">
        <v>4552</v>
      </c>
      <c r="D1504" s="59" t="s">
        <v>7</v>
      </c>
      <c r="E1504" s="65" t="s">
        <v>1236</v>
      </c>
      <c r="F1504" s="65" t="s">
        <v>1236</v>
      </c>
      <c r="G1504" s="190">
        <v>0</v>
      </c>
      <c r="H1504" s="190">
        <v>0</v>
      </c>
      <c r="I1504" s="174" t="s">
        <v>3</v>
      </c>
      <c r="J1504" s="65" t="s">
        <v>1549</v>
      </c>
      <c r="K1504" s="66" t="s">
        <v>4241</v>
      </c>
      <c r="L1504" s="67"/>
      <c r="M1504" s="63" t="s">
        <v>1697</v>
      </c>
      <c r="N1504" s="13"/>
      <c r="O1504"/>
      <c r="P1504" t="str">
        <f t="shared" si="385"/>
        <v/>
      </c>
      <c r="Q1504" t="str">
        <f>IF(ISNA(VLOOKUP(AC1504,#REF!,1)),"//","")</f>
        <v/>
      </c>
      <c r="R1504"/>
      <c r="S1504" s="43">
        <f t="shared" si="386"/>
        <v>315</v>
      </c>
      <c r="T1504" s="92" t="s">
        <v>2431</v>
      </c>
      <c r="U1504" s="70" t="s">
        <v>2431</v>
      </c>
      <c r="V1504" s="70" t="s">
        <v>2431</v>
      </c>
      <c r="W1504" s="44" t="str">
        <f t="shared" si="387"/>
        <v>"ERF"</v>
      </c>
      <c r="X1504" s="25" t="str">
        <f t="shared" si="388"/>
        <v>ERF</v>
      </c>
      <c r="Y1504" s="1">
        <f t="shared" si="389"/>
        <v>1466</v>
      </c>
      <c r="Z1504" t="str">
        <f t="shared" si="390"/>
        <v>ITM_ERF</v>
      </c>
      <c r="AA1504" s="158" t="str">
        <f>IF(ISNA(VLOOKUP(X1504,Sheet2!J:J,1,0)),"//","")</f>
        <v>//</v>
      </c>
      <c r="AC1504" s="108" t="str">
        <f t="shared" si="391"/>
        <v>ERF</v>
      </c>
      <c r="AD1504" t="b">
        <f t="shared" si="392"/>
        <v>1</v>
      </c>
    </row>
    <row r="1505" spans="1:30">
      <c r="A1505" s="56">
        <f t="shared" si="393"/>
        <v>1505</v>
      </c>
      <c r="B1505" s="55">
        <f t="shared" si="394"/>
        <v>1467</v>
      </c>
      <c r="C1505" s="59" t="s">
        <v>4553</v>
      </c>
      <c r="D1505" s="59" t="s">
        <v>7</v>
      </c>
      <c r="E1505" s="65" t="s">
        <v>92</v>
      </c>
      <c r="F1505" s="65" t="s">
        <v>92</v>
      </c>
      <c r="G1505" s="190">
        <v>0</v>
      </c>
      <c r="H1505" s="190">
        <v>0</v>
      </c>
      <c r="I1505" s="174" t="s">
        <v>3</v>
      </c>
      <c r="J1505" s="65" t="s">
        <v>1549</v>
      </c>
      <c r="K1505" s="66" t="s">
        <v>4241</v>
      </c>
      <c r="L1505" s="67"/>
      <c r="M1505" s="63" t="s">
        <v>1698</v>
      </c>
      <c r="N1505" s="13"/>
      <c r="O1505"/>
      <c r="P1505" t="str">
        <f t="shared" si="385"/>
        <v/>
      </c>
      <c r="Q1505" t="str">
        <f>IF(ISNA(VLOOKUP(AC1505,#REF!,1)),"//","")</f>
        <v/>
      </c>
      <c r="R1505"/>
      <c r="S1505" s="43">
        <f t="shared" si="386"/>
        <v>316</v>
      </c>
      <c r="T1505" s="92" t="s">
        <v>2431</v>
      </c>
      <c r="U1505" s="70" t="s">
        <v>2431</v>
      </c>
      <c r="V1505" s="70" t="s">
        <v>2431</v>
      </c>
      <c r="W1505" s="44" t="str">
        <f t="shared" si="387"/>
        <v>"ERFC"</v>
      </c>
      <c r="X1505" s="25" t="str">
        <f t="shared" si="388"/>
        <v>ERFC</v>
      </c>
      <c r="Y1505" s="1">
        <f t="shared" si="389"/>
        <v>1467</v>
      </c>
      <c r="Z1505" t="str">
        <f t="shared" si="390"/>
        <v>ITM_ERFC</v>
      </c>
      <c r="AA1505" s="158" t="str">
        <f>IF(ISNA(VLOOKUP(X1505,Sheet2!J:J,1,0)),"//","")</f>
        <v>//</v>
      </c>
      <c r="AC1505" s="108" t="str">
        <f t="shared" si="391"/>
        <v>ERFC</v>
      </c>
      <c r="AD1505" t="b">
        <f t="shared" si="392"/>
        <v>1</v>
      </c>
    </row>
    <row r="1506" spans="1:30">
      <c r="A1506" s="56">
        <f t="shared" si="393"/>
        <v>1506</v>
      </c>
      <c r="B1506" s="55">
        <f t="shared" si="394"/>
        <v>1468</v>
      </c>
      <c r="C1506" s="59" t="s">
        <v>4057</v>
      </c>
      <c r="D1506" s="59" t="s">
        <v>7</v>
      </c>
      <c r="E1506" s="65" t="s">
        <v>1237</v>
      </c>
      <c r="F1506" s="65" t="s">
        <v>1237</v>
      </c>
      <c r="G1506" s="190">
        <v>0</v>
      </c>
      <c r="H1506" s="190">
        <v>0</v>
      </c>
      <c r="I1506" s="174" t="s">
        <v>3</v>
      </c>
      <c r="J1506" s="65" t="s">
        <v>1549</v>
      </c>
      <c r="K1506" s="66" t="s">
        <v>4241</v>
      </c>
      <c r="L1506" s="67"/>
      <c r="M1506" s="63" t="s">
        <v>1699</v>
      </c>
      <c r="N1506" s="13"/>
      <c r="O1506"/>
      <c r="P1506" t="str">
        <f t="shared" si="385"/>
        <v/>
      </c>
      <c r="Q1506" t="str">
        <f>IF(ISNA(VLOOKUP(AC1506,#REF!,1)),"//","")</f>
        <v/>
      </c>
      <c r="R1506"/>
      <c r="S1506" s="43">
        <f t="shared" si="386"/>
        <v>317</v>
      </c>
      <c r="T1506" s="92" t="s">
        <v>2431</v>
      </c>
      <c r="U1506" s="70" t="s">
        <v>2431</v>
      </c>
      <c r="V1506" s="70" t="s">
        <v>2431</v>
      </c>
      <c r="W1506" s="44" t="str">
        <f t="shared" si="387"/>
        <v>"ERR"</v>
      </c>
      <c r="X1506" s="25" t="str">
        <f t="shared" si="388"/>
        <v>ERR</v>
      </c>
      <c r="Y1506" s="1">
        <f t="shared" si="389"/>
        <v>1468</v>
      </c>
      <c r="Z1506" t="str">
        <f t="shared" si="390"/>
        <v>ITM_ERR</v>
      </c>
      <c r="AA1506" s="158" t="str">
        <f>IF(ISNA(VLOOKUP(X1506,Sheet2!J:J,1,0)),"//","")</f>
        <v>//</v>
      </c>
      <c r="AC1506" s="108" t="str">
        <f t="shared" si="391"/>
        <v>ERR</v>
      </c>
      <c r="AD1506" t="b">
        <f t="shared" si="392"/>
        <v>1</v>
      </c>
    </row>
    <row r="1507" spans="1:30">
      <c r="A1507" s="56">
        <f t="shared" si="393"/>
        <v>1507</v>
      </c>
      <c r="B1507" s="55">
        <f t="shared" si="394"/>
        <v>1469</v>
      </c>
      <c r="C1507" s="59" t="s">
        <v>4057</v>
      </c>
      <c r="D1507" s="59" t="s">
        <v>7</v>
      </c>
      <c r="E1507" s="65" t="s">
        <v>1240</v>
      </c>
      <c r="F1507" s="65" t="s">
        <v>1241</v>
      </c>
      <c r="G1507" s="190">
        <v>0</v>
      </c>
      <c r="H1507" s="190">
        <v>0</v>
      </c>
      <c r="I1507" s="174" t="s">
        <v>3</v>
      </c>
      <c r="J1507" s="65" t="s">
        <v>1549</v>
      </c>
      <c r="K1507" s="66" t="s">
        <v>4241</v>
      </c>
      <c r="L1507" s="67"/>
      <c r="M1507" s="63" t="s">
        <v>1701</v>
      </c>
      <c r="N1507" s="13"/>
      <c r="O1507"/>
      <c r="P1507" t="str">
        <f t="shared" si="385"/>
        <v/>
      </c>
      <c r="Q1507" t="str">
        <f>IF(ISNA(VLOOKUP(AC1507,#REF!,1)),"//","")</f>
        <v/>
      </c>
      <c r="R1507"/>
      <c r="S1507" s="43">
        <f t="shared" si="386"/>
        <v>318</v>
      </c>
      <c r="T1507" s="92" t="s">
        <v>2431</v>
      </c>
      <c r="U1507" s="70" t="s">
        <v>2431</v>
      </c>
      <c r="V1507" s="70" t="s">
        <v>2431</v>
      </c>
      <c r="W1507" s="44" t="str">
        <f t="shared" si="387"/>
        <v>"EXITALL"</v>
      </c>
      <c r="X1507" s="25" t="str">
        <f t="shared" si="388"/>
        <v>EXITALL</v>
      </c>
      <c r="Y1507" s="1">
        <f t="shared" si="389"/>
        <v>1469</v>
      </c>
      <c r="Z1507" t="str">
        <f t="shared" si="390"/>
        <v>ITM_EXITALL</v>
      </c>
      <c r="AA1507" s="158" t="str">
        <f>IF(ISNA(VLOOKUP(X1507,Sheet2!J:J,1,0)),"//","")</f>
        <v>//</v>
      </c>
      <c r="AC1507" s="108" t="str">
        <f t="shared" si="391"/>
        <v>EXITALL</v>
      </c>
      <c r="AD1507" t="b">
        <f t="shared" si="392"/>
        <v>1</v>
      </c>
    </row>
    <row r="1508" spans="1:30">
      <c r="A1508" s="56">
        <f t="shared" si="393"/>
        <v>1508</v>
      </c>
      <c r="B1508" s="55">
        <f t="shared" si="394"/>
        <v>1470</v>
      </c>
      <c r="C1508" s="59" t="s">
        <v>3874</v>
      </c>
      <c r="D1508" s="59" t="s">
        <v>7</v>
      </c>
      <c r="E1508" s="65" t="s">
        <v>95</v>
      </c>
      <c r="F1508" s="65" t="s">
        <v>95</v>
      </c>
      <c r="G1508" s="190">
        <v>0</v>
      </c>
      <c r="H1508" s="190">
        <v>0</v>
      </c>
      <c r="I1508" s="174" t="s">
        <v>3</v>
      </c>
      <c r="J1508" s="65" t="s">
        <v>1549</v>
      </c>
      <c r="K1508" s="66" t="s">
        <v>4241</v>
      </c>
      <c r="L1508" s="67"/>
      <c r="M1508" s="63" t="s">
        <v>1709</v>
      </c>
      <c r="N1508" s="13"/>
      <c r="O1508"/>
      <c r="P1508" t="str">
        <f t="shared" si="385"/>
        <v/>
      </c>
      <c r="Q1508" t="str">
        <f>IF(ISNA(VLOOKUP(AC1508,#REF!,1)),"//","")</f>
        <v/>
      </c>
      <c r="R1508"/>
      <c r="S1508" s="43">
        <f t="shared" si="386"/>
        <v>319</v>
      </c>
      <c r="T1508" s="92" t="s">
        <v>2431</v>
      </c>
      <c r="U1508" s="70" t="s">
        <v>2431</v>
      </c>
      <c r="V1508" s="70" t="s">
        <v>2431</v>
      </c>
      <c r="W1508" s="44" t="str">
        <f t="shared" si="387"/>
        <v>"EXPT"</v>
      </c>
      <c r="X1508" s="25" t="str">
        <f t="shared" si="388"/>
        <v>EXPT</v>
      </c>
      <c r="Y1508" s="1">
        <f t="shared" si="389"/>
        <v>1470</v>
      </c>
      <c r="Z1508" t="str">
        <f t="shared" si="390"/>
        <v>ITM_EXPT</v>
      </c>
      <c r="AA1508" s="158" t="str">
        <f>IF(ISNA(VLOOKUP(X1508,Sheet2!J:J,1,0)),"//","")</f>
        <v/>
      </c>
      <c r="AC1508" s="108" t="str">
        <f t="shared" si="391"/>
        <v>EXPT</v>
      </c>
      <c r="AD1508" t="b">
        <f t="shared" si="392"/>
        <v>1</v>
      </c>
    </row>
    <row r="1509" spans="1:30">
      <c r="A1509" s="56">
        <f t="shared" si="393"/>
        <v>1509</v>
      </c>
      <c r="B1509" s="55">
        <f t="shared" si="394"/>
        <v>1471</v>
      </c>
      <c r="C1509" s="59" t="s">
        <v>4558</v>
      </c>
      <c r="D1509" s="59" t="s">
        <v>7</v>
      </c>
      <c r="E1509" s="65" t="s">
        <v>4559</v>
      </c>
      <c r="F1509" s="65" t="s">
        <v>4559</v>
      </c>
      <c r="G1509" s="190">
        <v>0</v>
      </c>
      <c r="H1509" s="190">
        <v>0</v>
      </c>
      <c r="I1509" s="174" t="s">
        <v>3</v>
      </c>
      <c r="J1509" s="65" t="s">
        <v>1549</v>
      </c>
      <c r="K1509" s="66" t="s">
        <v>4241</v>
      </c>
      <c r="L1509" s="67"/>
      <c r="M1509" s="63" t="s">
        <v>4560</v>
      </c>
      <c r="N1509" s="13"/>
      <c r="O1509"/>
      <c r="P1509" t="str">
        <f t="shared" ref="P1509" si="396">IF(E1509=F1509,"","NOT EQUAL")</f>
        <v/>
      </c>
      <c r="Q1509" t="str">
        <f>IF(ISNA(VLOOKUP(AC1509,#REF!,1)),"//","")</f>
        <v/>
      </c>
      <c r="R1509"/>
      <c r="S1509" s="43">
        <f t="shared" si="386"/>
        <v>320</v>
      </c>
      <c r="T1509" s="92" t="s">
        <v>2431</v>
      </c>
      <c r="U1509" s="70" t="s">
        <v>2431</v>
      </c>
      <c r="V1509" s="70" t="s">
        <v>2431</v>
      </c>
      <c r="W1509" s="44" t="str">
        <f t="shared" si="387"/>
        <v>"J/G?"</v>
      </c>
      <c r="X1509" s="25" t="str">
        <f t="shared" si="388"/>
        <v>J/G?</v>
      </c>
      <c r="Y1509" s="1">
        <f t="shared" si="389"/>
        <v>1471</v>
      </c>
      <c r="Z1509" t="str">
        <f t="shared" si="390"/>
        <v>ITM_GET_JUL_GREG</v>
      </c>
      <c r="AA1509" s="158" t="str">
        <f>IF(ISNA(VLOOKUP(X1509,Sheet2!J:J,1,0)),"//","")</f>
        <v>//</v>
      </c>
      <c r="AC1509" s="108" t="str">
        <f t="shared" si="391"/>
        <v>J/G?</v>
      </c>
      <c r="AD1509" t="b">
        <f t="shared" si="392"/>
        <v>1</v>
      </c>
    </row>
    <row r="1510" spans="1:30">
      <c r="A1510" s="56">
        <f t="shared" si="393"/>
        <v>1510</v>
      </c>
      <c r="B1510" s="55">
        <f t="shared" si="394"/>
        <v>1472</v>
      </c>
      <c r="C1510" s="59" t="s">
        <v>3875</v>
      </c>
      <c r="D1510" s="59" t="s">
        <v>7</v>
      </c>
      <c r="E1510" s="152" t="s">
        <v>1246</v>
      </c>
      <c r="F1510" s="152" t="s">
        <v>1246</v>
      </c>
      <c r="G1510" s="194">
        <v>0</v>
      </c>
      <c r="H1510" s="194">
        <v>0</v>
      </c>
      <c r="I1510" s="174" t="s">
        <v>3</v>
      </c>
      <c r="J1510" s="65" t="s">
        <v>1549</v>
      </c>
      <c r="K1510" s="66" t="s">
        <v>4241</v>
      </c>
      <c r="L1510" s="67"/>
      <c r="M1510" s="63" t="s">
        <v>1722</v>
      </c>
      <c r="N1510" s="13"/>
      <c r="O1510"/>
      <c r="P1510" t="str">
        <f t="shared" si="385"/>
        <v/>
      </c>
      <c r="Q1510" t="str">
        <f>IF(ISNA(VLOOKUP(AC1510,#REF!,1)),"//","")</f>
        <v/>
      </c>
      <c r="R1510"/>
      <c r="S1510" s="43">
        <f t="shared" si="386"/>
        <v>321</v>
      </c>
      <c r="T1510" s="92" t="s">
        <v>2431</v>
      </c>
      <c r="U1510" s="70" t="s">
        <v>2431</v>
      </c>
      <c r="V1510" s="70" t="s">
        <v>2431</v>
      </c>
      <c r="W1510" s="44" t="str">
        <f t="shared" si="387"/>
        <v>"FIB"</v>
      </c>
      <c r="X1510" s="25" t="str">
        <f t="shared" si="388"/>
        <v>FIB</v>
      </c>
      <c r="Y1510" s="1">
        <f t="shared" si="389"/>
        <v>1472</v>
      </c>
      <c r="Z1510" t="str">
        <f t="shared" si="390"/>
        <v>ITM_FIB</v>
      </c>
      <c r="AA1510" s="158" t="str">
        <f>IF(ISNA(VLOOKUP(X1510,Sheet2!J:J,1,0)),"//","")</f>
        <v/>
      </c>
      <c r="AC1510" s="108" t="str">
        <f t="shared" si="391"/>
        <v>FIB</v>
      </c>
      <c r="AD1510" t="b">
        <f t="shared" si="392"/>
        <v>1</v>
      </c>
    </row>
    <row r="1511" spans="1:30">
      <c r="A1511" s="56">
        <f t="shared" si="393"/>
        <v>1511</v>
      </c>
      <c r="B1511" s="55">
        <f t="shared" si="394"/>
        <v>1473</v>
      </c>
      <c r="C1511" s="59" t="s">
        <v>3876</v>
      </c>
      <c r="D1511" s="59" t="s">
        <v>12</v>
      </c>
      <c r="E1511" s="65" t="s">
        <v>107</v>
      </c>
      <c r="F1511" s="65" t="s">
        <v>107</v>
      </c>
      <c r="G1511" s="190">
        <v>0</v>
      </c>
      <c r="H1511" s="190">
        <v>15</v>
      </c>
      <c r="I1511" s="174" t="s">
        <v>3</v>
      </c>
      <c r="J1511" s="65" t="s">
        <v>1549</v>
      </c>
      <c r="K1511" s="66" t="s">
        <v>4241</v>
      </c>
      <c r="L1511" s="67"/>
      <c r="M1511" s="63" t="s">
        <v>1725</v>
      </c>
      <c r="N1511" s="13"/>
      <c r="O1511"/>
      <c r="P1511" t="str">
        <f t="shared" si="385"/>
        <v/>
      </c>
      <c r="Q1511" t="str">
        <f>IF(ISNA(VLOOKUP(AC1511,#REF!,1)),"//","")</f>
        <v/>
      </c>
      <c r="R1511"/>
      <c r="S1511" s="43">
        <f t="shared" si="386"/>
        <v>322</v>
      </c>
      <c r="T1511" s="92" t="s">
        <v>2431</v>
      </c>
      <c r="U1511" s="70" t="s">
        <v>2823</v>
      </c>
      <c r="V1511" s="70" t="s">
        <v>2431</v>
      </c>
      <c r="W1511" s="44" t="str">
        <f t="shared" si="387"/>
        <v>"FIX"</v>
      </c>
      <c r="X1511" s="25" t="str">
        <f t="shared" si="388"/>
        <v>FIX</v>
      </c>
      <c r="Y1511" s="1">
        <f t="shared" si="389"/>
        <v>1473</v>
      </c>
      <c r="Z1511" t="str">
        <f t="shared" si="390"/>
        <v>ITM_FIX</v>
      </c>
      <c r="AA1511" s="158" t="str">
        <f>IF(ISNA(VLOOKUP(X1511,Sheet2!J:J,1,0)),"//","")</f>
        <v/>
      </c>
      <c r="AC1511" s="108" t="str">
        <f t="shared" si="391"/>
        <v>FIX</v>
      </c>
      <c r="AD1511" t="b">
        <f t="shared" si="392"/>
        <v>1</v>
      </c>
    </row>
    <row r="1512" spans="1:30">
      <c r="A1512" s="56">
        <f t="shared" si="393"/>
        <v>1512</v>
      </c>
      <c r="B1512" s="55">
        <f t="shared" si="394"/>
        <v>1474</v>
      </c>
      <c r="C1512" s="59" t="s">
        <v>3877</v>
      </c>
      <c r="D1512" s="59" t="s">
        <v>7</v>
      </c>
      <c r="E1512" s="65" t="s">
        <v>108</v>
      </c>
      <c r="F1512" s="65" t="s">
        <v>108</v>
      </c>
      <c r="G1512" s="190">
        <v>0</v>
      </c>
      <c r="H1512" s="190">
        <v>0</v>
      </c>
      <c r="I1512" s="174" t="s">
        <v>3</v>
      </c>
      <c r="J1512" s="65" t="s">
        <v>1549</v>
      </c>
      <c r="K1512" s="66" t="s">
        <v>4241</v>
      </c>
      <c r="L1512" s="67"/>
      <c r="M1512" s="63" t="s">
        <v>1728</v>
      </c>
      <c r="N1512" s="13"/>
      <c r="O1512"/>
      <c r="P1512" t="str">
        <f t="shared" si="385"/>
        <v/>
      </c>
      <c r="Q1512" t="str">
        <f>IF(ISNA(VLOOKUP(AC1512,#REF!,1)),"//","")</f>
        <v/>
      </c>
      <c r="R1512"/>
      <c r="S1512" s="43">
        <f t="shared" si="386"/>
        <v>323</v>
      </c>
      <c r="T1512" s="92" t="s">
        <v>2917</v>
      </c>
      <c r="U1512" s="70" t="s">
        <v>2823</v>
      </c>
      <c r="V1512" s="70" t="s">
        <v>2431</v>
      </c>
      <c r="W1512" s="44" t="str">
        <f t="shared" si="387"/>
        <v>"FLASH?"</v>
      </c>
      <c r="X1512" s="25" t="str">
        <f t="shared" si="388"/>
        <v>FLASH?</v>
      </c>
      <c r="Y1512" s="1">
        <f t="shared" si="389"/>
        <v>1474</v>
      </c>
      <c r="Z1512" t="str">
        <f t="shared" si="390"/>
        <v>ITM_FLASH</v>
      </c>
      <c r="AA1512" s="158" t="str">
        <f>IF(ISNA(VLOOKUP(X1512,Sheet2!J:J,1,0)),"//","")</f>
        <v>//</v>
      </c>
      <c r="AC1512" s="108" t="str">
        <f t="shared" si="391"/>
        <v>FLASH?</v>
      </c>
      <c r="AD1512" t="b">
        <f t="shared" si="392"/>
        <v>1</v>
      </c>
    </row>
    <row r="1513" spans="1:30">
      <c r="A1513" s="56">
        <f t="shared" si="393"/>
        <v>1513</v>
      </c>
      <c r="B1513" s="55">
        <f t="shared" si="394"/>
        <v>1475</v>
      </c>
      <c r="C1513" s="59" t="s">
        <v>4057</v>
      </c>
      <c r="D1513" s="59" t="s">
        <v>7</v>
      </c>
      <c r="E1513" s="65" t="s">
        <v>1260</v>
      </c>
      <c r="F1513" s="65" t="s">
        <v>1260</v>
      </c>
      <c r="G1513" s="190">
        <v>0</v>
      </c>
      <c r="H1513" s="190">
        <v>0</v>
      </c>
      <c r="I1513" s="174" t="s">
        <v>3</v>
      </c>
      <c r="J1513" s="65" t="s">
        <v>1549</v>
      </c>
      <c r="K1513" s="66" t="s">
        <v>4241</v>
      </c>
      <c r="L1513" s="67"/>
      <c r="M1513" s="63" t="s">
        <v>1747</v>
      </c>
      <c r="N1513" s="13"/>
      <c r="O1513"/>
      <c r="P1513" t="str">
        <f t="shared" si="385"/>
        <v/>
      </c>
      <c r="Q1513" t="str">
        <f>IF(ISNA(VLOOKUP(AC1513,#REF!,1)),"//","")</f>
        <v/>
      </c>
      <c r="R1513"/>
      <c r="S1513" s="43">
        <f t="shared" si="386"/>
        <v>324</v>
      </c>
      <c r="T1513" s="92" t="s">
        <v>2431</v>
      </c>
      <c r="U1513" s="70" t="s">
        <v>2431</v>
      </c>
      <c r="V1513" s="70" t="s">
        <v>2431</v>
      </c>
      <c r="W1513" s="44" t="str">
        <f t="shared" si="387"/>
        <v>"F'(X)"</v>
      </c>
      <c r="X1513" s="25" t="str">
        <f t="shared" si="388"/>
        <v>F'(X)</v>
      </c>
      <c r="Y1513" s="1">
        <f t="shared" si="389"/>
        <v>1475</v>
      </c>
      <c r="Z1513" t="str">
        <f t="shared" si="390"/>
        <v>ITM_FQX</v>
      </c>
      <c r="AA1513" s="158" t="str">
        <f>IF(ISNA(VLOOKUP(X1513,Sheet2!J:J,1,0)),"//","")</f>
        <v>//</v>
      </c>
      <c r="AC1513" s="108" t="str">
        <f t="shared" si="391"/>
        <v>F'</v>
      </c>
      <c r="AD1513" t="b">
        <f t="shared" si="392"/>
        <v>0</v>
      </c>
    </row>
    <row r="1514" spans="1:30">
      <c r="A1514" s="56">
        <f t="shared" si="393"/>
        <v>1514</v>
      </c>
      <c r="B1514" s="55">
        <f t="shared" si="394"/>
        <v>1476</v>
      </c>
      <c r="C1514" s="59" t="s">
        <v>4057</v>
      </c>
      <c r="D1514" s="59" t="s">
        <v>7</v>
      </c>
      <c r="E1514" s="65" t="s">
        <v>121</v>
      </c>
      <c r="F1514" s="65" t="s">
        <v>121</v>
      </c>
      <c r="G1514" s="190">
        <v>0</v>
      </c>
      <c r="H1514" s="190">
        <v>0</v>
      </c>
      <c r="I1514" s="174" t="s">
        <v>3</v>
      </c>
      <c r="J1514" s="65" t="s">
        <v>1549</v>
      </c>
      <c r="K1514" s="66" t="s">
        <v>4241</v>
      </c>
      <c r="L1514" s="67"/>
      <c r="M1514" s="63" t="s">
        <v>1748</v>
      </c>
      <c r="N1514" s="13"/>
      <c r="O1514"/>
      <c r="P1514" t="str">
        <f t="shared" si="385"/>
        <v/>
      </c>
      <c r="Q1514" t="str">
        <f>IF(ISNA(VLOOKUP(AC1514,#REF!,1)),"//","")</f>
        <v/>
      </c>
      <c r="R1514"/>
      <c r="S1514" s="43">
        <f t="shared" si="386"/>
        <v>325</v>
      </c>
      <c r="T1514" s="92" t="s">
        <v>2431</v>
      </c>
      <c r="U1514" s="70" t="s">
        <v>2431</v>
      </c>
      <c r="V1514" s="70" t="s">
        <v>2431</v>
      </c>
      <c r="W1514" s="44" t="str">
        <f t="shared" si="387"/>
        <v>"F\"(X)"</v>
      </c>
      <c r="X1514" s="25" t="str">
        <f t="shared" si="388"/>
        <v>F\(X)</v>
      </c>
      <c r="Y1514" s="1">
        <f t="shared" si="389"/>
        <v>1476</v>
      </c>
      <c r="Z1514" t="str">
        <f t="shared" si="390"/>
        <v>ITM_FDQX</v>
      </c>
      <c r="AA1514" s="158" t="str">
        <f>IF(ISNA(VLOOKUP(X1514,Sheet2!J:J,1,0)),"//","")</f>
        <v>//</v>
      </c>
      <c r="AC1514" s="108" t="str">
        <f t="shared" si="391"/>
        <v>F\</v>
      </c>
      <c r="AD1514" t="b">
        <f t="shared" si="392"/>
        <v>0</v>
      </c>
    </row>
    <row r="1515" spans="1:30">
      <c r="A1515" s="56">
        <f t="shared" si="393"/>
        <v>1515</v>
      </c>
      <c r="B1515" s="55">
        <f t="shared" si="394"/>
        <v>1477</v>
      </c>
      <c r="C1515" s="59" t="s">
        <v>3878</v>
      </c>
      <c r="D1515" s="59" t="s">
        <v>12</v>
      </c>
      <c r="E1515" s="65" t="s">
        <v>125</v>
      </c>
      <c r="F1515" s="65" t="s">
        <v>125</v>
      </c>
      <c r="G1515" s="190">
        <v>0</v>
      </c>
      <c r="H1515" s="190">
        <v>15</v>
      </c>
      <c r="I1515" s="174" t="s">
        <v>3</v>
      </c>
      <c r="J1515" s="65" t="s">
        <v>1549</v>
      </c>
      <c r="K1515" s="66" t="s">
        <v>4241</v>
      </c>
      <c r="L1515" s="67"/>
      <c r="M1515" s="63" t="s">
        <v>1752</v>
      </c>
      <c r="N1515" s="13"/>
      <c r="O1515"/>
      <c r="P1515" t="str">
        <f t="shared" si="385"/>
        <v/>
      </c>
      <c r="Q1515" t="str">
        <f>IF(ISNA(VLOOKUP(AC1515,#REF!,1)),"//","")</f>
        <v/>
      </c>
      <c r="R1515"/>
      <c r="S1515" s="43">
        <f t="shared" si="386"/>
        <v>326</v>
      </c>
      <c r="T1515" s="92" t="s">
        <v>2431</v>
      </c>
      <c r="U1515" s="70" t="s">
        <v>2431</v>
      </c>
      <c r="V1515" s="70" t="s">
        <v>2431</v>
      </c>
      <c r="W1515" s="44" t="str">
        <f t="shared" si="387"/>
        <v>"GAP"</v>
      </c>
      <c r="X1515" s="25" t="str">
        <f t="shared" si="388"/>
        <v>GAP</v>
      </c>
      <c r="Y1515" s="1">
        <f t="shared" si="389"/>
        <v>1477</v>
      </c>
      <c r="Z1515" t="str">
        <f t="shared" si="390"/>
        <v>ITM_GAP</v>
      </c>
      <c r="AA1515" s="158" t="str">
        <f>IF(ISNA(VLOOKUP(X1515,Sheet2!J:J,1,0)),"//","")</f>
        <v>//</v>
      </c>
      <c r="AC1515" s="108" t="str">
        <f t="shared" si="391"/>
        <v>GAP</v>
      </c>
      <c r="AD1515" t="b">
        <f t="shared" si="392"/>
        <v>1</v>
      </c>
    </row>
    <row r="1516" spans="1:30">
      <c r="A1516" s="56">
        <f t="shared" si="393"/>
        <v>1516</v>
      </c>
      <c r="B1516" s="55">
        <f t="shared" si="394"/>
        <v>1478</v>
      </c>
      <c r="C1516" s="59" t="s">
        <v>3879</v>
      </c>
      <c r="D1516" s="59" t="s">
        <v>7</v>
      </c>
      <c r="E1516" s="65" t="s">
        <v>1262</v>
      </c>
      <c r="F1516" s="65" t="s">
        <v>1262</v>
      </c>
      <c r="G1516" s="190">
        <v>0</v>
      </c>
      <c r="H1516" s="190">
        <v>0</v>
      </c>
      <c r="I1516" s="174" t="s">
        <v>3</v>
      </c>
      <c r="J1516" s="65" t="s">
        <v>1549</v>
      </c>
      <c r="K1516" s="66" t="s">
        <v>4241</v>
      </c>
      <c r="L1516" s="67"/>
      <c r="M1516" s="63" t="s">
        <v>1755</v>
      </c>
      <c r="N1516" s="13"/>
      <c r="O1516"/>
      <c r="P1516" t="str">
        <f t="shared" si="385"/>
        <v/>
      </c>
      <c r="Q1516" t="str">
        <f>IF(ISNA(VLOOKUP(AC1516,#REF!,1)),"//","")</f>
        <v/>
      </c>
      <c r="R1516"/>
      <c r="S1516" s="43">
        <f t="shared" si="386"/>
        <v>327</v>
      </c>
      <c r="T1516" s="92" t="s">
        <v>2431</v>
      </c>
      <c r="U1516" s="70" t="s">
        <v>2431</v>
      </c>
      <c r="V1516" s="70" t="s">
        <v>2431</v>
      </c>
      <c r="W1516" s="44" t="str">
        <f t="shared" si="387"/>
        <v>"G" STD_SUB_D</v>
      </c>
      <c r="X1516" s="25" t="str">
        <f t="shared" si="388"/>
        <v>GD</v>
      </c>
      <c r="Y1516" s="1">
        <f t="shared" si="389"/>
        <v>1478</v>
      </c>
      <c r="Z1516" t="str">
        <f t="shared" si="390"/>
        <v>ITM_GD</v>
      </c>
      <c r="AA1516" s="158" t="str">
        <f>IF(ISNA(VLOOKUP(X1516,Sheet2!J:J,1,0)),"//","")</f>
        <v/>
      </c>
      <c r="AC1516" s="108" t="str">
        <f t="shared" si="391"/>
        <v>GD</v>
      </c>
      <c r="AD1516" t="b">
        <f t="shared" si="392"/>
        <v>1</v>
      </c>
    </row>
    <row r="1517" spans="1:30">
      <c r="A1517" s="56">
        <f t="shared" si="393"/>
        <v>1517</v>
      </c>
      <c r="B1517" s="55">
        <f t="shared" si="394"/>
        <v>1479</v>
      </c>
      <c r="C1517" s="59" t="s">
        <v>3880</v>
      </c>
      <c r="D1517" s="59" t="s">
        <v>7</v>
      </c>
      <c r="E1517" s="65" t="s">
        <v>1263</v>
      </c>
      <c r="F1517" s="65" t="s">
        <v>1263</v>
      </c>
      <c r="G1517" s="190">
        <v>0</v>
      </c>
      <c r="H1517" s="190">
        <v>0</v>
      </c>
      <c r="I1517" s="174" t="s">
        <v>3</v>
      </c>
      <c r="J1517" s="65" t="s">
        <v>1549</v>
      </c>
      <c r="K1517" s="66" t="s">
        <v>4241</v>
      </c>
      <c r="L1517" s="67"/>
      <c r="M1517" s="63" t="s">
        <v>1756</v>
      </c>
      <c r="N1517" s="13"/>
      <c r="O1517"/>
      <c r="P1517" t="str">
        <f t="shared" si="385"/>
        <v/>
      </c>
      <c r="Q1517" t="str">
        <f>IF(ISNA(VLOOKUP(AC1517,#REF!,1)),"//","")</f>
        <v/>
      </c>
      <c r="R1517"/>
      <c r="S1517" s="43">
        <f t="shared" si="386"/>
        <v>328</v>
      </c>
      <c r="T1517" s="92" t="s">
        <v>2431</v>
      </c>
      <c r="U1517" s="70" t="s">
        <v>2431</v>
      </c>
      <c r="V1517" s="70" t="s">
        <v>4249</v>
      </c>
      <c r="W1517" s="44" t="str">
        <f t="shared" si="387"/>
        <v>"G" STD_SUB_D STD_SUP_MINUS_1</v>
      </c>
      <c r="X1517" s="25" t="str">
        <f t="shared" si="388"/>
        <v>GD^-1</v>
      </c>
      <c r="Y1517" s="1">
        <f t="shared" si="389"/>
        <v>1479</v>
      </c>
      <c r="Z1517" t="str">
        <f t="shared" si="390"/>
        <v>ITM_GDM1</v>
      </c>
      <c r="AA1517" s="158" t="str">
        <f>IF(ISNA(VLOOKUP(X1517,Sheet2!J:J,1,0)),"//","")</f>
        <v/>
      </c>
      <c r="AC1517" s="108" t="str">
        <f t="shared" si="391"/>
        <v>GD^MINUS_1</v>
      </c>
      <c r="AD1517" t="b">
        <f t="shared" si="392"/>
        <v>0</v>
      </c>
    </row>
    <row r="1518" spans="1:30">
      <c r="A1518" s="56">
        <f t="shared" si="393"/>
        <v>1518</v>
      </c>
      <c r="B1518" s="55">
        <f t="shared" si="394"/>
        <v>1480</v>
      </c>
      <c r="C1518" s="59" t="s">
        <v>3866</v>
      </c>
      <c r="D1518" s="59" t="s">
        <v>4751</v>
      </c>
      <c r="E1518" s="65" t="s">
        <v>131</v>
      </c>
      <c r="F1518" s="65" t="s">
        <v>131</v>
      </c>
      <c r="G1518" s="190">
        <v>0</v>
      </c>
      <c r="H1518" s="190">
        <v>0</v>
      </c>
      <c r="I1518" s="174" t="s">
        <v>3</v>
      </c>
      <c r="J1518" s="65" t="s">
        <v>1549</v>
      </c>
      <c r="K1518" s="66" t="s">
        <v>4241</v>
      </c>
      <c r="L1518" s="67"/>
      <c r="M1518" s="63" t="s">
        <v>1764</v>
      </c>
      <c r="N1518" s="13"/>
      <c r="O1518"/>
      <c r="P1518" t="str">
        <f t="shared" si="385"/>
        <v/>
      </c>
      <c r="Q1518" t="str">
        <f>IF(ISNA(VLOOKUP(AC1518,#REF!,1)),"//","")</f>
        <v/>
      </c>
      <c r="R1518"/>
      <c r="S1518" s="43">
        <f t="shared" si="386"/>
        <v>329</v>
      </c>
      <c r="T1518" s="92" t="s">
        <v>2431</v>
      </c>
      <c r="U1518" s="70" t="s">
        <v>2823</v>
      </c>
      <c r="V1518" s="70" t="s">
        <v>2431</v>
      </c>
      <c r="W1518" s="44" t="str">
        <f t="shared" si="387"/>
        <v>"GRAD"</v>
      </c>
      <c r="X1518" s="25" t="str">
        <f t="shared" si="388"/>
        <v>GRAD</v>
      </c>
      <c r="Y1518" s="1">
        <f t="shared" si="389"/>
        <v>1480</v>
      </c>
      <c r="Z1518" t="str">
        <f t="shared" si="390"/>
        <v>ITM_GRAD</v>
      </c>
      <c r="AA1518" s="158" t="str">
        <f>IF(ISNA(VLOOKUP(X1518,Sheet2!J:J,1,0)),"//","")</f>
        <v>//</v>
      </c>
      <c r="AC1518" s="108" t="str">
        <f t="shared" si="391"/>
        <v>GRAD</v>
      </c>
      <c r="AD1518" t="b">
        <f t="shared" si="392"/>
        <v>1</v>
      </c>
    </row>
    <row r="1519" spans="1:30">
      <c r="A1519" s="56">
        <f t="shared" si="393"/>
        <v>1519</v>
      </c>
      <c r="B1519" s="55">
        <f t="shared" si="394"/>
        <v>1481</v>
      </c>
      <c r="C1519" s="59" t="s">
        <v>3867</v>
      </c>
      <c r="D1519" s="59" t="s">
        <v>4751</v>
      </c>
      <c r="E1519" s="65" t="s">
        <v>132</v>
      </c>
      <c r="F1519" s="65" t="s">
        <v>132</v>
      </c>
      <c r="G1519" s="190">
        <v>0</v>
      </c>
      <c r="H1519" s="190">
        <v>0</v>
      </c>
      <c r="I1519" s="174" t="s">
        <v>3</v>
      </c>
      <c r="J1519" s="65" t="s">
        <v>1549</v>
      </c>
      <c r="K1519" s="66" t="s">
        <v>4241</v>
      </c>
      <c r="L1519" s="67"/>
      <c r="M1519" s="63" t="s">
        <v>1765</v>
      </c>
      <c r="N1519" s="13"/>
      <c r="O1519"/>
      <c r="P1519" t="str">
        <f t="shared" si="385"/>
        <v/>
      </c>
      <c r="Q1519" t="str">
        <f>IF(ISNA(VLOOKUP(AC1519,#REF!,1)),"//","")</f>
        <v/>
      </c>
      <c r="R1519"/>
      <c r="S1519" s="43">
        <f t="shared" si="386"/>
        <v>330</v>
      </c>
      <c r="T1519" s="92" t="s">
        <v>2888</v>
      </c>
      <c r="U1519" s="70" t="s">
        <v>2431</v>
      </c>
      <c r="V1519" s="70" t="s">
        <v>2431</v>
      </c>
      <c r="W1519" s="44" t="str">
        <f t="shared" si="387"/>
        <v>"GRAD" STD_RIGHT_ARROW</v>
      </c>
      <c r="X1519" s="25" t="str">
        <f t="shared" si="388"/>
        <v>GRAD&gt;</v>
      </c>
      <c r="Y1519" s="1">
        <f t="shared" si="389"/>
        <v>1481</v>
      </c>
      <c r="Z1519" t="str">
        <f t="shared" si="390"/>
        <v>ITM_GRADto</v>
      </c>
      <c r="AA1519" s="158" t="str">
        <f>IF(ISNA(VLOOKUP(X1519,Sheet2!J:J,1,0)),"//","")</f>
        <v>//</v>
      </c>
      <c r="AC1519" s="108" t="str">
        <f t="shared" si="391"/>
        <v>GRAD&gt;</v>
      </c>
      <c r="AD1519" t="b">
        <f t="shared" si="392"/>
        <v>1</v>
      </c>
    </row>
    <row r="1520" spans="1:30">
      <c r="A1520" s="56">
        <f t="shared" si="393"/>
        <v>1520</v>
      </c>
      <c r="B1520" s="55">
        <f t="shared" si="394"/>
        <v>1482</v>
      </c>
      <c r="C1520" s="59" t="s">
        <v>3881</v>
      </c>
      <c r="D1520" s="59" t="s">
        <v>7</v>
      </c>
      <c r="E1520" s="65" t="s">
        <v>133</v>
      </c>
      <c r="F1520" s="65" t="s">
        <v>133</v>
      </c>
      <c r="G1520" s="190">
        <v>0</v>
      </c>
      <c r="H1520" s="190">
        <v>16383</v>
      </c>
      <c r="I1520" s="174" t="s">
        <v>3</v>
      </c>
      <c r="J1520" s="65" t="s">
        <v>1549</v>
      </c>
      <c r="K1520" s="66" t="s">
        <v>4242</v>
      </c>
      <c r="L1520" s="67"/>
      <c r="M1520" s="63" t="s">
        <v>1767</v>
      </c>
      <c r="N1520" s="13"/>
      <c r="O1520"/>
      <c r="P1520" t="str">
        <f t="shared" si="385"/>
        <v/>
      </c>
      <c r="Q1520" t="str">
        <f>IF(ISNA(VLOOKUP(AC1520,#REF!,1)),"//","")</f>
        <v/>
      </c>
      <c r="R1520"/>
      <c r="S1520" s="43">
        <f t="shared" si="386"/>
        <v>331</v>
      </c>
      <c r="T1520" s="92" t="s">
        <v>2431</v>
      </c>
      <c r="U1520" s="70" t="s">
        <v>2431</v>
      </c>
      <c r="V1520" s="70" t="s">
        <v>2431</v>
      </c>
      <c r="W1520" s="44" t="str">
        <f t="shared" si="387"/>
        <v>"GTO."</v>
      </c>
      <c r="X1520" s="25" t="str">
        <f t="shared" si="388"/>
        <v>GTO.</v>
      </c>
      <c r="Y1520" s="1">
        <f t="shared" si="389"/>
        <v>1482</v>
      </c>
      <c r="Z1520" t="str">
        <f t="shared" si="390"/>
        <v>ITM_GTOP</v>
      </c>
      <c r="AA1520" s="158" t="str">
        <f>IF(ISNA(VLOOKUP(X1520,Sheet2!J:J,1,0)),"//","")</f>
        <v>//</v>
      </c>
      <c r="AC1520" s="108" t="str">
        <f t="shared" si="391"/>
        <v>GTO.</v>
      </c>
      <c r="AD1520" t="b">
        <f t="shared" si="392"/>
        <v>1</v>
      </c>
    </row>
    <row r="1521" spans="1:30">
      <c r="A1521" s="56">
        <f t="shared" si="393"/>
        <v>1521</v>
      </c>
      <c r="B1521" s="55">
        <f t="shared" si="394"/>
        <v>1483</v>
      </c>
      <c r="C1521" s="59" t="s">
        <v>4632</v>
      </c>
      <c r="D1521" s="59" t="s">
        <v>7</v>
      </c>
      <c r="E1521" s="65" t="s">
        <v>1266</v>
      </c>
      <c r="F1521" s="65" t="s">
        <v>1266</v>
      </c>
      <c r="G1521" s="190">
        <v>0</v>
      </c>
      <c r="H1521" s="190">
        <v>0</v>
      </c>
      <c r="I1521" s="174" t="s">
        <v>3</v>
      </c>
      <c r="J1521" s="65" t="s">
        <v>1549</v>
      </c>
      <c r="K1521" s="66" t="s">
        <v>4241</v>
      </c>
      <c r="L1521" s="67"/>
      <c r="M1521" s="63" t="s">
        <v>1770</v>
      </c>
      <c r="N1521" s="13"/>
      <c r="O1521"/>
      <c r="P1521" t="str">
        <f t="shared" si="385"/>
        <v/>
      </c>
      <c r="Q1521" t="str">
        <f>IF(ISNA(VLOOKUP(AC1521,#REF!,1)),"//","")</f>
        <v/>
      </c>
      <c r="R1521"/>
      <c r="S1521" s="43">
        <f t="shared" si="386"/>
        <v>332</v>
      </c>
      <c r="T1521" s="92" t="s">
        <v>2431</v>
      </c>
      <c r="U1521" s="70" t="s">
        <v>2431</v>
      </c>
      <c r="V1521" s="70" t="s">
        <v>2431</v>
      </c>
      <c r="W1521" s="44" t="str">
        <f t="shared" si="387"/>
        <v>"H" STD_SUB_N</v>
      </c>
      <c r="X1521" s="25" t="str">
        <f t="shared" si="388"/>
        <v>HN</v>
      </c>
      <c r="Y1521" s="1">
        <f t="shared" si="389"/>
        <v>1483</v>
      </c>
      <c r="Z1521" t="str">
        <f t="shared" si="390"/>
        <v>ITM_HN</v>
      </c>
      <c r="AA1521" s="158" t="str">
        <f>IF(ISNA(VLOOKUP(X1521,Sheet2!J:J,1,0)),"//","")</f>
        <v>//</v>
      </c>
      <c r="AC1521" s="108" t="str">
        <f t="shared" si="391"/>
        <v>HN</v>
      </c>
      <c r="AD1521" t="b">
        <f t="shared" si="392"/>
        <v>1</v>
      </c>
    </row>
    <row r="1522" spans="1:30">
      <c r="A1522" s="56">
        <f t="shared" si="393"/>
        <v>1522</v>
      </c>
      <c r="B1522" s="55">
        <f t="shared" si="394"/>
        <v>1484</v>
      </c>
      <c r="C1522" s="59" t="s">
        <v>4633</v>
      </c>
      <c r="D1522" s="59" t="s">
        <v>7</v>
      </c>
      <c r="E1522" s="65" t="s">
        <v>1267</v>
      </c>
      <c r="F1522" s="65" t="s">
        <v>1267</v>
      </c>
      <c r="G1522" s="190">
        <v>0</v>
      </c>
      <c r="H1522" s="190">
        <v>0</v>
      </c>
      <c r="I1522" s="174" t="s">
        <v>3</v>
      </c>
      <c r="J1522" s="65" t="s">
        <v>1549</v>
      </c>
      <c r="K1522" s="66" t="s">
        <v>4241</v>
      </c>
      <c r="L1522" s="67"/>
      <c r="M1522" s="63" t="s">
        <v>1771</v>
      </c>
      <c r="N1522" s="13"/>
      <c r="O1522"/>
      <c r="P1522" t="str">
        <f t="shared" ref="P1522:P1585" si="397">IF(E1522=F1522,"","NOT EQUAL")</f>
        <v/>
      </c>
      <c r="Q1522" t="str">
        <f>IF(ISNA(VLOOKUP(AC1522,#REF!,1)),"//","")</f>
        <v/>
      </c>
      <c r="R1522"/>
      <c r="S1522" s="43">
        <f t="shared" si="386"/>
        <v>333</v>
      </c>
      <c r="T1522" s="92" t="s">
        <v>2431</v>
      </c>
      <c r="U1522" s="70" t="s">
        <v>2431</v>
      </c>
      <c r="V1522" s="70" t="s">
        <v>2431</v>
      </c>
      <c r="W1522" s="44" t="str">
        <f t="shared" si="387"/>
        <v>"H" STD_SUB_N STD_SUB_P</v>
      </c>
      <c r="X1522" s="25" t="str">
        <f t="shared" si="388"/>
        <v>HNP</v>
      </c>
      <c r="Y1522" s="1">
        <f t="shared" si="389"/>
        <v>1484</v>
      </c>
      <c r="Z1522" t="str">
        <f t="shared" si="390"/>
        <v>ITM_HNP</v>
      </c>
      <c r="AA1522" s="158" t="str">
        <f>IF(ISNA(VLOOKUP(X1522,Sheet2!J:J,1,0)),"//","")</f>
        <v>//</v>
      </c>
      <c r="AC1522" s="108" t="str">
        <f t="shared" si="391"/>
        <v>HNP</v>
      </c>
      <c r="AD1522" t="b">
        <f t="shared" si="392"/>
        <v>1</v>
      </c>
    </row>
    <row r="1523" spans="1:30">
      <c r="A1523" s="56">
        <f t="shared" si="393"/>
        <v>1523</v>
      </c>
      <c r="B1523" s="55">
        <f t="shared" si="394"/>
        <v>1485</v>
      </c>
      <c r="C1523" s="59" t="s">
        <v>3882</v>
      </c>
      <c r="D1523" s="59" t="s">
        <v>7</v>
      </c>
      <c r="E1523" s="65" t="s">
        <v>146</v>
      </c>
      <c r="F1523" s="65" t="s">
        <v>146</v>
      </c>
      <c r="G1523" s="190">
        <v>0</v>
      </c>
      <c r="H1523" s="190">
        <v>0</v>
      </c>
      <c r="I1523" s="174" t="s">
        <v>3</v>
      </c>
      <c r="J1523" s="65" t="s">
        <v>1549</v>
      </c>
      <c r="K1523" s="66" t="s">
        <v>4241</v>
      </c>
      <c r="L1523" s="67"/>
      <c r="M1523" s="63" t="s">
        <v>1782</v>
      </c>
      <c r="N1523" s="13"/>
      <c r="O1523"/>
      <c r="P1523" t="str">
        <f t="shared" si="397"/>
        <v/>
      </c>
      <c r="Q1523" t="str">
        <f>IF(ISNA(VLOOKUP(AC1523,#REF!,1)),"//","")</f>
        <v/>
      </c>
      <c r="R1523"/>
      <c r="S1523" s="43">
        <f t="shared" si="386"/>
        <v>334</v>
      </c>
      <c r="T1523" s="92" t="s">
        <v>2893</v>
      </c>
      <c r="U1523" s="70" t="s">
        <v>2431</v>
      </c>
      <c r="V1523" s="70" t="s">
        <v>2431</v>
      </c>
      <c r="W1523" s="44" t="str">
        <f t="shared" si="387"/>
        <v>"IM"</v>
      </c>
      <c r="X1523" s="25" t="str">
        <f t="shared" si="388"/>
        <v>IM</v>
      </c>
      <c r="Y1523" s="1">
        <f t="shared" si="389"/>
        <v>1485</v>
      </c>
      <c r="Z1523" t="str">
        <f t="shared" si="390"/>
        <v>ITM_IM</v>
      </c>
      <c r="AA1523" s="158" t="str">
        <f>IF(ISNA(VLOOKUP(X1523,Sheet2!J:J,1,0)),"//","")</f>
        <v/>
      </c>
      <c r="AC1523" s="108" t="str">
        <f t="shared" si="391"/>
        <v>IM</v>
      </c>
      <c r="AD1523" t="b">
        <f t="shared" si="392"/>
        <v>1</v>
      </c>
    </row>
    <row r="1524" spans="1:30">
      <c r="A1524" s="56">
        <f t="shared" si="393"/>
        <v>1524</v>
      </c>
      <c r="B1524" s="55">
        <f t="shared" si="394"/>
        <v>1486</v>
      </c>
      <c r="C1524" s="59" t="s">
        <v>4944</v>
      </c>
      <c r="D1524" s="59" t="s">
        <v>2473</v>
      </c>
      <c r="E1524" s="65" t="s">
        <v>1270</v>
      </c>
      <c r="F1524" s="65" t="s">
        <v>1270</v>
      </c>
      <c r="G1524" s="190">
        <v>0</v>
      </c>
      <c r="H1524" s="190">
        <v>99</v>
      </c>
      <c r="I1524" s="174" t="s">
        <v>3</v>
      </c>
      <c r="J1524" s="65" t="s">
        <v>1550</v>
      </c>
      <c r="K1524" s="66" t="s">
        <v>4241</v>
      </c>
      <c r="L1524" s="67"/>
      <c r="M1524" s="63" t="s">
        <v>1784</v>
      </c>
      <c r="N1524" s="13"/>
      <c r="O1524"/>
      <c r="P1524" t="str">
        <f t="shared" si="397"/>
        <v/>
      </c>
      <c r="Q1524" t="str">
        <f>IF(ISNA(VLOOKUP(AC1524,#REF!,1)),"//","")</f>
        <v/>
      </c>
      <c r="R1524"/>
      <c r="S1524" s="43">
        <f t="shared" si="386"/>
        <v>335</v>
      </c>
      <c r="T1524" s="92" t="s">
        <v>2431</v>
      </c>
      <c r="U1524" s="70" t="s">
        <v>2823</v>
      </c>
      <c r="V1524" s="70" t="s">
        <v>2431</v>
      </c>
      <c r="W1524" s="44" t="str">
        <f t="shared" si="387"/>
        <v>"INDEX"</v>
      </c>
      <c r="X1524" s="25" t="str">
        <f t="shared" si="388"/>
        <v>INDEX</v>
      </c>
      <c r="Y1524" s="1">
        <f t="shared" si="389"/>
        <v>1486</v>
      </c>
      <c r="Z1524" t="str">
        <f t="shared" si="390"/>
        <v>ITM_INDEX</v>
      </c>
      <c r="AA1524" s="158" t="str">
        <f>IF(ISNA(VLOOKUP(X1524,Sheet2!J:J,1,0)),"//","")</f>
        <v/>
      </c>
      <c r="AC1524" s="108" t="str">
        <f t="shared" si="391"/>
        <v>INDEX</v>
      </c>
      <c r="AD1524" t="b">
        <f t="shared" si="392"/>
        <v>1</v>
      </c>
    </row>
    <row r="1525" spans="1:30">
      <c r="A1525" s="56">
        <f t="shared" si="393"/>
        <v>1525</v>
      </c>
      <c r="B1525" s="55">
        <f t="shared" si="394"/>
        <v>1487</v>
      </c>
      <c r="C1525" s="59" t="s">
        <v>4584</v>
      </c>
      <c r="D1525" s="59" t="s">
        <v>7</v>
      </c>
      <c r="E1525" s="65" t="s">
        <v>1275</v>
      </c>
      <c r="F1525" s="65" t="s">
        <v>1275</v>
      </c>
      <c r="G1525" s="190">
        <v>0</v>
      </c>
      <c r="H1525" s="190">
        <v>0</v>
      </c>
      <c r="I1525" s="174" t="s">
        <v>3</v>
      </c>
      <c r="J1525" s="65" t="s">
        <v>1549</v>
      </c>
      <c r="K1525" s="66" t="s">
        <v>4241</v>
      </c>
      <c r="L1525" s="67"/>
      <c r="M1525" s="63" t="s">
        <v>1793</v>
      </c>
      <c r="N1525" s="13"/>
      <c r="O1525"/>
      <c r="P1525" t="str">
        <f t="shared" si="397"/>
        <v/>
      </c>
      <c r="Q1525" t="str">
        <f>IF(ISNA(VLOOKUP(AC1525,#REF!,1)),"//","")</f>
        <v/>
      </c>
      <c r="R1525"/>
      <c r="S1525" s="43">
        <f t="shared" si="386"/>
        <v>336</v>
      </c>
      <c r="T1525" s="92" t="s">
        <v>2431</v>
      </c>
      <c r="U1525" s="70" t="s">
        <v>2431</v>
      </c>
      <c r="V1525" s="70" t="s">
        <v>2431</v>
      </c>
      <c r="W1525" s="44" t="str">
        <f t="shared" si="387"/>
        <v>"I" STD_SUB_X STD_SUB_Y STD_SUB_Z</v>
      </c>
      <c r="X1525" s="25" t="str">
        <f t="shared" si="388"/>
        <v>IXYZ</v>
      </c>
      <c r="Y1525" s="1">
        <f t="shared" si="389"/>
        <v>1487</v>
      </c>
      <c r="Z1525" t="str">
        <f t="shared" si="390"/>
        <v>ITM_IXYZ</v>
      </c>
      <c r="AA1525" s="158" t="str">
        <f>IF(ISNA(VLOOKUP(X1525,Sheet2!J:J,1,0)),"//","")</f>
        <v>//</v>
      </c>
      <c r="AC1525" s="108" t="str">
        <f t="shared" si="391"/>
        <v>IXYZ</v>
      </c>
      <c r="AD1525" t="b">
        <f t="shared" si="392"/>
        <v>1</v>
      </c>
    </row>
    <row r="1526" spans="1:30">
      <c r="A1526" s="56">
        <f t="shared" si="393"/>
        <v>1526</v>
      </c>
      <c r="B1526" s="55">
        <f t="shared" si="394"/>
        <v>1488</v>
      </c>
      <c r="C1526" s="59" t="s">
        <v>4554</v>
      </c>
      <c r="D1526" s="59" t="s">
        <v>7</v>
      </c>
      <c r="E1526" s="65" t="s">
        <v>1276</v>
      </c>
      <c r="F1526" s="65" t="s">
        <v>1276</v>
      </c>
      <c r="G1526" s="190">
        <v>0</v>
      </c>
      <c r="H1526" s="190">
        <v>0</v>
      </c>
      <c r="I1526" s="174" t="s">
        <v>3</v>
      </c>
      <c r="J1526" s="65" t="s">
        <v>1549</v>
      </c>
      <c r="K1526" s="66" t="s">
        <v>4241</v>
      </c>
      <c r="L1526" s="67"/>
      <c r="M1526" s="63" t="s">
        <v>1794</v>
      </c>
      <c r="N1526" s="13"/>
      <c r="O1526"/>
      <c r="P1526" t="str">
        <f t="shared" si="397"/>
        <v/>
      </c>
      <c r="Q1526" t="str">
        <f>IF(ISNA(VLOOKUP(AC1526,#REF!,1)),"//","")</f>
        <v/>
      </c>
      <c r="R1526"/>
      <c r="S1526" s="43">
        <f t="shared" si="386"/>
        <v>337</v>
      </c>
      <c r="T1526" s="92" t="s">
        <v>2431</v>
      </c>
      <c r="U1526" s="70" t="s">
        <v>2431</v>
      </c>
      <c r="V1526" s="70" t="s">
        <v>2431</v>
      </c>
      <c r="W1526" s="44" t="str">
        <f t="shared" si="387"/>
        <v>"I" STD_GAMMA STD_SUB_P</v>
      </c>
      <c r="X1526" s="25" t="str">
        <f t="shared" si="388"/>
        <v>IGAMMAP</v>
      </c>
      <c r="Y1526" s="1">
        <f t="shared" si="389"/>
        <v>1488</v>
      </c>
      <c r="Z1526" t="str">
        <f t="shared" si="390"/>
        <v>ITM_IGAMMAP</v>
      </c>
      <c r="AA1526" s="158" t="str">
        <f>IF(ISNA(VLOOKUP(X1526,Sheet2!J:J,1,0)),"//","")</f>
        <v>//</v>
      </c>
      <c r="AC1526" s="108" t="str">
        <f t="shared" si="391"/>
        <v>IGAMMAP</v>
      </c>
      <c r="AD1526" t="b">
        <f t="shared" si="392"/>
        <v>1</v>
      </c>
    </row>
    <row r="1527" spans="1:30">
      <c r="A1527" s="56">
        <f t="shared" si="393"/>
        <v>1527</v>
      </c>
      <c r="B1527" s="55">
        <f t="shared" si="394"/>
        <v>1489</v>
      </c>
      <c r="C1527" s="59" t="s">
        <v>4555</v>
      </c>
      <c r="D1527" s="59" t="s">
        <v>7</v>
      </c>
      <c r="E1527" s="65" t="s">
        <v>1277</v>
      </c>
      <c r="F1527" s="65" t="s">
        <v>1277</v>
      </c>
      <c r="G1527" s="190">
        <v>0</v>
      </c>
      <c r="H1527" s="190">
        <v>0</v>
      </c>
      <c r="I1527" s="174" t="s">
        <v>3</v>
      </c>
      <c r="J1527" s="65" t="s">
        <v>1549</v>
      </c>
      <c r="K1527" s="66" t="s">
        <v>4241</v>
      </c>
      <c r="L1527" s="67"/>
      <c r="M1527" s="63" t="s">
        <v>1795</v>
      </c>
      <c r="N1527" s="13"/>
      <c r="O1527"/>
      <c r="P1527" t="str">
        <f t="shared" si="397"/>
        <v/>
      </c>
      <c r="Q1527" t="str">
        <f>IF(ISNA(VLOOKUP(AC1527,#REF!,1)),"//","")</f>
        <v/>
      </c>
      <c r="R1527"/>
      <c r="S1527" s="43">
        <f t="shared" si="386"/>
        <v>338</v>
      </c>
      <c r="T1527" s="92" t="s">
        <v>2431</v>
      </c>
      <c r="U1527" s="70" t="s">
        <v>2431</v>
      </c>
      <c r="V1527" s="70" t="s">
        <v>2431</v>
      </c>
      <c r="W1527" s="44" t="str">
        <f t="shared" si="387"/>
        <v>"I" STD_GAMMA STD_SUB_Q</v>
      </c>
      <c r="X1527" s="25" t="str">
        <f t="shared" si="388"/>
        <v>IGAMMAQ</v>
      </c>
      <c r="Y1527" s="1">
        <f t="shared" si="389"/>
        <v>1489</v>
      </c>
      <c r="Z1527" t="str">
        <f t="shared" si="390"/>
        <v>ITM_IGAMMAQ</v>
      </c>
      <c r="AA1527" s="158" t="str">
        <f>IF(ISNA(VLOOKUP(X1527,Sheet2!J:J,1,0)),"//","")</f>
        <v>//</v>
      </c>
      <c r="AC1527" s="108" t="str">
        <f t="shared" si="391"/>
        <v>IGAMMAQ</v>
      </c>
      <c r="AD1527" t="b">
        <f t="shared" si="392"/>
        <v>1</v>
      </c>
    </row>
    <row r="1528" spans="1:30">
      <c r="A1528" s="56">
        <f t="shared" si="393"/>
        <v>1528</v>
      </c>
      <c r="B1528" s="55">
        <f t="shared" si="394"/>
        <v>1490</v>
      </c>
      <c r="C1528" s="59" t="s">
        <v>4945</v>
      </c>
      <c r="D1528" s="59" t="s">
        <v>4947</v>
      </c>
      <c r="E1528" s="65" t="s">
        <v>151</v>
      </c>
      <c r="F1528" s="65" t="s">
        <v>151</v>
      </c>
      <c r="G1528" s="190">
        <v>0</v>
      </c>
      <c r="H1528" s="190">
        <v>0</v>
      </c>
      <c r="I1528" s="174" t="s">
        <v>3</v>
      </c>
      <c r="J1528" s="65" t="s">
        <v>1549</v>
      </c>
      <c r="K1528" s="66" t="s">
        <v>4241</v>
      </c>
      <c r="L1528" s="67"/>
      <c r="M1528" s="63" t="s">
        <v>1796</v>
      </c>
      <c r="N1528" s="13"/>
      <c r="O1528"/>
      <c r="P1528" t="str">
        <f t="shared" si="397"/>
        <v/>
      </c>
      <c r="Q1528" t="str">
        <f>IF(ISNA(VLOOKUP(AC1528,#REF!,1)),"//","")</f>
        <v/>
      </c>
      <c r="R1528"/>
      <c r="S1528" s="43">
        <f t="shared" si="386"/>
        <v>339</v>
      </c>
      <c r="T1528" s="92" t="s">
        <v>2431</v>
      </c>
      <c r="U1528" s="70" t="s">
        <v>2431</v>
      </c>
      <c r="V1528" s="70" t="s">
        <v>2431</v>
      </c>
      <c r="W1528" s="44" t="str">
        <f t="shared" si="387"/>
        <v>"I+"</v>
      </c>
      <c r="X1528" s="25" t="str">
        <f t="shared" si="388"/>
        <v>I+</v>
      </c>
      <c r="Y1528" s="1">
        <f t="shared" si="389"/>
        <v>1490</v>
      </c>
      <c r="Z1528" t="str">
        <f t="shared" si="390"/>
        <v>ITM_IPLUS</v>
      </c>
      <c r="AA1528" s="158" t="str">
        <f>IF(ISNA(VLOOKUP(X1528,Sheet2!J:J,1,0)),"//","")</f>
        <v/>
      </c>
      <c r="AC1528" s="108" t="str">
        <f t="shared" si="391"/>
        <v>I+</v>
      </c>
      <c r="AD1528" t="b">
        <f t="shared" si="392"/>
        <v>1</v>
      </c>
    </row>
    <row r="1529" spans="1:30">
      <c r="A1529" s="56">
        <f t="shared" si="393"/>
        <v>1529</v>
      </c>
      <c r="B1529" s="55">
        <f t="shared" si="394"/>
        <v>1491</v>
      </c>
      <c r="C1529" s="59" t="s">
        <v>4945</v>
      </c>
      <c r="D1529" s="59" t="s">
        <v>4948</v>
      </c>
      <c r="E1529" s="65" t="s">
        <v>152</v>
      </c>
      <c r="F1529" s="65" t="s">
        <v>152</v>
      </c>
      <c r="G1529" s="190">
        <v>0</v>
      </c>
      <c r="H1529" s="190">
        <v>0</v>
      </c>
      <c r="I1529" s="174" t="s">
        <v>3</v>
      </c>
      <c r="J1529" s="65" t="s">
        <v>1549</v>
      </c>
      <c r="K1529" s="66" t="s">
        <v>4241</v>
      </c>
      <c r="L1529" s="67"/>
      <c r="M1529" s="63" t="s">
        <v>1797</v>
      </c>
      <c r="N1529" s="13"/>
      <c r="O1529"/>
      <c r="P1529" t="str">
        <f t="shared" si="397"/>
        <v/>
      </c>
      <c r="Q1529" t="str">
        <f>IF(ISNA(VLOOKUP(AC1529,#REF!,1)),"//","")</f>
        <v/>
      </c>
      <c r="R1529"/>
      <c r="S1529" s="43">
        <f t="shared" si="386"/>
        <v>340</v>
      </c>
      <c r="T1529" s="92" t="s">
        <v>2431</v>
      </c>
      <c r="U1529" s="70" t="s">
        <v>2431</v>
      </c>
      <c r="V1529" s="70" t="s">
        <v>2431</v>
      </c>
      <c r="W1529" s="44" t="str">
        <f t="shared" si="387"/>
        <v>"I-"</v>
      </c>
      <c r="X1529" s="25" t="str">
        <f t="shared" si="388"/>
        <v>I-</v>
      </c>
      <c r="Y1529" s="1">
        <f t="shared" si="389"/>
        <v>1491</v>
      </c>
      <c r="Z1529" t="str">
        <f t="shared" si="390"/>
        <v>ITM_IMINUS</v>
      </c>
      <c r="AA1529" s="158" t="str">
        <f>IF(ISNA(VLOOKUP(X1529,Sheet2!J:J,1,0)),"//","")</f>
        <v/>
      </c>
      <c r="AC1529" s="108" t="str">
        <f t="shared" si="391"/>
        <v>I-</v>
      </c>
      <c r="AD1529" t="b">
        <f t="shared" si="392"/>
        <v>1</v>
      </c>
    </row>
    <row r="1530" spans="1:30">
      <c r="A1530" s="56">
        <f t="shared" si="393"/>
        <v>1530</v>
      </c>
      <c r="B1530" s="55">
        <f t="shared" si="394"/>
        <v>1492</v>
      </c>
      <c r="C1530" s="62" t="s">
        <v>5037</v>
      </c>
      <c r="D1530" s="59" t="s">
        <v>7</v>
      </c>
      <c r="E1530" s="65" t="s">
        <v>1279</v>
      </c>
      <c r="F1530" s="65" t="s">
        <v>1279</v>
      </c>
      <c r="G1530" s="190">
        <v>0</v>
      </c>
      <c r="H1530" s="190">
        <v>0</v>
      </c>
      <c r="I1530" s="174" t="s">
        <v>3</v>
      </c>
      <c r="J1530" s="65" t="s">
        <v>1549</v>
      </c>
      <c r="K1530" s="66" t="s">
        <v>4241</v>
      </c>
      <c r="L1530" s="67"/>
      <c r="M1530" s="63" t="s">
        <v>1799</v>
      </c>
      <c r="N1530" s="13"/>
      <c r="O1530"/>
      <c r="P1530" t="str">
        <f t="shared" si="397"/>
        <v/>
      </c>
      <c r="Q1530" t="str">
        <f>IF(ISNA(VLOOKUP(AC1530,#REF!,1)),"//","")</f>
        <v/>
      </c>
      <c r="R1530"/>
      <c r="S1530" s="43">
        <f t="shared" si="386"/>
        <v>341</v>
      </c>
      <c r="T1530" s="92" t="s">
        <v>2431</v>
      </c>
      <c r="U1530" s="70" t="s">
        <v>2431</v>
      </c>
      <c r="V1530" s="70" t="s">
        <v>2431</v>
      </c>
      <c r="W1530" s="44" t="str">
        <f t="shared" si="387"/>
        <v>"J" STD_SUB_Y "(X)"</v>
      </c>
      <c r="X1530" s="25" t="str">
        <f t="shared" si="388"/>
        <v>JY(X)</v>
      </c>
      <c r="Y1530" s="1">
        <f t="shared" si="389"/>
        <v>1492</v>
      </c>
      <c r="Z1530" t="str">
        <f t="shared" si="390"/>
        <v>ITM_JYX</v>
      </c>
      <c r="AA1530" s="158" t="str">
        <f>IF(ISNA(VLOOKUP(X1530,Sheet2!J:J,1,0)),"//","")</f>
        <v>//</v>
      </c>
      <c r="AC1530" s="108" t="str">
        <f t="shared" si="391"/>
        <v>JY</v>
      </c>
      <c r="AD1530" t="b">
        <f t="shared" si="392"/>
        <v>0</v>
      </c>
    </row>
    <row r="1531" spans="1:30">
      <c r="A1531" s="56">
        <f t="shared" si="393"/>
        <v>1531</v>
      </c>
      <c r="B1531" s="55">
        <f t="shared" si="394"/>
        <v>1493</v>
      </c>
      <c r="C1531" s="59" t="s">
        <v>4946</v>
      </c>
      <c r="D1531" s="59" t="s">
        <v>4947</v>
      </c>
      <c r="E1531" s="65" t="s">
        <v>155</v>
      </c>
      <c r="F1531" s="65" t="s">
        <v>155</v>
      </c>
      <c r="G1531" s="190">
        <v>0</v>
      </c>
      <c r="H1531" s="190">
        <v>0</v>
      </c>
      <c r="I1531" s="174" t="s">
        <v>3</v>
      </c>
      <c r="J1531" s="65" t="s">
        <v>1549</v>
      </c>
      <c r="K1531" s="66" t="s">
        <v>4241</v>
      </c>
      <c r="L1531" s="67"/>
      <c r="M1531" s="63" t="s">
        <v>1800</v>
      </c>
      <c r="N1531" s="13"/>
      <c r="O1531"/>
      <c r="P1531" t="str">
        <f t="shared" si="397"/>
        <v/>
      </c>
      <c r="Q1531" t="str">
        <f>IF(ISNA(VLOOKUP(AC1531,#REF!,1)),"//","")</f>
        <v/>
      </c>
      <c r="R1531"/>
      <c r="S1531" s="43">
        <f t="shared" si="386"/>
        <v>342</v>
      </c>
      <c r="T1531" s="92" t="s">
        <v>2431</v>
      </c>
      <c r="U1531" s="70" t="s">
        <v>2431</v>
      </c>
      <c r="V1531" s="70" t="s">
        <v>2431</v>
      </c>
      <c r="W1531" s="44" t="str">
        <f t="shared" si="387"/>
        <v>"J+"</v>
      </c>
      <c r="X1531" s="25" t="str">
        <f t="shared" si="388"/>
        <v>J+</v>
      </c>
      <c r="Y1531" s="1">
        <f t="shared" si="389"/>
        <v>1493</v>
      </c>
      <c r="Z1531" t="str">
        <f t="shared" si="390"/>
        <v>ITM_JPLUS</v>
      </c>
      <c r="AA1531" s="158" t="str">
        <f>IF(ISNA(VLOOKUP(X1531,Sheet2!J:J,1,0)),"//","")</f>
        <v/>
      </c>
      <c r="AC1531" s="108" t="str">
        <f t="shared" si="391"/>
        <v>J+</v>
      </c>
      <c r="AD1531" t="b">
        <f t="shared" si="392"/>
        <v>1</v>
      </c>
    </row>
    <row r="1532" spans="1:30">
      <c r="A1532" s="56">
        <f t="shared" si="393"/>
        <v>1532</v>
      </c>
      <c r="B1532" s="55">
        <f t="shared" si="394"/>
        <v>1494</v>
      </c>
      <c r="C1532" s="59" t="s">
        <v>4946</v>
      </c>
      <c r="D1532" s="59" t="s">
        <v>4948</v>
      </c>
      <c r="E1532" s="65" t="s">
        <v>156</v>
      </c>
      <c r="F1532" s="65" t="s">
        <v>156</v>
      </c>
      <c r="G1532" s="190">
        <v>0</v>
      </c>
      <c r="H1532" s="190">
        <v>0</v>
      </c>
      <c r="I1532" s="174" t="s">
        <v>3</v>
      </c>
      <c r="J1532" s="65" t="s">
        <v>1549</v>
      </c>
      <c r="K1532" s="66" t="s">
        <v>4241</v>
      </c>
      <c r="L1532" s="67"/>
      <c r="M1532" s="63" t="s">
        <v>1801</v>
      </c>
      <c r="N1532" s="13"/>
      <c r="O1532"/>
      <c r="P1532" t="str">
        <f t="shared" si="397"/>
        <v/>
      </c>
      <c r="Q1532" t="str">
        <f>IF(ISNA(VLOOKUP(AC1532,#REF!,1)),"//","")</f>
        <v/>
      </c>
      <c r="R1532"/>
      <c r="S1532" s="43">
        <f t="shared" si="386"/>
        <v>343</v>
      </c>
      <c r="T1532" s="92" t="s">
        <v>2431</v>
      </c>
      <c r="U1532" s="70" t="s">
        <v>2431</v>
      </c>
      <c r="V1532" s="70" t="s">
        <v>2431</v>
      </c>
      <c r="W1532" s="44" t="str">
        <f t="shared" si="387"/>
        <v>"J-"</v>
      </c>
      <c r="X1532" s="25" t="str">
        <f t="shared" si="388"/>
        <v>J-</v>
      </c>
      <c r="Y1532" s="1">
        <f t="shared" si="389"/>
        <v>1494</v>
      </c>
      <c r="Z1532" t="str">
        <f t="shared" si="390"/>
        <v>ITM_JMINUS</v>
      </c>
      <c r="AA1532" s="158" t="str">
        <f>IF(ISNA(VLOOKUP(X1532,Sheet2!J:J,1,0)),"//","")</f>
        <v/>
      </c>
      <c r="AC1532" s="108" t="str">
        <f t="shared" si="391"/>
        <v>J-</v>
      </c>
      <c r="AD1532" t="b">
        <f t="shared" si="392"/>
        <v>1</v>
      </c>
    </row>
    <row r="1533" spans="1:30">
      <c r="A1533" s="56">
        <f t="shared" si="393"/>
        <v>1533</v>
      </c>
      <c r="B1533" s="55">
        <f t="shared" si="394"/>
        <v>1495</v>
      </c>
      <c r="C1533" s="59" t="s">
        <v>4528</v>
      </c>
      <c r="D1533" s="59" t="s">
        <v>7</v>
      </c>
      <c r="E1533" s="65" t="s">
        <v>1280</v>
      </c>
      <c r="F1533" s="65" t="s">
        <v>1280</v>
      </c>
      <c r="G1533" s="190">
        <v>0</v>
      </c>
      <c r="H1533" s="190">
        <v>0</v>
      </c>
      <c r="I1533" s="174" t="s">
        <v>3</v>
      </c>
      <c r="J1533" s="65" t="s">
        <v>1549</v>
      </c>
      <c r="K1533" s="66" t="s">
        <v>4241</v>
      </c>
      <c r="L1533" s="67"/>
      <c r="M1533" s="63" t="s">
        <v>4311</v>
      </c>
      <c r="N1533" s="13"/>
      <c r="O1533"/>
      <c r="P1533" t="str">
        <f t="shared" si="397"/>
        <v/>
      </c>
      <c r="Q1533" t="str">
        <f>IF(ISNA(VLOOKUP(AC1533,#REF!,1)),"//","")</f>
        <v/>
      </c>
      <c r="R1533"/>
      <c r="S1533" s="43">
        <f t="shared" si="386"/>
        <v>344</v>
      </c>
      <c r="T1533" s="92" t="s">
        <v>2431</v>
      </c>
      <c r="U1533" s="70" t="s">
        <v>2431</v>
      </c>
      <c r="V1533" s="70" t="s">
        <v>2431</v>
      </c>
      <c r="W1533" s="44" t="str">
        <f t="shared" si="387"/>
        <v>"J/G"</v>
      </c>
      <c r="X1533" s="25" t="str">
        <f t="shared" si="388"/>
        <v>J/G</v>
      </c>
      <c r="Y1533" s="1">
        <f t="shared" si="389"/>
        <v>1495</v>
      </c>
      <c r="Z1533" t="str">
        <f t="shared" si="390"/>
        <v>ITM_JUL_GREG</v>
      </c>
      <c r="AA1533" s="158" t="str">
        <f>IF(ISNA(VLOOKUP(X1533,Sheet2!J:J,1,0)),"//","")</f>
        <v>//</v>
      </c>
      <c r="AC1533" s="108" t="str">
        <f t="shared" si="391"/>
        <v>J/G</v>
      </c>
      <c r="AD1533" t="b">
        <f t="shared" si="392"/>
        <v>1</v>
      </c>
    </row>
    <row r="1534" spans="1:30">
      <c r="A1534" s="56">
        <f t="shared" si="393"/>
        <v>1534</v>
      </c>
      <c r="B1534" s="55">
        <f t="shared" si="394"/>
        <v>1496</v>
      </c>
      <c r="C1534" s="59" t="s">
        <v>4529</v>
      </c>
      <c r="D1534" s="59" t="s">
        <v>7</v>
      </c>
      <c r="E1534" s="65" t="s">
        <v>1281</v>
      </c>
      <c r="F1534" s="65" t="s">
        <v>1281</v>
      </c>
      <c r="G1534" s="190">
        <v>0</v>
      </c>
      <c r="H1534" s="190">
        <v>0</v>
      </c>
      <c r="I1534" s="174" t="s">
        <v>3</v>
      </c>
      <c r="J1534" s="65" t="s">
        <v>1549</v>
      </c>
      <c r="K1534" s="66" t="s">
        <v>4241</v>
      </c>
      <c r="L1534" s="67"/>
      <c r="M1534" s="63" t="s">
        <v>1804</v>
      </c>
      <c r="N1534" s="13"/>
      <c r="O1534"/>
      <c r="P1534" t="str">
        <f t="shared" si="397"/>
        <v/>
      </c>
      <c r="Q1534" t="str">
        <f>IF(ISNA(VLOOKUP(AC1534,#REF!,1)),"//","")</f>
        <v/>
      </c>
      <c r="R1534"/>
      <c r="S1534" s="43">
        <f t="shared" si="386"/>
        <v>345</v>
      </c>
      <c r="T1534" s="92" t="s">
        <v>2431</v>
      </c>
      <c r="U1534" s="70" t="s">
        <v>2431</v>
      </c>
      <c r="V1534" s="70" t="s">
        <v>2431</v>
      </c>
      <c r="W1534" s="44" t="str">
        <f t="shared" si="387"/>
        <v>"J" STD_RIGHT_ARROW "D"</v>
      </c>
      <c r="X1534" s="25" t="str">
        <f t="shared" si="388"/>
        <v>J&gt;D</v>
      </c>
      <c r="Y1534" s="1">
        <f t="shared" si="389"/>
        <v>1496</v>
      </c>
      <c r="Z1534" t="str">
        <f t="shared" si="390"/>
        <v>ITM_JtoD</v>
      </c>
      <c r="AA1534" s="158" t="str">
        <f>IF(ISNA(VLOOKUP(X1534,Sheet2!J:J,1,0)),"//","")</f>
        <v>//</v>
      </c>
      <c r="AC1534" s="108" t="str">
        <f t="shared" si="391"/>
        <v>J&gt;D</v>
      </c>
      <c r="AD1534" t="b">
        <f t="shared" si="392"/>
        <v>1</v>
      </c>
    </row>
    <row r="1535" spans="1:30">
      <c r="A1535" s="56">
        <f t="shared" si="393"/>
        <v>1535</v>
      </c>
      <c r="B1535" s="55">
        <f t="shared" si="394"/>
        <v>1497</v>
      </c>
      <c r="C1535" s="59" t="s">
        <v>4057</v>
      </c>
      <c r="D1535" s="59" t="s">
        <v>7</v>
      </c>
      <c r="E1535" s="65" t="s">
        <v>1282</v>
      </c>
      <c r="F1535" s="65" t="s">
        <v>1282</v>
      </c>
      <c r="G1535" s="190">
        <v>0</v>
      </c>
      <c r="H1535" s="190">
        <v>0</v>
      </c>
      <c r="I1535" s="174" t="s">
        <v>3</v>
      </c>
      <c r="J1535" s="65" t="s">
        <v>1549</v>
      </c>
      <c r="K1535" s="66" t="s">
        <v>4241</v>
      </c>
      <c r="L1535" s="67"/>
      <c r="M1535" s="137" t="s">
        <v>1807</v>
      </c>
      <c r="N1535" s="13"/>
      <c r="O1535"/>
      <c r="P1535" t="str">
        <f t="shared" ref="P1535" si="398">IF(E1535=F1535,"","NOT EQUAL")</f>
        <v/>
      </c>
      <c r="Q1535" t="str">
        <f>IF(ISNA(VLOOKUP(AC1535,#REF!,1)),"//","")</f>
        <v/>
      </c>
      <c r="R1535"/>
      <c r="S1535" s="43">
        <f t="shared" si="386"/>
        <v>346</v>
      </c>
      <c r="T1535" s="92" t="s">
        <v>2431</v>
      </c>
      <c r="U1535" s="70" t="s">
        <v>2431</v>
      </c>
      <c r="V1535" s="70" t="s">
        <v>2431</v>
      </c>
      <c r="W1535" s="44" t="str">
        <f t="shared" si="387"/>
        <v>"KEY"</v>
      </c>
      <c r="X1535" s="25" t="str">
        <f t="shared" si="388"/>
        <v>KEY</v>
      </c>
      <c r="Y1535" s="1">
        <f t="shared" si="389"/>
        <v>1497</v>
      </c>
      <c r="Z1535" t="str">
        <f t="shared" si="390"/>
        <v>ITM_KEY</v>
      </c>
      <c r="AA1535" s="158" t="str">
        <f>IF(ISNA(VLOOKUP(X1535,Sheet2!J:J,1,0)),"//","")</f>
        <v>//</v>
      </c>
      <c r="AC1535" s="108" t="str">
        <f t="shared" si="391"/>
        <v>KEY</v>
      </c>
      <c r="AD1535" t="b">
        <f t="shared" si="392"/>
        <v>1</v>
      </c>
    </row>
    <row r="1536" spans="1:30">
      <c r="A1536" s="56">
        <f t="shared" si="393"/>
        <v>1536</v>
      </c>
      <c r="B1536" s="55">
        <f t="shared" si="394"/>
        <v>1498</v>
      </c>
      <c r="C1536" s="59" t="s">
        <v>4057</v>
      </c>
      <c r="D1536" s="59" t="s">
        <v>7</v>
      </c>
      <c r="E1536" s="65" t="s">
        <v>163</v>
      </c>
      <c r="F1536" s="65" t="s">
        <v>163</v>
      </c>
      <c r="G1536" s="190">
        <v>0</v>
      </c>
      <c r="H1536" s="190">
        <v>0</v>
      </c>
      <c r="I1536" s="174" t="s">
        <v>3</v>
      </c>
      <c r="J1536" s="65" t="s">
        <v>1549</v>
      </c>
      <c r="K1536" s="66" t="s">
        <v>4241</v>
      </c>
      <c r="L1536" s="67"/>
      <c r="M1536" s="63" t="s">
        <v>1808</v>
      </c>
      <c r="N1536" s="13"/>
      <c r="O1536"/>
      <c r="P1536" t="str">
        <f t="shared" si="397"/>
        <v/>
      </c>
      <c r="Q1536" t="str">
        <f>IF(ISNA(VLOOKUP(AC1536,#REF!,1)),"//","")</f>
        <v/>
      </c>
      <c r="R1536"/>
      <c r="S1536" s="43">
        <f t="shared" si="386"/>
        <v>347</v>
      </c>
      <c r="T1536" s="92" t="s">
        <v>2431</v>
      </c>
      <c r="U1536" s="70" t="s">
        <v>2431</v>
      </c>
      <c r="V1536" s="70" t="s">
        <v>2431</v>
      </c>
      <c r="W1536" s="44" t="str">
        <f t="shared" si="387"/>
        <v>"KEYG"</v>
      </c>
      <c r="X1536" s="25" t="str">
        <f t="shared" si="388"/>
        <v>KEYG</v>
      </c>
      <c r="Y1536" s="1">
        <f t="shared" si="389"/>
        <v>1498</v>
      </c>
      <c r="Z1536" t="str">
        <f t="shared" si="390"/>
        <v>ITM_KEYG</v>
      </c>
      <c r="AA1536" s="158" t="str">
        <f>IF(ISNA(VLOOKUP(X1536,Sheet2!J:J,1,0)),"//","")</f>
        <v>//</v>
      </c>
      <c r="AC1536" s="108" t="str">
        <f t="shared" si="391"/>
        <v>KEYG</v>
      </c>
      <c r="AD1536" t="b">
        <f t="shared" si="392"/>
        <v>1</v>
      </c>
    </row>
    <row r="1537" spans="1:30">
      <c r="A1537" s="56">
        <f t="shared" si="393"/>
        <v>1537</v>
      </c>
      <c r="B1537" s="55">
        <f t="shared" si="394"/>
        <v>1499</v>
      </c>
      <c r="C1537" s="59" t="s">
        <v>4057</v>
      </c>
      <c r="D1537" s="59" t="s">
        <v>7</v>
      </c>
      <c r="E1537" s="65" t="s">
        <v>164</v>
      </c>
      <c r="F1537" s="65" t="s">
        <v>164</v>
      </c>
      <c r="G1537" s="190">
        <v>0</v>
      </c>
      <c r="H1537" s="190">
        <v>0</v>
      </c>
      <c r="I1537" s="174" t="s">
        <v>3</v>
      </c>
      <c r="J1537" s="65" t="s">
        <v>1549</v>
      </c>
      <c r="K1537" s="66" t="s">
        <v>4241</v>
      </c>
      <c r="L1537" s="67"/>
      <c r="M1537" s="63" t="s">
        <v>1809</v>
      </c>
      <c r="N1537" s="13"/>
      <c r="O1537"/>
      <c r="P1537" t="str">
        <f t="shared" si="397"/>
        <v/>
      </c>
      <c r="Q1537" t="str">
        <f>IF(ISNA(VLOOKUP(AC1537,#REF!,1)),"//","")</f>
        <v/>
      </c>
      <c r="R1537"/>
      <c r="S1537" s="43">
        <f t="shared" si="386"/>
        <v>348</v>
      </c>
      <c r="T1537" s="92" t="s">
        <v>2431</v>
      </c>
      <c r="U1537" s="70" t="s">
        <v>2431</v>
      </c>
      <c r="V1537" s="70" t="s">
        <v>2431</v>
      </c>
      <c r="W1537" s="44" t="str">
        <f t="shared" si="387"/>
        <v>"KEYX"</v>
      </c>
      <c r="X1537" s="25" t="str">
        <f t="shared" si="388"/>
        <v>KEYX</v>
      </c>
      <c r="Y1537" s="1">
        <f t="shared" si="389"/>
        <v>1499</v>
      </c>
      <c r="Z1537" t="str">
        <f t="shared" si="390"/>
        <v>ITM_KEYX</v>
      </c>
      <c r="AA1537" s="158" t="str">
        <f>IF(ISNA(VLOOKUP(X1537,Sheet2!J:J,1,0)),"//","")</f>
        <v>//</v>
      </c>
      <c r="AC1537" s="108" t="str">
        <f t="shared" si="391"/>
        <v>KEYX</v>
      </c>
      <c r="AD1537" t="b">
        <f t="shared" si="392"/>
        <v>1</v>
      </c>
    </row>
    <row r="1538" spans="1:30" s="126" customFormat="1">
      <c r="A1538" s="56">
        <f t="shared" si="393"/>
        <v>1538</v>
      </c>
      <c r="B1538" s="55">
        <f t="shared" si="394"/>
        <v>1500</v>
      </c>
      <c r="C1538" s="122" t="s">
        <v>3738</v>
      </c>
      <c r="D1538" s="122" t="s">
        <v>7</v>
      </c>
      <c r="E1538" s="123" t="s">
        <v>330</v>
      </c>
      <c r="F1538" s="123" t="s">
        <v>330</v>
      </c>
      <c r="G1538" s="189">
        <v>0</v>
      </c>
      <c r="H1538" s="189">
        <v>0</v>
      </c>
      <c r="I1538" s="174" t="s">
        <v>3</v>
      </c>
      <c r="J1538" s="65" t="s">
        <v>1549</v>
      </c>
      <c r="K1538" s="125" t="s">
        <v>4241</v>
      </c>
      <c r="M1538" s="18" t="s">
        <v>2050</v>
      </c>
      <c r="N1538" s="18"/>
      <c r="P1538" s="126" t="str">
        <f t="shared" si="397"/>
        <v/>
      </c>
      <c r="Q1538" s="126" t="str">
        <f>IF(ISNA(VLOOKUP(AC1538,#REF!,1)),"//","")</f>
        <v/>
      </c>
      <c r="S1538" s="43">
        <f t="shared" si="386"/>
        <v>349</v>
      </c>
      <c r="T1538" s="121" t="s">
        <v>2888</v>
      </c>
      <c r="U1538" s="124" t="s">
        <v>2431</v>
      </c>
      <c r="V1538" s="124" t="s">
        <v>2431</v>
      </c>
      <c r="W1538" s="44" t="str">
        <f t="shared" si="387"/>
        <v>"SINC"</v>
      </c>
      <c r="X1538" s="25" t="str">
        <f t="shared" si="388"/>
        <v>SINC</v>
      </c>
      <c r="Y1538" s="1">
        <f t="shared" si="389"/>
        <v>1500</v>
      </c>
      <c r="Z1538" t="str">
        <f t="shared" si="390"/>
        <v>ITM_sinc</v>
      </c>
      <c r="AA1538" s="158" t="str">
        <f>IF(ISNA(VLOOKUP(X1538,Sheet2!J:J,1,0)),"//","")</f>
        <v/>
      </c>
      <c r="AC1538" s="108" t="str">
        <f t="shared" si="391"/>
        <v>SINC</v>
      </c>
      <c r="AD1538" t="b">
        <f t="shared" si="392"/>
        <v>1</v>
      </c>
    </row>
    <row r="1539" spans="1:30">
      <c r="A1539" s="56">
        <f t="shared" si="393"/>
        <v>1539</v>
      </c>
      <c r="B1539" s="55">
        <f t="shared" si="394"/>
        <v>1501</v>
      </c>
      <c r="C1539" s="59" t="s">
        <v>4057</v>
      </c>
      <c r="D1539" s="59" t="s">
        <v>7</v>
      </c>
      <c r="E1539" s="65" t="s">
        <v>1283</v>
      </c>
      <c r="F1539" s="65" t="s">
        <v>1283</v>
      </c>
      <c r="G1539" s="190">
        <v>0</v>
      </c>
      <c r="H1539" s="190">
        <v>0</v>
      </c>
      <c r="I1539" s="174" t="s">
        <v>3</v>
      </c>
      <c r="J1539" s="65" t="s">
        <v>1549</v>
      </c>
      <c r="K1539" s="66" t="s">
        <v>4241</v>
      </c>
      <c r="L1539" s="67"/>
      <c r="M1539" s="63" t="s">
        <v>1817</v>
      </c>
      <c r="N1539" s="13"/>
      <c r="O1539"/>
      <c r="P1539" t="str">
        <f t="shared" si="397"/>
        <v/>
      </c>
      <c r="Q1539" t="str">
        <f>IF(ISNA(VLOOKUP(AC1539,#REF!,1)),"//","")</f>
        <v/>
      </c>
      <c r="R1539"/>
      <c r="S1539" s="43">
        <f t="shared" si="386"/>
        <v>350</v>
      </c>
      <c r="T1539" s="92" t="s">
        <v>2431</v>
      </c>
      <c r="U1539" s="70" t="s">
        <v>2431</v>
      </c>
      <c r="V1539" s="70" t="s">
        <v>2431</v>
      </c>
      <c r="W1539" s="44" t="str">
        <f t="shared" si="387"/>
        <v>"KTYP?"</v>
      </c>
      <c r="X1539" s="25" t="str">
        <f t="shared" si="388"/>
        <v>KTYP?</v>
      </c>
      <c r="Y1539" s="1">
        <f t="shared" si="389"/>
        <v>1501</v>
      </c>
      <c r="Z1539" t="str">
        <f t="shared" si="390"/>
        <v>ITM_KTYP</v>
      </c>
      <c r="AA1539" s="158" t="str">
        <f>IF(ISNA(VLOOKUP(X1539,Sheet2!J:J,1,0)),"//","")</f>
        <v>//</v>
      </c>
      <c r="AC1539" s="108" t="str">
        <f t="shared" si="391"/>
        <v>KTYP?</v>
      </c>
      <c r="AD1539" t="b">
        <f t="shared" si="392"/>
        <v>1</v>
      </c>
    </row>
    <row r="1540" spans="1:30">
      <c r="A1540" s="56">
        <f t="shared" si="393"/>
        <v>1540</v>
      </c>
      <c r="B1540" s="55">
        <f t="shared" si="394"/>
        <v>1502</v>
      </c>
      <c r="C1540" s="59" t="s">
        <v>3883</v>
      </c>
      <c r="D1540" s="59" t="s">
        <v>7</v>
      </c>
      <c r="E1540" s="65" t="s">
        <v>1284</v>
      </c>
      <c r="F1540" s="65" t="s">
        <v>1284</v>
      </c>
      <c r="G1540" s="190">
        <v>0</v>
      </c>
      <c r="H1540" s="190">
        <v>0</v>
      </c>
      <c r="I1540" s="174" t="s">
        <v>3</v>
      </c>
      <c r="J1540" s="65" t="s">
        <v>1549</v>
      </c>
      <c r="K1540" s="66" t="s">
        <v>4241</v>
      </c>
      <c r="L1540" s="67"/>
      <c r="M1540" s="63" t="s">
        <v>1818</v>
      </c>
      <c r="N1540" s="13"/>
      <c r="O1540"/>
      <c r="P1540" t="str">
        <f t="shared" si="397"/>
        <v/>
      </c>
      <c r="Q1540" t="str">
        <f>IF(ISNA(VLOOKUP(AC1540,#REF!,1)),"//","")</f>
        <v/>
      </c>
      <c r="R1540"/>
      <c r="S1540" s="43">
        <f t="shared" si="386"/>
        <v>351</v>
      </c>
      <c r="T1540" s="92" t="s">
        <v>2912</v>
      </c>
      <c r="U1540" s="70" t="s">
        <v>2431</v>
      </c>
      <c r="V1540" s="70" t="s">
        <v>2431</v>
      </c>
      <c r="W1540" s="44" t="str">
        <f t="shared" si="387"/>
        <v>"LASTX"</v>
      </c>
      <c r="X1540" s="25" t="str">
        <f t="shared" si="388"/>
        <v>LASTX</v>
      </c>
      <c r="Y1540" s="1">
        <f t="shared" si="389"/>
        <v>1502</v>
      </c>
      <c r="Z1540" t="str">
        <f t="shared" si="390"/>
        <v>ITM_LASTX</v>
      </c>
      <c r="AA1540" s="158" t="str">
        <f>IF(ISNA(VLOOKUP(X1540,Sheet2!J:J,1,0)),"//","")</f>
        <v>//</v>
      </c>
      <c r="AC1540" s="108" t="str">
        <f t="shared" si="391"/>
        <v>LASTX</v>
      </c>
      <c r="AD1540" t="b">
        <f t="shared" si="392"/>
        <v>1</v>
      </c>
    </row>
    <row r="1541" spans="1:30">
      <c r="A1541" s="56">
        <f t="shared" si="393"/>
        <v>1541</v>
      </c>
      <c r="B1541" s="55">
        <f t="shared" si="394"/>
        <v>1503</v>
      </c>
      <c r="C1541" s="59" t="s">
        <v>4057</v>
      </c>
      <c r="D1541" s="69" t="s">
        <v>7</v>
      </c>
      <c r="E1541" s="65" t="s">
        <v>175</v>
      </c>
      <c r="F1541" s="65" t="s">
        <v>175</v>
      </c>
      <c r="G1541" s="190">
        <v>0</v>
      </c>
      <c r="H1541" s="190">
        <v>0</v>
      </c>
      <c r="I1541" s="174" t="s">
        <v>3</v>
      </c>
      <c r="J1541" s="65" t="s">
        <v>1549</v>
      </c>
      <c r="K1541" s="66" t="s">
        <v>4241</v>
      </c>
      <c r="L1541" s="59"/>
      <c r="M1541" s="63" t="s">
        <v>1821</v>
      </c>
      <c r="N1541" s="13"/>
      <c r="O1541"/>
      <c r="P1541" t="str">
        <f t="shared" si="397"/>
        <v/>
      </c>
      <c r="Q1541" t="str">
        <f>IF(ISNA(VLOOKUP(AC1541,#REF!,1)),"//","")</f>
        <v/>
      </c>
      <c r="R1541"/>
      <c r="S1541" s="43">
        <f t="shared" si="386"/>
        <v>351</v>
      </c>
      <c r="T1541" s="92" t="s">
        <v>2431</v>
      </c>
      <c r="U1541" s="70" t="s">
        <v>2817</v>
      </c>
      <c r="V1541" s="70" t="s">
        <v>2431</v>
      </c>
      <c r="W1541" s="44" t="str">
        <f t="shared" si="387"/>
        <v/>
      </c>
      <c r="X1541" s="25" t="str">
        <f t="shared" si="388"/>
        <v/>
      </c>
      <c r="Y1541" s="1">
        <f t="shared" si="389"/>
        <v>1503</v>
      </c>
      <c r="Z1541" t="str">
        <f t="shared" si="390"/>
        <v>ITM_LBLQ</v>
      </c>
      <c r="AA1541" s="158" t="str">
        <f>IF(ISNA(VLOOKUP(X1541,Sheet2!J:J,1,0)),"//","")</f>
        <v/>
      </c>
      <c r="AC1541" s="108" t="str">
        <f t="shared" si="391"/>
        <v/>
      </c>
      <c r="AD1541" t="b">
        <f t="shared" si="392"/>
        <v>1</v>
      </c>
    </row>
    <row r="1542" spans="1:30">
      <c r="A1542" s="56">
        <f t="shared" si="393"/>
        <v>1542</v>
      </c>
      <c r="B1542" s="55">
        <f t="shared" si="394"/>
        <v>1504</v>
      </c>
      <c r="C1542" s="59" t="s">
        <v>4530</v>
      </c>
      <c r="D1542" s="59" t="s">
        <v>7</v>
      </c>
      <c r="E1542" s="65" t="s">
        <v>1287</v>
      </c>
      <c r="F1542" s="65" t="s">
        <v>1287</v>
      </c>
      <c r="G1542" s="190">
        <v>0</v>
      </c>
      <c r="H1542" s="190">
        <v>0</v>
      </c>
      <c r="I1542" s="174" t="s">
        <v>3</v>
      </c>
      <c r="J1542" s="65" t="s">
        <v>1549</v>
      </c>
      <c r="K1542" s="66" t="s">
        <v>4241</v>
      </c>
      <c r="L1542" s="67"/>
      <c r="M1542" s="63" t="s">
        <v>1824</v>
      </c>
      <c r="N1542" s="13"/>
      <c r="O1542"/>
      <c r="P1542" t="str">
        <f t="shared" si="397"/>
        <v/>
      </c>
      <c r="Q1542" t="str">
        <f>IF(ISNA(VLOOKUP(AC1542,#REF!,1)),"//","")</f>
        <v/>
      </c>
      <c r="R1542"/>
      <c r="S1542" s="43">
        <f t="shared" si="386"/>
        <v>352</v>
      </c>
      <c r="T1542" s="92" t="s">
        <v>2431</v>
      </c>
      <c r="U1542" s="70" t="s">
        <v>2431</v>
      </c>
      <c r="V1542" s="70" t="s">
        <v>2431</v>
      </c>
      <c r="W1542" s="44" t="str">
        <f t="shared" si="387"/>
        <v>"LEAP?"</v>
      </c>
      <c r="X1542" s="25" t="str">
        <f t="shared" si="388"/>
        <v>LEAP?</v>
      </c>
      <c r="Y1542" s="1">
        <f t="shared" si="389"/>
        <v>1504</v>
      </c>
      <c r="Z1542" t="str">
        <f t="shared" si="390"/>
        <v>ITM_LEAP</v>
      </c>
      <c r="AA1542" s="158" t="str">
        <f>IF(ISNA(VLOOKUP(X1542,Sheet2!J:J,1,0)),"//","")</f>
        <v>//</v>
      </c>
      <c r="AC1542" s="108" t="str">
        <f t="shared" si="391"/>
        <v>LEAP?</v>
      </c>
      <c r="AD1542" t="b">
        <f t="shared" si="392"/>
        <v>1</v>
      </c>
    </row>
    <row r="1543" spans="1:30">
      <c r="A1543" s="56">
        <f t="shared" si="393"/>
        <v>1543</v>
      </c>
      <c r="B1543" s="55">
        <f t="shared" si="394"/>
        <v>1505</v>
      </c>
      <c r="C1543" s="59" t="s">
        <v>4634</v>
      </c>
      <c r="D1543" s="59" t="s">
        <v>7</v>
      </c>
      <c r="E1543" s="65" t="s">
        <v>182</v>
      </c>
      <c r="F1543" s="65" t="s">
        <v>182</v>
      </c>
      <c r="G1543" s="190">
        <v>0</v>
      </c>
      <c r="H1543" s="190">
        <v>0</v>
      </c>
      <c r="I1543" s="174" t="s">
        <v>3</v>
      </c>
      <c r="J1543" s="65" t="s">
        <v>1549</v>
      </c>
      <c r="K1543" s="66" t="s">
        <v>4241</v>
      </c>
      <c r="L1543" s="67"/>
      <c r="M1543" s="63" t="s">
        <v>4312</v>
      </c>
      <c r="N1543" s="13"/>
      <c r="O1543"/>
      <c r="P1543" t="str">
        <f t="shared" si="397"/>
        <v/>
      </c>
      <c r="Q1543" t="str">
        <f>IF(ISNA(VLOOKUP(AC1543,#REF!,1)),"//","")</f>
        <v/>
      </c>
      <c r="R1543"/>
      <c r="S1543" s="43">
        <f t="shared" ref="S1543:S1606" si="399">IF(X1543&lt;&gt;"",S1542+1,S1542)</f>
        <v>353</v>
      </c>
      <c r="T1543" s="92" t="s">
        <v>2889</v>
      </c>
      <c r="U1543" s="70" t="s">
        <v>2431</v>
      </c>
      <c r="V1543" s="70" t="s">
        <v>2431</v>
      </c>
      <c r="W1543" s="44" t="str">
        <f t="shared" ref="W1543:W1606" si="400">IF( OR(U1543="CNST", I1543="CAT_REGS"),IF(E1543=CHAR(34)&amp;CHAR(34),F1543,E1543),
IF(U1543="YES",UPPER(IF(E1543=CHAR(34)&amp;CHAR(34),F1543,E1543)),
IF(   AND(U1543&lt;&gt;"NO",I1543="CAT_FNCT",D1543&lt;&gt;"multiply", D1543&lt;&gt;"divide"),IF(J1543="SLS_ENABLED",   UPPER(IF(E1543=CHAR(34)&amp;CHAR(34),F1543,E1543)),""),"")))</f>
        <v xml:space="preserve">"L" STD_SUB_M </v>
      </c>
      <c r="X1543" s="25" t="str">
        <f t="shared" ref="X1543:X1606" si="401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Y1543" s="1">
        <f t="shared" ref="Y1543:Y1606" si="402">B1543</f>
        <v>1505</v>
      </c>
      <c r="Z1543" t="str">
        <f t="shared" ref="Z1543:Z1606" si="403">M1543</f>
        <v>ITM_Lm</v>
      </c>
      <c r="AA1543" s="158" t="str">
        <f>IF(ISNA(VLOOKUP(X1543,Sheet2!J:J,1,0)),"//","")</f>
        <v>//</v>
      </c>
      <c r="AC1543" s="108" t="str">
        <f t="shared" ref="AC1543:AC1606" si="404">IF(LEN(X1543)=0,"",SUBSTITUTE(SUBSTITUTE(SUBSTITUTE(SUBSTITUTE(SUBSTITUTE(SUBSTITUTE(SUBSTITUTE(SUBSTITUTE(SUBSTITUTE(SUBSTITUTE(SUBSTITUTE(SUBSTITUTE(SUBSTITUTE(SUBSTITUTE(SUBSTITUTE(SUBSTITUTE(SUBSTITUTE(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D1543" t="b">
        <f t="shared" ref="AD1543:AD1606" si="405">X1543=AC1543</f>
        <v>1</v>
      </c>
    </row>
    <row r="1544" spans="1:30">
      <c r="A1544" s="56">
        <f t="shared" si="393"/>
        <v>1544</v>
      </c>
      <c r="B1544" s="55">
        <f t="shared" si="394"/>
        <v>1506</v>
      </c>
      <c r="C1544" s="59" t="s">
        <v>4635</v>
      </c>
      <c r="D1544" s="59" t="s">
        <v>7</v>
      </c>
      <c r="E1544" s="65" t="s">
        <v>1292</v>
      </c>
      <c r="F1544" s="65" t="s">
        <v>1292</v>
      </c>
      <c r="G1544" s="190">
        <v>0</v>
      </c>
      <c r="H1544" s="190">
        <v>0</v>
      </c>
      <c r="I1544" s="174" t="s">
        <v>3</v>
      </c>
      <c r="J1544" s="65" t="s">
        <v>1549</v>
      </c>
      <c r="K1544" s="66" t="s">
        <v>4241</v>
      </c>
      <c r="L1544" s="67"/>
      <c r="M1544" s="63" t="s">
        <v>4313</v>
      </c>
      <c r="N1544" s="13"/>
      <c r="O1544"/>
      <c r="P1544" t="str">
        <f t="shared" si="397"/>
        <v/>
      </c>
      <c r="Q1544" t="str">
        <f>IF(ISNA(VLOOKUP(AC1544,#REF!,1)),"//","")</f>
        <v/>
      </c>
      <c r="R1544"/>
      <c r="S1544" s="43">
        <f t="shared" si="399"/>
        <v>354</v>
      </c>
      <c r="T1544" s="92" t="s">
        <v>2431</v>
      </c>
      <c r="U1544" s="70" t="s">
        <v>2431</v>
      </c>
      <c r="V1544" s="70" t="s">
        <v>2431</v>
      </c>
      <c r="W1544" s="44" t="str">
        <f t="shared" si="400"/>
        <v>"L" STD_SUB_M STD_SUB_ALPHA</v>
      </c>
      <c r="X1544" s="25" t="str">
        <f t="shared" si="401"/>
        <v>LMALPHA</v>
      </c>
      <c r="Y1544" s="1">
        <f t="shared" si="402"/>
        <v>1506</v>
      </c>
      <c r="Z1544" t="str">
        <f t="shared" si="403"/>
        <v>ITM_LmALPHA</v>
      </c>
      <c r="AA1544" s="158" t="str">
        <f>IF(ISNA(VLOOKUP(X1544,Sheet2!J:J,1,0)),"//","")</f>
        <v>//</v>
      </c>
      <c r="AC1544" s="108" t="str">
        <f t="shared" si="404"/>
        <v>LMALPHA</v>
      </c>
      <c r="AD1544" t="b">
        <f t="shared" si="405"/>
        <v>1</v>
      </c>
    </row>
    <row r="1545" spans="1:30">
      <c r="A1545" s="56">
        <f t="shared" si="393"/>
        <v>1545</v>
      </c>
      <c r="B1545" s="55">
        <f t="shared" si="394"/>
        <v>1507</v>
      </c>
      <c r="C1545" s="59" t="s">
        <v>3884</v>
      </c>
      <c r="D1545" s="59" t="s">
        <v>7</v>
      </c>
      <c r="E1545" s="65" t="s">
        <v>1293</v>
      </c>
      <c r="F1545" s="65" t="s">
        <v>1294</v>
      </c>
      <c r="G1545" s="190">
        <v>0</v>
      </c>
      <c r="H1545" s="190">
        <v>0</v>
      </c>
      <c r="I1545" s="174" t="s">
        <v>3</v>
      </c>
      <c r="J1545" s="65" t="s">
        <v>1549</v>
      </c>
      <c r="K1545" s="66" t="s">
        <v>4241</v>
      </c>
      <c r="L1545" s="67"/>
      <c r="M1545" s="63" t="s">
        <v>1834</v>
      </c>
      <c r="N1545" s="13"/>
      <c r="O1545"/>
      <c r="P1545" t="str">
        <f t="shared" si="397"/>
        <v/>
      </c>
      <c r="Q1545" t="str">
        <f>IF(ISNA(VLOOKUP(AC1545,#REF!,1)),"//","")</f>
        <v/>
      </c>
      <c r="R1545"/>
      <c r="S1545" s="43">
        <f t="shared" si="399"/>
        <v>355</v>
      </c>
      <c r="T1545" s="92" t="s">
        <v>2889</v>
      </c>
      <c r="U1545" s="70" t="s">
        <v>2431</v>
      </c>
      <c r="V1545" s="70" t="s">
        <v>2431</v>
      </c>
      <c r="W1545" s="44" t="str">
        <f t="shared" si="400"/>
        <v>"LN" STD_BETA</v>
      </c>
      <c r="X1545" s="25" t="str">
        <f t="shared" si="401"/>
        <v>LNBETA</v>
      </c>
      <c r="Y1545" s="1">
        <f t="shared" si="402"/>
        <v>1507</v>
      </c>
      <c r="Z1545" t="str">
        <f t="shared" si="403"/>
        <v>ITM_LNBETA</v>
      </c>
      <c r="AA1545" s="158" t="str">
        <f>IF(ISNA(VLOOKUP(X1545,Sheet2!J:J,1,0)),"//","")</f>
        <v>//</v>
      </c>
      <c r="AC1545" s="108" t="str">
        <f t="shared" si="404"/>
        <v>LNBETA</v>
      </c>
      <c r="AD1545" t="b">
        <f t="shared" si="405"/>
        <v>1</v>
      </c>
    </row>
    <row r="1546" spans="1:30">
      <c r="A1546" s="56">
        <f t="shared" ref="A1546:A1609" si="406">IF(B1546=INT(B1546),ROW(),"")</f>
        <v>1546</v>
      </c>
      <c r="B1546" s="55">
        <f t="shared" ref="B1546:B1609" si="407">IF(AND(MID(C1546,2,1)&lt;&gt;"/",MID(C1546,1,1)="/"),INT(B1545)+1,B1545+0.01)</f>
        <v>1508</v>
      </c>
      <c r="C1546" s="59" t="s">
        <v>3885</v>
      </c>
      <c r="D1546" s="59" t="s">
        <v>7</v>
      </c>
      <c r="E1546" s="65" t="s">
        <v>1295</v>
      </c>
      <c r="F1546" s="65" t="s">
        <v>183</v>
      </c>
      <c r="G1546" s="190">
        <v>0</v>
      </c>
      <c r="H1546" s="190">
        <v>0</v>
      </c>
      <c r="I1546" s="174" t="s">
        <v>3</v>
      </c>
      <c r="J1546" s="65" t="s">
        <v>1549</v>
      </c>
      <c r="K1546" s="66" t="s">
        <v>4241</v>
      </c>
      <c r="L1546" s="67"/>
      <c r="M1546" s="63" t="s">
        <v>1835</v>
      </c>
      <c r="N1546" s="13"/>
      <c r="O1546"/>
      <c r="P1546" t="str">
        <f t="shared" si="397"/>
        <v/>
      </c>
      <c r="Q1546" t="str">
        <f>IF(ISNA(VLOOKUP(AC1546,#REF!,1)),"//","")</f>
        <v/>
      </c>
      <c r="R1546"/>
      <c r="S1546" s="43">
        <f t="shared" si="399"/>
        <v>356</v>
      </c>
      <c r="T1546" s="92" t="s">
        <v>2889</v>
      </c>
      <c r="U1546" s="70" t="s">
        <v>2431</v>
      </c>
      <c r="V1546" s="70" t="s">
        <v>2431</v>
      </c>
      <c r="W1546" s="44" t="str">
        <f t="shared" si="400"/>
        <v>"LN" STD_GAMMA</v>
      </c>
      <c r="X1546" s="25" t="str">
        <f t="shared" si="401"/>
        <v>LNGAMMA</v>
      </c>
      <c r="Y1546" s="1">
        <f t="shared" si="402"/>
        <v>1508</v>
      </c>
      <c r="Z1546" t="str">
        <f t="shared" si="403"/>
        <v>ITM_LNGAMMA</v>
      </c>
      <c r="AA1546" s="158" t="str">
        <f>IF(ISNA(VLOOKUP(X1546,Sheet2!J:J,1,0)),"//","")</f>
        <v>//</v>
      </c>
      <c r="AC1546" s="108" t="str">
        <f t="shared" si="404"/>
        <v>LNGAMMA</v>
      </c>
      <c r="AD1546" t="b">
        <f t="shared" si="405"/>
        <v>1</v>
      </c>
    </row>
    <row r="1547" spans="1:30">
      <c r="A1547" s="56">
        <f t="shared" si="406"/>
        <v>1547</v>
      </c>
      <c r="B1547" s="55">
        <f t="shared" si="407"/>
        <v>1509</v>
      </c>
      <c r="C1547" s="59" t="s">
        <v>3886</v>
      </c>
      <c r="D1547" s="59" t="s">
        <v>2739</v>
      </c>
      <c r="E1547" s="65" t="s">
        <v>184</v>
      </c>
      <c r="F1547" s="65" t="s">
        <v>184</v>
      </c>
      <c r="G1547" s="190">
        <v>0</v>
      </c>
      <c r="H1547" s="190">
        <v>0</v>
      </c>
      <c r="I1547" s="174" t="s">
        <v>3</v>
      </c>
      <c r="J1547" s="65" t="s">
        <v>1549</v>
      </c>
      <c r="K1547" s="66" t="s">
        <v>4242</v>
      </c>
      <c r="L1547" s="67"/>
      <c r="M1547" s="63" t="s">
        <v>1836</v>
      </c>
      <c r="N1547" s="13"/>
      <c r="O1547"/>
      <c r="P1547" t="str">
        <f t="shared" si="397"/>
        <v/>
      </c>
      <c r="Q1547" t="str">
        <f>IF(ISNA(VLOOKUP(AC1547,#REF!,1)),"//","")</f>
        <v/>
      </c>
      <c r="R1547"/>
      <c r="S1547" s="43">
        <f t="shared" si="399"/>
        <v>357</v>
      </c>
      <c r="T1547" s="92" t="s">
        <v>2431</v>
      </c>
      <c r="U1547" s="70" t="s">
        <v>2431</v>
      </c>
      <c r="V1547" s="70" t="s">
        <v>2431</v>
      </c>
      <c r="W1547" s="44" t="str">
        <f t="shared" si="400"/>
        <v>"LOAD"</v>
      </c>
      <c r="X1547" s="25" t="str">
        <f t="shared" si="401"/>
        <v>LOAD</v>
      </c>
      <c r="Y1547" s="1">
        <f t="shared" si="402"/>
        <v>1509</v>
      </c>
      <c r="Z1547" t="str">
        <f t="shared" si="403"/>
        <v>ITM_LOAD</v>
      </c>
      <c r="AA1547" s="158" t="str">
        <f>IF(ISNA(VLOOKUP(X1547,Sheet2!J:J,1,0)),"//","")</f>
        <v>//</v>
      </c>
      <c r="AC1547" s="108" t="str">
        <f t="shared" si="404"/>
        <v>LOAD</v>
      </c>
      <c r="AD1547" t="b">
        <f t="shared" si="405"/>
        <v>1</v>
      </c>
    </row>
    <row r="1548" spans="1:30">
      <c r="A1548" s="56">
        <f t="shared" si="406"/>
        <v>1548</v>
      </c>
      <c r="B1548" s="55">
        <f t="shared" si="407"/>
        <v>1510</v>
      </c>
      <c r="C1548" s="59" t="s">
        <v>3886</v>
      </c>
      <c r="D1548" s="59" t="s">
        <v>2740</v>
      </c>
      <c r="E1548" s="65" t="s">
        <v>1296</v>
      </c>
      <c r="F1548" s="65" t="s">
        <v>1296</v>
      </c>
      <c r="G1548" s="190">
        <v>0</v>
      </c>
      <c r="H1548" s="190">
        <v>0</v>
      </c>
      <c r="I1548" s="174" t="s">
        <v>3</v>
      </c>
      <c r="J1548" s="65" t="s">
        <v>1549</v>
      </c>
      <c r="K1548" s="66" t="s">
        <v>4241</v>
      </c>
      <c r="L1548" s="67"/>
      <c r="M1548" s="63" t="s">
        <v>1837</v>
      </c>
      <c r="N1548" s="13"/>
      <c r="O1548"/>
      <c r="P1548" t="str">
        <f t="shared" si="397"/>
        <v/>
      </c>
      <c r="Q1548" t="str">
        <f>IF(ISNA(VLOOKUP(AC1548,#REF!,1)),"//","")</f>
        <v/>
      </c>
      <c r="R1548"/>
      <c r="S1548" s="43">
        <f t="shared" si="399"/>
        <v>358</v>
      </c>
      <c r="T1548" s="92" t="s">
        <v>2431</v>
      </c>
      <c r="U1548" s="70" t="s">
        <v>2431</v>
      </c>
      <c r="V1548" s="70" t="s">
        <v>2431</v>
      </c>
      <c r="W1548" s="44" t="str">
        <f t="shared" si="400"/>
        <v>"LOADP"</v>
      </c>
      <c r="X1548" s="25" t="str">
        <f t="shared" si="401"/>
        <v>LOADP</v>
      </c>
      <c r="Y1548" s="1">
        <f t="shared" si="402"/>
        <v>1510</v>
      </c>
      <c r="Z1548" t="str">
        <f t="shared" si="403"/>
        <v>ITM_LOADP</v>
      </c>
      <c r="AA1548" s="158" t="str">
        <f>IF(ISNA(VLOOKUP(X1548,Sheet2!J:J,1,0)),"//","")</f>
        <v>//</v>
      </c>
      <c r="AC1548" s="108" t="str">
        <f t="shared" si="404"/>
        <v>LOADP</v>
      </c>
      <c r="AD1548" t="b">
        <f t="shared" si="405"/>
        <v>1</v>
      </c>
    </row>
    <row r="1549" spans="1:30">
      <c r="A1549" s="56">
        <f t="shared" si="406"/>
        <v>1549</v>
      </c>
      <c r="B1549" s="55">
        <f t="shared" si="407"/>
        <v>1511</v>
      </c>
      <c r="C1549" s="59" t="s">
        <v>3886</v>
      </c>
      <c r="D1549" s="59" t="s">
        <v>2741</v>
      </c>
      <c r="E1549" s="65" t="s">
        <v>1297</v>
      </c>
      <c r="F1549" s="65" t="s">
        <v>1297</v>
      </c>
      <c r="G1549" s="190">
        <v>0</v>
      </c>
      <c r="H1549" s="190">
        <v>0</v>
      </c>
      <c r="I1549" s="174" t="s">
        <v>3</v>
      </c>
      <c r="J1549" s="65" t="s">
        <v>1549</v>
      </c>
      <c r="K1549" s="66" t="s">
        <v>4241</v>
      </c>
      <c r="L1549" s="67"/>
      <c r="M1549" s="63" t="s">
        <v>1838</v>
      </c>
      <c r="N1549" s="13"/>
      <c r="O1549"/>
      <c r="P1549" t="str">
        <f t="shared" si="397"/>
        <v/>
      </c>
      <c r="Q1549" t="str">
        <f>IF(ISNA(VLOOKUP(AC1549,#REF!,1)),"//","")</f>
        <v/>
      </c>
      <c r="R1549"/>
      <c r="S1549" s="43">
        <f t="shared" si="399"/>
        <v>359</v>
      </c>
      <c r="T1549" s="92" t="s">
        <v>2431</v>
      </c>
      <c r="U1549" s="70" t="s">
        <v>2431</v>
      </c>
      <c r="V1549" s="70" t="s">
        <v>2431</v>
      </c>
      <c r="W1549" s="44" t="str">
        <f t="shared" si="400"/>
        <v>"LOADR"</v>
      </c>
      <c r="X1549" s="25" t="str">
        <f t="shared" si="401"/>
        <v>LOADR</v>
      </c>
      <c r="Y1549" s="1">
        <f t="shared" si="402"/>
        <v>1511</v>
      </c>
      <c r="Z1549" t="str">
        <f t="shared" si="403"/>
        <v>ITM_LOADR</v>
      </c>
      <c r="AA1549" s="158" t="str">
        <f>IF(ISNA(VLOOKUP(X1549,Sheet2!J:J,1,0)),"//","")</f>
        <v>//</v>
      </c>
      <c r="AC1549" s="108" t="str">
        <f t="shared" si="404"/>
        <v>LOADR</v>
      </c>
      <c r="AD1549" t="b">
        <f t="shared" si="405"/>
        <v>1</v>
      </c>
    </row>
    <row r="1550" spans="1:30">
      <c r="A1550" s="56">
        <f t="shared" si="406"/>
        <v>1550</v>
      </c>
      <c r="B1550" s="55">
        <f t="shared" si="407"/>
        <v>1512</v>
      </c>
      <c r="C1550" s="59" t="s">
        <v>3886</v>
      </c>
      <c r="D1550" s="59" t="s">
        <v>2742</v>
      </c>
      <c r="E1550" s="65" t="s">
        <v>185</v>
      </c>
      <c r="F1550" s="65" t="s">
        <v>185</v>
      </c>
      <c r="G1550" s="190">
        <v>0</v>
      </c>
      <c r="H1550" s="190">
        <v>0</v>
      </c>
      <c r="I1550" s="174" t="s">
        <v>3</v>
      </c>
      <c r="J1550" s="65" t="s">
        <v>1549</v>
      </c>
      <c r="K1550" s="66" t="s">
        <v>4241</v>
      </c>
      <c r="L1550" s="67"/>
      <c r="M1550" s="63" t="s">
        <v>1839</v>
      </c>
      <c r="N1550" s="13"/>
      <c r="O1550"/>
      <c r="P1550" t="str">
        <f t="shared" si="397"/>
        <v/>
      </c>
      <c r="Q1550" t="str">
        <f>IF(ISNA(VLOOKUP(AC1550,#REF!,1)),"//","")</f>
        <v/>
      </c>
      <c r="R1550"/>
      <c r="S1550" s="43">
        <f t="shared" si="399"/>
        <v>360</v>
      </c>
      <c r="T1550" s="92" t="s">
        <v>2431</v>
      </c>
      <c r="U1550" s="70" t="s">
        <v>2431</v>
      </c>
      <c r="V1550" s="70" t="s">
        <v>2431</v>
      </c>
      <c r="W1550" s="44" t="str">
        <f t="shared" si="400"/>
        <v>"LOADSS"</v>
      </c>
      <c r="X1550" s="25" t="str">
        <f t="shared" si="401"/>
        <v>LOADSS</v>
      </c>
      <c r="Y1550" s="1">
        <f t="shared" si="402"/>
        <v>1512</v>
      </c>
      <c r="Z1550" t="str">
        <f t="shared" si="403"/>
        <v>ITM_LOADSS</v>
      </c>
      <c r="AA1550" s="158" t="str">
        <f>IF(ISNA(VLOOKUP(X1550,Sheet2!J:J,1,0)),"//","")</f>
        <v>//</v>
      </c>
      <c r="AC1550" s="108" t="str">
        <f t="shared" si="404"/>
        <v>LOADSS</v>
      </c>
      <c r="AD1550" t="b">
        <f t="shared" si="405"/>
        <v>1</v>
      </c>
    </row>
    <row r="1551" spans="1:30">
      <c r="A1551" s="56">
        <f t="shared" si="406"/>
        <v>1551</v>
      </c>
      <c r="B1551" s="55">
        <f t="shared" si="407"/>
        <v>1513</v>
      </c>
      <c r="C1551" s="59" t="s">
        <v>3886</v>
      </c>
      <c r="D1551" s="59" t="s">
        <v>2743</v>
      </c>
      <c r="E1551" s="65" t="s">
        <v>186</v>
      </c>
      <c r="F1551" s="65" t="s">
        <v>186</v>
      </c>
      <c r="G1551" s="190">
        <v>0</v>
      </c>
      <c r="H1551" s="190">
        <v>0</v>
      </c>
      <c r="I1551" s="174" t="s">
        <v>3</v>
      </c>
      <c r="J1551" s="65" t="s">
        <v>1549</v>
      </c>
      <c r="K1551" s="66" t="s">
        <v>4241</v>
      </c>
      <c r="L1551" s="67"/>
      <c r="M1551" s="63" t="s">
        <v>1840</v>
      </c>
      <c r="N1551" s="13"/>
      <c r="O1551"/>
      <c r="P1551" t="str">
        <f t="shared" si="397"/>
        <v/>
      </c>
      <c r="Q1551" t="str">
        <f>IF(ISNA(VLOOKUP(AC1551,#REF!,1)),"//","")</f>
        <v/>
      </c>
      <c r="R1551"/>
      <c r="S1551" s="43">
        <f t="shared" si="399"/>
        <v>361</v>
      </c>
      <c r="T1551" s="92" t="s">
        <v>2431</v>
      </c>
      <c r="U1551" s="70" t="s">
        <v>2431</v>
      </c>
      <c r="V1551" s="70" t="s">
        <v>2431</v>
      </c>
      <c r="W1551" s="44" t="str">
        <f t="shared" si="400"/>
        <v>"LOAD" STD_SIGMA</v>
      </c>
      <c r="X1551" s="25" t="str">
        <f t="shared" si="401"/>
        <v>LOADSUM</v>
      </c>
      <c r="Y1551" s="1">
        <f t="shared" si="402"/>
        <v>1513</v>
      </c>
      <c r="Z1551" t="str">
        <f t="shared" si="403"/>
        <v>ITM_LOADSIGMA</v>
      </c>
      <c r="AA1551" s="158" t="str">
        <f>IF(ISNA(VLOOKUP(X1551,Sheet2!J:J,1,0)),"//","")</f>
        <v>//</v>
      </c>
      <c r="AC1551" s="108" t="str">
        <f t="shared" si="404"/>
        <v>LOADSUM</v>
      </c>
      <c r="AD1551" t="b">
        <f t="shared" si="405"/>
        <v>1</v>
      </c>
    </row>
    <row r="1552" spans="1:30">
      <c r="A1552" s="56">
        <f t="shared" si="406"/>
        <v>1552</v>
      </c>
      <c r="B1552" s="55">
        <f t="shared" si="407"/>
        <v>1514</v>
      </c>
      <c r="C1552" s="59" t="s">
        <v>4059</v>
      </c>
      <c r="D1552" s="59" t="s">
        <v>12</v>
      </c>
      <c r="E1552" s="65" t="s">
        <v>187</v>
      </c>
      <c r="F1552" s="65" t="s">
        <v>187</v>
      </c>
      <c r="G1552" s="190">
        <v>0</v>
      </c>
      <c r="H1552" s="190">
        <v>99</v>
      </c>
      <c r="I1552" s="174" t="s">
        <v>3</v>
      </c>
      <c r="J1552" s="65" t="s">
        <v>1549</v>
      </c>
      <c r="K1552" s="66" t="s">
        <v>4241</v>
      </c>
      <c r="L1552" s="67"/>
      <c r="M1552" s="63" t="s">
        <v>1841</v>
      </c>
      <c r="N1552" s="13"/>
      <c r="O1552"/>
      <c r="P1552" t="str">
        <f t="shared" si="397"/>
        <v/>
      </c>
      <c r="Q1552" t="str">
        <f>IF(ISNA(VLOOKUP(AC1552,#REF!,1)),"//","")</f>
        <v/>
      </c>
      <c r="R1552"/>
      <c r="S1552" s="43">
        <f t="shared" si="399"/>
        <v>362</v>
      </c>
      <c r="T1552" s="92" t="s">
        <v>2431</v>
      </c>
      <c r="U1552" s="70" t="s">
        <v>2431</v>
      </c>
      <c r="V1552" s="70" t="s">
        <v>2431</v>
      </c>
      <c r="W1552" s="44" t="str">
        <f t="shared" si="400"/>
        <v>"LOCR"</v>
      </c>
      <c r="X1552" s="25" t="str">
        <f t="shared" si="401"/>
        <v>LOCR</v>
      </c>
      <c r="Y1552" s="1">
        <f t="shared" si="402"/>
        <v>1514</v>
      </c>
      <c r="Z1552" t="str">
        <f t="shared" si="403"/>
        <v>ITM_LocR</v>
      </c>
      <c r="AA1552" s="158" t="str">
        <f>IF(ISNA(VLOOKUP(X1552,Sheet2!J:J,1,0)),"//","")</f>
        <v>//</v>
      </c>
      <c r="AC1552" s="108" t="str">
        <f t="shared" si="404"/>
        <v>LOCR</v>
      </c>
      <c r="AD1552" t="b">
        <f t="shared" si="405"/>
        <v>1</v>
      </c>
    </row>
    <row r="1553" spans="1:30">
      <c r="A1553" s="56">
        <f t="shared" si="406"/>
        <v>1553</v>
      </c>
      <c r="B1553" s="55">
        <f t="shared" si="407"/>
        <v>1515</v>
      </c>
      <c r="C1553" s="59" t="s">
        <v>3887</v>
      </c>
      <c r="D1553" s="59" t="s">
        <v>7</v>
      </c>
      <c r="E1553" s="65" t="s">
        <v>1298</v>
      </c>
      <c r="F1553" s="65" t="s">
        <v>1298</v>
      </c>
      <c r="G1553" s="190">
        <v>0</v>
      </c>
      <c r="H1553" s="190">
        <v>0</v>
      </c>
      <c r="I1553" s="174" t="s">
        <v>3</v>
      </c>
      <c r="J1553" s="65" t="s">
        <v>1549</v>
      </c>
      <c r="K1553" s="66" t="s">
        <v>4241</v>
      </c>
      <c r="L1553" s="67"/>
      <c r="M1553" s="63" t="s">
        <v>1842</v>
      </c>
      <c r="N1553" s="13"/>
      <c r="O1553"/>
      <c r="P1553" t="str">
        <f t="shared" si="397"/>
        <v/>
      </c>
      <c r="Q1553" t="str">
        <f>IF(ISNA(VLOOKUP(AC1553,#REF!,1)),"//","")</f>
        <v/>
      </c>
      <c r="R1553"/>
      <c r="S1553" s="43">
        <f t="shared" si="399"/>
        <v>363</v>
      </c>
      <c r="T1553" s="92" t="s">
        <v>2431</v>
      </c>
      <c r="U1553" s="70" t="s">
        <v>2431</v>
      </c>
      <c r="V1553" s="70" t="s">
        <v>2431</v>
      </c>
      <c r="W1553" s="44" t="str">
        <f t="shared" si="400"/>
        <v>"LOCR?"</v>
      </c>
      <c r="X1553" s="25" t="str">
        <f t="shared" si="401"/>
        <v>LOCR?</v>
      </c>
      <c r="Y1553" s="1">
        <f t="shared" si="402"/>
        <v>1515</v>
      </c>
      <c r="Z1553" t="str">
        <f t="shared" si="403"/>
        <v>ITM_LocRQ</v>
      </c>
      <c r="AA1553" s="158" t="str">
        <f>IF(ISNA(VLOOKUP(X1553,Sheet2!J:J,1,0)),"//","")</f>
        <v>//</v>
      </c>
      <c r="AC1553" s="108" t="str">
        <f t="shared" si="404"/>
        <v>LOCR?</v>
      </c>
      <c r="AD1553" t="b">
        <f t="shared" si="405"/>
        <v>1</v>
      </c>
    </row>
    <row r="1554" spans="1:30">
      <c r="A1554" s="56">
        <f t="shared" si="406"/>
        <v>1554</v>
      </c>
      <c r="B1554" s="55">
        <f t="shared" si="407"/>
        <v>1516</v>
      </c>
      <c r="C1554" s="59" t="s">
        <v>4776</v>
      </c>
      <c r="D1554" s="59" t="s">
        <v>7</v>
      </c>
      <c r="E1554" s="65" t="s">
        <v>194</v>
      </c>
      <c r="F1554" s="65" t="s">
        <v>194</v>
      </c>
      <c r="G1554" s="190">
        <v>0</v>
      </c>
      <c r="H1554" s="190">
        <v>0</v>
      </c>
      <c r="I1554" s="174" t="s">
        <v>3</v>
      </c>
      <c r="J1554" s="65" t="s">
        <v>1549</v>
      </c>
      <c r="K1554" s="66" t="s">
        <v>4241</v>
      </c>
      <c r="L1554" s="67"/>
      <c r="M1554" s="63" t="s">
        <v>1855</v>
      </c>
      <c r="N1554" s="13"/>
      <c r="O1554"/>
      <c r="P1554" t="str">
        <f t="shared" si="397"/>
        <v/>
      </c>
      <c r="Q1554" t="str">
        <f>IF(ISNA(VLOOKUP(AC1554,#REF!,1)),"//","")</f>
        <v/>
      </c>
      <c r="R1554"/>
      <c r="S1554" s="43">
        <f t="shared" si="399"/>
        <v>364</v>
      </c>
      <c r="T1554" s="92" t="s">
        <v>2431</v>
      </c>
      <c r="U1554" s="70" t="s">
        <v>2431</v>
      </c>
      <c r="V1554" s="70" t="s">
        <v>2431</v>
      </c>
      <c r="W1554" s="44" t="str">
        <f t="shared" si="400"/>
        <v>"L.R."</v>
      </c>
      <c r="X1554" s="25" t="str">
        <f t="shared" si="401"/>
        <v>L.R.</v>
      </c>
      <c r="Y1554" s="1">
        <f t="shared" si="402"/>
        <v>1516</v>
      </c>
      <c r="Z1554" t="str">
        <f t="shared" si="403"/>
        <v>ITM_LR</v>
      </c>
      <c r="AA1554" s="158" t="str">
        <f>IF(ISNA(VLOOKUP(X1554,Sheet2!J:J,1,0)),"//","")</f>
        <v>//</v>
      </c>
      <c r="AC1554" s="108" t="str">
        <f t="shared" si="404"/>
        <v>L.R.</v>
      </c>
      <c r="AD1554" t="b">
        <f t="shared" si="405"/>
        <v>1</v>
      </c>
    </row>
    <row r="1555" spans="1:30">
      <c r="A1555" s="56">
        <f t="shared" si="406"/>
        <v>1555</v>
      </c>
      <c r="B1555" s="55">
        <f t="shared" si="407"/>
        <v>1517</v>
      </c>
      <c r="C1555" s="59" t="s">
        <v>3888</v>
      </c>
      <c r="D1555" s="59" t="s">
        <v>7</v>
      </c>
      <c r="E1555" s="65" t="s">
        <v>195</v>
      </c>
      <c r="F1555" s="65" t="s">
        <v>195</v>
      </c>
      <c r="G1555" s="190">
        <v>0</v>
      </c>
      <c r="H1555" s="190">
        <v>0</v>
      </c>
      <c r="I1555" s="174" t="s">
        <v>3</v>
      </c>
      <c r="J1555" s="65" t="s">
        <v>1549</v>
      </c>
      <c r="K1555" s="66" t="s">
        <v>4241</v>
      </c>
      <c r="L1555" s="67"/>
      <c r="M1555" s="63" t="s">
        <v>1856</v>
      </c>
      <c r="N1555" s="13"/>
      <c r="O1555"/>
      <c r="P1555" t="str">
        <f t="shared" si="397"/>
        <v/>
      </c>
      <c r="Q1555" t="str">
        <f>IF(ISNA(VLOOKUP(AC1555,#REF!,1)),"//","")</f>
        <v/>
      </c>
      <c r="R1555"/>
      <c r="S1555" s="43">
        <f t="shared" si="399"/>
        <v>365</v>
      </c>
      <c r="T1555" s="92" t="s">
        <v>2431</v>
      </c>
      <c r="U1555" s="70" t="s">
        <v>2431</v>
      </c>
      <c r="V1555" s="70" t="s">
        <v>2431</v>
      </c>
      <c r="W1555" s="44" t="str">
        <f t="shared" si="400"/>
        <v>"MANT"</v>
      </c>
      <c r="X1555" s="25" t="str">
        <f t="shared" si="401"/>
        <v>MANT</v>
      </c>
      <c r="Y1555" s="1">
        <f t="shared" si="402"/>
        <v>1517</v>
      </c>
      <c r="Z1555" t="str">
        <f t="shared" si="403"/>
        <v>ITM_MANT</v>
      </c>
      <c r="AA1555" s="158" t="str">
        <f>IF(ISNA(VLOOKUP(X1555,Sheet2!J:J,1,0)),"//","")</f>
        <v>//</v>
      </c>
      <c r="AC1555" s="108" t="str">
        <f t="shared" si="404"/>
        <v>MANT</v>
      </c>
      <c r="AD1555" t="b">
        <f t="shared" si="405"/>
        <v>1</v>
      </c>
    </row>
    <row r="1556" spans="1:30" s="17" customFormat="1">
      <c r="A1556" s="56">
        <f t="shared" si="406"/>
        <v>1556</v>
      </c>
      <c r="B1556" s="55">
        <f t="shared" si="407"/>
        <v>1518</v>
      </c>
      <c r="C1556" s="110" t="s">
        <v>4949</v>
      </c>
      <c r="D1556" s="110" t="s">
        <v>7</v>
      </c>
      <c r="E1556" s="135" t="s">
        <v>1311</v>
      </c>
      <c r="F1556" s="111" t="s">
        <v>4366</v>
      </c>
      <c r="G1556" s="191">
        <v>0</v>
      </c>
      <c r="H1556" s="191">
        <v>0</v>
      </c>
      <c r="I1556" s="174" t="s">
        <v>3</v>
      </c>
      <c r="J1556" s="65" t="s">
        <v>1549</v>
      </c>
      <c r="K1556" s="66" t="s">
        <v>4241</v>
      </c>
      <c r="M1556" s="136" t="s">
        <v>4625</v>
      </c>
      <c r="N1556" s="16"/>
      <c r="P1556" s="17" t="str">
        <f t="shared" si="397"/>
        <v>NOT EQUAL</v>
      </c>
      <c r="Q1556" s="17" t="str">
        <f>IF(ISNA(VLOOKUP(AC1556,#REF!,1)),"//","")</f>
        <v/>
      </c>
      <c r="S1556" s="43">
        <f t="shared" si="399"/>
        <v>366</v>
      </c>
      <c r="T1556" s="108" t="s">
        <v>2431</v>
      </c>
      <c r="U1556" s="115" t="s">
        <v>2431</v>
      </c>
      <c r="V1556" s="115" t="s">
        <v>2431</v>
      </c>
      <c r="W1556" s="44" t="str">
        <f t="shared" si="400"/>
        <v>"MAT_X"</v>
      </c>
      <c r="X1556" s="25" t="str">
        <f t="shared" si="401"/>
        <v>MAT_X</v>
      </c>
      <c r="Y1556" s="1">
        <f t="shared" si="402"/>
        <v>1518</v>
      </c>
      <c r="Z1556" t="str">
        <f t="shared" si="403"/>
        <v>ITM_MATX</v>
      </c>
      <c r="AA1556" s="158" t="str">
        <f>IF(ISNA(VLOOKUP(X1556,Sheet2!J:J,1,0)),"//","")</f>
        <v>//</v>
      </c>
      <c r="AC1556" s="108" t="str">
        <f t="shared" si="404"/>
        <v>MAT_X</v>
      </c>
      <c r="AD1556" t="b">
        <f t="shared" si="405"/>
        <v>1</v>
      </c>
    </row>
    <row r="1557" spans="1:30">
      <c r="A1557" s="56">
        <f t="shared" si="406"/>
        <v>1557</v>
      </c>
      <c r="B1557" s="55">
        <f t="shared" si="407"/>
        <v>1519</v>
      </c>
      <c r="C1557" s="59" t="s">
        <v>3889</v>
      </c>
      <c r="D1557" s="59" t="s">
        <v>7</v>
      </c>
      <c r="E1557" s="65" t="s">
        <v>198</v>
      </c>
      <c r="F1557" s="65" t="s">
        <v>198</v>
      </c>
      <c r="G1557" s="190">
        <v>0</v>
      </c>
      <c r="H1557" s="190">
        <v>0</v>
      </c>
      <c r="I1557" s="174" t="s">
        <v>3</v>
      </c>
      <c r="J1557" s="65" t="s">
        <v>1549</v>
      </c>
      <c r="K1557" s="66" t="s">
        <v>4241</v>
      </c>
      <c r="L1557" s="67"/>
      <c r="M1557" s="63" t="s">
        <v>1864</v>
      </c>
      <c r="N1557" s="13"/>
      <c r="O1557"/>
      <c r="P1557" t="str">
        <f t="shared" si="397"/>
        <v/>
      </c>
      <c r="Q1557" t="str">
        <f>IF(ISNA(VLOOKUP(AC1557,#REF!,1)),"//","")</f>
        <v/>
      </c>
      <c r="R1557"/>
      <c r="S1557" s="43">
        <f t="shared" si="399"/>
        <v>367</v>
      </c>
      <c r="T1557" s="92" t="s">
        <v>2917</v>
      </c>
      <c r="U1557" s="70" t="s">
        <v>2431</v>
      </c>
      <c r="V1557" s="70" t="s">
        <v>2431</v>
      </c>
      <c r="W1557" s="44" t="str">
        <f t="shared" si="400"/>
        <v>"MEM?"</v>
      </c>
      <c r="X1557" s="25" t="str">
        <f t="shared" si="401"/>
        <v>MEM?</v>
      </c>
      <c r="Y1557" s="1">
        <f t="shared" si="402"/>
        <v>1519</v>
      </c>
      <c r="Z1557" t="str">
        <f t="shared" si="403"/>
        <v>ITM_MEM</v>
      </c>
      <c r="AA1557" s="158" t="str">
        <f>IF(ISNA(VLOOKUP(X1557,Sheet2!J:J,1,0)),"//","")</f>
        <v>//</v>
      </c>
      <c r="AC1557" s="108" t="str">
        <f t="shared" si="404"/>
        <v>MEM?</v>
      </c>
      <c r="AD1557" t="b">
        <f t="shared" si="405"/>
        <v>1</v>
      </c>
    </row>
    <row r="1558" spans="1:30">
      <c r="A1558" s="56">
        <f t="shared" si="406"/>
        <v>1558</v>
      </c>
      <c r="B1558" s="55">
        <f t="shared" si="407"/>
        <v>1520</v>
      </c>
      <c r="C1558" s="59" t="s">
        <v>4057</v>
      </c>
      <c r="D1558" s="59" t="s">
        <v>7</v>
      </c>
      <c r="E1558" s="65" t="s">
        <v>199</v>
      </c>
      <c r="F1558" s="65" t="s">
        <v>199</v>
      </c>
      <c r="G1558" s="190">
        <v>0</v>
      </c>
      <c r="H1558" s="190">
        <v>0</v>
      </c>
      <c r="I1558" s="174" t="s">
        <v>3</v>
      </c>
      <c r="J1558" s="65" t="s">
        <v>1549</v>
      </c>
      <c r="K1558" s="66" t="s">
        <v>4241</v>
      </c>
      <c r="L1558" s="67"/>
      <c r="M1558" s="63" t="s">
        <v>1865</v>
      </c>
      <c r="N1558" s="13"/>
      <c r="O1558"/>
      <c r="P1558" t="str">
        <f t="shared" si="397"/>
        <v/>
      </c>
      <c r="Q1558" t="str">
        <f>IF(ISNA(VLOOKUP(AC1558,#REF!,1)),"//","")</f>
        <v/>
      </c>
      <c r="R1558"/>
      <c r="S1558" s="43">
        <f t="shared" si="399"/>
        <v>368</v>
      </c>
      <c r="T1558" s="92" t="s">
        <v>2431</v>
      </c>
      <c r="U1558" s="70" t="s">
        <v>2431</v>
      </c>
      <c r="V1558" s="70" t="s">
        <v>2431</v>
      </c>
      <c r="W1558" s="44" t="str">
        <f t="shared" si="400"/>
        <v>"MENU"</v>
      </c>
      <c r="X1558" s="25" t="str">
        <f t="shared" si="401"/>
        <v>MENU</v>
      </c>
      <c r="Y1558" s="1">
        <f t="shared" si="402"/>
        <v>1520</v>
      </c>
      <c r="Z1558" t="str">
        <f t="shared" si="403"/>
        <v>ITM_MENU</v>
      </c>
      <c r="AA1558" s="158" t="str">
        <f>IF(ISNA(VLOOKUP(X1558,Sheet2!J:J,1,0)),"//","")</f>
        <v>//</v>
      </c>
      <c r="AC1558" s="108" t="str">
        <f t="shared" si="404"/>
        <v>MENU</v>
      </c>
      <c r="AD1558" t="b">
        <f t="shared" si="405"/>
        <v>1</v>
      </c>
    </row>
    <row r="1559" spans="1:30">
      <c r="A1559" s="56">
        <f t="shared" si="406"/>
        <v>1559</v>
      </c>
      <c r="B1559" s="55">
        <f t="shared" si="407"/>
        <v>1521</v>
      </c>
      <c r="C1559" s="59" t="s">
        <v>4531</v>
      </c>
      <c r="D1559" s="59" t="s">
        <v>7</v>
      </c>
      <c r="E1559" s="65" t="s">
        <v>1316</v>
      </c>
      <c r="F1559" s="65" t="s">
        <v>1316</v>
      </c>
      <c r="G1559" s="190">
        <v>0</v>
      </c>
      <c r="H1559" s="190">
        <v>0</v>
      </c>
      <c r="I1559" s="174" t="s">
        <v>3</v>
      </c>
      <c r="J1559" s="65" t="s">
        <v>1549</v>
      </c>
      <c r="K1559" s="66" t="s">
        <v>4241</v>
      </c>
      <c r="L1559" s="67"/>
      <c r="M1559" s="63" t="s">
        <v>1874</v>
      </c>
      <c r="N1559" s="13"/>
      <c r="O1559"/>
      <c r="P1559" t="str">
        <f t="shared" si="397"/>
        <v/>
      </c>
      <c r="Q1559" t="str">
        <f>IF(ISNA(VLOOKUP(AC1559,#REF!,1)),"//","")</f>
        <v/>
      </c>
      <c r="R1559"/>
      <c r="S1559" s="43">
        <f t="shared" si="399"/>
        <v>369</v>
      </c>
      <c r="T1559" s="92" t="s">
        <v>2431</v>
      </c>
      <c r="U1559" s="70" t="s">
        <v>2431</v>
      </c>
      <c r="V1559" s="70" t="s">
        <v>2431</v>
      </c>
      <c r="W1559" s="44" t="str">
        <f t="shared" si="400"/>
        <v>"MONTH"</v>
      </c>
      <c r="X1559" s="25" t="str">
        <f t="shared" si="401"/>
        <v>MONTH</v>
      </c>
      <c r="Y1559" s="1">
        <f t="shared" si="402"/>
        <v>1521</v>
      </c>
      <c r="Z1559" t="str">
        <f t="shared" si="403"/>
        <v>ITM_MONTH</v>
      </c>
      <c r="AA1559" s="158" t="str">
        <f>IF(ISNA(VLOOKUP(X1559,Sheet2!J:J,1,0)),"//","")</f>
        <v>//</v>
      </c>
      <c r="AC1559" s="108" t="str">
        <f t="shared" si="404"/>
        <v>MONTH</v>
      </c>
      <c r="AD1559" t="b">
        <f t="shared" si="405"/>
        <v>1</v>
      </c>
    </row>
    <row r="1560" spans="1:30">
      <c r="A1560" s="56">
        <f t="shared" si="406"/>
        <v>1560</v>
      </c>
      <c r="B1560" s="55">
        <f t="shared" si="407"/>
        <v>1522</v>
      </c>
      <c r="C1560" s="59" t="s">
        <v>4057</v>
      </c>
      <c r="D1560" s="59" t="s">
        <v>7</v>
      </c>
      <c r="E1560" s="65" t="s">
        <v>1317</v>
      </c>
      <c r="F1560" s="65" t="s">
        <v>1317</v>
      </c>
      <c r="G1560" s="190">
        <v>0</v>
      </c>
      <c r="H1560" s="190">
        <v>0</v>
      </c>
      <c r="I1560" s="174" t="s">
        <v>3</v>
      </c>
      <c r="J1560" s="65" t="s">
        <v>1549</v>
      </c>
      <c r="K1560" s="66" t="s">
        <v>4241</v>
      </c>
      <c r="L1560" s="67"/>
      <c r="M1560" s="63" t="s">
        <v>1878</v>
      </c>
      <c r="N1560" s="13"/>
      <c r="O1560"/>
      <c r="P1560" t="str">
        <f t="shared" si="397"/>
        <v/>
      </c>
      <c r="Q1560" t="str">
        <f>IF(ISNA(VLOOKUP(AC1560,#REF!,1)),"//","")</f>
        <v/>
      </c>
      <c r="R1560"/>
      <c r="S1560" s="43">
        <f t="shared" si="399"/>
        <v>370</v>
      </c>
      <c r="T1560" s="92" t="s">
        <v>2431</v>
      </c>
      <c r="U1560" s="70" t="s">
        <v>2431</v>
      </c>
      <c r="V1560" s="70" t="s">
        <v>2431</v>
      </c>
      <c r="W1560" s="44" t="str">
        <f t="shared" si="400"/>
        <v>"MSG"</v>
      </c>
      <c r="X1560" s="25" t="str">
        <f t="shared" si="401"/>
        <v>MSG</v>
      </c>
      <c r="Y1560" s="1">
        <f t="shared" si="402"/>
        <v>1522</v>
      </c>
      <c r="Z1560" t="str">
        <f t="shared" si="403"/>
        <v>ITM_MSG</v>
      </c>
      <c r="AA1560" s="158" t="str">
        <f>IF(ISNA(VLOOKUP(X1560,Sheet2!J:J,1,0)),"//","")</f>
        <v>//</v>
      </c>
      <c r="AC1560" s="108" t="str">
        <f t="shared" si="404"/>
        <v>MSG</v>
      </c>
      <c r="AD1560" t="b">
        <f t="shared" si="405"/>
        <v>1</v>
      </c>
    </row>
    <row r="1561" spans="1:30">
      <c r="A1561" s="56">
        <f t="shared" si="406"/>
        <v>1561</v>
      </c>
      <c r="B1561" s="55">
        <f t="shared" si="407"/>
        <v>1523</v>
      </c>
      <c r="C1561" s="59" t="s">
        <v>3866</v>
      </c>
      <c r="D1561" s="59" t="s">
        <v>4752</v>
      </c>
      <c r="E1561" s="65" t="s">
        <v>211</v>
      </c>
      <c r="F1561" s="65" t="s">
        <v>211</v>
      </c>
      <c r="G1561" s="190">
        <v>0</v>
      </c>
      <c r="H1561" s="190">
        <v>0</v>
      </c>
      <c r="I1561" s="174" t="s">
        <v>3</v>
      </c>
      <c r="J1561" s="65" t="s">
        <v>1549</v>
      </c>
      <c r="K1561" s="66" t="s">
        <v>4241</v>
      </c>
      <c r="L1561" s="67"/>
      <c r="M1561" s="63" t="s">
        <v>1881</v>
      </c>
      <c r="N1561" s="13"/>
      <c r="O1561"/>
      <c r="P1561" t="str">
        <f t="shared" si="397"/>
        <v/>
      </c>
      <c r="Q1561" t="str">
        <f>IF(ISNA(VLOOKUP(AC1561,#REF!,1)),"//","")</f>
        <v/>
      </c>
      <c r="R1561"/>
      <c r="S1561" s="43">
        <f t="shared" si="399"/>
        <v>371</v>
      </c>
      <c r="T1561" s="92" t="s">
        <v>2431</v>
      </c>
      <c r="U1561" s="70" t="s">
        <v>2823</v>
      </c>
      <c r="V1561" s="70" t="s">
        <v>2431</v>
      </c>
      <c r="W1561" s="44" t="str">
        <f t="shared" si="400"/>
        <v>"MUL" STD_PI</v>
      </c>
      <c r="X1561" s="25" t="str">
        <f t="shared" si="401"/>
        <v>MULPI</v>
      </c>
      <c r="Y1561" s="1">
        <f t="shared" si="402"/>
        <v>1523</v>
      </c>
      <c r="Z1561" t="str">
        <f t="shared" si="403"/>
        <v>ITM_MULPI</v>
      </c>
      <c r="AA1561" s="158" t="str">
        <f>IF(ISNA(VLOOKUP(X1561,Sheet2!J:J,1,0)),"//","")</f>
        <v/>
      </c>
      <c r="AC1561" s="108" t="str">
        <f t="shared" si="404"/>
        <v>MULPI</v>
      </c>
      <c r="AD1561" t="b">
        <f t="shared" si="405"/>
        <v>1</v>
      </c>
    </row>
    <row r="1562" spans="1:30">
      <c r="A1562" s="56">
        <f t="shared" si="406"/>
        <v>1562</v>
      </c>
      <c r="B1562" s="55">
        <f t="shared" si="407"/>
        <v>1524</v>
      </c>
      <c r="C1562" s="59" t="s">
        <v>4057</v>
      </c>
      <c r="D1562" s="59" t="s">
        <v>7</v>
      </c>
      <c r="E1562" s="65" t="s">
        <v>212</v>
      </c>
      <c r="F1562" s="65" t="s">
        <v>212</v>
      </c>
      <c r="G1562" s="190">
        <v>0</v>
      </c>
      <c r="H1562" s="190">
        <v>0</v>
      </c>
      <c r="I1562" s="174" t="s">
        <v>3</v>
      </c>
      <c r="J1562" s="65" t="s">
        <v>1549</v>
      </c>
      <c r="K1562" s="66" t="s">
        <v>4241</v>
      </c>
      <c r="L1562" s="67"/>
      <c r="M1562" s="63" t="s">
        <v>1882</v>
      </c>
      <c r="N1562" s="13"/>
      <c r="O1562"/>
      <c r="P1562" t="str">
        <f t="shared" si="397"/>
        <v/>
      </c>
      <c r="Q1562" t="str">
        <f>IF(ISNA(VLOOKUP(AC1562,#REF!,1)),"//","")</f>
        <v/>
      </c>
      <c r="R1562"/>
      <c r="S1562" s="43">
        <f t="shared" si="399"/>
        <v>372</v>
      </c>
      <c r="T1562" s="92" t="s">
        <v>2431</v>
      </c>
      <c r="U1562" s="70" t="s">
        <v>2431</v>
      </c>
      <c r="V1562" s="70" t="s">
        <v>2431</v>
      </c>
      <c r="W1562" s="44" t="str">
        <f t="shared" si="400"/>
        <v>"MVAR"</v>
      </c>
      <c r="X1562" s="25" t="str">
        <f t="shared" si="401"/>
        <v>MVAR</v>
      </c>
      <c r="Y1562" s="1">
        <f t="shared" si="402"/>
        <v>1524</v>
      </c>
      <c r="Z1562" t="str">
        <f t="shared" si="403"/>
        <v>ITM_MVAR</v>
      </c>
      <c r="AA1562" s="158" t="str">
        <f>IF(ISNA(VLOOKUP(X1562,Sheet2!J:J,1,0)),"//","")</f>
        <v>//</v>
      </c>
      <c r="AC1562" s="108" t="str">
        <f t="shared" si="404"/>
        <v>MVAR</v>
      </c>
      <c r="AD1562" t="b">
        <f t="shared" si="405"/>
        <v>1</v>
      </c>
    </row>
    <row r="1563" spans="1:30">
      <c r="A1563" s="56">
        <f t="shared" si="406"/>
        <v>1563</v>
      </c>
      <c r="B1563" s="55">
        <f t="shared" si="407"/>
        <v>1525</v>
      </c>
      <c r="C1563" t="s">
        <v>4951</v>
      </c>
      <c r="D1563" t="s">
        <v>7</v>
      </c>
      <c r="E1563" s="65" t="s">
        <v>1318</v>
      </c>
      <c r="F1563" s="65" t="s">
        <v>216</v>
      </c>
      <c r="G1563" s="190">
        <v>0</v>
      </c>
      <c r="H1563">
        <v>0</v>
      </c>
      <c r="I1563" t="s">
        <v>3</v>
      </c>
      <c r="J1563" t="s">
        <v>1549</v>
      </c>
      <c r="K1563" t="s">
        <v>4950</v>
      </c>
      <c r="L1563" s="67"/>
      <c r="M1563" s="63" t="s">
        <v>1886</v>
      </c>
      <c r="N1563" s="13"/>
      <c r="O1563"/>
      <c r="P1563" t="str">
        <f t="shared" si="397"/>
        <v>NOT EQUAL</v>
      </c>
      <c r="Q1563" t="str">
        <f>IF(ISNA(VLOOKUP(AC1563,#REF!,1)),"//","")</f>
        <v/>
      </c>
      <c r="R1563"/>
      <c r="S1563" s="43">
        <f t="shared" si="399"/>
        <v>373</v>
      </c>
      <c r="T1563" s="92" t="s">
        <v>2431</v>
      </c>
      <c r="U1563" s="70" t="s">
        <v>2431</v>
      </c>
      <c r="V1563" s="70" t="s">
        <v>2431</v>
      </c>
      <c r="W1563" s="44" t="str">
        <f t="shared" si="400"/>
        <v>"M.DELR"</v>
      </c>
      <c r="X1563" s="25" t="str">
        <f t="shared" si="401"/>
        <v>M.DELR</v>
      </c>
      <c r="Y1563" s="1">
        <f t="shared" si="402"/>
        <v>1525</v>
      </c>
      <c r="Z1563" t="str">
        <f t="shared" si="403"/>
        <v>ITM_M_DELR</v>
      </c>
      <c r="AA1563" s="158" t="str">
        <f>IF(ISNA(VLOOKUP(X1563,Sheet2!J:J,1,0)),"//","")</f>
        <v>//</v>
      </c>
      <c r="AC1563" s="108" t="str">
        <f t="shared" si="404"/>
        <v>M.DELR</v>
      </c>
      <c r="AD1563" t="b">
        <f t="shared" si="405"/>
        <v>1</v>
      </c>
    </row>
    <row r="1564" spans="1:30">
      <c r="A1564" s="56">
        <f t="shared" si="406"/>
        <v>1564</v>
      </c>
      <c r="B1564" s="55">
        <f t="shared" si="407"/>
        <v>1526</v>
      </c>
      <c r="C1564" t="s">
        <v>4952</v>
      </c>
      <c r="D1564" t="s">
        <v>4953</v>
      </c>
      <c r="E1564" s="65" t="s">
        <v>1319</v>
      </c>
      <c r="F1564" s="65" t="s">
        <v>1320</v>
      </c>
      <c r="G1564" s="190">
        <v>0</v>
      </c>
      <c r="H1564">
        <v>99</v>
      </c>
      <c r="I1564" t="s">
        <v>3</v>
      </c>
      <c r="J1564" t="s">
        <v>1550</v>
      </c>
      <c r="K1564" t="s">
        <v>4950</v>
      </c>
      <c r="L1564" s="67"/>
      <c r="M1564" s="63" t="s">
        <v>1887</v>
      </c>
      <c r="N1564" s="13"/>
      <c r="O1564"/>
      <c r="P1564" t="str">
        <f t="shared" si="397"/>
        <v>NOT EQUAL</v>
      </c>
      <c r="Q1564" t="str">
        <f>IF(ISNA(VLOOKUP(AC1564,#REF!,1)),"//","")</f>
        <v/>
      </c>
      <c r="R1564"/>
      <c r="S1564" s="43">
        <f t="shared" si="399"/>
        <v>373</v>
      </c>
      <c r="T1564" s="92" t="s">
        <v>2431</v>
      </c>
      <c r="U1564" s="70" t="s">
        <v>2431</v>
      </c>
      <c r="V1564" s="70" t="s">
        <v>2431</v>
      </c>
      <c r="W1564" s="44" t="str">
        <f t="shared" si="400"/>
        <v/>
      </c>
      <c r="X1564" s="25" t="str">
        <f t="shared" si="401"/>
        <v/>
      </c>
      <c r="Y1564" s="1">
        <f t="shared" si="402"/>
        <v>1526</v>
      </c>
      <c r="Z1564" t="str">
        <f t="shared" si="403"/>
        <v>ITM_M_DIM</v>
      </c>
      <c r="AA1564" s="158" t="str">
        <f>IF(ISNA(VLOOKUP(X1564,Sheet2!J:J,1,0)),"//","")</f>
        <v/>
      </c>
      <c r="AC1564" s="108" t="str">
        <f t="shared" si="404"/>
        <v/>
      </c>
      <c r="AD1564" t="b">
        <f t="shared" si="405"/>
        <v>1</v>
      </c>
    </row>
    <row r="1565" spans="1:30">
      <c r="A1565" s="56">
        <f t="shared" si="406"/>
        <v>1565</v>
      </c>
      <c r="B1565" s="55">
        <f t="shared" si="407"/>
        <v>1527</v>
      </c>
      <c r="C1565" t="s">
        <v>4954</v>
      </c>
      <c r="D1565" t="s">
        <v>7</v>
      </c>
      <c r="E1565" s="65" t="s">
        <v>1321</v>
      </c>
      <c r="F1565" s="65" t="s">
        <v>217</v>
      </c>
      <c r="G1565" s="190">
        <v>0</v>
      </c>
      <c r="H1565">
        <v>0</v>
      </c>
      <c r="I1565" t="s">
        <v>3</v>
      </c>
      <c r="J1565" t="s">
        <v>1549</v>
      </c>
      <c r="K1565" t="s">
        <v>4950</v>
      </c>
      <c r="L1565" s="67"/>
      <c r="M1565" s="63" t="s">
        <v>1888</v>
      </c>
      <c r="N1565" s="13"/>
      <c r="O1565"/>
      <c r="P1565" t="str">
        <f t="shared" si="397"/>
        <v>NOT EQUAL</v>
      </c>
      <c r="Q1565" t="str">
        <f>IF(ISNA(VLOOKUP(AC1565,#REF!,1)),"//","")</f>
        <v/>
      </c>
      <c r="R1565"/>
      <c r="S1565" s="43">
        <f t="shared" si="399"/>
        <v>374</v>
      </c>
      <c r="T1565" s="92" t="s">
        <v>2431</v>
      </c>
      <c r="U1565" s="70" t="s">
        <v>2431</v>
      </c>
      <c r="V1565" s="70" t="s">
        <v>2431</v>
      </c>
      <c r="W1565" s="44" t="str">
        <f t="shared" si="400"/>
        <v>"M.DIM?"</v>
      </c>
      <c r="X1565" s="25" t="str">
        <f t="shared" si="401"/>
        <v>M.DIM?</v>
      </c>
      <c r="Y1565" s="1">
        <f t="shared" si="402"/>
        <v>1527</v>
      </c>
      <c r="Z1565" t="str">
        <f t="shared" si="403"/>
        <v>ITM_M_DIMQ</v>
      </c>
      <c r="AA1565" s="158" t="str">
        <f>IF(ISNA(VLOOKUP(X1565,Sheet2!J:J,1,0)),"//","")</f>
        <v>//</v>
      </c>
      <c r="AC1565" s="108" t="str">
        <f t="shared" si="404"/>
        <v>M.DIM?</v>
      </c>
      <c r="AD1565" t="b">
        <f t="shared" si="405"/>
        <v>1</v>
      </c>
    </row>
    <row r="1566" spans="1:30">
      <c r="A1566" s="56">
        <f t="shared" si="406"/>
        <v>1566</v>
      </c>
      <c r="B1566" s="55">
        <f t="shared" si="407"/>
        <v>1528</v>
      </c>
      <c r="C1566" t="s">
        <v>3871</v>
      </c>
      <c r="D1566" t="s">
        <v>1889</v>
      </c>
      <c r="E1566" s="65" t="s">
        <v>218</v>
      </c>
      <c r="F1566" s="65" t="s">
        <v>218</v>
      </c>
      <c r="G1566" s="190">
        <v>0</v>
      </c>
      <c r="H1566">
        <v>0</v>
      </c>
      <c r="I1566" t="s">
        <v>3</v>
      </c>
      <c r="J1566" t="s">
        <v>1549</v>
      </c>
      <c r="K1566" t="s">
        <v>4950</v>
      </c>
      <c r="L1566" s="67"/>
      <c r="M1566" s="63" t="s">
        <v>1889</v>
      </c>
      <c r="N1566" s="13"/>
      <c r="O1566"/>
      <c r="P1566" t="str">
        <f t="shared" si="397"/>
        <v/>
      </c>
      <c r="Q1566" t="str">
        <f>IF(ISNA(VLOOKUP(AC1566,#REF!,1)),"//","")</f>
        <v/>
      </c>
      <c r="R1566"/>
      <c r="S1566" s="43">
        <f t="shared" si="399"/>
        <v>375</v>
      </c>
      <c r="T1566" s="92" t="s">
        <v>2431</v>
      </c>
      <c r="U1566" s="70" t="s">
        <v>2431</v>
      </c>
      <c r="V1566" s="70" t="s">
        <v>2431</v>
      </c>
      <c r="W1566" s="44" t="str">
        <f t="shared" si="400"/>
        <v>"M.DY"</v>
      </c>
      <c r="X1566" s="25" t="str">
        <f t="shared" si="401"/>
        <v>M.DY</v>
      </c>
      <c r="Y1566" s="1">
        <f t="shared" si="402"/>
        <v>1528</v>
      </c>
      <c r="Z1566" t="str">
        <f t="shared" si="403"/>
        <v>ITM_MDY</v>
      </c>
      <c r="AA1566" s="158" t="str">
        <f>IF(ISNA(VLOOKUP(X1566,Sheet2!J:J,1,0)),"//","")</f>
        <v>//</v>
      </c>
      <c r="AC1566" s="108" t="str">
        <f t="shared" si="404"/>
        <v>M.DY</v>
      </c>
      <c r="AD1566" t="b">
        <f t="shared" si="405"/>
        <v>1</v>
      </c>
    </row>
    <row r="1567" spans="1:30">
      <c r="A1567" s="56">
        <f t="shared" si="406"/>
        <v>1567</v>
      </c>
      <c r="B1567" s="55">
        <f t="shared" si="407"/>
        <v>1529</v>
      </c>
      <c r="C1567" t="s">
        <v>4955</v>
      </c>
      <c r="D1567" t="s">
        <v>7</v>
      </c>
      <c r="E1567" s="65" t="s">
        <v>1322</v>
      </c>
      <c r="F1567" s="65" t="s">
        <v>90</v>
      </c>
      <c r="G1567" s="190">
        <v>0</v>
      </c>
      <c r="H1567">
        <v>0</v>
      </c>
      <c r="I1567" t="s">
        <v>3</v>
      </c>
      <c r="J1567" t="s">
        <v>1550</v>
      </c>
      <c r="K1567" t="s">
        <v>4950</v>
      </c>
      <c r="L1567" s="67"/>
      <c r="M1567" s="63" t="s">
        <v>1890</v>
      </c>
      <c r="N1567" s="13"/>
      <c r="O1567"/>
      <c r="P1567" t="str">
        <f t="shared" si="397"/>
        <v>NOT EQUAL</v>
      </c>
      <c r="Q1567" t="str">
        <f>IF(ISNA(VLOOKUP(AC1567,#REF!,1)),"//","")</f>
        <v/>
      </c>
      <c r="R1567"/>
      <c r="S1567" s="43">
        <f t="shared" si="399"/>
        <v>375</v>
      </c>
      <c r="T1567" s="92" t="s">
        <v>2431</v>
      </c>
      <c r="U1567" s="70" t="s">
        <v>2431</v>
      </c>
      <c r="V1567" s="70" t="s">
        <v>2431</v>
      </c>
      <c r="W1567" s="44" t="str">
        <f t="shared" si="400"/>
        <v/>
      </c>
      <c r="X1567" s="25" t="str">
        <f t="shared" si="401"/>
        <v/>
      </c>
      <c r="Y1567" s="1">
        <f t="shared" si="402"/>
        <v>1529</v>
      </c>
      <c r="Z1567" t="str">
        <f t="shared" si="403"/>
        <v>ITM_M_EDI</v>
      </c>
      <c r="AA1567" s="158" t="str">
        <f>IF(ISNA(VLOOKUP(X1567,Sheet2!J:J,1,0)),"//","")</f>
        <v/>
      </c>
      <c r="AC1567" s="108" t="str">
        <f t="shared" si="404"/>
        <v/>
      </c>
      <c r="AD1567" t="b">
        <f t="shared" si="405"/>
        <v>1</v>
      </c>
    </row>
    <row r="1568" spans="1:30">
      <c r="A1568" s="56">
        <f t="shared" si="406"/>
        <v>1568</v>
      </c>
      <c r="B1568" s="55">
        <f t="shared" si="407"/>
        <v>1530</v>
      </c>
      <c r="C1568" t="s">
        <v>4955</v>
      </c>
      <c r="D1568" t="s">
        <v>2473</v>
      </c>
      <c r="E1568" s="65" t="s">
        <v>1323</v>
      </c>
      <c r="F1568" s="65" t="s">
        <v>219</v>
      </c>
      <c r="G1568" s="190">
        <v>0</v>
      </c>
      <c r="H1568">
        <v>99</v>
      </c>
      <c r="I1568" t="s">
        <v>3</v>
      </c>
      <c r="J1568" t="s">
        <v>1550</v>
      </c>
      <c r="K1568" t="s">
        <v>4950</v>
      </c>
      <c r="L1568" s="67"/>
      <c r="M1568" s="63" t="s">
        <v>2763</v>
      </c>
      <c r="N1568" s="13"/>
      <c r="O1568"/>
      <c r="P1568" t="str">
        <f t="shared" si="397"/>
        <v>NOT EQUAL</v>
      </c>
      <c r="Q1568" t="str">
        <f>IF(ISNA(VLOOKUP(AC1568,#REF!,1)),"//","")</f>
        <v/>
      </c>
      <c r="R1568"/>
      <c r="S1568" s="43">
        <f t="shared" si="399"/>
        <v>375</v>
      </c>
      <c r="T1568" s="92" t="s">
        <v>2431</v>
      </c>
      <c r="U1568" s="70" t="s">
        <v>2431</v>
      </c>
      <c r="V1568" s="70" t="s">
        <v>2431</v>
      </c>
      <c r="W1568" s="44" t="str">
        <f t="shared" si="400"/>
        <v/>
      </c>
      <c r="X1568" s="25" t="str">
        <f t="shared" si="401"/>
        <v/>
      </c>
      <c r="Y1568" s="1">
        <f t="shared" si="402"/>
        <v>1530</v>
      </c>
      <c r="Z1568" t="str">
        <f t="shared" si="403"/>
        <v>ITM_M_EDIN</v>
      </c>
      <c r="AA1568" s="158" t="str">
        <f>IF(ISNA(VLOOKUP(X1568,Sheet2!J:J,1,0)),"//","")</f>
        <v/>
      </c>
      <c r="AC1568" s="108" t="str">
        <f t="shared" si="404"/>
        <v/>
      </c>
      <c r="AD1568" t="b">
        <f t="shared" si="405"/>
        <v>1</v>
      </c>
    </row>
    <row r="1569" spans="1:30">
      <c r="A1569" s="56">
        <f t="shared" si="406"/>
        <v>1569</v>
      </c>
      <c r="B1569" s="55">
        <f t="shared" si="407"/>
        <v>1531</v>
      </c>
      <c r="C1569" t="s">
        <v>4956</v>
      </c>
      <c r="D1569" t="s">
        <v>7</v>
      </c>
      <c r="E1569" s="65" t="s">
        <v>1325</v>
      </c>
      <c r="F1569" s="65" t="s">
        <v>1326</v>
      </c>
      <c r="G1569" s="190">
        <v>0</v>
      </c>
      <c r="H1569">
        <v>0</v>
      </c>
      <c r="I1569" t="s">
        <v>3</v>
      </c>
      <c r="J1569" t="s">
        <v>1549</v>
      </c>
      <c r="K1569" t="s">
        <v>4950</v>
      </c>
      <c r="L1569" s="67"/>
      <c r="M1569" s="63" t="s">
        <v>1891</v>
      </c>
      <c r="N1569" s="13"/>
      <c r="O1569"/>
      <c r="P1569" t="str">
        <f t="shared" si="397"/>
        <v>NOT EQUAL</v>
      </c>
      <c r="Q1569" t="str">
        <f>IF(ISNA(VLOOKUP(AC1569,#REF!,1)),"//","")</f>
        <v/>
      </c>
      <c r="R1569"/>
      <c r="S1569" s="43">
        <f t="shared" si="399"/>
        <v>376</v>
      </c>
      <c r="T1569" s="92" t="s">
        <v>2431</v>
      </c>
      <c r="U1569" s="70" t="s">
        <v>2431</v>
      </c>
      <c r="V1569" s="70" t="s">
        <v>2431</v>
      </c>
      <c r="W1569" s="44" t="str">
        <f t="shared" si="400"/>
        <v>"M.GET"</v>
      </c>
      <c r="X1569" s="25" t="str">
        <f t="shared" si="401"/>
        <v>M.GET</v>
      </c>
      <c r="Y1569" s="1">
        <f t="shared" si="402"/>
        <v>1531</v>
      </c>
      <c r="Z1569" t="str">
        <f t="shared" si="403"/>
        <v>ITM_M_GET</v>
      </c>
      <c r="AA1569" s="158" t="str">
        <f>IF(ISNA(VLOOKUP(X1569,Sheet2!J:J,1,0)),"//","")</f>
        <v>//</v>
      </c>
      <c r="AC1569" s="108" t="str">
        <f t="shared" si="404"/>
        <v>M.GET</v>
      </c>
      <c r="AD1569" t="b">
        <f t="shared" si="405"/>
        <v>1</v>
      </c>
    </row>
    <row r="1570" spans="1:30">
      <c r="A1570" s="56">
        <f t="shared" si="406"/>
        <v>1570</v>
      </c>
      <c r="B1570" s="55">
        <f t="shared" si="407"/>
        <v>1532</v>
      </c>
      <c r="C1570" t="s">
        <v>4957</v>
      </c>
      <c r="D1570" t="s">
        <v>7</v>
      </c>
      <c r="E1570" s="65" t="s">
        <v>1327</v>
      </c>
      <c r="F1570" s="65" t="s">
        <v>220</v>
      </c>
      <c r="G1570" s="190">
        <v>0</v>
      </c>
      <c r="H1570">
        <v>0</v>
      </c>
      <c r="I1570" t="s">
        <v>3</v>
      </c>
      <c r="J1570" t="s">
        <v>1549</v>
      </c>
      <c r="K1570" t="s">
        <v>4950</v>
      </c>
      <c r="L1570" s="67"/>
      <c r="M1570" s="63" t="s">
        <v>1892</v>
      </c>
      <c r="N1570" s="13"/>
      <c r="O1570"/>
      <c r="P1570" t="str">
        <f t="shared" si="397"/>
        <v>NOT EQUAL</v>
      </c>
      <c r="Q1570" t="str">
        <f>IF(ISNA(VLOOKUP(AC1570,#REF!,1)),"//","")</f>
        <v/>
      </c>
      <c r="R1570"/>
      <c r="S1570" s="43">
        <f t="shared" si="399"/>
        <v>377</v>
      </c>
      <c r="T1570" s="92" t="s">
        <v>2431</v>
      </c>
      <c r="U1570" s="70" t="s">
        <v>2431</v>
      </c>
      <c r="V1570" s="70" t="s">
        <v>2431</v>
      </c>
      <c r="W1570" s="44" t="str">
        <f t="shared" si="400"/>
        <v>"M.GOTO"</v>
      </c>
      <c r="X1570" s="25" t="str">
        <f t="shared" si="401"/>
        <v>M.GOTO</v>
      </c>
      <c r="Y1570" s="1">
        <f t="shared" si="402"/>
        <v>1532</v>
      </c>
      <c r="Z1570" t="str">
        <f t="shared" si="403"/>
        <v>ITM_M_GOTO</v>
      </c>
      <c r="AA1570" s="158" t="str">
        <f>IF(ISNA(VLOOKUP(X1570,Sheet2!J:J,1,0)),"//","")</f>
        <v>//</v>
      </c>
      <c r="AC1570" s="108" t="str">
        <f t="shared" si="404"/>
        <v>M.GOTO</v>
      </c>
      <c r="AD1570" t="b">
        <f t="shared" si="405"/>
        <v>1</v>
      </c>
    </row>
    <row r="1571" spans="1:30">
      <c r="A1571" s="56">
        <f t="shared" si="406"/>
        <v>1571</v>
      </c>
      <c r="B1571" s="55">
        <f t="shared" si="407"/>
        <v>1533</v>
      </c>
      <c r="C1571" t="s">
        <v>4958</v>
      </c>
      <c r="D1571" t="s">
        <v>4959</v>
      </c>
      <c r="E1571" s="65" t="s">
        <v>1328</v>
      </c>
      <c r="F1571" s="65" t="s">
        <v>221</v>
      </c>
      <c r="G1571" s="190">
        <v>0</v>
      </c>
      <c r="H1571">
        <v>0</v>
      </c>
      <c r="I1571" t="s">
        <v>3</v>
      </c>
      <c r="J1571" t="s">
        <v>1550</v>
      </c>
      <c r="K1571" t="s">
        <v>4077</v>
      </c>
      <c r="L1571" s="67"/>
      <c r="M1571" s="63" t="s">
        <v>1893</v>
      </c>
      <c r="N1571" s="13"/>
      <c r="O1571"/>
      <c r="P1571" t="str">
        <f t="shared" si="397"/>
        <v>NOT EQUAL</v>
      </c>
      <c r="Q1571" t="str">
        <f>IF(ISNA(VLOOKUP(AC1571,#REF!,1)),"//","")</f>
        <v/>
      </c>
      <c r="R1571"/>
      <c r="S1571" s="43">
        <f t="shared" si="399"/>
        <v>377</v>
      </c>
      <c r="T1571" s="92" t="s">
        <v>2431</v>
      </c>
      <c r="U1571" s="70" t="s">
        <v>2431</v>
      </c>
      <c r="V1571" s="70" t="s">
        <v>2431</v>
      </c>
      <c r="W1571" s="44" t="str">
        <f t="shared" si="400"/>
        <v/>
      </c>
      <c r="X1571" s="25" t="str">
        <f t="shared" si="401"/>
        <v/>
      </c>
      <c r="Y1571" s="1">
        <f t="shared" si="402"/>
        <v>1533</v>
      </c>
      <c r="Z1571" t="str">
        <f t="shared" si="403"/>
        <v>ITM_M_GROW</v>
      </c>
      <c r="AA1571" s="158" t="str">
        <f>IF(ISNA(VLOOKUP(X1571,Sheet2!J:J,1,0)),"//","")</f>
        <v/>
      </c>
      <c r="AC1571" s="108" t="str">
        <f t="shared" si="404"/>
        <v/>
      </c>
      <c r="AD1571" t="b">
        <f t="shared" si="405"/>
        <v>1</v>
      </c>
    </row>
    <row r="1572" spans="1:30">
      <c r="A1572" s="56">
        <f t="shared" si="406"/>
        <v>1572</v>
      </c>
      <c r="B1572" s="55">
        <f t="shared" si="407"/>
        <v>1534</v>
      </c>
      <c r="C1572" t="s">
        <v>4960</v>
      </c>
      <c r="D1572" t="s">
        <v>7</v>
      </c>
      <c r="E1572" s="65" t="s">
        <v>1329</v>
      </c>
      <c r="F1572" s="65" t="s">
        <v>222</v>
      </c>
      <c r="G1572" s="190">
        <v>0</v>
      </c>
      <c r="H1572">
        <v>0</v>
      </c>
      <c r="I1572" t="s">
        <v>3</v>
      </c>
      <c r="J1572" t="s">
        <v>1549</v>
      </c>
      <c r="K1572" t="s">
        <v>4950</v>
      </c>
      <c r="L1572" s="67"/>
      <c r="M1572" s="63" t="s">
        <v>1894</v>
      </c>
      <c r="N1572" s="13"/>
      <c r="O1572"/>
      <c r="P1572" t="str">
        <f t="shared" si="397"/>
        <v>NOT EQUAL</v>
      </c>
      <c r="Q1572" t="str">
        <f>IF(ISNA(VLOOKUP(AC1572,#REF!,1)),"//","")</f>
        <v/>
      </c>
      <c r="R1572"/>
      <c r="S1572" s="43">
        <f t="shared" si="399"/>
        <v>378</v>
      </c>
      <c r="T1572" s="92" t="s">
        <v>2431</v>
      </c>
      <c r="U1572" s="70" t="s">
        <v>2431</v>
      </c>
      <c r="V1572" s="70" t="s">
        <v>2431</v>
      </c>
      <c r="W1572" s="44" t="str">
        <f t="shared" si="400"/>
        <v>"M.INSR"</v>
      </c>
      <c r="X1572" s="25" t="str">
        <f t="shared" si="401"/>
        <v>M.INSR</v>
      </c>
      <c r="Y1572" s="1">
        <f t="shared" si="402"/>
        <v>1534</v>
      </c>
      <c r="Z1572" t="str">
        <f t="shared" si="403"/>
        <v>ITM_M_INSR</v>
      </c>
      <c r="AA1572" s="158" t="str">
        <f>IF(ISNA(VLOOKUP(X1572,Sheet2!J:J,1,0)),"//","")</f>
        <v>//</v>
      </c>
      <c r="AC1572" s="108" t="str">
        <f t="shared" si="404"/>
        <v>M.INSR</v>
      </c>
      <c r="AD1572" t="b">
        <f t="shared" si="405"/>
        <v>1</v>
      </c>
    </row>
    <row r="1573" spans="1:30">
      <c r="A1573" s="56">
        <f t="shared" si="406"/>
        <v>1573</v>
      </c>
      <c r="B1573" s="55">
        <f t="shared" si="407"/>
        <v>1535</v>
      </c>
      <c r="C1573" t="s">
        <v>4961</v>
      </c>
      <c r="D1573" t="s">
        <v>7</v>
      </c>
      <c r="E1573" s="65" t="s">
        <v>223</v>
      </c>
      <c r="F1573" s="65" t="s">
        <v>223</v>
      </c>
      <c r="G1573" s="190">
        <v>0</v>
      </c>
      <c r="H1573">
        <v>0</v>
      </c>
      <c r="I1573" t="s">
        <v>3</v>
      </c>
      <c r="J1573" t="s">
        <v>1549</v>
      </c>
      <c r="K1573" t="s">
        <v>4950</v>
      </c>
      <c r="L1573" s="67"/>
      <c r="M1573" s="63" t="s">
        <v>1895</v>
      </c>
      <c r="N1573" s="13"/>
      <c r="O1573"/>
      <c r="P1573" t="str">
        <f t="shared" si="397"/>
        <v/>
      </c>
      <c r="Q1573" t="str">
        <f>IF(ISNA(VLOOKUP(AC1573,#REF!,1)),"//","")</f>
        <v/>
      </c>
      <c r="R1573"/>
      <c r="S1573" s="43">
        <f t="shared" si="399"/>
        <v>379</v>
      </c>
      <c r="T1573" s="92" t="s">
        <v>2431</v>
      </c>
      <c r="U1573" s="70" t="s">
        <v>2431</v>
      </c>
      <c r="V1573" s="70" t="s">
        <v>2431</v>
      </c>
      <c r="W1573" s="44" t="str">
        <f t="shared" si="400"/>
        <v>"M.LU"</v>
      </c>
      <c r="X1573" s="25" t="str">
        <f t="shared" si="401"/>
        <v>M.LU</v>
      </c>
      <c r="Y1573" s="1">
        <f t="shared" si="402"/>
        <v>1535</v>
      </c>
      <c r="Z1573" t="str">
        <f t="shared" si="403"/>
        <v>ITM_M_LU</v>
      </c>
      <c r="AA1573" s="158" t="str">
        <f>IF(ISNA(VLOOKUP(X1573,Sheet2!J:J,1,0)),"//","")</f>
        <v>//</v>
      </c>
      <c r="AC1573" s="108" t="str">
        <f t="shared" si="404"/>
        <v>M.LU</v>
      </c>
      <c r="AD1573" t="b">
        <f t="shared" si="405"/>
        <v>1</v>
      </c>
    </row>
    <row r="1574" spans="1:30">
      <c r="A1574" s="56">
        <f t="shared" si="406"/>
        <v>1574</v>
      </c>
      <c r="B1574" s="55">
        <f t="shared" si="407"/>
        <v>1536</v>
      </c>
      <c r="C1574" t="s">
        <v>4962</v>
      </c>
      <c r="D1574" t="s">
        <v>7</v>
      </c>
      <c r="E1574" s="65" t="s">
        <v>1330</v>
      </c>
      <c r="F1574" s="65" t="s">
        <v>91</v>
      </c>
      <c r="G1574" s="190">
        <v>0</v>
      </c>
      <c r="H1574">
        <v>0</v>
      </c>
      <c r="I1574" t="s">
        <v>3</v>
      </c>
      <c r="J1574" t="s">
        <v>1549</v>
      </c>
      <c r="K1574" t="s">
        <v>4950</v>
      </c>
      <c r="L1574" s="67"/>
      <c r="M1574" s="63" t="s">
        <v>1896</v>
      </c>
      <c r="N1574" s="13"/>
      <c r="O1574"/>
      <c r="P1574" t="str">
        <f t="shared" si="397"/>
        <v>NOT EQUAL</v>
      </c>
      <c r="Q1574" t="str">
        <f>IF(ISNA(VLOOKUP(AC1574,#REF!,1)),"//","")</f>
        <v/>
      </c>
      <c r="R1574"/>
      <c r="S1574" s="43">
        <f t="shared" si="399"/>
        <v>380</v>
      </c>
      <c r="T1574" s="92" t="s">
        <v>2431</v>
      </c>
      <c r="U1574" s="70" t="s">
        <v>2431</v>
      </c>
      <c r="V1574" s="70" t="s">
        <v>2431</v>
      </c>
      <c r="W1574" s="44" t="str">
        <f t="shared" si="400"/>
        <v>"M.NEW"</v>
      </c>
      <c r="X1574" s="25" t="str">
        <f t="shared" si="401"/>
        <v>M.NEW</v>
      </c>
      <c r="Y1574" s="1">
        <f t="shared" si="402"/>
        <v>1536</v>
      </c>
      <c r="Z1574" t="str">
        <f t="shared" si="403"/>
        <v>ITM_M_NEW</v>
      </c>
      <c r="AA1574" s="158" t="str">
        <f>IF(ISNA(VLOOKUP(X1574,Sheet2!J:J,1,0)),"//","")</f>
        <v/>
      </c>
      <c r="AC1574" s="108" t="str">
        <f t="shared" si="404"/>
        <v>M.NEW</v>
      </c>
      <c r="AD1574" t="b">
        <f t="shared" si="405"/>
        <v>1</v>
      </c>
    </row>
    <row r="1575" spans="1:30">
      <c r="A1575" s="56">
        <f t="shared" si="406"/>
        <v>1575</v>
      </c>
      <c r="B1575" s="55">
        <f t="shared" si="407"/>
        <v>1537</v>
      </c>
      <c r="C1575" t="s">
        <v>4963</v>
      </c>
      <c r="D1575" t="s">
        <v>7</v>
      </c>
      <c r="E1575" s="65" t="s">
        <v>1331</v>
      </c>
      <c r="F1575" s="65" t="s">
        <v>1332</v>
      </c>
      <c r="G1575" s="190">
        <v>0</v>
      </c>
      <c r="H1575">
        <v>0</v>
      </c>
      <c r="I1575" t="s">
        <v>3</v>
      </c>
      <c r="J1575" t="s">
        <v>1549</v>
      </c>
      <c r="K1575" t="s">
        <v>4950</v>
      </c>
      <c r="L1575" s="67"/>
      <c r="M1575" s="63" t="s">
        <v>1897</v>
      </c>
      <c r="N1575" s="13"/>
      <c r="O1575"/>
      <c r="P1575" t="str">
        <f t="shared" si="397"/>
        <v>NOT EQUAL</v>
      </c>
      <c r="Q1575" t="str">
        <f>IF(ISNA(VLOOKUP(AC1575,#REF!,1)),"//","")</f>
        <v/>
      </c>
      <c r="R1575"/>
      <c r="S1575" s="43">
        <f t="shared" si="399"/>
        <v>381</v>
      </c>
      <c r="T1575" s="92" t="s">
        <v>2431</v>
      </c>
      <c r="U1575" s="70" t="s">
        <v>2431</v>
      </c>
      <c r="V1575" s="70" t="s">
        <v>2431</v>
      </c>
      <c r="W1575" s="44" t="str">
        <f t="shared" si="400"/>
        <v>"M.OLD"</v>
      </c>
      <c r="X1575" s="25" t="str">
        <f t="shared" si="401"/>
        <v>M.OLD</v>
      </c>
      <c r="Y1575" s="1">
        <f t="shared" si="402"/>
        <v>1537</v>
      </c>
      <c r="Z1575" t="str">
        <f t="shared" si="403"/>
        <v>ITM_M_OLD</v>
      </c>
      <c r="AA1575" s="158" t="str">
        <f>IF(ISNA(VLOOKUP(X1575,Sheet2!J:J,1,0)),"//","")</f>
        <v>//</v>
      </c>
      <c r="AC1575" s="108" t="str">
        <f t="shared" si="404"/>
        <v>M.OLD</v>
      </c>
      <c r="AD1575" t="b">
        <f t="shared" si="405"/>
        <v>1</v>
      </c>
    </row>
    <row r="1576" spans="1:30">
      <c r="A1576" s="56">
        <f t="shared" si="406"/>
        <v>1576</v>
      </c>
      <c r="B1576" s="55">
        <f t="shared" si="407"/>
        <v>1538</v>
      </c>
      <c r="C1576" t="s">
        <v>4964</v>
      </c>
      <c r="D1576" t="s">
        <v>7</v>
      </c>
      <c r="E1576" s="65" t="s">
        <v>1333</v>
      </c>
      <c r="F1576" s="65" t="s">
        <v>1334</v>
      </c>
      <c r="G1576" s="190">
        <v>0</v>
      </c>
      <c r="H1576">
        <v>0</v>
      </c>
      <c r="I1576" t="s">
        <v>3</v>
      </c>
      <c r="J1576" t="s">
        <v>1549</v>
      </c>
      <c r="K1576" t="s">
        <v>4950</v>
      </c>
      <c r="L1576" s="67"/>
      <c r="M1576" s="63" t="s">
        <v>1898</v>
      </c>
      <c r="N1576" s="13"/>
      <c r="O1576"/>
      <c r="P1576" t="str">
        <f t="shared" si="397"/>
        <v>NOT EQUAL</v>
      </c>
      <c r="Q1576" t="str">
        <f>IF(ISNA(VLOOKUP(AC1576,#REF!,1)),"//","")</f>
        <v/>
      </c>
      <c r="R1576"/>
      <c r="S1576" s="43">
        <f t="shared" si="399"/>
        <v>382</v>
      </c>
      <c r="T1576" s="92" t="s">
        <v>2431</v>
      </c>
      <c r="U1576" s="70" t="s">
        <v>2431</v>
      </c>
      <c r="V1576" s="70" t="s">
        <v>2431</v>
      </c>
      <c r="W1576" s="44" t="str">
        <f t="shared" si="400"/>
        <v>"M.PUT"</v>
      </c>
      <c r="X1576" s="25" t="str">
        <f t="shared" si="401"/>
        <v>M.PUT</v>
      </c>
      <c r="Y1576" s="1">
        <f t="shared" si="402"/>
        <v>1538</v>
      </c>
      <c r="Z1576" t="str">
        <f t="shared" si="403"/>
        <v>ITM_M_PUT</v>
      </c>
      <c r="AA1576" s="158" t="str">
        <f>IF(ISNA(VLOOKUP(X1576,Sheet2!J:J,1,0)),"//","")</f>
        <v>//</v>
      </c>
      <c r="AC1576" s="108" t="str">
        <f t="shared" si="404"/>
        <v>M.PUT</v>
      </c>
      <c r="AD1576" t="b">
        <f t="shared" si="405"/>
        <v>1</v>
      </c>
    </row>
    <row r="1577" spans="1:30">
      <c r="A1577" s="56">
        <f t="shared" si="406"/>
        <v>1577</v>
      </c>
      <c r="B1577" s="55">
        <f t="shared" si="407"/>
        <v>1539</v>
      </c>
      <c r="C1577" t="s">
        <v>4965</v>
      </c>
      <c r="D1577" t="s">
        <v>7</v>
      </c>
      <c r="E1577" s="65" t="s">
        <v>1335</v>
      </c>
      <c r="F1577" s="65" t="s">
        <v>1336</v>
      </c>
      <c r="G1577" s="190">
        <v>0</v>
      </c>
      <c r="H1577">
        <v>0</v>
      </c>
      <c r="I1577" t="s">
        <v>3</v>
      </c>
      <c r="J1577" t="s">
        <v>1549</v>
      </c>
      <c r="K1577" t="s">
        <v>4950</v>
      </c>
      <c r="L1577" s="67"/>
      <c r="M1577" s="63" t="s">
        <v>2765</v>
      </c>
      <c r="N1577" s="13"/>
      <c r="O1577"/>
      <c r="P1577" t="str">
        <f t="shared" si="397"/>
        <v>NOT EQUAL</v>
      </c>
      <c r="Q1577" t="str">
        <f>IF(ISNA(VLOOKUP(AC1577,#REF!,1)),"//","")</f>
        <v/>
      </c>
      <c r="R1577"/>
      <c r="S1577" s="43">
        <f t="shared" si="399"/>
        <v>383</v>
      </c>
      <c r="T1577" s="92" t="s">
        <v>2431</v>
      </c>
      <c r="U1577" s="70" t="s">
        <v>2431</v>
      </c>
      <c r="V1577" s="70" t="s">
        <v>2431</v>
      </c>
      <c r="W1577" s="44" t="str">
        <f t="shared" si="400"/>
        <v>"M.R" STD_LEFT_RIGHT_ARROWS "R"</v>
      </c>
      <c r="X1577" s="25" t="str">
        <f t="shared" si="401"/>
        <v>M.R&lt;&gt;R</v>
      </c>
      <c r="Y1577" s="1">
        <f t="shared" si="402"/>
        <v>1539</v>
      </c>
      <c r="Z1577" t="str">
        <f t="shared" si="403"/>
        <v>ITM_M_RR</v>
      </c>
      <c r="AA1577" s="158" t="str">
        <f>IF(ISNA(VLOOKUP(X1577,Sheet2!J:J,1,0)),"//","")</f>
        <v>//</v>
      </c>
      <c r="AC1577" s="108" t="str">
        <f t="shared" si="404"/>
        <v>M.R&lt;&gt;R</v>
      </c>
      <c r="AD1577" t="b">
        <f t="shared" si="405"/>
        <v>1</v>
      </c>
    </row>
    <row r="1578" spans="1:30">
      <c r="A1578" s="56">
        <f t="shared" si="406"/>
        <v>1578</v>
      </c>
      <c r="B1578" s="55">
        <f t="shared" si="407"/>
        <v>1540</v>
      </c>
      <c r="C1578" t="s">
        <v>3774</v>
      </c>
      <c r="D1578" t="s">
        <v>7</v>
      </c>
      <c r="E1578" s="65" t="s">
        <v>3010</v>
      </c>
      <c r="F1578" s="65" t="s">
        <v>3010</v>
      </c>
      <c r="G1578" s="91">
        <v>0</v>
      </c>
      <c r="H1578">
        <v>0</v>
      </c>
      <c r="I1578" t="s">
        <v>3</v>
      </c>
      <c r="J1578" t="s">
        <v>1549</v>
      </c>
      <c r="K1578" t="s">
        <v>4950</v>
      </c>
      <c r="L1578" s="67"/>
      <c r="M1578" s="63" t="s">
        <v>3011</v>
      </c>
      <c r="N1578" s="13"/>
      <c r="O1578"/>
      <c r="P1578" t="str">
        <f t="shared" si="397"/>
        <v/>
      </c>
      <c r="Q1578" t="str">
        <f>IF(ISNA(VLOOKUP(AC1578,#REF!,1)),"//","")</f>
        <v/>
      </c>
      <c r="R1578"/>
      <c r="S1578" s="43">
        <f t="shared" si="399"/>
        <v>384</v>
      </c>
      <c r="T1578" s="92" t="s">
        <v>2888</v>
      </c>
      <c r="U1578" s="70" t="s">
        <v>2431</v>
      </c>
      <c r="V1578" s="70" t="s">
        <v>2431</v>
      </c>
      <c r="W1578" s="44" t="str">
        <f t="shared" si="400"/>
        <v>"SINC" STD_PI</v>
      </c>
      <c r="X1578" s="25" t="str">
        <f t="shared" si="401"/>
        <v>SINCPI</v>
      </c>
      <c r="Y1578" s="1">
        <f t="shared" si="402"/>
        <v>1540</v>
      </c>
      <c r="Z1578" t="str">
        <f t="shared" si="403"/>
        <v>ITM_sincpi</v>
      </c>
      <c r="AA1578" s="158" t="str">
        <f>IF(ISNA(VLOOKUP(X1578,Sheet2!J:J,1,0)),"//","")</f>
        <v/>
      </c>
      <c r="AC1578" s="108" t="str">
        <f t="shared" si="404"/>
        <v>SINCPI</v>
      </c>
      <c r="AD1578" t="b">
        <f t="shared" si="405"/>
        <v>1</v>
      </c>
    </row>
    <row r="1579" spans="1:30">
      <c r="A1579" s="56">
        <f t="shared" si="406"/>
        <v>1579</v>
      </c>
      <c r="B1579" s="55">
        <f t="shared" si="407"/>
        <v>1541</v>
      </c>
      <c r="C1579" t="s">
        <v>4958</v>
      </c>
      <c r="D1579" t="s">
        <v>4966</v>
      </c>
      <c r="E1579" s="65" t="s">
        <v>1337</v>
      </c>
      <c r="F1579" s="65" t="s">
        <v>226</v>
      </c>
      <c r="G1579" s="190">
        <v>0</v>
      </c>
      <c r="H1579">
        <v>0</v>
      </c>
      <c r="I1579" t="s">
        <v>3</v>
      </c>
      <c r="J1579" t="s">
        <v>1550</v>
      </c>
      <c r="K1579" t="s">
        <v>4077</v>
      </c>
      <c r="L1579" s="67"/>
      <c r="M1579" s="63" t="s">
        <v>1900</v>
      </c>
      <c r="N1579" s="13"/>
      <c r="O1579"/>
      <c r="P1579" t="str">
        <f t="shared" si="397"/>
        <v>NOT EQUAL</v>
      </c>
      <c r="Q1579" t="str">
        <f>IF(ISNA(VLOOKUP(AC1579,#REF!,1)),"//","")</f>
        <v/>
      </c>
      <c r="R1579"/>
      <c r="S1579" s="43">
        <f t="shared" si="399"/>
        <v>384</v>
      </c>
      <c r="T1579" s="92" t="s">
        <v>2431</v>
      </c>
      <c r="U1579" s="70" t="s">
        <v>2431</v>
      </c>
      <c r="V1579" s="70" t="s">
        <v>2431</v>
      </c>
      <c r="W1579" s="44" t="str">
        <f t="shared" si="400"/>
        <v/>
      </c>
      <c r="X1579" s="25" t="str">
        <f t="shared" si="401"/>
        <v/>
      </c>
      <c r="Y1579" s="1">
        <f t="shared" si="402"/>
        <v>1541</v>
      </c>
      <c r="Z1579" t="str">
        <f t="shared" si="403"/>
        <v>ITM_M_WRAP</v>
      </c>
      <c r="AA1579" s="158" t="str">
        <f>IF(ISNA(VLOOKUP(X1579,Sheet2!J:J,1,0)),"//","")</f>
        <v/>
      </c>
      <c r="AC1579" s="108" t="str">
        <f t="shared" si="404"/>
        <v/>
      </c>
      <c r="AD1579" t="b">
        <f t="shared" si="405"/>
        <v>1</v>
      </c>
    </row>
    <row r="1580" spans="1:30">
      <c r="A1580" s="56">
        <f t="shared" si="406"/>
        <v>1580</v>
      </c>
      <c r="B1580" s="55">
        <f t="shared" si="407"/>
        <v>1542</v>
      </c>
      <c r="C1580" s="59" t="s">
        <v>3890</v>
      </c>
      <c r="D1580" s="59" t="s">
        <v>7</v>
      </c>
      <c r="E1580" s="65" t="s">
        <v>1342</v>
      </c>
      <c r="F1580" s="65" t="s">
        <v>1342</v>
      </c>
      <c r="G1580" s="190">
        <v>0</v>
      </c>
      <c r="H1580" s="190">
        <v>0</v>
      </c>
      <c r="I1580" s="174" t="s">
        <v>3</v>
      </c>
      <c r="J1580" s="65" t="s">
        <v>1549</v>
      </c>
      <c r="K1580" s="66" t="s">
        <v>4241</v>
      </c>
      <c r="L1580" s="67"/>
      <c r="M1580" s="63" t="s">
        <v>1921</v>
      </c>
      <c r="N1580" s="13"/>
      <c r="O1580"/>
      <c r="P1580" t="str">
        <f t="shared" si="397"/>
        <v/>
      </c>
      <c r="Q1580" t="str">
        <f>IF(ISNA(VLOOKUP(AC1580,#REF!,1)),"//","")</f>
        <v/>
      </c>
      <c r="R1580"/>
      <c r="S1580" s="43">
        <f t="shared" si="399"/>
        <v>385</v>
      </c>
      <c r="T1580" s="92" t="s">
        <v>2431</v>
      </c>
      <c r="U1580" s="70" t="s">
        <v>2431</v>
      </c>
      <c r="V1580" s="70" t="s">
        <v>2431</v>
      </c>
      <c r="W1580" s="44" t="str">
        <f t="shared" si="400"/>
        <v>"NOP"</v>
      </c>
      <c r="X1580" s="25" t="str">
        <f t="shared" si="401"/>
        <v>NOP</v>
      </c>
      <c r="Y1580" s="1">
        <f t="shared" si="402"/>
        <v>1542</v>
      </c>
      <c r="Z1580" t="str">
        <f t="shared" si="403"/>
        <v>ITM_NOP</v>
      </c>
      <c r="AA1580" s="158" t="str">
        <f>IF(ISNA(VLOOKUP(X1580,Sheet2!J:J,1,0)),"//","")</f>
        <v>//</v>
      </c>
      <c r="AC1580" s="108" t="str">
        <f t="shared" si="404"/>
        <v>NOP</v>
      </c>
      <c r="AD1580" t="b">
        <f t="shared" si="405"/>
        <v>1</v>
      </c>
    </row>
    <row r="1581" spans="1:30">
      <c r="A1581" s="56">
        <f t="shared" si="406"/>
        <v>1581</v>
      </c>
      <c r="B1581" s="55">
        <f t="shared" si="407"/>
        <v>1543</v>
      </c>
      <c r="C1581" s="59" t="s">
        <v>3891</v>
      </c>
      <c r="D1581" s="59" t="s">
        <v>7</v>
      </c>
      <c r="E1581" s="65" t="s">
        <v>1349</v>
      </c>
      <c r="F1581" s="65" t="s">
        <v>1349</v>
      </c>
      <c r="G1581" s="190">
        <v>0</v>
      </c>
      <c r="H1581" s="190">
        <v>0</v>
      </c>
      <c r="I1581" s="174" t="s">
        <v>3</v>
      </c>
      <c r="J1581" s="65" t="s">
        <v>1549</v>
      </c>
      <c r="K1581" s="66" t="s">
        <v>4241</v>
      </c>
      <c r="L1581" s="67"/>
      <c r="M1581" s="63" t="s">
        <v>1932</v>
      </c>
      <c r="N1581" s="13"/>
      <c r="O1581"/>
      <c r="P1581" t="str">
        <f t="shared" si="397"/>
        <v/>
      </c>
      <c r="Q1581" t="str">
        <f>IF(ISNA(VLOOKUP(AC1581,#REF!,1)),"//","")</f>
        <v/>
      </c>
      <c r="R1581"/>
      <c r="S1581" s="43">
        <f t="shared" si="399"/>
        <v>386</v>
      </c>
      <c r="T1581" s="92" t="s">
        <v>2431</v>
      </c>
      <c r="U1581" s="70" t="s">
        <v>2431</v>
      </c>
      <c r="V1581" s="70" t="s">
        <v>2431</v>
      </c>
      <c r="W1581" s="44" t="str">
        <f t="shared" si="400"/>
        <v>"OFF"</v>
      </c>
      <c r="X1581" s="25" t="str">
        <f t="shared" si="401"/>
        <v>OFF</v>
      </c>
      <c r="Y1581" s="1">
        <f t="shared" si="402"/>
        <v>1543</v>
      </c>
      <c r="Z1581" t="str">
        <f t="shared" si="403"/>
        <v>ITM_OFF</v>
      </c>
      <c r="AA1581" s="158" t="str">
        <f>IF(ISNA(VLOOKUP(X1581,Sheet2!J:J,1,0)),"//","")</f>
        <v>//</v>
      </c>
      <c r="AC1581" s="108" t="str">
        <f t="shared" si="404"/>
        <v>OFF</v>
      </c>
      <c r="AD1581" t="b">
        <f t="shared" si="405"/>
        <v>1</v>
      </c>
    </row>
    <row r="1582" spans="1:30" s="126" customFormat="1">
      <c r="A1582" s="56">
        <f t="shared" si="406"/>
        <v>1582</v>
      </c>
      <c r="B1582" s="55">
        <f t="shared" si="407"/>
        <v>1544</v>
      </c>
      <c r="C1582" s="122" t="s">
        <v>3701</v>
      </c>
      <c r="D1582" s="122" t="s">
        <v>7</v>
      </c>
      <c r="E1582" s="123" t="s">
        <v>1222</v>
      </c>
      <c r="F1582" s="123" t="s">
        <v>1222</v>
      </c>
      <c r="G1582" s="189">
        <v>0</v>
      </c>
      <c r="H1582" s="189">
        <v>0</v>
      </c>
      <c r="I1582" s="174" t="s">
        <v>3</v>
      </c>
      <c r="J1582" s="65" t="s">
        <v>1549</v>
      </c>
      <c r="K1582" s="125" t="s">
        <v>4241</v>
      </c>
      <c r="M1582" s="18" t="s">
        <v>1673</v>
      </c>
      <c r="N1582" s="18"/>
      <c r="P1582" s="126" t="str">
        <f t="shared" si="397"/>
        <v/>
      </c>
      <c r="Q1582" s="126" t="str">
        <f>IF(ISNA(VLOOKUP(AC1582,#REF!,1)),"//","")</f>
        <v/>
      </c>
      <c r="S1582" s="43">
        <f t="shared" si="399"/>
        <v>387</v>
      </c>
      <c r="T1582" s="129" t="s">
        <v>2912</v>
      </c>
      <c r="U1582" s="124" t="s">
        <v>2431</v>
      </c>
      <c r="V1582" s="124" t="s">
        <v>2431</v>
      </c>
      <c r="W1582" s="44" t="str">
        <f t="shared" si="400"/>
        <v>"DROPY"</v>
      </c>
      <c r="X1582" s="25" t="str">
        <f t="shared" si="401"/>
        <v>DROPY</v>
      </c>
      <c r="Y1582" s="1">
        <f t="shared" si="402"/>
        <v>1544</v>
      </c>
      <c r="Z1582" t="str">
        <f t="shared" si="403"/>
        <v>ITM_DROPY</v>
      </c>
      <c r="AA1582" s="158" t="str">
        <f>IF(ISNA(VLOOKUP(X1582,Sheet2!J:J,1,0)),"//","")</f>
        <v>//</v>
      </c>
      <c r="AC1582" s="108" t="str">
        <f t="shared" si="404"/>
        <v>DROPY</v>
      </c>
      <c r="AD1582" t="b">
        <f t="shared" si="405"/>
        <v>1</v>
      </c>
    </row>
    <row r="1583" spans="1:30" s="126" customFormat="1">
      <c r="A1583" s="56">
        <f t="shared" si="406"/>
        <v>1583</v>
      </c>
      <c r="B1583" s="55">
        <f t="shared" si="407"/>
        <v>1545</v>
      </c>
      <c r="C1583" s="122" t="s">
        <v>3712</v>
      </c>
      <c r="D1583" s="122" t="s">
        <v>7</v>
      </c>
      <c r="E1583" s="123" t="s">
        <v>1418</v>
      </c>
      <c r="F1583" s="123" t="s">
        <v>282</v>
      </c>
      <c r="G1583" s="189">
        <v>0</v>
      </c>
      <c r="H1583" s="189">
        <v>0</v>
      </c>
      <c r="I1583" s="174" t="s">
        <v>3</v>
      </c>
      <c r="J1583" s="65" t="s">
        <v>1549</v>
      </c>
      <c r="K1583" s="125" t="s">
        <v>4241</v>
      </c>
      <c r="M1583" s="18" t="s">
        <v>2074</v>
      </c>
      <c r="N1583" s="18"/>
      <c r="P1583" s="126" t="str">
        <f t="shared" si="397"/>
        <v>NOT EQUAL</v>
      </c>
      <c r="Q1583" s="126" t="str">
        <f>IF(ISNA(VLOOKUP(AC1583,#REF!,1)),"//","")</f>
        <v/>
      </c>
      <c r="S1583" s="43">
        <f t="shared" si="399"/>
        <v>387</v>
      </c>
      <c r="T1583" s="121" t="s">
        <v>2912</v>
      </c>
      <c r="U1583" s="124" t="s">
        <v>2817</v>
      </c>
      <c r="V1583" s="124" t="s">
        <v>2431</v>
      </c>
      <c r="W1583" s="44" t="str">
        <f t="shared" si="400"/>
        <v/>
      </c>
      <c r="X1583" s="25" t="str">
        <f t="shared" si="401"/>
        <v/>
      </c>
      <c r="Y1583" s="1">
        <f t="shared" si="402"/>
        <v>1545</v>
      </c>
      <c r="Z1583" t="str">
        <f t="shared" si="403"/>
        <v>ITM_STOMIN</v>
      </c>
      <c r="AA1583" s="158" t="str">
        <f>IF(ISNA(VLOOKUP(X1583,Sheet2!J:J,1,0)),"//","")</f>
        <v/>
      </c>
      <c r="AC1583" s="108" t="str">
        <f t="shared" si="404"/>
        <v/>
      </c>
      <c r="AD1583" t="b">
        <f t="shared" si="405"/>
        <v>1</v>
      </c>
    </row>
    <row r="1584" spans="1:30">
      <c r="A1584" s="56">
        <f t="shared" si="406"/>
        <v>1584</v>
      </c>
      <c r="B1584" s="55">
        <f t="shared" si="407"/>
        <v>1546</v>
      </c>
      <c r="C1584" s="59" t="s">
        <v>4057</v>
      </c>
      <c r="D1584" s="59" t="s">
        <v>7</v>
      </c>
      <c r="E1584" s="65" t="s">
        <v>256</v>
      </c>
      <c r="F1584" s="65" t="s">
        <v>256</v>
      </c>
      <c r="G1584" s="190">
        <v>0</v>
      </c>
      <c r="H1584" s="190">
        <v>0</v>
      </c>
      <c r="I1584" s="174" t="s">
        <v>3</v>
      </c>
      <c r="J1584" s="65" t="s">
        <v>1549</v>
      </c>
      <c r="K1584" s="66" t="s">
        <v>4241</v>
      </c>
      <c r="L1584" s="67"/>
      <c r="M1584" s="63" t="s">
        <v>1945</v>
      </c>
      <c r="N1584" s="13"/>
      <c r="O1584"/>
      <c r="P1584" t="str">
        <f t="shared" si="397"/>
        <v/>
      </c>
      <c r="Q1584" t="str">
        <f>IF(ISNA(VLOOKUP(AC1584,#REF!,1)),"//","")</f>
        <v/>
      </c>
      <c r="R1584"/>
      <c r="S1584" s="43">
        <f t="shared" si="399"/>
        <v>388</v>
      </c>
      <c r="T1584" s="92" t="s">
        <v>2431</v>
      </c>
      <c r="U1584" s="70" t="s">
        <v>2431</v>
      </c>
      <c r="V1584" s="70" t="s">
        <v>2431</v>
      </c>
      <c r="W1584" s="44" t="str">
        <f t="shared" si="400"/>
        <v>"PGMINT"</v>
      </c>
      <c r="X1584" s="25" t="str">
        <f t="shared" si="401"/>
        <v>PGMINT</v>
      </c>
      <c r="Y1584" s="1">
        <f t="shared" si="402"/>
        <v>1546</v>
      </c>
      <c r="Z1584" t="str">
        <f t="shared" si="403"/>
        <v>ITM_PGMINT</v>
      </c>
      <c r="AA1584" s="158" t="str">
        <f>IF(ISNA(VLOOKUP(X1584,Sheet2!J:J,1,0)),"//","")</f>
        <v>//</v>
      </c>
      <c r="AC1584" s="108" t="str">
        <f t="shared" si="404"/>
        <v>PGMINT</v>
      </c>
      <c r="AD1584" t="b">
        <f t="shared" si="405"/>
        <v>1</v>
      </c>
    </row>
    <row r="1585" spans="1:30">
      <c r="A1585" s="56">
        <f t="shared" si="406"/>
        <v>1585</v>
      </c>
      <c r="B1585" s="55">
        <f t="shared" si="407"/>
        <v>1547</v>
      </c>
      <c r="C1585" s="59" t="s">
        <v>4057</v>
      </c>
      <c r="D1585" s="59" t="s">
        <v>7</v>
      </c>
      <c r="E1585" s="65" t="s">
        <v>257</v>
      </c>
      <c r="F1585" s="65" t="s">
        <v>257</v>
      </c>
      <c r="G1585" s="190">
        <v>0</v>
      </c>
      <c r="H1585" s="190">
        <v>0</v>
      </c>
      <c r="I1585" s="174" t="s">
        <v>3</v>
      </c>
      <c r="J1585" s="65" t="s">
        <v>1549</v>
      </c>
      <c r="K1585" s="66" t="s">
        <v>4241</v>
      </c>
      <c r="L1585" s="67"/>
      <c r="M1585" s="63" t="s">
        <v>1946</v>
      </c>
      <c r="N1585" s="13"/>
      <c r="O1585"/>
      <c r="P1585" t="str">
        <f t="shared" si="397"/>
        <v/>
      </c>
      <c r="Q1585" t="str">
        <f>IF(ISNA(VLOOKUP(AC1585,#REF!,1)),"//","")</f>
        <v/>
      </c>
      <c r="R1585"/>
      <c r="S1585" s="43">
        <f t="shared" si="399"/>
        <v>389</v>
      </c>
      <c r="T1585" s="92" t="s">
        <v>2431</v>
      </c>
      <c r="U1585" s="70" t="s">
        <v>2431</v>
      </c>
      <c r="V1585" s="70" t="s">
        <v>2431</v>
      </c>
      <c r="W1585" s="44" t="str">
        <f t="shared" si="400"/>
        <v>"PGMSLV"</v>
      </c>
      <c r="X1585" s="25" t="str">
        <f t="shared" si="401"/>
        <v>PGMSLV</v>
      </c>
      <c r="Y1585" s="1">
        <f t="shared" si="402"/>
        <v>1547</v>
      </c>
      <c r="Z1585" t="str">
        <f t="shared" si="403"/>
        <v>ITM_PGMSLV</v>
      </c>
      <c r="AA1585" s="158" t="str">
        <f>IF(ISNA(VLOOKUP(X1585,Sheet2!J:J,1,0)),"//","")</f>
        <v>//</v>
      </c>
      <c r="AC1585" s="108" t="str">
        <f t="shared" si="404"/>
        <v>PGMSLV</v>
      </c>
      <c r="AD1585" t="b">
        <f t="shared" si="405"/>
        <v>1</v>
      </c>
    </row>
    <row r="1586" spans="1:30">
      <c r="A1586" s="56">
        <f t="shared" si="406"/>
        <v>1586</v>
      </c>
      <c r="B1586" s="55">
        <f t="shared" si="407"/>
        <v>1548</v>
      </c>
      <c r="C1586" s="59" t="s">
        <v>4057</v>
      </c>
      <c r="D1586" s="59" t="s">
        <v>7</v>
      </c>
      <c r="E1586" s="65" t="s">
        <v>1356</v>
      </c>
      <c r="F1586" s="65" t="s">
        <v>1356</v>
      </c>
      <c r="G1586" s="190">
        <v>0</v>
      </c>
      <c r="H1586" s="190">
        <v>0</v>
      </c>
      <c r="I1586" s="174" t="s">
        <v>3</v>
      </c>
      <c r="J1586" s="65" t="s">
        <v>1549</v>
      </c>
      <c r="K1586" s="66" t="s">
        <v>4241</v>
      </c>
      <c r="L1586" s="67"/>
      <c r="M1586" s="63" t="s">
        <v>1947</v>
      </c>
      <c r="N1586" s="13"/>
      <c r="O1586"/>
      <c r="P1586" t="str">
        <f t="shared" ref="P1586:P1649" si="408">IF(E1586=F1586,"","NOT EQUAL")</f>
        <v/>
      </c>
      <c r="Q1586" t="str">
        <f>IF(ISNA(VLOOKUP(AC1586,#REF!,1)),"//","")</f>
        <v/>
      </c>
      <c r="R1586"/>
      <c r="S1586" s="43">
        <f t="shared" si="399"/>
        <v>390</v>
      </c>
      <c r="T1586" s="92" t="s">
        <v>2431</v>
      </c>
      <c r="U1586" s="70" t="s">
        <v>2431</v>
      </c>
      <c r="V1586" s="70" t="s">
        <v>2431</v>
      </c>
      <c r="W1586" s="44" t="str">
        <f t="shared" si="400"/>
        <v>"PIXEL"</v>
      </c>
      <c r="X1586" s="25" t="str">
        <f t="shared" si="401"/>
        <v>PIXEL</v>
      </c>
      <c r="Y1586" s="1">
        <f t="shared" si="402"/>
        <v>1548</v>
      </c>
      <c r="Z1586" t="str">
        <f t="shared" si="403"/>
        <v>ITM_PIXEL</v>
      </c>
      <c r="AA1586" s="158" t="str">
        <f>IF(ISNA(VLOOKUP(X1586,Sheet2!J:J,1,0)),"//","")</f>
        <v>//</v>
      </c>
      <c r="AC1586" s="108" t="str">
        <f t="shared" si="404"/>
        <v>PIXEL</v>
      </c>
      <c r="AD1586" t="b">
        <f t="shared" si="405"/>
        <v>1</v>
      </c>
    </row>
    <row r="1587" spans="1:30" s="202" customFormat="1">
      <c r="A1587" s="56">
        <f t="shared" si="406"/>
        <v>1587</v>
      </c>
      <c r="B1587" s="55">
        <f t="shared" si="407"/>
        <v>1549</v>
      </c>
      <c r="C1587" s="198" t="s">
        <v>4748</v>
      </c>
      <c r="D1587" s="206" t="s">
        <v>4770</v>
      </c>
      <c r="E1587" s="205" t="s">
        <v>258</v>
      </c>
      <c r="F1587" s="205" t="s">
        <v>258</v>
      </c>
      <c r="G1587" s="199">
        <v>0</v>
      </c>
      <c r="H1587" s="199">
        <v>0</v>
      </c>
      <c r="I1587" s="200" t="s">
        <v>3</v>
      </c>
      <c r="J1587" s="200" t="s">
        <v>1549</v>
      </c>
      <c r="K1587" s="201" t="s">
        <v>4241</v>
      </c>
      <c r="M1587" s="203" t="s">
        <v>1948</v>
      </c>
      <c r="N1587" s="203"/>
      <c r="P1587" s="202" t="str">
        <f t="shared" si="408"/>
        <v/>
      </c>
      <c r="Q1587" s="202" t="str">
        <f>IF(ISNA(VLOOKUP(AC1587,#REF!,1)),"//","")</f>
        <v/>
      </c>
      <c r="S1587" s="43">
        <f t="shared" si="399"/>
        <v>391</v>
      </c>
      <c r="T1587" s="197" t="s">
        <v>2915</v>
      </c>
      <c r="U1587" s="204" t="s">
        <v>2823</v>
      </c>
      <c r="V1587" s="204" t="s">
        <v>2431</v>
      </c>
      <c r="W1587" s="44" t="str">
        <f t="shared" si="400"/>
        <v>"PLOT"</v>
      </c>
      <c r="X1587" s="25" t="str">
        <f t="shared" si="401"/>
        <v>PLOT</v>
      </c>
      <c r="Y1587" s="1">
        <f t="shared" si="402"/>
        <v>1549</v>
      </c>
      <c r="Z1587" t="str">
        <f t="shared" si="403"/>
        <v>ITM_PLOT</v>
      </c>
      <c r="AA1587" s="158" t="str">
        <f>IF(ISNA(VLOOKUP(X1587,Sheet2!J:J,1,0)),"//","")</f>
        <v/>
      </c>
      <c r="AC1587" s="108" t="str">
        <f t="shared" si="404"/>
        <v>PLOT</v>
      </c>
      <c r="AD1587" t="b">
        <f t="shared" si="405"/>
        <v>1</v>
      </c>
    </row>
    <row r="1588" spans="1:30">
      <c r="A1588" s="56">
        <f t="shared" si="406"/>
        <v>1588</v>
      </c>
      <c r="B1588" s="55">
        <f t="shared" si="407"/>
        <v>1550</v>
      </c>
      <c r="C1588" s="59" t="s">
        <v>4636</v>
      </c>
      <c r="D1588" s="59" t="s">
        <v>7</v>
      </c>
      <c r="E1588" s="65" t="s">
        <v>1358</v>
      </c>
      <c r="F1588" s="65" t="s">
        <v>1358</v>
      </c>
      <c r="G1588" s="190">
        <v>0</v>
      </c>
      <c r="H1588" s="190">
        <v>0</v>
      </c>
      <c r="I1588" s="174" t="s">
        <v>3</v>
      </c>
      <c r="J1588" s="65" t="s">
        <v>1549</v>
      </c>
      <c r="K1588" s="66" t="s">
        <v>4241</v>
      </c>
      <c r="L1588" s="67"/>
      <c r="M1588" s="63" t="s">
        <v>4314</v>
      </c>
      <c r="N1588" s="13"/>
      <c r="O1588"/>
      <c r="P1588" t="str">
        <f t="shared" si="408"/>
        <v/>
      </c>
      <c r="Q1588" t="str">
        <f>IF(ISNA(VLOOKUP(AC1588,#REF!,1)),"//","")</f>
        <v/>
      </c>
      <c r="R1588"/>
      <c r="S1588" s="43">
        <f t="shared" si="399"/>
        <v>392</v>
      </c>
      <c r="T1588" s="92" t="s">
        <v>2431</v>
      </c>
      <c r="U1588" s="70" t="s">
        <v>2431</v>
      </c>
      <c r="V1588" s="70" t="s">
        <v>2431</v>
      </c>
      <c r="W1588" s="44" t="str">
        <f t="shared" si="400"/>
        <v>"P" STD_SUB_N</v>
      </c>
      <c r="X1588" s="25" t="str">
        <f t="shared" si="401"/>
        <v>PN</v>
      </c>
      <c r="Y1588" s="1">
        <f t="shared" si="402"/>
        <v>1550</v>
      </c>
      <c r="Z1588" t="str">
        <f t="shared" si="403"/>
        <v>ITM_Pn</v>
      </c>
      <c r="AA1588" s="158" t="str">
        <f>IF(ISNA(VLOOKUP(X1588,Sheet2!J:J,1,0)),"//","")</f>
        <v>//</v>
      </c>
      <c r="AC1588" s="108" t="str">
        <f t="shared" si="404"/>
        <v>PN</v>
      </c>
      <c r="AD1588" t="b">
        <f t="shared" si="405"/>
        <v>1</v>
      </c>
    </row>
    <row r="1589" spans="1:30">
      <c r="A1589" s="56">
        <f t="shared" si="406"/>
        <v>1589</v>
      </c>
      <c r="B1589" s="55">
        <f t="shared" si="407"/>
        <v>1551</v>
      </c>
      <c r="C1589" s="59" t="s">
        <v>4057</v>
      </c>
      <c r="D1589" s="59" t="s">
        <v>7</v>
      </c>
      <c r="E1589" s="65" t="s">
        <v>1359</v>
      </c>
      <c r="F1589" s="65" t="s">
        <v>1359</v>
      </c>
      <c r="G1589" s="190">
        <v>0</v>
      </c>
      <c r="H1589" s="190">
        <v>0</v>
      </c>
      <c r="I1589" s="174" t="s">
        <v>3</v>
      </c>
      <c r="J1589" s="65" t="s">
        <v>1549</v>
      </c>
      <c r="K1589" s="66" t="s">
        <v>4241</v>
      </c>
      <c r="L1589" s="67"/>
      <c r="M1589" s="63" t="s">
        <v>1949</v>
      </c>
      <c r="N1589" s="13"/>
      <c r="O1589"/>
      <c r="P1589" t="str">
        <f t="shared" si="408"/>
        <v/>
      </c>
      <c r="Q1589" t="str">
        <f>IF(ISNA(VLOOKUP(AC1589,#REF!,1)),"//","")</f>
        <v/>
      </c>
      <c r="R1589"/>
      <c r="S1589" s="43">
        <f t="shared" si="399"/>
        <v>393</v>
      </c>
      <c r="T1589" s="92" t="s">
        <v>2431</v>
      </c>
      <c r="U1589" s="70" t="s">
        <v>2431</v>
      </c>
      <c r="V1589" s="70" t="s">
        <v>2431</v>
      </c>
      <c r="W1589" s="44" t="str">
        <f t="shared" si="400"/>
        <v>"POINT"</v>
      </c>
      <c r="X1589" s="25" t="str">
        <f t="shared" si="401"/>
        <v>POINT</v>
      </c>
      <c r="Y1589" s="1">
        <f t="shared" si="402"/>
        <v>1551</v>
      </c>
      <c r="Z1589" t="str">
        <f t="shared" si="403"/>
        <v>ITM_POINT</v>
      </c>
      <c r="AA1589" s="158" t="str">
        <f>IF(ISNA(VLOOKUP(X1589,Sheet2!J:J,1,0)),"//","")</f>
        <v>//</v>
      </c>
      <c r="AC1589" s="108" t="str">
        <f t="shared" si="404"/>
        <v>POINT</v>
      </c>
      <c r="AD1589" t="b">
        <f t="shared" si="405"/>
        <v>1</v>
      </c>
    </row>
    <row r="1590" spans="1:30">
      <c r="A1590" s="56">
        <f t="shared" si="406"/>
        <v>1590</v>
      </c>
      <c r="B1590" s="55">
        <f t="shared" si="407"/>
        <v>1552</v>
      </c>
      <c r="C1590" s="59" t="s">
        <v>3886</v>
      </c>
      <c r="D1590" s="59" t="s">
        <v>2807</v>
      </c>
      <c r="E1590" s="65" t="s">
        <v>2808</v>
      </c>
      <c r="F1590" s="65" t="s">
        <v>2808</v>
      </c>
      <c r="G1590" s="190">
        <v>0</v>
      </c>
      <c r="H1590" s="190">
        <v>0</v>
      </c>
      <c r="I1590" s="174" t="s">
        <v>3</v>
      </c>
      <c r="J1590" s="65" t="s">
        <v>1549</v>
      </c>
      <c r="K1590" s="66" t="s">
        <v>4241</v>
      </c>
      <c r="L1590" s="67"/>
      <c r="M1590" s="63" t="s">
        <v>2809</v>
      </c>
      <c r="N1590" s="13"/>
      <c r="O1590"/>
      <c r="P1590" t="str">
        <f t="shared" si="408"/>
        <v/>
      </c>
      <c r="Q1590" t="str">
        <f>IF(ISNA(VLOOKUP(AC1590,#REF!,1)),"//","")</f>
        <v/>
      </c>
      <c r="R1590"/>
      <c r="S1590" s="43">
        <f t="shared" si="399"/>
        <v>394</v>
      </c>
      <c r="T1590" s="92" t="s">
        <v>2431</v>
      </c>
      <c r="U1590" s="70" t="s">
        <v>2431</v>
      </c>
      <c r="V1590" s="70" t="s">
        <v>2431</v>
      </c>
      <c r="W1590" s="44" t="str">
        <f t="shared" si="400"/>
        <v>"LOADV"</v>
      </c>
      <c r="X1590" s="25" t="str">
        <f t="shared" si="401"/>
        <v>LOADV</v>
      </c>
      <c r="Y1590" s="1">
        <f t="shared" si="402"/>
        <v>1552</v>
      </c>
      <c r="Z1590" t="str">
        <f t="shared" si="403"/>
        <v>ITM_LOADV</v>
      </c>
      <c r="AA1590" s="158" t="str">
        <f>IF(ISNA(VLOOKUP(X1590,Sheet2!J:J,1,0)),"//","")</f>
        <v>//</v>
      </c>
      <c r="AC1590" s="108" t="str">
        <f t="shared" si="404"/>
        <v>LOADV</v>
      </c>
      <c r="AD1590" t="b">
        <f t="shared" si="405"/>
        <v>1</v>
      </c>
    </row>
    <row r="1591" spans="1:30">
      <c r="A1591" s="56">
        <f t="shared" si="406"/>
        <v>1591</v>
      </c>
      <c r="B1591" s="55">
        <f t="shared" si="407"/>
        <v>1553</v>
      </c>
      <c r="C1591" s="59" t="s">
        <v>4057</v>
      </c>
      <c r="D1591" s="59" t="s">
        <v>7</v>
      </c>
      <c r="E1591" s="152" t="s">
        <v>1362</v>
      </c>
      <c r="F1591" s="152" t="s">
        <v>1362</v>
      </c>
      <c r="G1591" s="153">
        <v>0</v>
      </c>
      <c r="H1591" s="153">
        <v>0</v>
      </c>
      <c r="I1591" s="174" t="s">
        <v>3</v>
      </c>
      <c r="J1591" s="65" t="s">
        <v>1549</v>
      </c>
      <c r="K1591" s="66" t="s">
        <v>4241</v>
      </c>
      <c r="L1591" s="67"/>
      <c r="M1591" s="63" t="s">
        <v>1956</v>
      </c>
      <c r="N1591" s="20"/>
      <c r="O1591"/>
      <c r="P1591" t="str">
        <f t="shared" si="408"/>
        <v/>
      </c>
      <c r="Q1591" t="str">
        <f>IF(ISNA(VLOOKUP(AC1591,#REF!,1)),"//","")</f>
        <v/>
      </c>
      <c r="R1591"/>
      <c r="S1591" s="43">
        <f t="shared" si="399"/>
        <v>395</v>
      </c>
      <c r="T1591" s="92" t="s">
        <v>2431</v>
      </c>
      <c r="U1591" s="70" t="s">
        <v>2431</v>
      </c>
      <c r="V1591" s="70" t="s">
        <v>2431</v>
      </c>
      <c r="W1591" s="44" t="str">
        <f t="shared" si="400"/>
        <v>"POPLR"</v>
      </c>
      <c r="X1591" s="25" t="str">
        <f t="shared" si="401"/>
        <v>POPLR</v>
      </c>
      <c r="Y1591" s="1">
        <f t="shared" si="402"/>
        <v>1553</v>
      </c>
      <c r="Z1591" t="str">
        <f t="shared" si="403"/>
        <v>ITM_POPLR</v>
      </c>
      <c r="AA1591" s="158" t="str">
        <f>IF(ISNA(VLOOKUP(X1591,Sheet2!J:J,1,0)),"//","")</f>
        <v>//</v>
      </c>
      <c r="AC1591" s="108" t="str">
        <f t="shared" si="404"/>
        <v>POPLR</v>
      </c>
      <c r="AD1591" t="b">
        <f t="shared" si="405"/>
        <v>1</v>
      </c>
    </row>
    <row r="1592" spans="1:30">
      <c r="A1592" s="56">
        <f t="shared" si="406"/>
        <v>1592</v>
      </c>
      <c r="B1592" s="55">
        <f t="shared" si="407"/>
        <v>1554</v>
      </c>
      <c r="C1592" s="59" t="s">
        <v>4057</v>
      </c>
      <c r="D1592" s="59" t="s">
        <v>7</v>
      </c>
      <c r="E1592" s="151" t="s">
        <v>263</v>
      </c>
      <c r="F1592" s="151" t="s">
        <v>263</v>
      </c>
      <c r="G1592" s="193">
        <v>0</v>
      </c>
      <c r="H1592" s="193">
        <v>0</v>
      </c>
      <c r="I1592" s="174" t="s">
        <v>3</v>
      </c>
      <c r="J1592" s="65" t="s">
        <v>1549</v>
      </c>
      <c r="K1592" s="66" t="s">
        <v>4241</v>
      </c>
      <c r="L1592" s="67"/>
      <c r="M1592" s="63" t="s">
        <v>1959</v>
      </c>
      <c r="N1592" s="13"/>
      <c r="O1592"/>
      <c r="P1592" t="str">
        <f t="shared" si="408"/>
        <v/>
      </c>
      <c r="Q1592" t="str">
        <f>IF(ISNA(VLOOKUP(AC1592,#REF!,1)),"//","")</f>
        <v/>
      </c>
      <c r="R1592"/>
      <c r="S1592" s="43">
        <f t="shared" si="399"/>
        <v>396</v>
      </c>
      <c r="T1592" s="92" t="s">
        <v>2431</v>
      </c>
      <c r="U1592" s="70" t="s">
        <v>2431</v>
      </c>
      <c r="V1592" s="70" t="s">
        <v>2431</v>
      </c>
      <c r="W1592" s="44" t="str">
        <f t="shared" si="400"/>
        <v>"PRCL"</v>
      </c>
      <c r="X1592" s="25" t="str">
        <f t="shared" si="401"/>
        <v>PRCL</v>
      </c>
      <c r="Y1592" s="1">
        <f t="shared" si="402"/>
        <v>1554</v>
      </c>
      <c r="Z1592" t="str">
        <f t="shared" si="403"/>
        <v>ITM_PRCL</v>
      </c>
      <c r="AA1592" s="158" t="str">
        <f>IF(ISNA(VLOOKUP(X1592,Sheet2!J:J,1,0)),"//","")</f>
        <v>//</v>
      </c>
      <c r="AC1592" s="108" t="str">
        <f t="shared" si="404"/>
        <v>PRCL</v>
      </c>
      <c r="AD1592" t="b">
        <f t="shared" si="405"/>
        <v>1</v>
      </c>
    </row>
    <row r="1593" spans="1:30">
      <c r="A1593" s="56">
        <f t="shared" si="406"/>
        <v>1593</v>
      </c>
      <c r="B1593" s="55">
        <f t="shared" si="407"/>
        <v>1555</v>
      </c>
      <c r="C1593" s="59" t="s">
        <v>4057</v>
      </c>
      <c r="D1593" s="59" t="s">
        <v>7</v>
      </c>
      <c r="E1593" s="151" t="s">
        <v>267</v>
      </c>
      <c r="F1593" s="151" t="s">
        <v>267</v>
      </c>
      <c r="G1593" s="193">
        <v>0</v>
      </c>
      <c r="H1593" s="193">
        <v>0</v>
      </c>
      <c r="I1593" s="174" t="s">
        <v>3</v>
      </c>
      <c r="J1593" s="65" t="s">
        <v>1549</v>
      </c>
      <c r="K1593" s="66" t="s">
        <v>4241</v>
      </c>
      <c r="L1593" s="67"/>
      <c r="M1593" s="63" t="s">
        <v>1964</v>
      </c>
      <c r="N1593" s="13"/>
      <c r="O1593"/>
      <c r="P1593" t="str">
        <f t="shared" si="408"/>
        <v/>
      </c>
      <c r="Q1593" t="str">
        <f>IF(ISNA(VLOOKUP(AC1593,#REF!,1)),"//","")</f>
        <v/>
      </c>
      <c r="R1593"/>
      <c r="S1593" s="43">
        <f t="shared" si="399"/>
        <v>397</v>
      </c>
      <c r="T1593" s="92" t="s">
        <v>2431</v>
      </c>
      <c r="U1593" s="70" t="s">
        <v>2431</v>
      </c>
      <c r="V1593" s="70" t="s">
        <v>2431</v>
      </c>
      <c r="W1593" s="44" t="str">
        <f t="shared" si="400"/>
        <v>"PSTO"</v>
      </c>
      <c r="X1593" s="25" t="str">
        <f t="shared" si="401"/>
        <v>PSTO</v>
      </c>
      <c r="Y1593" s="1">
        <f t="shared" si="402"/>
        <v>1555</v>
      </c>
      <c r="Z1593" t="str">
        <f t="shared" si="403"/>
        <v>ITM_PSTO</v>
      </c>
      <c r="AA1593" s="158" t="str">
        <f>IF(ISNA(VLOOKUP(X1593,Sheet2!J:J,1,0)),"//","")</f>
        <v>//</v>
      </c>
      <c r="AC1593" s="108" t="str">
        <f t="shared" si="404"/>
        <v>PSTO</v>
      </c>
      <c r="AD1593" t="b">
        <f t="shared" si="405"/>
        <v>1</v>
      </c>
    </row>
    <row r="1594" spans="1:30">
      <c r="A1594" s="56">
        <f t="shared" si="406"/>
        <v>1594</v>
      </c>
      <c r="B1594" s="55">
        <f t="shared" si="407"/>
        <v>1556</v>
      </c>
      <c r="C1594" s="59" t="s">
        <v>4057</v>
      </c>
      <c r="D1594" s="59" t="s">
        <v>7</v>
      </c>
      <c r="E1594" s="65" t="s">
        <v>268</v>
      </c>
      <c r="F1594" s="65" t="s">
        <v>268</v>
      </c>
      <c r="G1594" s="190">
        <v>0</v>
      </c>
      <c r="H1594" s="190">
        <v>0</v>
      </c>
      <c r="I1594" s="174" t="s">
        <v>3</v>
      </c>
      <c r="J1594" s="65" t="s">
        <v>1549</v>
      </c>
      <c r="K1594" s="66" t="s">
        <v>4241</v>
      </c>
      <c r="L1594" s="67"/>
      <c r="M1594" s="63" t="s">
        <v>1965</v>
      </c>
      <c r="N1594" s="13"/>
      <c r="O1594"/>
      <c r="P1594" t="str">
        <f t="shared" si="408"/>
        <v/>
      </c>
      <c r="Q1594" t="str">
        <f>IF(ISNA(VLOOKUP(AC1594,#REF!,1)),"//","")</f>
        <v/>
      </c>
      <c r="R1594"/>
      <c r="S1594" s="43">
        <f t="shared" si="399"/>
        <v>398</v>
      </c>
      <c r="T1594" s="92" t="s">
        <v>2431</v>
      </c>
      <c r="U1594" s="70" t="s">
        <v>2431</v>
      </c>
      <c r="V1594" s="70" t="s">
        <v>2431</v>
      </c>
      <c r="W1594" s="44" t="str">
        <f t="shared" si="400"/>
        <v>"PUTK"</v>
      </c>
      <c r="X1594" s="25" t="str">
        <f t="shared" si="401"/>
        <v>PUTK</v>
      </c>
      <c r="Y1594" s="1">
        <f t="shared" si="402"/>
        <v>1556</v>
      </c>
      <c r="Z1594" t="str">
        <f t="shared" si="403"/>
        <v>ITM_PUTK</v>
      </c>
      <c r="AA1594" s="158" t="str">
        <f>IF(ISNA(VLOOKUP(X1594,Sheet2!J:J,1,0)),"//","")</f>
        <v>//</v>
      </c>
      <c r="AC1594" s="108" t="str">
        <f t="shared" si="404"/>
        <v>PUTK</v>
      </c>
      <c r="AD1594" t="b">
        <f t="shared" si="405"/>
        <v>1</v>
      </c>
    </row>
    <row r="1595" spans="1:30">
      <c r="A1595" s="56">
        <f t="shared" si="406"/>
        <v>1595</v>
      </c>
      <c r="B1595" s="55">
        <f t="shared" si="407"/>
        <v>1557</v>
      </c>
      <c r="C1595" s="59" t="s">
        <v>3866</v>
      </c>
      <c r="D1595" s="59" t="s">
        <v>4750</v>
      </c>
      <c r="E1595" s="65" t="s">
        <v>1367</v>
      </c>
      <c r="F1595" s="65" t="s">
        <v>1367</v>
      </c>
      <c r="G1595" s="190">
        <v>0</v>
      </c>
      <c r="H1595" s="190">
        <v>0</v>
      </c>
      <c r="I1595" s="174" t="s">
        <v>3</v>
      </c>
      <c r="J1595" s="65" t="s">
        <v>1549</v>
      </c>
      <c r="K1595" s="66" t="s">
        <v>4241</v>
      </c>
      <c r="L1595" s="67"/>
      <c r="M1595" s="63" t="s">
        <v>1970</v>
      </c>
      <c r="N1595" s="13"/>
      <c r="O1595"/>
      <c r="P1595" t="str">
        <f t="shared" si="408"/>
        <v/>
      </c>
      <c r="Q1595" t="str">
        <f>IF(ISNA(VLOOKUP(AC1595,#REF!,1)),"//","")</f>
        <v/>
      </c>
      <c r="R1595"/>
      <c r="S1595" s="43">
        <f t="shared" si="399"/>
        <v>399</v>
      </c>
      <c r="T1595" s="92" t="s">
        <v>2431</v>
      </c>
      <c r="U1595" s="70" t="s">
        <v>2823</v>
      </c>
      <c r="V1595" s="70" t="s">
        <v>2431</v>
      </c>
      <c r="W1595" s="44" t="str">
        <f t="shared" si="400"/>
        <v>"RAD"</v>
      </c>
      <c r="X1595" s="25" t="str">
        <f t="shared" si="401"/>
        <v>RAD</v>
      </c>
      <c r="Y1595" s="1">
        <f t="shared" si="402"/>
        <v>1557</v>
      </c>
      <c r="Z1595" t="str">
        <f t="shared" si="403"/>
        <v>ITM_RAD</v>
      </c>
      <c r="AA1595" s="158" t="str">
        <f>IF(ISNA(VLOOKUP(X1595,Sheet2!J:J,1,0)),"//","")</f>
        <v/>
      </c>
      <c r="AC1595" s="108" t="str">
        <f t="shared" si="404"/>
        <v>RAD</v>
      </c>
      <c r="AD1595" t="b">
        <f t="shared" si="405"/>
        <v>1</v>
      </c>
    </row>
    <row r="1596" spans="1:30">
      <c r="A1596" s="56">
        <f t="shared" si="406"/>
        <v>1596</v>
      </c>
      <c r="B1596" s="55">
        <f t="shared" si="407"/>
        <v>1558</v>
      </c>
      <c r="C1596" s="59" t="s">
        <v>3867</v>
      </c>
      <c r="D1596" s="59" t="s">
        <v>4750</v>
      </c>
      <c r="E1596" s="65" t="s">
        <v>1368</v>
      </c>
      <c r="F1596" s="65" t="s">
        <v>1368</v>
      </c>
      <c r="G1596" s="190">
        <v>0</v>
      </c>
      <c r="H1596" s="190">
        <v>0</v>
      </c>
      <c r="I1596" s="174" t="s">
        <v>3</v>
      </c>
      <c r="J1596" s="65" t="s">
        <v>1549</v>
      </c>
      <c r="K1596" s="66" t="s">
        <v>4241</v>
      </c>
      <c r="L1596" s="67"/>
      <c r="M1596" s="63" t="s">
        <v>1971</v>
      </c>
      <c r="N1596" s="13"/>
      <c r="O1596"/>
      <c r="P1596" t="str">
        <f t="shared" si="408"/>
        <v/>
      </c>
      <c r="Q1596" t="str">
        <f>IF(ISNA(VLOOKUP(AC1596,#REF!,1)),"//","")</f>
        <v/>
      </c>
      <c r="R1596"/>
      <c r="S1596" s="43">
        <f t="shared" si="399"/>
        <v>400</v>
      </c>
      <c r="T1596" s="92" t="s">
        <v>2888</v>
      </c>
      <c r="U1596" s="70" t="s">
        <v>2431</v>
      </c>
      <c r="V1596" s="70" t="s">
        <v>2431</v>
      </c>
      <c r="W1596" s="44" t="str">
        <f t="shared" si="400"/>
        <v>"RAD" STD_RIGHT_ARROW</v>
      </c>
      <c r="X1596" s="25" t="str">
        <f t="shared" si="401"/>
        <v>RAD&gt;</v>
      </c>
      <c r="Y1596" s="1">
        <f t="shared" si="402"/>
        <v>1558</v>
      </c>
      <c r="Z1596" t="str">
        <f t="shared" si="403"/>
        <v>ITM_RADto</v>
      </c>
      <c r="AA1596" s="158" t="str">
        <f>IF(ISNA(VLOOKUP(X1596,Sheet2!J:J,1,0)),"//","")</f>
        <v>//</v>
      </c>
      <c r="AC1596" s="108" t="str">
        <f t="shared" si="404"/>
        <v>RAD&gt;</v>
      </c>
      <c r="AD1596" t="b">
        <f t="shared" si="405"/>
        <v>1</v>
      </c>
    </row>
    <row r="1597" spans="1:30">
      <c r="A1597" s="56">
        <f t="shared" si="406"/>
        <v>1597</v>
      </c>
      <c r="B1597" s="55">
        <f t="shared" si="407"/>
        <v>1559</v>
      </c>
      <c r="C1597" s="59" t="s">
        <v>3894</v>
      </c>
      <c r="D1597" s="59" t="s">
        <v>7</v>
      </c>
      <c r="E1597" s="65" t="s">
        <v>272</v>
      </c>
      <c r="F1597" s="65" t="s">
        <v>272</v>
      </c>
      <c r="G1597" s="190">
        <v>0</v>
      </c>
      <c r="H1597" s="190">
        <v>0</v>
      </c>
      <c r="I1597" s="174" t="s">
        <v>3</v>
      </c>
      <c r="J1597" s="65" t="s">
        <v>1549</v>
      </c>
      <c r="K1597" s="66" t="s">
        <v>4241</v>
      </c>
      <c r="L1597" s="67"/>
      <c r="M1597" s="63" t="s">
        <v>1973</v>
      </c>
      <c r="N1597" s="13"/>
      <c r="O1597"/>
      <c r="P1597" t="str">
        <f t="shared" si="408"/>
        <v/>
      </c>
      <c r="Q1597" t="str">
        <f>IF(ISNA(VLOOKUP(AC1597,#REF!,1)),"//","")</f>
        <v/>
      </c>
      <c r="R1597"/>
      <c r="S1597" s="43">
        <f t="shared" si="399"/>
        <v>401</v>
      </c>
      <c r="T1597" s="92" t="s">
        <v>2889</v>
      </c>
      <c r="U1597" s="70" t="s">
        <v>2431</v>
      </c>
      <c r="V1597" s="70" t="s">
        <v>2431</v>
      </c>
      <c r="W1597" s="44" t="str">
        <f t="shared" si="400"/>
        <v>"RAN#"</v>
      </c>
      <c r="X1597" s="25" t="str">
        <f t="shared" si="401"/>
        <v>RAN#</v>
      </c>
      <c r="Y1597" s="1">
        <f t="shared" si="402"/>
        <v>1559</v>
      </c>
      <c r="Z1597" t="str">
        <f t="shared" si="403"/>
        <v>ITM_RAN</v>
      </c>
      <c r="AA1597" s="158" t="str">
        <f>IF(ISNA(VLOOKUP(X1597,Sheet2!J:J,1,0)),"//","")</f>
        <v/>
      </c>
      <c r="AC1597" s="108" t="str">
        <f t="shared" si="404"/>
        <v>RAN#</v>
      </c>
      <c r="AD1597" t="b">
        <f t="shared" si="405"/>
        <v>1</v>
      </c>
    </row>
    <row r="1598" spans="1:30">
      <c r="A1598" s="56">
        <f t="shared" si="406"/>
        <v>1598</v>
      </c>
      <c r="B1598" s="55">
        <f t="shared" si="407"/>
        <v>1560</v>
      </c>
      <c r="C1598" s="59" t="s">
        <v>4060</v>
      </c>
      <c r="D1598" s="59" t="s">
        <v>3043</v>
      </c>
      <c r="E1598" s="65" t="s">
        <v>273</v>
      </c>
      <c r="F1598" s="65" t="s">
        <v>287</v>
      </c>
      <c r="G1598" s="190">
        <v>0</v>
      </c>
      <c r="H1598" s="190">
        <v>0</v>
      </c>
      <c r="I1598" s="174" t="s">
        <v>3</v>
      </c>
      <c r="J1598" s="65" t="s">
        <v>1549</v>
      </c>
      <c r="K1598" s="66" t="s">
        <v>4077</v>
      </c>
      <c r="L1598" s="67" t="s">
        <v>274</v>
      </c>
      <c r="M1598" s="63" t="s">
        <v>1974</v>
      </c>
      <c r="N1598" s="13"/>
      <c r="O1598"/>
      <c r="P1598" t="str">
        <f t="shared" si="408"/>
        <v>NOT EQUAL</v>
      </c>
      <c r="Q1598" t="str">
        <f>IF(ISNA(VLOOKUP(AC1598,#REF!,1)),"//","")</f>
        <v/>
      </c>
      <c r="R1598"/>
      <c r="S1598" s="43">
        <f t="shared" si="399"/>
        <v>402</v>
      </c>
      <c r="T1598" s="92" t="s">
        <v>2431</v>
      </c>
      <c r="U1598" s="70" t="s">
        <v>2431</v>
      </c>
      <c r="V1598" s="70" t="s">
        <v>2431</v>
      </c>
      <c r="W1598" s="44" t="str">
        <f t="shared" si="400"/>
        <v>"REGS.V"</v>
      </c>
      <c r="X1598" s="25" t="str">
        <f t="shared" si="401"/>
        <v>REGS.V</v>
      </c>
      <c r="Y1598" s="1">
        <f t="shared" si="402"/>
        <v>1560</v>
      </c>
      <c r="Z1598" t="str">
        <f t="shared" si="403"/>
        <v>ITM_RBR</v>
      </c>
      <c r="AA1598" s="158" t="str">
        <f>IF(ISNA(VLOOKUP(X1598,Sheet2!J:J,1,0)),"//","")</f>
        <v>//</v>
      </c>
      <c r="AC1598" s="108" t="str">
        <f t="shared" si="404"/>
        <v>REGS.V</v>
      </c>
      <c r="AD1598" t="b">
        <f t="shared" si="405"/>
        <v>1</v>
      </c>
    </row>
    <row r="1599" spans="1:30">
      <c r="A1599" s="56">
        <f t="shared" si="406"/>
        <v>1599</v>
      </c>
      <c r="B1599" s="55">
        <f t="shared" si="407"/>
        <v>1561</v>
      </c>
      <c r="C1599" s="59" t="s">
        <v>3895</v>
      </c>
      <c r="D1599" s="69" t="s">
        <v>7</v>
      </c>
      <c r="E1599" s="65" t="s">
        <v>1371</v>
      </c>
      <c r="F1599" s="65" t="s">
        <v>276</v>
      </c>
      <c r="G1599" s="190">
        <v>0</v>
      </c>
      <c r="H1599" s="190">
        <v>0</v>
      </c>
      <c r="I1599" s="174" t="s">
        <v>3</v>
      </c>
      <c r="J1599" s="65" t="s">
        <v>1549</v>
      </c>
      <c r="K1599" s="66" t="s">
        <v>4241</v>
      </c>
      <c r="L1599" s="59"/>
      <c r="M1599" s="63" t="s">
        <v>1976</v>
      </c>
      <c r="N1599" s="13"/>
      <c r="O1599"/>
      <c r="P1599" t="str">
        <f t="shared" si="408"/>
        <v>NOT EQUAL</v>
      </c>
      <c r="Q1599" t="str">
        <f>IF(ISNA(VLOOKUP(AC1599,#REF!,1)),"//","")</f>
        <v/>
      </c>
      <c r="R1599"/>
      <c r="S1599" s="43">
        <f t="shared" si="399"/>
        <v>403</v>
      </c>
      <c r="T1599" s="92" t="s">
        <v>2431</v>
      </c>
      <c r="U1599" s="70" t="s">
        <v>2431</v>
      </c>
      <c r="V1599" s="70" t="s">
        <v>2431</v>
      </c>
      <c r="W1599" s="44" t="str">
        <f t="shared" si="400"/>
        <v>"RCLCFG"</v>
      </c>
      <c r="X1599" s="25" t="str">
        <f t="shared" si="401"/>
        <v>RCLCFG</v>
      </c>
      <c r="Y1599" s="1">
        <f t="shared" si="402"/>
        <v>1561</v>
      </c>
      <c r="Z1599" t="str">
        <f t="shared" si="403"/>
        <v>ITM_RCLCFG</v>
      </c>
      <c r="AA1599" s="158" t="str">
        <f>IF(ISNA(VLOOKUP(X1599,Sheet2!J:J,1,0)),"//","")</f>
        <v>//</v>
      </c>
      <c r="AC1599" s="108" t="str">
        <f t="shared" si="404"/>
        <v>RCLCFG</v>
      </c>
      <c r="AD1599" t="b">
        <f t="shared" si="405"/>
        <v>1</v>
      </c>
    </row>
    <row r="1600" spans="1:30">
      <c r="A1600" s="56">
        <f t="shared" si="406"/>
        <v>1600</v>
      </c>
      <c r="B1600" s="55">
        <f t="shared" si="407"/>
        <v>1562</v>
      </c>
      <c r="C1600" s="59" t="s">
        <v>3896</v>
      </c>
      <c r="D1600" s="59" t="s">
        <v>7</v>
      </c>
      <c r="E1600" s="65" t="s">
        <v>1372</v>
      </c>
      <c r="F1600" s="65" t="s">
        <v>1372</v>
      </c>
      <c r="G1600" s="190">
        <v>0</v>
      </c>
      <c r="H1600" s="190">
        <v>0</v>
      </c>
      <c r="I1600" s="174" t="s">
        <v>3</v>
      </c>
      <c r="J1600" s="65" t="s">
        <v>1549</v>
      </c>
      <c r="K1600" s="66" t="s">
        <v>4241</v>
      </c>
      <c r="L1600" s="67"/>
      <c r="M1600" s="63" t="s">
        <v>1977</v>
      </c>
      <c r="N1600" s="13"/>
      <c r="O1600"/>
      <c r="P1600" t="str">
        <f t="shared" si="408"/>
        <v/>
      </c>
      <c r="Q1600" t="str">
        <f>IF(ISNA(VLOOKUP(AC1600,#REF!,1)),"//","")</f>
        <v/>
      </c>
      <c r="R1600"/>
      <c r="S1600" s="43">
        <f t="shared" si="399"/>
        <v>404</v>
      </c>
      <c r="T1600" s="92" t="s">
        <v>2912</v>
      </c>
      <c r="U1600" s="70" t="s">
        <v>2431</v>
      </c>
      <c r="V1600" s="70" t="s">
        <v>2431</v>
      </c>
      <c r="W1600" s="44" t="str">
        <f t="shared" si="400"/>
        <v>"RCLEL"</v>
      </c>
      <c r="X1600" s="25" t="str">
        <f t="shared" si="401"/>
        <v>RCLEL</v>
      </c>
      <c r="Y1600" s="1">
        <f t="shared" si="402"/>
        <v>1562</v>
      </c>
      <c r="Z1600" t="str">
        <f t="shared" si="403"/>
        <v>ITM_RCLEL</v>
      </c>
      <c r="AC1600" s="108" t="str">
        <f t="shared" si="404"/>
        <v>RCLEL</v>
      </c>
      <c r="AD1600" t="b">
        <f t="shared" si="405"/>
        <v>1</v>
      </c>
    </row>
    <row r="1601" spans="1:30">
      <c r="A1601" s="56">
        <f t="shared" si="406"/>
        <v>1601</v>
      </c>
      <c r="B1601" s="55">
        <f t="shared" si="407"/>
        <v>1563</v>
      </c>
      <c r="C1601" s="59" t="s">
        <v>3897</v>
      </c>
      <c r="D1601" s="59" t="s">
        <v>7</v>
      </c>
      <c r="E1601" s="65" t="s">
        <v>1373</v>
      </c>
      <c r="F1601" s="65" t="s">
        <v>1373</v>
      </c>
      <c r="G1601" s="190">
        <v>0</v>
      </c>
      <c r="H1601" s="190">
        <v>0</v>
      </c>
      <c r="I1601" s="174" t="s">
        <v>3</v>
      </c>
      <c r="J1601" s="65" t="s">
        <v>1549</v>
      </c>
      <c r="K1601" s="66" t="s">
        <v>4241</v>
      </c>
      <c r="L1601" s="67"/>
      <c r="M1601" s="63" t="s">
        <v>1978</v>
      </c>
      <c r="N1601" s="13"/>
      <c r="O1601"/>
      <c r="P1601" t="str">
        <f t="shared" si="408"/>
        <v/>
      </c>
      <c r="Q1601" t="str">
        <f>IF(ISNA(VLOOKUP(AC1601,#REF!,1)),"//","")</f>
        <v/>
      </c>
      <c r="R1601"/>
      <c r="S1601" s="43">
        <f t="shared" si="399"/>
        <v>405</v>
      </c>
      <c r="T1601" s="92" t="s">
        <v>2912</v>
      </c>
      <c r="U1601" s="70" t="s">
        <v>2431</v>
      </c>
      <c r="V1601" s="70" t="s">
        <v>2431</v>
      </c>
      <c r="W1601" s="44" t="str">
        <f t="shared" si="400"/>
        <v>"RCLIJ"</v>
      </c>
      <c r="X1601" s="25" t="str">
        <f t="shared" si="401"/>
        <v>RCLIJ</v>
      </c>
      <c r="Y1601" s="1">
        <f t="shared" si="402"/>
        <v>1563</v>
      </c>
      <c r="Z1601" t="str">
        <f t="shared" si="403"/>
        <v>ITM_RCLIJ</v>
      </c>
      <c r="AA1601" s="158" t="str">
        <f>IF(ISNA(VLOOKUP(X1601,Sheet2!J:J,1,0)),"//","")</f>
        <v>//</v>
      </c>
      <c r="AC1601" s="108" t="str">
        <f t="shared" si="404"/>
        <v>RCLIJ</v>
      </c>
      <c r="AD1601" t="b">
        <f t="shared" si="405"/>
        <v>1</v>
      </c>
    </row>
    <row r="1602" spans="1:30">
      <c r="A1602" s="56">
        <f t="shared" si="406"/>
        <v>1602</v>
      </c>
      <c r="B1602" s="55">
        <f t="shared" si="407"/>
        <v>1564</v>
      </c>
      <c r="C1602" s="59" t="s">
        <v>3898</v>
      </c>
      <c r="D1602" s="59" t="s">
        <v>2473</v>
      </c>
      <c r="E1602" s="65" t="s">
        <v>1374</v>
      </c>
      <c r="F1602" s="65" t="s">
        <v>1374</v>
      </c>
      <c r="G1602" s="190">
        <v>0</v>
      </c>
      <c r="H1602" s="190">
        <v>99</v>
      </c>
      <c r="I1602" s="174" t="s">
        <v>3</v>
      </c>
      <c r="J1602" s="65" t="s">
        <v>1549</v>
      </c>
      <c r="K1602" s="66" t="s">
        <v>4241</v>
      </c>
      <c r="L1602" s="67"/>
      <c r="M1602" s="63" t="s">
        <v>1979</v>
      </c>
      <c r="N1602" s="13"/>
      <c r="O1602"/>
      <c r="P1602" t="str">
        <f t="shared" si="408"/>
        <v/>
      </c>
      <c r="Q1602" t="str">
        <f>IF(ISNA(VLOOKUP(AC1602,#REF!,1)),"//","")</f>
        <v/>
      </c>
      <c r="R1602"/>
      <c r="S1602" s="43">
        <f t="shared" si="399"/>
        <v>406</v>
      </c>
      <c r="T1602" s="92" t="s">
        <v>2912</v>
      </c>
      <c r="U1602" s="70" t="s">
        <v>2431</v>
      </c>
      <c r="V1602" s="70" t="s">
        <v>2431</v>
      </c>
      <c r="W1602" s="44" t="str">
        <f t="shared" si="400"/>
        <v>"RCLS"</v>
      </c>
      <c r="X1602" s="25" t="str">
        <f t="shared" si="401"/>
        <v>RCLS</v>
      </c>
      <c r="Y1602" s="1">
        <f t="shared" si="402"/>
        <v>1564</v>
      </c>
      <c r="Z1602" t="str">
        <f t="shared" si="403"/>
        <v>ITM_RCLS</v>
      </c>
      <c r="AA1602" s="158" t="str">
        <f>IF(ISNA(VLOOKUP(X1602,Sheet2!J:J,1,0)),"//","")</f>
        <v>//</v>
      </c>
      <c r="AC1602" s="108" t="str">
        <f t="shared" si="404"/>
        <v>RCLS</v>
      </c>
      <c r="AD1602" t="b">
        <f t="shared" si="405"/>
        <v>1</v>
      </c>
    </row>
    <row r="1603" spans="1:30">
      <c r="A1603" s="56">
        <f t="shared" si="406"/>
        <v>1603</v>
      </c>
      <c r="B1603" s="55">
        <f t="shared" si="407"/>
        <v>1565</v>
      </c>
      <c r="C1603" s="59" t="s">
        <v>4564</v>
      </c>
      <c r="D1603" s="59" t="s">
        <v>12</v>
      </c>
      <c r="E1603" s="65" t="s">
        <v>1377</v>
      </c>
      <c r="F1603" s="65" t="s">
        <v>1377</v>
      </c>
      <c r="G1603" s="190">
        <v>0</v>
      </c>
      <c r="H1603" s="195">
        <v>99</v>
      </c>
      <c r="I1603" s="174" t="s">
        <v>3</v>
      </c>
      <c r="J1603" s="65" t="s">
        <v>1549</v>
      </c>
      <c r="K1603" s="66" t="s">
        <v>4241</v>
      </c>
      <c r="L1603" s="67"/>
      <c r="M1603" s="63" t="s">
        <v>1983</v>
      </c>
      <c r="N1603" s="13"/>
      <c r="O1603"/>
      <c r="P1603" t="str">
        <f t="shared" si="408"/>
        <v/>
      </c>
      <c r="Q1603" t="str">
        <f>IF(ISNA(VLOOKUP(AC1603,#REF!,1)),"//","")</f>
        <v/>
      </c>
      <c r="R1603"/>
      <c r="S1603" s="43">
        <f t="shared" si="399"/>
        <v>407</v>
      </c>
      <c r="T1603" s="92" t="s">
        <v>2431</v>
      </c>
      <c r="U1603" s="70" t="s">
        <v>2431</v>
      </c>
      <c r="V1603" s="70" t="s">
        <v>2431</v>
      </c>
      <c r="W1603" s="44" t="str">
        <f t="shared" si="400"/>
        <v>"RDP"</v>
      </c>
      <c r="X1603" s="25" t="str">
        <f t="shared" si="401"/>
        <v>RDP</v>
      </c>
      <c r="Y1603" s="1">
        <f t="shared" si="402"/>
        <v>1565</v>
      </c>
      <c r="Z1603" t="str">
        <f t="shared" si="403"/>
        <v>ITM_RDP</v>
      </c>
      <c r="AA1603" s="158" t="str">
        <f>IF(ISNA(VLOOKUP(X1603,Sheet2!J:J,1,0)),"//","")</f>
        <v>//</v>
      </c>
      <c r="AC1603" s="108" t="str">
        <f t="shared" si="404"/>
        <v>RDP</v>
      </c>
      <c r="AD1603" t="b">
        <f t="shared" si="405"/>
        <v>1</v>
      </c>
    </row>
    <row r="1604" spans="1:30">
      <c r="A1604" s="56">
        <f t="shared" si="406"/>
        <v>1604</v>
      </c>
      <c r="B1604" s="55">
        <f t="shared" si="407"/>
        <v>1566</v>
      </c>
      <c r="C1604" s="59" t="s">
        <v>3899</v>
      </c>
      <c r="D1604" s="59" t="s">
        <v>7</v>
      </c>
      <c r="E1604" s="65" t="s">
        <v>285</v>
      </c>
      <c r="F1604" s="65" t="s">
        <v>285</v>
      </c>
      <c r="G1604" s="190">
        <v>0</v>
      </c>
      <c r="H1604" s="190">
        <v>0</v>
      </c>
      <c r="I1604" s="174" t="s">
        <v>3</v>
      </c>
      <c r="J1604" s="65" t="s">
        <v>1549</v>
      </c>
      <c r="K1604" s="66" t="s">
        <v>4241</v>
      </c>
      <c r="L1604" s="67"/>
      <c r="M1604" s="63" t="s">
        <v>1987</v>
      </c>
      <c r="N1604" s="13"/>
      <c r="O1604"/>
      <c r="P1604" t="str">
        <f t="shared" si="408"/>
        <v/>
      </c>
      <c r="Q1604" t="str">
        <f>IF(ISNA(VLOOKUP(AC1604,#REF!,1)),"//","")</f>
        <v/>
      </c>
      <c r="R1604"/>
      <c r="S1604" s="43">
        <f t="shared" si="399"/>
        <v>408</v>
      </c>
      <c r="T1604" s="92" t="s">
        <v>2893</v>
      </c>
      <c r="U1604" s="70" t="s">
        <v>2431</v>
      </c>
      <c r="V1604" s="70" t="s">
        <v>2431</v>
      </c>
      <c r="W1604" s="44" t="str">
        <f t="shared" si="400"/>
        <v>"RE"</v>
      </c>
      <c r="X1604" s="25" t="str">
        <f t="shared" si="401"/>
        <v>RE</v>
      </c>
      <c r="Y1604" s="1">
        <f t="shared" si="402"/>
        <v>1566</v>
      </c>
      <c r="Z1604" t="str">
        <f t="shared" si="403"/>
        <v>ITM_RE</v>
      </c>
      <c r="AA1604" s="158" t="str">
        <f>IF(ISNA(VLOOKUP(X1604,Sheet2!J:J,1,0)),"//","")</f>
        <v/>
      </c>
      <c r="AC1604" s="108" t="str">
        <f t="shared" si="404"/>
        <v>RE</v>
      </c>
      <c r="AD1604" t="b">
        <f t="shared" si="405"/>
        <v>1</v>
      </c>
    </row>
    <row r="1605" spans="1:30">
      <c r="A1605" s="56">
        <f t="shared" si="406"/>
        <v>1605</v>
      </c>
      <c r="B1605" s="55">
        <f t="shared" si="407"/>
        <v>1567</v>
      </c>
      <c r="C1605" s="59" t="s">
        <v>4057</v>
      </c>
      <c r="D1605" s="59" t="s">
        <v>7</v>
      </c>
      <c r="E1605" s="65" t="s">
        <v>288</v>
      </c>
      <c r="F1605" s="65" t="s">
        <v>288</v>
      </c>
      <c r="G1605" s="190">
        <v>0</v>
      </c>
      <c r="H1605" s="190">
        <v>0</v>
      </c>
      <c r="I1605" s="174" t="s">
        <v>3</v>
      </c>
      <c r="J1605" s="65" t="s">
        <v>1549</v>
      </c>
      <c r="K1605" s="66" t="s">
        <v>4241</v>
      </c>
      <c r="L1605" s="67"/>
      <c r="M1605" s="63" t="s">
        <v>1991</v>
      </c>
      <c r="N1605" s="13"/>
      <c r="O1605"/>
      <c r="P1605" t="str">
        <f t="shared" si="408"/>
        <v/>
      </c>
      <c r="Q1605" t="str">
        <f>IF(ISNA(VLOOKUP(AC1605,#REF!,1)),"//","")</f>
        <v/>
      </c>
      <c r="R1605"/>
      <c r="S1605" s="43">
        <f t="shared" si="399"/>
        <v>409</v>
      </c>
      <c r="T1605" s="92" t="s">
        <v>2431</v>
      </c>
      <c r="U1605" s="70" t="s">
        <v>2431</v>
      </c>
      <c r="V1605" s="70" t="s">
        <v>2431</v>
      </c>
      <c r="W1605" s="44" t="str">
        <f t="shared" si="400"/>
        <v>"RECV"</v>
      </c>
      <c r="X1605" s="25" t="str">
        <f t="shared" si="401"/>
        <v>RECV</v>
      </c>
      <c r="Y1605" s="1">
        <f t="shared" si="402"/>
        <v>1567</v>
      </c>
      <c r="Z1605" t="str">
        <f t="shared" si="403"/>
        <v>ITM_RECV</v>
      </c>
      <c r="AA1605" s="158" t="str">
        <f>IF(ISNA(VLOOKUP(X1605,Sheet2!J:J,1,0)),"//","")</f>
        <v>//</v>
      </c>
      <c r="AC1605" s="108" t="str">
        <f t="shared" si="404"/>
        <v>RECV</v>
      </c>
      <c r="AD1605" t="b">
        <f t="shared" si="405"/>
        <v>1</v>
      </c>
    </row>
    <row r="1606" spans="1:30">
      <c r="A1606" s="56">
        <f t="shared" si="406"/>
        <v>1606</v>
      </c>
      <c r="B1606" s="55">
        <f t="shared" si="407"/>
        <v>1568</v>
      </c>
      <c r="C1606" s="59" t="s">
        <v>3900</v>
      </c>
      <c r="D1606" s="59" t="s">
        <v>50</v>
      </c>
      <c r="E1606" s="65" t="s">
        <v>1380</v>
      </c>
      <c r="F1606" s="65" t="s">
        <v>1380</v>
      </c>
      <c r="G1606" s="190">
        <v>0</v>
      </c>
      <c r="H1606" s="190">
        <v>0</v>
      </c>
      <c r="I1606" s="174" t="s">
        <v>3</v>
      </c>
      <c r="J1606" s="65" t="s">
        <v>1549</v>
      </c>
      <c r="K1606" s="66" t="s">
        <v>5013</v>
      </c>
      <c r="L1606" s="67"/>
      <c r="M1606" s="63" t="s">
        <v>1992</v>
      </c>
      <c r="N1606" s="13"/>
      <c r="O1606"/>
      <c r="P1606" t="str">
        <f t="shared" si="408"/>
        <v/>
      </c>
      <c r="Q1606" t="str">
        <f>IF(ISNA(VLOOKUP(AC1606,#REF!,1)),"//","")</f>
        <v/>
      </c>
      <c r="R1606"/>
      <c r="S1606" s="43">
        <f t="shared" si="399"/>
        <v>410</v>
      </c>
      <c r="T1606" s="92" t="s">
        <v>2431</v>
      </c>
      <c r="U1606" s="70" t="s">
        <v>2431</v>
      </c>
      <c r="V1606" s="70" t="s">
        <v>2431</v>
      </c>
      <c r="W1606" s="44" t="str">
        <f t="shared" si="400"/>
        <v>"RESET"</v>
      </c>
      <c r="X1606" s="25" t="str">
        <f t="shared" si="401"/>
        <v>RESET</v>
      </c>
      <c r="Y1606" s="1">
        <f t="shared" si="402"/>
        <v>1568</v>
      </c>
      <c r="Z1606" t="str">
        <f t="shared" si="403"/>
        <v>ITM_RESET</v>
      </c>
      <c r="AA1606" s="158" t="str">
        <f>IF(ISNA(VLOOKUP(X1606,Sheet2!J:J,1,0)),"//","")</f>
        <v>//</v>
      </c>
      <c r="AC1606" s="108" t="str">
        <f t="shared" si="404"/>
        <v>RESET</v>
      </c>
      <c r="AD1606" t="b">
        <f t="shared" si="405"/>
        <v>1</v>
      </c>
    </row>
    <row r="1607" spans="1:30">
      <c r="A1607" s="56">
        <f t="shared" si="406"/>
        <v>1607</v>
      </c>
      <c r="B1607" s="55">
        <f t="shared" si="407"/>
        <v>1569</v>
      </c>
      <c r="C1607" s="59" t="s">
        <v>3901</v>
      </c>
      <c r="D1607" s="59" t="s">
        <v>7</v>
      </c>
      <c r="E1607" s="65" t="s">
        <v>1381</v>
      </c>
      <c r="F1607" s="65" t="s">
        <v>1381</v>
      </c>
      <c r="G1607" s="190">
        <v>0</v>
      </c>
      <c r="H1607" s="190">
        <v>0</v>
      </c>
      <c r="I1607" s="174" t="s">
        <v>3</v>
      </c>
      <c r="J1607" s="65" t="s">
        <v>1549</v>
      </c>
      <c r="K1607" s="66" t="s">
        <v>4241</v>
      </c>
      <c r="L1607" s="67"/>
      <c r="M1607" s="63" t="s">
        <v>1993</v>
      </c>
      <c r="N1607" s="13"/>
      <c r="O1607"/>
      <c r="P1607" t="str">
        <f t="shared" si="408"/>
        <v/>
      </c>
      <c r="Q1607" t="str">
        <f>IF(ISNA(VLOOKUP(AC1607,#REF!,1)),"//","")</f>
        <v/>
      </c>
      <c r="R1607"/>
      <c r="S1607" s="43">
        <f t="shared" ref="S1607:S1670" si="409">IF(X1607&lt;&gt;"",S1606+1,S1606)</f>
        <v>411</v>
      </c>
      <c r="T1607" s="92" t="s">
        <v>2893</v>
      </c>
      <c r="U1607" s="70" t="s">
        <v>2431</v>
      </c>
      <c r="V1607" s="70" t="s">
        <v>2431</v>
      </c>
      <c r="W1607" s="44" t="str">
        <f t="shared" ref="W1607:W1670" si="410">IF( OR(U1607="CNST", I1607="CAT_REGS"),IF(E1607=CHAR(34)&amp;CHAR(34),F1607,E1607),
IF(U1607="YES",UPPER(IF(E1607=CHAR(34)&amp;CHAR(34),F1607,E1607)),
IF(   AND(U1607&lt;&gt;"NO",I1607="CAT_FNCT",D1607&lt;&gt;"multiply", D1607&lt;&gt;"divide"),IF(J1607="SLS_ENABLED",   UPPER(IF(E1607=CHAR(34)&amp;CHAR(34),F1607,E1607)),""),"")))</f>
        <v>"RE" STD_RIGHT_ARROW "CX"</v>
      </c>
      <c r="X1607" s="25" t="str">
        <f t="shared" ref="X1607:X1670" si="411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Y1607" s="1">
        <f t="shared" ref="Y1607:Y1670" si="412">B1607</f>
        <v>1569</v>
      </c>
      <c r="Z1607" t="str">
        <f t="shared" ref="Z1607:Z1670" si="413">M1607</f>
        <v>ITM_REtoCX</v>
      </c>
      <c r="AA1607" s="158" t="str">
        <f>IF(ISNA(VLOOKUP(X1607,Sheet2!J:J,1,0)),"//","")</f>
        <v>//</v>
      </c>
      <c r="AC1607" s="108" t="str">
        <f t="shared" ref="AC1607:AC1670" si="414">IF(LEN(X1607)=0,"",SUBSTITUTE(SUBSTITUTE(SUBSTITUTE(SUBSTITUTE(SUBSTITUTE(SUBSTITUTE(SUBSTITUTE(SUBSTITUTE(SUBSTITUTE(SUBSTITUTE(SUBSTITUTE(SUBSTITUTE(SUBSTITUTE(SUBSTITUTE(SUBSTITUTE(SUBSTITUTE(SUBSTITUTE(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D1607" t="b">
        <f t="shared" ref="AD1607:AD1670" si="415">X1607=AC1607</f>
        <v>1</v>
      </c>
    </row>
    <row r="1608" spans="1:30">
      <c r="A1608" s="56">
        <f t="shared" si="406"/>
        <v>1608</v>
      </c>
      <c r="B1608" s="55">
        <f t="shared" si="407"/>
        <v>1570</v>
      </c>
      <c r="C1608" s="59" t="s">
        <v>3902</v>
      </c>
      <c r="D1608" s="59" t="s">
        <v>7</v>
      </c>
      <c r="E1608" s="65" t="s">
        <v>1382</v>
      </c>
      <c r="F1608" s="65" t="s">
        <v>1382</v>
      </c>
      <c r="G1608" s="190">
        <v>0</v>
      </c>
      <c r="H1608" s="190">
        <v>0</v>
      </c>
      <c r="I1608" s="174" t="s">
        <v>3</v>
      </c>
      <c r="J1608" s="65" t="s">
        <v>1549</v>
      </c>
      <c r="K1608" s="66" t="s">
        <v>4241</v>
      </c>
      <c r="L1608" s="67"/>
      <c r="M1608" s="63" t="s">
        <v>1994</v>
      </c>
      <c r="N1608" s="13"/>
      <c r="O1608"/>
      <c r="P1608" t="str">
        <f t="shared" si="408"/>
        <v/>
      </c>
      <c r="Q1608" t="str">
        <f>IF(ISNA(VLOOKUP(AC1608,#REF!,1)),"//","")</f>
        <v/>
      </c>
      <c r="R1608"/>
      <c r="S1608" s="43">
        <f t="shared" si="409"/>
        <v>412</v>
      </c>
      <c r="T1608" s="92" t="s">
        <v>2893</v>
      </c>
      <c r="U1608" s="70" t="s">
        <v>2431</v>
      </c>
      <c r="V1608" s="70" t="s">
        <v>2431</v>
      </c>
      <c r="W1608" s="44" t="str">
        <f t="shared" si="410"/>
        <v>"RE" STD_LEFT_RIGHT_ARROWS "IM"</v>
      </c>
      <c r="X1608" s="25" t="str">
        <f t="shared" si="411"/>
        <v>RE&lt;&gt;IM</v>
      </c>
      <c r="Y1608" s="1">
        <f t="shared" si="412"/>
        <v>1570</v>
      </c>
      <c r="Z1608" t="str">
        <f t="shared" si="413"/>
        <v>ITM_REexIM</v>
      </c>
      <c r="AA1608" s="158" t="str">
        <f>IF(ISNA(VLOOKUP(X1608,Sheet2!J:J,1,0)),"//","")</f>
        <v/>
      </c>
      <c r="AC1608" s="108" t="str">
        <f t="shared" si="414"/>
        <v>RE&lt;&gt;IM</v>
      </c>
      <c r="AD1608" t="b">
        <f t="shared" si="415"/>
        <v>1</v>
      </c>
    </row>
    <row r="1609" spans="1:30">
      <c r="A1609" s="56">
        <f t="shared" si="406"/>
        <v>1609</v>
      </c>
      <c r="B1609" s="55">
        <f t="shared" si="407"/>
        <v>1571</v>
      </c>
      <c r="C1609" s="59" t="s">
        <v>4565</v>
      </c>
      <c r="D1609" s="59" t="s">
        <v>4567</v>
      </c>
      <c r="E1609" s="65" t="s">
        <v>2448</v>
      </c>
      <c r="F1609" s="65" t="s">
        <v>2448</v>
      </c>
      <c r="G1609" s="190">
        <v>0</v>
      </c>
      <c r="H1609" s="195">
        <v>6</v>
      </c>
      <c r="I1609" s="174" t="s">
        <v>3</v>
      </c>
      <c r="J1609" s="65" t="s">
        <v>1549</v>
      </c>
      <c r="K1609" s="66" t="s">
        <v>4241</v>
      </c>
      <c r="L1609" s="67"/>
      <c r="M1609" s="63" t="s">
        <v>2000</v>
      </c>
      <c r="N1609" s="13"/>
      <c r="O1609"/>
      <c r="P1609" t="str">
        <f t="shared" si="408"/>
        <v/>
      </c>
      <c r="Q1609" t="str">
        <f>IF(ISNA(VLOOKUP(AC1609,#REF!,1)),"//","")</f>
        <v/>
      </c>
      <c r="R1609"/>
      <c r="S1609" s="43">
        <f t="shared" si="409"/>
        <v>413</v>
      </c>
      <c r="T1609" s="92" t="s">
        <v>2431</v>
      </c>
      <c r="U1609" s="70" t="s">
        <v>2431</v>
      </c>
      <c r="V1609" s="70" t="s">
        <v>2431</v>
      </c>
      <c r="W1609" s="44" t="str">
        <f t="shared" si="410"/>
        <v>"RMODE"</v>
      </c>
      <c r="X1609" s="25" t="str">
        <f t="shared" si="411"/>
        <v>RMODE</v>
      </c>
      <c r="Y1609" s="1">
        <f t="shared" si="412"/>
        <v>1571</v>
      </c>
      <c r="Z1609" t="str">
        <f t="shared" si="413"/>
        <v>ITM_RM</v>
      </c>
      <c r="AA1609" s="158" t="str">
        <f>IF(ISNA(VLOOKUP(X1609,Sheet2!J:J,1,0)),"//","")</f>
        <v>//</v>
      </c>
      <c r="AC1609" s="108" t="str">
        <f t="shared" si="414"/>
        <v>RMODE</v>
      </c>
      <c r="AD1609" t="b">
        <f t="shared" si="415"/>
        <v>1</v>
      </c>
    </row>
    <row r="1610" spans="1:30">
      <c r="A1610" s="56">
        <f t="shared" ref="A1610:A1673" si="416">IF(B1610=INT(B1610),ROW(),"")</f>
        <v>1610</v>
      </c>
      <c r="B1610" s="55">
        <f t="shared" ref="B1610:B1673" si="417">IF(AND(MID(C1610,2,1)&lt;&gt;"/",MID(C1610,1,1)="/"),INT(B1609)+1,B1609+0.01)</f>
        <v>1572</v>
      </c>
      <c r="C1610" s="59" t="s">
        <v>3903</v>
      </c>
      <c r="D1610" s="69" t="s">
        <v>3043</v>
      </c>
      <c r="E1610" s="84" t="s">
        <v>2449</v>
      </c>
      <c r="F1610" s="84" t="s">
        <v>2449</v>
      </c>
      <c r="G1610" s="190">
        <v>0</v>
      </c>
      <c r="H1610" s="190">
        <v>0</v>
      </c>
      <c r="I1610" s="174" t="s">
        <v>3</v>
      </c>
      <c r="J1610" s="65" t="s">
        <v>1549</v>
      </c>
      <c r="K1610" s="66" t="s">
        <v>4241</v>
      </c>
      <c r="L1610" s="67"/>
      <c r="M1610" s="63" t="s">
        <v>2001</v>
      </c>
      <c r="N1610" s="13"/>
      <c r="O1610"/>
      <c r="P1610" t="str">
        <f t="shared" si="408"/>
        <v/>
      </c>
      <c r="Q1610" t="str">
        <f>IF(ISNA(VLOOKUP(AC1610,#REF!,1)),"//","")</f>
        <v/>
      </c>
      <c r="R1610"/>
      <c r="S1610" s="43">
        <f t="shared" si="409"/>
        <v>414</v>
      </c>
      <c r="T1610" s="92" t="s">
        <v>2910</v>
      </c>
      <c r="U1610" s="70" t="s">
        <v>2431</v>
      </c>
      <c r="V1610" s="70" t="s">
        <v>2431</v>
      </c>
      <c r="W1610" s="44" t="str">
        <f t="shared" si="410"/>
        <v>"RMODE?"</v>
      </c>
      <c r="X1610" s="25" t="str">
        <f t="shared" si="411"/>
        <v>RMODE?</v>
      </c>
      <c r="Y1610" s="1">
        <f t="shared" si="412"/>
        <v>1572</v>
      </c>
      <c r="Z1610" t="str">
        <f t="shared" si="413"/>
        <v>ITM_RMQ</v>
      </c>
      <c r="AA1610" s="158" t="str">
        <f>IF(ISNA(VLOOKUP(X1610,Sheet2!J:J,1,0)),"//","")</f>
        <v>//</v>
      </c>
      <c r="AC1610" s="108" t="str">
        <f t="shared" si="414"/>
        <v>RMODE?</v>
      </c>
      <c r="AD1610" t="b">
        <f t="shared" si="415"/>
        <v>1</v>
      </c>
    </row>
    <row r="1611" spans="1:30" s="17" customFormat="1">
      <c r="A1611" s="56">
        <f t="shared" si="416"/>
        <v>1611</v>
      </c>
      <c r="B1611" s="55">
        <f t="shared" si="417"/>
        <v>1573</v>
      </c>
      <c r="C1611" s="220" t="s">
        <v>4986</v>
      </c>
      <c r="D1611" s="220" t="s">
        <v>12</v>
      </c>
      <c r="E1611" s="221" t="s">
        <v>4987</v>
      </c>
      <c r="F1611" s="221" t="s">
        <v>4987</v>
      </c>
      <c r="G1611" s="222">
        <v>0</v>
      </c>
      <c r="H1611" s="222">
        <v>15</v>
      </c>
      <c r="I1611" s="174" t="s">
        <v>3</v>
      </c>
      <c r="J1611" s="65" t="s">
        <v>1549</v>
      </c>
      <c r="K1611" s="66" t="s">
        <v>4241</v>
      </c>
      <c r="L1611" s="225"/>
      <c r="M1611" s="226" t="s">
        <v>4985</v>
      </c>
      <c r="N1611" s="226"/>
      <c r="O1611" s="225"/>
      <c r="P1611" s="225" t="str">
        <f t="shared" si="408"/>
        <v/>
      </c>
      <c r="Q1611" s="225" t="str">
        <f>IF(ISNA(VLOOKUP(AC1611,#REF!,1)),"//","")</f>
        <v/>
      </c>
      <c r="R1611" s="225"/>
      <c r="S1611" s="43">
        <f t="shared" si="409"/>
        <v>415</v>
      </c>
      <c r="T1611" s="219" t="s">
        <v>2431</v>
      </c>
      <c r="U1611" s="227" t="s">
        <v>2431</v>
      </c>
      <c r="V1611" s="227" t="s">
        <v>2431</v>
      </c>
      <c r="W1611" s="44" t="str">
        <f t="shared" si="410"/>
        <v>"DSP"</v>
      </c>
      <c r="X1611" s="25" t="str">
        <f t="shared" si="411"/>
        <v>DSP</v>
      </c>
      <c r="Y1611" s="1">
        <f t="shared" si="412"/>
        <v>1573</v>
      </c>
      <c r="Z1611" t="str">
        <f t="shared" si="413"/>
        <v>ITM_DSP</v>
      </c>
      <c r="AA1611" s="158" t="str">
        <f>IF(ISNA(VLOOKUP(X1611,Sheet2!J:J,1,0)),"//","")</f>
        <v>//</v>
      </c>
      <c r="AC1611" s="108" t="str">
        <f t="shared" si="414"/>
        <v>DSP</v>
      </c>
      <c r="AD1611" t="b">
        <f t="shared" si="415"/>
        <v>1</v>
      </c>
    </row>
    <row r="1612" spans="1:30">
      <c r="A1612" s="56">
        <f t="shared" si="416"/>
        <v>1612</v>
      </c>
      <c r="B1612" s="55">
        <f t="shared" si="417"/>
        <v>1574</v>
      </c>
      <c r="C1612" s="59" t="s">
        <v>4967</v>
      </c>
      <c r="D1612" s="59" t="s">
        <v>7</v>
      </c>
      <c r="E1612" s="65" t="s">
        <v>1385</v>
      </c>
      <c r="F1612" s="65" t="s">
        <v>1385</v>
      </c>
      <c r="G1612" s="190">
        <v>0</v>
      </c>
      <c r="H1612" s="190">
        <v>0</v>
      </c>
      <c r="I1612" s="174" t="s">
        <v>3</v>
      </c>
      <c r="J1612" s="65" t="s">
        <v>1549</v>
      </c>
      <c r="K1612" s="66" t="s">
        <v>4241</v>
      </c>
      <c r="L1612" s="67"/>
      <c r="M1612" s="63" t="s">
        <v>2003</v>
      </c>
      <c r="N1612" s="13"/>
      <c r="O1612"/>
      <c r="P1612" t="str">
        <f t="shared" si="408"/>
        <v/>
      </c>
      <c r="Q1612" t="str">
        <f>IF(ISNA(VLOOKUP(AC1612,#REF!,1)),"//","")</f>
        <v/>
      </c>
      <c r="R1612"/>
      <c r="S1612" s="43">
        <f t="shared" si="409"/>
        <v>416</v>
      </c>
      <c r="T1612" s="92" t="s">
        <v>2431</v>
      </c>
      <c r="U1612" s="70" t="s">
        <v>2431</v>
      </c>
      <c r="V1612" s="70" t="s">
        <v>2431</v>
      </c>
      <c r="W1612" s="44" t="str">
        <f t="shared" si="410"/>
        <v>"RNORM"</v>
      </c>
      <c r="X1612" s="25" t="str">
        <f t="shared" si="411"/>
        <v>RNORM</v>
      </c>
      <c r="Y1612" s="1">
        <f t="shared" si="412"/>
        <v>1574</v>
      </c>
      <c r="Z1612" t="str">
        <f t="shared" si="413"/>
        <v>ITM_RNORM</v>
      </c>
      <c r="AA1612" s="158" t="str">
        <f>IF(ISNA(VLOOKUP(X1612,Sheet2!J:J,1,0)),"//","")</f>
        <v>//</v>
      </c>
      <c r="AC1612" s="108" t="str">
        <f t="shared" si="414"/>
        <v>RNORM</v>
      </c>
      <c r="AD1612" t="b">
        <f t="shared" si="415"/>
        <v>1</v>
      </c>
    </row>
    <row r="1613" spans="1:30" s="126" customFormat="1">
      <c r="A1613" s="56">
        <f t="shared" si="416"/>
        <v>1613</v>
      </c>
      <c r="B1613" s="55">
        <f t="shared" si="417"/>
        <v>1575</v>
      </c>
      <c r="C1613" s="122" t="s">
        <v>3727</v>
      </c>
      <c r="D1613" s="122" t="s">
        <v>7</v>
      </c>
      <c r="E1613" s="123" t="s">
        <v>96</v>
      </c>
      <c r="F1613" s="123" t="s">
        <v>96</v>
      </c>
      <c r="G1613" s="189">
        <v>0</v>
      </c>
      <c r="H1613" s="189">
        <v>0</v>
      </c>
      <c r="I1613" s="174" t="s">
        <v>3</v>
      </c>
      <c r="J1613" s="65" t="s">
        <v>1549</v>
      </c>
      <c r="K1613" s="125" t="s">
        <v>4241</v>
      </c>
      <c r="M1613" s="18" t="s">
        <v>1710</v>
      </c>
      <c r="N1613" s="18"/>
      <c r="P1613" s="126" t="str">
        <f t="shared" si="408"/>
        <v/>
      </c>
      <c r="Q1613" s="126" t="str">
        <f>IF(ISNA(VLOOKUP(AC1613,#REF!,1)),"//","")</f>
        <v/>
      </c>
      <c r="S1613" s="43">
        <f t="shared" si="409"/>
        <v>417</v>
      </c>
      <c r="T1613" s="121" t="s">
        <v>2889</v>
      </c>
      <c r="U1613" s="124" t="s">
        <v>2431</v>
      </c>
      <c r="V1613" s="124" t="s">
        <v>2431</v>
      </c>
      <c r="W1613" s="44" t="str">
        <f t="shared" si="410"/>
        <v>"E" STD_SUP_X "-1"</v>
      </c>
      <c r="X1613" s="25" t="str">
        <f t="shared" si="411"/>
        <v>E^X-1</v>
      </c>
      <c r="Y1613" s="1">
        <f t="shared" si="412"/>
        <v>1575</v>
      </c>
      <c r="Z1613" t="str">
        <f t="shared" si="413"/>
        <v>ITM_EX1</v>
      </c>
      <c r="AA1613" s="158" t="str">
        <f>IF(ISNA(VLOOKUP(X1613,Sheet2!J:J,1,0)),"//","")</f>
        <v/>
      </c>
      <c r="AC1613" s="108" t="str">
        <f t="shared" si="414"/>
        <v>E^X-1</v>
      </c>
      <c r="AD1613" t="b">
        <f t="shared" si="415"/>
        <v>1</v>
      </c>
    </row>
    <row r="1614" spans="1:30">
      <c r="A1614" s="56">
        <f t="shared" si="416"/>
        <v>1614</v>
      </c>
      <c r="B1614" s="55">
        <f t="shared" si="417"/>
        <v>1576</v>
      </c>
      <c r="C1614" s="61" t="s">
        <v>3906</v>
      </c>
      <c r="D1614" s="59" t="s">
        <v>7</v>
      </c>
      <c r="E1614" s="65" t="s">
        <v>293</v>
      </c>
      <c r="F1614" s="65" t="s">
        <v>293</v>
      </c>
      <c r="G1614" s="190">
        <v>0</v>
      </c>
      <c r="H1614" s="190">
        <v>0</v>
      </c>
      <c r="I1614" s="174" t="s">
        <v>3</v>
      </c>
      <c r="J1614" s="65" t="s">
        <v>1549</v>
      </c>
      <c r="K1614" s="66" t="s">
        <v>4241</v>
      </c>
      <c r="L1614" s="67"/>
      <c r="M1614" s="63" t="s">
        <v>2005</v>
      </c>
      <c r="N1614" s="13"/>
      <c r="O1614"/>
      <c r="P1614" t="str">
        <f t="shared" si="408"/>
        <v/>
      </c>
      <c r="Q1614" t="str">
        <f>IF(ISNA(VLOOKUP(AC1614,#REF!,1)),"//","")</f>
        <v/>
      </c>
      <c r="R1614"/>
      <c r="S1614" s="43">
        <f t="shared" si="409"/>
        <v>417</v>
      </c>
      <c r="T1614" s="92" t="s">
        <v>2431</v>
      </c>
      <c r="U1614" s="70" t="s">
        <v>2817</v>
      </c>
      <c r="V1614" s="70" t="s">
        <v>2431</v>
      </c>
      <c r="W1614" s="44" t="str">
        <f t="shared" si="410"/>
        <v/>
      </c>
      <c r="X1614" s="25" t="str">
        <f t="shared" si="411"/>
        <v/>
      </c>
      <c r="Y1614" s="1">
        <f t="shared" si="412"/>
        <v>1576</v>
      </c>
      <c r="Z1614" t="str">
        <f t="shared" si="413"/>
        <v>ITM_ROUNDI</v>
      </c>
      <c r="AA1614" s="158" t="str">
        <f>IF(ISNA(VLOOKUP(X1614,Sheet2!J:J,1,0)),"//","")</f>
        <v/>
      </c>
      <c r="AC1614" s="108" t="str">
        <f t="shared" si="414"/>
        <v/>
      </c>
      <c r="AD1614" t="b">
        <f t="shared" si="415"/>
        <v>1</v>
      </c>
    </row>
    <row r="1615" spans="1:30">
      <c r="A1615" s="56">
        <f t="shared" si="416"/>
        <v>1615</v>
      </c>
      <c r="B1615" s="55">
        <f t="shared" si="417"/>
        <v>1577</v>
      </c>
      <c r="C1615" s="61" t="s">
        <v>4566</v>
      </c>
      <c r="D1615" s="59" t="s">
        <v>12</v>
      </c>
      <c r="E1615" s="65" t="s">
        <v>1388</v>
      </c>
      <c r="F1615" s="65" t="s">
        <v>1388</v>
      </c>
      <c r="G1615" s="190">
        <v>1</v>
      </c>
      <c r="H1615" s="195">
        <v>34</v>
      </c>
      <c r="I1615" s="174" t="s">
        <v>3</v>
      </c>
      <c r="J1615" s="65" t="s">
        <v>1549</v>
      </c>
      <c r="K1615" s="66" t="s">
        <v>4241</v>
      </c>
      <c r="L1615" s="67"/>
      <c r="M1615" s="63" t="s">
        <v>2008</v>
      </c>
      <c r="N1615" s="13"/>
      <c r="O1615"/>
      <c r="P1615" t="str">
        <f t="shared" si="408"/>
        <v/>
      </c>
      <c r="Q1615" t="str">
        <f>IF(ISNA(VLOOKUP(AC1615,#REF!,1)),"//","")</f>
        <v/>
      </c>
      <c r="R1615"/>
      <c r="S1615" s="43">
        <f t="shared" si="409"/>
        <v>418</v>
      </c>
      <c r="T1615" s="92" t="s">
        <v>2431</v>
      </c>
      <c r="U1615" s="70" t="s">
        <v>2431</v>
      </c>
      <c r="V1615" s="70" t="s">
        <v>2431</v>
      </c>
      <c r="W1615" s="44" t="str">
        <f t="shared" si="410"/>
        <v>"RSD"</v>
      </c>
      <c r="X1615" s="25" t="str">
        <f t="shared" si="411"/>
        <v>RSD</v>
      </c>
      <c r="Y1615" s="1">
        <f t="shared" si="412"/>
        <v>1577</v>
      </c>
      <c r="Z1615" t="str">
        <f t="shared" si="413"/>
        <v>ITM_RSD</v>
      </c>
      <c r="AA1615" s="158" t="str">
        <f>IF(ISNA(VLOOKUP(X1615,Sheet2!J:J,1,0)),"//","")</f>
        <v>//</v>
      </c>
      <c r="AC1615" s="108" t="str">
        <f t="shared" si="414"/>
        <v>RSD</v>
      </c>
      <c r="AD1615" t="b">
        <f t="shared" si="415"/>
        <v>1</v>
      </c>
    </row>
    <row r="1616" spans="1:30">
      <c r="A1616" s="56">
        <f t="shared" si="416"/>
        <v>1616</v>
      </c>
      <c r="B1616" s="55">
        <f t="shared" si="417"/>
        <v>1578</v>
      </c>
      <c r="C1616" s="59" t="s">
        <v>4968</v>
      </c>
      <c r="D1616" s="59" t="s">
        <v>7</v>
      </c>
      <c r="E1616" s="65" t="s">
        <v>295</v>
      </c>
      <c r="F1616" s="65" t="s">
        <v>295</v>
      </c>
      <c r="G1616" s="190">
        <v>0</v>
      </c>
      <c r="H1616" s="190">
        <v>0</v>
      </c>
      <c r="I1616" s="174" t="s">
        <v>3</v>
      </c>
      <c r="J1616" s="65" t="s">
        <v>1549</v>
      </c>
      <c r="K1616" s="66" t="s">
        <v>4241</v>
      </c>
      <c r="L1616" s="67"/>
      <c r="M1616" s="63" t="s">
        <v>2009</v>
      </c>
      <c r="N1616" s="13"/>
      <c r="O1616"/>
      <c r="P1616" t="str">
        <f t="shared" si="408"/>
        <v/>
      </c>
      <c r="Q1616" t="str">
        <f>IF(ISNA(VLOOKUP(AC1616,#REF!,1)),"//","")</f>
        <v/>
      </c>
      <c r="R1616"/>
      <c r="S1616" s="43">
        <f t="shared" si="409"/>
        <v>419</v>
      </c>
      <c r="T1616" s="92" t="s">
        <v>2431</v>
      </c>
      <c r="U1616" s="70" t="s">
        <v>2431</v>
      </c>
      <c r="V1616" s="70" t="s">
        <v>2431</v>
      </c>
      <c r="W1616" s="44" t="str">
        <f t="shared" si="410"/>
        <v>"RSUM"</v>
      </c>
      <c r="X1616" s="25" t="str">
        <f t="shared" si="411"/>
        <v>RSUM</v>
      </c>
      <c r="Y1616" s="1">
        <f t="shared" si="412"/>
        <v>1578</v>
      </c>
      <c r="Z1616" t="str">
        <f t="shared" si="413"/>
        <v>ITM_RSUM</v>
      </c>
      <c r="AA1616" s="158" t="str">
        <f>IF(ISNA(VLOOKUP(X1616,Sheet2!J:J,1,0)),"//","")</f>
        <v>//</v>
      </c>
      <c r="AC1616" s="108" t="str">
        <f t="shared" si="414"/>
        <v>RSUM</v>
      </c>
      <c r="AD1616" t="b">
        <f t="shared" si="415"/>
        <v>1</v>
      </c>
    </row>
    <row r="1617" spans="1:30">
      <c r="A1617" s="56">
        <f t="shared" si="416"/>
        <v>1617</v>
      </c>
      <c r="B1617" s="55">
        <f t="shared" si="417"/>
        <v>1579</v>
      </c>
      <c r="C1617" s="59" t="s">
        <v>4057</v>
      </c>
      <c r="D1617" s="59" t="s">
        <v>7</v>
      </c>
      <c r="E1617" s="65" t="s">
        <v>1390</v>
      </c>
      <c r="F1617" s="65" t="s">
        <v>1390</v>
      </c>
      <c r="G1617" s="190">
        <v>0</v>
      </c>
      <c r="H1617" s="190">
        <v>0</v>
      </c>
      <c r="I1617" s="174" t="s">
        <v>3</v>
      </c>
      <c r="J1617" s="65" t="s">
        <v>1549</v>
      </c>
      <c r="K1617" s="66" t="s">
        <v>4241</v>
      </c>
      <c r="L1617" s="67"/>
      <c r="M1617" s="63" t="s">
        <v>2011</v>
      </c>
      <c r="N1617" s="13"/>
      <c r="O1617"/>
      <c r="P1617" t="str">
        <f t="shared" si="408"/>
        <v/>
      </c>
      <c r="Q1617" t="str">
        <f>IF(ISNA(VLOOKUP(AC1617,#REF!,1)),"//","")</f>
        <v/>
      </c>
      <c r="R1617"/>
      <c r="S1617" s="43">
        <f t="shared" si="409"/>
        <v>419</v>
      </c>
      <c r="T1617" s="92" t="s">
        <v>2431</v>
      </c>
      <c r="U1617" s="70" t="s">
        <v>2817</v>
      </c>
      <c r="V1617" s="70" t="s">
        <v>2431</v>
      </c>
      <c r="W1617" s="44" t="str">
        <f t="shared" si="410"/>
        <v/>
      </c>
      <c r="X1617" s="25" t="str">
        <f t="shared" si="411"/>
        <v/>
      </c>
      <c r="Y1617" s="1">
        <f t="shared" si="412"/>
        <v>1579</v>
      </c>
      <c r="Z1617" t="str">
        <f t="shared" si="413"/>
        <v>ITM_RTNP1</v>
      </c>
      <c r="AA1617" s="158" t="str">
        <f>IF(ISNA(VLOOKUP(X1617,Sheet2!J:J,1,0)),"//","")</f>
        <v/>
      </c>
      <c r="AC1617" s="108" t="str">
        <f t="shared" si="414"/>
        <v/>
      </c>
      <c r="AD1617" t="b">
        <f t="shared" si="415"/>
        <v>1</v>
      </c>
    </row>
    <row r="1618" spans="1:30">
      <c r="A1618" s="56">
        <f t="shared" si="416"/>
        <v>1618</v>
      </c>
      <c r="B1618" s="55">
        <f t="shared" si="417"/>
        <v>1580</v>
      </c>
      <c r="C1618" s="59" t="s">
        <v>5074</v>
      </c>
      <c r="D1618" s="59" t="s">
        <v>7</v>
      </c>
      <c r="E1618" s="65" t="s">
        <v>1391</v>
      </c>
      <c r="F1618" s="65" t="s">
        <v>1391</v>
      </c>
      <c r="G1618" s="190">
        <v>0</v>
      </c>
      <c r="H1618" s="190">
        <v>0</v>
      </c>
      <c r="I1618" s="174" t="s">
        <v>3</v>
      </c>
      <c r="J1618" s="65" t="s">
        <v>1549</v>
      </c>
      <c r="K1618" s="66" t="s">
        <v>4241</v>
      </c>
      <c r="L1618" s="67"/>
      <c r="M1618" s="63" t="s">
        <v>2012</v>
      </c>
      <c r="N1618" s="13"/>
      <c r="O1618"/>
      <c r="P1618" t="str">
        <f t="shared" si="408"/>
        <v/>
      </c>
      <c r="Q1618" t="str">
        <f>IF(ISNA(VLOOKUP(AC1618,#REF!,1)),"//","")</f>
        <v/>
      </c>
      <c r="R1618"/>
      <c r="S1618" s="43">
        <f t="shared" si="409"/>
        <v>420</v>
      </c>
      <c r="T1618" s="92" t="s">
        <v>2431</v>
      </c>
      <c r="U1618" s="70" t="s">
        <v>2431</v>
      </c>
      <c r="V1618" s="70" t="s">
        <v>2431</v>
      </c>
      <c r="W1618" s="44" t="str">
        <f t="shared" si="410"/>
        <v>"R-CLR"</v>
      </c>
      <c r="X1618" s="25" t="str">
        <f t="shared" si="411"/>
        <v>R-CLR</v>
      </c>
      <c r="Y1618" s="1">
        <f t="shared" si="412"/>
        <v>1580</v>
      </c>
      <c r="Z1618" t="str">
        <f t="shared" si="413"/>
        <v>ITM_R_CLR</v>
      </c>
      <c r="AA1618" s="158" t="str">
        <f>IF(ISNA(VLOOKUP(X1618,Sheet2!J:J,1,0)),"//","")</f>
        <v>//</v>
      </c>
      <c r="AC1618" s="108" t="str">
        <f t="shared" si="414"/>
        <v>R-CLR</v>
      </c>
      <c r="AD1618" t="b">
        <f t="shared" si="415"/>
        <v>1</v>
      </c>
    </row>
    <row r="1619" spans="1:30">
      <c r="A1619" s="56">
        <f t="shared" si="416"/>
        <v>1619</v>
      </c>
      <c r="B1619" s="55">
        <f t="shared" si="417"/>
        <v>1581</v>
      </c>
      <c r="C1619" s="59" t="s">
        <v>5075</v>
      </c>
      <c r="D1619" s="59" t="s">
        <v>7</v>
      </c>
      <c r="E1619" s="65" t="s">
        <v>296</v>
      </c>
      <c r="F1619" s="65" t="s">
        <v>296</v>
      </c>
      <c r="G1619" s="190">
        <v>0</v>
      </c>
      <c r="H1619" s="190">
        <v>0</v>
      </c>
      <c r="I1619" s="174" t="s">
        <v>3</v>
      </c>
      <c r="J1619" s="65" t="s">
        <v>1549</v>
      </c>
      <c r="K1619" s="66" t="s">
        <v>4241</v>
      </c>
      <c r="L1619" s="67"/>
      <c r="M1619" s="63" t="s">
        <v>2013</v>
      </c>
      <c r="N1619" s="13"/>
      <c r="O1619"/>
      <c r="P1619" t="str">
        <f t="shared" si="408"/>
        <v/>
      </c>
      <c r="Q1619" t="str">
        <f>IF(ISNA(VLOOKUP(AC1619,#REF!,1)),"//","")</f>
        <v/>
      </c>
      <c r="R1619"/>
      <c r="S1619" s="43">
        <f t="shared" si="409"/>
        <v>421</v>
      </c>
      <c r="T1619" s="92" t="s">
        <v>2431</v>
      </c>
      <c r="U1619" s="70" t="s">
        <v>2431</v>
      </c>
      <c r="V1619" s="70" t="s">
        <v>2431</v>
      </c>
      <c r="W1619" s="44" t="str">
        <f t="shared" si="410"/>
        <v>"R-COPY"</v>
      </c>
      <c r="X1619" s="25" t="str">
        <f t="shared" si="411"/>
        <v>R-COPY</v>
      </c>
      <c r="Y1619" s="1">
        <f t="shared" si="412"/>
        <v>1581</v>
      </c>
      <c r="Z1619" t="str">
        <f t="shared" si="413"/>
        <v>ITM_R_COPY</v>
      </c>
      <c r="AA1619" s="158" t="str">
        <f>IF(ISNA(VLOOKUP(X1619,Sheet2!J:J,1,0)),"//","")</f>
        <v>//</v>
      </c>
      <c r="AC1619" s="108" t="str">
        <f t="shared" si="414"/>
        <v>R-COPY</v>
      </c>
      <c r="AD1619" t="b">
        <f t="shared" si="415"/>
        <v>1</v>
      </c>
    </row>
    <row r="1620" spans="1:30">
      <c r="A1620" s="56">
        <f t="shared" si="416"/>
        <v>1620</v>
      </c>
      <c r="B1620" s="55">
        <f t="shared" si="417"/>
        <v>1582</v>
      </c>
      <c r="C1620" s="59" t="s">
        <v>5076</v>
      </c>
      <c r="D1620" s="59" t="s">
        <v>7</v>
      </c>
      <c r="E1620" s="65" t="s">
        <v>297</v>
      </c>
      <c r="F1620" s="65" t="s">
        <v>297</v>
      </c>
      <c r="G1620" s="190">
        <v>0</v>
      </c>
      <c r="H1620" s="190">
        <v>0</v>
      </c>
      <c r="I1620" s="174" t="s">
        <v>3</v>
      </c>
      <c r="J1620" s="65" t="s">
        <v>1549</v>
      </c>
      <c r="K1620" s="66" t="s">
        <v>4241</v>
      </c>
      <c r="L1620" s="67"/>
      <c r="M1620" s="63" t="s">
        <v>2014</v>
      </c>
      <c r="N1620" s="13"/>
      <c r="O1620"/>
      <c r="P1620" t="str">
        <f t="shared" si="408"/>
        <v/>
      </c>
      <c r="Q1620" t="str">
        <f>IF(ISNA(VLOOKUP(AC1620,#REF!,1)),"//","")</f>
        <v/>
      </c>
      <c r="R1620"/>
      <c r="S1620" s="43">
        <f t="shared" si="409"/>
        <v>422</v>
      </c>
      <c r="T1620" s="92" t="s">
        <v>2431</v>
      </c>
      <c r="U1620" s="70" t="s">
        <v>2431</v>
      </c>
      <c r="V1620" s="70" t="s">
        <v>2431</v>
      </c>
      <c r="W1620" s="44" t="str">
        <f t="shared" si="410"/>
        <v>"R-SORT"</v>
      </c>
      <c r="X1620" s="25" t="str">
        <f t="shared" si="411"/>
        <v>R-SORT</v>
      </c>
      <c r="Y1620" s="1">
        <f t="shared" si="412"/>
        <v>1582</v>
      </c>
      <c r="Z1620" t="str">
        <f t="shared" si="413"/>
        <v>ITM_R_SORT</v>
      </c>
      <c r="AA1620" s="158" t="str">
        <f>IF(ISNA(VLOOKUP(X1620,Sheet2!J:J,1,0)),"//","")</f>
        <v>//</v>
      </c>
      <c r="AC1620" s="108" t="str">
        <f t="shared" si="414"/>
        <v>R-SORT</v>
      </c>
      <c r="AD1620" t="b">
        <f t="shared" si="415"/>
        <v>1</v>
      </c>
    </row>
    <row r="1621" spans="1:30">
      <c r="A1621" s="56">
        <f t="shared" si="416"/>
        <v>1621</v>
      </c>
      <c r="B1621" s="55">
        <f t="shared" si="417"/>
        <v>1583</v>
      </c>
      <c r="C1621" s="59" t="s">
        <v>5077</v>
      </c>
      <c r="D1621" s="59" t="s">
        <v>7</v>
      </c>
      <c r="E1621" s="65" t="s">
        <v>298</v>
      </c>
      <c r="F1621" s="65" t="s">
        <v>298</v>
      </c>
      <c r="G1621" s="190">
        <v>0</v>
      </c>
      <c r="H1621" s="190">
        <v>0</v>
      </c>
      <c r="I1621" s="174" t="s">
        <v>3</v>
      </c>
      <c r="J1621" s="65" t="s">
        <v>1549</v>
      </c>
      <c r="K1621" s="66" t="s">
        <v>4241</v>
      </c>
      <c r="L1621" s="67"/>
      <c r="M1621" s="63" t="s">
        <v>2015</v>
      </c>
      <c r="N1621" s="13"/>
      <c r="O1621"/>
      <c r="P1621" t="str">
        <f t="shared" si="408"/>
        <v/>
      </c>
      <c r="Q1621" t="str">
        <f>IF(ISNA(VLOOKUP(AC1621,#REF!,1)),"//","")</f>
        <v/>
      </c>
      <c r="R1621"/>
      <c r="S1621" s="43">
        <f t="shared" si="409"/>
        <v>423</v>
      </c>
      <c r="T1621" s="92" t="s">
        <v>2431</v>
      </c>
      <c r="U1621" s="70" t="s">
        <v>2431</v>
      </c>
      <c r="V1621" s="70" t="s">
        <v>2431</v>
      </c>
      <c r="W1621" s="44" t="str">
        <f t="shared" si="410"/>
        <v>"R-SWAP"</v>
      </c>
      <c r="X1621" s="25" t="str">
        <f t="shared" si="411"/>
        <v>R-SWAP</v>
      </c>
      <c r="Y1621" s="1">
        <f t="shared" si="412"/>
        <v>1583</v>
      </c>
      <c r="Z1621" t="str">
        <f t="shared" si="413"/>
        <v>ITM_R_SWAP</v>
      </c>
      <c r="AA1621" s="158" t="str">
        <f>IF(ISNA(VLOOKUP(X1621,Sheet2!J:J,1,0)),"//","")</f>
        <v>//</v>
      </c>
      <c r="AC1621" s="108" t="str">
        <f t="shared" si="414"/>
        <v>R-SWAP</v>
      </c>
      <c r="AD1621" t="b">
        <f t="shared" si="415"/>
        <v>1</v>
      </c>
    </row>
    <row r="1622" spans="1:30">
      <c r="A1622" s="56">
        <f t="shared" si="416"/>
        <v>1622</v>
      </c>
      <c r="B1622" s="55">
        <f t="shared" si="417"/>
        <v>1584</v>
      </c>
      <c r="C1622" s="59" t="s">
        <v>5038</v>
      </c>
      <c r="D1622" s="59" t="s">
        <v>7</v>
      </c>
      <c r="E1622" s="65" t="s">
        <v>5039</v>
      </c>
      <c r="F1622" s="65" t="s">
        <v>5039</v>
      </c>
      <c r="G1622" s="190">
        <v>0</v>
      </c>
      <c r="H1622" s="190">
        <v>0</v>
      </c>
      <c r="I1622" s="174" t="s">
        <v>3</v>
      </c>
      <c r="J1622" s="65" t="s">
        <v>1549</v>
      </c>
      <c r="K1622" s="66" t="s">
        <v>4241</v>
      </c>
      <c r="L1622" s="67"/>
      <c r="M1622" s="63" t="s">
        <v>5064</v>
      </c>
      <c r="N1622" s="13"/>
      <c r="O1622"/>
      <c r="P1622" t="str">
        <f t="shared" si="408"/>
        <v/>
      </c>
      <c r="Q1622" t="str">
        <f>IF(ISNA(VLOOKUP(AC1622,#REF!,1)),"//","")</f>
        <v/>
      </c>
      <c r="R1622"/>
      <c r="S1622" s="43">
        <f t="shared" si="409"/>
        <v>424</v>
      </c>
      <c r="T1622" s="92" t="s">
        <v>2431</v>
      </c>
      <c r="U1622" s="70" t="s">
        <v>2431</v>
      </c>
      <c r="V1622" s="70" t="s">
        <v>2431</v>
      </c>
      <c r="W1622" s="44" t="str">
        <f t="shared" si="410"/>
        <v>STD_PSI "(U,M)"</v>
      </c>
      <c r="X1622" s="25" t="str">
        <f t="shared" si="411"/>
        <v>PSI(U,M)</v>
      </c>
      <c r="Y1622" s="1">
        <f t="shared" si="412"/>
        <v>1584</v>
      </c>
      <c r="Z1622" t="str">
        <f t="shared" si="413"/>
        <v>ITM_am</v>
      </c>
      <c r="AA1622" s="158" t="str">
        <f>IF(ISNA(VLOOKUP(X1622,Sheet2!J:J,1,0)),"//","")</f>
        <v>//</v>
      </c>
      <c r="AC1622" s="108" t="str">
        <f t="shared" si="414"/>
        <v>PSI(U,M)</v>
      </c>
      <c r="AD1622" t="b">
        <f t="shared" si="415"/>
        <v>1</v>
      </c>
    </row>
    <row r="1623" spans="1:30">
      <c r="A1623" s="56">
        <f t="shared" si="416"/>
        <v>1623</v>
      </c>
      <c r="B1623" s="55">
        <f t="shared" si="417"/>
        <v>1585</v>
      </c>
      <c r="C1623" s="59" t="s">
        <v>3908</v>
      </c>
      <c r="D1623" s="59" t="s">
        <v>7</v>
      </c>
      <c r="E1623" s="65" t="s">
        <v>524</v>
      </c>
      <c r="F1623" s="65" t="s">
        <v>524</v>
      </c>
      <c r="G1623" s="190">
        <v>0</v>
      </c>
      <c r="H1623" s="190">
        <v>0</v>
      </c>
      <c r="I1623" s="174" t="s">
        <v>3</v>
      </c>
      <c r="J1623" s="65" t="s">
        <v>1549</v>
      </c>
      <c r="K1623" s="66" t="s">
        <v>4241</v>
      </c>
      <c r="L1623" s="67"/>
      <c r="M1623" s="63" t="s">
        <v>3658</v>
      </c>
      <c r="N1623" s="13"/>
      <c r="O1623"/>
      <c r="P1623" t="str">
        <f t="shared" si="408"/>
        <v/>
      </c>
      <c r="Q1623" t="str">
        <f>IF(ISNA(VLOOKUP(AC1623,#REF!,1)),"//","")</f>
        <v/>
      </c>
      <c r="R1623"/>
      <c r="S1623" s="43">
        <f t="shared" si="409"/>
        <v>425</v>
      </c>
      <c r="T1623" s="92"/>
      <c r="U1623" s="70"/>
      <c r="V1623" s="70"/>
      <c r="W1623" s="44" t="str">
        <f t="shared" si="410"/>
        <v>"S"</v>
      </c>
      <c r="X1623" s="25" t="str">
        <f t="shared" si="411"/>
        <v>S</v>
      </c>
      <c r="Y1623" s="1">
        <f t="shared" si="412"/>
        <v>1585</v>
      </c>
      <c r="Z1623" t="str">
        <f t="shared" si="413"/>
        <v>ITM_STDDEVWEIGHTED</v>
      </c>
      <c r="AA1623" s="158" t="str">
        <f>IF(ISNA(VLOOKUP(X1623,Sheet2!J:J,1,0)),"//","")</f>
        <v>//</v>
      </c>
      <c r="AC1623" s="108" t="str">
        <f t="shared" si="414"/>
        <v>S</v>
      </c>
      <c r="AD1623" t="b">
        <f t="shared" si="415"/>
        <v>1</v>
      </c>
    </row>
    <row r="1624" spans="1:30">
      <c r="A1624" s="56">
        <f t="shared" si="416"/>
        <v>1624</v>
      </c>
      <c r="B1624" s="55">
        <f t="shared" si="417"/>
        <v>1586</v>
      </c>
      <c r="C1624" s="59" t="s">
        <v>3909</v>
      </c>
      <c r="D1624" s="59" t="s">
        <v>7</v>
      </c>
      <c r="E1624" s="65" t="s">
        <v>305</v>
      </c>
      <c r="F1624" s="65" t="s">
        <v>305</v>
      </c>
      <c r="G1624" s="190">
        <v>0</v>
      </c>
      <c r="H1624" s="190">
        <v>0</v>
      </c>
      <c r="I1624" s="174" t="s">
        <v>3</v>
      </c>
      <c r="J1624" s="65" t="s">
        <v>1549</v>
      </c>
      <c r="K1624" s="66" t="s">
        <v>4241</v>
      </c>
      <c r="L1624" s="67"/>
      <c r="M1624" s="63" t="s">
        <v>2024</v>
      </c>
      <c r="N1624" s="13"/>
      <c r="O1624"/>
      <c r="P1624" t="str">
        <f t="shared" si="408"/>
        <v/>
      </c>
      <c r="Q1624" t="str">
        <f>IF(ISNA(VLOOKUP(AC1624,#REF!,1)),"//","")</f>
        <v/>
      </c>
      <c r="R1624"/>
      <c r="S1624" s="43">
        <f t="shared" si="409"/>
        <v>426</v>
      </c>
      <c r="T1624" s="92" t="s">
        <v>2431</v>
      </c>
      <c r="U1624" s="70" t="s">
        <v>2431</v>
      </c>
      <c r="V1624" s="70" t="s">
        <v>2431</v>
      </c>
      <c r="W1624" s="44" t="str">
        <f t="shared" si="410"/>
        <v>"SAVE"</v>
      </c>
      <c r="X1624" s="25" t="str">
        <f t="shared" si="411"/>
        <v>SAVE</v>
      </c>
      <c r="Y1624" s="1">
        <f t="shared" si="412"/>
        <v>1586</v>
      </c>
      <c r="Z1624" t="str">
        <f t="shared" si="413"/>
        <v>ITM_SAVE</v>
      </c>
      <c r="AA1624" s="158" t="str">
        <f>IF(ISNA(VLOOKUP(X1624,Sheet2!J:J,1,0)),"//","")</f>
        <v>//</v>
      </c>
      <c r="AC1624" s="108" t="str">
        <f t="shared" si="414"/>
        <v>SAVE</v>
      </c>
      <c r="AD1624" t="b">
        <f t="shared" si="415"/>
        <v>1</v>
      </c>
    </row>
    <row r="1625" spans="1:30">
      <c r="A1625" s="56">
        <f t="shared" si="416"/>
        <v>1625</v>
      </c>
      <c r="B1625" s="55">
        <f t="shared" si="417"/>
        <v>1587</v>
      </c>
      <c r="C1625" s="59" t="s">
        <v>3910</v>
      </c>
      <c r="D1625" s="59" t="s">
        <v>12</v>
      </c>
      <c r="E1625" s="65" t="s">
        <v>308</v>
      </c>
      <c r="F1625" s="65" t="s">
        <v>308</v>
      </c>
      <c r="G1625" s="190">
        <v>0</v>
      </c>
      <c r="H1625" s="190">
        <v>15</v>
      </c>
      <c r="I1625" s="174" t="s">
        <v>3</v>
      </c>
      <c r="J1625" s="65" t="s">
        <v>1549</v>
      </c>
      <c r="K1625" s="66" t="s">
        <v>4241</v>
      </c>
      <c r="L1625" s="67"/>
      <c r="M1625" s="63" t="s">
        <v>2027</v>
      </c>
      <c r="N1625" s="13"/>
      <c r="O1625"/>
      <c r="P1625" t="str">
        <f t="shared" si="408"/>
        <v/>
      </c>
      <c r="Q1625" t="str">
        <f>IF(ISNA(VLOOKUP(AC1625,#REF!,1)),"//","")</f>
        <v/>
      </c>
      <c r="R1625"/>
      <c r="S1625" s="43">
        <f t="shared" si="409"/>
        <v>427</v>
      </c>
      <c r="T1625" s="92" t="s">
        <v>2911</v>
      </c>
      <c r="U1625" s="70" t="s">
        <v>2823</v>
      </c>
      <c r="V1625" s="70" t="s">
        <v>2431</v>
      </c>
      <c r="W1625" s="44" t="str">
        <f t="shared" si="410"/>
        <v>"SCI"</v>
      </c>
      <c r="X1625" s="25" t="str">
        <f t="shared" si="411"/>
        <v>SCI</v>
      </c>
      <c r="Y1625" s="1">
        <f t="shared" si="412"/>
        <v>1587</v>
      </c>
      <c r="Z1625" t="str">
        <f t="shared" si="413"/>
        <v>ITM_SCI</v>
      </c>
      <c r="AA1625" s="158" t="str">
        <f>IF(ISNA(VLOOKUP(X1625,Sheet2!J:J,1,0)),"//","")</f>
        <v/>
      </c>
      <c r="AC1625" s="108" t="str">
        <f t="shared" si="414"/>
        <v>SCI</v>
      </c>
      <c r="AD1625" t="b">
        <f t="shared" si="415"/>
        <v>1</v>
      </c>
    </row>
    <row r="1626" spans="1:30">
      <c r="A1626" s="56">
        <f t="shared" si="416"/>
        <v>1626</v>
      </c>
      <c r="B1626" s="55">
        <f t="shared" si="417"/>
        <v>1588</v>
      </c>
      <c r="C1626" s="59" t="s">
        <v>3911</v>
      </c>
      <c r="D1626" s="59" t="s">
        <v>7</v>
      </c>
      <c r="E1626" s="65" t="s">
        <v>311</v>
      </c>
      <c r="F1626" s="65" t="s">
        <v>311</v>
      </c>
      <c r="G1626" s="190">
        <v>0</v>
      </c>
      <c r="H1626" s="190">
        <v>0</v>
      </c>
      <c r="I1626" s="174" t="s">
        <v>3</v>
      </c>
      <c r="J1626" s="65" t="s">
        <v>1549</v>
      </c>
      <c r="K1626" s="66" t="s">
        <v>4241</v>
      </c>
      <c r="L1626" s="67"/>
      <c r="M1626" s="63" t="s">
        <v>2029</v>
      </c>
      <c r="N1626" s="13"/>
      <c r="O1626"/>
      <c r="P1626" t="str">
        <f t="shared" si="408"/>
        <v/>
      </c>
      <c r="Q1626" t="str">
        <f>IF(ISNA(VLOOKUP(AC1626,#REF!,1)),"//","")</f>
        <v/>
      </c>
      <c r="R1626"/>
      <c r="S1626" s="43">
        <f t="shared" si="409"/>
        <v>428</v>
      </c>
      <c r="T1626" s="92" t="s">
        <v>2910</v>
      </c>
      <c r="U1626" s="70" t="s">
        <v>2431</v>
      </c>
      <c r="V1626" s="70" t="s">
        <v>2431</v>
      </c>
      <c r="W1626" s="44" t="str">
        <f t="shared" si="410"/>
        <v>"SDIGS?"</v>
      </c>
      <c r="X1626" s="25" t="str">
        <f t="shared" si="411"/>
        <v>SDIGS?</v>
      </c>
      <c r="Y1626" s="1">
        <f t="shared" si="412"/>
        <v>1588</v>
      </c>
      <c r="Z1626" t="str">
        <f t="shared" si="413"/>
        <v>ITM_SDIGS</v>
      </c>
      <c r="AA1626" s="158" t="str">
        <f>IF(ISNA(VLOOKUP(X1626,Sheet2!J:J,1,0)),"//","")</f>
        <v>//</v>
      </c>
      <c r="AC1626" s="108" t="str">
        <f t="shared" si="414"/>
        <v>SDIGS?</v>
      </c>
      <c r="AD1626" t="b">
        <f t="shared" si="415"/>
        <v>1</v>
      </c>
    </row>
    <row r="1627" spans="1:30">
      <c r="A1627" s="56">
        <f t="shared" si="416"/>
        <v>1627</v>
      </c>
      <c r="B1627" s="55">
        <f t="shared" si="417"/>
        <v>1589</v>
      </c>
      <c r="C1627" s="59" t="s">
        <v>3912</v>
      </c>
      <c r="D1627" s="59" t="s">
        <v>7</v>
      </c>
      <c r="E1627" s="65" t="s">
        <v>313</v>
      </c>
      <c r="F1627" s="65" t="s">
        <v>313</v>
      </c>
      <c r="G1627" s="190">
        <v>0</v>
      </c>
      <c r="H1627" s="190">
        <v>0</v>
      </c>
      <c r="I1627" s="174" t="s">
        <v>3</v>
      </c>
      <c r="J1627" s="65" t="s">
        <v>1549</v>
      </c>
      <c r="K1627" s="66" t="s">
        <v>4241</v>
      </c>
      <c r="L1627" s="67"/>
      <c r="M1627" s="63" t="s">
        <v>2033</v>
      </c>
      <c r="N1627" s="13"/>
      <c r="O1627"/>
      <c r="P1627" t="str">
        <f t="shared" si="408"/>
        <v/>
      </c>
      <c r="Q1627" t="str">
        <f>IF(ISNA(VLOOKUP(AC1627,#REF!,1)),"//","")</f>
        <v/>
      </c>
      <c r="R1627"/>
      <c r="S1627" s="43">
        <f t="shared" si="409"/>
        <v>429</v>
      </c>
      <c r="T1627" s="92" t="s">
        <v>2889</v>
      </c>
      <c r="U1627" s="70" t="s">
        <v>2431</v>
      </c>
      <c r="V1627" s="70" t="s">
        <v>2431</v>
      </c>
      <c r="W1627" s="44" t="str">
        <f t="shared" si="410"/>
        <v>"SEED"</v>
      </c>
      <c r="X1627" s="25" t="str">
        <f t="shared" si="411"/>
        <v>SEED</v>
      </c>
      <c r="Y1627" s="1">
        <f t="shared" si="412"/>
        <v>1589</v>
      </c>
      <c r="Z1627" t="str">
        <f t="shared" si="413"/>
        <v>ITM_SEED</v>
      </c>
      <c r="AA1627" s="158" t="str">
        <f>IF(ISNA(VLOOKUP(X1627,Sheet2!J:J,1,0)),"//","")</f>
        <v>//</v>
      </c>
      <c r="AC1627" s="108" t="str">
        <f t="shared" si="414"/>
        <v>SEED</v>
      </c>
      <c r="AD1627" t="b">
        <f t="shared" si="415"/>
        <v>1</v>
      </c>
    </row>
    <row r="1628" spans="1:30">
      <c r="A1628" s="56">
        <f t="shared" si="416"/>
        <v>1628</v>
      </c>
      <c r="B1628" s="55">
        <f t="shared" si="417"/>
        <v>1590</v>
      </c>
      <c r="C1628" s="59" t="s">
        <v>4057</v>
      </c>
      <c r="D1628" s="59" t="s">
        <v>7</v>
      </c>
      <c r="E1628" s="65" t="s">
        <v>314</v>
      </c>
      <c r="F1628" s="65" t="s">
        <v>314</v>
      </c>
      <c r="G1628" s="190">
        <v>0</v>
      </c>
      <c r="H1628" s="190">
        <v>0</v>
      </c>
      <c r="I1628" s="174" t="s">
        <v>3</v>
      </c>
      <c r="J1628" s="65" t="s">
        <v>1549</v>
      </c>
      <c r="K1628" s="66" t="s">
        <v>4241</v>
      </c>
      <c r="L1628" s="67"/>
      <c r="M1628" s="63" t="s">
        <v>2034</v>
      </c>
      <c r="N1628" s="13"/>
      <c r="O1628"/>
      <c r="P1628" t="str">
        <f t="shared" si="408"/>
        <v/>
      </c>
      <c r="Q1628" t="str">
        <f>IF(ISNA(VLOOKUP(AC1628,#REF!,1)),"//","")</f>
        <v/>
      </c>
      <c r="R1628"/>
      <c r="S1628" s="43">
        <f t="shared" si="409"/>
        <v>430</v>
      </c>
      <c r="T1628" s="92" t="s">
        <v>2431</v>
      </c>
      <c r="U1628" s="70" t="s">
        <v>2431</v>
      </c>
      <c r="V1628" s="70" t="s">
        <v>2431</v>
      </c>
      <c r="W1628" s="44" t="str">
        <f t="shared" si="410"/>
        <v>"SEND"</v>
      </c>
      <c r="X1628" s="25" t="str">
        <f t="shared" si="411"/>
        <v>SEND</v>
      </c>
      <c r="Y1628" s="1">
        <f t="shared" si="412"/>
        <v>1590</v>
      </c>
      <c r="Z1628" t="str">
        <f t="shared" si="413"/>
        <v>ITM_SEND</v>
      </c>
      <c r="AA1628" s="158" t="str">
        <f>IF(ISNA(VLOOKUP(X1628,Sheet2!J:J,1,0)),"//","")</f>
        <v>//</v>
      </c>
      <c r="AC1628" s="108" t="str">
        <f t="shared" si="414"/>
        <v>SEND</v>
      </c>
      <c r="AD1628" t="b">
        <f t="shared" si="415"/>
        <v>1</v>
      </c>
    </row>
    <row r="1629" spans="1:30">
      <c r="A1629" s="56">
        <f t="shared" si="416"/>
        <v>1629</v>
      </c>
      <c r="B1629" s="55">
        <f t="shared" si="417"/>
        <v>1591</v>
      </c>
      <c r="C1629" s="59" t="s">
        <v>3913</v>
      </c>
      <c r="D1629" s="59" t="s">
        <v>7</v>
      </c>
      <c r="E1629" s="65" t="s">
        <v>1395</v>
      </c>
      <c r="F1629" s="65" t="s">
        <v>315</v>
      </c>
      <c r="G1629" s="190">
        <v>0</v>
      </c>
      <c r="H1629" s="190">
        <v>0</v>
      </c>
      <c r="I1629" s="174" t="s">
        <v>3</v>
      </c>
      <c r="J1629" s="65" t="s">
        <v>1549</v>
      </c>
      <c r="K1629" s="66" t="s">
        <v>4241</v>
      </c>
      <c r="L1629" s="67"/>
      <c r="M1629" s="63" t="s">
        <v>2035</v>
      </c>
      <c r="N1629" s="13"/>
      <c r="O1629"/>
      <c r="P1629" t="str">
        <f t="shared" si="408"/>
        <v>NOT EQUAL</v>
      </c>
      <c r="Q1629" t="str">
        <f>IF(ISNA(VLOOKUP(AC1629,#REF!,1)),"//","")</f>
        <v/>
      </c>
      <c r="R1629"/>
      <c r="S1629" s="43">
        <f t="shared" si="409"/>
        <v>431</v>
      </c>
      <c r="T1629" s="92" t="s">
        <v>2431</v>
      </c>
      <c r="U1629" s="70" t="s">
        <v>2431</v>
      </c>
      <c r="V1629" s="70" t="s">
        <v>2431</v>
      </c>
      <c r="W1629" s="44" t="str">
        <f t="shared" si="410"/>
        <v>"SETCHN"</v>
      </c>
      <c r="X1629" s="25" t="str">
        <f t="shared" si="411"/>
        <v>SETCHN</v>
      </c>
      <c r="Y1629" s="1">
        <f t="shared" si="412"/>
        <v>1591</v>
      </c>
      <c r="Z1629" t="str">
        <f t="shared" si="413"/>
        <v>ITM_SETCHN</v>
      </c>
      <c r="AA1629" s="158" t="str">
        <f>IF(ISNA(VLOOKUP(X1629,Sheet2!J:J,1,0)),"//","")</f>
        <v>//</v>
      </c>
      <c r="AC1629" s="108" t="str">
        <f t="shared" si="414"/>
        <v>SETCHN</v>
      </c>
      <c r="AD1629" t="b">
        <f t="shared" si="415"/>
        <v>1</v>
      </c>
    </row>
    <row r="1630" spans="1:30">
      <c r="A1630" s="56">
        <f t="shared" si="416"/>
        <v>1630</v>
      </c>
      <c r="B1630" s="55">
        <f t="shared" si="417"/>
        <v>1592</v>
      </c>
      <c r="C1630" s="59" t="s">
        <v>4532</v>
      </c>
      <c r="D1630" s="59" t="s">
        <v>7</v>
      </c>
      <c r="E1630" s="65" t="s">
        <v>316</v>
      </c>
      <c r="F1630" s="65" t="s">
        <v>316</v>
      </c>
      <c r="G1630" s="190">
        <v>0</v>
      </c>
      <c r="H1630" s="190">
        <v>0</v>
      </c>
      <c r="I1630" s="174" t="s">
        <v>3</v>
      </c>
      <c r="J1630" s="65" t="s">
        <v>1549</v>
      </c>
      <c r="K1630" s="66" t="s">
        <v>4241</v>
      </c>
      <c r="L1630" s="67"/>
      <c r="M1630" s="63" t="s">
        <v>2036</v>
      </c>
      <c r="N1630" s="13"/>
      <c r="O1630"/>
      <c r="P1630" t="str">
        <f t="shared" si="408"/>
        <v/>
      </c>
      <c r="Q1630" t="str">
        <f>IF(ISNA(VLOOKUP(AC1630,#REF!,1)),"//","")</f>
        <v/>
      </c>
      <c r="R1630"/>
      <c r="S1630" s="43">
        <f t="shared" si="409"/>
        <v>432</v>
      </c>
      <c r="T1630" s="92" t="s">
        <v>2431</v>
      </c>
      <c r="U1630" s="70" t="s">
        <v>2431</v>
      </c>
      <c r="V1630" s="70" t="s">
        <v>2431</v>
      </c>
      <c r="W1630" s="44" t="str">
        <f t="shared" si="410"/>
        <v>"SETDAT"</v>
      </c>
      <c r="X1630" s="25" t="str">
        <f t="shared" si="411"/>
        <v>SETDAT</v>
      </c>
      <c r="Y1630" s="1">
        <f t="shared" si="412"/>
        <v>1592</v>
      </c>
      <c r="Z1630" t="str">
        <f t="shared" si="413"/>
        <v>ITM_SETDAT</v>
      </c>
      <c r="AA1630" s="158" t="str">
        <f>IF(ISNA(VLOOKUP(X1630,Sheet2!J:J,1,0)),"//","")</f>
        <v>//</v>
      </c>
      <c r="AC1630" s="108" t="str">
        <f t="shared" si="414"/>
        <v>SETDAT</v>
      </c>
      <c r="AD1630" t="b">
        <f t="shared" si="415"/>
        <v>1</v>
      </c>
    </row>
    <row r="1631" spans="1:30">
      <c r="A1631" s="56">
        <f t="shared" si="416"/>
        <v>1631</v>
      </c>
      <c r="B1631" s="55">
        <f t="shared" si="417"/>
        <v>1593</v>
      </c>
      <c r="C1631" s="59" t="s">
        <v>3914</v>
      </c>
      <c r="D1631" s="59" t="s">
        <v>7</v>
      </c>
      <c r="E1631" s="65" t="s">
        <v>1396</v>
      </c>
      <c r="F1631" s="65" t="s">
        <v>317</v>
      </c>
      <c r="G1631" s="190">
        <v>0</v>
      </c>
      <c r="H1631" s="190">
        <v>0</v>
      </c>
      <c r="I1631" s="174" t="s">
        <v>3</v>
      </c>
      <c r="J1631" s="65" t="s">
        <v>1549</v>
      </c>
      <c r="K1631" s="66" t="s">
        <v>4241</v>
      </c>
      <c r="L1631" s="67"/>
      <c r="M1631" s="63" t="s">
        <v>2037</v>
      </c>
      <c r="N1631" s="13"/>
      <c r="O1631"/>
      <c r="P1631" t="str">
        <f t="shared" si="408"/>
        <v>NOT EQUAL</v>
      </c>
      <c r="Q1631" t="str">
        <f>IF(ISNA(VLOOKUP(AC1631,#REF!,1)),"//","")</f>
        <v/>
      </c>
      <c r="R1631"/>
      <c r="S1631" s="43">
        <f t="shared" si="409"/>
        <v>433</v>
      </c>
      <c r="T1631" s="92" t="s">
        <v>2431</v>
      </c>
      <c r="U1631" s="70" t="s">
        <v>2431</v>
      </c>
      <c r="V1631" s="70" t="s">
        <v>2431</v>
      </c>
      <c r="W1631" s="44" t="str">
        <f t="shared" si="410"/>
        <v>"SETEUR"</v>
      </c>
      <c r="X1631" s="25" t="str">
        <f t="shared" si="411"/>
        <v>SETEUR</v>
      </c>
      <c r="Y1631" s="1">
        <f t="shared" si="412"/>
        <v>1593</v>
      </c>
      <c r="Z1631" t="str">
        <f t="shared" si="413"/>
        <v>ITM_SETEUR</v>
      </c>
      <c r="AA1631" s="158" t="str">
        <f>IF(ISNA(VLOOKUP(X1631,Sheet2!J:J,1,0)),"//","")</f>
        <v>//</v>
      </c>
      <c r="AC1631" s="108" t="str">
        <f t="shared" si="414"/>
        <v>SETEUR</v>
      </c>
      <c r="AD1631" t="b">
        <f t="shared" si="415"/>
        <v>1</v>
      </c>
    </row>
    <row r="1632" spans="1:30">
      <c r="A1632" s="56">
        <f t="shared" si="416"/>
        <v>1632</v>
      </c>
      <c r="B1632" s="55">
        <f t="shared" si="417"/>
        <v>1594</v>
      </c>
      <c r="C1632" s="59" t="s">
        <v>3915</v>
      </c>
      <c r="D1632" s="59" t="s">
        <v>7</v>
      </c>
      <c r="E1632" s="65" t="s">
        <v>1397</v>
      </c>
      <c r="F1632" s="65" t="s">
        <v>318</v>
      </c>
      <c r="G1632" s="190">
        <v>0</v>
      </c>
      <c r="H1632" s="190">
        <v>0</v>
      </c>
      <c r="I1632" s="174" t="s">
        <v>3</v>
      </c>
      <c r="J1632" s="65" t="s">
        <v>1549</v>
      </c>
      <c r="K1632" s="66" t="s">
        <v>4241</v>
      </c>
      <c r="L1632" s="67"/>
      <c r="M1632" s="63" t="s">
        <v>2038</v>
      </c>
      <c r="N1632" s="13"/>
      <c r="O1632"/>
      <c r="P1632" t="str">
        <f t="shared" si="408"/>
        <v>NOT EQUAL</v>
      </c>
      <c r="Q1632" t="str">
        <f>IF(ISNA(VLOOKUP(AC1632,#REF!,1)),"//","")</f>
        <v/>
      </c>
      <c r="R1632"/>
      <c r="S1632" s="43">
        <f t="shared" si="409"/>
        <v>434</v>
      </c>
      <c r="T1632" s="92" t="s">
        <v>2431</v>
      </c>
      <c r="U1632" s="70" t="s">
        <v>2431</v>
      </c>
      <c r="V1632" s="70" t="s">
        <v>2431</v>
      </c>
      <c r="W1632" s="44" t="str">
        <f t="shared" si="410"/>
        <v>"SETIND"</v>
      </c>
      <c r="X1632" s="25" t="str">
        <f t="shared" si="411"/>
        <v>SETIND</v>
      </c>
      <c r="Y1632" s="1">
        <f t="shared" si="412"/>
        <v>1594</v>
      </c>
      <c r="Z1632" t="str">
        <f t="shared" si="413"/>
        <v>ITM_SETIND</v>
      </c>
      <c r="AA1632" s="158" t="str">
        <f>IF(ISNA(VLOOKUP(X1632,Sheet2!J:J,1,0)),"//","")</f>
        <v>//</v>
      </c>
      <c r="AC1632" s="108" t="str">
        <f t="shared" si="414"/>
        <v>SETIND</v>
      </c>
      <c r="AD1632" t="b">
        <f t="shared" si="415"/>
        <v>1</v>
      </c>
    </row>
    <row r="1633" spans="1:30">
      <c r="A1633" s="56">
        <f t="shared" si="416"/>
        <v>1633</v>
      </c>
      <c r="B1633" s="55">
        <f t="shared" si="417"/>
        <v>1595</v>
      </c>
      <c r="C1633" s="59" t="s">
        <v>3916</v>
      </c>
      <c r="D1633" s="59" t="s">
        <v>7</v>
      </c>
      <c r="E1633" s="65" t="s">
        <v>1398</v>
      </c>
      <c r="F1633" s="65" t="s">
        <v>319</v>
      </c>
      <c r="G1633" s="190">
        <v>0</v>
      </c>
      <c r="H1633" s="190">
        <v>0</v>
      </c>
      <c r="I1633" s="174" t="s">
        <v>3</v>
      </c>
      <c r="J1633" s="65" t="s">
        <v>1549</v>
      </c>
      <c r="K1633" s="66" t="s">
        <v>4241</v>
      </c>
      <c r="L1633" s="67"/>
      <c r="M1633" s="63" t="s">
        <v>2039</v>
      </c>
      <c r="N1633" s="13"/>
      <c r="O1633"/>
      <c r="P1633" t="str">
        <f t="shared" si="408"/>
        <v>NOT EQUAL</v>
      </c>
      <c r="Q1633" t="str">
        <f>IF(ISNA(VLOOKUP(AC1633,#REF!,1)),"//","")</f>
        <v/>
      </c>
      <c r="R1633"/>
      <c r="S1633" s="43">
        <f t="shared" si="409"/>
        <v>435</v>
      </c>
      <c r="T1633" s="92" t="s">
        <v>2431</v>
      </c>
      <c r="U1633" s="70" t="s">
        <v>2431</v>
      </c>
      <c r="V1633" s="70" t="s">
        <v>2431</v>
      </c>
      <c r="W1633" s="44" t="str">
        <f t="shared" si="410"/>
        <v>"SETJPN"</v>
      </c>
      <c r="X1633" s="25" t="str">
        <f t="shared" si="411"/>
        <v>SETJPN</v>
      </c>
      <c r="Y1633" s="1">
        <f t="shared" si="412"/>
        <v>1595</v>
      </c>
      <c r="Z1633" t="str">
        <f t="shared" si="413"/>
        <v>ITM_SETJPN</v>
      </c>
      <c r="AA1633" s="158" t="str">
        <f>IF(ISNA(VLOOKUP(X1633,Sheet2!J:J,1,0)),"//","")</f>
        <v>//</v>
      </c>
      <c r="AC1633" s="108" t="str">
        <f t="shared" si="414"/>
        <v>SETJPN</v>
      </c>
      <c r="AD1633" t="b">
        <f t="shared" si="415"/>
        <v>1</v>
      </c>
    </row>
    <row r="1634" spans="1:30">
      <c r="A1634" s="56">
        <f t="shared" si="416"/>
        <v>1634</v>
      </c>
      <c r="B1634" s="55">
        <f t="shared" si="417"/>
        <v>1596</v>
      </c>
      <c r="C1634" s="59" t="s">
        <v>5073</v>
      </c>
      <c r="D1634" s="59" t="s">
        <v>7</v>
      </c>
      <c r="E1634" s="65" t="s">
        <v>320</v>
      </c>
      <c r="F1634" s="65" t="s">
        <v>320</v>
      </c>
      <c r="G1634" s="190">
        <v>0</v>
      </c>
      <c r="H1634" s="190">
        <v>0</v>
      </c>
      <c r="I1634" s="174" t="s">
        <v>3</v>
      </c>
      <c r="J1634" s="65" t="s">
        <v>1549</v>
      </c>
      <c r="K1634" s="66" t="s">
        <v>4241</v>
      </c>
      <c r="L1634" s="67"/>
      <c r="M1634" s="63" t="s">
        <v>2040</v>
      </c>
      <c r="N1634" s="13"/>
      <c r="O1634"/>
      <c r="P1634" t="str">
        <f t="shared" si="408"/>
        <v/>
      </c>
      <c r="Q1634" t="str">
        <f>IF(ISNA(VLOOKUP(AC1634,#REF!,1)),"//","")</f>
        <v/>
      </c>
      <c r="R1634"/>
      <c r="S1634" s="43">
        <f t="shared" si="409"/>
        <v>436</v>
      </c>
      <c r="T1634" s="92" t="s">
        <v>2431</v>
      </c>
      <c r="U1634" s="70" t="s">
        <v>2431</v>
      </c>
      <c r="V1634" s="70" t="s">
        <v>2431</v>
      </c>
      <c r="W1634" s="44" t="str">
        <f t="shared" si="410"/>
        <v>"SETSIG"</v>
      </c>
      <c r="X1634" s="25" t="str">
        <f t="shared" si="411"/>
        <v>SETSIG</v>
      </c>
      <c r="Y1634" s="1">
        <f t="shared" si="412"/>
        <v>1596</v>
      </c>
      <c r="Z1634" t="str">
        <f t="shared" si="413"/>
        <v>ITM_SETSIG</v>
      </c>
      <c r="AA1634" s="158" t="str">
        <f>IF(ISNA(VLOOKUP(X1634,Sheet2!J:J,1,0)),"//","")</f>
        <v>//</v>
      </c>
      <c r="AC1634" s="108" t="str">
        <f t="shared" si="414"/>
        <v>SETSIG</v>
      </c>
      <c r="AD1634" t="b">
        <f t="shared" si="415"/>
        <v>1</v>
      </c>
    </row>
    <row r="1635" spans="1:30">
      <c r="A1635" s="56">
        <f t="shared" si="416"/>
        <v>1635</v>
      </c>
      <c r="B1635" s="55">
        <f t="shared" si="417"/>
        <v>1597</v>
      </c>
      <c r="C1635" s="59" t="s">
        <v>4519</v>
      </c>
      <c r="D1635" s="59" t="s">
        <v>7</v>
      </c>
      <c r="E1635" s="65" t="s">
        <v>321</v>
      </c>
      <c r="F1635" s="65" t="s">
        <v>321</v>
      </c>
      <c r="G1635" s="190">
        <v>0</v>
      </c>
      <c r="H1635" s="190">
        <v>0</v>
      </c>
      <c r="I1635" s="174" t="s">
        <v>3</v>
      </c>
      <c r="J1635" s="65" t="s">
        <v>1549</v>
      </c>
      <c r="K1635" s="66" t="s">
        <v>4241</v>
      </c>
      <c r="L1635" s="67"/>
      <c r="M1635" s="63" t="s">
        <v>2041</v>
      </c>
      <c r="N1635" s="13"/>
      <c r="O1635"/>
      <c r="P1635" t="str">
        <f t="shared" si="408"/>
        <v/>
      </c>
      <c r="Q1635" t="str">
        <f>IF(ISNA(VLOOKUP(AC1635,#REF!,1)),"//","")</f>
        <v/>
      </c>
      <c r="R1635"/>
      <c r="S1635" s="43">
        <f t="shared" si="409"/>
        <v>437</v>
      </c>
      <c r="T1635" s="92" t="s">
        <v>2431</v>
      </c>
      <c r="U1635" s="70" t="s">
        <v>2431</v>
      </c>
      <c r="V1635" s="70" t="s">
        <v>2431</v>
      </c>
      <c r="W1635" s="44" t="str">
        <f t="shared" si="410"/>
        <v>"SETTIM"</v>
      </c>
      <c r="X1635" s="25" t="str">
        <f t="shared" si="411"/>
        <v>SETTIM</v>
      </c>
      <c r="Y1635" s="1">
        <f t="shared" si="412"/>
        <v>1597</v>
      </c>
      <c r="Z1635" t="str">
        <f t="shared" si="413"/>
        <v>ITM_SETTIM</v>
      </c>
      <c r="AA1635" s="158" t="str">
        <f>IF(ISNA(VLOOKUP(X1635,Sheet2!J:J,1,0)),"//","")</f>
        <v>//</v>
      </c>
      <c r="AC1635" s="108" t="str">
        <f t="shared" si="414"/>
        <v>SETTIM</v>
      </c>
      <c r="AD1635" t="b">
        <f t="shared" si="415"/>
        <v>1</v>
      </c>
    </row>
    <row r="1636" spans="1:30">
      <c r="A1636" s="56">
        <f t="shared" si="416"/>
        <v>1636</v>
      </c>
      <c r="B1636" s="55">
        <f t="shared" si="417"/>
        <v>1598</v>
      </c>
      <c r="C1636" s="59" t="s">
        <v>3917</v>
      </c>
      <c r="D1636" s="59" t="s">
        <v>7</v>
      </c>
      <c r="E1636" s="65" t="s">
        <v>1399</v>
      </c>
      <c r="F1636" s="65" t="s">
        <v>1400</v>
      </c>
      <c r="G1636" s="190">
        <v>0</v>
      </c>
      <c r="H1636" s="190">
        <v>0</v>
      </c>
      <c r="I1636" s="174" t="s">
        <v>3</v>
      </c>
      <c r="J1636" s="65" t="s">
        <v>1549</v>
      </c>
      <c r="K1636" s="66" t="s">
        <v>4241</v>
      </c>
      <c r="L1636" s="67"/>
      <c r="M1636" s="63" t="s">
        <v>2042</v>
      </c>
      <c r="N1636" s="13"/>
      <c r="O1636"/>
      <c r="P1636" t="str">
        <f t="shared" si="408"/>
        <v>NOT EQUAL</v>
      </c>
      <c r="Q1636" t="str">
        <f>IF(ISNA(VLOOKUP(AC1636,#REF!,1)),"//","")</f>
        <v/>
      </c>
      <c r="R1636"/>
      <c r="S1636" s="43">
        <f t="shared" si="409"/>
        <v>438</v>
      </c>
      <c r="T1636" s="92" t="s">
        <v>2431</v>
      </c>
      <c r="U1636" s="70" t="s">
        <v>2431</v>
      </c>
      <c r="V1636" s="70" t="s">
        <v>2431</v>
      </c>
      <c r="W1636" s="44" t="str">
        <f t="shared" si="410"/>
        <v>"SETUK"</v>
      </c>
      <c r="X1636" s="25" t="str">
        <f t="shared" si="411"/>
        <v>SETUK</v>
      </c>
      <c r="Y1636" s="1">
        <f t="shared" si="412"/>
        <v>1598</v>
      </c>
      <c r="Z1636" t="str">
        <f t="shared" si="413"/>
        <v>ITM_SETUK</v>
      </c>
      <c r="AA1636" s="158" t="str">
        <f>IF(ISNA(VLOOKUP(X1636,Sheet2!J:J,1,0)),"//","")</f>
        <v>//</v>
      </c>
      <c r="AC1636" s="108" t="str">
        <f t="shared" si="414"/>
        <v>SETUK</v>
      </c>
      <c r="AD1636" t="b">
        <f t="shared" si="415"/>
        <v>1</v>
      </c>
    </row>
    <row r="1637" spans="1:30">
      <c r="A1637" s="56">
        <f t="shared" si="416"/>
        <v>1637</v>
      </c>
      <c r="B1637" s="55">
        <f t="shared" si="417"/>
        <v>1599</v>
      </c>
      <c r="C1637" s="59" t="s">
        <v>3918</v>
      </c>
      <c r="D1637" s="59" t="s">
        <v>7</v>
      </c>
      <c r="E1637" s="65" t="s">
        <v>1401</v>
      </c>
      <c r="F1637" s="65" t="s">
        <v>322</v>
      </c>
      <c r="G1637" s="190">
        <v>0</v>
      </c>
      <c r="H1637" s="190">
        <v>0</v>
      </c>
      <c r="I1637" s="174" t="s">
        <v>3</v>
      </c>
      <c r="J1637" s="65" t="s">
        <v>1549</v>
      </c>
      <c r="K1637" s="66" t="s">
        <v>4241</v>
      </c>
      <c r="L1637" s="67"/>
      <c r="M1637" s="63" t="s">
        <v>2043</v>
      </c>
      <c r="N1637" s="13"/>
      <c r="O1637"/>
      <c r="P1637" t="str">
        <f t="shared" si="408"/>
        <v>NOT EQUAL</v>
      </c>
      <c r="Q1637" t="str">
        <f>IF(ISNA(VLOOKUP(AC1637,#REF!,1)),"//","")</f>
        <v/>
      </c>
      <c r="R1637"/>
      <c r="S1637" s="43">
        <f t="shared" si="409"/>
        <v>439</v>
      </c>
      <c r="T1637" s="92" t="s">
        <v>2431</v>
      </c>
      <c r="U1637" s="70" t="s">
        <v>2431</v>
      </c>
      <c r="V1637" s="70" t="s">
        <v>2431</v>
      </c>
      <c r="W1637" s="44" t="str">
        <f t="shared" si="410"/>
        <v>"SETUSA"</v>
      </c>
      <c r="X1637" s="25" t="str">
        <f t="shared" si="411"/>
        <v>SETUSA</v>
      </c>
      <c r="Y1637" s="1">
        <f t="shared" si="412"/>
        <v>1599</v>
      </c>
      <c r="Z1637" t="str">
        <f t="shared" si="413"/>
        <v>ITM_SETUSA</v>
      </c>
      <c r="AA1637" s="158" t="str">
        <f>IF(ISNA(VLOOKUP(X1637,Sheet2!J:J,1,0)),"//","")</f>
        <v>//</v>
      </c>
      <c r="AC1637" s="108" t="str">
        <f t="shared" si="414"/>
        <v>SETUSA</v>
      </c>
      <c r="AD1637" t="b">
        <f t="shared" si="415"/>
        <v>1</v>
      </c>
    </row>
    <row r="1638" spans="1:30">
      <c r="A1638" s="56">
        <f t="shared" si="416"/>
        <v>1638</v>
      </c>
      <c r="B1638" s="55">
        <f t="shared" si="417"/>
        <v>1600</v>
      </c>
      <c r="C1638" s="59" t="s">
        <v>3919</v>
      </c>
      <c r="D1638" s="59" t="s">
        <v>7</v>
      </c>
      <c r="E1638" s="65" t="s">
        <v>1402</v>
      </c>
      <c r="F1638" s="65" t="s">
        <v>326</v>
      </c>
      <c r="G1638" s="190">
        <v>0</v>
      </c>
      <c r="H1638" s="190">
        <v>0</v>
      </c>
      <c r="I1638" s="174" t="s">
        <v>3</v>
      </c>
      <c r="J1638" s="65" t="s">
        <v>1549</v>
      </c>
      <c r="K1638" s="66" t="s">
        <v>4241</v>
      </c>
      <c r="L1638" s="67"/>
      <c r="M1638" s="63" t="s">
        <v>2047</v>
      </c>
      <c r="N1638" s="13"/>
      <c r="O1638"/>
      <c r="P1638" t="str">
        <f t="shared" si="408"/>
        <v/>
      </c>
      <c r="Q1638" t="str">
        <f>IF(ISNA(VLOOKUP(AC1638,#REF!,1)),"//","")</f>
        <v/>
      </c>
      <c r="R1638"/>
      <c r="S1638" s="43">
        <f t="shared" si="409"/>
        <v>440</v>
      </c>
      <c r="T1638" s="92" t="s">
        <v>2889</v>
      </c>
      <c r="U1638" s="70" t="s">
        <v>2431</v>
      </c>
      <c r="V1638" s="70" t="s">
        <v>2431</v>
      </c>
      <c r="W1638" s="44" t="str">
        <f t="shared" si="410"/>
        <v>"SIGN"</v>
      </c>
      <c r="X1638" s="25" t="str">
        <f t="shared" si="411"/>
        <v>SIGN</v>
      </c>
      <c r="Y1638" s="1">
        <f t="shared" si="412"/>
        <v>1600</v>
      </c>
      <c r="Z1638" t="str">
        <f t="shared" si="413"/>
        <v>ITM_SIGN</v>
      </c>
      <c r="AA1638" s="158" t="str">
        <f>IF(ISNA(VLOOKUP(X1638,Sheet2!J:J,1,0)),"//","")</f>
        <v>//</v>
      </c>
      <c r="AC1638" s="108" t="str">
        <f t="shared" si="414"/>
        <v>SIGN</v>
      </c>
      <c r="AD1638" t="b">
        <f t="shared" si="415"/>
        <v>1</v>
      </c>
    </row>
    <row r="1639" spans="1:30">
      <c r="A1639" s="56">
        <f t="shared" si="416"/>
        <v>1639</v>
      </c>
      <c r="B1639" s="55">
        <f t="shared" si="417"/>
        <v>1601</v>
      </c>
      <c r="C1639" s="59" t="s">
        <v>3848</v>
      </c>
      <c r="D1639" s="59" t="s">
        <v>1128</v>
      </c>
      <c r="E1639" s="65" t="s">
        <v>327</v>
      </c>
      <c r="F1639" s="65" t="s">
        <v>327</v>
      </c>
      <c r="G1639" s="190">
        <v>0</v>
      </c>
      <c r="H1639" s="190">
        <v>0</v>
      </c>
      <c r="I1639" s="174" t="s">
        <v>3</v>
      </c>
      <c r="J1639" s="65" t="s">
        <v>1549</v>
      </c>
      <c r="K1639" s="66" t="s">
        <v>4241</v>
      </c>
      <c r="L1639" s="67"/>
      <c r="M1639" s="63" t="s">
        <v>2048</v>
      </c>
      <c r="N1639" s="13"/>
      <c r="O1639"/>
      <c r="P1639" t="str">
        <f t="shared" si="408"/>
        <v/>
      </c>
      <c r="Q1639" t="str">
        <f>IF(ISNA(VLOOKUP(AC1639,#REF!,1)),"//","")</f>
        <v/>
      </c>
      <c r="R1639"/>
      <c r="S1639" s="43">
        <f t="shared" si="409"/>
        <v>441</v>
      </c>
      <c r="T1639" s="92" t="s">
        <v>2920</v>
      </c>
      <c r="U1639" s="70" t="s">
        <v>2823</v>
      </c>
      <c r="V1639" s="70" t="s">
        <v>2431</v>
      </c>
      <c r="W1639" s="44" t="str">
        <f t="shared" si="410"/>
        <v>"SIGNMT"</v>
      </c>
      <c r="X1639" s="25" t="str">
        <f t="shared" si="411"/>
        <v>SIGNMT</v>
      </c>
      <c r="Y1639" s="1">
        <f t="shared" si="412"/>
        <v>1601</v>
      </c>
      <c r="Z1639" t="str">
        <f t="shared" si="413"/>
        <v>ITM_SIGNMT</v>
      </c>
      <c r="AA1639" s="158" t="str">
        <f>IF(ISNA(VLOOKUP(X1639,Sheet2!J:J,1,0)),"//","")</f>
        <v>//</v>
      </c>
      <c r="AC1639" s="108" t="str">
        <f t="shared" si="414"/>
        <v>SIGNMT</v>
      </c>
      <c r="AD1639" t="b">
        <f t="shared" si="415"/>
        <v>1</v>
      </c>
    </row>
    <row r="1640" spans="1:30">
      <c r="A1640" s="56">
        <f t="shared" si="416"/>
        <v>1640</v>
      </c>
      <c r="B1640" s="55">
        <f t="shared" si="417"/>
        <v>1602</v>
      </c>
      <c r="C1640" s="252" t="s">
        <v>4969</v>
      </c>
      <c r="D1640" s="252" t="s">
        <v>12</v>
      </c>
      <c r="E1640" s="253" t="s">
        <v>2758</v>
      </c>
      <c r="F1640" s="253" t="s">
        <v>328</v>
      </c>
      <c r="G1640" s="254">
        <v>1</v>
      </c>
      <c r="H1640" s="254">
        <v>99</v>
      </c>
      <c r="I1640" s="174" t="s">
        <v>3</v>
      </c>
      <c r="J1640" s="65" t="s">
        <v>1549</v>
      </c>
      <c r="K1640" s="66" t="s">
        <v>4241</v>
      </c>
      <c r="L1640" s="67"/>
      <c r="M1640" s="63" t="s">
        <v>2755</v>
      </c>
      <c r="N1640" s="13"/>
      <c r="O1640"/>
      <c r="P1640" t="str">
        <f t="shared" si="408"/>
        <v>NOT EQUAL</v>
      </c>
      <c r="Q1640" t="str">
        <f>IF(ISNA(VLOOKUP(AC1640,#REF!,1)),"//","")</f>
        <v/>
      </c>
      <c r="R1640"/>
      <c r="S1640" s="43">
        <f t="shared" si="409"/>
        <v>442</v>
      </c>
      <c r="T1640" s="92" t="s">
        <v>2431</v>
      </c>
      <c r="U1640" s="70" t="s">
        <v>2431</v>
      </c>
      <c r="V1640" s="70" t="s">
        <v>2431</v>
      </c>
      <c r="W1640" s="44" t="str">
        <f t="shared" si="410"/>
        <v>"SIM_EQ"</v>
      </c>
      <c r="X1640" s="25" t="str">
        <f t="shared" si="411"/>
        <v>SIM_EQ</v>
      </c>
      <c r="Y1640" s="1">
        <f t="shared" si="412"/>
        <v>1602</v>
      </c>
      <c r="Z1640" t="str">
        <f t="shared" si="413"/>
        <v>ITM_SIM_EQ</v>
      </c>
      <c r="AA1640" s="158" t="str">
        <f>IF(ISNA(VLOOKUP(X1640,Sheet2!J:J,1,0)),"//","")</f>
        <v>//</v>
      </c>
      <c r="AC1640" s="108" t="str">
        <f t="shared" si="414"/>
        <v>SIM_EQ</v>
      </c>
      <c r="AD1640" t="b">
        <f t="shared" si="415"/>
        <v>1</v>
      </c>
    </row>
    <row r="1641" spans="1:30">
      <c r="A1641" s="56">
        <f t="shared" si="416"/>
        <v>1641</v>
      </c>
      <c r="B1641" s="55">
        <f t="shared" si="417"/>
        <v>1603</v>
      </c>
      <c r="C1641" s="59" t="s">
        <v>4057</v>
      </c>
      <c r="D1641" s="59" t="s">
        <v>7</v>
      </c>
      <c r="E1641" s="65" t="s">
        <v>332</v>
      </c>
      <c r="F1641" s="65" t="s">
        <v>332</v>
      </c>
      <c r="G1641" s="190">
        <v>0</v>
      </c>
      <c r="H1641" s="190">
        <v>0</v>
      </c>
      <c r="I1641" s="174" t="s">
        <v>3</v>
      </c>
      <c r="J1641" s="65" t="s">
        <v>1549</v>
      </c>
      <c r="K1641" s="66" t="s">
        <v>4241</v>
      </c>
      <c r="L1641" s="67"/>
      <c r="M1641" s="63" t="s">
        <v>2052</v>
      </c>
      <c r="N1641" s="13"/>
      <c r="O1641"/>
      <c r="P1641" t="str">
        <f t="shared" si="408"/>
        <v/>
      </c>
      <c r="Q1641" t="str">
        <f>IF(ISNA(VLOOKUP(AC1641,#REF!,1)),"//","")</f>
        <v/>
      </c>
      <c r="R1641"/>
      <c r="S1641" s="43">
        <f t="shared" si="409"/>
        <v>443</v>
      </c>
      <c r="T1641" s="92" t="s">
        <v>2431</v>
      </c>
      <c r="U1641" s="70" t="s">
        <v>2431</v>
      </c>
      <c r="V1641" s="70" t="s">
        <v>2431</v>
      </c>
      <c r="W1641" s="44" t="str">
        <f t="shared" si="410"/>
        <v>"SKIP"</v>
      </c>
      <c r="X1641" s="25" t="str">
        <f t="shared" si="411"/>
        <v>SKIP</v>
      </c>
      <c r="Y1641" s="1">
        <f t="shared" si="412"/>
        <v>1603</v>
      </c>
      <c r="Z1641" t="str">
        <f t="shared" si="413"/>
        <v>ITM_SKIP</v>
      </c>
      <c r="AA1641" s="158" t="str">
        <f>IF(ISNA(VLOOKUP(X1641,Sheet2!J:J,1,0)),"//","")</f>
        <v>//</v>
      </c>
      <c r="AC1641" s="108" t="str">
        <f t="shared" si="414"/>
        <v>SKIP</v>
      </c>
      <c r="AD1641" t="b">
        <f t="shared" si="415"/>
        <v>1</v>
      </c>
    </row>
    <row r="1642" spans="1:30">
      <c r="A1642" s="56">
        <f t="shared" si="416"/>
        <v>1642</v>
      </c>
      <c r="B1642" s="55">
        <f t="shared" si="417"/>
        <v>1604</v>
      </c>
      <c r="C1642" s="59" t="s">
        <v>3920</v>
      </c>
      <c r="D1642" s="59" t="s">
        <v>7</v>
      </c>
      <c r="E1642" s="65" t="s">
        <v>335</v>
      </c>
      <c r="F1642" s="65" t="s">
        <v>335</v>
      </c>
      <c r="G1642" s="190">
        <v>0</v>
      </c>
      <c r="H1642" s="190">
        <v>0</v>
      </c>
      <c r="I1642" s="174" t="s">
        <v>3</v>
      </c>
      <c r="J1642" s="65" t="s">
        <v>1549</v>
      </c>
      <c r="K1642" s="66" t="s">
        <v>4241</v>
      </c>
      <c r="L1642" s="67"/>
      <c r="M1642" s="63" t="s">
        <v>2054</v>
      </c>
      <c r="N1642" s="13"/>
      <c r="O1642"/>
      <c r="P1642" t="str">
        <f t="shared" si="408"/>
        <v/>
      </c>
      <c r="Q1642" t="str">
        <f>IF(ISNA(VLOOKUP(AC1642,#REF!,1)),"//","")</f>
        <v/>
      </c>
      <c r="R1642"/>
      <c r="S1642" s="43">
        <f t="shared" si="409"/>
        <v>444</v>
      </c>
      <c r="T1642" s="92" t="s">
        <v>2431</v>
      </c>
      <c r="U1642" s="70" t="s">
        <v>2431</v>
      </c>
      <c r="V1642" s="70" t="s">
        <v>2431</v>
      </c>
      <c r="W1642" s="44" t="str">
        <f t="shared" si="410"/>
        <v>"SLVQ"</v>
      </c>
      <c r="X1642" s="25" t="str">
        <f t="shared" si="411"/>
        <v>SLVQ</v>
      </c>
      <c r="Y1642" s="1">
        <f t="shared" si="412"/>
        <v>1604</v>
      </c>
      <c r="Z1642" t="str">
        <f t="shared" si="413"/>
        <v>ITM_SLVQ</v>
      </c>
      <c r="AA1642" s="158" t="str">
        <f>IF(ISNA(VLOOKUP(X1642,Sheet2!J:J,1,0)),"//","")</f>
        <v>//</v>
      </c>
      <c r="AC1642" s="108" t="str">
        <f t="shared" si="414"/>
        <v>SLVQ</v>
      </c>
      <c r="AD1642" t="b">
        <f t="shared" si="415"/>
        <v>1</v>
      </c>
    </row>
    <row r="1643" spans="1:30">
      <c r="A1643" s="56">
        <f t="shared" si="416"/>
        <v>1643</v>
      </c>
      <c r="B1643" s="55">
        <f t="shared" si="417"/>
        <v>1605</v>
      </c>
      <c r="C1643" s="59" t="s">
        <v>3921</v>
      </c>
      <c r="D1643" s="59" t="s">
        <v>7</v>
      </c>
      <c r="E1643" s="65" t="s">
        <v>1404</v>
      </c>
      <c r="F1643" s="65" t="s">
        <v>1404</v>
      </c>
      <c r="G1643" s="190">
        <v>0</v>
      </c>
      <c r="H1643" s="190">
        <v>0</v>
      </c>
      <c r="I1643" s="174" t="s">
        <v>3</v>
      </c>
      <c r="J1643" s="65" t="s">
        <v>1549</v>
      </c>
      <c r="K1643" s="66" t="s">
        <v>4241</v>
      </c>
      <c r="L1643" s="67"/>
      <c r="M1643" s="63" t="s">
        <v>2055</v>
      </c>
      <c r="N1643" s="13"/>
      <c r="O1643"/>
      <c r="P1643" t="str">
        <f t="shared" si="408"/>
        <v/>
      </c>
      <c r="Q1643" t="str">
        <f>IF(ISNA(VLOOKUP(AC1643,#REF!,1)),"//","")</f>
        <v/>
      </c>
      <c r="R1643"/>
      <c r="S1643" s="43">
        <f t="shared" si="409"/>
        <v>445</v>
      </c>
      <c r="T1643" s="92" t="s">
        <v>2431</v>
      </c>
      <c r="U1643" s="70" t="s">
        <v>2431</v>
      </c>
      <c r="V1643" s="70" t="s">
        <v>2431</v>
      </c>
      <c r="W1643" s="44" t="str">
        <f t="shared" si="410"/>
        <v>"S" STD_SUB_M</v>
      </c>
      <c r="X1643" s="25" t="str">
        <f t="shared" si="411"/>
        <v>SM</v>
      </c>
      <c r="Y1643" s="1">
        <f t="shared" si="412"/>
        <v>1605</v>
      </c>
      <c r="Z1643" t="str">
        <f t="shared" si="413"/>
        <v>ITM_SM</v>
      </c>
      <c r="AA1643" s="158" t="str">
        <f>IF(ISNA(VLOOKUP(X1643,Sheet2!J:J,1,0)),"//","")</f>
        <v>//</v>
      </c>
      <c r="AC1643" s="108" t="str">
        <f t="shared" si="414"/>
        <v>SM</v>
      </c>
      <c r="AD1643" t="b">
        <f t="shared" si="415"/>
        <v>1</v>
      </c>
    </row>
    <row r="1644" spans="1:30">
      <c r="A1644" s="56">
        <f t="shared" si="416"/>
        <v>1644</v>
      </c>
      <c r="B1644" s="55">
        <f t="shared" si="417"/>
        <v>1606</v>
      </c>
      <c r="C1644" s="59" t="s">
        <v>3922</v>
      </c>
      <c r="D1644" s="59" t="s">
        <v>7</v>
      </c>
      <c r="E1644" s="65" t="s">
        <v>2963</v>
      </c>
      <c r="F1644" s="65" t="s">
        <v>2963</v>
      </c>
      <c r="G1644" s="190">
        <v>0</v>
      </c>
      <c r="H1644" s="190">
        <v>0</v>
      </c>
      <c r="I1644" s="174" t="s">
        <v>3</v>
      </c>
      <c r="J1644" s="65" t="s">
        <v>1549</v>
      </c>
      <c r="K1644" s="66" t="s">
        <v>4241</v>
      </c>
      <c r="L1644" s="67"/>
      <c r="M1644" s="63" t="s">
        <v>2964</v>
      </c>
      <c r="N1644" s="13"/>
      <c r="O1644"/>
      <c r="P1644" t="str">
        <f t="shared" si="408"/>
        <v/>
      </c>
      <c r="Q1644" t="str">
        <f>IF(ISNA(VLOOKUP(AC1644,#REF!,1)),"//","")</f>
        <v/>
      </c>
      <c r="R1644"/>
      <c r="S1644" s="43">
        <f t="shared" si="409"/>
        <v>446</v>
      </c>
      <c r="T1644" s="92" t="s">
        <v>2910</v>
      </c>
      <c r="U1644" s="70" t="s">
        <v>2431</v>
      </c>
      <c r="V1644" s="70" t="s">
        <v>2431</v>
      </c>
      <c r="W1644" s="44" t="str">
        <f t="shared" si="410"/>
        <v>"ISM?"</v>
      </c>
      <c r="X1644" s="25" t="str">
        <f t="shared" si="411"/>
        <v>ISM?</v>
      </c>
      <c r="Y1644" s="1">
        <f t="shared" si="412"/>
        <v>1606</v>
      </c>
      <c r="Z1644" t="str">
        <f t="shared" si="413"/>
        <v>ITM_ISM</v>
      </c>
      <c r="AA1644" s="158" t="str">
        <f>IF(ISNA(VLOOKUP(X1644,Sheet2!J:J,1,0)),"//","")</f>
        <v>//</v>
      </c>
      <c r="AC1644" s="108" t="str">
        <f t="shared" si="414"/>
        <v>ISM?</v>
      </c>
      <c r="AD1644" t="b">
        <f t="shared" si="415"/>
        <v>1</v>
      </c>
    </row>
    <row r="1645" spans="1:30">
      <c r="A1645" s="56">
        <f t="shared" si="416"/>
        <v>1645</v>
      </c>
      <c r="B1645" s="55">
        <f t="shared" si="417"/>
        <v>1607</v>
      </c>
      <c r="C1645" s="59" t="s">
        <v>3923</v>
      </c>
      <c r="D1645" s="59" t="s">
        <v>7</v>
      </c>
      <c r="E1645" s="65" t="s">
        <v>1405</v>
      </c>
      <c r="F1645" s="65" t="s">
        <v>1405</v>
      </c>
      <c r="G1645" s="190">
        <v>0</v>
      </c>
      <c r="H1645" s="190">
        <v>0</v>
      </c>
      <c r="I1645" s="174" t="s">
        <v>3</v>
      </c>
      <c r="J1645" s="65" t="s">
        <v>1549</v>
      </c>
      <c r="K1645" s="66" t="s">
        <v>4241</v>
      </c>
      <c r="L1645" s="67"/>
      <c r="M1645" s="63" t="s">
        <v>2056</v>
      </c>
      <c r="N1645" s="13"/>
      <c r="O1645"/>
      <c r="P1645" t="str">
        <f t="shared" si="408"/>
        <v/>
      </c>
      <c r="Q1645" t="str">
        <f>IF(ISNA(VLOOKUP(AC1645,#REF!,1)),"//","")</f>
        <v/>
      </c>
      <c r="R1645"/>
      <c r="S1645" s="43">
        <f t="shared" si="409"/>
        <v>447</v>
      </c>
      <c r="T1645" s="92" t="s">
        <v>2431</v>
      </c>
      <c r="U1645" s="70" t="s">
        <v>2431</v>
      </c>
      <c r="V1645" s="70" t="s">
        <v>2431</v>
      </c>
      <c r="W1645" s="44" t="str">
        <f t="shared" si="410"/>
        <v>"S" STD_SUB_M STD_SUB_W</v>
      </c>
      <c r="X1645" s="25" t="str">
        <f t="shared" si="411"/>
        <v>SMW</v>
      </c>
      <c r="Y1645" s="1">
        <f t="shared" si="412"/>
        <v>1607</v>
      </c>
      <c r="Z1645" t="str">
        <f t="shared" si="413"/>
        <v>ITM_SMW</v>
      </c>
      <c r="AA1645" s="158" t="str">
        <f>IF(ISNA(VLOOKUP(X1645,Sheet2!J:J,1,0)),"//","")</f>
        <v>//</v>
      </c>
      <c r="AC1645" s="108" t="str">
        <f t="shared" si="414"/>
        <v>SMW</v>
      </c>
      <c r="AD1645" t="b">
        <f t="shared" si="415"/>
        <v>1</v>
      </c>
    </row>
    <row r="1646" spans="1:30">
      <c r="A1646" s="56">
        <f t="shared" si="416"/>
        <v>1646</v>
      </c>
      <c r="B1646" s="55">
        <f t="shared" si="417"/>
        <v>1608</v>
      </c>
      <c r="C1646" s="59" t="s">
        <v>4057</v>
      </c>
      <c r="D1646" s="59" t="s">
        <v>7</v>
      </c>
      <c r="E1646" s="65" t="s">
        <v>1406</v>
      </c>
      <c r="F1646" s="65" t="s">
        <v>1406</v>
      </c>
      <c r="G1646" s="190">
        <v>0</v>
      </c>
      <c r="H1646" s="190">
        <v>0</v>
      </c>
      <c r="I1646" s="174" t="s">
        <v>3</v>
      </c>
      <c r="J1646" s="65" t="s">
        <v>1549</v>
      </c>
      <c r="K1646" s="66" t="s">
        <v>4241</v>
      </c>
      <c r="L1646" s="67"/>
      <c r="M1646" s="63" t="s">
        <v>2057</v>
      </c>
      <c r="N1646" s="13"/>
      <c r="O1646"/>
      <c r="P1646" t="str">
        <f t="shared" si="408"/>
        <v/>
      </c>
      <c r="Q1646" t="str">
        <f>IF(ISNA(VLOOKUP(AC1646,#REF!,1)),"//","")</f>
        <v/>
      </c>
      <c r="R1646"/>
      <c r="S1646" s="43">
        <f t="shared" si="409"/>
        <v>448</v>
      </c>
      <c r="T1646" s="92" t="s">
        <v>2431</v>
      </c>
      <c r="U1646" s="70" t="s">
        <v>2431</v>
      </c>
      <c r="V1646" s="70" t="s">
        <v>2431</v>
      </c>
      <c r="W1646" s="44" t="str">
        <f t="shared" si="410"/>
        <v>"SOLVE"</v>
      </c>
      <c r="X1646" s="25" t="str">
        <f t="shared" si="411"/>
        <v>SOLVE</v>
      </c>
      <c r="Y1646" s="1">
        <f t="shared" si="412"/>
        <v>1608</v>
      </c>
      <c r="Z1646" t="str">
        <f t="shared" si="413"/>
        <v>ITM_SOLVE</v>
      </c>
      <c r="AA1646" s="158" t="str">
        <f>IF(ISNA(VLOOKUP(X1646,Sheet2!J:J,1,0)),"//","")</f>
        <v>//</v>
      </c>
      <c r="AC1646" s="108" t="str">
        <f t="shared" si="414"/>
        <v>SOLVE</v>
      </c>
      <c r="AD1646" t="b">
        <f t="shared" si="415"/>
        <v>1</v>
      </c>
    </row>
    <row r="1647" spans="1:30">
      <c r="A1647" s="56">
        <f t="shared" si="416"/>
        <v>1647</v>
      </c>
      <c r="B1647" s="55">
        <f t="shared" si="417"/>
        <v>1609</v>
      </c>
      <c r="C1647" s="59" t="s">
        <v>3924</v>
      </c>
      <c r="D1647" s="59" t="s">
        <v>7</v>
      </c>
      <c r="E1647" s="65" t="s">
        <v>339</v>
      </c>
      <c r="F1647" s="65" t="s">
        <v>339</v>
      </c>
      <c r="G1647" s="190">
        <v>0</v>
      </c>
      <c r="H1647" s="190">
        <v>0</v>
      </c>
      <c r="I1647" s="174" t="s">
        <v>3</v>
      </c>
      <c r="J1647" s="65" t="s">
        <v>1549</v>
      </c>
      <c r="K1647" s="66" t="s">
        <v>4241</v>
      </c>
      <c r="L1647" s="67"/>
      <c r="M1647" s="63" t="s">
        <v>2061</v>
      </c>
      <c r="N1647" s="13"/>
      <c r="O1647"/>
      <c r="P1647" t="str">
        <f t="shared" si="408"/>
        <v/>
      </c>
      <c r="Q1647" t="str">
        <f>IF(ISNA(VLOOKUP(AC1647,#REF!,1)),"//","")</f>
        <v/>
      </c>
      <c r="R1647"/>
      <c r="S1647" s="43">
        <f t="shared" si="409"/>
        <v>449</v>
      </c>
      <c r="T1647" s="92" t="s">
        <v>2910</v>
      </c>
      <c r="U1647" s="70" t="s">
        <v>2431</v>
      </c>
      <c r="V1647" s="70" t="s">
        <v>2431</v>
      </c>
      <c r="W1647" s="44" t="str">
        <f t="shared" si="410"/>
        <v>"SSIZE?"</v>
      </c>
      <c r="X1647" s="25" t="str">
        <f t="shared" si="411"/>
        <v>SSIZE?</v>
      </c>
      <c r="Y1647" s="1">
        <f t="shared" si="412"/>
        <v>1609</v>
      </c>
      <c r="Z1647" t="str">
        <f t="shared" si="413"/>
        <v>ITM_SSIZE</v>
      </c>
      <c r="AA1647" s="158" t="str">
        <f>IF(ISNA(VLOOKUP(X1647,Sheet2!J:J,1,0)),"//","")</f>
        <v>//</v>
      </c>
      <c r="AC1647" s="108" t="str">
        <f t="shared" si="414"/>
        <v>SSIZE?</v>
      </c>
      <c r="AD1647" t="b">
        <f t="shared" si="415"/>
        <v>1</v>
      </c>
    </row>
    <row r="1648" spans="1:30">
      <c r="A1648" s="56">
        <f t="shared" si="416"/>
        <v>1648</v>
      </c>
      <c r="B1648" s="55">
        <f t="shared" si="417"/>
        <v>1610</v>
      </c>
      <c r="C1648" s="59" t="s">
        <v>4061</v>
      </c>
      <c r="D1648" s="159" t="s">
        <v>4533</v>
      </c>
      <c r="E1648" s="65" t="s">
        <v>2705</v>
      </c>
      <c r="F1648" s="65" t="s">
        <v>2705</v>
      </c>
      <c r="G1648" s="190">
        <v>0</v>
      </c>
      <c r="H1648" s="190">
        <v>0</v>
      </c>
      <c r="I1648" s="174" t="s">
        <v>3</v>
      </c>
      <c r="J1648" s="65" t="s">
        <v>1549</v>
      </c>
      <c r="K1648" s="66" t="s">
        <v>4077</v>
      </c>
      <c r="L1648" s="67"/>
      <c r="M1648" s="63" t="s">
        <v>2063</v>
      </c>
      <c r="N1648" s="13"/>
      <c r="O1648"/>
      <c r="P1648" t="str">
        <f t="shared" si="408"/>
        <v/>
      </c>
      <c r="Q1648" t="str">
        <f>IF(ISNA(VLOOKUP(AC1648,#REF!,1)),"//","")</f>
        <v/>
      </c>
      <c r="R1648"/>
      <c r="S1648" s="43">
        <f t="shared" si="409"/>
        <v>450</v>
      </c>
      <c r="T1648" s="92" t="s">
        <v>2431</v>
      </c>
      <c r="U1648" s="70" t="s">
        <v>2431</v>
      </c>
      <c r="V1648" s="70" t="s">
        <v>2431</v>
      </c>
      <c r="W1648" s="44" t="str">
        <f t="shared" si="410"/>
        <v>"STATUS"</v>
      </c>
      <c r="X1648" s="25" t="str">
        <f t="shared" si="411"/>
        <v>STATUS</v>
      </c>
      <c r="Y1648" s="1">
        <f t="shared" si="412"/>
        <v>1610</v>
      </c>
      <c r="Z1648" t="str">
        <f t="shared" si="413"/>
        <v>ITM_STATUS</v>
      </c>
      <c r="AA1648" s="158" t="str">
        <f>IF(ISNA(VLOOKUP(X1648,Sheet2!J:J,1,0)),"//","")</f>
        <v>//</v>
      </c>
      <c r="AC1648" s="108" t="str">
        <f t="shared" si="414"/>
        <v>STATUS</v>
      </c>
      <c r="AD1648" t="b">
        <f t="shared" si="415"/>
        <v>1</v>
      </c>
    </row>
    <row r="1649" spans="1:30">
      <c r="A1649" s="56">
        <f t="shared" si="416"/>
        <v>1649</v>
      </c>
      <c r="B1649" s="55">
        <f t="shared" si="417"/>
        <v>1611</v>
      </c>
      <c r="C1649" s="59" t="s">
        <v>3925</v>
      </c>
      <c r="D1649" s="59" t="s">
        <v>7</v>
      </c>
      <c r="E1649" s="65" t="s">
        <v>1411</v>
      </c>
      <c r="F1649" s="65" t="s">
        <v>276</v>
      </c>
      <c r="G1649" s="190">
        <v>0</v>
      </c>
      <c r="H1649" s="190">
        <v>0</v>
      </c>
      <c r="I1649" s="174" t="s">
        <v>3</v>
      </c>
      <c r="J1649" s="65" t="s">
        <v>1549</v>
      </c>
      <c r="K1649" s="66" t="s">
        <v>4241</v>
      </c>
      <c r="L1649" s="67"/>
      <c r="M1649" s="63" t="s">
        <v>2066</v>
      </c>
      <c r="N1649" s="13"/>
      <c r="O1649"/>
      <c r="P1649" t="str">
        <f t="shared" si="408"/>
        <v>NOT EQUAL</v>
      </c>
      <c r="Q1649" t="str">
        <f>IF(ISNA(VLOOKUP(AC1649,#REF!,1)),"//","")</f>
        <v/>
      </c>
      <c r="R1649"/>
      <c r="S1649" s="43">
        <f t="shared" si="409"/>
        <v>451</v>
      </c>
      <c r="T1649" s="92" t="s">
        <v>2431</v>
      </c>
      <c r="U1649" s="70" t="s">
        <v>2431</v>
      </c>
      <c r="V1649" s="70" t="s">
        <v>2431</v>
      </c>
      <c r="W1649" s="44" t="str">
        <f t="shared" si="410"/>
        <v>"STOCFG"</v>
      </c>
      <c r="X1649" s="25" t="str">
        <f t="shared" si="411"/>
        <v>STOCFG</v>
      </c>
      <c r="Y1649" s="1">
        <f t="shared" si="412"/>
        <v>1611</v>
      </c>
      <c r="Z1649" t="str">
        <f t="shared" si="413"/>
        <v>ITM_STOCFG</v>
      </c>
      <c r="AA1649" s="158" t="str">
        <f>IF(ISNA(VLOOKUP(X1649,Sheet2!J:J,1,0)),"//","")</f>
        <v>//</v>
      </c>
      <c r="AC1649" s="108" t="str">
        <f t="shared" si="414"/>
        <v>STOCFG</v>
      </c>
      <c r="AD1649" t="b">
        <f t="shared" si="415"/>
        <v>1</v>
      </c>
    </row>
    <row r="1650" spans="1:30">
      <c r="A1650" s="56">
        <f t="shared" si="416"/>
        <v>1650</v>
      </c>
      <c r="B1650" s="55">
        <f t="shared" si="417"/>
        <v>1612</v>
      </c>
      <c r="C1650" s="59" t="s">
        <v>3926</v>
      </c>
      <c r="D1650" s="59" t="s">
        <v>7</v>
      </c>
      <c r="E1650" s="65" t="s">
        <v>1412</v>
      </c>
      <c r="F1650" s="65" t="s">
        <v>1412</v>
      </c>
      <c r="G1650" s="190">
        <v>0</v>
      </c>
      <c r="H1650" s="190">
        <v>0</v>
      </c>
      <c r="I1650" s="174" t="s">
        <v>3</v>
      </c>
      <c r="J1650" s="65" t="s">
        <v>1549</v>
      </c>
      <c r="K1650" s="66" t="s">
        <v>4241</v>
      </c>
      <c r="L1650" s="67"/>
      <c r="M1650" s="63" t="s">
        <v>2067</v>
      </c>
      <c r="N1650" s="13"/>
      <c r="O1650"/>
      <c r="P1650" t="str">
        <f t="shared" ref="P1650:P1713" si="418">IF(E1650=F1650,"","NOT EQUAL")</f>
        <v/>
      </c>
      <c r="Q1650" t="str">
        <f>IF(ISNA(VLOOKUP(AC1650,#REF!,1)),"//","")</f>
        <v/>
      </c>
      <c r="R1650"/>
      <c r="S1650" s="43">
        <f t="shared" si="409"/>
        <v>452</v>
      </c>
      <c r="T1650" s="92" t="s">
        <v>2912</v>
      </c>
      <c r="U1650" s="70" t="s">
        <v>2431</v>
      </c>
      <c r="V1650" s="70" t="s">
        <v>2431</v>
      </c>
      <c r="W1650" s="44" t="str">
        <f t="shared" si="410"/>
        <v>"STOEL"</v>
      </c>
      <c r="X1650" s="25" t="str">
        <f t="shared" si="411"/>
        <v>STOEL</v>
      </c>
      <c r="Y1650" s="1">
        <f t="shared" si="412"/>
        <v>1612</v>
      </c>
      <c r="Z1650" t="str">
        <f t="shared" si="413"/>
        <v>ITM_STOEL</v>
      </c>
      <c r="AA1650" s="158" t="str">
        <f>IF(ISNA(VLOOKUP(X1650,Sheet2!J:J,1,0)),"//","")</f>
        <v/>
      </c>
      <c r="AC1650" s="108" t="str">
        <f t="shared" si="414"/>
        <v>STOEL</v>
      </c>
      <c r="AD1650" t="b">
        <f t="shared" si="415"/>
        <v>1</v>
      </c>
    </row>
    <row r="1651" spans="1:30">
      <c r="A1651" s="56">
        <f t="shared" si="416"/>
        <v>1651</v>
      </c>
      <c r="B1651" s="55">
        <f t="shared" si="417"/>
        <v>1613</v>
      </c>
      <c r="C1651" s="59" t="s">
        <v>3927</v>
      </c>
      <c r="D1651" s="59" t="s">
        <v>7</v>
      </c>
      <c r="E1651" s="65" t="s">
        <v>1413</v>
      </c>
      <c r="F1651" s="65" t="s">
        <v>1413</v>
      </c>
      <c r="G1651" s="190">
        <v>0</v>
      </c>
      <c r="H1651" s="190">
        <v>0</v>
      </c>
      <c r="I1651" s="174" t="s">
        <v>3</v>
      </c>
      <c r="J1651" s="65" t="s">
        <v>1549</v>
      </c>
      <c r="K1651" s="66" t="s">
        <v>4241</v>
      </c>
      <c r="L1651" s="67"/>
      <c r="M1651" s="63" t="s">
        <v>2068</v>
      </c>
      <c r="N1651" s="13"/>
      <c r="O1651"/>
      <c r="P1651" t="str">
        <f t="shared" si="418"/>
        <v/>
      </c>
      <c r="Q1651" t="str">
        <f>IF(ISNA(VLOOKUP(AC1651,#REF!,1)),"//","")</f>
        <v/>
      </c>
      <c r="R1651"/>
      <c r="S1651" s="43">
        <f t="shared" si="409"/>
        <v>453</v>
      </c>
      <c r="T1651" s="95" t="s">
        <v>2912</v>
      </c>
      <c r="U1651" s="70" t="s">
        <v>2431</v>
      </c>
      <c r="V1651" s="70" t="s">
        <v>2431</v>
      </c>
      <c r="W1651" s="44" t="str">
        <f t="shared" si="410"/>
        <v>"STOIJ"</v>
      </c>
      <c r="X1651" s="25" t="str">
        <f t="shared" si="411"/>
        <v>STOIJ</v>
      </c>
      <c r="Y1651" s="1">
        <f t="shared" si="412"/>
        <v>1613</v>
      </c>
      <c r="Z1651" t="str">
        <f t="shared" si="413"/>
        <v>ITM_STOIJ</v>
      </c>
      <c r="AA1651" s="158" t="str">
        <f>IF(ISNA(VLOOKUP(X1651,Sheet2!J:J,1,0)),"//","")</f>
        <v/>
      </c>
      <c r="AC1651" s="108" t="str">
        <f t="shared" si="414"/>
        <v>STOIJ</v>
      </c>
      <c r="AD1651" t="b">
        <f t="shared" si="415"/>
        <v>1</v>
      </c>
    </row>
    <row r="1652" spans="1:30" s="126" customFormat="1">
      <c r="A1652" s="56">
        <f t="shared" si="416"/>
        <v>1652</v>
      </c>
      <c r="B1652" s="55">
        <f t="shared" si="417"/>
        <v>1614</v>
      </c>
      <c r="C1652" s="122" t="s">
        <v>3731</v>
      </c>
      <c r="D1652" s="122" t="s">
        <v>7</v>
      </c>
      <c r="E1652" s="123" t="s">
        <v>1290</v>
      </c>
      <c r="F1652" s="123" t="s">
        <v>1291</v>
      </c>
      <c r="G1652" s="189">
        <v>0</v>
      </c>
      <c r="H1652" s="189">
        <v>0</v>
      </c>
      <c r="I1652" s="174" t="s">
        <v>3</v>
      </c>
      <c r="J1652" s="65" t="s">
        <v>1549</v>
      </c>
      <c r="K1652" s="125" t="s">
        <v>4241</v>
      </c>
      <c r="M1652" s="18" t="s">
        <v>1833</v>
      </c>
      <c r="N1652" s="18"/>
      <c r="P1652" s="126" t="str">
        <f t="shared" si="418"/>
        <v>NOT EQUAL</v>
      </c>
      <c r="Q1652" s="126" t="str">
        <f>IF(ISNA(VLOOKUP(AC1652,#REF!,1)),"//","")</f>
        <v/>
      </c>
      <c r="S1652" s="43">
        <f t="shared" si="409"/>
        <v>454</v>
      </c>
      <c r="T1652" s="121" t="s">
        <v>2889</v>
      </c>
      <c r="U1652" s="124" t="s">
        <v>2431</v>
      </c>
      <c r="V1652" s="124" t="s">
        <v>2431</v>
      </c>
      <c r="W1652" s="44" t="str">
        <f t="shared" si="410"/>
        <v>"LN(1+X)"</v>
      </c>
      <c r="X1652" s="25" t="str">
        <f t="shared" si="411"/>
        <v>LN(1+X)</v>
      </c>
      <c r="Y1652" s="1">
        <f t="shared" si="412"/>
        <v>1614</v>
      </c>
      <c r="Z1652" t="str">
        <f t="shared" si="413"/>
        <v>ITM_LN1X</v>
      </c>
      <c r="AA1652" s="158" t="str">
        <f>IF(ISNA(VLOOKUP(X1652,Sheet2!J:J,1,0)),"//","")</f>
        <v/>
      </c>
      <c r="AC1652" s="108" t="str">
        <f t="shared" si="414"/>
        <v>LN(1+X)</v>
      </c>
      <c r="AD1652" t="b">
        <f t="shared" si="415"/>
        <v>1</v>
      </c>
    </row>
    <row r="1653" spans="1:30">
      <c r="A1653" s="56">
        <f t="shared" si="416"/>
        <v>1653</v>
      </c>
      <c r="B1653" s="55">
        <f t="shared" si="417"/>
        <v>1615</v>
      </c>
      <c r="C1653" s="59" t="s">
        <v>3928</v>
      </c>
      <c r="D1653" s="59" t="s">
        <v>2473</v>
      </c>
      <c r="E1653" s="65" t="s">
        <v>1415</v>
      </c>
      <c r="F1653" s="65" t="s">
        <v>1415</v>
      </c>
      <c r="G1653" s="190">
        <v>0</v>
      </c>
      <c r="H1653" s="190">
        <v>99</v>
      </c>
      <c r="I1653" s="174" t="s">
        <v>3</v>
      </c>
      <c r="J1653" s="65" t="s">
        <v>1549</v>
      </c>
      <c r="K1653" s="66" t="s">
        <v>4241</v>
      </c>
      <c r="L1653" s="67"/>
      <c r="M1653" s="63" t="s">
        <v>2070</v>
      </c>
      <c r="N1653" s="13"/>
      <c r="O1653"/>
      <c r="P1653" t="str">
        <f t="shared" si="418"/>
        <v/>
      </c>
      <c r="Q1653" t="str">
        <f>IF(ISNA(VLOOKUP(AC1653,#REF!,1)),"//","")</f>
        <v/>
      </c>
      <c r="R1653"/>
      <c r="S1653" s="43">
        <f t="shared" si="409"/>
        <v>455</v>
      </c>
      <c r="T1653" s="92" t="s">
        <v>2912</v>
      </c>
      <c r="U1653" s="70" t="s">
        <v>2431</v>
      </c>
      <c r="V1653" s="70" t="s">
        <v>2431</v>
      </c>
      <c r="W1653" s="44" t="str">
        <f t="shared" si="410"/>
        <v>"STOS"</v>
      </c>
      <c r="X1653" s="25" t="str">
        <f t="shared" si="411"/>
        <v>STOS</v>
      </c>
      <c r="Y1653" s="1">
        <f t="shared" si="412"/>
        <v>1615</v>
      </c>
      <c r="Z1653" t="str">
        <f t="shared" si="413"/>
        <v>ITM_STOS</v>
      </c>
      <c r="AA1653" s="158" t="str">
        <f>IF(ISNA(VLOOKUP(X1653,Sheet2!J:J,1,0)),"//","")</f>
        <v>//</v>
      </c>
      <c r="AC1653" s="108" t="str">
        <f t="shared" si="414"/>
        <v>STOS</v>
      </c>
      <c r="AD1653" t="b">
        <f t="shared" si="415"/>
        <v>1</v>
      </c>
    </row>
    <row r="1654" spans="1:30">
      <c r="A1654" s="56">
        <f t="shared" si="416"/>
        <v>1654</v>
      </c>
      <c r="B1654" s="55">
        <f t="shared" si="417"/>
        <v>1616</v>
      </c>
      <c r="C1654" s="59" t="s">
        <v>3929</v>
      </c>
      <c r="D1654" s="59" t="s">
        <v>7</v>
      </c>
      <c r="E1654" s="65" t="s">
        <v>1420</v>
      </c>
      <c r="F1654" s="65" t="s">
        <v>1420</v>
      </c>
      <c r="G1654" s="190">
        <v>0</v>
      </c>
      <c r="H1654" s="190">
        <v>0</v>
      </c>
      <c r="I1654" s="174" t="s">
        <v>3</v>
      </c>
      <c r="J1654" s="65" t="s">
        <v>1549</v>
      </c>
      <c r="K1654" s="66" t="s">
        <v>4241</v>
      </c>
      <c r="L1654" s="67"/>
      <c r="M1654" s="63" t="s">
        <v>2077</v>
      </c>
      <c r="N1654" s="13"/>
      <c r="O1654"/>
      <c r="P1654" t="str">
        <f t="shared" si="418"/>
        <v/>
      </c>
      <c r="Q1654" t="str">
        <f>IF(ISNA(VLOOKUP(AC1654,#REF!,1)),"//","")</f>
        <v/>
      </c>
      <c r="R1654"/>
      <c r="S1654" s="43">
        <f t="shared" si="409"/>
        <v>456</v>
      </c>
      <c r="T1654" s="95" t="s">
        <v>2894</v>
      </c>
      <c r="U1654" s="70" t="s">
        <v>2431</v>
      </c>
      <c r="V1654" s="70" t="s">
        <v>2431</v>
      </c>
      <c r="W1654" s="44" t="str">
        <f t="shared" si="410"/>
        <v>"SUM"</v>
      </c>
      <c r="X1654" s="25" t="str">
        <f t="shared" si="411"/>
        <v>SUM</v>
      </c>
      <c r="Y1654" s="1">
        <f t="shared" si="412"/>
        <v>1616</v>
      </c>
      <c r="Z1654" t="str">
        <f t="shared" si="413"/>
        <v>ITM_SUM</v>
      </c>
      <c r="AA1654" s="158" t="str">
        <f>IF(ISNA(VLOOKUP(X1654,Sheet2!J:J,1,0)),"//","")</f>
        <v>//</v>
      </c>
      <c r="AC1654" s="108" t="str">
        <f t="shared" si="414"/>
        <v>SUM</v>
      </c>
      <c r="AD1654" t="b">
        <f t="shared" si="415"/>
        <v>1</v>
      </c>
    </row>
    <row r="1655" spans="1:30">
      <c r="A1655" s="56">
        <f t="shared" si="416"/>
        <v>1655</v>
      </c>
      <c r="B1655" s="55">
        <f t="shared" si="417"/>
        <v>1617</v>
      </c>
      <c r="C1655" s="59" t="s">
        <v>3930</v>
      </c>
      <c r="D1655" s="59" t="s">
        <v>7</v>
      </c>
      <c r="E1655" s="65" t="s">
        <v>1421</v>
      </c>
      <c r="F1655" s="65" t="s">
        <v>1421</v>
      </c>
      <c r="G1655" s="190">
        <v>0</v>
      </c>
      <c r="H1655" s="190">
        <v>0</v>
      </c>
      <c r="I1655" s="174" t="s">
        <v>3</v>
      </c>
      <c r="J1655" s="65" t="s">
        <v>1549</v>
      </c>
      <c r="K1655" s="66" t="s">
        <v>4241</v>
      </c>
      <c r="L1655" s="67"/>
      <c r="M1655" s="63" t="s">
        <v>2078</v>
      </c>
      <c r="N1655" s="13"/>
      <c r="O1655"/>
      <c r="P1655" t="str">
        <f t="shared" si="418"/>
        <v/>
      </c>
      <c r="Q1655" t="str">
        <f>IF(ISNA(VLOOKUP(AC1655,#REF!,1)),"//","")</f>
        <v/>
      </c>
      <c r="R1655"/>
      <c r="S1655" s="43">
        <f t="shared" si="409"/>
        <v>457</v>
      </c>
      <c r="T1655" s="92" t="s">
        <v>2431</v>
      </c>
      <c r="U1655" s="70" t="s">
        <v>2431</v>
      </c>
      <c r="V1655" s="70" t="s">
        <v>2431</v>
      </c>
      <c r="W1655" s="44" t="str">
        <f t="shared" si="410"/>
        <v>"S" STD_SUB_W</v>
      </c>
      <c r="X1655" s="25" t="str">
        <f t="shared" si="411"/>
        <v>SW</v>
      </c>
      <c r="Y1655" s="1">
        <f t="shared" si="412"/>
        <v>1617</v>
      </c>
      <c r="Z1655" t="str">
        <f t="shared" si="413"/>
        <v>ITM_SW</v>
      </c>
      <c r="AA1655" s="158" t="str">
        <f>IF(ISNA(VLOOKUP(X1655,Sheet2!J:J,1,0)),"//","")</f>
        <v>//</v>
      </c>
      <c r="AC1655" s="108" t="str">
        <f t="shared" si="414"/>
        <v>SW</v>
      </c>
      <c r="AD1655" t="b">
        <f t="shared" si="415"/>
        <v>1</v>
      </c>
    </row>
    <row r="1656" spans="1:30">
      <c r="A1656" s="56">
        <f t="shared" si="416"/>
        <v>1656</v>
      </c>
      <c r="B1656" s="55">
        <f t="shared" si="417"/>
        <v>1618</v>
      </c>
      <c r="C1656" s="59" t="s">
        <v>4756</v>
      </c>
      <c r="D1656" s="59" t="s">
        <v>7</v>
      </c>
      <c r="E1656" s="65" t="s">
        <v>1422</v>
      </c>
      <c r="F1656" s="65" t="s">
        <v>1422</v>
      </c>
      <c r="G1656" s="190">
        <v>0</v>
      </c>
      <c r="H1656" s="190">
        <v>0</v>
      </c>
      <c r="I1656" s="174" t="s">
        <v>3</v>
      </c>
      <c r="J1656" s="65" t="s">
        <v>1549</v>
      </c>
      <c r="K1656" s="66" t="s">
        <v>4241</v>
      </c>
      <c r="L1656" s="67"/>
      <c r="M1656" s="63" t="s">
        <v>2079</v>
      </c>
      <c r="N1656" s="13"/>
      <c r="O1656"/>
      <c r="P1656" t="str">
        <f t="shared" si="418"/>
        <v/>
      </c>
      <c r="Q1656" t="str">
        <f>IF(ISNA(VLOOKUP(AC1656,#REF!,1)),"//","")</f>
        <v/>
      </c>
      <c r="R1656"/>
      <c r="S1656" s="43">
        <f t="shared" si="409"/>
        <v>458</v>
      </c>
      <c r="T1656" s="92" t="s">
        <v>2431</v>
      </c>
      <c r="U1656" s="70" t="s">
        <v>2431</v>
      </c>
      <c r="V1656" s="70" t="s">
        <v>2431</v>
      </c>
      <c r="W1656" s="44" t="str">
        <f t="shared" si="410"/>
        <v>"S" STD_SUB_X STD_SUB_Y</v>
      </c>
      <c r="X1656" s="25" t="str">
        <f t="shared" si="411"/>
        <v>SXY</v>
      </c>
      <c r="Y1656" s="1">
        <f t="shared" si="412"/>
        <v>1618</v>
      </c>
      <c r="Z1656" t="str">
        <f t="shared" si="413"/>
        <v>ITM_SXY</v>
      </c>
      <c r="AA1656" s="158" t="str">
        <f>IF(ISNA(VLOOKUP(X1656,Sheet2!J:J,1,0)),"//","")</f>
        <v>//</v>
      </c>
      <c r="AC1656" s="108" t="str">
        <f t="shared" si="414"/>
        <v>SXY</v>
      </c>
      <c r="AD1656" t="b">
        <f t="shared" si="415"/>
        <v>1</v>
      </c>
    </row>
    <row r="1657" spans="1:30">
      <c r="A1657" s="56">
        <f t="shared" si="416"/>
        <v>1657</v>
      </c>
      <c r="B1657" s="55">
        <f t="shared" si="417"/>
        <v>1619</v>
      </c>
      <c r="C1657" s="59" t="s">
        <v>4520</v>
      </c>
      <c r="D1657" s="59" t="s">
        <v>12</v>
      </c>
      <c r="E1657" s="65" t="s">
        <v>1424</v>
      </c>
      <c r="F1657" s="65" t="s">
        <v>1424</v>
      </c>
      <c r="G1657" s="190">
        <v>0</v>
      </c>
      <c r="H1657" s="207">
        <v>6</v>
      </c>
      <c r="I1657" s="174" t="s">
        <v>3</v>
      </c>
      <c r="J1657" s="65" t="s">
        <v>1549</v>
      </c>
      <c r="K1657" s="66" t="s">
        <v>4241</v>
      </c>
      <c r="L1657" s="67"/>
      <c r="M1657" s="63" t="s">
        <v>2085</v>
      </c>
      <c r="N1657" s="13"/>
      <c r="O1657"/>
      <c r="P1657" t="str">
        <f t="shared" si="418"/>
        <v/>
      </c>
      <c r="Q1657" t="str">
        <f>IF(ISNA(VLOOKUP(AC1657,#REF!,1)),"//","")</f>
        <v/>
      </c>
      <c r="R1657"/>
      <c r="S1657" s="43">
        <f t="shared" si="409"/>
        <v>459</v>
      </c>
      <c r="T1657" s="92" t="s">
        <v>2431</v>
      </c>
      <c r="U1657" s="70" t="s">
        <v>2431</v>
      </c>
      <c r="V1657" s="70" t="s">
        <v>2431</v>
      </c>
      <c r="W1657" s="44" t="str">
        <f t="shared" si="410"/>
        <v>"TDISP"</v>
      </c>
      <c r="X1657" s="25" t="str">
        <f t="shared" si="411"/>
        <v>TDISP</v>
      </c>
      <c r="Y1657" s="1">
        <f t="shared" si="412"/>
        <v>1619</v>
      </c>
      <c r="Z1657" t="str">
        <f t="shared" si="413"/>
        <v>ITM_TDISP</v>
      </c>
      <c r="AA1657" s="158" t="str">
        <f>IF(ISNA(VLOOKUP(X1657,Sheet2!J:J,1,0)),"//","")</f>
        <v>//</v>
      </c>
      <c r="AC1657" s="108" t="str">
        <f t="shared" si="414"/>
        <v>TDISP</v>
      </c>
      <c r="AD1657" t="b">
        <f t="shared" si="415"/>
        <v>1</v>
      </c>
    </row>
    <row r="1658" spans="1:30">
      <c r="A1658" s="56">
        <f t="shared" si="416"/>
        <v>1658</v>
      </c>
      <c r="B1658" s="55">
        <f t="shared" si="417"/>
        <v>1620</v>
      </c>
      <c r="C1658" s="59" t="s">
        <v>3931</v>
      </c>
      <c r="D1658" s="59" t="s">
        <v>7</v>
      </c>
      <c r="E1658" s="65" t="s">
        <v>1425</v>
      </c>
      <c r="F1658" s="65" t="s">
        <v>1425</v>
      </c>
      <c r="G1658" s="190">
        <v>0</v>
      </c>
      <c r="H1658" s="190">
        <v>0</v>
      </c>
      <c r="I1658" s="174" t="s">
        <v>3</v>
      </c>
      <c r="J1658" s="65" t="s">
        <v>1549</v>
      </c>
      <c r="K1658" s="66" t="s">
        <v>4241</v>
      </c>
      <c r="L1658" s="67"/>
      <c r="M1658" s="63" t="s">
        <v>2087</v>
      </c>
      <c r="N1658" s="13"/>
      <c r="O1658"/>
      <c r="P1658" t="str">
        <f t="shared" si="418"/>
        <v/>
      </c>
      <c r="Q1658" t="str">
        <f>IF(ISNA(VLOOKUP(AC1658,#REF!,1)),"//","")</f>
        <v/>
      </c>
      <c r="R1658"/>
      <c r="S1658" s="43">
        <f t="shared" si="409"/>
        <v>460</v>
      </c>
      <c r="T1658" s="92" t="s">
        <v>2917</v>
      </c>
      <c r="U1658" s="70" t="s">
        <v>2431</v>
      </c>
      <c r="V1658" s="70" t="s">
        <v>2431</v>
      </c>
      <c r="W1658" s="44" t="str">
        <f t="shared" si="410"/>
        <v>"TICKS"</v>
      </c>
      <c r="X1658" s="25" t="str">
        <f t="shared" si="411"/>
        <v>TICKS</v>
      </c>
      <c r="Y1658" s="1">
        <f t="shared" si="412"/>
        <v>1620</v>
      </c>
      <c r="Z1658" t="str">
        <f t="shared" si="413"/>
        <v>ITM_TICKS</v>
      </c>
      <c r="AA1658" s="158" t="str">
        <f>IF(ISNA(VLOOKUP(X1658,Sheet2!J:J,1,0)),"//","")</f>
        <v/>
      </c>
      <c r="AC1658" s="108" t="str">
        <f t="shared" si="414"/>
        <v>TICKS</v>
      </c>
      <c r="AD1658" t="b">
        <f t="shared" si="415"/>
        <v>1</v>
      </c>
    </row>
    <row r="1659" spans="1:30">
      <c r="A1659" s="56">
        <f t="shared" si="416"/>
        <v>1659</v>
      </c>
      <c r="B1659" s="55">
        <f t="shared" si="417"/>
        <v>1621</v>
      </c>
      <c r="C1659" s="59" t="s">
        <v>4521</v>
      </c>
      <c r="D1659" s="59" t="s">
        <v>7</v>
      </c>
      <c r="E1659" s="65" t="s">
        <v>358</v>
      </c>
      <c r="F1659" s="65" t="s">
        <v>358</v>
      </c>
      <c r="G1659" s="190">
        <v>0</v>
      </c>
      <c r="H1659" s="190">
        <v>0</v>
      </c>
      <c r="I1659" s="174" t="s">
        <v>3</v>
      </c>
      <c r="J1659" s="65" t="s">
        <v>1549</v>
      </c>
      <c r="K1659" s="66" t="s">
        <v>4241</v>
      </c>
      <c r="L1659" s="67"/>
      <c r="M1659" s="63" t="s">
        <v>2088</v>
      </c>
      <c r="N1659" s="13"/>
      <c r="O1659"/>
      <c r="P1659" t="str">
        <f t="shared" si="418"/>
        <v/>
      </c>
      <c r="Q1659" t="str">
        <f>IF(ISNA(VLOOKUP(AC1659,#REF!,1)),"//","")</f>
        <v/>
      </c>
      <c r="R1659"/>
      <c r="S1659" s="43">
        <f t="shared" si="409"/>
        <v>461</v>
      </c>
      <c r="T1659" s="92" t="s">
        <v>2431</v>
      </c>
      <c r="U1659" s="70" t="s">
        <v>2431</v>
      </c>
      <c r="V1659" s="70" t="s">
        <v>2431</v>
      </c>
      <c r="W1659" s="44" t="str">
        <f t="shared" si="410"/>
        <v>"TIME"</v>
      </c>
      <c r="X1659" s="25" t="str">
        <f t="shared" si="411"/>
        <v>TIME</v>
      </c>
      <c r="Y1659" s="1">
        <f t="shared" si="412"/>
        <v>1621</v>
      </c>
      <c r="Z1659" t="str">
        <f t="shared" si="413"/>
        <v>ITM_TIME</v>
      </c>
      <c r="AA1659" s="158" t="str">
        <f>IF(ISNA(VLOOKUP(X1659,Sheet2!J:J,1,0)),"//","")</f>
        <v>//</v>
      </c>
      <c r="AC1659" s="108" t="str">
        <f t="shared" si="414"/>
        <v>TIME</v>
      </c>
      <c r="AD1659" t="b">
        <f t="shared" si="415"/>
        <v>1</v>
      </c>
    </row>
    <row r="1660" spans="1:30">
      <c r="A1660" s="56">
        <f t="shared" si="416"/>
        <v>1660</v>
      </c>
      <c r="B1660" s="55">
        <f t="shared" si="417"/>
        <v>1622</v>
      </c>
      <c r="C1660" s="59" t="s">
        <v>4057</v>
      </c>
      <c r="D1660" s="59" t="s">
        <v>7</v>
      </c>
      <c r="E1660" s="65" t="s">
        <v>1426</v>
      </c>
      <c r="F1660" s="65" t="s">
        <v>1426</v>
      </c>
      <c r="G1660" s="190">
        <v>0</v>
      </c>
      <c r="H1660" s="190">
        <v>0</v>
      </c>
      <c r="I1660" s="174" t="s">
        <v>3</v>
      </c>
      <c r="J1660" s="65" t="s">
        <v>1549</v>
      </c>
      <c r="K1660" s="66" t="s">
        <v>4241</v>
      </c>
      <c r="L1660" s="67"/>
      <c r="M1660" s="63" t="s">
        <v>2089</v>
      </c>
      <c r="N1660" s="13"/>
      <c r="O1660"/>
      <c r="P1660" t="str">
        <f t="shared" si="418"/>
        <v/>
      </c>
      <c r="Q1660" t="str">
        <f>IF(ISNA(VLOOKUP(AC1660,#REF!,1)),"//","")</f>
        <v/>
      </c>
      <c r="R1660"/>
      <c r="S1660" s="43">
        <f t="shared" si="409"/>
        <v>462</v>
      </c>
      <c r="T1660" s="92" t="s">
        <v>2431</v>
      </c>
      <c r="U1660" s="70" t="s">
        <v>2431</v>
      </c>
      <c r="V1660" s="70" t="s">
        <v>2431</v>
      </c>
      <c r="W1660" s="44" t="str">
        <f t="shared" si="410"/>
        <v>"TIMER"</v>
      </c>
      <c r="X1660" s="25" t="str">
        <f t="shared" si="411"/>
        <v>TIMER</v>
      </c>
      <c r="Y1660" s="1">
        <f t="shared" si="412"/>
        <v>1622</v>
      </c>
      <c r="Z1660" t="str">
        <f t="shared" si="413"/>
        <v>ITM_TIMER</v>
      </c>
      <c r="AA1660" s="158" t="str">
        <f>IF(ISNA(VLOOKUP(X1660,Sheet2!J:J,1,0)),"//","")</f>
        <v>//</v>
      </c>
      <c r="AC1660" s="108" t="str">
        <f t="shared" si="414"/>
        <v>TIMER</v>
      </c>
      <c r="AD1660" t="b">
        <f t="shared" si="415"/>
        <v>1</v>
      </c>
    </row>
    <row r="1661" spans="1:30">
      <c r="A1661" s="56">
        <f t="shared" si="416"/>
        <v>1661</v>
      </c>
      <c r="B1661" s="55">
        <f t="shared" si="417"/>
        <v>1623</v>
      </c>
      <c r="C1661" s="59" t="s">
        <v>4637</v>
      </c>
      <c r="D1661" s="59" t="s">
        <v>7</v>
      </c>
      <c r="E1661" s="65" t="s">
        <v>1428</v>
      </c>
      <c r="F1661" s="65" t="s">
        <v>1428</v>
      </c>
      <c r="G1661" s="190">
        <v>0</v>
      </c>
      <c r="H1661" s="190">
        <v>0</v>
      </c>
      <c r="I1661" s="174" t="s">
        <v>3</v>
      </c>
      <c r="J1661" s="65" t="s">
        <v>1549</v>
      </c>
      <c r="K1661" s="66" t="s">
        <v>4241</v>
      </c>
      <c r="L1661" s="67"/>
      <c r="M1661" s="63" t="s">
        <v>4315</v>
      </c>
      <c r="N1661" s="13"/>
      <c r="O1661"/>
      <c r="P1661" t="str">
        <f t="shared" si="418"/>
        <v/>
      </c>
      <c r="Q1661" t="str">
        <f>IF(ISNA(VLOOKUP(AC1661,#REF!,1)),"//","")</f>
        <v/>
      </c>
      <c r="R1661"/>
      <c r="S1661" s="43">
        <f t="shared" si="409"/>
        <v>463</v>
      </c>
      <c r="T1661" s="92" t="s">
        <v>2431</v>
      </c>
      <c r="U1661" s="70" t="s">
        <v>2431</v>
      </c>
      <c r="V1661" s="70" t="s">
        <v>2431</v>
      </c>
      <c r="W1661" s="44" t="str">
        <f t="shared" si="410"/>
        <v>"T" STD_SUB_N</v>
      </c>
      <c r="X1661" s="25" t="str">
        <f t="shared" si="411"/>
        <v>TN</v>
      </c>
      <c r="Y1661" s="1">
        <f t="shared" si="412"/>
        <v>1623</v>
      </c>
      <c r="Z1661" t="str">
        <f t="shared" si="413"/>
        <v>ITM_Tn</v>
      </c>
      <c r="AA1661" s="158" t="str">
        <f>IF(ISNA(VLOOKUP(X1661,Sheet2!J:J,1,0)),"//","")</f>
        <v>//</v>
      </c>
      <c r="AC1661" s="108" t="str">
        <f t="shared" si="414"/>
        <v>TN</v>
      </c>
      <c r="AD1661" t="b">
        <f t="shared" si="415"/>
        <v>1</v>
      </c>
    </row>
    <row r="1662" spans="1:30">
      <c r="A1662" s="56">
        <f t="shared" si="416"/>
        <v>1662</v>
      </c>
      <c r="B1662" s="55">
        <f t="shared" si="417"/>
        <v>1624</v>
      </c>
      <c r="C1662" s="59" t="s">
        <v>5072</v>
      </c>
      <c r="D1662" s="59" t="s">
        <v>7</v>
      </c>
      <c r="E1662" s="65" t="s">
        <v>359</v>
      </c>
      <c r="F1662" s="65" t="s">
        <v>359</v>
      </c>
      <c r="G1662" s="190">
        <v>0</v>
      </c>
      <c r="H1662" s="190">
        <v>0</v>
      </c>
      <c r="I1662" s="174" t="s">
        <v>3</v>
      </c>
      <c r="J1662" s="65" t="s">
        <v>1549</v>
      </c>
      <c r="K1662" s="66" t="s">
        <v>4241</v>
      </c>
      <c r="L1662" s="67"/>
      <c r="M1662" s="63" t="s">
        <v>2091</v>
      </c>
      <c r="N1662" s="13"/>
      <c r="O1662"/>
      <c r="P1662" t="str">
        <f t="shared" si="418"/>
        <v/>
      </c>
      <c r="Q1662" t="str">
        <f>IF(ISNA(VLOOKUP(AC1662,#REF!,1)),"//","")</f>
        <v/>
      </c>
      <c r="R1662"/>
      <c r="S1662" s="43">
        <f t="shared" si="409"/>
        <v>464</v>
      </c>
      <c r="T1662" s="92" t="s">
        <v>2431</v>
      </c>
      <c r="U1662" s="70" t="s">
        <v>2431</v>
      </c>
      <c r="V1662" s="70" t="s">
        <v>2431</v>
      </c>
      <c r="W1662" s="44" t="str">
        <f t="shared" si="410"/>
        <v>"TONE"</v>
      </c>
      <c r="X1662" s="25" t="str">
        <f t="shared" si="411"/>
        <v>TONE</v>
      </c>
      <c r="Y1662" s="1">
        <f t="shared" si="412"/>
        <v>1624</v>
      </c>
      <c r="Z1662" t="str">
        <f t="shared" si="413"/>
        <v>ITM_TONE</v>
      </c>
      <c r="AA1662" s="158" t="str">
        <f>IF(ISNA(VLOOKUP(X1662,Sheet2!J:J,1,0)),"//","")</f>
        <v>//</v>
      </c>
      <c r="AC1662" s="108" t="str">
        <f t="shared" si="414"/>
        <v>TONE</v>
      </c>
      <c r="AD1662" t="b">
        <f t="shared" si="415"/>
        <v>1</v>
      </c>
    </row>
    <row r="1663" spans="1:30">
      <c r="A1663" s="56">
        <f t="shared" si="416"/>
        <v>1663</v>
      </c>
      <c r="B1663" s="55">
        <f t="shared" si="417"/>
        <v>1625</v>
      </c>
      <c r="C1663" s="59" t="s">
        <v>3932</v>
      </c>
      <c r="D1663" s="59" t="s">
        <v>2473</v>
      </c>
      <c r="E1663" s="65" t="s">
        <v>1435</v>
      </c>
      <c r="F1663" s="65" t="s">
        <v>1435</v>
      </c>
      <c r="G1663" s="190">
        <v>0</v>
      </c>
      <c r="H1663" s="190">
        <v>99</v>
      </c>
      <c r="I1663" s="174" t="s">
        <v>3</v>
      </c>
      <c r="J1663" s="65" t="s">
        <v>1549</v>
      </c>
      <c r="K1663" s="66" t="s">
        <v>4241</v>
      </c>
      <c r="L1663" s="67"/>
      <c r="M1663" s="63" t="s">
        <v>2104</v>
      </c>
      <c r="N1663" s="13"/>
      <c r="O1663"/>
      <c r="P1663" t="str">
        <f t="shared" si="418"/>
        <v/>
      </c>
      <c r="Q1663" t="str">
        <f>IF(ISNA(VLOOKUP(AC1663,#REF!,1)),"//","")</f>
        <v/>
      </c>
      <c r="R1663"/>
      <c r="S1663" s="43">
        <f t="shared" si="409"/>
        <v>465</v>
      </c>
      <c r="T1663" s="92" t="s">
        <v>2912</v>
      </c>
      <c r="U1663" s="70" t="s">
        <v>2431</v>
      </c>
      <c r="V1663" s="70" t="s">
        <v>2431</v>
      </c>
      <c r="W1663" s="44" t="str">
        <f t="shared" si="410"/>
        <v>"T" STD_LEFT_RIGHT_ARROWS</v>
      </c>
      <c r="X1663" s="25" t="str">
        <f t="shared" si="411"/>
        <v>T&lt;&gt;</v>
      </c>
      <c r="Y1663" s="1">
        <f t="shared" si="412"/>
        <v>1625</v>
      </c>
      <c r="Z1663" t="str">
        <f t="shared" si="413"/>
        <v>ITM_Tex</v>
      </c>
      <c r="AA1663" s="158" t="str">
        <f>IF(ISNA(VLOOKUP(X1663,Sheet2!J:J,1,0)),"//","")</f>
        <v>//</v>
      </c>
      <c r="AC1663" s="108" t="str">
        <f t="shared" si="414"/>
        <v>T&lt;&gt;</v>
      </c>
      <c r="AD1663" t="b">
        <f t="shared" si="415"/>
        <v>1</v>
      </c>
    </row>
    <row r="1664" spans="1:30">
      <c r="A1664" s="56">
        <f t="shared" si="416"/>
        <v>1664</v>
      </c>
      <c r="B1664" s="55">
        <f t="shared" si="417"/>
        <v>1626</v>
      </c>
      <c r="C1664" s="59" t="s">
        <v>3933</v>
      </c>
      <c r="D1664" s="59" t="s">
        <v>7</v>
      </c>
      <c r="E1664" s="65" t="s">
        <v>368</v>
      </c>
      <c r="F1664" s="65" t="s">
        <v>368</v>
      </c>
      <c r="G1664" s="190">
        <v>0</v>
      </c>
      <c r="H1664" s="190">
        <v>0</v>
      </c>
      <c r="I1664" s="174" t="s">
        <v>3</v>
      </c>
      <c r="J1664" s="65" t="s">
        <v>1549</v>
      </c>
      <c r="K1664" s="66" t="s">
        <v>4241</v>
      </c>
      <c r="L1664" s="67"/>
      <c r="M1664" s="63" t="s">
        <v>2105</v>
      </c>
      <c r="N1664" s="13"/>
      <c r="O1664"/>
      <c r="P1664" t="str">
        <f t="shared" si="418"/>
        <v/>
      </c>
      <c r="Q1664" t="str">
        <f>IF(ISNA(VLOOKUP(AC1664,#REF!,1)),"//","")</f>
        <v/>
      </c>
      <c r="R1664"/>
      <c r="S1664" s="43">
        <f t="shared" si="409"/>
        <v>466</v>
      </c>
      <c r="T1664" s="92" t="s">
        <v>2910</v>
      </c>
      <c r="U1664" s="70" t="s">
        <v>2431</v>
      </c>
      <c r="V1664" s="70" t="s">
        <v>2431</v>
      </c>
      <c r="W1664" s="44" t="str">
        <f t="shared" si="410"/>
        <v>"ULP?"</v>
      </c>
      <c r="X1664" s="25" t="str">
        <f t="shared" si="411"/>
        <v>ULP?</v>
      </c>
      <c r="Y1664" s="1">
        <f t="shared" si="412"/>
        <v>1626</v>
      </c>
      <c r="Z1664" t="str">
        <f t="shared" si="413"/>
        <v>ITM_ULP</v>
      </c>
      <c r="AA1664" s="158" t="str">
        <f>IF(ISNA(VLOOKUP(X1664,Sheet2!J:J,1,0)),"//","")</f>
        <v>//</v>
      </c>
      <c r="AC1664" s="108" t="str">
        <f t="shared" si="414"/>
        <v>ULP?</v>
      </c>
      <c r="AD1664" t="b">
        <f t="shared" si="415"/>
        <v>1</v>
      </c>
    </row>
    <row r="1665" spans="1:30">
      <c r="A1665" s="56">
        <f t="shared" si="416"/>
        <v>1665</v>
      </c>
      <c r="B1665" s="55">
        <f t="shared" si="417"/>
        <v>1627</v>
      </c>
      <c r="C1665" s="59" t="s">
        <v>4638</v>
      </c>
      <c r="D1665" s="59" t="s">
        <v>7</v>
      </c>
      <c r="E1665" s="65" t="s">
        <v>1436</v>
      </c>
      <c r="F1665" s="65" t="s">
        <v>1436</v>
      </c>
      <c r="G1665" s="190">
        <v>0</v>
      </c>
      <c r="H1665" s="190">
        <v>0</v>
      </c>
      <c r="I1665" s="174" t="s">
        <v>3</v>
      </c>
      <c r="J1665" s="65" t="s">
        <v>1549</v>
      </c>
      <c r="K1665" s="66" t="s">
        <v>4241</v>
      </c>
      <c r="L1665" s="67"/>
      <c r="M1665" s="63" t="s">
        <v>4316</v>
      </c>
      <c r="N1665" s="13"/>
      <c r="O1665"/>
      <c r="P1665" t="str">
        <f t="shared" si="418"/>
        <v/>
      </c>
      <c r="Q1665" t="str">
        <f>IF(ISNA(VLOOKUP(AC1665,#REF!,1)),"//","")</f>
        <v/>
      </c>
      <c r="R1665"/>
      <c r="S1665" s="43">
        <f t="shared" si="409"/>
        <v>467</v>
      </c>
      <c r="T1665" s="92" t="s">
        <v>2431</v>
      </c>
      <c r="U1665" s="70" t="s">
        <v>2431</v>
      </c>
      <c r="V1665" s="70" t="s">
        <v>2431</v>
      </c>
      <c r="W1665" s="44" t="str">
        <f t="shared" si="410"/>
        <v>"U" STD_SUB_N</v>
      </c>
      <c r="X1665" s="25" t="str">
        <f t="shared" si="411"/>
        <v>UN</v>
      </c>
      <c r="Y1665" s="1">
        <f t="shared" si="412"/>
        <v>1627</v>
      </c>
      <c r="Z1665" t="str">
        <f t="shared" si="413"/>
        <v>ITM_Un</v>
      </c>
      <c r="AA1665" s="158" t="str">
        <f>IF(ISNA(VLOOKUP(X1665,Sheet2!J:J,1,0)),"//","")</f>
        <v>//</v>
      </c>
      <c r="AC1665" s="108" t="str">
        <f t="shared" si="414"/>
        <v>UN</v>
      </c>
      <c r="AD1665" t="b">
        <f t="shared" si="415"/>
        <v>1</v>
      </c>
    </row>
    <row r="1666" spans="1:30">
      <c r="A1666" s="56">
        <f t="shared" si="416"/>
        <v>1666</v>
      </c>
      <c r="B1666" s="55">
        <f t="shared" si="417"/>
        <v>1628</v>
      </c>
      <c r="C1666" s="59" t="s">
        <v>3934</v>
      </c>
      <c r="D1666" s="59" t="s">
        <v>7</v>
      </c>
      <c r="E1666" s="65" t="s">
        <v>1437</v>
      </c>
      <c r="F1666" s="65" t="s">
        <v>1437</v>
      </c>
      <c r="G1666" s="190">
        <v>0</v>
      </c>
      <c r="H1666" s="190">
        <v>0</v>
      </c>
      <c r="I1666" s="174" t="s">
        <v>3</v>
      </c>
      <c r="J1666" s="65" t="s">
        <v>1549</v>
      </c>
      <c r="K1666" s="66" t="s">
        <v>4241</v>
      </c>
      <c r="L1666" s="67"/>
      <c r="M1666" s="63" t="s">
        <v>2106</v>
      </c>
      <c r="N1666" s="13"/>
      <c r="O1666"/>
      <c r="P1666" t="str">
        <f t="shared" si="418"/>
        <v/>
      </c>
      <c r="Q1666" t="str">
        <f>IF(ISNA(VLOOKUP(AC1666,#REF!,1)),"//","")</f>
        <v/>
      </c>
      <c r="R1666"/>
      <c r="S1666" s="43">
        <f t="shared" si="409"/>
        <v>468</v>
      </c>
      <c r="T1666" s="92" t="s">
        <v>2893</v>
      </c>
      <c r="U1666" s="70" t="s">
        <v>2431</v>
      </c>
      <c r="V1666" s="70" t="s">
        <v>2431</v>
      </c>
      <c r="W1666" s="44" t="str">
        <f t="shared" si="410"/>
        <v>"UNITV"</v>
      </c>
      <c r="X1666" s="25" t="str">
        <f t="shared" si="411"/>
        <v>UNITV</v>
      </c>
      <c r="Y1666" s="1">
        <f t="shared" si="412"/>
        <v>1628</v>
      </c>
      <c r="Z1666" t="str">
        <f t="shared" si="413"/>
        <v>ITM_UNITV</v>
      </c>
      <c r="AA1666" s="158" t="str">
        <f>IF(ISNA(VLOOKUP(X1666,Sheet2!J:J,1,0)),"//","")</f>
        <v>//</v>
      </c>
      <c r="AC1666" s="108" t="str">
        <f t="shared" si="414"/>
        <v>UNITV</v>
      </c>
      <c r="AD1666" t="b">
        <f t="shared" si="415"/>
        <v>1</v>
      </c>
    </row>
    <row r="1667" spans="1:30">
      <c r="A1667" s="56">
        <f t="shared" si="416"/>
        <v>1667</v>
      </c>
      <c r="B1667" s="55">
        <f t="shared" si="417"/>
        <v>1629</v>
      </c>
      <c r="C1667" s="59" t="s">
        <v>3848</v>
      </c>
      <c r="D1667" s="59" t="s">
        <v>1137</v>
      </c>
      <c r="E1667" s="65" t="s">
        <v>369</v>
      </c>
      <c r="F1667" s="65" t="s">
        <v>369</v>
      </c>
      <c r="G1667" s="190">
        <v>0</v>
      </c>
      <c r="H1667" s="190">
        <v>0</v>
      </c>
      <c r="I1667" s="174" t="s">
        <v>3</v>
      </c>
      <c r="J1667" s="65" t="s">
        <v>1549</v>
      </c>
      <c r="K1667" s="66" t="s">
        <v>4241</v>
      </c>
      <c r="L1667" s="67"/>
      <c r="M1667" s="63" t="s">
        <v>2107</v>
      </c>
      <c r="N1667" s="13"/>
      <c r="O1667"/>
      <c r="P1667" t="str">
        <f t="shared" si="418"/>
        <v/>
      </c>
      <c r="Q1667" t="str">
        <f>IF(ISNA(VLOOKUP(AC1667,#REF!,1)),"//","")</f>
        <v/>
      </c>
      <c r="R1667"/>
      <c r="S1667" s="43">
        <f t="shared" si="409"/>
        <v>469</v>
      </c>
      <c r="T1667" s="92" t="s">
        <v>2431</v>
      </c>
      <c r="U1667" s="70" t="s">
        <v>2823</v>
      </c>
      <c r="V1667" s="70" t="s">
        <v>2431</v>
      </c>
      <c r="W1667" s="44" t="str">
        <f t="shared" si="410"/>
        <v>"UNSIGN"</v>
      </c>
      <c r="X1667" s="25" t="str">
        <f t="shared" si="411"/>
        <v>UNSIGN</v>
      </c>
      <c r="Y1667" s="1">
        <f t="shared" si="412"/>
        <v>1629</v>
      </c>
      <c r="Z1667" t="str">
        <f t="shared" si="413"/>
        <v>ITM_UNSIGN</v>
      </c>
      <c r="AA1667" s="158" t="str">
        <f>IF(ISNA(VLOOKUP(X1667,Sheet2!J:J,1,0)),"//","")</f>
        <v>//</v>
      </c>
      <c r="AC1667" s="108" t="str">
        <f t="shared" si="414"/>
        <v>UNSIGN</v>
      </c>
      <c r="AD1667" t="b">
        <f t="shared" si="415"/>
        <v>1</v>
      </c>
    </row>
    <row r="1668" spans="1:30">
      <c r="A1668" s="56">
        <f t="shared" si="416"/>
        <v>1668</v>
      </c>
      <c r="B1668" s="55">
        <f t="shared" si="417"/>
        <v>1630</v>
      </c>
      <c r="C1668" s="59" t="s">
        <v>4057</v>
      </c>
      <c r="D1668" s="59" t="s">
        <v>7</v>
      </c>
      <c r="E1668" s="65" t="s">
        <v>372</v>
      </c>
      <c r="F1668" s="65" t="s">
        <v>372</v>
      </c>
      <c r="G1668" s="190">
        <v>0</v>
      </c>
      <c r="H1668" s="190">
        <v>0</v>
      </c>
      <c r="I1668" s="174" t="s">
        <v>3</v>
      </c>
      <c r="J1668" s="65" t="s">
        <v>1549</v>
      </c>
      <c r="K1668" s="66" t="s">
        <v>4241</v>
      </c>
      <c r="L1668" s="67"/>
      <c r="M1668" s="63" t="s">
        <v>2109</v>
      </c>
      <c r="N1668" s="13"/>
      <c r="O1668"/>
      <c r="P1668" t="str">
        <f t="shared" si="418"/>
        <v/>
      </c>
      <c r="Q1668" t="str">
        <f>IF(ISNA(VLOOKUP(AC1668,#REF!,1)),"//","")</f>
        <v/>
      </c>
      <c r="R1668"/>
      <c r="S1668" s="43">
        <f t="shared" si="409"/>
        <v>470</v>
      </c>
      <c r="T1668" s="92" t="s">
        <v>2431</v>
      </c>
      <c r="U1668" s="70" t="s">
        <v>2431</v>
      </c>
      <c r="V1668" s="70" t="s">
        <v>2431</v>
      </c>
      <c r="W1668" s="44" t="str">
        <f t="shared" si="410"/>
        <v>"VARMNU"</v>
      </c>
      <c r="X1668" s="25" t="str">
        <f t="shared" si="411"/>
        <v>VARMNU</v>
      </c>
      <c r="Y1668" s="1">
        <f t="shared" si="412"/>
        <v>1630</v>
      </c>
      <c r="Z1668" t="str">
        <f t="shared" si="413"/>
        <v>ITM_VARMNU</v>
      </c>
      <c r="AA1668" s="158" t="str">
        <f>IF(ISNA(VLOOKUP(X1668,Sheet2!J:J,1,0)),"//","")</f>
        <v>//</v>
      </c>
      <c r="AC1668" s="108" t="str">
        <f t="shared" si="414"/>
        <v>VARMNU</v>
      </c>
      <c r="AD1668" t="b">
        <f t="shared" si="415"/>
        <v>1</v>
      </c>
    </row>
    <row r="1669" spans="1:30">
      <c r="A1669" s="56">
        <f t="shared" si="416"/>
        <v>1669</v>
      </c>
      <c r="B1669" s="55">
        <f t="shared" si="417"/>
        <v>1631</v>
      </c>
      <c r="C1669" s="59" t="s">
        <v>3935</v>
      </c>
      <c r="D1669" s="59" t="s">
        <v>7</v>
      </c>
      <c r="E1669" s="65" t="s">
        <v>1438</v>
      </c>
      <c r="F1669" s="65" t="s">
        <v>1438</v>
      </c>
      <c r="G1669" s="190">
        <v>0</v>
      </c>
      <c r="H1669" s="190">
        <v>0</v>
      </c>
      <c r="I1669" s="174" t="s">
        <v>3</v>
      </c>
      <c r="J1669" s="65" t="s">
        <v>1549</v>
      </c>
      <c r="K1669" s="66" t="s">
        <v>4241</v>
      </c>
      <c r="L1669" s="67"/>
      <c r="M1669" s="63" t="s">
        <v>2111</v>
      </c>
      <c r="N1669" s="13"/>
      <c r="O1669"/>
      <c r="P1669" t="str">
        <f t="shared" si="418"/>
        <v/>
      </c>
      <c r="Q1669" t="str">
        <f>IF(ISNA(VLOOKUP(AC1669,#REF!,1)),"//","")</f>
        <v/>
      </c>
      <c r="R1669"/>
      <c r="S1669" s="43">
        <f t="shared" si="409"/>
        <v>471</v>
      </c>
      <c r="T1669" s="92" t="s">
        <v>2431</v>
      </c>
      <c r="U1669" s="70" t="s">
        <v>2431</v>
      </c>
      <c r="V1669" s="70" t="s">
        <v>2431</v>
      </c>
      <c r="W1669" s="44" t="str">
        <f t="shared" si="410"/>
        <v>"VERS?"</v>
      </c>
      <c r="X1669" s="25" t="str">
        <f t="shared" si="411"/>
        <v>VERS?</v>
      </c>
      <c r="Y1669" s="1">
        <f t="shared" si="412"/>
        <v>1631</v>
      </c>
      <c r="Z1669" t="str">
        <f t="shared" si="413"/>
        <v>ITM_VERS</v>
      </c>
      <c r="AA1669" s="158" t="str">
        <f>IF(ISNA(VLOOKUP(X1669,Sheet2!J:J,1,0)),"//","")</f>
        <v>//</v>
      </c>
      <c r="AC1669" s="108" t="str">
        <f t="shared" si="414"/>
        <v>VERS?</v>
      </c>
      <c r="AD1669" t="b">
        <f t="shared" si="415"/>
        <v>1</v>
      </c>
    </row>
    <row r="1670" spans="1:30" s="126" customFormat="1">
      <c r="A1670" s="56">
        <f t="shared" si="416"/>
        <v>1670</v>
      </c>
      <c r="B1670" s="55">
        <f t="shared" si="417"/>
        <v>1632</v>
      </c>
      <c r="C1670" s="122" t="s">
        <v>3762</v>
      </c>
      <c r="D1670" s="122" t="s">
        <v>7</v>
      </c>
      <c r="E1670" s="123" t="s">
        <v>1524</v>
      </c>
      <c r="F1670" s="123" t="s">
        <v>1524</v>
      </c>
      <c r="G1670" s="138">
        <v>0</v>
      </c>
      <c r="H1670" s="138">
        <v>0</v>
      </c>
      <c r="I1670" s="174" t="s">
        <v>3</v>
      </c>
      <c r="J1670" s="65" t="s">
        <v>1549</v>
      </c>
      <c r="K1670" s="125" t="s">
        <v>4241</v>
      </c>
      <c r="M1670" s="18" t="s">
        <v>2357</v>
      </c>
      <c r="N1670" s="18"/>
      <c r="P1670" s="126" t="str">
        <f t="shared" si="418"/>
        <v/>
      </c>
      <c r="Q1670" s="126" t="str">
        <f>IF(ISNA(VLOOKUP(AC1670,#REF!,1)),"//","")</f>
        <v/>
      </c>
      <c r="S1670" s="43">
        <f t="shared" si="409"/>
        <v>472</v>
      </c>
      <c r="T1670" s="121" t="s">
        <v>2889</v>
      </c>
      <c r="U1670" s="124" t="s">
        <v>2431</v>
      </c>
      <c r="V1670" s="124" t="s">
        <v>2431</v>
      </c>
      <c r="W1670" s="44" t="str">
        <f t="shared" si="410"/>
        <v>"IDIVR"</v>
      </c>
      <c r="X1670" s="25" t="str">
        <f t="shared" si="411"/>
        <v>IDIVR</v>
      </c>
      <c r="Y1670" s="1">
        <f t="shared" si="412"/>
        <v>1632</v>
      </c>
      <c r="Z1670" t="str">
        <f t="shared" si="413"/>
        <v>ITM_IDIVR</v>
      </c>
      <c r="AA1670" s="158" t="str">
        <f>IF(ISNA(VLOOKUP(X1670,Sheet2!J:J,1,0)),"//","")</f>
        <v>//</v>
      </c>
      <c r="AC1670" s="108" t="str">
        <f t="shared" si="414"/>
        <v>IDIVR</v>
      </c>
      <c r="AD1670" t="b">
        <f t="shared" si="415"/>
        <v>1</v>
      </c>
    </row>
    <row r="1671" spans="1:30">
      <c r="A1671" s="56">
        <f t="shared" si="416"/>
        <v>1671</v>
      </c>
      <c r="B1671" s="55">
        <f t="shared" si="417"/>
        <v>1633</v>
      </c>
      <c r="C1671" s="59" t="s">
        <v>4534</v>
      </c>
      <c r="D1671" s="69" t="s">
        <v>7</v>
      </c>
      <c r="E1671" s="65" t="s">
        <v>376</v>
      </c>
      <c r="F1671" s="65" t="s">
        <v>376</v>
      </c>
      <c r="G1671" s="190">
        <v>0</v>
      </c>
      <c r="H1671" s="190">
        <v>0</v>
      </c>
      <c r="I1671" s="174" t="s">
        <v>3</v>
      </c>
      <c r="J1671" s="65" t="s">
        <v>1549</v>
      </c>
      <c r="K1671" s="66" t="s">
        <v>4241</v>
      </c>
      <c r="L1671" s="71"/>
      <c r="M1671" s="63" t="s">
        <v>2115</v>
      </c>
      <c r="N1671" s="13"/>
      <c r="O1671"/>
      <c r="P1671" t="str">
        <f t="shared" si="418"/>
        <v/>
      </c>
      <c r="Q1671" t="str">
        <f>IF(ISNA(VLOOKUP(AC1671,#REF!,1)),"//","")</f>
        <v/>
      </c>
      <c r="R1671"/>
      <c r="S1671" s="43">
        <f t="shared" ref="S1671:S1734" si="419">IF(X1671&lt;&gt;"",S1670+1,S1670)</f>
        <v>473</v>
      </c>
      <c r="T1671" s="92" t="s">
        <v>2431</v>
      </c>
      <c r="U1671" s="70" t="s">
        <v>2431</v>
      </c>
      <c r="V1671" s="70" t="s">
        <v>2431</v>
      </c>
      <c r="W1671" s="44" t="str">
        <f t="shared" ref="W1671:W1734" si="420">IF( OR(U1671="CNST", I1671="CAT_REGS"),IF(E1671=CHAR(34)&amp;CHAR(34),F1671,E1671),
IF(U1671="YES",UPPER(IF(E1671=CHAR(34)&amp;CHAR(34),F1671,E1671)),
IF(   AND(U1671&lt;&gt;"NO",I1671="CAT_FNCT",D1671&lt;&gt;"multiply", D1671&lt;&gt;"divide"),IF(J1671="SLS_ENABLED",   UPPER(IF(E1671=CHAR(34)&amp;CHAR(34),F1671,E1671)),""),"")))</f>
        <v>"WDAY"</v>
      </c>
      <c r="X1671" s="25" t="str">
        <f t="shared" ref="X1671:X1734" si="421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Y1671" s="1">
        <f t="shared" ref="Y1671:Y1734" si="422">B1671</f>
        <v>1633</v>
      </c>
      <c r="Z1671" t="str">
        <f t="shared" ref="Z1671:Z1734" si="423">M1671</f>
        <v>ITM_WDAY</v>
      </c>
      <c r="AA1671" s="158" t="str">
        <f>IF(ISNA(VLOOKUP(X1671,Sheet2!J:J,1,0)),"//","")</f>
        <v>//</v>
      </c>
      <c r="AC1671" s="108" t="str">
        <f t="shared" ref="AC1671:AC1734" si="424">IF(LEN(X1671)=0,"",SUBSTITUTE(SUBSTITUTE(SUBSTITUTE(SUBSTITUTE(SUBSTITUTE(SUBSTITUTE(SUBSTITUTE(SUBSTITUTE(SUBSTITUTE(SUBSTITUTE(SUBSTITUTE(SUBSTITUTE(SUBSTITUTE(SUBSTITUTE(SUBSTITUTE(SUBSTITUTE(SUBSTITUTE(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D1671" t="b">
        <f t="shared" ref="AD1671:AD1734" si="425">X1671=AC1671</f>
        <v>1</v>
      </c>
    </row>
    <row r="1672" spans="1:30">
      <c r="A1672" s="56">
        <f t="shared" si="416"/>
        <v>1672</v>
      </c>
      <c r="B1672" s="55">
        <f t="shared" si="417"/>
        <v>1634</v>
      </c>
      <c r="C1672" s="59" t="s">
        <v>3936</v>
      </c>
      <c r="D1672" s="59" t="s">
        <v>7</v>
      </c>
      <c r="E1672" s="65" t="s">
        <v>378</v>
      </c>
      <c r="F1672" s="65" t="s">
        <v>378</v>
      </c>
      <c r="G1672" s="190">
        <v>0</v>
      </c>
      <c r="H1672" s="190">
        <v>0</v>
      </c>
      <c r="I1672" s="174" t="s">
        <v>3</v>
      </c>
      <c r="J1672" s="65" t="s">
        <v>1549</v>
      </c>
      <c r="K1672" s="66" t="s">
        <v>4241</v>
      </c>
      <c r="L1672" s="67"/>
      <c r="M1672" s="63" t="s">
        <v>2121</v>
      </c>
      <c r="N1672" s="13"/>
      <c r="O1672"/>
      <c r="P1672" t="str">
        <f t="shared" si="418"/>
        <v/>
      </c>
      <c r="Q1672" t="str">
        <f>IF(ISNA(VLOOKUP(AC1672,#REF!,1)),"//","")</f>
        <v/>
      </c>
      <c r="R1672"/>
      <c r="S1672" s="43">
        <f t="shared" si="419"/>
        <v>474</v>
      </c>
      <c r="T1672" s="92" t="s">
        <v>2431</v>
      </c>
      <c r="U1672" s="70" t="s">
        <v>2431</v>
      </c>
      <c r="V1672" s="70" t="s">
        <v>2431</v>
      </c>
      <c r="W1672" s="44" t="str">
        <f t="shared" si="420"/>
        <v>"WHO?"</v>
      </c>
      <c r="X1672" s="25" t="str">
        <f t="shared" si="421"/>
        <v>WHO?</v>
      </c>
      <c r="Y1672" s="1">
        <f t="shared" si="422"/>
        <v>1634</v>
      </c>
      <c r="Z1672" t="str">
        <f t="shared" si="423"/>
        <v>ITM_WHO</v>
      </c>
      <c r="AA1672" s="158" t="str">
        <f>IF(ISNA(VLOOKUP(X1672,Sheet2!J:J,1,0)),"//","")</f>
        <v>//</v>
      </c>
      <c r="AC1672" s="108" t="str">
        <f t="shared" si="424"/>
        <v>WHO?</v>
      </c>
      <c r="AD1672" t="b">
        <f t="shared" si="425"/>
        <v>1</v>
      </c>
    </row>
    <row r="1673" spans="1:30">
      <c r="A1673" s="56">
        <f t="shared" si="416"/>
        <v>1673</v>
      </c>
      <c r="B1673" s="55">
        <f t="shared" si="417"/>
        <v>1635</v>
      </c>
      <c r="C1673" s="59" t="s">
        <v>4601</v>
      </c>
      <c r="D1673" s="59" t="s">
        <v>7</v>
      </c>
      <c r="E1673" s="65" t="s">
        <v>1441</v>
      </c>
      <c r="F1673" s="65" t="s">
        <v>1441</v>
      </c>
      <c r="G1673" s="190">
        <v>0</v>
      </c>
      <c r="H1673" s="190">
        <v>0</v>
      </c>
      <c r="I1673" s="174" t="s">
        <v>3</v>
      </c>
      <c r="J1673" s="65" t="s">
        <v>1549</v>
      </c>
      <c r="K1673" s="66" t="s">
        <v>4241</v>
      </c>
      <c r="L1673" s="67"/>
      <c r="M1673" s="63" t="s">
        <v>2123</v>
      </c>
      <c r="N1673" s="13"/>
      <c r="O1673"/>
      <c r="P1673" t="str">
        <f t="shared" si="418"/>
        <v/>
      </c>
      <c r="Q1673" t="str">
        <f>IF(ISNA(VLOOKUP(AC1673,#REF!,1)),"//","")</f>
        <v/>
      </c>
      <c r="R1673"/>
      <c r="S1673" s="43">
        <f t="shared" si="419"/>
        <v>475</v>
      </c>
      <c r="T1673" s="92" t="s">
        <v>2431</v>
      </c>
      <c r="U1673" s="70" t="s">
        <v>2431</v>
      </c>
      <c r="V1673" s="70" t="s">
        <v>2431</v>
      </c>
      <c r="W1673" s="44" t="str">
        <f t="shared" si="420"/>
        <v>"W" STD_SUB_M</v>
      </c>
      <c r="X1673" s="25" t="str">
        <f t="shared" si="421"/>
        <v>WM</v>
      </c>
      <c r="Y1673" s="1">
        <f t="shared" si="422"/>
        <v>1635</v>
      </c>
      <c r="Z1673" t="str">
        <f t="shared" si="423"/>
        <v>ITM_WM</v>
      </c>
      <c r="AA1673" s="158" t="str">
        <f>IF(ISNA(VLOOKUP(X1673,Sheet2!J:J,1,0)),"//","")</f>
        <v>//</v>
      </c>
      <c r="AC1673" s="108" t="str">
        <f t="shared" si="424"/>
        <v>WM</v>
      </c>
      <c r="AD1673" t="b">
        <f t="shared" si="425"/>
        <v>1</v>
      </c>
    </row>
    <row r="1674" spans="1:30">
      <c r="A1674" s="56">
        <f t="shared" ref="A1674:A1737" si="426">IF(B1674=INT(B1674),ROW(),"")</f>
        <v>1674</v>
      </c>
      <c r="B1674" s="55">
        <f t="shared" ref="B1674:B1737" si="427">IF(AND(MID(C1674,2,1)&lt;&gt;"/",MID(C1674,1,1)="/"),INT(B1673)+1,B1673+0.01)</f>
        <v>1636</v>
      </c>
      <c r="C1674" s="59" t="s">
        <v>4602</v>
      </c>
      <c r="D1674" s="59" t="s">
        <v>7</v>
      </c>
      <c r="E1674" s="65" t="s">
        <v>1442</v>
      </c>
      <c r="F1674" s="65" t="s">
        <v>1442</v>
      </c>
      <c r="G1674" s="190">
        <v>0</v>
      </c>
      <c r="H1674" s="190">
        <v>0</v>
      </c>
      <c r="I1674" s="174" t="s">
        <v>3</v>
      </c>
      <c r="J1674" s="65" t="s">
        <v>1549</v>
      </c>
      <c r="K1674" s="66" t="s">
        <v>4241</v>
      </c>
      <c r="L1674" s="67"/>
      <c r="M1674" s="63" t="s">
        <v>2124</v>
      </c>
      <c r="N1674" s="13"/>
      <c r="O1674"/>
      <c r="P1674" t="str">
        <f t="shared" si="418"/>
        <v/>
      </c>
      <c r="Q1674" t="str">
        <f>IF(ISNA(VLOOKUP(AC1674,#REF!,1)),"//","")</f>
        <v/>
      </c>
      <c r="R1674"/>
      <c r="S1674" s="43">
        <f t="shared" si="419"/>
        <v>476</v>
      </c>
      <c r="T1674" s="92" t="s">
        <v>2431</v>
      </c>
      <c r="U1674" s="70" t="s">
        <v>2431</v>
      </c>
      <c r="V1674" s="70" t="s">
        <v>2431</v>
      </c>
      <c r="W1674" s="44" t="str">
        <f t="shared" si="420"/>
        <v>"W" STD_SUB_P</v>
      </c>
      <c r="X1674" s="25" t="str">
        <f t="shared" si="421"/>
        <v>WP</v>
      </c>
      <c r="Y1674" s="1">
        <f t="shared" si="422"/>
        <v>1636</v>
      </c>
      <c r="Z1674" t="str">
        <f t="shared" si="423"/>
        <v>ITM_WP</v>
      </c>
      <c r="AA1674" s="158" t="str">
        <f>IF(ISNA(VLOOKUP(X1674,Sheet2!J:J,1,0)),"//","")</f>
        <v>//</v>
      </c>
      <c r="AC1674" s="108" t="str">
        <f t="shared" si="424"/>
        <v>WP</v>
      </c>
      <c r="AD1674" t="b">
        <f t="shared" si="425"/>
        <v>1</v>
      </c>
    </row>
    <row r="1675" spans="1:30">
      <c r="A1675" s="56">
        <f t="shared" si="426"/>
        <v>1675</v>
      </c>
      <c r="B1675" s="55">
        <f t="shared" si="427"/>
        <v>1637</v>
      </c>
      <c r="C1675" s="59" t="s">
        <v>4603</v>
      </c>
      <c r="D1675" s="59" t="s">
        <v>7</v>
      </c>
      <c r="E1675" s="65" t="s">
        <v>1443</v>
      </c>
      <c r="F1675" s="65" t="s">
        <v>1443</v>
      </c>
      <c r="G1675" s="190">
        <v>0</v>
      </c>
      <c r="H1675" s="190">
        <v>0</v>
      </c>
      <c r="I1675" s="174" t="s">
        <v>3</v>
      </c>
      <c r="J1675" s="65" t="s">
        <v>1549</v>
      </c>
      <c r="K1675" s="66" t="s">
        <v>4241</v>
      </c>
      <c r="L1675" s="67"/>
      <c r="M1675" s="63" t="s">
        <v>2125</v>
      </c>
      <c r="N1675" s="13"/>
      <c r="O1675"/>
      <c r="P1675" t="str">
        <f t="shared" si="418"/>
        <v/>
      </c>
      <c r="Q1675" t="str">
        <f>IF(ISNA(VLOOKUP(AC1675,#REF!,1)),"//","")</f>
        <v/>
      </c>
      <c r="R1675"/>
      <c r="S1675" s="43">
        <f t="shared" si="419"/>
        <v>477</v>
      </c>
      <c r="T1675" s="92" t="s">
        <v>2431</v>
      </c>
      <c r="U1675" s="70" t="s">
        <v>2431</v>
      </c>
      <c r="V1675" s="70" t="s">
        <v>2431</v>
      </c>
      <c r="W1675" s="44" t="str">
        <f t="shared" si="420"/>
        <v>"W" STD_SUP_MINUS_1</v>
      </c>
      <c r="X1675" s="25" t="str">
        <f t="shared" si="421"/>
        <v>W^MINUS_1</v>
      </c>
      <c r="Y1675" s="1">
        <f t="shared" si="422"/>
        <v>1637</v>
      </c>
      <c r="Z1675" t="str">
        <f t="shared" si="423"/>
        <v>ITM_WM1</v>
      </c>
      <c r="AA1675" s="158" t="str">
        <f>IF(ISNA(VLOOKUP(X1675,Sheet2!J:J,1,0)),"//","")</f>
        <v>//</v>
      </c>
      <c r="AC1675" s="108" t="str">
        <f t="shared" si="424"/>
        <v>W^MINUS_1</v>
      </c>
      <c r="AD1675" t="b">
        <f t="shared" si="425"/>
        <v>1</v>
      </c>
    </row>
    <row r="1676" spans="1:30">
      <c r="A1676" s="56">
        <f t="shared" si="426"/>
        <v>1676</v>
      </c>
      <c r="B1676" s="55">
        <f t="shared" si="427"/>
        <v>1638</v>
      </c>
      <c r="C1676" s="59" t="s">
        <v>3937</v>
      </c>
      <c r="D1676" s="59" t="s">
        <v>12</v>
      </c>
      <c r="E1676" s="65" t="s">
        <v>380</v>
      </c>
      <c r="F1676" s="65" t="s">
        <v>380</v>
      </c>
      <c r="G1676" s="190">
        <v>0</v>
      </c>
      <c r="H1676" s="190">
        <v>64</v>
      </c>
      <c r="I1676" s="174" t="s">
        <v>3</v>
      </c>
      <c r="J1676" s="65" t="s">
        <v>1549</v>
      </c>
      <c r="K1676" s="66" t="s">
        <v>4241</v>
      </c>
      <c r="L1676" s="67"/>
      <c r="M1676" s="63" t="s">
        <v>2126</v>
      </c>
      <c r="N1676" s="13"/>
      <c r="O1676"/>
      <c r="P1676" t="str">
        <f t="shared" si="418"/>
        <v/>
      </c>
      <c r="Q1676" t="str">
        <f>IF(ISNA(VLOOKUP(AC1676,#REF!,1)),"//","")</f>
        <v/>
      </c>
      <c r="R1676"/>
      <c r="S1676" s="43">
        <f t="shared" si="419"/>
        <v>478</v>
      </c>
      <c r="T1676" s="92" t="s">
        <v>2910</v>
      </c>
      <c r="U1676" s="70" t="s">
        <v>2823</v>
      </c>
      <c r="V1676" s="70" t="s">
        <v>2431</v>
      </c>
      <c r="W1676" s="44" t="str">
        <f t="shared" si="420"/>
        <v>"WSIZE"</v>
      </c>
      <c r="X1676" s="25" t="str">
        <f t="shared" si="421"/>
        <v>WSIZE</v>
      </c>
      <c r="Y1676" s="1">
        <f t="shared" si="422"/>
        <v>1638</v>
      </c>
      <c r="Z1676" t="str">
        <f t="shared" si="423"/>
        <v>ITM_WSIZE</v>
      </c>
      <c r="AA1676" s="158" t="str">
        <f>IF(ISNA(VLOOKUP(X1676,Sheet2!J:J,1,0)),"//","")</f>
        <v>//</v>
      </c>
      <c r="AC1676" s="108" t="str">
        <f t="shared" si="424"/>
        <v>WSIZE</v>
      </c>
      <c r="AD1676" t="b">
        <f t="shared" si="425"/>
        <v>1</v>
      </c>
    </row>
    <row r="1677" spans="1:30">
      <c r="A1677" s="56">
        <f t="shared" si="426"/>
        <v>1677</v>
      </c>
      <c r="B1677" s="55">
        <f t="shared" si="427"/>
        <v>1639</v>
      </c>
      <c r="C1677" s="59" t="s">
        <v>3938</v>
      </c>
      <c r="D1677" s="59" t="s">
        <v>7</v>
      </c>
      <c r="E1677" s="65" t="s">
        <v>381</v>
      </c>
      <c r="F1677" s="65" t="s">
        <v>381</v>
      </c>
      <c r="G1677" s="190">
        <v>0</v>
      </c>
      <c r="H1677" s="190">
        <v>0</v>
      </c>
      <c r="I1677" s="174" t="s">
        <v>3</v>
      </c>
      <c r="J1677" s="65" t="s">
        <v>1549</v>
      </c>
      <c r="K1677" s="66" t="s">
        <v>4241</v>
      </c>
      <c r="L1677" s="67"/>
      <c r="M1677" s="63" t="s">
        <v>2127</v>
      </c>
      <c r="N1677" s="13"/>
      <c r="O1677"/>
      <c r="P1677" t="str">
        <f t="shared" si="418"/>
        <v/>
      </c>
      <c r="Q1677" t="str">
        <f>IF(ISNA(VLOOKUP(AC1677,#REF!,1)),"//","")</f>
        <v/>
      </c>
      <c r="R1677"/>
      <c r="S1677" s="43">
        <f t="shared" si="419"/>
        <v>479</v>
      </c>
      <c r="T1677" s="92" t="s">
        <v>2910</v>
      </c>
      <c r="U1677" s="70" t="s">
        <v>2431</v>
      </c>
      <c r="V1677" s="70" t="s">
        <v>2431</v>
      </c>
      <c r="W1677" s="44" t="str">
        <f t="shared" si="420"/>
        <v>"WSIZE?"</v>
      </c>
      <c r="X1677" s="25" t="str">
        <f t="shared" si="421"/>
        <v>WSIZE?</v>
      </c>
      <c r="Y1677" s="1">
        <f t="shared" si="422"/>
        <v>1639</v>
      </c>
      <c r="Z1677" t="str">
        <f t="shared" si="423"/>
        <v>ITM_WSIZEQ</v>
      </c>
      <c r="AA1677" s="158" t="str">
        <f>IF(ISNA(VLOOKUP(X1677,Sheet2!J:J,1,0)),"//","")</f>
        <v>//</v>
      </c>
      <c r="AC1677" s="108" t="str">
        <f t="shared" si="424"/>
        <v>WSIZE?</v>
      </c>
      <c r="AD1677" t="b">
        <f t="shared" si="425"/>
        <v>1</v>
      </c>
    </row>
    <row r="1678" spans="1:30">
      <c r="A1678" s="56">
        <f t="shared" si="426"/>
        <v>1678</v>
      </c>
      <c r="B1678" s="55">
        <f t="shared" si="427"/>
        <v>1640</v>
      </c>
      <c r="C1678" s="59" t="s">
        <v>3939</v>
      </c>
      <c r="D1678" s="59" t="s">
        <v>7</v>
      </c>
      <c r="E1678" s="65" t="s">
        <v>720</v>
      </c>
      <c r="F1678" s="65" t="s">
        <v>720</v>
      </c>
      <c r="G1678" s="190">
        <v>0</v>
      </c>
      <c r="H1678" s="190">
        <v>0</v>
      </c>
      <c r="I1678" s="174" t="s">
        <v>3</v>
      </c>
      <c r="J1678" s="65" t="s">
        <v>1549</v>
      </c>
      <c r="K1678" s="66" t="s">
        <v>4241</v>
      </c>
      <c r="L1678" s="67"/>
      <c r="M1678" s="63" t="s">
        <v>2135</v>
      </c>
      <c r="N1678" s="13"/>
      <c r="O1678"/>
      <c r="P1678" t="str">
        <f t="shared" si="418"/>
        <v/>
      </c>
      <c r="Q1678" t="str">
        <f>IF(ISNA(VLOOKUP(AC1678,#REF!,1)),"//","")</f>
        <v/>
      </c>
      <c r="R1678"/>
      <c r="S1678" s="43">
        <f t="shared" si="419"/>
        <v>480</v>
      </c>
      <c r="T1678" s="92" t="s">
        <v>2894</v>
      </c>
      <c r="U1678" s="70" t="s">
        <v>2431</v>
      </c>
      <c r="V1678" s="70" t="s">
        <v>2825</v>
      </c>
      <c r="W1678" s="44" t="str">
        <f t="shared" si="420"/>
        <v>STD_X_BAR</v>
      </c>
      <c r="X1678" s="25" t="str">
        <f t="shared" si="421"/>
        <v>X_MEAN</v>
      </c>
      <c r="Y1678" s="1">
        <f t="shared" si="422"/>
        <v>1640</v>
      </c>
      <c r="Z1678" t="str">
        <f t="shared" si="423"/>
        <v>ITM_XBAR</v>
      </c>
      <c r="AA1678" s="158" t="str">
        <f>IF(ISNA(VLOOKUP(X1678,Sheet2!J:J,1,0)),"//","")</f>
        <v>//</v>
      </c>
      <c r="AC1678" s="108" t="str">
        <f t="shared" si="424"/>
        <v>X_</v>
      </c>
      <c r="AD1678" t="b">
        <f t="shared" si="425"/>
        <v>0</v>
      </c>
    </row>
    <row r="1679" spans="1:30">
      <c r="A1679" s="56">
        <f t="shared" si="426"/>
        <v>1679</v>
      </c>
      <c r="B1679" s="55">
        <f t="shared" si="427"/>
        <v>1641</v>
      </c>
      <c r="C1679" s="59" t="s">
        <v>3940</v>
      </c>
      <c r="D1679" s="59" t="s">
        <v>7</v>
      </c>
      <c r="E1679" s="65" t="s">
        <v>1448</v>
      </c>
      <c r="F1679" s="65" t="s">
        <v>1448</v>
      </c>
      <c r="G1679" s="190">
        <v>0</v>
      </c>
      <c r="H1679" s="190">
        <v>0</v>
      </c>
      <c r="I1679" s="174" t="s">
        <v>3</v>
      </c>
      <c r="J1679" s="65" t="s">
        <v>1549</v>
      </c>
      <c r="K1679" s="66" t="s">
        <v>4241</v>
      </c>
      <c r="L1679" s="67"/>
      <c r="M1679" s="63" t="s">
        <v>2136</v>
      </c>
      <c r="N1679" s="13"/>
      <c r="O1679"/>
      <c r="P1679" t="str">
        <f t="shared" si="418"/>
        <v/>
      </c>
      <c r="Q1679" t="str">
        <f>IF(ISNA(VLOOKUP(AC1679,#REF!,1)),"//","")</f>
        <v/>
      </c>
      <c r="R1679"/>
      <c r="S1679" s="43">
        <f t="shared" si="419"/>
        <v>481</v>
      </c>
      <c r="T1679" s="92" t="s">
        <v>2894</v>
      </c>
      <c r="U1679" s="70" t="s">
        <v>2431</v>
      </c>
      <c r="V1679" s="70" t="s">
        <v>2826</v>
      </c>
      <c r="W1679" s="44" t="str">
        <f t="shared" si="420"/>
        <v>STD_X_BAR STD_SUB_G</v>
      </c>
      <c r="X1679" s="25" t="str">
        <f t="shared" si="421"/>
        <v>X_GEO</v>
      </c>
      <c r="Y1679" s="1">
        <f t="shared" si="422"/>
        <v>1641</v>
      </c>
      <c r="Z1679" t="str">
        <f t="shared" si="423"/>
        <v>ITM_XG</v>
      </c>
      <c r="AA1679" s="158" t="str">
        <f>IF(ISNA(VLOOKUP(X1679,Sheet2!J:J,1,0)),"//","")</f>
        <v>//</v>
      </c>
      <c r="AC1679" s="108" t="str">
        <f t="shared" si="424"/>
        <v>X_G</v>
      </c>
      <c r="AD1679" t="b">
        <f t="shared" si="425"/>
        <v>0</v>
      </c>
    </row>
    <row r="1680" spans="1:30">
      <c r="A1680" s="56">
        <f t="shared" si="426"/>
        <v>1680</v>
      </c>
      <c r="B1680" s="55">
        <f t="shared" si="427"/>
        <v>1642</v>
      </c>
      <c r="C1680" s="59" t="s">
        <v>3941</v>
      </c>
      <c r="D1680" s="59" t="s">
        <v>7</v>
      </c>
      <c r="E1680" s="65" t="s">
        <v>1449</v>
      </c>
      <c r="F1680" s="65" t="s">
        <v>1449</v>
      </c>
      <c r="G1680" s="190">
        <v>0</v>
      </c>
      <c r="H1680" s="190">
        <v>0</v>
      </c>
      <c r="I1680" s="174" t="s">
        <v>3</v>
      </c>
      <c r="J1680" s="65" t="s">
        <v>1549</v>
      </c>
      <c r="K1680" s="66" t="s">
        <v>4241</v>
      </c>
      <c r="L1680" s="67"/>
      <c r="M1680" s="63" t="s">
        <v>2137</v>
      </c>
      <c r="N1680" s="13"/>
      <c r="O1680"/>
      <c r="P1680" t="str">
        <f t="shared" si="418"/>
        <v/>
      </c>
      <c r="Q1680" t="str">
        <f>IF(ISNA(VLOOKUP(AC1680,#REF!,1)),"//","")</f>
        <v/>
      </c>
      <c r="R1680"/>
      <c r="S1680" s="43">
        <f t="shared" si="419"/>
        <v>482</v>
      </c>
      <c r="T1680" s="92" t="s">
        <v>2894</v>
      </c>
      <c r="U1680" s="70" t="s">
        <v>2431</v>
      </c>
      <c r="V1680" s="70" t="s">
        <v>4250</v>
      </c>
      <c r="W1680" s="44" t="str">
        <f t="shared" si="420"/>
        <v>STD_X_BAR STD_SUB_W</v>
      </c>
      <c r="X1680" s="25" t="str">
        <f t="shared" si="421"/>
        <v>X_WTD</v>
      </c>
      <c r="Y1680" s="1">
        <f t="shared" si="422"/>
        <v>1642</v>
      </c>
      <c r="Z1680" t="str">
        <f t="shared" si="423"/>
        <v>ITM_XW</v>
      </c>
      <c r="AA1680" s="158" t="str">
        <f>IF(ISNA(VLOOKUP(X1680,Sheet2!J:J,1,0)),"//","")</f>
        <v>//</v>
      </c>
      <c r="AC1680" s="108" t="str">
        <f t="shared" si="424"/>
        <v>X_W</v>
      </c>
      <c r="AD1680" t="b">
        <f t="shared" si="425"/>
        <v>0</v>
      </c>
    </row>
    <row r="1681" spans="1:30">
      <c r="A1681" s="56">
        <f t="shared" si="426"/>
        <v>1681</v>
      </c>
      <c r="B1681" s="55">
        <f t="shared" si="427"/>
        <v>1643</v>
      </c>
      <c r="C1681" s="62" t="s">
        <v>4805</v>
      </c>
      <c r="D1681" s="59" t="s">
        <v>7</v>
      </c>
      <c r="E1681" s="65" t="s">
        <v>386</v>
      </c>
      <c r="F1681" s="65" t="s">
        <v>386</v>
      </c>
      <c r="G1681" s="190">
        <v>0</v>
      </c>
      <c r="H1681" s="190">
        <v>0</v>
      </c>
      <c r="I1681" s="174" t="s">
        <v>3</v>
      </c>
      <c r="J1681" s="65" t="s">
        <v>1549</v>
      </c>
      <c r="K1681" s="66" t="s">
        <v>4241</v>
      </c>
      <c r="L1681" s="67"/>
      <c r="M1681" s="63" t="s">
        <v>2138</v>
      </c>
      <c r="N1681" s="13"/>
      <c r="O1681"/>
      <c r="P1681" t="str">
        <f t="shared" si="418"/>
        <v/>
      </c>
      <c r="Q1681" t="str">
        <f>IF(ISNA(VLOOKUP(AC1681,#REF!,1)),"//","")</f>
        <v/>
      </c>
      <c r="R1681"/>
      <c r="S1681" s="43">
        <f t="shared" si="419"/>
        <v>483</v>
      </c>
      <c r="T1681" s="92" t="s">
        <v>2431</v>
      </c>
      <c r="U1681" s="70" t="s">
        <v>2431</v>
      </c>
      <c r="V1681" s="70" t="s">
        <v>2431</v>
      </c>
      <c r="W1681" s="44" t="str">
        <f t="shared" si="420"/>
        <v>STD_X_CIRC</v>
      </c>
      <c r="X1681" s="25" t="str">
        <f t="shared" si="421"/>
        <v>X_CIRC</v>
      </c>
      <c r="Y1681" s="1">
        <f t="shared" si="422"/>
        <v>1643</v>
      </c>
      <c r="Z1681" t="str">
        <f t="shared" si="423"/>
        <v>ITM_XCIRC</v>
      </c>
      <c r="AA1681" s="158" t="str">
        <f>IF(ISNA(VLOOKUP(X1681,Sheet2!J:J,1,0)),"//","")</f>
        <v>//</v>
      </c>
      <c r="AC1681" s="108" t="str">
        <f t="shared" si="424"/>
        <v>X_CIRC</v>
      </c>
      <c r="AD1681" t="b">
        <f t="shared" si="425"/>
        <v>1</v>
      </c>
    </row>
    <row r="1682" spans="1:30">
      <c r="A1682" s="56">
        <f t="shared" si="426"/>
        <v>1682</v>
      </c>
      <c r="B1682" s="55">
        <f t="shared" si="427"/>
        <v>1644</v>
      </c>
      <c r="C1682" s="59" t="s">
        <v>4535</v>
      </c>
      <c r="D1682" s="59" t="s">
        <v>7</v>
      </c>
      <c r="E1682" s="65" t="s">
        <v>389</v>
      </c>
      <c r="F1682" s="65" t="s">
        <v>389</v>
      </c>
      <c r="G1682" s="190">
        <v>0</v>
      </c>
      <c r="H1682" s="190">
        <v>0</v>
      </c>
      <c r="I1682" s="174" t="s">
        <v>3</v>
      </c>
      <c r="J1682" s="65" t="s">
        <v>1549</v>
      </c>
      <c r="K1682" s="66" t="s">
        <v>4241</v>
      </c>
      <c r="L1682" s="67"/>
      <c r="M1682" s="63" t="s">
        <v>2142</v>
      </c>
      <c r="N1682" s="13"/>
      <c r="O1682"/>
      <c r="P1682" t="str">
        <f t="shared" si="418"/>
        <v/>
      </c>
      <c r="Q1682" t="str">
        <f>IF(ISNA(VLOOKUP(AC1682,#REF!,1)),"//","")</f>
        <v/>
      </c>
      <c r="R1682"/>
      <c r="S1682" s="43">
        <f t="shared" si="419"/>
        <v>484</v>
      </c>
      <c r="T1682" s="92" t="s">
        <v>2431</v>
      </c>
      <c r="U1682" s="70" t="s">
        <v>2431</v>
      </c>
      <c r="V1682" s="70" t="s">
        <v>2431</v>
      </c>
      <c r="W1682" s="44" t="str">
        <f t="shared" si="420"/>
        <v>"X" STD_RIGHT_ARROW "DATE"</v>
      </c>
      <c r="X1682" s="25" t="str">
        <f t="shared" si="421"/>
        <v>X&gt;DATE</v>
      </c>
      <c r="Y1682" s="1">
        <f t="shared" si="422"/>
        <v>1644</v>
      </c>
      <c r="Z1682" t="str">
        <f t="shared" si="423"/>
        <v>ITM_XtoDATE</v>
      </c>
      <c r="AA1682" s="158" t="str">
        <f>IF(ISNA(VLOOKUP(X1682,Sheet2!J:J,1,0)),"//","")</f>
        <v>//</v>
      </c>
      <c r="AC1682" s="108" t="str">
        <f t="shared" si="424"/>
        <v>X&gt;DATE</v>
      </c>
      <c r="AD1682" t="b">
        <f t="shared" si="425"/>
        <v>1</v>
      </c>
    </row>
    <row r="1683" spans="1:30">
      <c r="A1683" s="56">
        <f t="shared" si="426"/>
        <v>1683</v>
      </c>
      <c r="B1683" s="55">
        <f t="shared" si="427"/>
        <v>1645</v>
      </c>
      <c r="C1683" s="59" t="s">
        <v>3942</v>
      </c>
      <c r="D1683" s="59" t="s">
        <v>7</v>
      </c>
      <c r="E1683" s="65" t="s">
        <v>1450</v>
      </c>
      <c r="F1683" s="65" t="s">
        <v>1450</v>
      </c>
      <c r="G1683" s="190">
        <v>0</v>
      </c>
      <c r="H1683" s="190">
        <v>0</v>
      </c>
      <c r="I1683" s="174" t="s">
        <v>3</v>
      </c>
      <c r="J1683" s="65" t="s">
        <v>1549</v>
      </c>
      <c r="K1683" s="66" t="s">
        <v>4241</v>
      </c>
      <c r="L1683" s="67"/>
      <c r="M1683" s="63" t="s">
        <v>2143</v>
      </c>
      <c r="N1683" s="13"/>
      <c r="O1683"/>
      <c r="P1683" t="str">
        <f t="shared" si="418"/>
        <v/>
      </c>
      <c r="Q1683" t="str">
        <f>IF(ISNA(VLOOKUP(AC1683,#REF!,1)),"//","")</f>
        <v/>
      </c>
      <c r="R1683"/>
      <c r="S1683" s="43">
        <f t="shared" si="419"/>
        <v>485</v>
      </c>
      <c r="T1683" s="92" t="s">
        <v>2912</v>
      </c>
      <c r="U1683" s="70" t="s">
        <v>2431</v>
      </c>
      <c r="V1683" s="70" t="s">
        <v>2431</v>
      </c>
      <c r="W1683" s="44" t="str">
        <f t="shared" si="420"/>
        <v>"X" STD_RIGHT_ARROW STD_ALPHA</v>
      </c>
      <c r="X1683" s="25" t="str">
        <f t="shared" si="421"/>
        <v>X&gt;ALPHA</v>
      </c>
      <c r="Y1683" s="1">
        <f t="shared" si="422"/>
        <v>1645</v>
      </c>
      <c r="Z1683" t="str">
        <f t="shared" si="423"/>
        <v>ITM_XtoALPHA</v>
      </c>
      <c r="AA1683" s="158" t="str">
        <f>IF(ISNA(VLOOKUP(X1683,Sheet2!J:J,1,0)),"//","")</f>
        <v>//</v>
      </c>
      <c r="AC1683" s="108" t="str">
        <f t="shared" si="424"/>
        <v>X&gt;ALPHA</v>
      </c>
      <c r="AD1683" t="b">
        <f t="shared" si="425"/>
        <v>1</v>
      </c>
    </row>
    <row r="1684" spans="1:30">
      <c r="A1684" s="56">
        <f t="shared" si="426"/>
        <v>1684</v>
      </c>
      <c r="B1684" s="55">
        <f t="shared" si="427"/>
        <v>1646</v>
      </c>
      <c r="C1684" s="59" t="s">
        <v>4988</v>
      </c>
      <c r="D1684" s="59" t="s">
        <v>7</v>
      </c>
      <c r="E1684" s="65" t="s">
        <v>4989</v>
      </c>
      <c r="F1684" s="65" t="s">
        <v>4989</v>
      </c>
      <c r="G1684" s="190">
        <v>0</v>
      </c>
      <c r="H1684" s="190">
        <v>0</v>
      </c>
      <c r="I1684" s="174" t="s">
        <v>3</v>
      </c>
      <c r="J1684" s="65" t="s">
        <v>1549</v>
      </c>
      <c r="K1684" s="66" t="s">
        <v>4241</v>
      </c>
      <c r="L1684" s="67"/>
      <c r="M1684" s="63" t="s">
        <v>4990</v>
      </c>
      <c r="N1684" s="13"/>
      <c r="O1684"/>
      <c r="P1684" t="str">
        <f t="shared" si="418"/>
        <v/>
      </c>
      <c r="Q1684" t="str">
        <f>IF(ISNA(VLOOKUP(AC1684,#REF!,1)),"//","")</f>
        <v/>
      </c>
      <c r="R1684"/>
      <c r="S1684" s="43">
        <f t="shared" si="419"/>
        <v>486</v>
      </c>
      <c r="T1684" s="92" t="s">
        <v>2431</v>
      </c>
      <c r="U1684" s="70" t="s">
        <v>2431</v>
      </c>
      <c r="V1684" s="70" t="s">
        <v>2431</v>
      </c>
      <c r="W1684" s="44" t="str">
        <f t="shared" si="420"/>
        <v>"M.QR"</v>
      </c>
      <c r="X1684" s="25" t="str">
        <f t="shared" si="421"/>
        <v>M.QR</v>
      </c>
      <c r="Y1684" s="1">
        <f t="shared" si="422"/>
        <v>1646</v>
      </c>
      <c r="Z1684" t="str">
        <f t="shared" si="423"/>
        <v>ITM_M_QR</v>
      </c>
      <c r="AA1684" s="158" t="str">
        <f>IF(ISNA(VLOOKUP(X1684,Sheet2!J:J,1,0)),"//","")</f>
        <v>//</v>
      </c>
      <c r="AC1684" s="108" t="str">
        <f t="shared" si="424"/>
        <v>M.QR</v>
      </c>
      <c r="AD1684" t="b">
        <f t="shared" si="425"/>
        <v>1</v>
      </c>
    </row>
    <row r="1685" spans="1:30">
      <c r="A1685" s="56">
        <f t="shared" si="426"/>
        <v>1685</v>
      </c>
      <c r="B1685" s="55">
        <f t="shared" si="427"/>
        <v>1647</v>
      </c>
      <c r="C1685" s="59" t="s">
        <v>4536</v>
      </c>
      <c r="D1685" s="59" t="s">
        <v>7</v>
      </c>
      <c r="E1685" s="65" t="s">
        <v>396</v>
      </c>
      <c r="F1685" s="65" t="s">
        <v>396</v>
      </c>
      <c r="G1685" s="190">
        <v>0</v>
      </c>
      <c r="H1685" s="190">
        <v>0</v>
      </c>
      <c r="I1685" s="174" t="s">
        <v>3</v>
      </c>
      <c r="J1685" s="65" t="s">
        <v>1549</v>
      </c>
      <c r="K1685" s="66" t="s">
        <v>4241</v>
      </c>
      <c r="L1685" s="67"/>
      <c r="M1685" s="63" t="s">
        <v>2157</v>
      </c>
      <c r="N1685" s="13"/>
      <c r="O1685"/>
      <c r="P1685" t="str">
        <f t="shared" si="418"/>
        <v/>
      </c>
      <c r="Q1685" t="str">
        <f>IF(ISNA(VLOOKUP(AC1685,#REF!,1)),"//","")</f>
        <v/>
      </c>
      <c r="R1685"/>
      <c r="S1685" s="43">
        <f t="shared" si="419"/>
        <v>487</v>
      </c>
      <c r="T1685" s="92" t="s">
        <v>2431</v>
      </c>
      <c r="U1685" s="70" t="s">
        <v>2431</v>
      </c>
      <c r="V1685" s="70" t="s">
        <v>2431</v>
      </c>
      <c r="W1685" s="44" t="str">
        <f t="shared" si="420"/>
        <v>"YEAR"</v>
      </c>
      <c r="X1685" s="25" t="str">
        <f t="shared" si="421"/>
        <v>YEAR</v>
      </c>
      <c r="Y1685" s="1">
        <f t="shared" si="422"/>
        <v>1647</v>
      </c>
      <c r="Z1685" t="str">
        <f t="shared" si="423"/>
        <v>ITM_YEAR</v>
      </c>
      <c r="AA1685" s="158" t="str">
        <f>IF(ISNA(VLOOKUP(X1685,Sheet2!J:J,1,0)),"//","")</f>
        <v>//</v>
      </c>
      <c r="AC1685" s="108" t="str">
        <f t="shared" si="424"/>
        <v>YEAR</v>
      </c>
      <c r="AD1685" t="b">
        <f t="shared" si="425"/>
        <v>1</v>
      </c>
    </row>
    <row r="1686" spans="1:30">
      <c r="A1686" s="56">
        <f t="shared" si="426"/>
        <v>1686</v>
      </c>
      <c r="B1686" s="55">
        <f t="shared" si="427"/>
        <v>1648</v>
      </c>
      <c r="C1686" s="62" t="s">
        <v>4806</v>
      </c>
      <c r="D1686" s="59" t="s">
        <v>7</v>
      </c>
      <c r="E1686" s="65" t="s">
        <v>398</v>
      </c>
      <c r="F1686" s="65" t="s">
        <v>398</v>
      </c>
      <c r="G1686" s="190">
        <v>0</v>
      </c>
      <c r="H1686" s="190">
        <v>0</v>
      </c>
      <c r="I1686" s="174" t="s">
        <v>3</v>
      </c>
      <c r="J1686" s="65" t="s">
        <v>1549</v>
      </c>
      <c r="K1686" s="66" t="s">
        <v>4241</v>
      </c>
      <c r="L1686" s="67"/>
      <c r="M1686" s="63" t="s">
        <v>2160</v>
      </c>
      <c r="N1686" s="13"/>
      <c r="O1686"/>
      <c r="P1686" t="str">
        <f t="shared" si="418"/>
        <v/>
      </c>
      <c r="Q1686" t="str">
        <f>IF(ISNA(VLOOKUP(AC1686,#REF!,1)),"//","")</f>
        <v/>
      </c>
      <c r="R1686"/>
      <c r="S1686" s="43">
        <f t="shared" si="419"/>
        <v>488</v>
      </c>
      <c r="T1686" s="92" t="s">
        <v>2431</v>
      </c>
      <c r="U1686" s="70" t="s">
        <v>2431</v>
      </c>
      <c r="V1686" s="70" t="s">
        <v>2431</v>
      </c>
      <c r="W1686" s="44" t="str">
        <f t="shared" si="420"/>
        <v>STD_Y_CIRC</v>
      </c>
      <c r="X1686" s="25" t="str">
        <f t="shared" si="421"/>
        <v>Y_CIRC</v>
      </c>
      <c r="Y1686" s="1">
        <f t="shared" si="422"/>
        <v>1648</v>
      </c>
      <c r="Z1686" t="str">
        <f t="shared" si="423"/>
        <v>ITM_YCIRC</v>
      </c>
      <c r="AA1686" s="158" t="str">
        <f>IF(ISNA(VLOOKUP(X1686,Sheet2!J:J,1,0)),"//","")</f>
        <v>//</v>
      </c>
      <c r="AC1686" s="108" t="str">
        <f t="shared" si="424"/>
        <v>Y_CIRC</v>
      </c>
      <c r="AD1686" t="b">
        <f t="shared" si="425"/>
        <v>1</v>
      </c>
    </row>
    <row r="1687" spans="1:30">
      <c r="A1687" s="56">
        <f t="shared" si="426"/>
        <v>1687</v>
      </c>
      <c r="B1687" s="55">
        <f t="shared" si="427"/>
        <v>1649</v>
      </c>
      <c r="C1687" s="59" t="s">
        <v>3871</v>
      </c>
      <c r="D1687" s="59" t="s">
        <v>2161</v>
      </c>
      <c r="E1687" s="65" t="s">
        <v>399</v>
      </c>
      <c r="F1687" s="65" t="s">
        <v>399</v>
      </c>
      <c r="G1687" s="190">
        <v>0</v>
      </c>
      <c r="H1687" s="190">
        <v>0</v>
      </c>
      <c r="I1687" s="174" t="s">
        <v>3</v>
      </c>
      <c r="J1687" s="65" t="s">
        <v>1549</v>
      </c>
      <c r="K1687" s="66" t="s">
        <v>4241</v>
      </c>
      <c r="L1687" s="67"/>
      <c r="M1687" s="63" t="s">
        <v>2161</v>
      </c>
      <c r="N1687" s="13"/>
      <c r="O1687"/>
      <c r="P1687" t="str">
        <f t="shared" si="418"/>
        <v/>
      </c>
      <c r="Q1687" t="str">
        <f>IF(ISNA(VLOOKUP(AC1687,#REF!,1)),"//","")</f>
        <v/>
      </c>
      <c r="R1687"/>
      <c r="S1687" s="43">
        <f t="shared" si="419"/>
        <v>489</v>
      </c>
      <c r="T1687" s="92" t="s">
        <v>2431</v>
      </c>
      <c r="U1687" s="70" t="s">
        <v>2431</v>
      </c>
      <c r="V1687" s="70" t="s">
        <v>2431</v>
      </c>
      <c r="W1687" s="44" t="str">
        <f t="shared" si="420"/>
        <v>"Y.MD"</v>
      </c>
      <c r="X1687" s="25" t="str">
        <f t="shared" si="421"/>
        <v>Y.MD</v>
      </c>
      <c r="Y1687" s="1">
        <f t="shared" si="422"/>
        <v>1649</v>
      </c>
      <c r="Z1687" t="str">
        <f t="shared" si="423"/>
        <v>ITM_YMD</v>
      </c>
      <c r="AA1687" s="158" t="str">
        <f>IF(ISNA(VLOOKUP(X1687,Sheet2!J:J,1,0)),"//","")</f>
        <v>//</v>
      </c>
      <c r="AC1687" s="108" t="str">
        <f t="shared" si="424"/>
        <v>Y.MD</v>
      </c>
      <c r="AD1687" t="b">
        <f t="shared" si="425"/>
        <v>1</v>
      </c>
    </row>
    <row r="1688" spans="1:30">
      <c r="A1688" s="56">
        <f t="shared" si="426"/>
        <v>1688</v>
      </c>
      <c r="B1688" s="55">
        <f t="shared" si="427"/>
        <v>1650</v>
      </c>
      <c r="C1688" s="59" t="s">
        <v>3944</v>
      </c>
      <c r="D1688" s="59" t="s">
        <v>2473</v>
      </c>
      <c r="E1688" s="65" t="s">
        <v>1459</v>
      </c>
      <c r="F1688" s="65" t="s">
        <v>1459</v>
      </c>
      <c r="G1688" s="190">
        <v>0</v>
      </c>
      <c r="H1688" s="190">
        <v>99</v>
      </c>
      <c r="I1688" s="174" t="s">
        <v>3</v>
      </c>
      <c r="J1688" s="65" t="s">
        <v>1549</v>
      </c>
      <c r="K1688" s="66" t="s">
        <v>4241</v>
      </c>
      <c r="L1688" s="67"/>
      <c r="M1688" s="63" t="s">
        <v>2162</v>
      </c>
      <c r="N1688" s="13"/>
      <c r="O1688"/>
      <c r="P1688" t="str">
        <f t="shared" si="418"/>
        <v/>
      </c>
      <c r="Q1688" t="str">
        <f>IF(ISNA(VLOOKUP(AC1688,#REF!,1)),"//","")</f>
        <v/>
      </c>
      <c r="R1688"/>
      <c r="S1688" s="43">
        <f t="shared" si="419"/>
        <v>490</v>
      </c>
      <c r="T1688" s="92" t="s">
        <v>2912</v>
      </c>
      <c r="U1688" s="70" t="s">
        <v>2823</v>
      </c>
      <c r="V1688" s="70" t="s">
        <v>2431</v>
      </c>
      <c r="W1688" s="44" t="str">
        <f t="shared" si="420"/>
        <v>"Y" STD_LEFT_RIGHT_ARROWS</v>
      </c>
      <c r="X1688" s="25" t="str">
        <f t="shared" si="421"/>
        <v>Y&lt;&gt;</v>
      </c>
      <c r="Y1688" s="1">
        <f t="shared" si="422"/>
        <v>1650</v>
      </c>
      <c r="Z1688" t="str">
        <f t="shared" si="423"/>
        <v>ITM_Yex</v>
      </c>
      <c r="AA1688" s="158" t="str">
        <f>IF(ISNA(VLOOKUP(X1688,Sheet2!J:J,1,0)),"//","")</f>
        <v>//</v>
      </c>
      <c r="AC1688" s="108" t="str">
        <f t="shared" si="424"/>
        <v>Y&lt;&gt;</v>
      </c>
      <c r="AD1688" t="b">
        <f t="shared" si="425"/>
        <v>1</v>
      </c>
    </row>
    <row r="1689" spans="1:30">
      <c r="A1689" s="56">
        <f t="shared" si="426"/>
        <v>1689</v>
      </c>
      <c r="B1689" s="55">
        <f t="shared" si="427"/>
        <v>1651</v>
      </c>
      <c r="C1689" s="59" t="s">
        <v>3945</v>
      </c>
      <c r="D1689" s="59" t="s">
        <v>2473</v>
      </c>
      <c r="E1689" s="65" t="s">
        <v>1460</v>
      </c>
      <c r="F1689" s="65" t="s">
        <v>1460</v>
      </c>
      <c r="G1689" s="190">
        <v>0</v>
      </c>
      <c r="H1689" s="190">
        <v>99</v>
      </c>
      <c r="I1689" s="174" t="s">
        <v>3</v>
      </c>
      <c r="J1689" s="65" t="s">
        <v>1549</v>
      </c>
      <c r="K1689" s="66" t="s">
        <v>4241</v>
      </c>
      <c r="L1689" s="67"/>
      <c r="M1689" s="63" t="s">
        <v>2164</v>
      </c>
      <c r="N1689" s="13"/>
      <c r="O1689"/>
      <c r="P1689" t="str">
        <f t="shared" si="418"/>
        <v/>
      </c>
      <c r="Q1689" t="str">
        <f>IF(ISNA(VLOOKUP(AC1689,#REF!,1)),"//","")</f>
        <v/>
      </c>
      <c r="R1689"/>
      <c r="S1689" s="43">
        <f t="shared" si="419"/>
        <v>491</v>
      </c>
      <c r="T1689" s="92" t="s">
        <v>2912</v>
      </c>
      <c r="U1689" s="93" t="s">
        <v>2823</v>
      </c>
      <c r="V1689" s="94" t="s">
        <v>2431</v>
      </c>
      <c r="W1689" s="44" t="str">
        <f t="shared" si="420"/>
        <v>"Z" STD_LEFT_RIGHT_ARROWS</v>
      </c>
      <c r="X1689" s="25" t="str">
        <f t="shared" si="421"/>
        <v>Z&lt;&gt;</v>
      </c>
      <c r="Y1689" s="1">
        <f t="shared" si="422"/>
        <v>1651</v>
      </c>
      <c r="Z1689" t="str">
        <f t="shared" si="423"/>
        <v>ITM_Zex</v>
      </c>
      <c r="AA1689" s="158" t="str">
        <f>IF(ISNA(VLOOKUP(X1689,Sheet2!J:J,1,0)),"//","")</f>
        <v>//</v>
      </c>
      <c r="AC1689" s="108" t="str">
        <f t="shared" si="424"/>
        <v>Z&lt;&gt;</v>
      </c>
      <c r="AD1689" t="b">
        <f t="shared" si="425"/>
        <v>1</v>
      </c>
    </row>
    <row r="1690" spans="1:30">
      <c r="A1690" s="56">
        <f t="shared" si="426"/>
        <v>1690</v>
      </c>
      <c r="B1690" s="55">
        <f t="shared" si="427"/>
        <v>1652</v>
      </c>
      <c r="C1690" s="59" t="s">
        <v>3946</v>
      </c>
      <c r="D1690" s="59" t="s">
        <v>2473</v>
      </c>
      <c r="E1690" s="65" t="s">
        <v>1461</v>
      </c>
      <c r="F1690" s="65" t="s">
        <v>1461</v>
      </c>
      <c r="G1690" s="190">
        <v>0</v>
      </c>
      <c r="H1690" s="190">
        <v>99</v>
      </c>
      <c r="I1690" s="174" t="s">
        <v>3</v>
      </c>
      <c r="J1690" s="65" t="s">
        <v>1549</v>
      </c>
      <c r="K1690" s="66" t="s">
        <v>4241</v>
      </c>
      <c r="L1690" s="67"/>
      <c r="M1690" s="63" t="s">
        <v>2167</v>
      </c>
      <c r="N1690" s="13"/>
      <c r="O1690"/>
      <c r="P1690" t="str">
        <f t="shared" si="418"/>
        <v/>
      </c>
      <c r="Q1690" t="str">
        <f>IF(ISNA(VLOOKUP(AC1690,#REF!,1)),"//","")</f>
        <v/>
      </c>
      <c r="R1690"/>
      <c r="S1690" s="43">
        <f t="shared" si="419"/>
        <v>491</v>
      </c>
      <c r="T1690" s="92" t="s">
        <v>2431</v>
      </c>
      <c r="U1690" s="93" t="s">
        <v>2817</v>
      </c>
      <c r="V1690" s="94" t="s">
        <v>2431</v>
      </c>
      <c r="W1690" s="44" t="str">
        <f t="shared" si="420"/>
        <v/>
      </c>
      <c r="X1690" s="25" t="str">
        <f t="shared" si="421"/>
        <v/>
      </c>
      <c r="Y1690" s="1">
        <f t="shared" si="422"/>
        <v>1652</v>
      </c>
      <c r="Z1690" t="str">
        <f t="shared" si="423"/>
        <v>ITM_ALPHALENG</v>
      </c>
      <c r="AA1690" s="158" t="str">
        <f>IF(ISNA(VLOOKUP(X1690,Sheet2!J:J,1,0)),"//","")</f>
        <v/>
      </c>
      <c r="AC1690" s="108" t="str">
        <f t="shared" si="424"/>
        <v/>
      </c>
      <c r="AD1690" t="b">
        <f t="shared" si="425"/>
        <v>1</v>
      </c>
    </row>
    <row r="1691" spans="1:30">
      <c r="A1691" s="56">
        <f t="shared" si="426"/>
        <v>1691</v>
      </c>
      <c r="B1691" s="55">
        <f t="shared" si="427"/>
        <v>1653</v>
      </c>
      <c r="C1691" s="62" t="s">
        <v>3947</v>
      </c>
      <c r="D1691" s="62" t="s">
        <v>7</v>
      </c>
      <c r="E1691" s="65" t="s">
        <v>2812</v>
      </c>
      <c r="F1691" s="65" t="s">
        <v>2812</v>
      </c>
      <c r="G1691" s="190">
        <v>0</v>
      </c>
      <c r="H1691" s="190">
        <v>0</v>
      </c>
      <c r="I1691" s="174" t="s">
        <v>3</v>
      </c>
      <c r="J1691" s="65" t="s">
        <v>1549</v>
      </c>
      <c r="K1691" s="66" t="s">
        <v>4241</v>
      </c>
      <c r="L1691" s="67"/>
      <c r="M1691" s="63" t="s">
        <v>2814</v>
      </c>
      <c r="N1691" s="13"/>
      <c r="O1691"/>
      <c r="P1691" t="str">
        <f t="shared" si="418"/>
        <v/>
      </c>
      <c r="Q1691" t="str">
        <f>IF(ISNA(VLOOKUP(AC1691,#REF!,1)),"//","")</f>
        <v/>
      </c>
      <c r="R1691"/>
      <c r="S1691" s="43">
        <f t="shared" si="419"/>
        <v>492</v>
      </c>
      <c r="T1691" s="92" t="s">
        <v>2894</v>
      </c>
      <c r="U1691" s="70" t="s">
        <v>2431</v>
      </c>
      <c r="V1691" s="70" t="s">
        <v>2431</v>
      </c>
      <c r="W1691" s="44" t="str">
        <f t="shared" si="420"/>
        <v>"X" STD_SUB_M STD_SUB_A STD_SUB_X</v>
      </c>
      <c r="X1691" s="25" t="str">
        <f t="shared" si="421"/>
        <v>XMAX</v>
      </c>
      <c r="Y1691" s="1">
        <f t="shared" si="422"/>
        <v>1653</v>
      </c>
      <c r="Z1691" t="str">
        <f t="shared" si="423"/>
        <v>ITM_XMAX</v>
      </c>
      <c r="AA1691" s="158" t="str">
        <f>IF(ISNA(VLOOKUP(X1691,Sheet2!J:J,1,0)),"//","")</f>
        <v>//</v>
      </c>
      <c r="AC1691" s="108" t="str">
        <f t="shared" si="424"/>
        <v>XMAX</v>
      </c>
      <c r="AD1691" t="b">
        <f t="shared" si="425"/>
        <v>1</v>
      </c>
    </row>
    <row r="1692" spans="1:30">
      <c r="A1692" s="56">
        <f t="shared" si="426"/>
        <v>1692</v>
      </c>
      <c r="B1692" s="55">
        <f t="shared" si="427"/>
        <v>1654</v>
      </c>
      <c r="C1692" s="59" t="s">
        <v>3948</v>
      </c>
      <c r="D1692" s="59" t="s">
        <v>7</v>
      </c>
      <c r="E1692" s="152" t="s">
        <v>2813</v>
      </c>
      <c r="F1692" s="152" t="s">
        <v>2813</v>
      </c>
      <c r="G1692" s="153">
        <v>0</v>
      </c>
      <c r="H1692" s="153">
        <v>0</v>
      </c>
      <c r="I1692" s="174" t="s">
        <v>3</v>
      </c>
      <c r="J1692" s="65" t="s">
        <v>1549</v>
      </c>
      <c r="K1692" s="66" t="s">
        <v>4241</v>
      </c>
      <c r="L1692" s="67"/>
      <c r="M1692" s="63" t="s">
        <v>2815</v>
      </c>
      <c r="N1692" s="20"/>
      <c r="O1692"/>
      <c r="P1692" t="str">
        <f t="shared" si="418"/>
        <v/>
      </c>
      <c r="Q1692" t="str">
        <f>IF(ISNA(VLOOKUP(AC1692,#REF!,1)),"//","")</f>
        <v/>
      </c>
      <c r="R1692"/>
      <c r="S1692" s="43">
        <f t="shared" si="419"/>
        <v>493</v>
      </c>
      <c r="T1692" s="92" t="s">
        <v>2894</v>
      </c>
      <c r="U1692" s="70" t="s">
        <v>2431</v>
      </c>
      <c r="V1692" s="70" t="s">
        <v>2431</v>
      </c>
      <c r="W1692" s="44" t="str">
        <f t="shared" si="420"/>
        <v>"X" STD_SUB_M STD_SUB_I STD_SUB_N</v>
      </c>
      <c r="X1692" s="25" t="str">
        <f t="shared" si="421"/>
        <v>XMIN</v>
      </c>
      <c r="Y1692" s="1">
        <f t="shared" si="422"/>
        <v>1654</v>
      </c>
      <c r="Z1692" t="str">
        <f t="shared" si="423"/>
        <v>ITM_XMIN</v>
      </c>
      <c r="AA1692" s="158" t="str">
        <f>IF(ISNA(VLOOKUP(X1692,Sheet2!J:J,1,0)),"//","")</f>
        <v>//</v>
      </c>
      <c r="AC1692" s="108" t="str">
        <f t="shared" si="424"/>
        <v>XMIN</v>
      </c>
      <c r="AD1692" t="b">
        <f t="shared" si="425"/>
        <v>1</v>
      </c>
    </row>
    <row r="1693" spans="1:30">
      <c r="A1693" s="56">
        <f t="shared" si="426"/>
        <v>1693</v>
      </c>
      <c r="B1693" s="55">
        <f t="shared" si="427"/>
        <v>1655</v>
      </c>
      <c r="C1693" s="59" t="s">
        <v>3949</v>
      </c>
      <c r="D1693" s="59" t="s">
        <v>2473</v>
      </c>
      <c r="E1693" s="152" t="s">
        <v>403</v>
      </c>
      <c r="F1693" s="152" t="s">
        <v>403</v>
      </c>
      <c r="G1693" s="153">
        <v>0</v>
      </c>
      <c r="H1693" s="153">
        <v>99</v>
      </c>
      <c r="I1693" s="174" t="s">
        <v>3</v>
      </c>
      <c r="J1693" s="65" t="s">
        <v>1549</v>
      </c>
      <c r="K1693" s="66" t="s">
        <v>4241</v>
      </c>
      <c r="L1693" s="67"/>
      <c r="M1693" s="63" t="s">
        <v>2169</v>
      </c>
      <c r="N1693" s="20"/>
      <c r="O1693"/>
      <c r="P1693" t="str">
        <f t="shared" si="418"/>
        <v/>
      </c>
      <c r="Q1693" t="str">
        <f>IF(ISNA(VLOOKUP(AC1693,#REF!,1)),"//","")</f>
        <v/>
      </c>
      <c r="R1693"/>
      <c r="S1693" s="43">
        <f t="shared" si="419"/>
        <v>493</v>
      </c>
      <c r="T1693" s="92" t="s">
        <v>2431</v>
      </c>
      <c r="U1693" s="70" t="s">
        <v>2817</v>
      </c>
      <c r="V1693" s="70" t="s">
        <v>2431</v>
      </c>
      <c r="W1693" s="44" t="str">
        <f t="shared" si="420"/>
        <v/>
      </c>
      <c r="X1693" s="25" t="str">
        <f t="shared" si="421"/>
        <v/>
      </c>
      <c r="Y1693" s="1">
        <f t="shared" si="422"/>
        <v>1655</v>
      </c>
      <c r="Z1693" t="str">
        <f t="shared" si="423"/>
        <v>ITM_ALPHAPOS</v>
      </c>
      <c r="AA1693" s="158" t="str">
        <f>IF(ISNA(VLOOKUP(X1693,Sheet2!J:J,1,0)),"//","")</f>
        <v/>
      </c>
      <c r="AC1693" s="108" t="str">
        <f t="shared" si="424"/>
        <v/>
      </c>
      <c r="AD1693" t="b">
        <f t="shared" si="425"/>
        <v>1</v>
      </c>
    </row>
    <row r="1694" spans="1:30">
      <c r="A1694" s="56">
        <f t="shared" si="426"/>
        <v>1694</v>
      </c>
      <c r="B1694" s="55">
        <f t="shared" si="427"/>
        <v>1656</v>
      </c>
      <c r="C1694" s="62" t="s">
        <v>3950</v>
      </c>
      <c r="D1694" s="62" t="s">
        <v>2473</v>
      </c>
      <c r="E1694" s="65" t="s">
        <v>404</v>
      </c>
      <c r="F1694" s="65" t="s">
        <v>404</v>
      </c>
      <c r="G1694" s="190">
        <v>0</v>
      </c>
      <c r="H1694" s="190">
        <v>99</v>
      </c>
      <c r="I1694" s="174" t="s">
        <v>3</v>
      </c>
      <c r="J1694" s="65" t="s">
        <v>1549</v>
      </c>
      <c r="K1694" s="66" t="s">
        <v>4241</v>
      </c>
      <c r="L1694" s="67"/>
      <c r="M1694" s="63" t="s">
        <v>2170</v>
      </c>
      <c r="N1694" s="13"/>
      <c r="O1694"/>
      <c r="P1694" t="str">
        <f t="shared" si="418"/>
        <v/>
      </c>
      <c r="Q1694" t="str">
        <f>IF(ISNA(VLOOKUP(AC1694,#REF!,1)),"//","")</f>
        <v/>
      </c>
      <c r="R1694"/>
      <c r="S1694" s="43">
        <f t="shared" si="419"/>
        <v>493</v>
      </c>
      <c r="T1694" s="92" t="s">
        <v>2431</v>
      </c>
      <c r="U1694" s="70" t="s">
        <v>2817</v>
      </c>
      <c r="V1694" s="70" t="s">
        <v>2431</v>
      </c>
      <c r="W1694" s="44" t="str">
        <f t="shared" si="420"/>
        <v/>
      </c>
      <c r="X1694" s="25" t="str">
        <f t="shared" si="421"/>
        <v/>
      </c>
      <c r="Y1694" s="1">
        <f t="shared" si="422"/>
        <v>1656</v>
      </c>
      <c r="Z1694" t="str">
        <f t="shared" si="423"/>
        <v>ITM_ALPHARL</v>
      </c>
      <c r="AA1694" s="158" t="str">
        <f>IF(ISNA(VLOOKUP(X1694,Sheet2!J:J,1,0)),"//","")</f>
        <v/>
      </c>
      <c r="AC1694" s="108" t="str">
        <f t="shared" si="424"/>
        <v/>
      </c>
      <c r="AD1694" t="b">
        <f t="shared" si="425"/>
        <v>1</v>
      </c>
    </row>
    <row r="1695" spans="1:30">
      <c r="A1695" s="56">
        <f t="shared" si="426"/>
        <v>1695</v>
      </c>
      <c r="B1695" s="55">
        <f t="shared" si="427"/>
        <v>1657</v>
      </c>
      <c r="C1695" s="62" t="s">
        <v>3951</v>
      </c>
      <c r="D1695" s="62" t="s">
        <v>2473</v>
      </c>
      <c r="E1695" s="65" t="s">
        <v>405</v>
      </c>
      <c r="F1695" s="65" t="s">
        <v>405</v>
      </c>
      <c r="G1695" s="190">
        <v>0</v>
      </c>
      <c r="H1695" s="190">
        <v>99</v>
      </c>
      <c r="I1695" s="174" t="s">
        <v>3</v>
      </c>
      <c r="J1695" s="65" t="s">
        <v>1549</v>
      </c>
      <c r="K1695" s="66" t="s">
        <v>4241</v>
      </c>
      <c r="L1695" s="67"/>
      <c r="M1695" s="63" t="s">
        <v>2171</v>
      </c>
      <c r="N1695" s="13"/>
      <c r="O1695"/>
      <c r="P1695" t="str">
        <f t="shared" si="418"/>
        <v/>
      </c>
      <c r="Q1695" t="str">
        <f>IF(ISNA(VLOOKUP(AC1695,#REF!,1)),"//","")</f>
        <v/>
      </c>
      <c r="R1695"/>
      <c r="S1695" s="43">
        <f t="shared" si="419"/>
        <v>493</v>
      </c>
      <c r="T1695" s="92" t="s">
        <v>2431</v>
      </c>
      <c r="U1695" s="70" t="s">
        <v>2817</v>
      </c>
      <c r="V1695" s="70" t="s">
        <v>2431</v>
      </c>
      <c r="W1695" s="44" t="str">
        <f t="shared" si="420"/>
        <v/>
      </c>
      <c r="X1695" s="25" t="str">
        <f t="shared" si="421"/>
        <v/>
      </c>
      <c r="Y1695" s="1">
        <f t="shared" si="422"/>
        <v>1657</v>
      </c>
      <c r="Z1695" t="str">
        <f t="shared" si="423"/>
        <v>ITM_ALPHARR</v>
      </c>
      <c r="AA1695" s="158" t="str">
        <f>IF(ISNA(VLOOKUP(X1695,Sheet2!J:J,1,0)),"//","")</f>
        <v/>
      </c>
      <c r="AC1695" s="108" t="str">
        <f t="shared" si="424"/>
        <v/>
      </c>
      <c r="AD1695" t="b">
        <f t="shared" si="425"/>
        <v>1</v>
      </c>
    </row>
    <row r="1696" spans="1:30">
      <c r="A1696" s="56">
        <f t="shared" si="426"/>
        <v>1696</v>
      </c>
      <c r="B1696" s="55">
        <f t="shared" si="427"/>
        <v>1658</v>
      </c>
      <c r="C1696" s="62" t="s">
        <v>3952</v>
      </c>
      <c r="D1696" s="62" t="s">
        <v>2473</v>
      </c>
      <c r="E1696" s="65" t="s">
        <v>406</v>
      </c>
      <c r="F1696" s="65" t="s">
        <v>406</v>
      </c>
      <c r="G1696" s="190">
        <v>0</v>
      </c>
      <c r="H1696" s="190">
        <v>99</v>
      </c>
      <c r="I1696" s="174" t="s">
        <v>3</v>
      </c>
      <c r="J1696" s="65" t="s">
        <v>1549</v>
      </c>
      <c r="K1696" s="66" t="s">
        <v>4241</v>
      </c>
      <c r="L1696" s="67"/>
      <c r="M1696" s="63" t="s">
        <v>2172</v>
      </c>
      <c r="N1696" s="13"/>
      <c r="O1696"/>
      <c r="P1696" t="str">
        <f t="shared" si="418"/>
        <v/>
      </c>
      <c r="Q1696" t="str">
        <f>IF(ISNA(VLOOKUP(AC1696,#REF!,1)),"//","")</f>
        <v/>
      </c>
      <c r="R1696"/>
      <c r="S1696" s="43">
        <f t="shared" si="419"/>
        <v>493</v>
      </c>
      <c r="T1696" s="92" t="s">
        <v>2431</v>
      </c>
      <c r="U1696" s="70" t="s">
        <v>2817</v>
      </c>
      <c r="V1696" s="70" t="s">
        <v>2431</v>
      </c>
      <c r="W1696" s="44" t="str">
        <f t="shared" si="420"/>
        <v/>
      </c>
      <c r="X1696" s="25" t="str">
        <f t="shared" si="421"/>
        <v/>
      </c>
      <c r="Y1696" s="1">
        <f t="shared" si="422"/>
        <v>1658</v>
      </c>
      <c r="Z1696" t="str">
        <f t="shared" si="423"/>
        <v>ITM_ALPHASL</v>
      </c>
      <c r="AA1696" s="158" t="str">
        <f>IF(ISNA(VLOOKUP(X1696,Sheet2!J:J,1,0)),"//","")</f>
        <v/>
      </c>
      <c r="AC1696" s="108" t="str">
        <f t="shared" si="424"/>
        <v/>
      </c>
      <c r="AD1696" t="b">
        <f t="shared" si="425"/>
        <v>1</v>
      </c>
    </row>
    <row r="1697" spans="1:30">
      <c r="A1697" s="56">
        <f t="shared" si="426"/>
        <v>1697</v>
      </c>
      <c r="B1697" s="55">
        <f t="shared" si="427"/>
        <v>1659</v>
      </c>
      <c r="C1697" s="62" t="s">
        <v>3953</v>
      </c>
      <c r="D1697" s="62" t="s">
        <v>2473</v>
      </c>
      <c r="E1697" s="65" t="s">
        <v>1042</v>
      </c>
      <c r="F1697" s="65" t="s">
        <v>1042</v>
      </c>
      <c r="G1697" s="190">
        <v>0</v>
      </c>
      <c r="H1697" s="190">
        <v>99</v>
      </c>
      <c r="I1697" s="174" t="s">
        <v>3</v>
      </c>
      <c r="J1697" s="65" t="s">
        <v>1549</v>
      </c>
      <c r="K1697" s="66" t="s">
        <v>4241</v>
      </c>
      <c r="L1697" s="67"/>
      <c r="M1697" s="63" t="s">
        <v>2366</v>
      </c>
      <c r="N1697" s="13"/>
      <c r="O1697"/>
      <c r="P1697" t="str">
        <f t="shared" si="418"/>
        <v/>
      </c>
      <c r="Q1697" t="str">
        <f>IF(ISNA(VLOOKUP(AC1697,#REF!,1)),"//","")</f>
        <v/>
      </c>
      <c r="R1697"/>
      <c r="S1697" s="43">
        <f t="shared" si="419"/>
        <v>493</v>
      </c>
      <c r="T1697" s="92" t="s">
        <v>2431</v>
      </c>
      <c r="U1697" s="70" t="s">
        <v>2817</v>
      </c>
      <c r="V1697" s="70" t="s">
        <v>2431</v>
      </c>
      <c r="W1697" s="44" t="str">
        <f t="shared" si="420"/>
        <v/>
      </c>
      <c r="X1697" s="25" t="str">
        <f t="shared" si="421"/>
        <v/>
      </c>
      <c r="Y1697" s="1">
        <f t="shared" si="422"/>
        <v>1659</v>
      </c>
      <c r="Z1697" t="str">
        <f t="shared" si="423"/>
        <v>ITM_ALPHASR</v>
      </c>
      <c r="AA1697" s="158" t="str">
        <f>IF(ISNA(VLOOKUP(X1697,Sheet2!J:J,1,0)),"//","")</f>
        <v/>
      </c>
      <c r="AC1697" s="108" t="str">
        <f t="shared" si="424"/>
        <v/>
      </c>
      <c r="AD1697" t="b">
        <f t="shared" si="425"/>
        <v>1</v>
      </c>
    </row>
    <row r="1698" spans="1:30">
      <c r="A1698" s="56">
        <f t="shared" si="426"/>
        <v>1698</v>
      </c>
      <c r="B1698" s="55">
        <f t="shared" si="427"/>
        <v>1660</v>
      </c>
      <c r="C1698" s="62" t="s">
        <v>3954</v>
      </c>
      <c r="D1698" s="62" t="s">
        <v>2473</v>
      </c>
      <c r="E1698" s="65" t="s">
        <v>1463</v>
      </c>
      <c r="F1698" s="65" t="s">
        <v>1463</v>
      </c>
      <c r="G1698" s="73">
        <v>0</v>
      </c>
      <c r="H1698" s="73">
        <v>99</v>
      </c>
      <c r="I1698" s="174" t="s">
        <v>3</v>
      </c>
      <c r="J1698" s="65" t="s">
        <v>1549</v>
      </c>
      <c r="K1698" s="66" t="s">
        <v>4241</v>
      </c>
      <c r="L1698" s="67"/>
      <c r="M1698" s="63" t="s">
        <v>2176</v>
      </c>
      <c r="N1698" s="13"/>
      <c r="O1698"/>
      <c r="P1698" t="str">
        <f t="shared" si="418"/>
        <v/>
      </c>
      <c r="Q1698" t="str">
        <f>IF(ISNA(VLOOKUP(AC1698,#REF!,1)),"//","")</f>
        <v/>
      </c>
      <c r="R1698"/>
      <c r="S1698" s="43">
        <f t="shared" si="419"/>
        <v>493</v>
      </c>
      <c r="T1698" s="92" t="s">
        <v>2431</v>
      </c>
      <c r="U1698" s="70" t="s">
        <v>2817</v>
      </c>
      <c r="V1698" s="70" t="s">
        <v>2431</v>
      </c>
      <c r="W1698" s="44" t="str">
        <f t="shared" si="420"/>
        <v/>
      </c>
      <c r="X1698" s="25" t="str">
        <f t="shared" si="421"/>
        <v/>
      </c>
      <c r="Y1698" s="1">
        <f t="shared" si="422"/>
        <v>1660</v>
      </c>
      <c r="Z1698" t="str">
        <f t="shared" si="423"/>
        <v>ITM_ALPHAtoX</v>
      </c>
      <c r="AA1698" s="158" t="str">
        <f>IF(ISNA(VLOOKUP(X1698,Sheet2!J:J,1,0)),"//","")</f>
        <v/>
      </c>
      <c r="AC1698" s="108" t="str">
        <f t="shared" si="424"/>
        <v/>
      </c>
      <c r="AD1698" t="b">
        <f t="shared" si="425"/>
        <v>1</v>
      </c>
    </row>
    <row r="1699" spans="1:30">
      <c r="A1699" s="56">
        <f t="shared" si="426"/>
        <v>1699</v>
      </c>
      <c r="B1699" s="55">
        <f t="shared" si="427"/>
        <v>1661</v>
      </c>
      <c r="C1699" s="62" t="s">
        <v>3955</v>
      </c>
      <c r="D1699" s="62" t="s">
        <v>7</v>
      </c>
      <c r="E1699" s="65" t="s">
        <v>3693</v>
      </c>
      <c r="F1699" s="65" t="s">
        <v>3693</v>
      </c>
      <c r="G1699" s="190">
        <v>0</v>
      </c>
      <c r="H1699" s="190">
        <v>0</v>
      </c>
      <c r="I1699" s="174" t="s">
        <v>3</v>
      </c>
      <c r="J1699" s="65" t="s">
        <v>1549</v>
      </c>
      <c r="K1699" s="66" t="s">
        <v>4241</v>
      </c>
      <c r="L1699" s="67"/>
      <c r="M1699" s="63" t="s">
        <v>2177</v>
      </c>
      <c r="N1699" s="13"/>
      <c r="O1699"/>
      <c r="P1699" t="str">
        <f t="shared" si="418"/>
        <v/>
      </c>
      <c r="Q1699" t="str">
        <f>IF(ISNA(VLOOKUP(AC1699,#REF!,1)),"//","")</f>
        <v/>
      </c>
      <c r="R1699"/>
      <c r="S1699" s="43">
        <f t="shared" si="419"/>
        <v>494</v>
      </c>
      <c r="T1699" s="92" t="s">
        <v>2431</v>
      </c>
      <c r="U1699" s="70" t="s">
        <v>2431</v>
      </c>
      <c r="V1699" s="70" t="s">
        <v>4251</v>
      </c>
      <c r="W1699" s="44" t="str">
        <f t="shared" si="420"/>
        <v>STD_BETA "(X,Y)"</v>
      </c>
      <c r="X1699" s="25" t="str">
        <f t="shared" si="421"/>
        <v>BETA</v>
      </c>
      <c r="Y1699" s="1">
        <f t="shared" si="422"/>
        <v>1661</v>
      </c>
      <c r="Z1699" t="str">
        <f t="shared" si="423"/>
        <v>ITM_BETAXY</v>
      </c>
      <c r="AA1699" s="158" t="str">
        <f>IF(ISNA(VLOOKUP(X1699,Sheet2!J:J,1,0)),"//","")</f>
        <v>//</v>
      </c>
      <c r="AC1699" s="108" t="str">
        <f t="shared" si="424"/>
        <v>BETA</v>
      </c>
      <c r="AD1699" t="b">
        <f t="shared" si="425"/>
        <v>1</v>
      </c>
    </row>
    <row r="1700" spans="1:30">
      <c r="A1700" s="56">
        <f t="shared" si="426"/>
        <v>1700</v>
      </c>
      <c r="B1700" s="55">
        <f t="shared" si="427"/>
        <v>1662</v>
      </c>
      <c r="C1700" s="59" t="s">
        <v>4556</v>
      </c>
      <c r="D1700" s="59" t="s">
        <v>7</v>
      </c>
      <c r="E1700" s="65" t="s">
        <v>1464</v>
      </c>
      <c r="F1700" s="65" t="s">
        <v>1464</v>
      </c>
      <c r="G1700" s="190">
        <v>0</v>
      </c>
      <c r="H1700" s="190">
        <v>0</v>
      </c>
      <c r="I1700" s="174" t="s">
        <v>3</v>
      </c>
      <c r="J1700" s="65" t="s">
        <v>1549</v>
      </c>
      <c r="K1700" s="66" t="s">
        <v>4241</v>
      </c>
      <c r="L1700" s="67"/>
      <c r="M1700" s="63" t="s">
        <v>2181</v>
      </c>
      <c r="N1700" s="13"/>
      <c r="O1700"/>
      <c r="P1700" t="str">
        <f t="shared" si="418"/>
        <v/>
      </c>
      <c r="Q1700" t="str">
        <f>IF(ISNA(VLOOKUP(AC1700,#REF!,1)),"//","")</f>
        <v/>
      </c>
      <c r="R1700"/>
      <c r="S1700" s="43">
        <f t="shared" si="419"/>
        <v>495</v>
      </c>
      <c r="T1700" s="92" t="s">
        <v>2431</v>
      </c>
      <c r="U1700" s="70" t="s">
        <v>2431</v>
      </c>
      <c r="V1700" s="70" t="s">
        <v>2431</v>
      </c>
      <c r="W1700" s="44" t="str">
        <f t="shared" si="420"/>
        <v>STD_GAMMA STD_SUB_X STD_SUB_Y</v>
      </c>
      <c r="X1700" s="25" t="str">
        <f t="shared" si="421"/>
        <v>GAMMAXY</v>
      </c>
      <c r="Y1700" s="1">
        <f t="shared" si="422"/>
        <v>1662</v>
      </c>
      <c r="Z1700" t="str">
        <f t="shared" si="423"/>
        <v>ITM_gammaXY</v>
      </c>
      <c r="AA1700" s="158" t="str">
        <f>IF(ISNA(VLOOKUP(X1700,Sheet2!J:J,1,0)),"//","")</f>
        <v>//</v>
      </c>
      <c r="AC1700" s="108" t="str">
        <f t="shared" si="424"/>
        <v>GAMMAXY</v>
      </c>
      <c r="AD1700" t="b">
        <f t="shared" si="425"/>
        <v>1</v>
      </c>
    </row>
    <row r="1701" spans="1:30">
      <c r="A1701" s="56">
        <f t="shared" si="426"/>
        <v>1701</v>
      </c>
      <c r="B1701" s="55">
        <f t="shared" si="427"/>
        <v>1663</v>
      </c>
      <c r="C1701" s="59" t="s">
        <v>4557</v>
      </c>
      <c r="D1701" s="59" t="s">
        <v>7</v>
      </c>
      <c r="E1701" s="65" t="s">
        <v>1465</v>
      </c>
      <c r="F1701" s="65" t="s">
        <v>1465</v>
      </c>
      <c r="G1701" s="190">
        <v>0</v>
      </c>
      <c r="H1701" s="190">
        <v>0</v>
      </c>
      <c r="I1701" s="174" t="s">
        <v>3</v>
      </c>
      <c r="J1701" s="65" t="s">
        <v>1549</v>
      </c>
      <c r="K1701" s="66" t="s">
        <v>4241</v>
      </c>
      <c r="L1701" s="67"/>
      <c r="M1701" s="63" t="s">
        <v>2182</v>
      </c>
      <c r="N1701" s="13"/>
      <c r="O1701"/>
      <c r="P1701" t="str">
        <f t="shared" si="418"/>
        <v/>
      </c>
      <c r="Q1701" t="str">
        <f>IF(ISNA(VLOOKUP(AC1701,#REF!,1)),"//","")</f>
        <v/>
      </c>
      <c r="R1701"/>
      <c r="S1701" s="43">
        <f t="shared" si="419"/>
        <v>496</v>
      </c>
      <c r="T1701" s="92" t="s">
        <v>2431</v>
      </c>
      <c r="U1701" s="70" t="s">
        <v>2431</v>
      </c>
      <c r="V1701" s="70" t="s">
        <v>2431</v>
      </c>
      <c r="W1701" s="44" t="str">
        <f t="shared" si="420"/>
        <v>STD_GAMMA STD_SUB_X STD_SUB_Y</v>
      </c>
      <c r="X1701" s="25" t="str">
        <f t="shared" si="421"/>
        <v>GAMMAXY</v>
      </c>
      <c r="Y1701" s="1">
        <f t="shared" si="422"/>
        <v>1663</v>
      </c>
      <c r="Z1701" t="str">
        <f t="shared" si="423"/>
        <v>ITM_GAMMAXY</v>
      </c>
      <c r="AA1701" s="158" t="str">
        <f>IF(ISNA(VLOOKUP(X1701,Sheet2!J:J,1,0)),"//","")</f>
        <v>//</v>
      </c>
      <c r="AC1701" s="108" t="str">
        <f t="shared" si="424"/>
        <v>GAMMAXY</v>
      </c>
      <c r="AD1701" t="b">
        <f t="shared" si="425"/>
        <v>1</v>
      </c>
    </row>
    <row r="1702" spans="1:30">
      <c r="A1702" s="56">
        <f t="shared" si="426"/>
        <v>1702</v>
      </c>
      <c r="B1702" s="55">
        <f t="shared" si="427"/>
        <v>1664</v>
      </c>
      <c r="C1702" s="59" t="s">
        <v>3956</v>
      </c>
      <c r="D1702" s="59" t="s">
        <v>7</v>
      </c>
      <c r="E1702" s="65" t="s">
        <v>1466</v>
      </c>
      <c r="F1702" s="65" t="s">
        <v>1466</v>
      </c>
      <c r="G1702" s="190">
        <v>0</v>
      </c>
      <c r="H1702" s="190">
        <v>0</v>
      </c>
      <c r="I1702" s="174" t="s">
        <v>3</v>
      </c>
      <c r="J1702" s="65" t="s">
        <v>1549</v>
      </c>
      <c r="K1702" s="66" t="s">
        <v>4241</v>
      </c>
      <c r="L1702" s="67"/>
      <c r="M1702" s="63" t="s">
        <v>2183</v>
      </c>
      <c r="N1702" s="13"/>
      <c r="O1702"/>
      <c r="P1702" t="str">
        <f t="shared" si="418"/>
        <v/>
      </c>
      <c r="Q1702" t="str">
        <f>IF(ISNA(VLOOKUP(AC1702,#REF!,1)),"//","")</f>
        <v/>
      </c>
      <c r="R1702"/>
      <c r="S1702" s="43">
        <f t="shared" si="419"/>
        <v>497</v>
      </c>
      <c r="T1702" s="92" t="s">
        <v>2889</v>
      </c>
      <c r="U1702" s="70" t="s">
        <v>2431</v>
      </c>
      <c r="V1702" s="70" t="s">
        <v>4252</v>
      </c>
      <c r="W1702" s="44" t="str">
        <f t="shared" si="420"/>
        <v>STD_GAMMA "(X)"</v>
      </c>
      <c r="X1702" s="25" t="str">
        <f t="shared" si="421"/>
        <v>GAMMA</v>
      </c>
      <c r="Y1702" s="1">
        <f t="shared" si="422"/>
        <v>1664</v>
      </c>
      <c r="Z1702" t="str">
        <f t="shared" si="423"/>
        <v>ITM_GAMMAX</v>
      </c>
      <c r="AA1702" s="158" t="str">
        <f>IF(ISNA(VLOOKUP(X1702,Sheet2!J:J,1,0)),"//","")</f>
        <v>//</v>
      </c>
      <c r="AC1702" s="108" t="str">
        <f t="shared" si="424"/>
        <v>GAMMA</v>
      </c>
      <c r="AD1702" t="b">
        <f t="shared" si="425"/>
        <v>1</v>
      </c>
    </row>
    <row r="1703" spans="1:30">
      <c r="A1703" s="56">
        <f t="shared" si="426"/>
        <v>1703</v>
      </c>
      <c r="B1703" s="55">
        <f t="shared" si="427"/>
        <v>1665</v>
      </c>
      <c r="C1703" s="59" t="s">
        <v>5040</v>
      </c>
      <c r="D1703" s="59" t="s">
        <v>7</v>
      </c>
      <c r="E1703" s="65" t="s">
        <v>5041</v>
      </c>
      <c r="F1703" s="65" t="s">
        <v>5041</v>
      </c>
      <c r="G1703" s="190">
        <v>0</v>
      </c>
      <c r="H1703" s="190">
        <v>0</v>
      </c>
      <c r="I1703" s="174" t="s">
        <v>3</v>
      </c>
      <c r="J1703" s="65" t="s">
        <v>1549</v>
      </c>
      <c r="K1703" s="66" t="s">
        <v>4241</v>
      </c>
      <c r="L1703" s="67"/>
      <c r="M1703" s="63" t="s">
        <v>5065</v>
      </c>
      <c r="N1703" s="13"/>
      <c r="O1703"/>
      <c r="P1703" t="str">
        <f t="shared" si="418"/>
        <v/>
      </c>
      <c r="Q1703" t="str">
        <f>IF(ISNA(VLOOKUP(AC1703,#REF!,1)),"//","")</f>
        <v/>
      </c>
      <c r="R1703"/>
      <c r="S1703" s="43">
        <f t="shared" si="419"/>
        <v>498</v>
      </c>
      <c r="T1703" s="92" t="s">
        <v>2431</v>
      </c>
      <c r="U1703" s="70" t="s">
        <v>2431</v>
      </c>
      <c r="V1703" s="70" t="s">
        <v>2431</v>
      </c>
      <c r="W1703" s="44" t="str">
        <f t="shared" si="420"/>
        <v>"Y" STD_SUB_Y "(X)"</v>
      </c>
      <c r="X1703" s="25" t="str">
        <f t="shared" si="421"/>
        <v>YY(X)</v>
      </c>
      <c r="Y1703" s="1">
        <f t="shared" si="422"/>
        <v>1665</v>
      </c>
      <c r="Z1703" t="str">
        <f t="shared" si="423"/>
        <v>ITM_YYX</v>
      </c>
      <c r="AA1703" s="158" t="str">
        <f>IF(ISNA(VLOOKUP(X1703,Sheet2!J:J,1,0)),"//","")</f>
        <v>//</v>
      </c>
      <c r="AC1703" s="108" t="str">
        <f t="shared" si="424"/>
        <v>YY</v>
      </c>
      <c r="AD1703" t="b">
        <f t="shared" si="425"/>
        <v>0</v>
      </c>
    </row>
    <row r="1704" spans="1:30">
      <c r="A1704" s="56">
        <f t="shared" si="426"/>
        <v>1704</v>
      </c>
      <c r="B1704" s="55">
        <f t="shared" si="427"/>
        <v>1666</v>
      </c>
      <c r="C1704" s="59" t="s">
        <v>3957</v>
      </c>
      <c r="D1704" s="59" t="s">
        <v>7</v>
      </c>
      <c r="E1704" s="65" t="s">
        <v>1467</v>
      </c>
      <c r="F1704" s="65" t="s">
        <v>1467</v>
      </c>
      <c r="G1704" s="190">
        <v>0</v>
      </c>
      <c r="H1704" s="190">
        <v>0</v>
      </c>
      <c r="I1704" s="174" t="s">
        <v>3</v>
      </c>
      <c r="J1704" s="65" t="s">
        <v>1549</v>
      </c>
      <c r="K1704" s="66" t="s">
        <v>4241</v>
      </c>
      <c r="L1704" s="67"/>
      <c r="M1704" s="63" t="s">
        <v>2184</v>
      </c>
      <c r="N1704" s="13"/>
      <c r="O1704"/>
      <c r="P1704" t="str">
        <f t="shared" si="418"/>
        <v/>
      </c>
      <c r="Q1704" t="str">
        <f>IF(ISNA(VLOOKUP(AC1704,#REF!,1)),"//","")</f>
        <v/>
      </c>
      <c r="R1704"/>
      <c r="S1704" s="43">
        <f t="shared" si="419"/>
        <v>499</v>
      </c>
      <c r="T1704" s="92" t="s">
        <v>2889</v>
      </c>
      <c r="U1704" s="70" t="s">
        <v>2431</v>
      </c>
      <c r="V1704" s="70" t="s">
        <v>2431</v>
      </c>
      <c r="W1704" s="44" t="str">
        <f t="shared" si="420"/>
        <v>STD_DELTA "%"</v>
      </c>
      <c r="X1704" s="25" t="str">
        <f t="shared" si="421"/>
        <v>DELTA%</v>
      </c>
      <c r="Y1704" s="1">
        <f t="shared" si="422"/>
        <v>1666</v>
      </c>
      <c r="Z1704" t="str">
        <f t="shared" si="423"/>
        <v>ITM_DELTAPC</v>
      </c>
      <c r="AA1704" s="158" t="str">
        <f>IF(ISNA(VLOOKUP(X1704,Sheet2!J:J,1,0)),"//","")</f>
        <v>//</v>
      </c>
      <c r="AC1704" s="108" t="str">
        <f t="shared" si="424"/>
        <v>DELTA%</v>
      </c>
      <c r="AD1704" t="b">
        <f t="shared" si="425"/>
        <v>1</v>
      </c>
    </row>
    <row r="1705" spans="1:30">
      <c r="A1705" s="56">
        <f t="shared" si="426"/>
        <v>1705</v>
      </c>
      <c r="B1705" s="55">
        <f t="shared" si="427"/>
        <v>1667</v>
      </c>
      <c r="C1705" s="59" t="s">
        <v>3958</v>
      </c>
      <c r="D1705" s="59" t="s">
        <v>7</v>
      </c>
      <c r="E1705" s="65" t="s">
        <v>561</v>
      </c>
      <c r="F1705" s="65" t="s">
        <v>561</v>
      </c>
      <c r="G1705" s="190">
        <v>0</v>
      </c>
      <c r="H1705" s="190">
        <v>0</v>
      </c>
      <c r="I1705" s="174" t="s">
        <v>3</v>
      </c>
      <c r="J1705" s="65" t="s">
        <v>1549</v>
      </c>
      <c r="K1705" s="66" t="s">
        <v>4241</v>
      </c>
      <c r="L1705" s="67"/>
      <c r="M1705" s="63" t="s">
        <v>3659</v>
      </c>
      <c r="N1705" s="13"/>
      <c r="O1705"/>
      <c r="P1705" t="str">
        <f t="shared" si="418"/>
        <v/>
      </c>
      <c r="Q1705" t="str">
        <f>IF(ISNA(VLOOKUP(AC1705,#REF!,1)),"//","")</f>
        <v/>
      </c>
      <c r="R1705"/>
      <c r="S1705" s="43">
        <f t="shared" si="419"/>
        <v>500</v>
      </c>
      <c r="T1705" s="92"/>
      <c r="U1705" s="70"/>
      <c r="V1705" s="70"/>
      <c r="W1705" s="44" t="str">
        <f t="shared" si="420"/>
        <v>STD_EPSILON</v>
      </c>
      <c r="X1705" s="25" t="str">
        <f t="shared" si="421"/>
        <v>EPSILON</v>
      </c>
      <c r="Y1705" s="1">
        <f t="shared" si="422"/>
        <v>1667</v>
      </c>
      <c r="Z1705" t="str">
        <f t="shared" si="423"/>
        <v>ITM_SCATTFACT</v>
      </c>
      <c r="AA1705" s="158" t="str">
        <f>IF(ISNA(VLOOKUP(X1705,Sheet2!J:J,1,0)),"//","")</f>
        <v>//</v>
      </c>
      <c r="AC1705" s="108" t="str">
        <f t="shared" si="424"/>
        <v>EPSILON</v>
      </c>
      <c r="AD1705" t="b">
        <f t="shared" si="425"/>
        <v>1</v>
      </c>
    </row>
    <row r="1706" spans="1:30">
      <c r="A1706" s="56">
        <f t="shared" si="426"/>
        <v>1706</v>
      </c>
      <c r="B1706" s="55">
        <f t="shared" si="427"/>
        <v>1668</v>
      </c>
      <c r="C1706" s="59" t="s">
        <v>3959</v>
      </c>
      <c r="D1706" s="59" t="s">
        <v>7</v>
      </c>
      <c r="E1706" s="65" t="s">
        <v>1468</v>
      </c>
      <c r="F1706" s="65" t="s">
        <v>1468</v>
      </c>
      <c r="G1706" s="190">
        <v>0</v>
      </c>
      <c r="H1706" s="190">
        <v>0</v>
      </c>
      <c r="I1706" s="174" t="s">
        <v>3</v>
      </c>
      <c r="J1706" s="65" t="s">
        <v>1549</v>
      </c>
      <c r="K1706" s="66" t="s">
        <v>4241</v>
      </c>
      <c r="L1706" s="67"/>
      <c r="M1706" s="63" t="s">
        <v>3660</v>
      </c>
      <c r="N1706" s="13"/>
      <c r="O1706"/>
      <c r="P1706" t="str">
        <f t="shared" si="418"/>
        <v/>
      </c>
      <c r="Q1706" t="str">
        <f>IF(ISNA(VLOOKUP(AC1706,#REF!,1)),"//","")</f>
        <v/>
      </c>
      <c r="R1706"/>
      <c r="S1706" s="43">
        <f t="shared" si="419"/>
        <v>501</v>
      </c>
      <c r="T1706" s="92"/>
      <c r="U1706" s="70"/>
      <c r="V1706" s="70"/>
      <c r="W1706" s="44" t="str">
        <f t="shared" si="420"/>
        <v>STD_EPSILON STD_SUB_M</v>
      </c>
      <c r="X1706" s="25" t="str">
        <f t="shared" si="421"/>
        <v>EPSILONM</v>
      </c>
      <c r="Y1706" s="1">
        <f t="shared" si="422"/>
        <v>1668</v>
      </c>
      <c r="Z1706" t="str">
        <f t="shared" si="423"/>
        <v>ITM_SCATTFACTm</v>
      </c>
      <c r="AA1706" s="158" t="str">
        <f>IF(ISNA(VLOOKUP(X1706,Sheet2!J:J,1,0)),"//","")</f>
        <v>//</v>
      </c>
      <c r="AC1706" s="108" t="str">
        <f t="shared" si="424"/>
        <v>EPSILONM</v>
      </c>
      <c r="AD1706" t="b">
        <f t="shared" si="425"/>
        <v>1</v>
      </c>
    </row>
    <row r="1707" spans="1:30">
      <c r="A1707" s="56">
        <f t="shared" si="426"/>
        <v>1707</v>
      </c>
      <c r="B1707" s="55">
        <f t="shared" si="427"/>
        <v>1669</v>
      </c>
      <c r="C1707" s="59" t="s">
        <v>3960</v>
      </c>
      <c r="D1707" s="59" t="s">
        <v>7</v>
      </c>
      <c r="E1707" s="65" t="s">
        <v>1469</v>
      </c>
      <c r="F1707" s="65" t="s">
        <v>1469</v>
      </c>
      <c r="G1707" s="190">
        <v>0</v>
      </c>
      <c r="H1707" s="190">
        <v>0</v>
      </c>
      <c r="I1707" s="174" t="s">
        <v>3</v>
      </c>
      <c r="J1707" s="65" t="s">
        <v>1549</v>
      </c>
      <c r="K1707" s="66" t="s">
        <v>4241</v>
      </c>
      <c r="L1707" s="67"/>
      <c r="M1707" s="63" t="s">
        <v>3661</v>
      </c>
      <c r="N1707" s="13"/>
      <c r="O1707"/>
      <c r="P1707" t="str">
        <f t="shared" si="418"/>
        <v/>
      </c>
      <c r="Q1707" t="str">
        <f>IF(ISNA(VLOOKUP(AC1707,#REF!,1)),"//","")</f>
        <v/>
      </c>
      <c r="R1707"/>
      <c r="S1707" s="43">
        <f t="shared" si="419"/>
        <v>502</v>
      </c>
      <c r="T1707" s="92"/>
      <c r="U1707" s="70"/>
      <c r="V1707" s="70"/>
      <c r="W1707" s="44" t="str">
        <f t="shared" si="420"/>
        <v>STD_EPSILON STD_SUB_P</v>
      </c>
      <c r="X1707" s="25" t="str">
        <f t="shared" si="421"/>
        <v>EPSILONP</v>
      </c>
      <c r="Y1707" s="1">
        <f t="shared" si="422"/>
        <v>1669</v>
      </c>
      <c r="Z1707" t="str">
        <f t="shared" si="423"/>
        <v>ITM_SCATTFACTp</v>
      </c>
      <c r="AA1707" s="158" t="str">
        <f>IF(ISNA(VLOOKUP(X1707,Sheet2!J:J,1,0)),"//","")</f>
        <v>//</v>
      </c>
      <c r="AC1707" s="108" t="str">
        <f t="shared" si="424"/>
        <v>EPSILONP</v>
      </c>
      <c r="AD1707" t="b">
        <f t="shared" si="425"/>
        <v>1</v>
      </c>
    </row>
    <row r="1708" spans="1:30">
      <c r="A1708" s="56">
        <f t="shared" si="426"/>
        <v>1708</v>
      </c>
      <c r="B1708" s="55">
        <f t="shared" si="427"/>
        <v>1670</v>
      </c>
      <c r="C1708" s="59" t="s">
        <v>4600</v>
      </c>
      <c r="D1708" s="59" t="s">
        <v>7</v>
      </c>
      <c r="E1708" s="65" t="s">
        <v>413</v>
      </c>
      <c r="F1708" s="65" t="s">
        <v>413</v>
      </c>
      <c r="G1708" s="190">
        <v>0</v>
      </c>
      <c r="H1708" s="190">
        <v>0</v>
      </c>
      <c r="I1708" s="174" t="s">
        <v>3</v>
      </c>
      <c r="J1708" s="65" t="s">
        <v>1549</v>
      </c>
      <c r="K1708" s="66" t="s">
        <v>4241</v>
      </c>
      <c r="L1708" s="67"/>
      <c r="M1708" s="63" t="s">
        <v>2187</v>
      </c>
      <c r="N1708" s="13"/>
      <c r="O1708"/>
      <c r="P1708" t="str">
        <f t="shared" si="418"/>
        <v/>
      </c>
      <c r="Q1708" t="str">
        <f>IF(ISNA(VLOOKUP(AC1708,#REF!,1)),"//","")</f>
        <v/>
      </c>
      <c r="R1708"/>
      <c r="S1708" s="43">
        <f t="shared" si="419"/>
        <v>503</v>
      </c>
      <c r="T1708" s="92"/>
      <c r="U1708" s="70"/>
      <c r="V1708" s="70"/>
      <c r="W1708" s="44" t="str">
        <f t="shared" si="420"/>
        <v>STD_ZETA "(X)"</v>
      </c>
      <c r="X1708" s="25" t="str">
        <f t="shared" si="421"/>
        <v>ZETA(X)</v>
      </c>
      <c r="Y1708" s="1">
        <f t="shared" si="422"/>
        <v>1670</v>
      </c>
      <c r="Z1708" t="str">
        <f t="shared" si="423"/>
        <v>ITM_zetaX</v>
      </c>
      <c r="AA1708" s="158" t="str">
        <f>IF(ISNA(VLOOKUP(X1708,Sheet2!J:J,1,0)),"//","")</f>
        <v>//</v>
      </c>
      <c r="AC1708" s="108" t="str">
        <f t="shared" si="424"/>
        <v>ZETA</v>
      </c>
      <c r="AD1708" t="b">
        <f t="shared" si="425"/>
        <v>0</v>
      </c>
    </row>
    <row r="1709" spans="1:30">
      <c r="A1709" s="56">
        <f t="shared" si="426"/>
        <v>1709</v>
      </c>
      <c r="B1709" s="55">
        <f t="shared" si="427"/>
        <v>1671</v>
      </c>
      <c r="C1709" s="59" t="s">
        <v>4057</v>
      </c>
      <c r="D1709" s="59" t="s">
        <v>7</v>
      </c>
      <c r="E1709" s="65" t="s">
        <v>425</v>
      </c>
      <c r="F1709" s="65" t="s">
        <v>425</v>
      </c>
      <c r="G1709" s="190">
        <v>0</v>
      </c>
      <c r="H1709" s="190">
        <v>0</v>
      </c>
      <c r="I1709" s="174" t="s">
        <v>3</v>
      </c>
      <c r="J1709" s="65" t="s">
        <v>1549</v>
      </c>
      <c r="K1709" s="66" t="s">
        <v>4241</v>
      </c>
      <c r="L1709" s="67"/>
      <c r="M1709" s="63" t="s">
        <v>3662</v>
      </c>
      <c r="N1709" s="13"/>
      <c r="O1709"/>
      <c r="P1709" t="str">
        <f t="shared" si="418"/>
        <v/>
      </c>
      <c r="Q1709" t="str">
        <f>IF(ISNA(VLOOKUP(AC1709,#REF!,1)),"//","")</f>
        <v/>
      </c>
      <c r="R1709"/>
      <c r="S1709" s="43">
        <f t="shared" si="419"/>
        <v>504</v>
      </c>
      <c r="T1709" s="92"/>
      <c r="U1709" s="70"/>
      <c r="V1709" s="70"/>
      <c r="W1709" s="44" t="str">
        <f t="shared" si="420"/>
        <v>STD_PI STD_SUB_N</v>
      </c>
      <c r="X1709" s="25" t="str">
        <f t="shared" si="421"/>
        <v>PIN</v>
      </c>
      <c r="Y1709" s="1">
        <f t="shared" si="422"/>
        <v>1671</v>
      </c>
      <c r="Z1709" t="str">
        <f t="shared" si="423"/>
        <v>ITM_PIn</v>
      </c>
      <c r="AA1709" s="158" t="str">
        <f>IF(ISNA(VLOOKUP(X1709,Sheet2!J:J,1,0)),"//","")</f>
        <v>//</v>
      </c>
      <c r="AC1709" s="108" t="str">
        <f t="shared" si="424"/>
        <v>PIN</v>
      </c>
      <c r="AD1709" t="b">
        <f t="shared" si="425"/>
        <v>1</v>
      </c>
    </row>
    <row r="1710" spans="1:30">
      <c r="A1710" s="56">
        <f t="shared" si="426"/>
        <v>1710</v>
      </c>
      <c r="B1710" s="55">
        <f t="shared" si="427"/>
        <v>1672</v>
      </c>
      <c r="C1710" s="59" t="s">
        <v>4057</v>
      </c>
      <c r="D1710" s="59" t="s">
        <v>7</v>
      </c>
      <c r="E1710" s="65" t="s">
        <v>1470</v>
      </c>
      <c r="F1710" s="65" t="s">
        <v>1470</v>
      </c>
      <c r="G1710" s="190">
        <v>0</v>
      </c>
      <c r="H1710" s="190">
        <v>0</v>
      </c>
      <c r="I1710" s="174" t="s">
        <v>3</v>
      </c>
      <c r="J1710" s="65" t="s">
        <v>1549</v>
      </c>
      <c r="K1710" s="66" t="s">
        <v>4241</v>
      </c>
      <c r="L1710" s="67"/>
      <c r="M1710" s="63" t="s">
        <v>3663</v>
      </c>
      <c r="N1710" s="13"/>
      <c r="O1710"/>
      <c r="P1710" t="str">
        <f t="shared" si="418"/>
        <v/>
      </c>
      <c r="Q1710" t="str">
        <f>IF(ISNA(VLOOKUP(AC1710,#REF!,1)),"//","")</f>
        <v/>
      </c>
      <c r="R1710"/>
      <c r="S1710" s="43">
        <f t="shared" si="419"/>
        <v>505</v>
      </c>
      <c r="T1710" s="92"/>
      <c r="U1710" s="70"/>
      <c r="V1710" s="70"/>
      <c r="W1710" s="44" t="str">
        <f t="shared" si="420"/>
        <v>STD_SIGMA STD_SUB_N</v>
      </c>
      <c r="X1710" s="25" t="str">
        <f t="shared" si="421"/>
        <v>SUMN</v>
      </c>
      <c r="Y1710" s="1">
        <f t="shared" si="422"/>
        <v>1672</v>
      </c>
      <c r="Z1710" t="str">
        <f t="shared" si="423"/>
        <v>ITM_SIGMAn</v>
      </c>
      <c r="AA1710" s="158" t="str">
        <f>IF(ISNA(VLOOKUP(X1710,Sheet2!J:J,1,0)),"//","")</f>
        <v>//</v>
      </c>
      <c r="AC1710" s="108" t="str">
        <f t="shared" si="424"/>
        <v>SUMN</v>
      </c>
      <c r="AD1710" t="b">
        <f t="shared" si="425"/>
        <v>1</v>
      </c>
    </row>
    <row r="1711" spans="1:30">
      <c r="A1711" s="56">
        <f t="shared" si="426"/>
        <v>1711</v>
      </c>
      <c r="B1711" s="55">
        <f t="shared" si="427"/>
        <v>1673</v>
      </c>
      <c r="C1711" s="59" t="s">
        <v>3961</v>
      </c>
      <c r="D1711" s="59" t="s">
        <v>7</v>
      </c>
      <c r="E1711" s="65" t="s">
        <v>579</v>
      </c>
      <c r="F1711" s="65" t="s">
        <v>579</v>
      </c>
      <c r="G1711" s="190">
        <v>0</v>
      </c>
      <c r="H1711" s="190">
        <v>0</v>
      </c>
      <c r="I1711" s="174" t="s">
        <v>3</v>
      </c>
      <c r="J1711" s="65" t="s">
        <v>1549</v>
      </c>
      <c r="K1711" s="66" t="s">
        <v>4241</v>
      </c>
      <c r="L1711" s="67"/>
      <c r="M1711" s="63" t="s">
        <v>3664</v>
      </c>
      <c r="N1711" s="13"/>
      <c r="O1711"/>
      <c r="P1711" t="str">
        <f t="shared" si="418"/>
        <v/>
      </c>
      <c r="Q1711" t="str">
        <f>IF(ISNA(VLOOKUP(AC1711,#REF!,1)),"//","")</f>
        <v/>
      </c>
      <c r="R1711"/>
      <c r="S1711" s="43">
        <f t="shared" si="419"/>
        <v>506</v>
      </c>
      <c r="T1711" s="92"/>
      <c r="U1711" s="70"/>
      <c r="V1711" s="70"/>
      <c r="W1711" s="44" t="str">
        <f t="shared" si="420"/>
        <v>STD_SIGMA</v>
      </c>
      <c r="X1711" s="25" t="str">
        <f t="shared" si="421"/>
        <v>SUM</v>
      </c>
      <c r="Y1711" s="1">
        <f t="shared" si="422"/>
        <v>1673</v>
      </c>
      <c r="Z1711" t="str">
        <f t="shared" si="423"/>
        <v>ITM_STDDEV</v>
      </c>
      <c r="AA1711" s="158" t="str">
        <f>IF(ISNA(VLOOKUP(X1711,Sheet2!J:J,1,0)),"//","")</f>
        <v>//</v>
      </c>
      <c r="AC1711" s="108" t="str">
        <f t="shared" si="424"/>
        <v>SUM</v>
      </c>
      <c r="AD1711" t="b">
        <f t="shared" si="425"/>
        <v>1</v>
      </c>
    </row>
    <row r="1712" spans="1:30">
      <c r="A1712" s="56">
        <f t="shared" si="426"/>
        <v>1712</v>
      </c>
      <c r="B1712" s="55">
        <f t="shared" si="427"/>
        <v>1674</v>
      </c>
      <c r="C1712" s="59" t="s">
        <v>3962</v>
      </c>
      <c r="D1712" s="59" t="s">
        <v>7</v>
      </c>
      <c r="E1712" s="65" t="s">
        <v>1472</v>
      </c>
      <c r="F1712" s="65" t="s">
        <v>1472</v>
      </c>
      <c r="G1712" s="190">
        <v>0</v>
      </c>
      <c r="H1712" s="190">
        <v>0</v>
      </c>
      <c r="I1712" s="174" t="s">
        <v>3</v>
      </c>
      <c r="J1712" s="65" t="s">
        <v>1549</v>
      </c>
      <c r="K1712" s="66" t="s">
        <v>4241</v>
      </c>
      <c r="L1712" s="67"/>
      <c r="M1712" s="63" t="s">
        <v>3665</v>
      </c>
      <c r="N1712" s="13"/>
      <c r="O1712"/>
      <c r="P1712" t="str">
        <f t="shared" si="418"/>
        <v/>
      </c>
      <c r="Q1712" t="str">
        <f>IF(ISNA(VLOOKUP(AC1712,#REF!,1)),"//","")</f>
        <v/>
      </c>
      <c r="R1712"/>
      <c r="S1712" s="43">
        <f t="shared" si="419"/>
        <v>507</v>
      </c>
      <c r="T1712" s="92"/>
      <c r="U1712" s="70"/>
      <c r="V1712" s="70"/>
      <c r="W1712" s="44" t="str">
        <f t="shared" si="420"/>
        <v>STD_SIGMA STD_SUB_W</v>
      </c>
      <c r="X1712" s="25" t="str">
        <f t="shared" si="421"/>
        <v>SUMW</v>
      </c>
      <c r="Y1712" s="1">
        <f t="shared" si="422"/>
        <v>1674</v>
      </c>
      <c r="Z1712" t="str">
        <f t="shared" si="423"/>
        <v>ITM_STDDEVPOP</v>
      </c>
      <c r="AA1712" s="158" t="str">
        <f>IF(ISNA(VLOOKUP(X1712,Sheet2!J:J,1,0)),"//","")</f>
        <v>//</v>
      </c>
      <c r="AC1712" s="108" t="str">
        <f t="shared" si="424"/>
        <v>SUMW</v>
      </c>
      <c r="AD1712" t="b">
        <f t="shared" si="425"/>
        <v>1</v>
      </c>
    </row>
    <row r="1713" spans="1:30">
      <c r="A1713" s="56">
        <f t="shared" si="426"/>
        <v>1713</v>
      </c>
      <c r="B1713" s="55">
        <f t="shared" si="427"/>
        <v>1675</v>
      </c>
      <c r="C1713" s="59" t="s">
        <v>3963</v>
      </c>
      <c r="D1713" s="59" t="s">
        <v>7</v>
      </c>
      <c r="E1713" s="65" t="s">
        <v>1479</v>
      </c>
      <c r="F1713" s="65" t="s">
        <v>1479</v>
      </c>
      <c r="G1713" s="190">
        <v>0</v>
      </c>
      <c r="H1713" s="190">
        <v>0</v>
      </c>
      <c r="I1713" s="174" t="s">
        <v>3</v>
      </c>
      <c r="J1713" s="65" t="s">
        <v>1549</v>
      </c>
      <c r="K1713" s="66" t="s">
        <v>4241</v>
      </c>
      <c r="L1713" s="67"/>
      <c r="M1713" s="63" t="s">
        <v>2220</v>
      </c>
      <c r="N1713" s="13"/>
      <c r="O1713"/>
      <c r="P1713" t="str">
        <f t="shared" si="418"/>
        <v/>
      </c>
      <c r="Q1713" t="str">
        <f>IF(ISNA(VLOOKUP(AC1713,#REF!,1)),"//","")</f>
        <v/>
      </c>
      <c r="R1713"/>
      <c r="S1713" s="43">
        <f t="shared" si="419"/>
        <v>508</v>
      </c>
      <c r="T1713" s="92" t="s">
        <v>2889</v>
      </c>
      <c r="U1713" s="70" t="s">
        <v>2431</v>
      </c>
      <c r="V1713" s="70" t="s">
        <v>2431</v>
      </c>
      <c r="W1713" s="44" t="str">
        <f t="shared" si="420"/>
        <v>"RANI#"</v>
      </c>
      <c r="X1713" s="25" t="str">
        <f t="shared" si="421"/>
        <v>RANI#</v>
      </c>
      <c r="Y1713" s="1">
        <f t="shared" si="422"/>
        <v>1675</v>
      </c>
      <c r="Z1713" t="str">
        <f t="shared" si="423"/>
        <v>ITM_RANI</v>
      </c>
      <c r="AA1713" s="158" t="str">
        <f>IF(ISNA(VLOOKUP(X1713,Sheet2!J:J,1,0)),"//","")</f>
        <v>//</v>
      </c>
      <c r="AC1713" s="108" t="str">
        <f t="shared" si="424"/>
        <v>RANI#</v>
      </c>
      <c r="AD1713" t="b">
        <f t="shared" si="425"/>
        <v>1</v>
      </c>
    </row>
    <row r="1714" spans="1:30">
      <c r="A1714" s="56">
        <f t="shared" si="426"/>
        <v>1714</v>
      </c>
      <c r="B1714" s="55">
        <f t="shared" si="427"/>
        <v>1676</v>
      </c>
      <c r="C1714" s="59" t="s">
        <v>4057</v>
      </c>
      <c r="D1714" s="59" t="s">
        <v>7</v>
      </c>
      <c r="E1714" s="65" t="s">
        <v>1017</v>
      </c>
      <c r="F1714" s="65" t="s">
        <v>1017</v>
      </c>
      <c r="G1714" s="190">
        <v>0</v>
      </c>
      <c r="H1714" s="190">
        <v>0</v>
      </c>
      <c r="I1714" s="174" t="s">
        <v>3</v>
      </c>
      <c r="J1714" s="65" t="s">
        <v>1549</v>
      </c>
      <c r="K1714" s="66" t="s">
        <v>4241</v>
      </c>
      <c r="L1714" s="67"/>
      <c r="M1714" s="63" t="s">
        <v>2477</v>
      </c>
      <c r="N1714" s="13"/>
      <c r="O1714"/>
      <c r="P1714" t="str">
        <f t="shared" ref="P1714:P1778" si="428">IF(E1714=F1714,"","NOT EQUAL")</f>
        <v/>
      </c>
      <c r="Q1714" t="str">
        <f>IF(ISNA(VLOOKUP(AC1714,#REF!,1)),"//","")</f>
        <v/>
      </c>
      <c r="R1714"/>
      <c r="S1714" s="43">
        <f t="shared" si="419"/>
        <v>509</v>
      </c>
      <c r="T1714" s="92" t="s">
        <v>2431</v>
      </c>
      <c r="U1714" s="70" t="s">
        <v>2431</v>
      </c>
      <c r="V1714" s="70" t="s">
        <v>2431</v>
      </c>
      <c r="W1714" s="44" t="str">
        <f t="shared" si="420"/>
        <v>STD_PRINTER "X"</v>
      </c>
      <c r="X1714" s="25" t="str">
        <f t="shared" si="421"/>
        <v>PRINTERX</v>
      </c>
      <c r="Y1714" s="1">
        <f t="shared" si="422"/>
        <v>1676</v>
      </c>
      <c r="Z1714" t="str">
        <f t="shared" si="423"/>
        <v>ITM_PRINTERX</v>
      </c>
      <c r="AA1714" s="158" t="str">
        <f>IF(ISNA(VLOOKUP(X1714,Sheet2!J:J,1,0)),"//","")</f>
        <v>//</v>
      </c>
      <c r="AC1714" s="108" t="str">
        <f t="shared" si="424"/>
        <v>PRINTERX</v>
      </c>
      <c r="AD1714" t="b">
        <f t="shared" si="425"/>
        <v>1</v>
      </c>
    </row>
    <row r="1715" spans="1:30">
      <c r="A1715" s="56">
        <f t="shared" si="426"/>
        <v>1715</v>
      </c>
      <c r="B1715" s="55">
        <f t="shared" si="427"/>
        <v>1677</v>
      </c>
      <c r="C1715" s="59" t="s">
        <v>3964</v>
      </c>
      <c r="D1715" s="59" t="s">
        <v>7</v>
      </c>
      <c r="E1715" s="65" t="s">
        <v>2510</v>
      </c>
      <c r="F1715" s="65" t="s">
        <v>2510</v>
      </c>
      <c r="G1715" s="190">
        <v>0</v>
      </c>
      <c r="H1715" s="190">
        <v>0</v>
      </c>
      <c r="I1715" s="174" t="s">
        <v>3</v>
      </c>
      <c r="J1715" s="65" t="s">
        <v>1549</v>
      </c>
      <c r="K1715" s="66" t="s">
        <v>4241</v>
      </c>
      <c r="L1715" s="67"/>
      <c r="M1715" s="63" t="s">
        <v>2512</v>
      </c>
      <c r="N1715" s="13"/>
      <c r="O1715"/>
      <c r="P1715" t="str">
        <f t="shared" si="428"/>
        <v/>
      </c>
      <c r="Q1715" t="str">
        <f>IF(ISNA(VLOOKUP(AC1715,#REF!,1)),"//","")</f>
        <v/>
      </c>
      <c r="R1715"/>
      <c r="S1715" s="43">
        <f t="shared" si="419"/>
        <v>510</v>
      </c>
      <c r="T1715" s="92" t="s">
        <v>2910</v>
      </c>
      <c r="U1715" s="70" t="s">
        <v>2431</v>
      </c>
      <c r="V1715" s="70" t="s">
        <v>2431</v>
      </c>
      <c r="W1715" s="44" t="str">
        <f t="shared" si="420"/>
        <v>"RANGE"</v>
      </c>
      <c r="X1715" s="25" t="str">
        <f t="shared" si="421"/>
        <v>RANGE</v>
      </c>
      <c r="Y1715" s="1">
        <f t="shared" si="422"/>
        <v>1677</v>
      </c>
      <c r="Z1715" t="str">
        <f t="shared" si="423"/>
        <v>ITM_RANGE</v>
      </c>
      <c r="AA1715" s="158" t="str">
        <f>IF(ISNA(VLOOKUP(X1715,Sheet2!J:J,1,0)),"//","")</f>
        <v>//</v>
      </c>
      <c r="AC1715" s="108" t="str">
        <f t="shared" si="424"/>
        <v>RANGE</v>
      </c>
      <c r="AD1715" t="b">
        <f t="shared" si="425"/>
        <v>1</v>
      </c>
    </row>
    <row r="1716" spans="1:30">
      <c r="A1716" s="56">
        <f t="shared" si="426"/>
        <v>1716</v>
      </c>
      <c r="B1716" s="55">
        <f t="shared" si="427"/>
        <v>1678</v>
      </c>
      <c r="C1716" s="59" t="s">
        <v>3965</v>
      </c>
      <c r="D1716" s="59" t="s">
        <v>7</v>
      </c>
      <c r="E1716" s="65" t="s">
        <v>2511</v>
      </c>
      <c r="F1716" s="65" t="s">
        <v>2511</v>
      </c>
      <c r="G1716" s="190">
        <v>0</v>
      </c>
      <c r="H1716" s="190">
        <v>0</v>
      </c>
      <c r="I1716" s="174" t="s">
        <v>3</v>
      </c>
      <c r="J1716" s="65" t="s">
        <v>1549</v>
      </c>
      <c r="K1716" s="66" t="s">
        <v>4241</v>
      </c>
      <c r="L1716" s="67"/>
      <c r="M1716" s="63" t="s">
        <v>2513</v>
      </c>
      <c r="N1716" s="18"/>
      <c r="O1716"/>
      <c r="P1716" t="str">
        <f t="shared" si="428"/>
        <v/>
      </c>
      <c r="Q1716" t="str">
        <f>IF(ISNA(VLOOKUP(AC1716,#REF!,1)),"//","")</f>
        <v/>
      </c>
      <c r="R1716"/>
      <c r="S1716" s="43">
        <f t="shared" si="419"/>
        <v>511</v>
      </c>
      <c r="T1716" s="92" t="s">
        <v>2910</v>
      </c>
      <c r="U1716" s="70" t="s">
        <v>2431</v>
      </c>
      <c r="V1716" s="70" t="s">
        <v>2431</v>
      </c>
      <c r="W1716" s="44" t="str">
        <f t="shared" si="420"/>
        <v>"RANGE?"</v>
      </c>
      <c r="X1716" s="25" t="str">
        <f t="shared" si="421"/>
        <v>RANGE?</v>
      </c>
      <c r="Y1716" s="1">
        <f t="shared" si="422"/>
        <v>1678</v>
      </c>
      <c r="Z1716" t="str">
        <f t="shared" si="423"/>
        <v>ITM_GETRANGE</v>
      </c>
      <c r="AA1716" s="158" t="str">
        <f>IF(ISNA(VLOOKUP(X1716,Sheet2!J:J,1,0)),"//","")</f>
        <v>//</v>
      </c>
      <c r="AC1716" s="108" t="str">
        <f t="shared" si="424"/>
        <v>RANGE?</v>
      </c>
      <c r="AD1716" t="b">
        <f t="shared" si="425"/>
        <v>1</v>
      </c>
    </row>
    <row r="1717" spans="1:30">
      <c r="A1717" s="56">
        <f t="shared" si="426"/>
        <v>1717</v>
      </c>
      <c r="B1717" s="55">
        <f t="shared" si="427"/>
        <v>1679</v>
      </c>
      <c r="C1717" s="59" t="s">
        <v>3966</v>
      </c>
      <c r="D1717" s="59" t="s">
        <v>7</v>
      </c>
      <c r="E1717" s="65" t="s">
        <v>438</v>
      </c>
      <c r="F1717" s="65" t="s">
        <v>438</v>
      </c>
      <c r="G1717" s="73">
        <v>0</v>
      </c>
      <c r="H1717" s="73">
        <v>0</v>
      </c>
      <c r="I1717" s="174" t="s">
        <v>3</v>
      </c>
      <c r="J1717" s="65" t="s">
        <v>1549</v>
      </c>
      <c r="K1717" s="66" t="s">
        <v>4241</v>
      </c>
      <c r="L1717" s="67"/>
      <c r="M1717" s="63" t="s">
        <v>2227</v>
      </c>
      <c r="N1717" s="18"/>
      <c r="O1717"/>
      <c r="P1717" t="str">
        <f t="shared" si="428"/>
        <v/>
      </c>
      <c r="Q1717" t="str">
        <f>IF(ISNA(VLOOKUP(AC1717,#REF!,1)),"//","")</f>
        <v/>
      </c>
      <c r="R1717"/>
      <c r="S1717" s="43">
        <f t="shared" si="419"/>
        <v>512</v>
      </c>
      <c r="T1717" s="92" t="s">
        <v>2889</v>
      </c>
      <c r="U1717" s="70" t="s">
        <v>2431</v>
      </c>
      <c r="V1717" s="70" t="s">
        <v>2431</v>
      </c>
      <c r="W1717" s="44" t="str">
        <f t="shared" si="420"/>
        <v>"(-1)" STD_SUP_X</v>
      </c>
      <c r="X1717" s="25" t="str">
        <f t="shared" si="421"/>
        <v>(-1)^X</v>
      </c>
      <c r="Y1717" s="1">
        <f t="shared" si="422"/>
        <v>1679</v>
      </c>
      <c r="Z1717" t="str">
        <f t="shared" si="423"/>
        <v>ITM_M1X</v>
      </c>
      <c r="AA1717" s="158" t="str">
        <f>IF(ISNA(VLOOKUP(X1717,Sheet2!J:J,1,0)),"//","")</f>
        <v/>
      </c>
      <c r="AC1717" s="108" t="str">
        <f t="shared" si="424"/>
        <v>(-1)^X</v>
      </c>
      <c r="AD1717" t="b">
        <f t="shared" si="425"/>
        <v>1</v>
      </c>
    </row>
    <row r="1718" spans="1:30">
      <c r="A1718" s="56">
        <f t="shared" si="426"/>
        <v>1718</v>
      </c>
      <c r="B1718" s="55">
        <f t="shared" si="427"/>
        <v>1680</v>
      </c>
      <c r="C1718" s="59" t="s">
        <v>4767</v>
      </c>
      <c r="D1718" s="59" t="s">
        <v>7</v>
      </c>
      <c r="E1718" s="65" t="s">
        <v>1485</v>
      </c>
      <c r="F1718" s="65" t="s">
        <v>1485</v>
      </c>
      <c r="G1718" s="73">
        <v>0</v>
      </c>
      <c r="H1718" s="73">
        <v>0</v>
      </c>
      <c r="I1718" s="174" t="s">
        <v>3</v>
      </c>
      <c r="J1718" s="65" t="s">
        <v>1549</v>
      </c>
      <c r="K1718" s="66" t="s">
        <v>4241</v>
      </c>
      <c r="L1718" s="67"/>
      <c r="M1718" s="63" t="s">
        <v>2229</v>
      </c>
      <c r="N1718" s="13"/>
      <c r="O1718"/>
      <c r="P1718" t="str">
        <f t="shared" si="428"/>
        <v/>
      </c>
      <c r="Q1718" t="str">
        <f>IF(ISNA(VLOOKUP(AC1718,#REF!,1)),"//","")</f>
        <v/>
      </c>
      <c r="R1718"/>
      <c r="S1718" s="43">
        <f t="shared" si="419"/>
        <v>513</v>
      </c>
      <c r="T1718" s="92" t="s">
        <v>2431</v>
      </c>
      <c r="U1718" s="70" t="s">
        <v>2431</v>
      </c>
      <c r="V1718" s="70" t="s">
        <v>2431</v>
      </c>
      <c r="W1718" s="44" t="str">
        <f t="shared" si="420"/>
        <v>STD_CROSS "MOD"</v>
      </c>
      <c r="X1718" s="25" t="str">
        <f t="shared" si="421"/>
        <v>CROSSMOD</v>
      </c>
      <c r="Y1718" s="1">
        <f t="shared" si="422"/>
        <v>1680</v>
      </c>
      <c r="Z1718" t="str">
        <f t="shared" si="423"/>
        <v>ITM_XMOD</v>
      </c>
      <c r="AA1718" s="158" t="str">
        <f>IF(ISNA(VLOOKUP(X1718,Sheet2!J:J,1,0)),"//","")</f>
        <v>//</v>
      </c>
      <c r="AC1718" s="108" t="str">
        <f t="shared" si="424"/>
        <v>*MOD</v>
      </c>
      <c r="AD1718" t="b">
        <f t="shared" si="425"/>
        <v>0</v>
      </c>
    </row>
    <row r="1719" spans="1:30">
      <c r="A1719" s="56">
        <f t="shared" si="426"/>
        <v>1719</v>
      </c>
      <c r="B1719" s="55">
        <f t="shared" si="427"/>
        <v>1681</v>
      </c>
      <c r="C1719" s="59" t="s">
        <v>4537</v>
      </c>
      <c r="D1719" s="59" t="s">
        <v>7</v>
      </c>
      <c r="E1719" s="65" t="s">
        <v>446</v>
      </c>
      <c r="F1719" s="65" t="s">
        <v>446</v>
      </c>
      <c r="G1719" s="73">
        <v>0</v>
      </c>
      <c r="H1719" s="73">
        <v>0</v>
      </c>
      <c r="I1719" s="174" t="s">
        <v>3</v>
      </c>
      <c r="J1719" s="65" t="s">
        <v>1549</v>
      </c>
      <c r="K1719" s="66" t="s">
        <v>4241</v>
      </c>
      <c r="L1719" s="67"/>
      <c r="M1719" s="63" t="s">
        <v>2231</v>
      </c>
      <c r="N1719" s="13"/>
      <c r="O1719"/>
      <c r="P1719" t="str">
        <f t="shared" si="428"/>
        <v/>
      </c>
      <c r="Q1719" t="str">
        <f>IF(ISNA(VLOOKUP(AC1719,#REF!,1)),"//","")</f>
        <v/>
      </c>
      <c r="R1719"/>
      <c r="S1719" s="43">
        <f t="shared" si="419"/>
        <v>514</v>
      </c>
      <c r="T1719" s="92" t="s">
        <v>2431</v>
      </c>
      <c r="U1719" s="70" t="s">
        <v>2431</v>
      </c>
      <c r="V1719" s="70" t="s">
        <v>2431</v>
      </c>
      <c r="W1719" s="44" t="str">
        <f t="shared" si="420"/>
        <v>STD_RIGHT_ARROW "DATE"</v>
      </c>
      <c r="X1719" s="25" t="str">
        <f t="shared" si="421"/>
        <v>&gt;DATE</v>
      </c>
      <c r="Y1719" s="1">
        <f t="shared" si="422"/>
        <v>1681</v>
      </c>
      <c r="Z1719" t="str">
        <f t="shared" si="423"/>
        <v>ITM_toDATE</v>
      </c>
      <c r="AA1719" s="158" t="str">
        <f>IF(ISNA(VLOOKUP(X1719,Sheet2!J:J,1,0)),"//","")</f>
        <v>//</v>
      </c>
      <c r="AC1719" s="108" t="str">
        <f t="shared" si="424"/>
        <v>&gt;DATE</v>
      </c>
      <c r="AD1719" t="b">
        <f t="shared" si="425"/>
        <v>1</v>
      </c>
    </row>
    <row r="1720" spans="1:30">
      <c r="A1720" s="56">
        <f t="shared" si="426"/>
        <v>1720</v>
      </c>
      <c r="B1720" s="55">
        <f t="shared" si="427"/>
        <v>1682</v>
      </c>
      <c r="C1720" s="59" t="s">
        <v>5042</v>
      </c>
      <c r="D1720" s="59" t="s">
        <v>7</v>
      </c>
      <c r="E1720" s="65" t="s">
        <v>5045</v>
      </c>
      <c r="F1720" s="65" t="s">
        <v>5045</v>
      </c>
      <c r="G1720" s="73">
        <v>0</v>
      </c>
      <c r="H1720" s="73">
        <v>0</v>
      </c>
      <c r="I1720" s="174" t="s">
        <v>3</v>
      </c>
      <c r="J1720" s="65" t="s">
        <v>1549</v>
      </c>
      <c r="K1720" s="66" t="s">
        <v>4241</v>
      </c>
      <c r="L1720" s="67"/>
      <c r="M1720" s="63" t="s">
        <v>4978</v>
      </c>
      <c r="N1720" s="13"/>
      <c r="O1720"/>
      <c r="P1720" t="str">
        <f t="shared" si="428"/>
        <v/>
      </c>
      <c r="Q1720" t="str">
        <f>IF(ISNA(VLOOKUP(AC1720,#REF!,1)),"//","")</f>
        <v/>
      </c>
      <c r="R1720"/>
      <c r="S1720" s="43">
        <f t="shared" si="419"/>
        <v>515</v>
      </c>
      <c r="T1720" s="92" t="s">
        <v>2431</v>
      </c>
      <c r="U1720" s="70" t="s">
        <v>2431</v>
      </c>
      <c r="V1720" s="70" t="s">
        <v>2431</v>
      </c>
      <c r="W1720" s="44" t="str">
        <f t="shared" si="420"/>
        <v>"SN(U,M)"</v>
      </c>
      <c r="X1720" s="25" t="str">
        <f t="shared" si="421"/>
        <v>SN(U,M)</v>
      </c>
      <c r="Y1720" s="1">
        <f t="shared" si="422"/>
        <v>1682</v>
      </c>
      <c r="Z1720" t="str">
        <f t="shared" si="423"/>
        <v>ITM_sn</v>
      </c>
      <c r="AA1720" s="158" t="str">
        <f>IF(ISNA(VLOOKUP(X1720,Sheet2!J:J,1,0)),"//","")</f>
        <v>//</v>
      </c>
      <c r="AC1720" s="108" t="str">
        <f t="shared" si="424"/>
        <v>SN(U,M)</v>
      </c>
      <c r="AD1720" t="b">
        <f t="shared" si="425"/>
        <v>1</v>
      </c>
    </row>
    <row r="1721" spans="1:30">
      <c r="A1721" s="56">
        <f t="shared" si="426"/>
        <v>1721</v>
      </c>
      <c r="B1721" s="55">
        <f t="shared" si="427"/>
        <v>1683</v>
      </c>
      <c r="C1721" s="59" t="s">
        <v>5043</v>
      </c>
      <c r="D1721" s="59" t="s">
        <v>7</v>
      </c>
      <c r="E1721" s="65" t="s">
        <v>5046</v>
      </c>
      <c r="F1721" s="65" t="s">
        <v>5046</v>
      </c>
      <c r="G1721" s="73">
        <v>0</v>
      </c>
      <c r="H1721" s="73">
        <v>0</v>
      </c>
      <c r="I1721" s="174" t="s">
        <v>3</v>
      </c>
      <c r="J1721" s="65" t="s">
        <v>1549</v>
      </c>
      <c r="K1721" s="66" t="s">
        <v>4241</v>
      </c>
      <c r="L1721" s="67"/>
      <c r="M1721" s="63" t="s">
        <v>4979</v>
      </c>
      <c r="N1721" s="13"/>
      <c r="O1721"/>
      <c r="P1721" t="str">
        <f t="shared" si="428"/>
        <v/>
      </c>
      <c r="Q1721" t="str">
        <f>IF(ISNA(VLOOKUP(AC1721,#REF!,1)),"//","")</f>
        <v/>
      </c>
      <c r="R1721"/>
      <c r="S1721" s="43">
        <f t="shared" si="419"/>
        <v>516</v>
      </c>
      <c r="T1721" s="92" t="s">
        <v>2431</v>
      </c>
      <c r="U1721" s="70" t="s">
        <v>2431</v>
      </c>
      <c r="V1721" s="70" t="s">
        <v>2431</v>
      </c>
      <c r="W1721" s="44" t="str">
        <f t="shared" si="420"/>
        <v>"CN(U,M)"</v>
      </c>
      <c r="X1721" s="25" t="str">
        <f t="shared" si="421"/>
        <v>CN(U,M)</v>
      </c>
      <c r="Y1721" s="1">
        <f t="shared" si="422"/>
        <v>1683</v>
      </c>
      <c r="Z1721" t="str">
        <f t="shared" si="423"/>
        <v>ITM_cn</v>
      </c>
      <c r="AA1721" s="158" t="str">
        <f>IF(ISNA(VLOOKUP(X1721,Sheet2!J:J,1,0)),"//","")</f>
        <v>//</v>
      </c>
      <c r="AC1721" s="108" t="str">
        <f t="shared" si="424"/>
        <v>CN(U,M)</v>
      </c>
      <c r="AD1721" t="b">
        <f t="shared" si="425"/>
        <v>1</v>
      </c>
    </row>
    <row r="1722" spans="1:30">
      <c r="A1722" s="56">
        <f t="shared" si="426"/>
        <v>1722</v>
      </c>
      <c r="B1722" s="55">
        <f t="shared" si="427"/>
        <v>1684</v>
      </c>
      <c r="C1722" s="59" t="s">
        <v>5044</v>
      </c>
      <c r="D1722" s="59" t="s">
        <v>7</v>
      </c>
      <c r="E1722" s="65" t="s">
        <v>5047</v>
      </c>
      <c r="F1722" s="65" t="s">
        <v>5047</v>
      </c>
      <c r="G1722" s="73">
        <v>0</v>
      </c>
      <c r="H1722" s="73">
        <v>0</v>
      </c>
      <c r="I1722" s="174" t="s">
        <v>3</v>
      </c>
      <c r="J1722" s="65" t="s">
        <v>1549</v>
      </c>
      <c r="K1722" s="66" t="s">
        <v>4241</v>
      </c>
      <c r="L1722" s="67"/>
      <c r="M1722" s="63" t="s">
        <v>4980</v>
      </c>
      <c r="N1722" s="13"/>
      <c r="O1722"/>
      <c r="P1722" t="str">
        <f t="shared" si="428"/>
        <v/>
      </c>
      <c r="Q1722" t="str">
        <f>IF(ISNA(VLOOKUP(AC1722,#REF!,1)),"//","")</f>
        <v/>
      </c>
      <c r="R1722"/>
      <c r="S1722" s="43">
        <f t="shared" si="419"/>
        <v>517</v>
      </c>
      <c r="T1722" s="92" t="s">
        <v>2431</v>
      </c>
      <c r="U1722" s="70" t="s">
        <v>2431</v>
      </c>
      <c r="V1722" s="70" t="s">
        <v>2431</v>
      </c>
      <c r="W1722" s="44" t="str">
        <f t="shared" si="420"/>
        <v>"DN(U,M)"</v>
      </c>
      <c r="X1722" s="25" t="str">
        <f t="shared" si="421"/>
        <v>DN(U,M)</v>
      </c>
      <c r="Y1722" s="1">
        <f t="shared" si="422"/>
        <v>1684</v>
      </c>
      <c r="Z1722" t="str">
        <f t="shared" si="423"/>
        <v>ITM_dn</v>
      </c>
      <c r="AA1722" s="158" t="str">
        <f>IF(ISNA(VLOOKUP(X1722,Sheet2!J:J,1,0)),"//","")</f>
        <v>//</v>
      </c>
      <c r="AC1722" s="108" t="str">
        <f t="shared" si="424"/>
        <v>DN(U,M)</v>
      </c>
      <c r="AD1722" t="b">
        <f t="shared" si="425"/>
        <v>1</v>
      </c>
    </row>
    <row r="1723" spans="1:30">
      <c r="A1723" s="56">
        <f t="shared" si="426"/>
        <v>1723</v>
      </c>
      <c r="B1723" s="55">
        <f t="shared" si="427"/>
        <v>1685</v>
      </c>
      <c r="C1723" s="59" t="s">
        <v>4522</v>
      </c>
      <c r="D1723" s="59" t="s">
        <v>7</v>
      </c>
      <c r="E1723" s="65" t="s">
        <v>1488</v>
      </c>
      <c r="F1723" s="65" t="s">
        <v>449</v>
      </c>
      <c r="G1723" s="73">
        <v>0</v>
      </c>
      <c r="H1723" s="73">
        <v>0</v>
      </c>
      <c r="I1723" s="174" t="s">
        <v>3</v>
      </c>
      <c r="J1723" s="65" t="s">
        <v>1549</v>
      </c>
      <c r="K1723" s="66" t="s">
        <v>4241</v>
      </c>
      <c r="L1723" s="67"/>
      <c r="M1723" s="63" t="s">
        <v>2235</v>
      </c>
      <c r="N1723" s="13"/>
      <c r="O1723"/>
      <c r="P1723" t="str">
        <f t="shared" si="428"/>
        <v>NOT EQUAL</v>
      </c>
      <c r="Q1723" t="str">
        <f>IF(ISNA(VLOOKUP(AC1723,#REF!,1)),"//","")</f>
        <v/>
      </c>
      <c r="R1723"/>
      <c r="S1723" s="43">
        <f t="shared" si="419"/>
        <v>518</v>
      </c>
      <c r="T1723" s="92" t="s">
        <v>2888</v>
      </c>
      <c r="U1723" s="70" t="s">
        <v>2431</v>
      </c>
      <c r="V1723" s="70" t="s">
        <v>2431</v>
      </c>
      <c r="W1723" s="44" t="str">
        <f t="shared" si="420"/>
        <v>STD_RIGHT_ARROW "HR"</v>
      </c>
      <c r="X1723" s="25" t="str">
        <f t="shared" si="421"/>
        <v>&gt;HR</v>
      </c>
      <c r="Y1723" s="1">
        <f t="shared" si="422"/>
        <v>1685</v>
      </c>
      <c r="Z1723" t="str">
        <f t="shared" si="423"/>
        <v>ITM_toHR</v>
      </c>
      <c r="AA1723" s="158" t="str">
        <f>IF(ISNA(VLOOKUP(X1723,Sheet2!J:J,1,0)),"//","")</f>
        <v>//</v>
      </c>
      <c r="AC1723" s="108" t="str">
        <f t="shared" si="424"/>
        <v>&gt;HR</v>
      </c>
      <c r="AD1723" t="b">
        <f t="shared" si="425"/>
        <v>1</v>
      </c>
    </row>
    <row r="1724" spans="1:30">
      <c r="A1724" s="56">
        <f t="shared" si="426"/>
        <v>1724</v>
      </c>
      <c r="B1724" s="55">
        <f t="shared" si="427"/>
        <v>1686</v>
      </c>
      <c r="C1724" s="59" t="s">
        <v>4523</v>
      </c>
      <c r="D1724" s="59" t="s">
        <v>3043</v>
      </c>
      <c r="E1724" s="65" t="s">
        <v>1489</v>
      </c>
      <c r="F1724" s="65" t="s">
        <v>450</v>
      </c>
      <c r="G1724" s="73">
        <v>0</v>
      </c>
      <c r="H1724" s="73">
        <v>0</v>
      </c>
      <c r="I1724" s="174" t="s">
        <v>3</v>
      </c>
      <c r="J1724" s="65" t="s">
        <v>1549</v>
      </c>
      <c r="K1724" s="66" t="s">
        <v>4241</v>
      </c>
      <c r="L1724" s="67" t="s">
        <v>1019</v>
      </c>
      <c r="M1724" s="63" t="s">
        <v>2236</v>
      </c>
      <c r="N1724" s="13"/>
      <c r="O1724"/>
      <c r="P1724" t="str">
        <f t="shared" si="428"/>
        <v/>
      </c>
      <c r="Q1724" t="str">
        <f>IF(ISNA(VLOOKUP(AC1724,#REF!,1)),"//","")</f>
        <v/>
      </c>
      <c r="R1724"/>
      <c r="S1724" s="43">
        <f t="shared" si="419"/>
        <v>519</v>
      </c>
      <c r="T1724" s="92" t="s">
        <v>2888</v>
      </c>
      <c r="U1724" s="70" t="s">
        <v>2823</v>
      </c>
      <c r="V1724" s="70" t="s">
        <v>2431</v>
      </c>
      <c r="W1724" s="44" t="str">
        <f t="shared" si="420"/>
        <v>STD_RIGHT_ARROW "H.MS"</v>
      </c>
      <c r="X1724" s="25" t="str">
        <f t="shared" si="421"/>
        <v>&gt;H.MS</v>
      </c>
      <c r="Y1724" s="1">
        <f t="shared" si="422"/>
        <v>1686</v>
      </c>
      <c r="Z1724" t="str">
        <f t="shared" si="423"/>
        <v>ITM_toHMS</v>
      </c>
      <c r="AA1724" s="158" t="str">
        <f>IF(ISNA(VLOOKUP(X1724,Sheet2!J:J,1,0)),"//","")</f>
        <v>//</v>
      </c>
      <c r="AC1724" s="108" t="str">
        <f t="shared" si="424"/>
        <v>&gt;H.MS</v>
      </c>
      <c r="AD1724" t="b">
        <f t="shared" si="425"/>
        <v>1</v>
      </c>
    </row>
    <row r="1725" spans="1:30">
      <c r="A1725" s="56">
        <f t="shared" si="426"/>
        <v>1725</v>
      </c>
      <c r="B1725" s="55">
        <f t="shared" si="427"/>
        <v>1687</v>
      </c>
      <c r="C1725" s="59" t="s">
        <v>3968</v>
      </c>
      <c r="D1725" s="69" t="s">
        <v>451</v>
      </c>
      <c r="E1725" s="65" t="s">
        <v>452</v>
      </c>
      <c r="F1725" s="65" t="s">
        <v>1490</v>
      </c>
      <c r="G1725" s="73">
        <v>2</v>
      </c>
      <c r="H1725" s="73">
        <v>16</v>
      </c>
      <c r="I1725" s="174" t="s">
        <v>3</v>
      </c>
      <c r="J1725" s="65" t="s">
        <v>1549</v>
      </c>
      <c r="K1725" s="66" t="s">
        <v>4241</v>
      </c>
      <c r="L1725" s="59"/>
      <c r="M1725" s="63" t="s">
        <v>2237</v>
      </c>
      <c r="N1725" s="13"/>
      <c r="O1725"/>
      <c r="P1725" t="str">
        <f t="shared" si="428"/>
        <v>NOT EQUAL</v>
      </c>
      <c r="Q1725" t="str">
        <f>IF(ISNA(VLOOKUP(AC1725,#REF!,1)),"//","")</f>
        <v/>
      </c>
      <c r="R1725"/>
      <c r="S1725" s="43">
        <f t="shared" si="419"/>
        <v>520</v>
      </c>
      <c r="T1725" s="92" t="s">
        <v>2888</v>
      </c>
      <c r="U1725" s="70" t="s">
        <v>2823</v>
      </c>
      <c r="V1725" s="70" t="s">
        <v>2431</v>
      </c>
      <c r="W1725" s="44" t="str">
        <f t="shared" si="420"/>
        <v>STD_RIGHT_ARROW "INT"</v>
      </c>
      <c r="X1725" s="25" t="str">
        <f t="shared" si="421"/>
        <v>&gt;INT</v>
      </c>
      <c r="Y1725" s="1">
        <f t="shared" si="422"/>
        <v>1687</v>
      </c>
      <c r="Z1725" t="str">
        <f t="shared" si="423"/>
        <v>ITM_toINT</v>
      </c>
      <c r="AA1725" s="158" t="str">
        <f>IF(ISNA(VLOOKUP(X1725,Sheet2!J:J,1,0)),"//","")</f>
        <v>//</v>
      </c>
      <c r="AC1725" s="108" t="str">
        <f t="shared" si="424"/>
        <v>&gt;INT</v>
      </c>
      <c r="AD1725" t="b">
        <f t="shared" si="425"/>
        <v>1</v>
      </c>
    </row>
    <row r="1726" spans="1:30">
      <c r="A1726" s="56">
        <f t="shared" ref="A1726" si="429">IF(B1726=INT(B1726),ROW(),"")</f>
        <v>1726</v>
      </c>
      <c r="B1726" s="55">
        <f t="shared" ref="B1726" si="430">IF(AND(MID(C1726,2,1)&lt;&gt;"/",MID(C1726,1,1)="/"),INT(B1725)+1,B1725+0.01)</f>
        <v>1688</v>
      </c>
      <c r="C1726" s="59" t="s">
        <v>3969</v>
      </c>
      <c r="D1726" s="59" t="s">
        <v>3043</v>
      </c>
      <c r="E1726" s="65" t="s">
        <v>2883</v>
      </c>
      <c r="F1726" s="65" t="s">
        <v>2885</v>
      </c>
      <c r="G1726" s="190">
        <v>0</v>
      </c>
      <c r="H1726" s="190">
        <v>0</v>
      </c>
      <c r="I1726" s="65" t="s">
        <v>1</v>
      </c>
      <c r="J1726" s="65" t="s">
        <v>1549</v>
      </c>
      <c r="K1726" s="66" t="s">
        <v>4241</v>
      </c>
      <c r="L1726" s="67" t="s">
        <v>2441</v>
      </c>
      <c r="M1726" s="63" t="s">
        <v>2239</v>
      </c>
      <c r="N1726" s="13"/>
      <c r="O1726"/>
      <c r="P1726" t="str">
        <f t="shared" ref="P1726" si="431">IF(E1726=F1726,"","NOT EQUAL")</f>
        <v>NOT EQUAL</v>
      </c>
      <c r="Q1726" t="str">
        <f>IF(ISNA(VLOOKUP(AC1726,#REF!,1)),"//","")</f>
        <v/>
      </c>
      <c r="R1726"/>
      <c r="S1726" s="43">
        <f t="shared" si="419"/>
        <v>520</v>
      </c>
      <c r="T1726" s="92" t="s">
        <v>2431</v>
      </c>
      <c r="U1726" s="70" t="s">
        <v>2431</v>
      </c>
      <c r="V1726" s="70" t="s">
        <v>2431</v>
      </c>
      <c r="W1726" s="44" t="str">
        <f t="shared" ref="W1726" si="432">IF( OR(U1726="CNST", I1726="CAT_REGS"),IF(E1726=CHAR(34)&amp;CHAR(34),F1726,E1726),
IF(U1726="YES",UPPER(IF(E1726=CHAR(34)&amp;CHAR(34),F1726,E1726)),
IF(   AND(U1726&lt;&gt;"NO",I1726="CAT_FNCT",D1726&lt;&gt;"multiply", D1726&lt;&gt;"divide"),IF(J1726="SLS_ENABLED",   UPPER(IF(E1726=CHAR(34)&amp;CHAR(34),F1726,E1726)),""),"")))</f>
        <v/>
      </c>
      <c r="X1726" s="25" t="str">
        <f t="shared" ref="X1726" si="433">IF(LEN(V1726)&gt;0,V1726,SUBSTITUTE(SUBSTITUTE(SUBSTITUTE(SUBSTITUTE(SUBSTITUTE(SUBSTITUTE(SUBSTITUTE(SUBSTITUTE(SUBSTITUTE(SUBSTITUTE(SUBSTITUTE( (SUBSTITUTE( SUBSTITUTE( SUBSTITUTE( SUBSTITUTE(W1726,"STD_SIGMA","SUM"),"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26" s="1">
        <f t="shared" ref="Y1726" si="434">B1726</f>
        <v>1688</v>
      </c>
      <c r="Z1726" t="str">
        <f t="shared" ref="Z1726" si="435">M1726</f>
        <v>ITM_toPOL</v>
      </c>
      <c r="AA1726" s="158" t="str">
        <f>IF(ISNA(VLOOKUP(X1726,Sheet2!J:J,1,0)),"//","")</f>
        <v/>
      </c>
      <c r="AC1726" s="108" t="str">
        <f t="shared" ref="AC1726" si="436">IF(LEN(X1726)=0,"",SUBSTITUTE(SUBSTITUTE(SUBSTITUTE(SUBSTITUTE(SUBSTITUTE(SUBSTITUTE(SUBSTITUTE(SUBSTITUTE(SUBSTITUTE(SUBSTITUTE(SUBSTITUTE(SUBSTITUTE(SUBSTITUTE(SUBSTITUTE(SUBSTITUTE(SUBSTITUTE(SUBSTITUTE( (SUBSTITUTE( SUBSTITUTE( SUBSTITUTE( SUBSTITUTE(W1726,"STD_SIGMA","SUM"),"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26" t="b">
        <f t="shared" ref="AD1726" si="437">X1726=AC1726</f>
        <v>1</v>
      </c>
    </row>
    <row r="1727" spans="1:30">
      <c r="A1727" s="56">
        <f t="shared" si="426"/>
        <v>1727</v>
      </c>
      <c r="B1727" s="55">
        <f t="shared" si="427"/>
        <v>1689</v>
      </c>
      <c r="C1727" s="62" t="s">
        <v>5017</v>
      </c>
      <c r="D1727" s="59" t="s">
        <v>7</v>
      </c>
      <c r="E1727" s="65" t="s">
        <v>5019</v>
      </c>
      <c r="F1727" s="65" t="s">
        <v>5019</v>
      </c>
      <c r="G1727" s="190">
        <v>0</v>
      </c>
      <c r="H1727" s="190">
        <v>0</v>
      </c>
      <c r="I1727" s="174" t="s">
        <v>3</v>
      </c>
      <c r="J1727" s="65" t="s">
        <v>1549</v>
      </c>
      <c r="K1727" s="66" t="s">
        <v>4241</v>
      </c>
      <c r="L1727" s="67"/>
      <c r="M1727" s="63" t="s">
        <v>5021</v>
      </c>
      <c r="N1727" s="13"/>
      <c r="O1727"/>
      <c r="P1727" t="str">
        <f t="shared" si="428"/>
        <v/>
      </c>
      <c r="Q1727" t="str">
        <f>IF(ISNA(VLOOKUP(AC1727,#REF!,1)),"//","")</f>
        <v/>
      </c>
      <c r="R1727"/>
      <c r="S1727" s="43">
        <f t="shared" si="419"/>
        <v>521</v>
      </c>
      <c r="T1727" s="92" t="s">
        <v>2431</v>
      </c>
      <c r="U1727" s="70" t="s">
        <v>2431</v>
      </c>
      <c r="V1727" s="70" t="s">
        <v>2431</v>
      </c>
      <c r="W1727" s="44" t="str">
        <f t="shared" si="420"/>
        <v>"M" STD_PI STD_RIGHT_ARROW "R"</v>
      </c>
      <c r="X1727" s="25" t="str">
        <f t="shared" si="421"/>
        <v>MPI&gt;R</v>
      </c>
      <c r="Y1727" s="1">
        <f t="shared" si="422"/>
        <v>1689</v>
      </c>
      <c r="Z1727" t="str">
        <f t="shared" si="423"/>
        <v>ITM_MPItoR</v>
      </c>
      <c r="AA1727" s="158" t="str">
        <f>IF(ISNA(VLOOKUP(X1727,Sheet2!J:J,1,0)),"//","")</f>
        <v>//</v>
      </c>
      <c r="AC1727" s="108" t="str">
        <f t="shared" si="424"/>
        <v>MPI&gt;R</v>
      </c>
      <c r="AD1727" t="b">
        <f t="shared" si="425"/>
        <v>1</v>
      </c>
    </row>
    <row r="1728" spans="1:30">
      <c r="A1728" s="56">
        <f t="shared" ref="A1728" si="438">IF(B1728=INT(B1728),ROW(),"")</f>
        <v>1728</v>
      </c>
      <c r="B1728" s="55">
        <f t="shared" ref="B1728" si="439">IF(AND(MID(C1728,2,1)&lt;&gt;"/",MID(C1728,1,1)="/"),INT(B1727)+1,B1727+0.01)</f>
        <v>1690</v>
      </c>
      <c r="C1728" s="62" t="s">
        <v>5018</v>
      </c>
      <c r="D1728" s="59" t="s">
        <v>7</v>
      </c>
      <c r="E1728" s="65" t="s">
        <v>5020</v>
      </c>
      <c r="F1728" s="65" t="s">
        <v>5020</v>
      </c>
      <c r="G1728" s="190">
        <v>0</v>
      </c>
      <c r="H1728" s="190">
        <v>0</v>
      </c>
      <c r="I1728" s="174" t="s">
        <v>3</v>
      </c>
      <c r="J1728" s="65" t="s">
        <v>1549</v>
      </c>
      <c r="K1728" s="66" t="s">
        <v>4241</v>
      </c>
      <c r="L1728" s="67"/>
      <c r="M1728" s="63" t="s">
        <v>5022</v>
      </c>
      <c r="N1728" s="13"/>
      <c r="O1728"/>
      <c r="P1728" t="str">
        <f t="shared" ref="P1728" si="440">IF(E1728=F1728,"","NOT EQUAL")</f>
        <v/>
      </c>
      <c r="Q1728" t="str">
        <f>IF(ISNA(VLOOKUP(AC1728,#REF!,1)),"//","")</f>
        <v/>
      </c>
      <c r="R1728"/>
      <c r="S1728" s="43">
        <f t="shared" si="419"/>
        <v>522</v>
      </c>
      <c r="T1728" s="92" t="s">
        <v>2431</v>
      </c>
      <c r="U1728" s="70" t="s">
        <v>2431</v>
      </c>
      <c r="V1728" s="70" t="s">
        <v>2431</v>
      </c>
      <c r="W1728" s="44" t="str">
        <f t="shared" ref="W1728" si="441">IF( OR(U1728="CNST", I1728="CAT_REGS"),IF(E1728=CHAR(34)&amp;CHAR(34),F1728,E1728),
IF(U1728="YES",UPPER(IF(E1728=CHAR(34)&amp;CHAR(34),F1728,E1728)),
IF(   AND(U1728&lt;&gt;"NO",I1728="CAT_FNCT",D1728&lt;&gt;"multiply", D1728&lt;&gt;"divide"),IF(J1728="SLS_ENABLED",   UPPER(IF(E1728=CHAR(34)&amp;CHAR(34),F1728,E1728)),""),"")))</f>
        <v>"R" STD_RIGHT_ARROW "M" STD_PI</v>
      </c>
      <c r="X1728" s="25" t="str">
        <f t="shared" ref="X1728" si="442">IF(LEN(V1728)&gt;0,V1728,SUBSTITUTE(SUBSTITUTE(SUBSTITUTE(SUBSTITUTE(SUBSTITUTE(SUBSTITUTE(SUBSTITUTE(SUBSTITUTE(SUBSTITUTE(SUBSTITUTE(SUBSTITUTE( (SUBSTITUTE( SUBSTITUTE( SUBSTITUTE( SUBSTITUTE(W1728,"STD_SIGMA","SUM"),"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Y1728" s="1">
        <f t="shared" ref="Y1728" si="443">B1728</f>
        <v>1690</v>
      </c>
      <c r="Z1728" t="str">
        <f t="shared" ref="Z1728" si="444">M1728</f>
        <v>ITM_RtoMPI</v>
      </c>
      <c r="AA1728" s="158" t="str">
        <f>IF(ISNA(VLOOKUP(X1728,Sheet2!J:J,1,0)),"//","")</f>
        <v>//</v>
      </c>
      <c r="AC1728" s="108" t="str">
        <f t="shared" ref="AC1728" si="445">IF(LEN(X1728)=0,"",SUBSTITUTE(SUBSTITUTE(SUBSTITUTE(SUBSTITUTE(SUBSTITUTE(SUBSTITUTE(SUBSTITUTE(SUBSTITUTE(SUBSTITUTE(SUBSTITUTE(SUBSTITUTE(SUBSTITUTE(SUBSTITUTE(SUBSTITUTE(SUBSTITUTE(SUBSTITUTE(SUBSTITUTE( (SUBSTITUTE( SUBSTITUTE( SUBSTITUTE( SUBSTITUTE(W1728,"STD_SIGMA","SUM"),"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D1728" t="b">
        <f t="shared" ref="AD1728" si="446">X1728=AC1728</f>
        <v>1</v>
      </c>
    </row>
    <row r="1729" spans="1:30">
      <c r="A1729" s="56">
        <f t="shared" si="426"/>
        <v>1729</v>
      </c>
      <c r="B1729" s="55">
        <f t="shared" si="427"/>
        <v>1691</v>
      </c>
      <c r="C1729" s="59" t="s">
        <v>3970</v>
      </c>
      <c r="D1729" s="59" t="s">
        <v>7</v>
      </c>
      <c r="E1729" s="65" t="s">
        <v>1493</v>
      </c>
      <c r="F1729" s="65" t="s">
        <v>449</v>
      </c>
      <c r="G1729" s="190">
        <v>0</v>
      </c>
      <c r="H1729" s="190">
        <v>0</v>
      </c>
      <c r="I1729" s="174" t="s">
        <v>3</v>
      </c>
      <c r="J1729" s="65" t="s">
        <v>1549</v>
      </c>
      <c r="K1729" s="66" t="s">
        <v>4241</v>
      </c>
      <c r="L1729" s="67"/>
      <c r="M1729" s="63" t="s">
        <v>2241</v>
      </c>
      <c r="N1729" s="13"/>
      <c r="O1729"/>
      <c r="P1729" t="str">
        <f t="shared" si="428"/>
        <v>NOT EQUAL</v>
      </c>
      <c r="Q1729" t="str">
        <f>IF(ISNA(VLOOKUP(AC1729,#REF!,1)),"//","")</f>
        <v/>
      </c>
      <c r="R1729"/>
      <c r="S1729" s="43">
        <f t="shared" si="419"/>
        <v>523</v>
      </c>
      <c r="T1729" s="95" t="s">
        <v>2912</v>
      </c>
      <c r="U1729" s="70" t="s">
        <v>2431</v>
      </c>
      <c r="V1729" s="70" t="s">
        <v>2431</v>
      </c>
      <c r="W1729" s="44" t="str">
        <f t="shared" si="420"/>
        <v>STD_RIGHT_ARROW "REAL"</v>
      </c>
      <c r="X1729" s="25" t="str">
        <f t="shared" si="421"/>
        <v>&gt;REAL</v>
      </c>
      <c r="Y1729" s="1">
        <f t="shared" si="422"/>
        <v>1691</v>
      </c>
      <c r="Z1729" t="str">
        <f t="shared" si="423"/>
        <v>ITM_toREAL</v>
      </c>
      <c r="AA1729" s="158" t="str">
        <f>IF(ISNA(VLOOKUP(X1729,Sheet2!J:J,1,0)),"//","")</f>
        <v/>
      </c>
      <c r="AC1729" s="108" t="str">
        <f t="shared" si="424"/>
        <v>&gt;REAL</v>
      </c>
      <c r="AD1729" t="b">
        <f t="shared" si="425"/>
        <v>1</v>
      </c>
    </row>
    <row r="1730" spans="1:30">
      <c r="A1730" s="56">
        <f t="shared" si="426"/>
        <v>1730</v>
      </c>
      <c r="B1730" s="55">
        <f t="shared" si="427"/>
        <v>1692</v>
      </c>
      <c r="C1730" s="59" t="s">
        <v>3971</v>
      </c>
      <c r="D1730" s="59" t="s">
        <v>3043</v>
      </c>
      <c r="E1730" s="65" t="s">
        <v>2884</v>
      </c>
      <c r="F1730" s="65" t="s">
        <v>2886</v>
      </c>
      <c r="G1730" s="190">
        <v>0</v>
      </c>
      <c r="H1730" s="190">
        <v>0</v>
      </c>
      <c r="I1730" s="65" t="s">
        <v>1</v>
      </c>
      <c r="J1730" s="65" t="s">
        <v>1549</v>
      </c>
      <c r="K1730" s="66" t="s">
        <v>4241</v>
      </c>
      <c r="L1730" s="67" t="s">
        <v>2442</v>
      </c>
      <c r="M1730" s="63" t="s">
        <v>2242</v>
      </c>
      <c r="N1730" s="13"/>
      <c r="O1730"/>
      <c r="P1730" t="str">
        <f t="shared" si="428"/>
        <v>NOT EQUAL</v>
      </c>
      <c r="Q1730" t="str">
        <f>IF(ISNA(VLOOKUP(AC1730,#REF!,1)),"//","")</f>
        <v/>
      </c>
      <c r="R1730"/>
      <c r="S1730" s="43">
        <f t="shared" si="419"/>
        <v>523</v>
      </c>
      <c r="T1730" s="92" t="s">
        <v>2431</v>
      </c>
      <c r="U1730" s="70" t="s">
        <v>2431</v>
      </c>
      <c r="V1730" s="70" t="s">
        <v>2431</v>
      </c>
      <c r="W1730" s="44" t="str">
        <f t="shared" si="420"/>
        <v/>
      </c>
      <c r="X1730" s="25" t="str">
        <f t="shared" si="421"/>
        <v/>
      </c>
      <c r="Y1730" s="1">
        <f t="shared" si="422"/>
        <v>1692</v>
      </c>
      <c r="Z1730" t="str">
        <f t="shared" si="423"/>
        <v>ITM_toREC</v>
      </c>
      <c r="AA1730" s="158" t="str">
        <f>IF(ISNA(VLOOKUP(X1730,Sheet2!J:J,1,0)),"//","")</f>
        <v/>
      </c>
      <c r="AC1730" s="108" t="str">
        <f t="shared" si="424"/>
        <v/>
      </c>
      <c r="AD1730" t="b">
        <f t="shared" si="425"/>
        <v>1</v>
      </c>
    </row>
    <row r="1731" spans="1:30">
      <c r="A1731" s="56">
        <f t="shared" si="426"/>
        <v>1731</v>
      </c>
      <c r="B1731" s="55">
        <f t="shared" si="427"/>
        <v>1693</v>
      </c>
      <c r="C1731" s="59" t="s">
        <v>3972</v>
      </c>
      <c r="D1731" s="69" t="s">
        <v>7</v>
      </c>
      <c r="E1731" s="65" t="s">
        <v>454</v>
      </c>
      <c r="F1731" s="65" t="s">
        <v>454</v>
      </c>
      <c r="G1731" s="190">
        <v>0</v>
      </c>
      <c r="H1731" s="190">
        <v>0</v>
      </c>
      <c r="I1731" s="174" t="s">
        <v>3</v>
      </c>
      <c r="J1731" s="65" t="s">
        <v>1549</v>
      </c>
      <c r="K1731" s="66" t="s">
        <v>4241</v>
      </c>
      <c r="L1731" s="59"/>
      <c r="M1731" s="63" t="s">
        <v>2243</v>
      </c>
      <c r="N1731" s="13"/>
      <c r="O1731"/>
      <c r="P1731" t="str">
        <f t="shared" si="428"/>
        <v/>
      </c>
      <c r="Q1731" t="str">
        <f>IF(ISNA(VLOOKUP(AC1731,#REF!,1)),"//","")</f>
        <v/>
      </c>
      <c r="R1731"/>
      <c r="S1731" s="43">
        <f t="shared" si="419"/>
        <v>524</v>
      </c>
      <c r="T1731" s="92" t="s">
        <v>2888</v>
      </c>
      <c r="U1731" s="70" t="s">
        <v>2431</v>
      </c>
      <c r="V1731" s="70" t="s">
        <v>2431</v>
      </c>
      <c r="W1731" s="44" t="str">
        <f t="shared" si="420"/>
        <v>"D" STD_RIGHT_ARROW "D.MS"</v>
      </c>
      <c r="X1731" s="25" t="str">
        <f t="shared" si="421"/>
        <v>D&gt;D.MS</v>
      </c>
      <c r="Y1731" s="1">
        <f t="shared" si="422"/>
        <v>1693</v>
      </c>
      <c r="Z1731" t="str">
        <f t="shared" si="423"/>
        <v>ITM_DtoDMS</v>
      </c>
      <c r="AA1731" s="158" t="str">
        <f>IF(ISNA(VLOOKUP(X1731,Sheet2!J:J,1,0)),"//","")</f>
        <v>//</v>
      </c>
      <c r="AC1731" s="108" t="str">
        <f t="shared" si="424"/>
        <v>D&gt;D.MS</v>
      </c>
      <c r="AD1731" t="b">
        <f t="shared" si="425"/>
        <v>1</v>
      </c>
    </row>
    <row r="1732" spans="1:30">
      <c r="A1732" s="56">
        <f t="shared" si="426"/>
        <v>1732</v>
      </c>
      <c r="B1732" s="55">
        <f t="shared" si="427"/>
        <v>1694</v>
      </c>
      <c r="C1732" s="59" t="s">
        <v>3973</v>
      </c>
      <c r="D1732" s="59" t="s">
        <v>2732</v>
      </c>
      <c r="E1732" s="65" t="s">
        <v>920</v>
      </c>
      <c r="F1732" s="65" t="s">
        <v>920</v>
      </c>
      <c r="G1732" s="190">
        <v>0</v>
      </c>
      <c r="H1732" s="190">
        <v>0</v>
      </c>
      <c r="I1732" s="174" t="s">
        <v>3</v>
      </c>
      <c r="J1732" s="65" t="s">
        <v>1549</v>
      </c>
      <c r="K1732" s="66" t="s">
        <v>4241</v>
      </c>
      <c r="L1732" s="67"/>
      <c r="M1732" s="63" t="s">
        <v>3666</v>
      </c>
      <c r="N1732" s="13"/>
      <c r="O1732"/>
      <c r="P1732" t="str">
        <f t="shared" si="428"/>
        <v/>
      </c>
      <c r="Q1732" t="str">
        <f>IF(ISNA(VLOOKUP(AC1732,#REF!,1)),"//","")</f>
        <v/>
      </c>
      <c r="R1732"/>
      <c r="S1732" s="43">
        <f t="shared" si="419"/>
        <v>525</v>
      </c>
      <c r="T1732" s="95"/>
      <c r="U1732" s="70"/>
      <c r="V1732" s="70"/>
      <c r="W1732" s="44" t="str">
        <f t="shared" si="420"/>
        <v>STD_LEFT_RIGHT_ARROWS</v>
      </c>
      <c r="X1732" s="25" t="str">
        <f t="shared" si="421"/>
        <v>&lt;&gt;</v>
      </c>
      <c r="Y1732" s="1">
        <f t="shared" si="422"/>
        <v>1694</v>
      </c>
      <c r="Z1732" t="str">
        <f t="shared" si="423"/>
        <v>ITM_SHUFFLE</v>
      </c>
      <c r="AA1732" s="158" t="str">
        <f>IF(ISNA(VLOOKUP(X1732,Sheet2!J:J,1,0)),"//","")</f>
        <v>//</v>
      </c>
      <c r="AC1732" s="108" t="str">
        <f t="shared" si="424"/>
        <v>&lt;&gt;</v>
      </c>
      <c r="AD1732" t="b">
        <f t="shared" si="425"/>
        <v>1</v>
      </c>
    </row>
    <row r="1733" spans="1:30">
      <c r="A1733" s="56">
        <f t="shared" si="426"/>
        <v>1733</v>
      </c>
      <c r="B1733" s="55">
        <f t="shared" si="427"/>
        <v>1695</v>
      </c>
      <c r="C1733" s="59" t="s">
        <v>3974</v>
      </c>
      <c r="D1733" s="59" t="s">
        <v>7</v>
      </c>
      <c r="E1733" s="65" t="s">
        <v>1495</v>
      </c>
      <c r="F1733" s="65" t="s">
        <v>1495</v>
      </c>
      <c r="G1733" s="190">
        <v>0</v>
      </c>
      <c r="H1733" s="190">
        <v>0</v>
      </c>
      <c r="I1733" s="174" t="s">
        <v>3</v>
      </c>
      <c r="J1733" s="65" t="s">
        <v>1549</v>
      </c>
      <c r="K1733" s="66" t="s">
        <v>4241</v>
      </c>
      <c r="L1733" s="67"/>
      <c r="M1733" s="63" t="s">
        <v>2245</v>
      </c>
      <c r="N1733" s="13"/>
      <c r="O1733"/>
      <c r="P1733" t="str">
        <f t="shared" si="428"/>
        <v/>
      </c>
      <c r="Q1733" t="str">
        <f>IF(ISNA(VLOOKUP(AC1733,#REF!,1)),"//","")</f>
        <v/>
      </c>
      <c r="R1733"/>
      <c r="S1733" s="43">
        <f t="shared" si="419"/>
        <v>526</v>
      </c>
      <c r="T1733" s="92" t="s">
        <v>2914</v>
      </c>
      <c r="U1733" s="70" t="s">
        <v>2431</v>
      </c>
      <c r="V1733" s="70" t="s">
        <v>2431</v>
      </c>
      <c r="W1733" s="44" t="str">
        <f t="shared" si="420"/>
        <v>"%"</v>
      </c>
      <c r="X1733" s="25" t="str">
        <f t="shared" si="421"/>
        <v>%</v>
      </c>
      <c r="Y1733" s="1">
        <f t="shared" si="422"/>
        <v>1695</v>
      </c>
      <c r="Z1733" t="str">
        <f t="shared" si="423"/>
        <v>ITM_PC</v>
      </c>
      <c r="AA1733" s="158" t="str">
        <f>IF(ISNA(VLOOKUP(X1733,Sheet2!J:J,1,0)),"//","")</f>
        <v>//</v>
      </c>
      <c r="AC1733" s="108" t="str">
        <f t="shared" si="424"/>
        <v>%</v>
      </c>
      <c r="AD1733" t="b">
        <f t="shared" si="425"/>
        <v>1</v>
      </c>
    </row>
    <row r="1734" spans="1:30">
      <c r="A1734" s="56">
        <f t="shared" si="426"/>
        <v>1734</v>
      </c>
      <c r="B1734" s="55">
        <f t="shared" si="427"/>
        <v>1696</v>
      </c>
      <c r="C1734" s="59" t="s">
        <v>3975</v>
      </c>
      <c r="D1734" s="59" t="s">
        <v>7</v>
      </c>
      <c r="E1734" s="65" t="s">
        <v>455</v>
      </c>
      <c r="F1734" s="65" t="s">
        <v>455</v>
      </c>
      <c r="G1734" s="190">
        <v>0</v>
      </c>
      <c r="H1734" s="190">
        <v>0</v>
      </c>
      <c r="I1734" s="174" t="s">
        <v>3</v>
      </c>
      <c r="J1734" s="65" t="s">
        <v>1549</v>
      </c>
      <c r="K1734" s="66" t="s">
        <v>4241</v>
      </c>
      <c r="L1734" s="67"/>
      <c r="M1734" s="63" t="s">
        <v>2246</v>
      </c>
      <c r="N1734" s="13"/>
      <c r="O1734"/>
      <c r="P1734" t="str">
        <f t="shared" si="428"/>
        <v/>
      </c>
      <c r="Q1734" t="str">
        <f>IF(ISNA(VLOOKUP(AC1734,#REF!,1)),"//","")</f>
        <v/>
      </c>
      <c r="R1734"/>
      <c r="S1734" s="43">
        <f t="shared" si="419"/>
        <v>527</v>
      </c>
      <c r="T1734" s="92" t="s">
        <v>2914</v>
      </c>
      <c r="U1734" s="70" t="s">
        <v>2431</v>
      </c>
      <c r="V1734" s="70" t="s">
        <v>2431</v>
      </c>
      <c r="W1734" s="44" t="str">
        <f t="shared" si="420"/>
        <v>"%MRR"</v>
      </c>
      <c r="X1734" s="25" t="str">
        <f t="shared" si="421"/>
        <v>%MRR</v>
      </c>
      <c r="Y1734" s="1">
        <f t="shared" si="422"/>
        <v>1696</v>
      </c>
      <c r="Z1734" t="str">
        <f t="shared" si="423"/>
        <v>ITM_PCMRR</v>
      </c>
      <c r="AA1734" s="158" t="str">
        <f>IF(ISNA(VLOOKUP(X1734,Sheet2!J:J,1,0)),"//","")</f>
        <v>//</v>
      </c>
      <c r="AC1734" s="108" t="str">
        <f t="shared" si="424"/>
        <v>%MRR</v>
      </c>
      <c r="AD1734" t="b">
        <f t="shared" si="425"/>
        <v>1</v>
      </c>
    </row>
    <row r="1735" spans="1:30">
      <c r="A1735" s="56">
        <f t="shared" si="426"/>
        <v>1735</v>
      </c>
      <c r="B1735" s="55">
        <f t="shared" si="427"/>
        <v>1697</v>
      </c>
      <c r="C1735" s="59" t="s">
        <v>3976</v>
      </c>
      <c r="D1735" s="59" t="s">
        <v>7</v>
      </c>
      <c r="E1735" s="65" t="s">
        <v>456</v>
      </c>
      <c r="F1735" s="65" t="s">
        <v>456</v>
      </c>
      <c r="G1735" s="190">
        <v>0</v>
      </c>
      <c r="H1735" s="190">
        <v>0</v>
      </c>
      <c r="I1735" s="174" t="s">
        <v>3</v>
      </c>
      <c r="J1735" s="65" t="s">
        <v>1549</v>
      </c>
      <c r="K1735" s="66" t="s">
        <v>4241</v>
      </c>
      <c r="L1735" s="67"/>
      <c r="M1735" s="63" t="s">
        <v>2247</v>
      </c>
      <c r="N1735" s="13"/>
      <c r="O1735"/>
      <c r="P1735" t="str">
        <f t="shared" si="428"/>
        <v/>
      </c>
      <c r="Q1735" t="str">
        <f>IF(ISNA(VLOOKUP(AC1735,#REF!,1)),"//","")</f>
        <v/>
      </c>
      <c r="R1735"/>
      <c r="S1735" s="43">
        <f t="shared" ref="S1735:S1798" si="447">IF(X1735&lt;&gt;"",S1734+1,S1734)</f>
        <v>528</v>
      </c>
      <c r="T1735" s="92" t="s">
        <v>2914</v>
      </c>
      <c r="U1735" s="70" t="s">
        <v>2431</v>
      </c>
      <c r="V1735" s="70" t="s">
        <v>2431</v>
      </c>
      <c r="W1735" s="44" t="str">
        <f t="shared" ref="W1735:W1798" si="448">IF( OR(U1735="CNST", I1735="CAT_REGS"),IF(E1735=CHAR(34)&amp;CHAR(34),F1735,E1735),
IF(U1735="YES",UPPER(IF(E1735=CHAR(34)&amp;CHAR(34),F1735,E1735)),
IF(   AND(U1735&lt;&gt;"NO",I1735="CAT_FNCT",D1735&lt;&gt;"multiply", D1735&lt;&gt;"divide"),IF(J1735="SLS_ENABLED",   UPPER(IF(E1735=CHAR(34)&amp;CHAR(34),F1735,E1735)),""),"")))</f>
        <v>"%T"</v>
      </c>
      <c r="X1735" s="25" t="str">
        <f t="shared" ref="X1735:X1798" si="449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Y1735" s="1">
        <f t="shared" ref="Y1735:Y1798" si="450">B1735</f>
        <v>1697</v>
      </c>
      <c r="Z1735" t="str">
        <f t="shared" ref="Z1735:Z1798" si="451">M1735</f>
        <v>ITM_PCT</v>
      </c>
      <c r="AA1735" s="158" t="str">
        <f>IF(ISNA(VLOOKUP(X1735,Sheet2!J:J,1,0)),"//","")</f>
        <v>//</v>
      </c>
      <c r="AC1735" s="108" t="str">
        <f t="shared" ref="AC1735:AC1798" si="452">IF(LEN(X1735)=0,"",SUBSTITUTE(SUBSTITUTE(SUBSTITUTE(SUBSTITUTE(SUBSTITUTE(SUBSTITUTE(SUBSTITUTE(SUBSTITUTE(SUBSTITUTE(SUBSTITUTE(SUBSTITUTE(SUBSTITUTE(SUBSTITUTE(SUBSTITUTE(SUBSTITUTE(SUBSTITUTE(SUBSTITUTE(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D1735" t="b">
        <f t="shared" ref="AD1735:AD1798" si="453">X1735=AC1735</f>
        <v>1</v>
      </c>
    </row>
    <row r="1736" spans="1:30">
      <c r="A1736" s="56">
        <f t="shared" si="426"/>
        <v>1736</v>
      </c>
      <c r="B1736" s="55">
        <f t="shared" si="427"/>
        <v>1698</v>
      </c>
      <c r="C1736" s="59" t="s">
        <v>3977</v>
      </c>
      <c r="D1736" s="59" t="s">
        <v>7</v>
      </c>
      <c r="E1736" s="65" t="s">
        <v>1496</v>
      </c>
      <c r="F1736" s="65" t="s">
        <v>1496</v>
      </c>
      <c r="G1736" s="190">
        <v>0</v>
      </c>
      <c r="H1736" s="190">
        <v>0</v>
      </c>
      <c r="I1736" s="174" t="s">
        <v>3</v>
      </c>
      <c r="J1736" s="65" t="s">
        <v>1549</v>
      </c>
      <c r="K1736" s="66" t="s">
        <v>4241</v>
      </c>
      <c r="L1736" s="67"/>
      <c r="M1736" s="63" t="s">
        <v>2248</v>
      </c>
      <c r="N1736" s="13"/>
      <c r="O1736"/>
      <c r="P1736" t="str">
        <f t="shared" si="428"/>
        <v/>
      </c>
      <c r="Q1736" t="str">
        <f>IF(ISNA(VLOOKUP(AC1736,#REF!,1)),"//","")</f>
        <v/>
      </c>
      <c r="R1736"/>
      <c r="S1736" s="43">
        <f t="shared" si="447"/>
        <v>529</v>
      </c>
      <c r="T1736" s="92" t="s">
        <v>2915</v>
      </c>
      <c r="U1736" s="70" t="s">
        <v>2431</v>
      </c>
      <c r="V1736" s="70" t="s">
        <v>2431</v>
      </c>
      <c r="W1736" s="44" t="str">
        <f t="shared" si="448"/>
        <v>"%" STD_SIGMA</v>
      </c>
      <c r="X1736" s="25" t="str">
        <f t="shared" si="449"/>
        <v>%SUM</v>
      </c>
      <c r="Y1736" s="1">
        <f t="shared" si="450"/>
        <v>1698</v>
      </c>
      <c r="Z1736" t="str">
        <f t="shared" si="451"/>
        <v>ITM_PCSIGMA</v>
      </c>
      <c r="AA1736" s="158" t="str">
        <f>IF(ISNA(VLOOKUP(X1736,Sheet2!J:J,1,0)),"//","")</f>
        <v>//</v>
      </c>
      <c r="AC1736" s="108" t="str">
        <f t="shared" si="452"/>
        <v>%SUM</v>
      </c>
      <c r="AD1736" t="b">
        <f t="shared" si="453"/>
        <v>1</v>
      </c>
    </row>
    <row r="1737" spans="1:30">
      <c r="A1737" s="56">
        <f t="shared" si="426"/>
        <v>1737</v>
      </c>
      <c r="B1737" s="55">
        <f t="shared" si="427"/>
        <v>1699</v>
      </c>
      <c r="C1737" s="59" t="s">
        <v>3978</v>
      </c>
      <c r="D1737" s="59" t="s">
        <v>7</v>
      </c>
      <c r="E1737" s="65" t="s">
        <v>457</v>
      </c>
      <c r="F1737" s="65" t="s">
        <v>457</v>
      </c>
      <c r="G1737" s="190">
        <v>0</v>
      </c>
      <c r="H1737" s="190">
        <v>0</v>
      </c>
      <c r="I1737" s="174" t="s">
        <v>3</v>
      </c>
      <c r="J1737" s="65" t="s">
        <v>1549</v>
      </c>
      <c r="K1737" s="66" t="s">
        <v>4241</v>
      </c>
      <c r="L1737" s="67"/>
      <c r="M1737" s="63" t="s">
        <v>2249</v>
      </c>
      <c r="N1737" s="13"/>
      <c r="O1737"/>
      <c r="P1737" t="str">
        <f t="shared" si="428"/>
        <v/>
      </c>
      <c r="Q1737" t="str">
        <f>IF(ISNA(VLOOKUP(AC1737,#REF!,1)),"//","")</f>
        <v/>
      </c>
      <c r="R1737"/>
      <c r="S1737" s="43">
        <f t="shared" si="447"/>
        <v>530</v>
      </c>
      <c r="T1737" s="95" t="s">
        <v>2914</v>
      </c>
      <c r="U1737" s="70" t="s">
        <v>2431</v>
      </c>
      <c r="V1737" s="70" t="s">
        <v>2431</v>
      </c>
      <c r="W1737" s="44" t="str">
        <f t="shared" si="448"/>
        <v>"%+MG"</v>
      </c>
      <c r="X1737" s="25" t="str">
        <f t="shared" si="449"/>
        <v>%+MG</v>
      </c>
      <c r="Y1737" s="1">
        <f t="shared" si="450"/>
        <v>1699</v>
      </c>
      <c r="Z1737" t="str">
        <f t="shared" si="451"/>
        <v>ITM_PCPMG</v>
      </c>
      <c r="AA1737" s="158" t="str">
        <f>IF(ISNA(VLOOKUP(X1737,Sheet2!J:J,1,0)),"//","")</f>
        <v>//</v>
      </c>
      <c r="AC1737" s="108" t="str">
        <f t="shared" si="452"/>
        <v>%+MG</v>
      </c>
      <c r="AD1737" t="b">
        <f t="shared" si="453"/>
        <v>1</v>
      </c>
    </row>
    <row r="1738" spans="1:30">
      <c r="A1738" s="56">
        <f t="shared" ref="A1738:A1801" si="454">IF(B1738=INT(B1738),ROW(),"")</f>
        <v>1738</v>
      </c>
      <c r="B1738" s="55">
        <f t="shared" ref="B1738:B1801" si="455">IF(AND(MID(C1738,2,1)&lt;&gt;"/",MID(C1738,1,1)="/"),INT(B1737)+1,B1737+0.01)</f>
        <v>1700</v>
      </c>
      <c r="C1738" s="59" t="s">
        <v>4057</v>
      </c>
      <c r="D1738" s="59" t="s">
        <v>7</v>
      </c>
      <c r="E1738" s="65" t="s">
        <v>459</v>
      </c>
      <c r="F1738" s="65" t="s">
        <v>459</v>
      </c>
      <c r="G1738" s="190">
        <v>0</v>
      </c>
      <c r="H1738" s="190">
        <v>0</v>
      </c>
      <c r="I1738" s="174" t="s">
        <v>3</v>
      </c>
      <c r="J1738" s="65" t="s">
        <v>1549</v>
      </c>
      <c r="K1738" s="66" t="s">
        <v>4241</v>
      </c>
      <c r="L1738" s="67"/>
      <c r="M1738" s="63" t="s">
        <v>2251</v>
      </c>
      <c r="N1738" s="13"/>
      <c r="O1738"/>
      <c r="P1738" t="str">
        <f t="shared" si="428"/>
        <v/>
      </c>
      <c r="Q1738" t="str">
        <f>IF(ISNA(VLOOKUP(AC1738,#REF!,1)),"//","")</f>
        <v/>
      </c>
      <c r="R1738"/>
      <c r="S1738" s="43">
        <f t="shared" si="447"/>
        <v>531</v>
      </c>
      <c r="T1738" s="92" t="s">
        <v>2431</v>
      </c>
      <c r="U1738" s="70" t="s">
        <v>2431</v>
      </c>
      <c r="V1738" s="70" t="s">
        <v>2431</v>
      </c>
      <c r="W1738" s="44" t="str">
        <f t="shared" si="448"/>
        <v>STD_INTEGRAL</v>
      </c>
      <c r="X1738" s="25" t="str">
        <f t="shared" si="449"/>
        <v>INTEGRAL</v>
      </c>
      <c r="Y1738" s="1">
        <f t="shared" si="450"/>
        <v>1700</v>
      </c>
      <c r="Z1738" t="str">
        <f t="shared" si="451"/>
        <v>ITM_INTEGRAL</v>
      </c>
      <c r="AA1738" s="158" t="str">
        <f>IF(ISNA(VLOOKUP(X1738,Sheet2!J:J,1,0)),"//","")</f>
        <v>//</v>
      </c>
      <c r="AC1738" s="108" t="str">
        <f t="shared" si="452"/>
        <v>INTEGRAL</v>
      </c>
      <c r="AD1738" t="b">
        <f t="shared" si="453"/>
        <v>1</v>
      </c>
    </row>
    <row r="1739" spans="1:30">
      <c r="A1739" s="56">
        <f t="shared" si="454"/>
        <v>1739</v>
      </c>
      <c r="B1739" s="55">
        <f t="shared" si="455"/>
        <v>1701</v>
      </c>
      <c r="C1739" s="59" t="s">
        <v>4768</v>
      </c>
      <c r="D1739" s="59" t="s">
        <v>7</v>
      </c>
      <c r="E1739" s="65" t="s">
        <v>463</v>
      </c>
      <c r="F1739" s="65" t="s">
        <v>463</v>
      </c>
      <c r="G1739" s="190">
        <v>0</v>
      </c>
      <c r="H1739" s="190">
        <v>0</v>
      </c>
      <c r="I1739" s="174" t="s">
        <v>3</v>
      </c>
      <c r="J1739" s="65" t="s">
        <v>1549</v>
      </c>
      <c r="K1739" s="66" t="s">
        <v>4241</v>
      </c>
      <c r="L1739" s="67"/>
      <c r="M1739" s="63" t="s">
        <v>2255</v>
      </c>
      <c r="N1739" s="13"/>
      <c r="O1739"/>
      <c r="P1739" t="str">
        <f t="shared" si="428"/>
        <v/>
      </c>
      <c r="Q1739" t="str">
        <f>IF(ISNA(VLOOKUP(AC1739,#REF!,1)),"//","")</f>
        <v/>
      </c>
      <c r="R1739"/>
      <c r="S1739" s="43">
        <f t="shared" si="447"/>
        <v>532</v>
      </c>
      <c r="T1739" s="92" t="s">
        <v>2431</v>
      </c>
      <c r="U1739" s="70" t="s">
        <v>2431</v>
      </c>
      <c r="V1739" s="70" t="s">
        <v>2431</v>
      </c>
      <c r="W1739" s="44" t="str">
        <f t="shared" si="448"/>
        <v>"^MOD"</v>
      </c>
      <c r="X1739" s="25" t="str">
        <f t="shared" si="449"/>
        <v>^MOD</v>
      </c>
      <c r="Y1739" s="1">
        <f t="shared" si="450"/>
        <v>1701</v>
      </c>
      <c r="Z1739" t="str">
        <f t="shared" si="451"/>
        <v>ITM_PMOD</v>
      </c>
      <c r="AA1739" s="158" t="str">
        <f>IF(ISNA(VLOOKUP(X1739,Sheet2!J:J,1,0)),"//","")</f>
        <v>//</v>
      </c>
      <c r="AC1739" s="108" t="str">
        <f t="shared" si="452"/>
        <v>^MOD</v>
      </c>
      <c r="AD1739" t="b">
        <f t="shared" si="453"/>
        <v>1</v>
      </c>
    </row>
    <row r="1740" spans="1:30">
      <c r="A1740" s="56">
        <f t="shared" si="454"/>
        <v>1740</v>
      </c>
      <c r="B1740" s="55">
        <f t="shared" si="455"/>
        <v>1702</v>
      </c>
      <c r="C1740" s="59" t="s">
        <v>4970</v>
      </c>
      <c r="D1740" s="59" t="s">
        <v>7</v>
      </c>
      <c r="E1740" s="65" t="s">
        <v>1497</v>
      </c>
      <c r="F1740" s="65" t="s">
        <v>1497</v>
      </c>
      <c r="G1740" s="190">
        <v>0</v>
      </c>
      <c r="H1740" s="190">
        <v>0</v>
      </c>
      <c r="I1740" s="174" t="s">
        <v>3</v>
      </c>
      <c r="J1740" s="65" t="s">
        <v>1549</v>
      </c>
      <c r="K1740" s="66" t="s">
        <v>4241</v>
      </c>
      <c r="L1740" s="67"/>
      <c r="M1740" s="63" t="s">
        <v>2256</v>
      </c>
      <c r="N1740" s="13"/>
      <c r="O1740"/>
      <c r="P1740" t="str">
        <f t="shared" si="428"/>
        <v/>
      </c>
      <c r="Q1740" t="str">
        <f>IF(ISNA(VLOOKUP(AC1740,#REF!,1)),"//","")</f>
        <v/>
      </c>
      <c r="R1740"/>
      <c r="S1740" s="43">
        <f t="shared" si="447"/>
        <v>533</v>
      </c>
      <c r="T1740" s="92" t="s">
        <v>2431</v>
      </c>
      <c r="U1740" s="70" t="s">
        <v>2431</v>
      </c>
      <c r="V1740" s="70" t="s">
        <v>2431</v>
      </c>
      <c r="W1740" s="44" t="str">
        <f t="shared" si="448"/>
        <v>"|M|"</v>
      </c>
      <c r="X1740" s="25" t="str">
        <f t="shared" si="449"/>
        <v>|M|</v>
      </c>
      <c r="Y1740" s="1">
        <f t="shared" si="450"/>
        <v>1702</v>
      </c>
      <c r="Z1740" t="str">
        <f t="shared" si="451"/>
        <v>ITM_M_DET</v>
      </c>
      <c r="AA1740" s="158" t="str">
        <f>IF(ISNA(VLOOKUP(X1740,Sheet2!J:J,1,0)),"//","")</f>
        <v>//</v>
      </c>
      <c r="AC1740" s="108" t="str">
        <f t="shared" si="452"/>
        <v>|M|</v>
      </c>
      <c r="AD1740" t="b">
        <f t="shared" si="453"/>
        <v>1</v>
      </c>
    </row>
    <row r="1741" spans="1:30">
      <c r="A1741" s="56">
        <f t="shared" si="454"/>
        <v>1741</v>
      </c>
      <c r="B1741" s="55">
        <f t="shared" si="455"/>
        <v>1703</v>
      </c>
      <c r="C1741" s="59" t="s">
        <v>3979</v>
      </c>
      <c r="D1741" s="59" t="s">
        <v>3043</v>
      </c>
      <c r="E1741" s="65" t="s">
        <v>464</v>
      </c>
      <c r="F1741" s="65" t="s">
        <v>464</v>
      </c>
      <c r="G1741" s="190">
        <v>0</v>
      </c>
      <c r="H1741" s="190">
        <v>0</v>
      </c>
      <c r="I1741" s="174" t="s">
        <v>3</v>
      </c>
      <c r="J1741" s="65" t="s">
        <v>1549</v>
      </c>
      <c r="K1741" s="66" t="s">
        <v>4241</v>
      </c>
      <c r="L1741" s="67" t="s">
        <v>18</v>
      </c>
      <c r="M1741" s="63" t="s">
        <v>2258</v>
      </c>
      <c r="N1741" s="13"/>
      <c r="O1741"/>
      <c r="P1741" t="str">
        <f t="shared" si="428"/>
        <v/>
      </c>
      <c r="Q1741" t="str">
        <f>IF(ISNA(VLOOKUP(AC1741,#REF!,1)),"//","")</f>
        <v/>
      </c>
      <c r="R1741"/>
      <c r="S1741" s="43">
        <f t="shared" si="447"/>
        <v>534</v>
      </c>
      <c r="T1741" s="92" t="s">
        <v>2913</v>
      </c>
      <c r="U1741" s="70" t="s">
        <v>2431</v>
      </c>
      <c r="V1741" s="70" t="s">
        <v>2819</v>
      </c>
      <c r="W1741" s="44" t="str">
        <f t="shared" si="448"/>
        <v>"|" STD_SPACE_3_PER_EM "|"</v>
      </c>
      <c r="X1741" s="25" t="str">
        <f t="shared" si="449"/>
        <v>PARL</v>
      </c>
      <c r="Y1741" s="1">
        <f t="shared" si="450"/>
        <v>1703</v>
      </c>
      <c r="Z1741" t="str">
        <f t="shared" si="451"/>
        <v>ITM_PARALLEL</v>
      </c>
      <c r="AA1741" s="158" t="str">
        <f>IF(ISNA(VLOOKUP(X1741,Sheet2!J:J,1,0)),"//","")</f>
        <v>//</v>
      </c>
      <c r="AC1741" s="108" t="str">
        <f t="shared" si="452"/>
        <v>||</v>
      </c>
      <c r="AD1741" t="b">
        <f t="shared" si="453"/>
        <v>0</v>
      </c>
    </row>
    <row r="1742" spans="1:30">
      <c r="A1742" s="56">
        <f t="shared" si="454"/>
        <v>1742</v>
      </c>
      <c r="B1742" s="55">
        <f t="shared" si="455"/>
        <v>1704</v>
      </c>
      <c r="C1742" s="59" t="s">
        <v>4971</v>
      </c>
      <c r="D1742" s="69" t="s">
        <v>7</v>
      </c>
      <c r="E1742" s="65" t="s">
        <v>1499</v>
      </c>
      <c r="F1742" s="65" t="s">
        <v>1499</v>
      </c>
      <c r="G1742" s="190">
        <v>0</v>
      </c>
      <c r="H1742" s="190">
        <v>0</v>
      </c>
      <c r="I1742" s="174" t="s">
        <v>3</v>
      </c>
      <c r="J1742" s="65" t="s">
        <v>1549</v>
      </c>
      <c r="K1742" s="66" t="s">
        <v>4241</v>
      </c>
      <c r="L1742" s="59"/>
      <c r="M1742" s="63" t="s">
        <v>2259</v>
      </c>
      <c r="N1742" s="13"/>
      <c r="O1742"/>
      <c r="P1742" t="str">
        <f t="shared" si="428"/>
        <v/>
      </c>
      <c r="Q1742" t="str">
        <f>IF(ISNA(VLOOKUP(AC1742,#REF!,1)),"//","")</f>
        <v/>
      </c>
      <c r="R1742"/>
      <c r="S1742" s="43">
        <f t="shared" si="447"/>
        <v>535</v>
      </c>
      <c r="T1742" s="92" t="s">
        <v>2431</v>
      </c>
      <c r="U1742" s="70" t="s">
        <v>2431</v>
      </c>
      <c r="V1742" s="70" t="s">
        <v>2431</v>
      </c>
      <c r="W1742" s="44" t="str">
        <f t="shared" si="448"/>
        <v>"[M]" STD_SUP_T</v>
      </c>
      <c r="X1742" s="25" t="str">
        <f t="shared" si="449"/>
        <v>[M]^T</v>
      </c>
      <c r="Y1742" s="1">
        <f t="shared" si="450"/>
        <v>1704</v>
      </c>
      <c r="Z1742" t="str">
        <f t="shared" si="451"/>
        <v>ITM_M_TRANSP</v>
      </c>
      <c r="AA1742" s="158" t="str">
        <f>IF(ISNA(VLOOKUP(X1742,Sheet2!J:J,1,0)),"//","")</f>
        <v>//</v>
      </c>
      <c r="AC1742" s="108" t="str">
        <f t="shared" si="452"/>
        <v>[M]^T</v>
      </c>
      <c r="AD1742" t="b">
        <f t="shared" si="453"/>
        <v>1</v>
      </c>
    </row>
    <row r="1743" spans="1:30">
      <c r="A1743" s="56">
        <f t="shared" si="454"/>
        <v>1743</v>
      </c>
      <c r="B1743" s="55">
        <f t="shared" si="455"/>
        <v>1705</v>
      </c>
      <c r="C1743" s="59" t="s">
        <v>4972</v>
      </c>
      <c r="D1743" s="59" t="s">
        <v>7</v>
      </c>
      <c r="E1743" s="65" t="s">
        <v>1500</v>
      </c>
      <c r="F1743" s="65" t="s">
        <v>1500</v>
      </c>
      <c r="G1743" s="190">
        <v>0</v>
      </c>
      <c r="H1743" s="190">
        <v>0</v>
      </c>
      <c r="I1743" s="174" t="s">
        <v>3</v>
      </c>
      <c r="J1743" s="65" t="s">
        <v>1549</v>
      </c>
      <c r="K1743" s="66" t="s">
        <v>4241</v>
      </c>
      <c r="L1743" s="67"/>
      <c r="M1743" s="63" t="s">
        <v>2260</v>
      </c>
      <c r="N1743" s="13"/>
      <c r="O1743"/>
      <c r="P1743" t="str">
        <f t="shared" si="428"/>
        <v/>
      </c>
      <c r="Q1743" t="str">
        <f>IF(ISNA(VLOOKUP(AC1743,#REF!,1)),"//","")</f>
        <v/>
      </c>
      <c r="R1743"/>
      <c r="S1743" s="43">
        <f t="shared" si="447"/>
        <v>536</v>
      </c>
      <c r="T1743" s="92" t="s">
        <v>2431</v>
      </c>
      <c r="U1743" s="70" t="s">
        <v>2431</v>
      </c>
      <c r="V1743" s="70" t="s">
        <v>2431</v>
      </c>
      <c r="W1743" s="44" t="str">
        <f t="shared" si="448"/>
        <v>"[M]" STD_SUP_MINUS_1</v>
      </c>
      <c r="X1743" s="25" t="str">
        <f t="shared" si="449"/>
        <v>[M]^MINUS_1</v>
      </c>
      <c r="Y1743" s="1">
        <f t="shared" si="450"/>
        <v>1705</v>
      </c>
      <c r="Z1743" t="str">
        <f t="shared" si="451"/>
        <v>ITM_M_INV</v>
      </c>
      <c r="AA1743" s="158" t="str">
        <f>IF(ISNA(VLOOKUP(X1743,Sheet2!J:J,1,0)),"//","")</f>
        <v>//</v>
      </c>
      <c r="AC1743" s="108" t="str">
        <f t="shared" si="452"/>
        <v>[M]^MINUS_1</v>
      </c>
      <c r="AD1743" t="b">
        <f t="shared" si="453"/>
        <v>1</v>
      </c>
    </row>
    <row r="1744" spans="1:30">
      <c r="A1744" s="56">
        <f t="shared" si="454"/>
        <v>1744</v>
      </c>
      <c r="B1744" s="55">
        <f t="shared" si="455"/>
        <v>1706</v>
      </c>
      <c r="C1744" s="59" t="s">
        <v>3980</v>
      </c>
      <c r="D1744" s="59" t="s">
        <v>3043</v>
      </c>
      <c r="E1744" s="65" t="s">
        <v>465</v>
      </c>
      <c r="F1744" s="65" t="s">
        <v>465</v>
      </c>
      <c r="G1744" s="190">
        <v>0</v>
      </c>
      <c r="H1744" s="190">
        <v>0</v>
      </c>
      <c r="I1744" s="174" t="s">
        <v>3</v>
      </c>
      <c r="J1744" s="65" t="s">
        <v>1549</v>
      </c>
      <c r="K1744" s="66" t="s">
        <v>4241</v>
      </c>
      <c r="L1744" s="67"/>
      <c r="M1744" s="257" t="s">
        <v>5066</v>
      </c>
      <c r="N1744" s="13"/>
      <c r="O1744"/>
      <c r="P1744" t="str">
        <f t="shared" si="428"/>
        <v/>
      </c>
      <c r="Q1744" t="str">
        <f>IF(ISNA(VLOOKUP(AC1744,#REF!,1)),"//","")</f>
        <v/>
      </c>
      <c r="R1744"/>
      <c r="S1744" s="43">
        <f t="shared" si="447"/>
        <v>536</v>
      </c>
      <c r="T1744" s="92" t="s">
        <v>2893</v>
      </c>
      <c r="U1744" s="70" t="s">
        <v>2817</v>
      </c>
      <c r="V1744" s="70"/>
      <c r="W1744" s="44" t="str">
        <f t="shared" si="448"/>
        <v/>
      </c>
      <c r="X1744" s="25" t="str">
        <f t="shared" si="449"/>
        <v/>
      </c>
      <c r="Y1744" s="1">
        <f t="shared" si="450"/>
        <v>1706</v>
      </c>
      <c r="Z1744" t="str">
        <f t="shared" si="451"/>
        <v>ITM_ARG</v>
      </c>
      <c r="AA1744" s="158" t="str">
        <f>IF(ISNA(VLOOKUP(X1744,Sheet2!J:J,1,0)),"//","")</f>
        <v/>
      </c>
      <c r="AC1744" s="108" t="str">
        <f t="shared" si="452"/>
        <v/>
      </c>
      <c r="AD1744" t="b">
        <f t="shared" si="453"/>
        <v>1</v>
      </c>
    </row>
    <row r="1745" spans="1:30">
      <c r="A1745" s="56">
        <f t="shared" si="454"/>
        <v>1745</v>
      </c>
      <c r="B1745" s="55">
        <f t="shared" si="455"/>
        <v>1707</v>
      </c>
      <c r="C1745" s="59" t="s">
        <v>3867</v>
      </c>
      <c r="D1745" s="69" t="s">
        <v>4752</v>
      </c>
      <c r="E1745" s="65" t="s">
        <v>466</v>
      </c>
      <c r="F1745" s="65" t="s">
        <v>466</v>
      </c>
      <c r="G1745" s="190">
        <v>0</v>
      </c>
      <c r="H1745" s="190">
        <v>0</v>
      </c>
      <c r="I1745" s="174" t="s">
        <v>3</v>
      </c>
      <c r="J1745" s="65" t="s">
        <v>1549</v>
      </c>
      <c r="K1745" s="66" t="s">
        <v>4241</v>
      </c>
      <c r="L1745" s="67"/>
      <c r="M1745" s="63" t="s">
        <v>2262</v>
      </c>
      <c r="N1745" s="13"/>
      <c r="O1745"/>
      <c r="P1745" t="str">
        <f t="shared" si="428"/>
        <v/>
      </c>
      <c r="Q1745" t="str">
        <f>IF(ISNA(VLOOKUP(AC1745,#REF!,1)),"//","")</f>
        <v/>
      </c>
      <c r="R1745"/>
      <c r="S1745" s="43">
        <f t="shared" si="447"/>
        <v>537</v>
      </c>
      <c r="T1745" s="92" t="s">
        <v>2889</v>
      </c>
      <c r="U1745" s="70" t="s">
        <v>2431</v>
      </c>
      <c r="V1745" s="70" t="s">
        <v>2431</v>
      </c>
      <c r="W1745" s="44" t="str">
        <f t="shared" si="448"/>
        <v>"MUL" STD_PI STD_RIGHT_ARROW</v>
      </c>
      <c r="X1745" s="25" t="str">
        <f t="shared" si="449"/>
        <v>MULPI&gt;</v>
      </c>
      <c r="Y1745" s="1">
        <f t="shared" si="450"/>
        <v>1707</v>
      </c>
      <c r="Z1745" t="str">
        <f t="shared" si="451"/>
        <v>ITM_MULPIto</v>
      </c>
      <c r="AA1745" s="158" t="str">
        <f>IF(ISNA(VLOOKUP(X1745,Sheet2!J:J,1,0)),"//","")</f>
        <v>//</v>
      </c>
      <c r="AC1745" s="108" t="str">
        <f t="shared" si="452"/>
        <v>MULPI&gt;</v>
      </c>
      <c r="AD1745" t="b">
        <f t="shared" si="453"/>
        <v>1</v>
      </c>
    </row>
    <row r="1746" spans="1:30">
      <c r="A1746" s="56">
        <f t="shared" si="454"/>
        <v>1746</v>
      </c>
      <c r="B1746" s="55">
        <f t="shared" si="455"/>
        <v>1708</v>
      </c>
      <c r="C1746" s="59" t="s">
        <v>4057</v>
      </c>
      <c r="D1746" s="59" t="s">
        <v>7</v>
      </c>
      <c r="E1746" s="65" t="s">
        <v>1501</v>
      </c>
      <c r="F1746" s="65" t="s">
        <v>1501</v>
      </c>
      <c r="G1746" s="190">
        <v>0</v>
      </c>
      <c r="H1746" s="190">
        <v>0</v>
      </c>
      <c r="I1746" s="174" t="s">
        <v>3</v>
      </c>
      <c r="J1746" s="65" t="s">
        <v>1549</v>
      </c>
      <c r="K1746" s="66" t="s">
        <v>4241</v>
      </c>
      <c r="L1746" s="67"/>
      <c r="M1746" s="63" t="s">
        <v>2264</v>
      </c>
      <c r="N1746" s="13"/>
      <c r="O1746"/>
      <c r="P1746" t="str">
        <f t="shared" si="428"/>
        <v/>
      </c>
      <c r="Q1746" t="str">
        <f>IF(ISNA(VLOOKUP(AC1746,#REF!,1)),"//","")</f>
        <v/>
      </c>
      <c r="R1746"/>
      <c r="S1746" s="43">
        <f t="shared" si="447"/>
        <v>538</v>
      </c>
      <c r="T1746" s="92" t="s">
        <v>2431</v>
      </c>
      <c r="U1746" s="70" t="s">
        <v>2431</v>
      </c>
      <c r="V1746" s="70" t="s">
        <v>2431</v>
      </c>
      <c r="W1746" s="44" t="str">
        <f t="shared" si="448"/>
        <v>STD_PRINTER "ADV"</v>
      </c>
      <c r="X1746" s="25" t="str">
        <f t="shared" si="449"/>
        <v>PRINTERADV</v>
      </c>
      <c r="Y1746" s="1">
        <f t="shared" si="450"/>
        <v>1708</v>
      </c>
      <c r="Z1746" t="str">
        <f t="shared" si="451"/>
        <v>ITM_PRINTERADV</v>
      </c>
      <c r="AA1746" s="158" t="str">
        <f>IF(ISNA(VLOOKUP(X1746,Sheet2!J:J,1,0)),"//","")</f>
        <v>//</v>
      </c>
      <c r="AC1746" s="108" t="str">
        <f t="shared" si="452"/>
        <v>PRINTERADV</v>
      </c>
      <c r="AD1746" t="b">
        <f t="shared" si="453"/>
        <v>1</v>
      </c>
    </row>
    <row r="1747" spans="1:30">
      <c r="A1747" s="56">
        <f t="shared" si="454"/>
        <v>1747</v>
      </c>
      <c r="B1747" s="55">
        <f t="shared" si="455"/>
        <v>1709</v>
      </c>
      <c r="C1747" s="59" t="s">
        <v>4057</v>
      </c>
      <c r="D1747" s="59" t="s">
        <v>7</v>
      </c>
      <c r="E1747" s="65" t="s">
        <v>469</v>
      </c>
      <c r="F1747" s="65" t="s">
        <v>469</v>
      </c>
      <c r="G1747" s="190">
        <v>0</v>
      </c>
      <c r="H1747" s="190">
        <v>0</v>
      </c>
      <c r="I1747" s="174" t="s">
        <v>3</v>
      </c>
      <c r="J1747" s="65" t="s">
        <v>1549</v>
      </c>
      <c r="K1747" s="66" t="s">
        <v>4241</v>
      </c>
      <c r="L1747" s="67"/>
      <c r="M1747" s="63" t="s">
        <v>2265</v>
      </c>
      <c r="N1747" s="13"/>
      <c r="O1747"/>
      <c r="P1747" t="str">
        <f t="shared" si="428"/>
        <v/>
      </c>
      <c r="Q1747" t="str">
        <f>IF(ISNA(VLOOKUP(AC1747,#REF!,1)),"//","")</f>
        <v/>
      </c>
      <c r="R1747"/>
      <c r="S1747" s="43">
        <f t="shared" si="447"/>
        <v>539</v>
      </c>
      <c r="T1747" s="92" t="s">
        <v>2431</v>
      </c>
      <c r="U1747" s="70" t="s">
        <v>2431</v>
      </c>
      <c r="V1747" s="70" t="s">
        <v>2431</v>
      </c>
      <c r="W1747" s="44" t="str">
        <f t="shared" si="448"/>
        <v>STD_PRINTER "CHAR"</v>
      </c>
      <c r="X1747" s="25" t="str">
        <f t="shared" si="449"/>
        <v>PRINTERCHAR</v>
      </c>
      <c r="Y1747" s="1">
        <f t="shared" si="450"/>
        <v>1709</v>
      </c>
      <c r="Z1747" t="str">
        <f t="shared" si="451"/>
        <v>ITM_PRINTERCHAR</v>
      </c>
      <c r="AA1747" s="158" t="str">
        <f>IF(ISNA(VLOOKUP(X1747,Sheet2!J:J,1,0)),"//","")</f>
        <v>//</v>
      </c>
      <c r="AC1747" s="108" t="str">
        <f t="shared" si="452"/>
        <v>PRINTERCHAR</v>
      </c>
      <c r="AD1747" t="b">
        <f t="shared" si="453"/>
        <v>1</v>
      </c>
    </row>
    <row r="1748" spans="1:30">
      <c r="A1748" s="56">
        <f t="shared" si="454"/>
        <v>1748</v>
      </c>
      <c r="B1748" s="55">
        <f t="shared" si="455"/>
        <v>1710</v>
      </c>
      <c r="C1748" s="59" t="s">
        <v>4057</v>
      </c>
      <c r="D1748" s="59" t="s">
        <v>7</v>
      </c>
      <c r="E1748" s="65" t="s">
        <v>470</v>
      </c>
      <c r="F1748" s="65" t="s">
        <v>470</v>
      </c>
      <c r="G1748" s="190">
        <v>0</v>
      </c>
      <c r="H1748" s="190">
        <v>0</v>
      </c>
      <c r="I1748" s="174" t="s">
        <v>3</v>
      </c>
      <c r="J1748" s="65" t="s">
        <v>1549</v>
      </c>
      <c r="K1748" s="66" t="s">
        <v>4241</v>
      </c>
      <c r="L1748" s="67"/>
      <c r="M1748" s="63" t="s">
        <v>2266</v>
      </c>
      <c r="N1748" s="13"/>
      <c r="O1748"/>
      <c r="P1748" t="str">
        <f t="shared" si="428"/>
        <v/>
      </c>
      <c r="Q1748" t="str">
        <f>IF(ISNA(VLOOKUP(AC1748,#REF!,1)),"//","")</f>
        <v/>
      </c>
      <c r="R1748"/>
      <c r="S1748" s="43">
        <f t="shared" si="447"/>
        <v>540</v>
      </c>
      <c r="T1748" s="92" t="s">
        <v>2431</v>
      </c>
      <c r="U1748" s="70" t="s">
        <v>2431</v>
      </c>
      <c r="V1748" s="70" t="s">
        <v>2431</v>
      </c>
      <c r="W1748" s="44" t="str">
        <f t="shared" si="448"/>
        <v>STD_PRINTER "DLAY"</v>
      </c>
      <c r="X1748" s="25" t="str">
        <f t="shared" si="449"/>
        <v>PRINTERDLAY</v>
      </c>
      <c r="Y1748" s="1">
        <f t="shared" si="450"/>
        <v>1710</v>
      </c>
      <c r="Z1748" t="str">
        <f t="shared" si="451"/>
        <v>ITM_PRINTERDLAY</v>
      </c>
      <c r="AA1748" s="158" t="str">
        <f>IF(ISNA(VLOOKUP(X1748,Sheet2!J:J,1,0)),"//","")</f>
        <v>//</v>
      </c>
      <c r="AC1748" s="108" t="str">
        <f t="shared" si="452"/>
        <v>PRINTERDLAY</v>
      </c>
      <c r="AD1748" t="b">
        <f t="shared" si="453"/>
        <v>1</v>
      </c>
    </row>
    <row r="1749" spans="1:30">
      <c r="A1749" s="56">
        <f t="shared" si="454"/>
        <v>1749</v>
      </c>
      <c r="B1749" s="55">
        <f t="shared" si="455"/>
        <v>1711</v>
      </c>
      <c r="C1749" s="59" t="s">
        <v>4057</v>
      </c>
      <c r="D1749" s="59" t="s">
        <v>7</v>
      </c>
      <c r="E1749" s="65" t="s">
        <v>1502</v>
      </c>
      <c r="F1749" s="65" t="s">
        <v>1502</v>
      </c>
      <c r="G1749" s="190">
        <v>0</v>
      </c>
      <c r="H1749" s="190">
        <v>0</v>
      </c>
      <c r="I1749" s="174" t="s">
        <v>3</v>
      </c>
      <c r="J1749" s="65" t="s">
        <v>1549</v>
      </c>
      <c r="K1749" s="66" t="s">
        <v>4241</v>
      </c>
      <c r="L1749" s="67"/>
      <c r="M1749" s="63" t="s">
        <v>2267</v>
      </c>
      <c r="N1749" s="13"/>
      <c r="O1749"/>
      <c r="P1749" t="str">
        <f t="shared" si="428"/>
        <v/>
      </c>
      <c r="Q1749" t="str">
        <f>IF(ISNA(VLOOKUP(AC1749,#REF!,1)),"//","")</f>
        <v/>
      </c>
      <c r="R1749"/>
      <c r="S1749" s="43">
        <f t="shared" si="447"/>
        <v>541</v>
      </c>
      <c r="T1749" s="92" t="s">
        <v>2431</v>
      </c>
      <c r="U1749" s="70" t="s">
        <v>2431</v>
      </c>
      <c r="V1749" s="70" t="s">
        <v>2431</v>
      </c>
      <c r="W1749" s="44" t="str">
        <f t="shared" si="448"/>
        <v>STD_PRINTER "LCD"</v>
      </c>
      <c r="X1749" s="25" t="str">
        <f t="shared" si="449"/>
        <v>PRINTERLCD</v>
      </c>
      <c r="Y1749" s="1">
        <f t="shared" si="450"/>
        <v>1711</v>
      </c>
      <c r="Z1749" t="str">
        <f t="shared" si="451"/>
        <v>ITM_PRINTERLCD</v>
      </c>
      <c r="AA1749" s="158" t="str">
        <f>IF(ISNA(VLOOKUP(X1749,Sheet2!J:J,1,0)),"//","")</f>
        <v>//</v>
      </c>
      <c r="AC1749" s="108" t="str">
        <f t="shared" si="452"/>
        <v>PRINTERLCD</v>
      </c>
      <c r="AD1749" t="b">
        <f t="shared" si="453"/>
        <v>1</v>
      </c>
    </row>
    <row r="1750" spans="1:30">
      <c r="A1750" s="56">
        <f t="shared" si="454"/>
        <v>1750</v>
      </c>
      <c r="B1750" s="55">
        <f t="shared" si="455"/>
        <v>1712</v>
      </c>
      <c r="C1750" s="59" t="s">
        <v>4057</v>
      </c>
      <c r="D1750" s="59" t="s">
        <v>7</v>
      </c>
      <c r="E1750" s="65" t="s">
        <v>471</v>
      </c>
      <c r="F1750" s="65" t="s">
        <v>471</v>
      </c>
      <c r="G1750" s="190">
        <v>0</v>
      </c>
      <c r="H1750" s="190">
        <v>0</v>
      </c>
      <c r="I1750" s="174" t="s">
        <v>3</v>
      </c>
      <c r="J1750" s="65" t="s">
        <v>1549</v>
      </c>
      <c r="K1750" s="66" t="s">
        <v>4241</v>
      </c>
      <c r="L1750" s="67"/>
      <c r="M1750" s="63" t="s">
        <v>2268</v>
      </c>
      <c r="N1750" s="13"/>
      <c r="O1750"/>
      <c r="P1750" t="str">
        <f t="shared" si="428"/>
        <v/>
      </c>
      <c r="Q1750" t="str">
        <f>IF(ISNA(VLOOKUP(AC1750,#REF!,1)),"//","")</f>
        <v/>
      </c>
      <c r="R1750"/>
      <c r="S1750" s="43">
        <f t="shared" si="447"/>
        <v>542</v>
      </c>
      <c r="T1750" s="92" t="s">
        <v>2431</v>
      </c>
      <c r="U1750" s="70" t="s">
        <v>2431</v>
      </c>
      <c r="V1750" s="70" t="s">
        <v>2431</v>
      </c>
      <c r="W1750" s="44" t="str">
        <f t="shared" si="448"/>
        <v>STD_PRINTER "MODE"</v>
      </c>
      <c r="X1750" s="25" t="str">
        <f t="shared" si="449"/>
        <v>PRINTERMODE</v>
      </c>
      <c r="Y1750" s="1">
        <f t="shared" si="450"/>
        <v>1712</v>
      </c>
      <c r="Z1750" t="str">
        <f t="shared" si="451"/>
        <v>ITM_PRINTERMODE</v>
      </c>
      <c r="AA1750" s="158" t="str">
        <f>IF(ISNA(VLOOKUP(X1750,Sheet2!J:J,1,0)),"//","")</f>
        <v>//</v>
      </c>
      <c r="AC1750" s="108" t="str">
        <f t="shared" si="452"/>
        <v>PRINTERMODE</v>
      </c>
      <c r="AD1750" t="b">
        <f t="shared" si="453"/>
        <v>1</v>
      </c>
    </row>
    <row r="1751" spans="1:30">
      <c r="A1751" s="56">
        <f t="shared" si="454"/>
        <v>1751</v>
      </c>
      <c r="B1751" s="55">
        <f t="shared" si="455"/>
        <v>1713</v>
      </c>
      <c r="C1751" s="59" t="s">
        <v>4057</v>
      </c>
      <c r="D1751" s="59" t="s">
        <v>7</v>
      </c>
      <c r="E1751" s="65" t="s">
        <v>472</v>
      </c>
      <c r="F1751" s="65" t="s">
        <v>472</v>
      </c>
      <c r="G1751" s="190">
        <v>0</v>
      </c>
      <c r="H1751" s="190">
        <v>0</v>
      </c>
      <c r="I1751" s="174" t="s">
        <v>3</v>
      </c>
      <c r="J1751" s="65" t="s">
        <v>1549</v>
      </c>
      <c r="K1751" s="66" t="s">
        <v>4241</v>
      </c>
      <c r="L1751" s="67"/>
      <c r="M1751" s="63" t="s">
        <v>2269</v>
      </c>
      <c r="N1751" s="13"/>
      <c r="O1751"/>
      <c r="P1751" t="str">
        <f t="shared" si="428"/>
        <v/>
      </c>
      <c r="Q1751" t="str">
        <f>IF(ISNA(VLOOKUP(AC1751,#REF!,1)),"//","")</f>
        <v/>
      </c>
      <c r="R1751"/>
      <c r="S1751" s="43">
        <f t="shared" si="447"/>
        <v>543</v>
      </c>
      <c r="T1751" s="92" t="s">
        <v>2431</v>
      </c>
      <c r="U1751" s="70" t="s">
        <v>2431</v>
      </c>
      <c r="V1751" s="70" t="s">
        <v>2431</v>
      </c>
      <c r="W1751" s="44" t="str">
        <f t="shared" si="448"/>
        <v>STD_PRINTER "PROG"</v>
      </c>
      <c r="X1751" s="25" t="str">
        <f t="shared" si="449"/>
        <v>PRINTERPROG</v>
      </c>
      <c r="Y1751" s="1">
        <f t="shared" si="450"/>
        <v>1713</v>
      </c>
      <c r="Z1751" t="str">
        <f t="shared" si="451"/>
        <v>ITM_PRINTERPROG</v>
      </c>
      <c r="AA1751" s="158" t="str">
        <f>IF(ISNA(VLOOKUP(X1751,Sheet2!J:J,1,0)),"//","")</f>
        <v>//</v>
      </c>
      <c r="AC1751" s="108" t="str">
        <f t="shared" si="452"/>
        <v>PRINTERPROG</v>
      </c>
      <c r="AD1751" t="b">
        <f t="shared" si="453"/>
        <v>1</v>
      </c>
    </row>
    <row r="1752" spans="1:30">
      <c r="A1752" s="56">
        <f t="shared" si="454"/>
        <v>1752</v>
      </c>
      <c r="B1752" s="55">
        <f t="shared" si="455"/>
        <v>1714</v>
      </c>
      <c r="C1752" s="59" t="s">
        <v>4057</v>
      </c>
      <c r="D1752" s="59" t="s">
        <v>7</v>
      </c>
      <c r="E1752" s="65" t="s">
        <v>1503</v>
      </c>
      <c r="F1752" s="65" t="s">
        <v>1503</v>
      </c>
      <c r="G1752" s="190">
        <v>0</v>
      </c>
      <c r="H1752" s="190">
        <v>0</v>
      </c>
      <c r="I1752" s="174" t="s">
        <v>3</v>
      </c>
      <c r="J1752" s="65" t="s">
        <v>1549</v>
      </c>
      <c r="K1752" s="66" t="s">
        <v>4241</v>
      </c>
      <c r="L1752" s="67"/>
      <c r="M1752" s="63" t="s">
        <v>2270</v>
      </c>
      <c r="N1752" s="13"/>
      <c r="O1752"/>
      <c r="P1752" t="str">
        <f t="shared" si="428"/>
        <v/>
      </c>
      <c r="Q1752" t="str">
        <f>IF(ISNA(VLOOKUP(AC1752,#REF!,1)),"//","")</f>
        <v/>
      </c>
      <c r="R1752"/>
      <c r="S1752" s="43">
        <f t="shared" si="447"/>
        <v>544</v>
      </c>
      <c r="T1752" s="92" t="s">
        <v>2431</v>
      </c>
      <c r="U1752" s="70" t="s">
        <v>2431</v>
      </c>
      <c r="V1752" s="70" t="s">
        <v>2431</v>
      </c>
      <c r="W1752" s="44" t="str">
        <f t="shared" si="448"/>
        <v>STD_PRINTER "R"</v>
      </c>
      <c r="X1752" s="25" t="str">
        <f t="shared" si="449"/>
        <v>PRINTERR</v>
      </c>
      <c r="Y1752" s="1">
        <f t="shared" si="450"/>
        <v>1714</v>
      </c>
      <c r="Z1752" t="str">
        <f t="shared" si="451"/>
        <v>ITM_PRINTERR</v>
      </c>
      <c r="AA1752" s="158" t="str">
        <f>IF(ISNA(VLOOKUP(X1752,Sheet2!J:J,1,0)),"//","")</f>
        <v>//</v>
      </c>
      <c r="AC1752" s="108" t="str">
        <f t="shared" si="452"/>
        <v>PRINTERR</v>
      </c>
      <c r="AD1752" t="b">
        <f t="shared" si="453"/>
        <v>1</v>
      </c>
    </row>
    <row r="1753" spans="1:30">
      <c r="A1753" s="56">
        <f t="shared" si="454"/>
        <v>1753</v>
      </c>
      <c r="B1753" s="55">
        <f t="shared" si="455"/>
        <v>1715</v>
      </c>
      <c r="C1753" s="59" t="s">
        <v>4057</v>
      </c>
      <c r="D1753" s="59" t="s">
        <v>7</v>
      </c>
      <c r="E1753" s="65" t="s">
        <v>473</v>
      </c>
      <c r="F1753" s="65" t="s">
        <v>473</v>
      </c>
      <c r="G1753" s="190">
        <v>0</v>
      </c>
      <c r="H1753" s="190">
        <v>0</v>
      </c>
      <c r="I1753" s="174" t="s">
        <v>3</v>
      </c>
      <c r="J1753" s="65" t="s">
        <v>1549</v>
      </c>
      <c r="K1753" s="66" t="s">
        <v>4241</v>
      </c>
      <c r="L1753" s="67"/>
      <c r="M1753" s="63" t="s">
        <v>2271</v>
      </c>
      <c r="N1753" s="13"/>
      <c r="O1753"/>
      <c r="P1753" t="str">
        <f t="shared" si="428"/>
        <v/>
      </c>
      <c r="Q1753" t="str">
        <f>IF(ISNA(VLOOKUP(AC1753,#REF!,1)),"//","")</f>
        <v/>
      </c>
      <c r="R1753"/>
      <c r="S1753" s="43">
        <f t="shared" si="447"/>
        <v>545</v>
      </c>
      <c r="T1753" s="92" t="s">
        <v>2431</v>
      </c>
      <c r="U1753" s="70" t="s">
        <v>2431</v>
      </c>
      <c r="V1753" s="70" t="s">
        <v>2431</v>
      </c>
      <c r="W1753" s="44" t="str">
        <f t="shared" si="448"/>
        <v>STD_PRINTER "REGS"</v>
      </c>
      <c r="X1753" s="25" t="str">
        <f t="shared" si="449"/>
        <v>PRINTERREGS</v>
      </c>
      <c r="Y1753" s="1">
        <f t="shared" si="450"/>
        <v>1715</v>
      </c>
      <c r="Z1753" t="str">
        <f t="shared" si="451"/>
        <v>ITM_PRINTERREGS</v>
      </c>
      <c r="AA1753" s="158" t="str">
        <f>IF(ISNA(VLOOKUP(X1753,Sheet2!J:J,1,0)),"//","")</f>
        <v>//</v>
      </c>
      <c r="AC1753" s="108" t="str">
        <f t="shared" si="452"/>
        <v>PRINTERREGS</v>
      </c>
      <c r="AD1753" t="b">
        <f t="shared" si="453"/>
        <v>1</v>
      </c>
    </row>
    <row r="1754" spans="1:30">
      <c r="A1754" s="56">
        <f t="shared" si="454"/>
        <v>1754</v>
      </c>
      <c r="B1754" s="55">
        <f t="shared" si="455"/>
        <v>1716</v>
      </c>
      <c r="C1754" s="59" t="s">
        <v>3981</v>
      </c>
      <c r="D1754" s="59" t="s">
        <v>4810</v>
      </c>
      <c r="E1754" s="65" t="s">
        <v>1504</v>
      </c>
      <c r="F1754" s="65" t="s">
        <v>1504</v>
      </c>
      <c r="G1754" s="190">
        <v>0</v>
      </c>
      <c r="H1754" s="190">
        <v>0</v>
      </c>
      <c r="I1754" s="174" t="s">
        <v>3</v>
      </c>
      <c r="J1754" s="65" t="s">
        <v>1549</v>
      </c>
      <c r="K1754" s="66" t="s">
        <v>4241</v>
      </c>
      <c r="L1754" s="64"/>
      <c r="M1754" s="63" t="s">
        <v>2272</v>
      </c>
      <c r="N1754" s="13"/>
      <c r="O1754"/>
      <c r="P1754" t="str">
        <f t="shared" si="428"/>
        <v/>
      </c>
      <c r="Q1754" t="str">
        <f>IF(ISNA(VLOOKUP(AC1754,#REF!,1)),"//","")</f>
        <v/>
      </c>
      <c r="R1754"/>
      <c r="S1754" s="43">
        <f t="shared" si="447"/>
        <v>546</v>
      </c>
      <c r="T1754" s="92" t="s">
        <v>2431</v>
      </c>
      <c r="U1754" s="70" t="s">
        <v>2431</v>
      </c>
      <c r="V1754" s="70" t="s">
        <v>2431</v>
      </c>
      <c r="W1754" s="44" t="str">
        <f t="shared" si="448"/>
        <v>STD_PRINTER "STK"</v>
      </c>
      <c r="X1754" s="25" t="str">
        <f t="shared" si="449"/>
        <v>PRINTERSTK</v>
      </c>
      <c r="Y1754" s="1">
        <f t="shared" si="450"/>
        <v>1716</v>
      </c>
      <c r="Z1754" t="str">
        <f t="shared" si="451"/>
        <v>ITM_PRINTERSTK</v>
      </c>
      <c r="AA1754" s="158" t="str">
        <f>IF(ISNA(VLOOKUP(X1754,Sheet2!J:J,1,0)),"//","")</f>
        <v>//</v>
      </c>
      <c r="AC1754" s="108" t="str">
        <f t="shared" si="452"/>
        <v>PRINTERSTK</v>
      </c>
      <c r="AD1754" t="b">
        <f t="shared" si="453"/>
        <v>1</v>
      </c>
    </row>
    <row r="1755" spans="1:30">
      <c r="A1755" s="56">
        <f t="shared" si="454"/>
        <v>1755</v>
      </c>
      <c r="B1755" s="55">
        <f t="shared" si="455"/>
        <v>1717</v>
      </c>
      <c r="C1755" s="59" t="s">
        <v>4057</v>
      </c>
      <c r="D1755" s="69" t="s">
        <v>7</v>
      </c>
      <c r="E1755" s="65" t="s">
        <v>1505</v>
      </c>
      <c r="F1755" s="65" t="s">
        <v>1505</v>
      </c>
      <c r="G1755" s="190">
        <v>0</v>
      </c>
      <c r="H1755" s="190">
        <v>0</v>
      </c>
      <c r="I1755" s="174" t="s">
        <v>3</v>
      </c>
      <c r="J1755" s="65" t="s">
        <v>1549</v>
      </c>
      <c r="K1755" s="66" t="s">
        <v>4241</v>
      </c>
      <c r="L1755" s="67"/>
      <c r="M1755" s="63" t="s">
        <v>2273</v>
      </c>
      <c r="N1755" s="13"/>
      <c r="O1755"/>
      <c r="P1755" t="str">
        <f t="shared" si="428"/>
        <v/>
      </c>
      <c r="Q1755" t="str">
        <f>IF(ISNA(VLOOKUP(AC1755,#REF!,1)),"//","")</f>
        <v/>
      </c>
      <c r="R1755"/>
      <c r="S1755" s="43">
        <f t="shared" si="447"/>
        <v>547</v>
      </c>
      <c r="T1755" s="92" t="s">
        <v>2431</v>
      </c>
      <c r="U1755" s="70" t="s">
        <v>2431</v>
      </c>
      <c r="V1755" s="70" t="s">
        <v>2431</v>
      </c>
      <c r="W1755" s="44" t="str">
        <f t="shared" si="448"/>
        <v>STD_PRINTER "TAB"</v>
      </c>
      <c r="X1755" s="25" t="str">
        <f t="shared" si="449"/>
        <v>PRINTERTAB</v>
      </c>
      <c r="Y1755" s="1">
        <f t="shared" si="450"/>
        <v>1717</v>
      </c>
      <c r="Z1755" t="str">
        <f t="shared" si="451"/>
        <v>ITM_PRINTERTAB</v>
      </c>
      <c r="AA1755" s="158" t="str">
        <f>IF(ISNA(VLOOKUP(X1755,Sheet2!J:J,1,0)),"//","")</f>
        <v>//</v>
      </c>
      <c r="AC1755" s="108" t="str">
        <f t="shared" si="452"/>
        <v>PRINTERTAB</v>
      </c>
      <c r="AD1755" t="b">
        <f t="shared" si="453"/>
        <v>1</v>
      </c>
    </row>
    <row r="1756" spans="1:30">
      <c r="A1756" s="56">
        <f t="shared" si="454"/>
        <v>1756</v>
      </c>
      <c r="B1756" s="55">
        <f t="shared" si="455"/>
        <v>1718</v>
      </c>
      <c r="C1756" s="59" t="s">
        <v>4057</v>
      </c>
      <c r="D1756" s="59" t="s">
        <v>7</v>
      </c>
      <c r="E1756" s="65" t="s">
        <v>474</v>
      </c>
      <c r="F1756" s="65" t="s">
        <v>474</v>
      </c>
      <c r="G1756" s="190">
        <v>0</v>
      </c>
      <c r="H1756" s="190">
        <v>0</v>
      </c>
      <c r="I1756" s="174" t="s">
        <v>3</v>
      </c>
      <c r="J1756" s="65" t="s">
        <v>1549</v>
      </c>
      <c r="K1756" s="66" t="s">
        <v>4241</v>
      </c>
      <c r="L1756" s="67"/>
      <c r="M1756" s="63" t="s">
        <v>2274</v>
      </c>
      <c r="N1756" s="13"/>
      <c r="O1756"/>
      <c r="P1756" t="str">
        <f t="shared" si="428"/>
        <v/>
      </c>
      <c r="Q1756" t="str">
        <f>IF(ISNA(VLOOKUP(AC1756,#REF!,1)),"//","")</f>
        <v/>
      </c>
      <c r="R1756"/>
      <c r="S1756" s="43">
        <f t="shared" si="447"/>
        <v>548</v>
      </c>
      <c r="T1756" s="92" t="s">
        <v>2431</v>
      </c>
      <c r="U1756" s="70" t="s">
        <v>2431</v>
      </c>
      <c r="V1756" s="70" t="s">
        <v>2431</v>
      </c>
      <c r="W1756" s="44" t="str">
        <f t="shared" si="448"/>
        <v>STD_PRINTER "USER"</v>
      </c>
      <c r="X1756" s="25" t="str">
        <f t="shared" si="449"/>
        <v>PRINTERUSER</v>
      </c>
      <c r="Y1756" s="1">
        <f t="shared" si="450"/>
        <v>1718</v>
      </c>
      <c r="Z1756" t="str">
        <f t="shared" si="451"/>
        <v>ITM_PRINTERUSER</v>
      </c>
      <c r="AA1756" s="158" t="str">
        <f>IF(ISNA(VLOOKUP(X1756,Sheet2!J:J,1,0)),"//","")</f>
        <v>//</v>
      </c>
      <c r="AC1756" s="108" t="str">
        <f t="shared" si="452"/>
        <v>PRINTERUSER</v>
      </c>
      <c r="AD1756" t="b">
        <f t="shared" si="453"/>
        <v>1</v>
      </c>
    </row>
    <row r="1757" spans="1:30">
      <c r="A1757" s="56">
        <f t="shared" si="454"/>
        <v>1757</v>
      </c>
      <c r="B1757" s="55">
        <f t="shared" si="455"/>
        <v>1719</v>
      </c>
      <c r="C1757" s="59" t="s">
        <v>4057</v>
      </c>
      <c r="D1757" s="59" t="s">
        <v>7</v>
      </c>
      <c r="E1757" s="65" t="s">
        <v>1506</v>
      </c>
      <c r="F1757" s="65" t="s">
        <v>1506</v>
      </c>
      <c r="G1757" s="190">
        <v>0</v>
      </c>
      <c r="H1757" s="190">
        <v>0</v>
      </c>
      <c r="I1757" s="174" t="s">
        <v>3</v>
      </c>
      <c r="J1757" s="65" t="s">
        <v>1549</v>
      </c>
      <c r="K1757" s="66" t="s">
        <v>4241</v>
      </c>
      <c r="L1757" s="64"/>
      <c r="M1757" s="63" t="s">
        <v>2275</v>
      </c>
      <c r="N1757" s="13"/>
      <c r="O1757"/>
      <c r="P1757" t="str">
        <f t="shared" si="428"/>
        <v/>
      </c>
      <c r="Q1757" t="str">
        <f>IF(ISNA(VLOOKUP(AC1757,#REF!,1)),"//","")</f>
        <v/>
      </c>
      <c r="R1757"/>
      <c r="S1757" s="43">
        <f t="shared" si="447"/>
        <v>549</v>
      </c>
      <c r="T1757" s="92" t="s">
        <v>2431</v>
      </c>
      <c r="U1757" s="70" t="s">
        <v>2431</v>
      </c>
      <c r="V1757" s="70" t="s">
        <v>2431</v>
      </c>
      <c r="W1757" s="44" t="str">
        <f t="shared" si="448"/>
        <v>STD_PRINTER "WIDTH"</v>
      </c>
      <c r="X1757" s="25" t="str">
        <f t="shared" si="449"/>
        <v>PRINTERWIDTH</v>
      </c>
      <c r="Y1757" s="1">
        <f t="shared" si="450"/>
        <v>1719</v>
      </c>
      <c r="Z1757" t="str">
        <f t="shared" si="451"/>
        <v>ITM_PRINTERWIDTH</v>
      </c>
      <c r="AA1757" s="158" t="str">
        <f>IF(ISNA(VLOOKUP(X1757,Sheet2!J:J,1,0)),"//","")</f>
        <v>//</v>
      </c>
      <c r="AC1757" s="108" t="str">
        <f t="shared" si="452"/>
        <v>PRINTERWIDTH</v>
      </c>
      <c r="AD1757" t="b">
        <f t="shared" si="453"/>
        <v>1</v>
      </c>
    </row>
    <row r="1758" spans="1:30">
      <c r="A1758" s="56">
        <f t="shared" si="454"/>
        <v>1758</v>
      </c>
      <c r="B1758" s="55">
        <f t="shared" si="455"/>
        <v>1720</v>
      </c>
      <c r="C1758" s="59" t="s">
        <v>4057</v>
      </c>
      <c r="D1758" s="59" t="s">
        <v>7</v>
      </c>
      <c r="E1758" s="65" t="s">
        <v>1507</v>
      </c>
      <c r="F1758" s="65" t="s">
        <v>1507</v>
      </c>
      <c r="G1758" s="190">
        <v>0</v>
      </c>
      <c r="H1758" s="190">
        <v>0</v>
      </c>
      <c r="I1758" s="174" t="s">
        <v>3</v>
      </c>
      <c r="J1758" s="65" t="s">
        <v>1549</v>
      </c>
      <c r="K1758" s="66" t="s">
        <v>4241</v>
      </c>
      <c r="L1758" s="67"/>
      <c r="M1758" s="63" t="s">
        <v>2276</v>
      </c>
      <c r="N1758" s="13"/>
      <c r="O1758"/>
      <c r="P1758" t="str">
        <f t="shared" si="428"/>
        <v/>
      </c>
      <c r="Q1758" t="str">
        <f>IF(ISNA(VLOOKUP(AC1758,#REF!,1)),"//","")</f>
        <v/>
      </c>
      <c r="R1758"/>
      <c r="S1758" s="43">
        <f t="shared" si="447"/>
        <v>550</v>
      </c>
      <c r="T1758" s="92" t="s">
        <v>2431</v>
      </c>
      <c r="U1758" s="70" t="s">
        <v>2431</v>
      </c>
      <c r="V1758" s="70" t="s">
        <v>2431</v>
      </c>
      <c r="W1758" s="44" t="str">
        <f t="shared" si="448"/>
        <v>STD_PRINTER STD_SIGMA</v>
      </c>
      <c r="X1758" s="25" t="str">
        <f t="shared" si="449"/>
        <v>PRINTERSUM</v>
      </c>
      <c r="Y1758" s="1">
        <f t="shared" si="450"/>
        <v>1720</v>
      </c>
      <c r="Z1758" t="str">
        <f t="shared" si="451"/>
        <v>ITM_PRINTERSIGMA</v>
      </c>
      <c r="AA1758" s="158" t="str">
        <f>IF(ISNA(VLOOKUP(X1758,Sheet2!J:J,1,0)),"//","")</f>
        <v>//</v>
      </c>
      <c r="AC1758" s="108" t="str">
        <f t="shared" si="452"/>
        <v>PRINTERSUM</v>
      </c>
      <c r="AD1758" t="b">
        <f t="shared" si="453"/>
        <v>1</v>
      </c>
    </row>
    <row r="1759" spans="1:30">
      <c r="A1759" s="56">
        <f t="shared" si="454"/>
        <v>1759</v>
      </c>
      <c r="B1759" s="55">
        <f t="shared" si="455"/>
        <v>1721</v>
      </c>
      <c r="C1759" s="59" t="s">
        <v>4057</v>
      </c>
      <c r="D1759" s="59" t="s">
        <v>7</v>
      </c>
      <c r="E1759" s="65" t="s">
        <v>1508</v>
      </c>
      <c r="F1759" s="65" t="s">
        <v>1508</v>
      </c>
      <c r="G1759" s="190">
        <v>0</v>
      </c>
      <c r="H1759" s="190">
        <v>0</v>
      </c>
      <c r="I1759" s="174" t="s">
        <v>3</v>
      </c>
      <c r="J1759" s="65" t="s">
        <v>1549</v>
      </c>
      <c r="K1759" s="66" t="s">
        <v>4241</v>
      </c>
      <c r="L1759" s="67"/>
      <c r="M1759" s="63" t="s">
        <v>2277</v>
      </c>
      <c r="N1759" s="13"/>
      <c r="O1759"/>
      <c r="P1759" t="str">
        <f t="shared" si="428"/>
        <v/>
      </c>
      <c r="Q1759" t="str">
        <f>IF(ISNA(VLOOKUP(AC1759,#REF!,1)),"//","")</f>
        <v/>
      </c>
      <c r="R1759"/>
      <c r="S1759" s="43">
        <f t="shared" si="447"/>
        <v>551</v>
      </c>
      <c r="T1759" s="92"/>
      <c r="U1759" s="70"/>
      <c r="V1759" s="70"/>
      <c r="W1759" s="44" t="str">
        <f t="shared" si="448"/>
        <v>STD_PRINTER "#"</v>
      </c>
      <c r="X1759" s="25" t="str">
        <f t="shared" si="449"/>
        <v>PRINTER#</v>
      </c>
      <c r="Y1759" s="1">
        <f t="shared" si="450"/>
        <v>1721</v>
      </c>
      <c r="Z1759" t="str">
        <f t="shared" si="451"/>
        <v>ITM_PRINTERHASH</v>
      </c>
      <c r="AA1759" s="158" t="str">
        <f>IF(ISNA(VLOOKUP(X1759,Sheet2!J:J,1,0)),"//","")</f>
        <v>//</v>
      </c>
      <c r="AC1759" s="108" t="str">
        <f t="shared" si="452"/>
        <v>PRINTER#</v>
      </c>
      <c r="AD1759" t="b">
        <f t="shared" si="453"/>
        <v>1</v>
      </c>
    </row>
    <row r="1760" spans="1:30">
      <c r="A1760" s="56" t="str">
        <f t="shared" si="454"/>
        <v/>
      </c>
      <c r="B1760" s="55">
        <f t="shared" si="455"/>
        <v>1721.01</v>
      </c>
      <c r="C1760" s="59" t="s">
        <v>2431</v>
      </c>
      <c r="D1760" s="59"/>
      <c r="E1760" s="65"/>
      <c r="F1760" s="65"/>
      <c r="G1760" s="190"/>
      <c r="H1760" s="190"/>
      <c r="I1760" s="65"/>
      <c r="J1760" s="65" t="s">
        <v>1549</v>
      </c>
      <c r="K1760" s="66"/>
      <c r="L1760" s="67"/>
      <c r="M1760" s="63" t="s">
        <v>2431</v>
      </c>
      <c r="N1760" s="13"/>
      <c r="O1760"/>
      <c r="P1760" t="str">
        <f t="shared" si="428"/>
        <v/>
      </c>
      <c r="Q1760" t="str">
        <f>IF(ISNA(VLOOKUP(AC1760,#REF!,1)),"//","")</f>
        <v/>
      </c>
      <c r="R1760"/>
      <c r="S1760" s="43">
        <f t="shared" si="447"/>
        <v>551</v>
      </c>
      <c r="T1760" s="92"/>
      <c r="U1760" s="70"/>
      <c r="V1760" s="70"/>
      <c r="W1760" s="44" t="str">
        <f t="shared" si="448"/>
        <v/>
      </c>
      <c r="X1760" s="25" t="str">
        <f t="shared" si="449"/>
        <v/>
      </c>
      <c r="Y1760" s="1">
        <f t="shared" si="450"/>
        <v>1721.01</v>
      </c>
      <c r="Z1760" t="str">
        <f t="shared" si="451"/>
        <v/>
      </c>
      <c r="AA1760" s="158" t="str">
        <f>IF(ISNA(VLOOKUP(X1760,Sheet2!J:J,1,0)),"//","")</f>
        <v/>
      </c>
      <c r="AC1760" s="108" t="str">
        <f t="shared" si="452"/>
        <v/>
      </c>
      <c r="AD1760" t="b">
        <f t="shared" si="453"/>
        <v>1</v>
      </c>
    </row>
    <row r="1761" spans="1:30">
      <c r="A1761" s="56">
        <f t="shared" si="454"/>
        <v>1761</v>
      </c>
      <c r="B1761" s="55">
        <f t="shared" si="455"/>
        <v>1722</v>
      </c>
      <c r="C1761" s="59" t="s">
        <v>4062</v>
      </c>
      <c r="D1761" s="59" t="s">
        <v>7</v>
      </c>
      <c r="E1761" s="65" t="s">
        <v>1514</v>
      </c>
      <c r="F1761" s="65" t="s">
        <v>1514</v>
      </c>
      <c r="G1761" s="190">
        <v>0</v>
      </c>
      <c r="H1761" s="190">
        <v>0</v>
      </c>
      <c r="I1761" s="174" t="s">
        <v>3</v>
      </c>
      <c r="J1761" s="65" t="s">
        <v>1549</v>
      </c>
      <c r="K1761" s="66" t="s">
        <v>4077</v>
      </c>
      <c r="L1761" s="67" t="s">
        <v>3439</v>
      </c>
      <c r="M1761" s="63" t="s">
        <v>2300</v>
      </c>
      <c r="N1761" s="13"/>
      <c r="O1761"/>
      <c r="P1761"/>
      <c r="Q1761" t="str">
        <f>IF(ISNA(VLOOKUP(AC1761,#REF!,1)),"//","")</f>
        <v/>
      </c>
      <c r="R1761"/>
      <c r="S1761" s="43">
        <f t="shared" si="447"/>
        <v>552</v>
      </c>
      <c r="T1761" s="92"/>
      <c r="U1761" s="70"/>
      <c r="V1761" s="70"/>
      <c r="W1761" s="44" t="str">
        <f t="shared" si="448"/>
        <v>"FBR"</v>
      </c>
      <c r="X1761" s="25" t="str">
        <f t="shared" si="449"/>
        <v>FBR</v>
      </c>
      <c r="Y1761" s="1">
        <f t="shared" si="450"/>
        <v>1722</v>
      </c>
      <c r="Z1761" t="str">
        <f t="shared" si="451"/>
        <v>ITM_FBR</v>
      </c>
      <c r="AA1761" s="158" t="str">
        <f>IF(ISNA(VLOOKUP(X1761,Sheet2!J:J,1,0)),"//","")</f>
        <v>//</v>
      </c>
      <c r="AC1761" s="108" t="str">
        <f t="shared" si="452"/>
        <v>FBR</v>
      </c>
      <c r="AD1761" t="b">
        <f t="shared" si="453"/>
        <v>1</v>
      </c>
    </row>
    <row r="1762" spans="1:30">
      <c r="A1762" s="56" t="str">
        <f t="shared" si="454"/>
        <v/>
      </c>
      <c r="B1762" s="55">
        <f t="shared" si="455"/>
        <v>1722.01</v>
      </c>
      <c r="C1762" s="59" t="s">
        <v>2431</v>
      </c>
      <c r="D1762" s="59"/>
      <c r="E1762" s="65"/>
      <c r="F1762" s="65"/>
      <c r="G1762" s="73"/>
      <c r="H1762" s="73"/>
      <c r="I1762" s="65"/>
      <c r="J1762" s="65" t="s">
        <v>1549</v>
      </c>
      <c r="K1762" s="66"/>
      <c r="L1762" s="59"/>
      <c r="M1762" s="63" t="s">
        <v>2431</v>
      </c>
      <c r="N1762" s="13"/>
      <c r="O1762"/>
      <c r="P1762" t="str">
        <f t="shared" si="428"/>
        <v/>
      </c>
      <c r="Q1762" t="str">
        <f>IF(ISNA(VLOOKUP(AC1762,#REF!,1)),"//","")</f>
        <v/>
      </c>
      <c r="R1762"/>
      <c r="S1762" s="43">
        <f t="shared" si="447"/>
        <v>552</v>
      </c>
      <c r="T1762" s="92"/>
      <c r="U1762" s="70"/>
      <c r="V1762" s="70"/>
      <c r="W1762" s="44" t="str">
        <f t="shared" si="448"/>
        <v/>
      </c>
      <c r="X1762" s="25" t="str">
        <f t="shared" si="449"/>
        <v/>
      </c>
      <c r="Y1762" s="1">
        <f t="shared" si="450"/>
        <v>1722.01</v>
      </c>
      <c r="Z1762" t="str">
        <f t="shared" si="451"/>
        <v/>
      </c>
      <c r="AA1762" s="158" t="str">
        <f>IF(ISNA(VLOOKUP(X1762,Sheet2!J:J,1,0)),"//","")</f>
        <v/>
      </c>
      <c r="AC1762" s="108" t="str">
        <f t="shared" si="452"/>
        <v/>
      </c>
      <c r="AD1762" t="b">
        <f t="shared" si="453"/>
        <v>1</v>
      </c>
    </row>
    <row r="1763" spans="1:30" s="202" customFormat="1">
      <c r="A1763" s="56">
        <f t="shared" si="454"/>
        <v>1763</v>
      </c>
      <c r="B1763" s="55">
        <f t="shared" si="455"/>
        <v>1723</v>
      </c>
      <c r="C1763" s="198" t="s">
        <v>3982</v>
      </c>
      <c r="D1763" s="198" t="s">
        <v>7</v>
      </c>
      <c r="E1763" s="200" t="s">
        <v>2562</v>
      </c>
      <c r="F1763" s="200" t="s">
        <v>924</v>
      </c>
      <c r="G1763" s="209">
        <v>0</v>
      </c>
      <c r="H1763" s="209">
        <v>0</v>
      </c>
      <c r="I1763" s="200" t="s">
        <v>3</v>
      </c>
      <c r="J1763" s="210" t="s">
        <v>1550</v>
      </c>
      <c r="K1763" s="201" t="s">
        <v>4077</v>
      </c>
      <c r="L1763" s="198"/>
      <c r="M1763" s="203" t="s">
        <v>3667</v>
      </c>
      <c r="N1763" s="203"/>
      <c r="Q1763" s="202" t="str">
        <f>IF(ISNA(VLOOKUP(AC1763,#REF!,1)),"//","")</f>
        <v/>
      </c>
      <c r="S1763" s="43">
        <f t="shared" si="447"/>
        <v>552</v>
      </c>
      <c r="T1763" s="197"/>
      <c r="U1763" s="204"/>
      <c r="V1763" s="204"/>
      <c r="W1763" s="44" t="str">
        <f t="shared" si="448"/>
        <v/>
      </c>
      <c r="X1763" s="25" t="str">
        <f t="shared" si="449"/>
        <v/>
      </c>
      <c r="Y1763" s="1">
        <f t="shared" si="450"/>
        <v>1723</v>
      </c>
      <c r="Z1763" t="str">
        <f t="shared" si="451"/>
        <v>ITM_UNDO</v>
      </c>
      <c r="AA1763" s="158" t="str">
        <f>IF(ISNA(VLOOKUP(X1763,Sheet2!J:J,1,0)),"//","")</f>
        <v/>
      </c>
      <c r="AC1763" s="108" t="str">
        <f t="shared" si="452"/>
        <v/>
      </c>
      <c r="AD1763" t="b">
        <f t="shared" si="453"/>
        <v>1</v>
      </c>
    </row>
    <row r="1764" spans="1:30">
      <c r="A1764" s="56">
        <f t="shared" si="454"/>
        <v>1764</v>
      </c>
      <c r="B1764" s="55">
        <f t="shared" si="455"/>
        <v>1724</v>
      </c>
      <c r="C1764" s="62" t="s">
        <v>3983</v>
      </c>
      <c r="D1764" s="59" t="s">
        <v>3043</v>
      </c>
      <c r="E1764" s="65" t="s">
        <v>1006</v>
      </c>
      <c r="F1764" s="65" t="s">
        <v>1006</v>
      </c>
      <c r="G1764" s="73">
        <v>0</v>
      </c>
      <c r="H1764" s="73">
        <v>0</v>
      </c>
      <c r="I1764" s="65" t="s">
        <v>1</v>
      </c>
      <c r="J1764" s="65" t="s">
        <v>1549</v>
      </c>
      <c r="K1764" s="66" t="s">
        <v>4242</v>
      </c>
      <c r="L1764" s="67" t="s">
        <v>1007</v>
      </c>
      <c r="M1764" s="63" t="s">
        <v>1151</v>
      </c>
      <c r="N1764" s="13"/>
      <c r="O1764"/>
      <c r="P1764" t="str">
        <f t="shared" si="428"/>
        <v/>
      </c>
      <c r="Q1764" t="str">
        <f>IF(ISNA(VLOOKUP(AC1764,#REF!,1)),"//","")</f>
        <v/>
      </c>
      <c r="R1764"/>
      <c r="S1764" s="43">
        <f t="shared" si="447"/>
        <v>552</v>
      </c>
      <c r="T1764" s="92"/>
      <c r="U1764" s="70"/>
      <c r="V1764" s="70"/>
      <c r="W1764" s="44" t="str">
        <f t="shared" si="448"/>
        <v/>
      </c>
      <c r="X1764" s="25" t="str">
        <f t="shared" si="449"/>
        <v/>
      </c>
      <c r="Y1764" s="1">
        <f t="shared" si="450"/>
        <v>1724</v>
      </c>
      <c r="Z1764" t="str">
        <f t="shared" si="451"/>
        <v>ITM_PR</v>
      </c>
      <c r="AA1764" s="158" t="str">
        <f>IF(ISNA(VLOOKUP(X1764,Sheet2!J:J,1,0)),"//","")</f>
        <v/>
      </c>
      <c r="AC1764" s="108" t="str">
        <f t="shared" si="452"/>
        <v/>
      </c>
      <c r="AD1764" t="b">
        <f t="shared" si="453"/>
        <v>1</v>
      </c>
    </row>
    <row r="1765" spans="1:30">
      <c r="A1765" s="56">
        <f t="shared" si="454"/>
        <v>1765</v>
      </c>
      <c r="B1765" s="55">
        <f t="shared" si="455"/>
        <v>1725</v>
      </c>
      <c r="C1765" s="59" t="s">
        <v>4057</v>
      </c>
      <c r="D1765" s="83" t="s">
        <v>7</v>
      </c>
      <c r="E1765" s="65" t="s">
        <v>342</v>
      </c>
      <c r="F1765" s="65" t="s">
        <v>342</v>
      </c>
      <c r="G1765" s="73">
        <v>0</v>
      </c>
      <c r="H1765" s="73">
        <v>0</v>
      </c>
      <c r="I1765" s="65" t="s">
        <v>1</v>
      </c>
      <c r="J1765" s="65" t="s">
        <v>1549</v>
      </c>
      <c r="K1765" s="66" t="s">
        <v>4077</v>
      </c>
      <c r="L1765" s="59"/>
      <c r="M1765" s="63" t="s">
        <v>2317</v>
      </c>
      <c r="N1765" s="13"/>
      <c r="O1765"/>
      <c r="P1765" t="str">
        <f t="shared" si="428"/>
        <v/>
      </c>
      <c r="Q1765" t="str">
        <f>IF(ISNA(VLOOKUP(AC1765,#REF!,1)),"//","")</f>
        <v/>
      </c>
      <c r="R1765"/>
      <c r="S1765" s="43">
        <f t="shared" si="447"/>
        <v>552</v>
      </c>
      <c r="T1765" s="92"/>
      <c r="U1765" s="70"/>
      <c r="V1765" s="70"/>
      <c r="W1765" s="44" t="str">
        <f t="shared" si="448"/>
        <v/>
      </c>
      <c r="X1765" s="25" t="str">
        <f t="shared" si="449"/>
        <v/>
      </c>
      <c r="Y1765" s="1">
        <f t="shared" si="450"/>
        <v>1725</v>
      </c>
      <c r="Z1765" t="str">
        <f t="shared" si="451"/>
        <v>ITM_RS</v>
      </c>
      <c r="AA1765" s="158" t="str">
        <f>IF(ISNA(VLOOKUP(X1765,Sheet2!J:J,1,0)),"//","")</f>
        <v/>
      </c>
      <c r="AC1765" s="108" t="str">
        <f t="shared" si="452"/>
        <v/>
      </c>
      <c r="AD1765" t="b">
        <f t="shared" si="453"/>
        <v>1</v>
      </c>
    </row>
    <row r="1766" spans="1:30" s="17" customFormat="1">
      <c r="A1766" s="56">
        <f t="shared" si="454"/>
        <v>1766</v>
      </c>
      <c r="B1766" s="55">
        <f t="shared" si="455"/>
        <v>1726</v>
      </c>
      <c r="C1766" s="110" t="s">
        <v>5048</v>
      </c>
      <c r="D1766" s="110" t="s">
        <v>7</v>
      </c>
      <c r="E1766" s="135" t="s">
        <v>5051</v>
      </c>
      <c r="F1766" s="135" t="s">
        <v>5051</v>
      </c>
      <c r="G1766" s="191">
        <v>0</v>
      </c>
      <c r="H1766" s="191">
        <v>0</v>
      </c>
      <c r="I1766" s="174" t="s">
        <v>3</v>
      </c>
      <c r="J1766" s="65" t="s">
        <v>1549</v>
      </c>
      <c r="K1766" s="66" t="s">
        <v>4241</v>
      </c>
      <c r="M1766" s="136" t="s">
        <v>4981</v>
      </c>
      <c r="N1766" s="16"/>
      <c r="P1766" s="17" t="str">
        <f t="shared" si="428"/>
        <v/>
      </c>
      <c r="Q1766" s="17" t="str">
        <f>IF(ISNA(VLOOKUP(AC1766,#REF!,1)),"//","")</f>
        <v/>
      </c>
      <c r="S1766" s="43">
        <f t="shared" si="447"/>
        <v>553</v>
      </c>
      <c r="T1766" s="108" t="s">
        <v>2431</v>
      </c>
      <c r="U1766" s="115" t="s">
        <v>2431</v>
      </c>
      <c r="V1766" s="115" t="s">
        <v>2431</v>
      </c>
      <c r="W1766" s="44" t="str">
        <f t="shared" si="448"/>
        <v>"K(M)"</v>
      </c>
      <c r="X1766" s="25" t="str">
        <f t="shared" si="449"/>
        <v>K(M)</v>
      </c>
      <c r="Y1766" s="1">
        <f t="shared" si="450"/>
        <v>1726</v>
      </c>
      <c r="Z1766" t="str">
        <f t="shared" si="451"/>
        <v>ITM_Kk</v>
      </c>
      <c r="AA1766" s="158" t="str">
        <f>IF(ISNA(VLOOKUP(X1766,Sheet2!J:J,1,0)),"//","")</f>
        <v>//</v>
      </c>
      <c r="AC1766" s="108" t="str">
        <f t="shared" si="452"/>
        <v>K(M)</v>
      </c>
      <c r="AD1766" t="b">
        <f t="shared" si="453"/>
        <v>1</v>
      </c>
    </row>
    <row r="1767" spans="1:30" s="17" customFormat="1">
      <c r="A1767" s="56">
        <f t="shared" si="454"/>
        <v>1767</v>
      </c>
      <c r="B1767" s="55">
        <f t="shared" si="455"/>
        <v>1727</v>
      </c>
      <c r="C1767" s="110" t="s">
        <v>5049</v>
      </c>
      <c r="D1767" s="110" t="s">
        <v>7</v>
      </c>
      <c r="E1767" s="135" t="s">
        <v>5052</v>
      </c>
      <c r="F1767" s="135" t="s">
        <v>5052</v>
      </c>
      <c r="G1767" s="191">
        <v>0</v>
      </c>
      <c r="H1767" s="191">
        <v>0</v>
      </c>
      <c r="I1767" s="174" t="s">
        <v>3</v>
      </c>
      <c r="J1767" s="65" t="s">
        <v>1549</v>
      </c>
      <c r="K1767" s="66" t="s">
        <v>4241</v>
      </c>
      <c r="M1767" s="136" t="s">
        <v>4982</v>
      </c>
      <c r="N1767" s="16"/>
      <c r="P1767" s="17" t="str">
        <f t="shared" si="428"/>
        <v/>
      </c>
      <c r="Q1767" s="17" t="str">
        <f>IF(ISNA(VLOOKUP(AC1767,#REF!,1)),"//","")</f>
        <v/>
      </c>
      <c r="S1767" s="43">
        <f t="shared" si="447"/>
        <v>554</v>
      </c>
      <c r="T1767" s="108" t="s">
        <v>2431</v>
      </c>
      <c r="U1767" s="115" t="s">
        <v>2431</v>
      </c>
      <c r="V1767" s="115" t="s">
        <v>2431</v>
      </c>
      <c r="W1767" s="44" t="str">
        <f t="shared" si="448"/>
        <v>"E(M)"</v>
      </c>
      <c r="X1767" s="25" t="str">
        <f t="shared" si="449"/>
        <v>E(M)</v>
      </c>
      <c r="Y1767" s="1">
        <f t="shared" si="450"/>
        <v>1727</v>
      </c>
      <c r="Z1767" t="str">
        <f t="shared" si="451"/>
        <v>ITM_Ek</v>
      </c>
      <c r="AA1767" s="158" t="str">
        <f>IF(ISNA(VLOOKUP(X1767,Sheet2!J:J,1,0)),"//","")</f>
        <v>//</v>
      </c>
      <c r="AC1767" s="108" t="str">
        <f t="shared" si="452"/>
        <v>E(M)</v>
      </c>
      <c r="AD1767" t="b">
        <f t="shared" si="453"/>
        <v>1</v>
      </c>
    </row>
    <row r="1768" spans="1:30" s="17" customFormat="1">
      <c r="A1768" s="56">
        <f t="shared" si="454"/>
        <v>1768</v>
      </c>
      <c r="B1768" s="55">
        <f t="shared" si="455"/>
        <v>1728</v>
      </c>
      <c r="C1768" s="110" t="s">
        <v>5050</v>
      </c>
      <c r="D1768" s="110" t="s">
        <v>7</v>
      </c>
      <c r="E1768" s="135" t="s">
        <v>5053</v>
      </c>
      <c r="F1768" s="135" t="s">
        <v>5053</v>
      </c>
      <c r="G1768" s="191">
        <v>0</v>
      </c>
      <c r="H1768" s="191">
        <v>0</v>
      </c>
      <c r="I1768" s="174" t="s">
        <v>3</v>
      </c>
      <c r="J1768" s="65" t="s">
        <v>1549</v>
      </c>
      <c r="K1768" s="66" t="s">
        <v>4241</v>
      </c>
      <c r="M1768" s="136" t="s">
        <v>4983</v>
      </c>
      <c r="N1768" s="16"/>
      <c r="P1768" s="17" t="str">
        <f t="shared" si="428"/>
        <v/>
      </c>
      <c r="Q1768" s="17" t="str">
        <f>IF(ISNA(VLOOKUP(AC1768,#REF!,1)),"//","")</f>
        <v/>
      </c>
      <c r="S1768" s="43">
        <f t="shared" si="447"/>
        <v>555</v>
      </c>
      <c r="T1768" s="108" t="s">
        <v>2431</v>
      </c>
      <c r="U1768" s="115" t="s">
        <v>2431</v>
      </c>
      <c r="V1768" s="115" t="s">
        <v>2431</v>
      </c>
      <c r="W1768" s="44" t="str">
        <f t="shared" si="448"/>
        <v>STD_PI "(N,M)"</v>
      </c>
      <c r="X1768" s="25" t="str">
        <f t="shared" si="449"/>
        <v>PI(N,M)</v>
      </c>
      <c r="Y1768" s="1">
        <f t="shared" si="450"/>
        <v>1728</v>
      </c>
      <c r="Z1768" t="str">
        <f t="shared" si="451"/>
        <v>ITM_PInk</v>
      </c>
      <c r="AA1768" s="158" t="str">
        <f>IF(ISNA(VLOOKUP(X1768,Sheet2!J:J,1,0)),"//","")</f>
        <v>//</v>
      </c>
      <c r="AC1768" s="108" t="str">
        <f t="shared" si="452"/>
        <v>PI(N,M)</v>
      </c>
      <c r="AD1768" t="b">
        <f t="shared" si="453"/>
        <v>1</v>
      </c>
    </row>
    <row r="1769" spans="1:30">
      <c r="A1769" s="56">
        <f t="shared" si="454"/>
        <v>1769</v>
      </c>
      <c r="B1769" s="55">
        <f t="shared" si="455"/>
        <v>1729</v>
      </c>
      <c r="C1769" s="59" t="s">
        <v>3773</v>
      </c>
      <c r="D1769" s="59" t="s">
        <v>2574</v>
      </c>
      <c r="E1769" s="65" t="s">
        <v>1011</v>
      </c>
      <c r="F1769" s="65" t="s">
        <v>1011</v>
      </c>
      <c r="G1769" s="73">
        <v>0</v>
      </c>
      <c r="H1769" s="73">
        <v>0</v>
      </c>
      <c r="I1769" s="65" t="s">
        <v>1</v>
      </c>
      <c r="J1769" s="65" t="s">
        <v>1549</v>
      </c>
      <c r="K1769" s="66" t="s">
        <v>4077</v>
      </c>
      <c r="L1769" s="67"/>
      <c r="M1769" s="63" t="s">
        <v>3447</v>
      </c>
      <c r="N1769" s="13"/>
      <c r="O1769"/>
      <c r="P1769" t="str">
        <f t="shared" si="428"/>
        <v/>
      </c>
      <c r="Q1769" t="str">
        <f>IF(ISNA(VLOOKUP(AC1769,#REF!,1)),"//","")</f>
        <v/>
      </c>
      <c r="R1769"/>
      <c r="S1769" s="43">
        <f t="shared" si="447"/>
        <v>555</v>
      </c>
      <c r="T1769" s="92"/>
      <c r="U1769" s="70"/>
      <c r="V1769" s="70"/>
      <c r="W1769" s="44" t="str">
        <f t="shared" si="448"/>
        <v/>
      </c>
      <c r="X1769" s="25" t="str">
        <f t="shared" si="449"/>
        <v/>
      </c>
      <c r="Y1769" s="1">
        <f t="shared" si="450"/>
        <v>1729</v>
      </c>
      <c r="Z1769" t="str">
        <f t="shared" si="451"/>
        <v>ITM_USERMODE</v>
      </c>
      <c r="AA1769" s="158" t="str">
        <f>IF(ISNA(VLOOKUP(X1769,Sheet2!J:J,1,0)),"//","")</f>
        <v/>
      </c>
      <c r="AC1769" s="108" t="str">
        <f t="shared" si="452"/>
        <v/>
      </c>
      <c r="AD1769" t="b">
        <f t="shared" si="453"/>
        <v>1</v>
      </c>
    </row>
    <row r="1770" spans="1:30">
      <c r="A1770" s="56">
        <f t="shared" si="454"/>
        <v>1770</v>
      </c>
      <c r="B1770" s="55">
        <f t="shared" si="455"/>
        <v>1730</v>
      </c>
      <c r="C1770" s="59" t="s">
        <v>3984</v>
      </c>
      <c r="D1770" s="59" t="s">
        <v>7</v>
      </c>
      <c r="E1770" s="65" t="s">
        <v>1012</v>
      </c>
      <c r="F1770" s="65" t="s">
        <v>1012</v>
      </c>
      <c r="G1770" s="73">
        <v>0</v>
      </c>
      <c r="H1770" s="73">
        <v>0</v>
      </c>
      <c r="I1770" s="65" t="s">
        <v>1</v>
      </c>
      <c r="J1770" s="65" t="s">
        <v>1549</v>
      </c>
      <c r="K1770" s="66" t="s">
        <v>4077</v>
      </c>
      <c r="L1770" s="67"/>
      <c r="M1770" s="63" t="s">
        <v>3448</v>
      </c>
      <c r="N1770" s="13"/>
      <c r="O1770"/>
      <c r="P1770" t="str">
        <f t="shared" si="428"/>
        <v/>
      </c>
      <c r="Q1770" t="str">
        <f>IF(ISNA(VLOOKUP(AC1770,#REF!,1)),"//","")</f>
        <v/>
      </c>
      <c r="R1770"/>
      <c r="S1770" s="43">
        <f t="shared" si="447"/>
        <v>555</v>
      </c>
      <c r="T1770" s="92"/>
      <c r="U1770" s="70"/>
      <c r="V1770" s="70"/>
      <c r="W1770" s="44" t="str">
        <f t="shared" si="448"/>
        <v/>
      </c>
      <c r="X1770" s="25" t="str">
        <f t="shared" si="449"/>
        <v/>
      </c>
      <c r="Y1770" s="1">
        <f t="shared" si="450"/>
        <v>1730</v>
      </c>
      <c r="Z1770" t="str">
        <f t="shared" si="451"/>
        <v>ITM_CC</v>
      </c>
      <c r="AA1770" s="158" t="str">
        <f>IF(ISNA(VLOOKUP(X1770,Sheet2!J:J,1,0)),"//","")</f>
        <v/>
      </c>
      <c r="AC1770" s="108" t="str">
        <f t="shared" si="452"/>
        <v/>
      </c>
      <c r="AD1770" t="b">
        <f t="shared" si="453"/>
        <v>1</v>
      </c>
    </row>
    <row r="1771" spans="1:30">
      <c r="A1771" s="56">
        <f t="shared" si="454"/>
        <v>1771</v>
      </c>
      <c r="B1771" s="55">
        <f t="shared" si="455"/>
        <v>1731</v>
      </c>
      <c r="C1771" s="62" t="s">
        <v>4057</v>
      </c>
      <c r="D1771" s="59" t="s">
        <v>7</v>
      </c>
      <c r="E1771" s="65" t="s">
        <v>533</v>
      </c>
      <c r="F1771" s="65" t="s">
        <v>513</v>
      </c>
      <c r="G1771" s="73">
        <v>0</v>
      </c>
      <c r="H1771" s="73">
        <v>0</v>
      </c>
      <c r="I1771" s="65" t="s">
        <v>1</v>
      </c>
      <c r="J1771" s="65" t="s">
        <v>1549</v>
      </c>
      <c r="K1771" s="66" t="s">
        <v>4077</v>
      </c>
      <c r="L1771" s="59"/>
      <c r="M1771" s="63" t="s">
        <v>3668</v>
      </c>
      <c r="N1771" s="13"/>
      <c r="O1771"/>
      <c r="P1771" t="str">
        <f t="shared" si="428"/>
        <v>NOT EQUAL</v>
      </c>
      <c r="Q1771" t="str">
        <f>IF(ISNA(VLOOKUP(AC1771,#REF!,1)),"//","")</f>
        <v/>
      </c>
      <c r="R1771"/>
      <c r="S1771" s="43">
        <f t="shared" si="447"/>
        <v>555</v>
      </c>
      <c r="T1771" s="92"/>
      <c r="U1771" s="70"/>
      <c r="V1771" s="70"/>
      <c r="W1771" s="44" t="str">
        <f t="shared" si="448"/>
        <v/>
      </c>
      <c r="X1771" s="25" t="str">
        <f t="shared" si="449"/>
        <v/>
      </c>
      <c r="Y1771" s="1">
        <f t="shared" si="450"/>
        <v>1731</v>
      </c>
      <c r="Z1771" t="str">
        <f t="shared" si="451"/>
        <v>ITM_SHIFTf</v>
      </c>
      <c r="AA1771" s="158" t="str">
        <f>IF(ISNA(VLOOKUP(X1771,Sheet2!J:J,1,0)),"//","")</f>
        <v/>
      </c>
      <c r="AC1771" s="108" t="str">
        <f t="shared" si="452"/>
        <v/>
      </c>
      <c r="AD1771" t="b">
        <f t="shared" si="453"/>
        <v>1</v>
      </c>
    </row>
    <row r="1772" spans="1:30">
      <c r="A1772" s="56">
        <f t="shared" si="454"/>
        <v>1772</v>
      </c>
      <c r="B1772" s="55">
        <f t="shared" si="455"/>
        <v>1732</v>
      </c>
      <c r="C1772" s="59" t="s">
        <v>4057</v>
      </c>
      <c r="D1772" s="59" t="s">
        <v>7</v>
      </c>
      <c r="E1772" s="65" t="s">
        <v>533</v>
      </c>
      <c r="F1772" s="65" t="s">
        <v>514</v>
      </c>
      <c r="G1772" s="73">
        <v>0</v>
      </c>
      <c r="H1772" s="73">
        <v>0</v>
      </c>
      <c r="I1772" s="65" t="s">
        <v>1</v>
      </c>
      <c r="J1772" s="65" t="s">
        <v>1549</v>
      </c>
      <c r="K1772" s="66" t="s">
        <v>4077</v>
      </c>
      <c r="L1772" s="67"/>
      <c r="M1772" s="63" t="s">
        <v>3669</v>
      </c>
      <c r="N1772" s="13"/>
      <c r="O1772"/>
      <c r="P1772" t="str">
        <f t="shared" si="428"/>
        <v>NOT EQUAL</v>
      </c>
      <c r="Q1772" t="str">
        <f>IF(ISNA(VLOOKUP(AC1772,#REF!,1)),"//","")</f>
        <v/>
      </c>
      <c r="R1772"/>
      <c r="S1772" s="43">
        <f t="shared" si="447"/>
        <v>555</v>
      </c>
      <c r="T1772" s="92"/>
      <c r="U1772" s="70"/>
      <c r="V1772" s="70"/>
      <c r="W1772" s="44" t="str">
        <f t="shared" si="448"/>
        <v/>
      </c>
      <c r="X1772" s="25" t="str">
        <f t="shared" si="449"/>
        <v/>
      </c>
      <c r="Y1772" s="1">
        <f t="shared" si="450"/>
        <v>1732</v>
      </c>
      <c r="Z1772" t="str">
        <f t="shared" si="451"/>
        <v>ITM_SHIFTg</v>
      </c>
      <c r="AA1772" s="158" t="str">
        <f>IF(ISNA(VLOOKUP(X1772,Sheet2!J:J,1,0)),"//","")</f>
        <v/>
      </c>
      <c r="AC1772" s="108" t="str">
        <f t="shared" si="452"/>
        <v/>
      </c>
      <c r="AD1772" t="b">
        <f t="shared" si="453"/>
        <v>1</v>
      </c>
    </row>
    <row r="1773" spans="1:30">
      <c r="A1773" s="56">
        <f t="shared" si="454"/>
        <v>1773</v>
      </c>
      <c r="B1773" s="55">
        <f t="shared" si="455"/>
        <v>1733</v>
      </c>
      <c r="C1773" s="59" t="s">
        <v>3985</v>
      </c>
      <c r="D1773" s="59" t="s">
        <v>7</v>
      </c>
      <c r="E1773" s="65" t="s">
        <v>2557</v>
      </c>
      <c r="F1773" s="65" t="s">
        <v>915</v>
      </c>
      <c r="G1773" s="73">
        <v>0</v>
      </c>
      <c r="H1773" s="73">
        <v>0</v>
      </c>
      <c r="I1773" s="65" t="s">
        <v>1</v>
      </c>
      <c r="J1773" s="65" t="s">
        <v>1549</v>
      </c>
      <c r="K1773" s="66" t="s">
        <v>4077</v>
      </c>
      <c r="L1773" s="67"/>
      <c r="M1773" s="63" t="s">
        <v>3670</v>
      </c>
      <c r="N1773" s="13"/>
      <c r="O1773"/>
      <c r="P1773" t="str">
        <f t="shared" si="428"/>
        <v>NOT EQUAL</v>
      </c>
      <c r="Q1773" t="str">
        <f>IF(ISNA(VLOOKUP(AC1773,#REF!,1)),"//","")</f>
        <v/>
      </c>
      <c r="R1773"/>
      <c r="S1773" s="43">
        <f t="shared" si="447"/>
        <v>555</v>
      </c>
      <c r="T1773" s="92"/>
      <c r="U1773" s="70"/>
      <c r="V1773" s="70"/>
      <c r="W1773" s="44" t="str">
        <f t="shared" si="448"/>
        <v/>
      </c>
      <c r="X1773" s="25" t="str">
        <f t="shared" si="449"/>
        <v/>
      </c>
      <c r="Y1773" s="1">
        <f t="shared" si="450"/>
        <v>1733</v>
      </c>
      <c r="Z1773" t="str">
        <f t="shared" si="451"/>
        <v>ITM_UP1</v>
      </c>
      <c r="AA1773" s="158" t="str">
        <f>IF(ISNA(VLOOKUP(X1773,Sheet2!J:J,1,0)),"//","")</f>
        <v/>
      </c>
      <c r="AC1773" s="108" t="str">
        <f t="shared" si="452"/>
        <v/>
      </c>
      <c r="AD1773" t="b">
        <f t="shared" si="453"/>
        <v>1</v>
      </c>
    </row>
    <row r="1774" spans="1:30">
      <c r="A1774" s="56">
        <f t="shared" si="454"/>
        <v>1774</v>
      </c>
      <c r="B1774" s="55">
        <f t="shared" si="455"/>
        <v>1734</v>
      </c>
      <c r="C1774" s="59" t="s">
        <v>4057</v>
      </c>
      <c r="D1774" s="59" t="s">
        <v>7</v>
      </c>
      <c r="E1774" s="65" t="s">
        <v>2564</v>
      </c>
      <c r="F1774" s="65" t="s">
        <v>1014</v>
      </c>
      <c r="G1774" s="73">
        <v>0</v>
      </c>
      <c r="H1774" s="73">
        <v>0</v>
      </c>
      <c r="I1774" s="65" t="s">
        <v>1</v>
      </c>
      <c r="J1774" s="65" t="s">
        <v>1549</v>
      </c>
      <c r="K1774" s="66" t="s">
        <v>4077</v>
      </c>
      <c r="L1774" s="67"/>
      <c r="M1774" s="63" t="s">
        <v>3671</v>
      </c>
      <c r="N1774" s="13"/>
      <c r="O1774"/>
      <c r="P1774" t="str">
        <f t="shared" si="428"/>
        <v>NOT EQUAL</v>
      </c>
      <c r="Q1774" t="str">
        <f>IF(ISNA(VLOOKUP(AC1774,#REF!,1)),"//","")</f>
        <v/>
      </c>
      <c r="R1774"/>
      <c r="S1774" s="43">
        <f t="shared" si="447"/>
        <v>555</v>
      </c>
      <c r="T1774" s="92"/>
      <c r="U1774" s="70"/>
      <c r="V1774" s="70"/>
      <c r="W1774" s="44" t="str">
        <f t="shared" si="448"/>
        <v/>
      </c>
      <c r="X1774" s="25" t="str">
        <f t="shared" si="449"/>
        <v/>
      </c>
      <c r="Y1774" s="1">
        <f t="shared" si="450"/>
        <v>1734</v>
      </c>
      <c r="Z1774" t="str">
        <f t="shared" si="451"/>
        <v>ITM_BST</v>
      </c>
      <c r="AA1774" s="158" t="str">
        <f>IF(ISNA(VLOOKUP(X1774,Sheet2!J:J,1,0)),"//","")</f>
        <v/>
      </c>
      <c r="AC1774" s="108" t="str">
        <f t="shared" si="452"/>
        <v/>
      </c>
      <c r="AD1774" t="b">
        <f t="shared" si="453"/>
        <v>1</v>
      </c>
    </row>
    <row r="1775" spans="1:30">
      <c r="A1775" s="56">
        <f t="shared" si="454"/>
        <v>1775</v>
      </c>
      <c r="B1775" s="55">
        <f t="shared" si="455"/>
        <v>1735</v>
      </c>
      <c r="C1775" s="59" t="s">
        <v>3986</v>
      </c>
      <c r="D1775" s="59" t="s">
        <v>7</v>
      </c>
      <c r="E1775" s="65" t="s">
        <v>2558</v>
      </c>
      <c r="F1775" s="65" t="s">
        <v>917</v>
      </c>
      <c r="G1775" s="73">
        <v>0</v>
      </c>
      <c r="H1775" s="73">
        <v>0</v>
      </c>
      <c r="I1775" s="65" t="s">
        <v>1</v>
      </c>
      <c r="J1775" s="65" t="s">
        <v>1549</v>
      </c>
      <c r="K1775" s="66" t="s">
        <v>4077</v>
      </c>
      <c r="L1775" s="67"/>
      <c r="M1775" s="63" t="s">
        <v>3672</v>
      </c>
      <c r="N1775" s="13"/>
      <c r="O1775"/>
      <c r="P1775" t="str">
        <f t="shared" si="428"/>
        <v>NOT EQUAL</v>
      </c>
      <c r="Q1775" t="str">
        <f>IF(ISNA(VLOOKUP(AC1775,#REF!,1)),"//","")</f>
        <v/>
      </c>
      <c r="R1775"/>
      <c r="S1775" s="43">
        <f t="shared" si="447"/>
        <v>555</v>
      </c>
      <c r="T1775" s="92"/>
      <c r="U1775" s="70"/>
      <c r="V1775" s="70"/>
      <c r="W1775" s="44" t="str">
        <f t="shared" si="448"/>
        <v/>
      </c>
      <c r="X1775" s="25" t="str">
        <f t="shared" si="449"/>
        <v/>
      </c>
      <c r="Y1775" s="1">
        <f t="shared" si="450"/>
        <v>1735</v>
      </c>
      <c r="Z1775" t="str">
        <f t="shared" si="451"/>
        <v>ITM_DOWN1</v>
      </c>
      <c r="AA1775" s="158" t="str">
        <f>IF(ISNA(VLOOKUP(X1775,Sheet2!J:J,1,0)),"//","")</f>
        <v/>
      </c>
      <c r="AC1775" s="108" t="str">
        <f t="shared" si="452"/>
        <v/>
      </c>
      <c r="AD1775" t="b">
        <f t="shared" si="453"/>
        <v>1</v>
      </c>
    </row>
    <row r="1776" spans="1:30">
      <c r="A1776" s="56">
        <f t="shared" si="454"/>
        <v>1776</v>
      </c>
      <c r="B1776" s="55">
        <f t="shared" si="455"/>
        <v>1736</v>
      </c>
      <c r="C1776" s="59" t="s">
        <v>4057</v>
      </c>
      <c r="D1776" s="59" t="s">
        <v>7</v>
      </c>
      <c r="E1776" s="65" t="s">
        <v>2565</v>
      </c>
      <c r="F1776" s="65" t="s">
        <v>1015</v>
      </c>
      <c r="G1776" s="73">
        <v>0</v>
      </c>
      <c r="H1776" s="73">
        <v>0</v>
      </c>
      <c r="I1776" s="65" t="s">
        <v>1</v>
      </c>
      <c r="J1776" s="65" t="s">
        <v>1549</v>
      </c>
      <c r="K1776" s="66" t="s">
        <v>4077</v>
      </c>
      <c r="L1776" s="67"/>
      <c r="M1776" s="63" t="s">
        <v>3673</v>
      </c>
      <c r="N1776" s="13"/>
      <c r="O1776"/>
      <c r="P1776" t="str">
        <f t="shared" si="428"/>
        <v>NOT EQUAL</v>
      </c>
      <c r="Q1776" t="str">
        <f>IF(ISNA(VLOOKUP(AC1776,#REF!,1)),"//","")</f>
        <v/>
      </c>
      <c r="R1776"/>
      <c r="S1776" s="43">
        <f t="shared" si="447"/>
        <v>555</v>
      </c>
      <c r="T1776" s="92"/>
      <c r="U1776" s="70"/>
      <c r="V1776" s="70"/>
      <c r="W1776" s="44" t="str">
        <f t="shared" si="448"/>
        <v/>
      </c>
      <c r="X1776" s="25" t="str">
        <f t="shared" si="449"/>
        <v/>
      </c>
      <c r="Y1776" s="1">
        <f t="shared" si="450"/>
        <v>1736</v>
      </c>
      <c r="Z1776" t="str">
        <f t="shared" si="451"/>
        <v>ITM_SST</v>
      </c>
      <c r="AA1776" s="158" t="str">
        <f>IF(ISNA(VLOOKUP(X1776,Sheet2!J:J,1,0)),"//","")</f>
        <v/>
      </c>
      <c r="AC1776" s="108" t="str">
        <f t="shared" si="452"/>
        <v/>
      </c>
      <c r="AD1776" t="b">
        <f t="shared" si="453"/>
        <v>1</v>
      </c>
    </row>
    <row r="1777" spans="1:30">
      <c r="A1777" s="56">
        <f t="shared" si="454"/>
        <v>1777</v>
      </c>
      <c r="B1777" s="55">
        <f t="shared" si="455"/>
        <v>1737</v>
      </c>
      <c r="C1777" s="59" t="s">
        <v>3987</v>
      </c>
      <c r="D1777" s="59" t="s">
        <v>7</v>
      </c>
      <c r="E1777" s="65" t="s">
        <v>1016</v>
      </c>
      <c r="F1777" s="65" t="s">
        <v>1016</v>
      </c>
      <c r="G1777" s="73">
        <v>0</v>
      </c>
      <c r="H1777" s="73">
        <v>0</v>
      </c>
      <c r="I1777" s="65" t="s">
        <v>1</v>
      </c>
      <c r="J1777" s="65" t="s">
        <v>1549</v>
      </c>
      <c r="K1777" s="66" t="s">
        <v>4077</v>
      </c>
      <c r="L1777" s="67"/>
      <c r="M1777" s="63" t="s">
        <v>3674</v>
      </c>
      <c r="N1777" s="13"/>
      <c r="O1777"/>
      <c r="P1777" t="str">
        <f t="shared" si="428"/>
        <v/>
      </c>
      <c r="Q1777" t="str">
        <f>IF(ISNA(VLOOKUP(AC1777,#REF!,1)),"//","")</f>
        <v/>
      </c>
      <c r="R1777"/>
      <c r="S1777" s="43">
        <f t="shared" si="447"/>
        <v>556</v>
      </c>
      <c r="T1777" s="92"/>
      <c r="U1777" s="70" t="s">
        <v>2823</v>
      </c>
      <c r="V1777" s="70"/>
      <c r="W1777" s="44" t="str">
        <f t="shared" si="448"/>
        <v>"EXIT"</v>
      </c>
      <c r="X1777" s="25" t="str">
        <f t="shared" si="449"/>
        <v>EXIT</v>
      </c>
      <c r="Y1777" s="1">
        <f t="shared" si="450"/>
        <v>1737</v>
      </c>
      <c r="Z1777" t="str">
        <f t="shared" si="451"/>
        <v>ITM_EXIT1</v>
      </c>
      <c r="AA1777" s="158" t="str">
        <f>IF(ISNA(VLOOKUP(X1777,Sheet2!J:J,1,0)),"//","")</f>
        <v/>
      </c>
      <c r="AC1777" s="108" t="str">
        <f t="shared" si="452"/>
        <v>EXIT</v>
      </c>
      <c r="AD1777" t="b">
        <f t="shared" si="453"/>
        <v>1</v>
      </c>
    </row>
    <row r="1778" spans="1:30">
      <c r="A1778" s="56">
        <f t="shared" si="454"/>
        <v>1778</v>
      </c>
      <c r="B1778" s="55">
        <f t="shared" si="455"/>
        <v>1738</v>
      </c>
      <c r="C1778" s="59" t="s">
        <v>3988</v>
      </c>
      <c r="D1778" s="69" t="s">
        <v>3043</v>
      </c>
      <c r="E1778" s="65" t="s">
        <v>2559</v>
      </c>
      <c r="F1778" s="65" t="s">
        <v>914</v>
      </c>
      <c r="G1778" s="73">
        <v>0</v>
      </c>
      <c r="H1778" s="73">
        <v>0</v>
      </c>
      <c r="I1778" s="65" t="s">
        <v>1</v>
      </c>
      <c r="J1778" s="65" t="s">
        <v>1550</v>
      </c>
      <c r="K1778" s="66" t="s">
        <v>4077</v>
      </c>
      <c r="L1778" s="67"/>
      <c r="M1778" s="63" t="s">
        <v>3675</v>
      </c>
      <c r="N1778" s="13"/>
      <c r="O1778"/>
      <c r="P1778" t="str">
        <f t="shared" si="428"/>
        <v>NOT EQUAL</v>
      </c>
      <c r="Q1778" t="str">
        <f>IF(ISNA(VLOOKUP(AC1778,#REF!,1)),"//","")</f>
        <v/>
      </c>
      <c r="R1778"/>
      <c r="S1778" s="43">
        <f t="shared" si="447"/>
        <v>556</v>
      </c>
      <c r="T1778" s="92"/>
      <c r="U1778" s="93"/>
      <c r="V1778" s="94"/>
      <c r="W1778" s="44" t="str">
        <f t="shared" si="448"/>
        <v/>
      </c>
      <c r="X1778" s="25" t="str">
        <f t="shared" si="449"/>
        <v/>
      </c>
      <c r="Y1778" s="1">
        <f t="shared" si="450"/>
        <v>1738</v>
      </c>
      <c r="Z1778" t="str">
        <f t="shared" si="451"/>
        <v>ITM_BACKSPACE</v>
      </c>
      <c r="AA1778" s="158" t="str">
        <f>IF(ISNA(VLOOKUP(X1778,Sheet2!J:J,1,0)),"//","")</f>
        <v/>
      </c>
      <c r="AC1778" s="108" t="str">
        <f t="shared" si="452"/>
        <v/>
      </c>
      <c r="AD1778" t="b">
        <f t="shared" si="453"/>
        <v>1</v>
      </c>
    </row>
    <row r="1779" spans="1:30">
      <c r="A1779" s="56">
        <f t="shared" si="454"/>
        <v>1779</v>
      </c>
      <c r="B1779" s="55">
        <f t="shared" si="455"/>
        <v>1739</v>
      </c>
      <c r="C1779" s="59" t="s">
        <v>5054</v>
      </c>
      <c r="D1779" s="69" t="s">
        <v>7</v>
      </c>
      <c r="E1779" s="65" t="s">
        <v>465</v>
      </c>
      <c r="F1779" s="65" t="s">
        <v>465</v>
      </c>
      <c r="G1779" s="73">
        <v>0</v>
      </c>
      <c r="H1779" s="73">
        <v>0</v>
      </c>
      <c r="I1779" s="65" t="s">
        <v>28</v>
      </c>
      <c r="J1779" s="65" t="s">
        <v>1549</v>
      </c>
      <c r="K1779" s="66" t="s">
        <v>4241</v>
      </c>
      <c r="L1779" s="67"/>
      <c r="M1779" s="257" t="s">
        <v>2261</v>
      </c>
      <c r="N1779" s="13"/>
      <c r="O1779"/>
      <c r="P1779" t="str">
        <f t="shared" ref="P1779" si="456">IF(E1779=F1779,"","NOT EQUAL")</f>
        <v/>
      </c>
      <c r="Q1779" t="str">
        <f>IF(ISNA(VLOOKUP(AC1779,#REF!,1)),"//","")</f>
        <v/>
      </c>
      <c r="R1779"/>
      <c r="S1779" s="43">
        <f t="shared" si="447"/>
        <v>557</v>
      </c>
      <c r="T1779" s="92" t="s">
        <v>2431</v>
      </c>
      <c r="U1779" s="93"/>
      <c r="V1779" s="94" t="s">
        <v>5070</v>
      </c>
      <c r="W1779" s="44" t="str">
        <f t="shared" si="448"/>
        <v/>
      </c>
      <c r="X1779" s="25" t="str">
        <f t="shared" si="449"/>
        <v>ANGLE</v>
      </c>
      <c r="Y1779" s="1">
        <f t="shared" si="450"/>
        <v>1739</v>
      </c>
      <c r="Z1779" t="str">
        <f t="shared" si="451"/>
        <v>ITM_ANGLE</v>
      </c>
      <c r="AA1779" s="158" t="str">
        <f>IF(ISNA(VLOOKUP(X1779,Sheet2!J:J,1,0)),"//","")</f>
        <v>//</v>
      </c>
      <c r="AC1779" s="108" t="str">
        <f t="shared" si="452"/>
        <v/>
      </c>
      <c r="AD1779" t="b">
        <f t="shared" si="453"/>
        <v>0</v>
      </c>
    </row>
    <row r="1780" spans="1:30">
      <c r="A1780" s="56">
        <f t="shared" si="454"/>
        <v>1780</v>
      </c>
      <c r="B1780" s="55">
        <f t="shared" si="455"/>
        <v>1740</v>
      </c>
      <c r="C1780" s="59" t="s">
        <v>3989</v>
      </c>
      <c r="D1780" s="59" t="s">
        <v>3043</v>
      </c>
      <c r="E1780" s="65" t="s">
        <v>2566</v>
      </c>
      <c r="F1780" s="65" t="s">
        <v>1018</v>
      </c>
      <c r="G1780" s="73">
        <v>0</v>
      </c>
      <c r="H1780" s="73">
        <v>0</v>
      </c>
      <c r="I1780" s="65" t="s">
        <v>1</v>
      </c>
      <c r="J1780" s="65" t="s">
        <v>1549</v>
      </c>
      <c r="K1780" s="66" t="s">
        <v>4241</v>
      </c>
      <c r="L1780" s="67" t="s">
        <v>18</v>
      </c>
      <c r="M1780" s="63" t="s">
        <v>1152</v>
      </c>
      <c r="N1780" s="13"/>
      <c r="O1780"/>
      <c r="P1780" t="str">
        <f t="shared" ref="P1780:P1795" si="457">IF(E1780=F1780,"","NOT EQUAL")</f>
        <v>NOT EQUAL</v>
      </c>
      <c r="Q1780" t="str">
        <f>IF(ISNA(VLOOKUP(AC1780,#REF!,1)),"//","")</f>
        <v/>
      </c>
      <c r="R1780"/>
      <c r="S1780" s="43">
        <f t="shared" si="447"/>
        <v>558</v>
      </c>
      <c r="T1780" s="92" t="s">
        <v>2431</v>
      </c>
      <c r="U1780" s="70" t="s">
        <v>2431</v>
      </c>
      <c r="V1780" s="70" t="s">
        <v>2937</v>
      </c>
      <c r="W1780" s="44" t="str">
        <f t="shared" si="448"/>
        <v/>
      </c>
      <c r="X1780" s="25" t="str">
        <f t="shared" si="449"/>
        <v>ALPHA</v>
      </c>
      <c r="Y1780" s="1">
        <f t="shared" si="450"/>
        <v>1740</v>
      </c>
      <c r="Z1780" t="str">
        <f t="shared" si="451"/>
        <v>ITM_AIM</v>
      </c>
      <c r="AA1780" s="158" t="str">
        <f>IF(ISNA(VLOOKUP(X1780,Sheet2!J:J,1,0)),"//","")</f>
        <v/>
      </c>
      <c r="AC1780" s="108" t="str">
        <f t="shared" si="452"/>
        <v/>
      </c>
      <c r="AD1780" t="b">
        <f t="shared" si="453"/>
        <v>0</v>
      </c>
    </row>
    <row r="1781" spans="1:30">
      <c r="A1781" s="56">
        <f t="shared" si="454"/>
        <v>1781</v>
      </c>
      <c r="B1781" s="55">
        <f t="shared" si="455"/>
        <v>1741</v>
      </c>
      <c r="C1781" s="59" t="s">
        <v>3990</v>
      </c>
      <c r="D1781" s="83" t="s">
        <v>7</v>
      </c>
      <c r="E1781" s="65" t="s">
        <v>449</v>
      </c>
      <c r="F1781" s="65" t="s">
        <v>449</v>
      </c>
      <c r="G1781" s="73">
        <v>0</v>
      </c>
      <c r="H1781" s="73">
        <v>0</v>
      </c>
      <c r="I1781" s="70" t="s">
        <v>1</v>
      </c>
      <c r="J1781" s="65" t="s">
        <v>1549</v>
      </c>
      <c r="K1781" s="66" t="s">
        <v>4077</v>
      </c>
      <c r="L1781" s="67"/>
      <c r="M1781" s="63" t="s">
        <v>3676</v>
      </c>
      <c r="N1781" s="13"/>
      <c r="O1781"/>
      <c r="P1781" t="str">
        <f t="shared" si="457"/>
        <v/>
      </c>
      <c r="Q1781" t="str">
        <f>IF(ISNA(VLOOKUP(AC1781,#REF!,1)),"//","")</f>
        <v/>
      </c>
      <c r="R1781"/>
      <c r="S1781" s="43">
        <f t="shared" si="447"/>
        <v>559</v>
      </c>
      <c r="T1781" s="92"/>
      <c r="U1781" s="70" t="s">
        <v>2823</v>
      </c>
      <c r="V1781" s="70" t="s">
        <v>4239</v>
      </c>
      <c r="W1781" s="44" t="str">
        <f t="shared" si="448"/>
        <v>".D"</v>
      </c>
      <c r="X1781" s="25" t="str">
        <f t="shared" si="449"/>
        <v>DOTD</v>
      </c>
      <c r="Y1781" s="1">
        <f t="shared" si="450"/>
        <v>1741</v>
      </c>
      <c r="Z1781" t="str">
        <f t="shared" si="451"/>
        <v>ITM_dotD</v>
      </c>
      <c r="AA1781" s="158" t="str">
        <f>IF(ISNA(VLOOKUP(X1781,Sheet2!J:J,1,0)),"//","")</f>
        <v/>
      </c>
      <c r="AC1781" s="108" t="str">
        <f t="shared" si="452"/>
        <v>.D</v>
      </c>
      <c r="AD1781" t="b">
        <f t="shared" si="453"/>
        <v>0</v>
      </c>
    </row>
    <row r="1782" spans="1:30">
      <c r="A1782" s="56">
        <f t="shared" si="454"/>
        <v>1782</v>
      </c>
      <c r="B1782" s="55">
        <f t="shared" si="455"/>
        <v>1742</v>
      </c>
      <c r="C1782" s="59" t="s">
        <v>3991</v>
      </c>
      <c r="D1782" s="59" t="s">
        <v>3043</v>
      </c>
      <c r="E1782" s="65" t="s">
        <v>1020</v>
      </c>
      <c r="F1782" s="65" t="s">
        <v>1020</v>
      </c>
      <c r="G1782" s="73">
        <v>0</v>
      </c>
      <c r="H1782" s="73">
        <v>0</v>
      </c>
      <c r="I1782" s="174" t="s">
        <v>3</v>
      </c>
      <c r="J1782" s="65" t="s">
        <v>1549</v>
      </c>
      <c r="K1782" s="66" t="s">
        <v>4241</v>
      </c>
      <c r="L1782" s="59"/>
      <c r="M1782" s="63" t="s">
        <v>2321</v>
      </c>
      <c r="N1782" s="13"/>
      <c r="O1782"/>
      <c r="P1782" t="str">
        <f t="shared" si="457"/>
        <v/>
      </c>
      <c r="Q1782" t="str">
        <f>IF(ISNA(VLOOKUP(AC1782,#REF!,1)),"//","")</f>
        <v/>
      </c>
      <c r="R1782"/>
      <c r="S1782" s="43">
        <f t="shared" si="447"/>
        <v>560</v>
      </c>
      <c r="T1782" s="92" t="s">
        <v>2431</v>
      </c>
      <c r="U1782" s="70" t="s">
        <v>2431</v>
      </c>
      <c r="V1782" s="70" t="s">
        <v>2431</v>
      </c>
      <c r="W1782" s="44" t="str">
        <f t="shared" si="448"/>
        <v>"SHOW"</v>
      </c>
      <c r="X1782" s="25" t="str">
        <f t="shared" si="449"/>
        <v>SHOW</v>
      </c>
      <c r="Y1782" s="1">
        <f t="shared" si="450"/>
        <v>1742</v>
      </c>
      <c r="Z1782" t="str">
        <f t="shared" si="451"/>
        <v>ITM_SHOW</v>
      </c>
      <c r="AA1782" s="158" t="str">
        <f>IF(ISNA(VLOOKUP(X1782,Sheet2!J:J,1,0)),"//","")</f>
        <v>//</v>
      </c>
      <c r="AC1782" s="108" t="str">
        <f t="shared" si="452"/>
        <v>SHOW</v>
      </c>
      <c r="AD1782" t="b">
        <f t="shared" si="453"/>
        <v>1</v>
      </c>
    </row>
    <row r="1783" spans="1:30">
      <c r="A1783" s="56">
        <f t="shared" si="454"/>
        <v>1783</v>
      </c>
      <c r="B1783" s="55">
        <f t="shared" si="455"/>
        <v>1743</v>
      </c>
      <c r="C1783" s="59" t="s">
        <v>4063</v>
      </c>
      <c r="D1783" s="160" t="s">
        <v>5055</v>
      </c>
      <c r="E1783" s="65" t="s">
        <v>1021</v>
      </c>
      <c r="F1783" s="65" t="s">
        <v>1021</v>
      </c>
      <c r="G1783" s="73">
        <v>0</v>
      </c>
      <c r="H1783" s="73">
        <v>0</v>
      </c>
      <c r="I1783" s="174" t="s">
        <v>3</v>
      </c>
      <c r="J1783" s="65" t="s">
        <v>1549</v>
      </c>
      <c r="K1783" s="66" t="s">
        <v>4077</v>
      </c>
      <c r="L1783" s="67"/>
      <c r="M1783" s="63" t="s">
        <v>2322</v>
      </c>
      <c r="N1783" s="13"/>
      <c r="O1783"/>
      <c r="P1783" t="str">
        <f t="shared" si="457"/>
        <v/>
      </c>
      <c r="Q1783" t="str">
        <f>IF(ISNA(VLOOKUP(AC1783,#REF!,1)),"//","")</f>
        <v/>
      </c>
      <c r="R1783"/>
      <c r="S1783" s="43">
        <f t="shared" si="447"/>
        <v>561</v>
      </c>
      <c r="T1783" s="92" t="s">
        <v>2431</v>
      </c>
      <c r="U1783" s="70" t="s">
        <v>2431</v>
      </c>
      <c r="V1783" s="70" t="s">
        <v>2431</v>
      </c>
      <c r="W1783" s="44" t="str">
        <f t="shared" si="448"/>
        <v>"SYSTEM"</v>
      </c>
      <c r="X1783" s="25" t="str">
        <f t="shared" si="449"/>
        <v>SYSTEM</v>
      </c>
      <c r="Y1783" s="1">
        <f t="shared" si="450"/>
        <v>1743</v>
      </c>
      <c r="Z1783" t="str">
        <f t="shared" si="451"/>
        <v>ITM_SYSTEM</v>
      </c>
      <c r="AA1783" s="158" t="str">
        <f>IF(ISNA(VLOOKUP(X1783,Sheet2!J:J,1,0)),"//","")</f>
        <v>//</v>
      </c>
      <c r="AC1783" s="108" t="str">
        <f t="shared" si="452"/>
        <v>SYSTEM</v>
      </c>
      <c r="AD1783" t="b">
        <f t="shared" si="453"/>
        <v>1</v>
      </c>
    </row>
    <row r="1784" spans="1:30">
      <c r="A1784" s="56">
        <f t="shared" si="454"/>
        <v>1784</v>
      </c>
      <c r="B1784" s="55">
        <f t="shared" si="455"/>
        <v>1744</v>
      </c>
      <c r="C1784" s="59" t="s">
        <v>3992</v>
      </c>
      <c r="D1784" s="59" t="s">
        <v>7</v>
      </c>
      <c r="E1784" s="65" t="s">
        <v>1022</v>
      </c>
      <c r="F1784" s="65" t="s">
        <v>1022</v>
      </c>
      <c r="G1784" s="73">
        <v>0</v>
      </c>
      <c r="H1784" s="73">
        <v>0</v>
      </c>
      <c r="I1784" s="174" t="s">
        <v>3</v>
      </c>
      <c r="J1784" s="65" t="s">
        <v>1549</v>
      </c>
      <c r="K1784" s="66" t="s">
        <v>4241</v>
      </c>
      <c r="L1784" s="67"/>
      <c r="M1784" s="63" t="s">
        <v>2323</v>
      </c>
      <c r="N1784" s="13"/>
      <c r="O1784"/>
      <c r="P1784" t="str">
        <f t="shared" si="457"/>
        <v/>
      </c>
      <c r="Q1784" t="str">
        <f>IF(ISNA(VLOOKUP(AC1784,#REF!,1)),"//","")</f>
        <v/>
      </c>
      <c r="R1784"/>
      <c r="S1784" s="43">
        <f t="shared" si="447"/>
        <v>562</v>
      </c>
      <c r="T1784" s="92" t="s">
        <v>2888</v>
      </c>
      <c r="U1784" s="70" t="s">
        <v>2431</v>
      </c>
      <c r="V1784" s="70" t="s">
        <v>2431</v>
      </c>
      <c r="W1784" s="44" t="str">
        <f t="shared" si="448"/>
        <v>"D.MS" STD_RIGHT_ARROW "D"</v>
      </c>
      <c r="X1784" s="25" t="str">
        <f t="shared" si="449"/>
        <v>D.MS&gt;D</v>
      </c>
      <c r="Y1784" s="1">
        <f t="shared" si="450"/>
        <v>1744</v>
      </c>
      <c r="Z1784" t="str">
        <f t="shared" si="451"/>
        <v>ITM_DMStoD</v>
      </c>
      <c r="AA1784" s="158" t="str">
        <f>IF(ISNA(VLOOKUP(X1784,Sheet2!J:J,1,0)),"//","")</f>
        <v>//</v>
      </c>
      <c r="AC1784" s="108" t="str">
        <f t="shared" si="452"/>
        <v>D.MS&gt;D</v>
      </c>
      <c r="AD1784" t="b">
        <f t="shared" si="453"/>
        <v>1</v>
      </c>
    </row>
    <row r="1785" spans="1:30">
      <c r="A1785" s="56">
        <f t="shared" si="454"/>
        <v>1785</v>
      </c>
      <c r="B1785" s="55">
        <f t="shared" si="455"/>
        <v>1745</v>
      </c>
      <c r="C1785" s="59" t="s">
        <v>5056</v>
      </c>
      <c r="D1785" s="59" t="s">
        <v>7</v>
      </c>
      <c r="E1785" s="65" t="s">
        <v>1516</v>
      </c>
      <c r="F1785" s="65" t="s">
        <v>465</v>
      </c>
      <c r="G1785" s="73">
        <v>0</v>
      </c>
      <c r="H1785" s="73">
        <v>0</v>
      </c>
      <c r="I1785" s="174" t="s">
        <v>3</v>
      </c>
      <c r="J1785" s="65" t="s">
        <v>1549</v>
      </c>
      <c r="K1785" s="66" t="s">
        <v>4241</v>
      </c>
      <c r="L1785" s="67"/>
      <c r="M1785" s="63" t="s">
        <v>2324</v>
      </c>
      <c r="N1785" s="13"/>
      <c r="O1785"/>
      <c r="P1785" t="str">
        <f t="shared" si="457"/>
        <v>NOT EQUAL</v>
      </c>
      <c r="Q1785" t="str">
        <f>IF(ISNA(VLOOKUP(AC1785,#REF!,1)),"//","")</f>
        <v/>
      </c>
      <c r="R1785"/>
      <c r="S1785" s="43">
        <f t="shared" si="447"/>
        <v>562</v>
      </c>
      <c r="T1785" s="92" t="s">
        <v>2431</v>
      </c>
      <c r="U1785" s="70" t="s">
        <v>2817</v>
      </c>
      <c r="V1785" s="70" t="s">
        <v>2431</v>
      </c>
      <c r="W1785" s="44" t="str">
        <f t="shared" si="448"/>
        <v/>
      </c>
      <c r="X1785" s="25" t="str">
        <f t="shared" si="449"/>
        <v/>
      </c>
      <c r="Y1785" s="1">
        <f t="shared" si="450"/>
        <v>1745</v>
      </c>
      <c r="Z1785" t="str">
        <f t="shared" si="451"/>
        <v>ITM_VANGLE</v>
      </c>
      <c r="AA1785" s="158" t="str">
        <f>IF(ISNA(VLOOKUP(X1785,Sheet2!J:J,1,0)),"//","")</f>
        <v/>
      </c>
      <c r="AC1785" s="108" t="str">
        <f t="shared" si="452"/>
        <v/>
      </c>
      <c r="AD1785" t="b">
        <f t="shared" si="453"/>
        <v>1</v>
      </c>
    </row>
    <row r="1786" spans="1:30">
      <c r="A1786" s="56">
        <f t="shared" si="454"/>
        <v>1786</v>
      </c>
      <c r="B1786" s="55">
        <f t="shared" si="455"/>
        <v>1746</v>
      </c>
      <c r="C1786" s="59" t="s">
        <v>3993</v>
      </c>
      <c r="D1786" s="59" t="s">
        <v>7</v>
      </c>
      <c r="E1786" s="65" t="s">
        <v>1520</v>
      </c>
      <c r="F1786" s="65" t="s">
        <v>1520</v>
      </c>
      <c r="G1786" s="73">
        <v>0</v>
      </c>
      <c r="H1786" s="73">
        <v>0</v>
      </c>
      <c r="I1786" s="174" t="s">
        <v>3</v>
      </c>
      <c r="J1786" s="65" t="s">
        <v>1549</v>
      </c>
      <c r="K1786" s="66" t="s">
        <v>4241</v>
      </c>
      <c r="L1786" s="67"/>
      <c r="M1786" s="63" t="s">
        <v>2339</v>
      </c>
      <c r="N1786" s="13"/>
      <c r="O1786"/>
      <c r="P1786" t="str">
        <f t="shared" si="457"/>
        <v/>
      </c>
      <c r="Q1786" t="str">
        <f>IF(ISNA(VLOOKUP(AC1786,#REF!,1)),"//","")</f>
        <v/>
      </c>
      <c r="R1786"/>
      <c r="S1786" s="43">
        <f t="shared" si="447"/>
        <v>563</v>
      </c>
      <c r="T1786" s="92" t="s">
        <v>2894</v>
      </c>
      <c r="U1786" s="70" t="s">
        <v>2431</v>
      </c>
      <c r="V1786" s="70" t="s">
        <v>2827</v>
      </c>
      <c r="W1786" s="44" t="str">
        <f t="shared" si="448"/>
        <v>STD_X_BAR STD_SUB_H</v>
      </c>
      <c r="X1786" s="25" t="str">
        <f t="shared" si="449"/>
        <v>X_HARM</v>
      </c>
      <c r="Y1786" s="1">
        <f t="shared" si="450"/>
        <v>1746</v>
      </c>
      <c r="Z1786" t="str">
        <f t="shared" si="451"/>
        <v>ITM_XH</v>
      </c>
      <c r="AA1786" s="158" t="str">
        <f>IF(ISNA(VLOOKUP(X1786,Sheet2!J:J,1,0)),"//","")</f>
        <v>//</v>
      </c>
      <c r="AC1786" s="108" t="str">
        <f t="shared" si="452"/>
        <v>X_H</v>
      </c>
      <c r="AD1786" t="b">
        <f t="shared" si="453"/>
        <v>0</v>
      </c>
    </row>
    <row r="1787" spans="1:30">
      <c r="A1787" s="56">
        <f t="shared" si="454"/>
        <v>1787</v>
      </c>
      <c r="B1787" s="55">
        <f t="shared" si="455"/>
        <v>1747</v>
      </c>
      <c r="C1787" s="59" t="s">
        <v>3994</v>
      </c>
      <c r="D1787" s="59" t="s">
        <v>7</v>
      </c>
      <c r="E1787" s="65" t="s">
        <v>1521</v>
      </c>
      <c r="F1787" s="65" t="s">
        <v>1521</v>
      </c>
      <c r="G1787" s="73">
        <v>0</v>
      </c>
      <c r="H1787" s="73">
        <v>0</v>
      </c>
      <c r="I1787" s="174" t="s">
        <v>3</v>
      </c>
      <c r="J1787" s="65" t="s">
        <v>1549</v>
      </c>
      <c r="K1787" s="66" t="s">
        <v>4241</v>
      </c>
      <c r="L1787" s="67"/>
      <c r="M1787" s="63" t="s">
        <v>2340</v>
      </c>
      <c r="N1787" s="13"/>
      <c r="O1787"/>
      <c r="P1787" t="str">
        <f t="shared" si="457"/>
        <v/>
      </c>
      <c r="Q1787" t="str">
        <f>IF(ISNA(VLOOKUP(AC1787,#REF!,1)),"//","")</f>
        <v/>
      </c>
      <c r="R1787"/>
      <c r="S1787" s="43">
        <f t="shared" si="447"/>
        <v>564</v>
      </c>
      <c r="T1787" s="92" t="s">
        <v>2894</v>
      </c>
      <c r="U1787" s="70" t="s">
        <v>2431</v>
      </c>
      <c r="V1787" s="70" t="s">
        <v>2828</v>
      </c>
      <c r="W1787" s="44" t="str">
        <f t="shared" si="448"/>
        <v>STD_X_BAR STD_SUB_R STD_SUB_M STD_SUB_S</v>
      </c>
      <c r="X1787" s="25" t="str">
        <f t="shared" si="449"/>
        <v>X_RMS</v>
      </c>
      <c r="Y1787" s="1">
        <f t="shared" si="450"/>
        <v>1747</v>
      </c>
      <c r="Z1787" t="str">
        <f t="shared" si="451"/>
        <v>ITM_XRMS</v>
      </c>
      <c r="AA1787" s="158" t="str">
        <f>IF(ISNA(VLOOKUP(X1787,Sheet2!J:J,1,0)),"//","")</f>
        <v>//</v>
      </c>
      <c r="AC1787" s="108" t="str">
        <f t="shared" si="452"/>
        <v>X_RMS</v>
      </c>
      <c r="AD1787" t="b">
        <f t="shared" si="453"/>
        <v>1</v>
      </c>
    </row>
    <row r="1788" spans="1:30">
      <c r="A1788" s="56">
        <f t="shared" si="454"/>
        <v>1788</v>
      </c>
      <c r="B1788" s="55">
        <f t="shared" si="455"/>
        <v>1748</v>
      </c>
      <c r="C1788" s="59" t="s">
        <v>3742</v>
      </c>
      <c r="D1788" s="59" t="s">
        <v>7</v>
      </c>
      <c r="E1788" s="65" t="s">
        <v>17</v>
      </c>
      <c r="F1788" s="65" t="s">
        <v>17</v>
      </c>
      <c r="G1788" s="73">
        <v>0</v>
      </c>
      <c r="H1788" s="73">
        <v>0</v>
      </c>
      <c r="I1788" s="174" t="s">
        <v>3</v>
      </c>
      <c r="J1788" s="65" t="s">
        <v>1549</v>
      </c>
      <c r="K1788" s="66" t="s">
        <v>4241</v>
      </c>
      <c r="L1788" s="67"/>
      <c r="M1788" s="63" t="s">
        <v>2358</v>
      </c>
      <c r="N1788" s="13"/>
      <c r="O1788"/>
      <c r="P1788" t="str">
        <f t="shared" si="457"/>
        <v/>
      </c>
      <c r="Q1788" t="str">
        <f>IF(ISNA(VLOOKUP(AC1788,#REF!,1)),"//","")</f>
        <v/>
      </c>
      <c r="R1788"/>
      <c r="S1788" s="43">
        <f t="shared" si="447"/>
        <v>564</v>
      </c>
      <c r="T1788" s="92" t="s">
        <v>2431</v>
      </c>
      <c r="U1788" s="70" t="s">
        <v>2817</v>
      </c>
      <c r="V1788" s="70" t="s">
        <v>2431</v>
      </c>
      <c r="W1788" s="44" t="str">
        <f t="shared" si="448"/>
        <v/>
      </c>
      <c r="X1788" s="25" t="str">
        <f t="shared" si="449"/>
        <v/>
      </c>
      <c r="Y1788" s="1">
        <f t="shared" si="450"/>
        <v>1748</v>
      </c>
      <c r="Z1788" t="str">
        <f t="shared" si="451"/>
        <v>ITM_ACOS</v>
      </c>
      <c r="AA1788" s="158" t="str">
        <f>IF(ISNA(VLOOKUP(X1788,Sheet2!J:J,1,0)),"//","")</f>
        <v/>
      </c>
      <c r="AC1788" s="108" t="str">
        <f t="shared" si="452"/>
        <v/>
      </c>
      <c r="AD1788" t="b">
        <f t="shared" si="453"/>
        <v>1</v>
      </c>
    </row>
    <row r="1789" spans="1:30">
      <c r="A1789" s="56">
        <f t="shared" si="454"/>
        <v>1789</v>
      </c>
      <c r="B1789" s="55">
        <f t="shared" si="455"/>
        <v>1749</v>
      </c>
      <c r="C1789" s="59" t="s">
        <v>3744</v>
      </c>
      <c r="D1789" s="59" t="s">
        <v>7</v>
      </c>
      <c r="E1789" s="65" t="s">
        <v>20</v>
      </c>
      <c r="F1789" s="65" t="s">
        <v>20</v>
      </c>
      <c r="G1789" s="73">
        <v>0</v>
      </c>
      <c r="H1789" s="73">
        <v>0</v>
      </c>
      <c r="I1789" s="174" t="s">
        <v>3</v>
      </c>
      <c r="J1789" s="65" t="s">
        <v>1549</v>
      </c>
      <c r="K1789" s="66" t="s">
        <v>4241</v>
      </c>
      <c r="L1789" s="67"/>
      <c r="M1789" s="63" t="s">
        <v>2359</v>
      </c>
      <c r="N1789" s="13"/>
      <c r="O1789"/>
      <c r="P1789" t="str">
        <f t="shared" si="457"/>
        <v/>
      </c>
      <c r="Q1789" t="str">
        <f>IF(ISNA(VLOOKUP(AC1789,#REF!,1)),"//","")</f>
        <v/>
      </c>
      <c r="R1789"/>
      <c r="S1789" s="43">
        <f t="shared" si="447"/>
        <v>564</v>
      </c>
      <c r="T1789" s="92" t="s">
        <v>2431</v>
      </c>
      <c r="U1789" s="70" t="s">
        <v>2817</v>
      </c>
      <c r="V1789" s="70" t="s">
        <v>2431</v>
      </c>
      <c r="W1789" s="44" t="str">
        <f t="shared" si="448"/>
        <v/>
      </c>
      <c r="X1789" s="25" t="str">
        <f t="shared" si="449"/>
        <v/>
      </c>
      <c r="Y1789" s="1">
        <f t="shared" si="450"/>
        <v>1749</v>
      </c>
      <c r="Z1789" t="str">
        <f t="shared" si="451"/>
        <v>ITM_ASIN</v>
      </c>
      <c r="AA1789" s="158" t="str">
        <f>IF(ISNA(VLOOKUP(X1789,Sheet2!J:J,1,0)),"//","")</f>
        <v/>
      </c>
      <c r="AC1789" s="108" t="str">
        <f t="shared" si="452"/>
        <v/>
      </c>
      <c r="AD1789" t="b">
        <f t="shared" si="453"/>
        <v>1</v>
      </c>
    </row>
    <row r="1790" spans="1:30">
      <c r="A1790" s="56">
        <f t="shared" si="454"/>
        <v>1790</v>
      </c>
      <c r="B1790" s="55">
        <f t="shared" si="455"/>
        <v>1750</v>
      </c>
      <c r="C1790" s="59" t="s">
        <v>3746</v>
      </c>
      <c r="D1790" s="59" t="s">
        <v>7</v>
      </c>
      <c r="E1790" s="65" t="s">
        <v>21</v>
      </c>
      <c r="F1790" s="65" t="s">
        <v>21</v>
      </c>
      <c r="G1790" s="73">
        <v>0</v>
      </c>
      <c r="H1790" s="73">
        <v>0</v>
      </c>
      <c r="I1790" s="174" t="s">
        <v>3</v>
      </c>
      <c r="J1790" s="65" t="s">
        <v>1549</v>
      </c>
      <c r="K1790" s="66" t="s">
        <v>4241</v>
      </c>
      <c r="L1790" s="67"/>
      <c r="M1790" s="63" t="s">
        <v>2360</v>
      </c>
      <c r="N1790" s="13"/>
      <c r="O1790"/>
      <c r="P1790" t="str">
        <f t="shared" si="457"/>
        <v/>
      </c>
      <c r="Q1790" t="str">
        <f>IF(ISNA(VLOOKUP(AC1790,#REF!,1)),"//","")</f>
        <v/>
      </c>
      <c r="R1790"/>
      <c r="S1790" s="43">
        <f t="shared" si="447"/>
        <v>564</v>
      </c>
      <c r="T1790" s="92" t="s">
        <v>2431</v>
      </c>
      <c r="U1790" s="70" t="s">
        <v>2817</v>
      </c>
      <c r="V1790" s="70" t="s">
        <v>2431</v>
      </c>
      <c r="W1790" s="44" t="str">
        <f t="shared" si="448"/>
        <v/>
      </c>
      <c r="X1790" s="25" t="str">
        <f t="shared" si="449"/>
        <v/>
      </c>
      <c r="Y1790" s="1">
        <f t="shared" si="450"/>
        <v>1750</v>
      </c>
      <c r="Z1790" t="str">
        <f t="shared" si="451"/>
        <v>ITM_ATAN</v>
      </c>
      <c r="AA1790" s="158" t="str">
        <f>IF(ISNA(VLOOKUP(X1790,Sheet2!J:J,1,0)),"//","")</f>
        <v/>
      </c>
      <c r="AC1790" s="108" t="str">
        <f t="shared" si="452"/>
        <v/>
      </c>
      <c r="AD1790" t="b">
        <f t="shared" si="453"/>
        <v>1</v>
      </c>
    </row>
    <row r="1791" spans="1:30">
      <c r="A1791" s="56">
        <f t="shared" si="454"/>
        <v>1791</v>
      </c>
      <c r="B1791" s="55">
        <f t="shared" si="455"/>
        <v>1751</v>
      </c>
      <c r="C1791" s="62" t="s">
        <v>4970</v>
      </c>
      <c r="D1791" s="59" t="s">
        <v>7</v>
      </c>
      <c r="E1791" s="65" t="s">
        <v>1525</v>
      </c>
      <c r="F1791" s="65" t="s">
        <v>1525</v>
      </c>
      <c r="G1791" s="73">
        <v>0</v>
      </c>
      <c r="H1791" s="73">
        <v>0</v>
      </c>
      <c r="I1791" s="174" t="s">
        <v>3</v>
      </c>
      <c r="J1791" s="65" t="s">
        <v>1549</v>
      </c>
      <c r="K1791" s="66" t="s">
        <v>4241</v>
      </c>
      <c r="L1791" s="67"/>
      <c r="M1791" s="63" t="s">
        <v>2361</v>
      </c>
      <c r="N1791" s="13"/>
      <c r="O1791"/>
      <c r="P1791" t="str">
        <f t="shared" si="457"/>
        <v/>
      </c>
      <c r="Q1791" t="str">
        <f>IF(ISNA(VLOOKUP(AC1791,#REF!,1)),"//","")</f>
        <v/>
      </c>
      <c r="R1791"/>
      <c r="S1791" s="43">
        <f t="shared" si="447"/>
        <v>565</v>
      </c>
      <c r="T1791" s="92" t="s">
        <v>2889</v>
      </c>
      <c r="U1791" s="70" t="s">
        <v>2431</v>
      </c>
      <c r="V1791" s="70" t="s">
        <v>2431</v>
      </c>
      <c r="W1791" s="44" t="str">
        <f t="shared" si="448"/>
        <v>"DET"</v>
      </c>
      <c r="X1791" s="25" t="str">
        <f t="shared" si="449"/>
        <v>DET</v>
      </c>
      <c r="Y1791" s="1">
        <f t="shared" si="450"/>
        <v>1751</v>
      </c>
      <c r="Z1791" t="str">
        <f t="shared" si="451"/>
        <v>ITM_DET</v>
      </c>
      <c r="AA1791" s="158" t="str">
        <f>IF(ISNA(VLOOKUP(X1791,Sheet2!J:J,1,0)),"//","")</f>
        <v>//</v>
      </c>
      <c r="AC1791" s="108" t="str">
        <f t="shared" si="452"/>
        <v>DET</v>
      </c>
      <c r="AD1791" t="b">
        <f t="shared" si="453"/>
        <v>1</v>
      </c>
    </row>
    <row r="1792" spans="1:30">
      <c r="A1792" s="56">
        <f t="shared" si="454"/>
        <v>1792</v>
      </c>
      <c r="B1792" s="55">
        <f t="shared" si="455"/>
        <v>1752</v>
      </c>
      <c r="C1792" s="62" t="s">
        <v>4972</v>
      </c>
      <c r="D1792" s="59" t="s">
        <v>7</v>
      </c>
      <c r="E1792" s="65" t="s">
        <v>1526</v>
      </c>
      <c r="F1792" s="65" t="s">
        <v>1526</v>
      </c>
      <c r="G1792" s="73">
        <v>0</v>
      </c>
      <c r="H1792" s="73">
        <v>0</v>
      </c>
      <c r="I1792" s="174" t="s">
        <v>3</v>
      </c>
      <c r="J1792" s="65" t="s">
        <v>1549</v>
      </c>
      <c r="K1792" s="66" t="s">
        <v>4241</v>
      </c>
      <c r="L1792" s="67"/>
      <c r="M1792" s="63" t="s">
        <v>2362</v>
      </c>
      <c r="N1792" s="13"/>
      <c r="O1792"/>
      <c r="P1792" t="str">
        <f t="shared" si="457"/>
        <v/>
      </c>
      <c r="Q1792" t="str">
        <f>IF(ISNA(VLOOKUP(AC1792,#REF!,1)),"//","")</f>
        <v/>
      </c>
      <c r="R1792"/>
      <c r="S1792" s="43">
        <f t="shared" si="447"/>
        <v>566</v>
      </c>
      <c r="T1792" s="92" t="s">
        <v>2889</v>
      </c>
      <c r="U1792" s="70" t="s">
        <v>2431</v>
      </c>
      <c r="V1792" s="70" t="s">
        <v>2431</v>
      </c>
      <c r="W1792" s="44" t="str">
        <f t="shared" si="448"/>
        <v>"INVRT"</v>
      </c>
      <c r="X1792" s="25" t="str">
        <f t="shared" si="449"/>
        <v>INVRT</v>
      </c>
      <c r="Y1792" s="1">
        <f t="shared" si="450"/>
        <v>1752</v>
      </c>
      <c r="Z1792" t="str">
        <f t="shared" si="451"/>
        <v>ITM_INVRT</v>
      </c>
      <c r="AA1792" s="158" t="str">
        <f>IF(ISNA(VLOOKUP(X1792,Sheet2!J:J,1,0)),"//","")</f>
        <v>//</v>
      </c>
      <c r="AC1792" s="108" t="str">
        <f t="shared" si="452"/>
        <v>INVRT</v>
      </c>
      <c r="AD1792" t="b">
        <f t="shared" si="453"/>
        <v>1</v>
      </c>
    </row>
    <row r="1793" spans="1:30">
      <c r="A1793" s="56">
        <f t="shared" si="454"/>
        <v>1793</v>
      </c>
      <c r="B1793" s="55">
        <f t="shared" si="455"/>
        <v>1753</v>
      </c>
      <c r="C1793" s="62" t="s">
        <v>4971</v>
      </c>
      <c r="D1793" s="59" t="s">
        <v>7</v>
      </c>
      <c r="E1793" s="65" t="s">
        <v>1527</v>
      </c>
      <c r="F1793" s="65" t="s">
        <v>1527</v>
      </c>
      <c r="G1793" s="73">
        <v>0</v>
      </c>
      <c r="H1793" s="73">
        <v>0</v>
      </c>
      <c r="I1793" s="174" t="s">
        <v>3</v>
      </c>
      <c r="J1793" s="65" t="s">
        <v>1549</v>
      </c>
      <c r="K1793" s="66" t="s">
        <v>4241</v>
      </c>
      <c r="L1793" s="67"/>
      <c r="M1793" s="63" t="s">
        <v>2363</v>
      </c>
      <c r="N1793" s="13"/>
      <c r="O1793"/>
      <c r="P1793" t="str">
        <f t="shared" si="457"/>
        <v/>
      </c>
      <c r="Q1793" t="str">
        <f>IF(ISNA(VLOOKUP(AC1793,#REF!,1)),"//","")</f>
        <v/>
      </c>
      <c r="R1793"/>
      <c r="S1793" s="43">
        <f t="shared" si="447"/>
        <v>567</v>
      </c>
      <c r="T1793" s="92" t="s">
        <v>2889</v>
      </c>
      <c r="U1793" s="70" t="s">
        <v>2431</v>
      </c>
      <c r="V1793" s="70" t="s">
        <v>2431</v>
      </c>
      <c r="W1793" s="44" t="str">
        <f t="shared" si="448"/>
        <v>"TRANS"</v>
      </c>
      <c r="X1793" s="25" t="str">
        <f t="shared" si="449"/>
        <v>TRANS</v>
      </c>
      <c r="Y1793" s="1">
        <f t="shared" si="450"/>
        <v>1753</v>
      </c>
      <c r="Z1793" t="str">
        <f t="shared" si="451"/>
        <v>ITM_TRANS</v>
      </c>
      <c r="AA1793" s="158" t="str">
        <f>IF(ISNA(VLOOKUP(X1793,Sheet2!J:J,1,0)),"//","")</f>
        <v>//</v>
      </c>
      <c r="AC1793" s="108" t="str">
        <f t="shared" si="452"/>
        <v>TRANS</v>
      </c>
      <c r="AD1793" t="b">
        <f t="shared" si="453"/>
        <v>1</v>
      </c>
    </row>
    <row r="1794" spans="1:30">
      <c r="A1794" s="56">
        <f t="shared" si="454"/>
        <v>1794</v>
      </c>
      <c r="B1794" s="55">
        <f t="shared" si="455"/>
        <v>1754</v>
      </c>
      <c r="C1794" s="59" t="s">
        <v>4057</v>
      </c>
      <c r="D1794" s="59" t="s">
        <v>7</v>
      </c>
      <c r="E1794" s="65" t="s">
        <v>1528</v>
      </c>
      <c r="F1794" s="65" t="s">
        <v>1528</v>
      </c>
      <c r="G1794" s="73">
        <v>0</v>
      </c>
      <c r="H1794" s="73">
        <v>0</v>
      </c>
      <c r="I1794" s="174" t="s">
        <v>3</v>
      </c>
      <c r="J1794" s="65" t="s">
        <v>1549</v>
      </c>
      <c r="K1794" s="66" t="s">
        <v>4241</v>
      </c>
      <c r="L1794" s="67"/>
      <c r="M1794" s="63" t="s">
        <v>2364</v>
      </c>
      <c r="N1794" s="13"/>
      <c r="O1794"/>
      <c r="P1794" t="str">
        <f t="shared" si="457"/>
        <v/>
      </c>
      <c r="Q1794" t="str">
        <f>IF(ISNA(VLOOKUP(AC1794,#REF!,1)),"//","")</f>
        <v/>
      </c>
      <c r="R1794"/>
      <c r="S1794" s="43">
        <f t="shared" si="447"/>
        <v>567</v>
      </c>
      <c r="T1794" s="92" t="s">
        <v>2431</v>
      </c>
      <c r="U1794" s="70" t="s">
        <v>2817</v>
      </c>
      <c r="V1794" s="70" t="s">
        <v>2431</v>
      </c>
      <c r="W1794" s="44" t="str">
        <f t="shared" si="448"/>
        <v/>
      </c>
      <c r="X1794" s="25" t="str">
        <f t="shared" si="449"/>
        <v/>
      </c>
      <c r="Y1794" s="1">
        <f t="shared" si="450"/>
        <v>1754</v>
      </c>
      <c r="Z1794" t="str">
        <f t="shared" si="451"/>
        <v>ITM_XIN</v>
      </c>
      <c r="AA1794" s="158" t="str">
        <f>IF(ISNA(VLOOKUP(X1794,Sheet2!J:J,1,0)),"//","")</f>
        <v/>
      </c>
      <c r="AC1794" s="108" t="str">
        <f t="shared" si="452"/>
        <v/>
      </c>
      <c r="AD1794" t="b">
        <f t="shared" si="453"/>
        <v>1</v>
      </c>
    </row>
    <row r="1795" spans="1:30">
      <c r="A1795" s="56">
        <f t="shared" si="454"/>
        <v>1795</v>
      </c>
      <c r="B1795" s="55">
        <f t="shared" si="455"/>
        <v>1755</v>
      </c>
      <c r="C1795" s="59" t="s">
        <v>4057</v>
      </c>
      <c r="D1795" s="59" t="s">
        <v>7</v>
      </c>
      <c r="E1795" s="65" t="s">
        <v>1041</v>
      </c>
      <c r="F1795" s="65" t="s">
        <v>1041</v>
      </c>
      <c r="G1795" s="73">
        <v>0</v>
      </c>
      <c r="H1795" s="73">
        <v>0</v>
      </c>
      <c r="I1795" s="174" t="s">
        <v>3</v>
      </c>
      <c r="J1795" s="65" t="s">
        <v>1549</v>
      </c>
      <c r="K1795" s="66" t="s">
        <v>4241</v>
      </c>
      <c r="L1795" s="67"/>
      <c r="M1795" s="63" t="s">
        <v>2365</v>
      </c>
      <c r="N1795" s="13"/>
      <c r="O1795"/>
      <c r="P1795" t="str">
        <f t="shared" si="457"/>
        <v/>
      </c>
      <c r="Q1795" t="str">
        <f>IF(ISNA(VLOOKUP(AC1795,#REF!,1)),"//","")</f>
        <v/>
      </c>
      <c r="R1795"/>
      <c r="S1795" s="43">
        <f t="shared" si="447"/>
        <v>567</v>
      </c>
      <c r="T1795" s="92"/>
      <c r="U1795" s="70" t="s">
        <v>2817</v>
      </c>
      <c r="V1795" s="70"/>
      <c r="W1795" s="44" t="str">
        <f t="shared" si="448"/>
        <v/>
      </c>
      <c r="X1795" s="25" t="str">
        <f t="shared" si="449"/>
        <v/>
      </c>
      <c r="Y1795" s="1">
        <f t="shared" si="450"/>
        <v>1755</v>
      </c>
      <c r="Z1795" t="str">
        <f t="shared" si="451"/>
        <v>ITM_XOUT</v>
      </c>
      <c r="AA1795" s="158" t="str">
        <f>IF(ISNA(VLOOKUP(X1795,Sheet2!J:J,1,0)),"//","")</f>
        <v/>
      </c>
      <c r="AC1795" s="108" t="str">
        <f t="shared" si="452"/>
        <v/>
      </c>
      <c r="AD1795" t="b">
        <f t="shared" si="453"/>
        <v>1</v>
      </c>
    </row>
    <row r="1796" spans="1:30" s="17" customFormat="1">
      <c r="A1796" s="56">
        <f t="shared" si="454"/>
        <v>1796</v>
      </c>
      <c r="B1796" s="55">
        <f t="shared" si="455"/>
        <v>1756</v>
      </c>
      <c r="C1796" s="208" t="s">
        <v>4748</v>
      </c>
      <c r="D1796" s="168" t="s">
        <v>4807</v>
      </c>
      <c r="E1796" s="230" t="s">
        <v>533</v>
      </c>
      <c r="F1796" s="169" t="s">
        <v>4761</v>
      </c>
      <c r="G1796" s="191">
        <v>0</v>
      </c>
      <c r="H1796" s="191">
        <v>0</v>
      </c>
      <c r="I1796" s="181" t="s">
        <v>1</v>
      </c>
      <c r="J1796" s="65" t="s">
        <v>1549</v>
      </c>
      <c r="K1796" s="66" t="s">
        <v>4241</v>
      </c>
      <c r="M1796" s="170" t="s">
        <v>4860</v>
      </c>
      <c r="N1796" s="16"/>
      <c r="P1796" s="17" t="str">
        <f t="shared" ref="P1796:P1797" si="458">IF(E1796=F1796,"","NOT EQUAL")</f>
        <v>NOT EQUAL</v>
      </c>
      <c r="Q1796" s="17" t="str">
        <f>IF(ISNA(VLOOKUP(AC1796,#REF!,1)),"//","")</f>
        <v/>
      </c>
      <c r="S1796" s="43">
        <f t="shared" si="447"/>
        <v>567</v>
      </c>
      <c r="T1796" s="108" t="s">
        <v>2431</v>
      </c>
      <c r="U1796" s="115" t="s">
        <v>2431</v>
      </c>
      <c r="V1796" s="115" t="s">
        <v>2431</v>
      </c>
      <c r="W1796" s="44" t="str">
        <f t="shared" si="448"/>
        <v/>
      </c>
      <c r="X1796" s="25" t="str">
        <f t="shared" si="449"/>
        <v/>
      </c>
      <c r="Y1796" s="1">
        <f t="shared" si="450"/>
        <v>1756</v>
      </c>
      <c r="Z1796" t="str">
        <f t="shared" si="451"/>
        <v>ITM_PLOT_CENTRL</v>
      </c>
      <c r="AA1796" s="158" t="str">
        <f>IF(ISNA(VLOOKUP(X1796,Sheet2!J:J,1,0)),"//","")</f>
        <v/>
      </c>
      <c r="AC1796" s="108" t="str">
        <f t="shared" si="452"/>
        <v/>
      </c>
      <c r="AD1796" t="b">
        <f t="shared" si="453"/>
        <v>1</v>
      </c>
    </row>
    <row r="1797" spans="1:30" s="225" customFormat="1">
      <c r="A1797" s="56">
        <f t="shared" si="454"/>
        <v>1797</v>
      </c>
      <c r="B1797" s="55">
        <f t="shared" si="455"/>
        <v>1757</v>
      </c>
      <c r="C1797" s="220" t="s">
        <v>4057</v>
      </c>
      <c r="D1797" s="220" t="s">
        <v>7</v>
      </c>
      <c r="E1797" s="221" t="str">
        <f t="shared" ref="E1797" si="459">CHAR(34)&amp;IF(B1797&lt;10,"000",IF(B1797&lt;100,"00",IF(B1797&lt;1000,"0","")))&amp;$B1797&amp;CHAR(34)</f>
        <v>"1757"</v>
      </c>
      <c r="F1797" s="221" t="str">
        <f t="shared" ref="F1797" si="460">E1797</f>
        <v>"1757"</v>
      </c>
      <c r="G1797" s="222">
        <v>0</v>
      </c>
      <c r="H1797" s="222">
        <v>0</v>
      </c>
      <c r="I1797" s="223" t="s">
        <v>28</v>
      </c>
      <c r="J1797" s="200" t="s">
        <v>1550</v>
      </c>
      <c r="K1797" s="224" t="s">
        <v>4241</v>
      </c>
      <c r="M1797" s="226" t="str">
        <f t="shared" ref="M1797" si="461">"ITM_"&amp;IF(B1797&lt;10,"000",IF(B1797&lt;100,"00",IF(B1797&lt;1000,"0","")))&amp;$B1797</f>
        <v>ITM_1757</v>
      </c>
      <c r="N1797" s="226"/>
      <c r="P1797" s="225" t="str">
        <f t="shared" si="458"/>
        <v/>
      </c>
      <c r="Q1797" s="225" t="str">
        <f>IF(ISNA(VLOOKUP(AC1797,#REF!,1)),"//","")</f>
        <v/>
      </c>
      <c r="S1797" s="43">
        <f t="shared" si="447"/>
        <v>567</v>
      </c>
      <c r="T1797" s="219" t="s">
        <v>2431</v>
      </c>
      <c r="U1797" s="227" t="s">
        <v>2431</v>
      </c>
      <c r="V1797" s="227" t="s">
        <v>2431</v>
      </c>
      <c r="W1797" s="44" t="str">
        <f t="shared" si="448"/>
        <v/>
      </c>
      <c r="X1797" s="25" t="str">
        <f t="shared" si="449"/>
        <v/>
      </c>
      <c r="Y1797" s="1">
        <f t="shared" si="450"/>
        <v>1757</v>
      </c>
      <c r="Z1797" t="str">
        <f t="shared" si="451"/>
        <v>ITM_1757</v>
      </c>
      <c r="AA1797" s="158" t="str">
        <f>IF(ISNA(VLOOKUP(X1797,Sheet2!J:J,1,0)),"//","")</f>
        <v/>
      </c>
      <c r="AC1797" s="108" t="str">
        <f t="shared" si="452"/>
        <v/>
      </c>
      <c r="AD1797" t="b">
        <f t="shared" si="453"/>
        <v>1</v>
      </c>
    </row>
    <row r="1798" spans="1:30" s="17" customFormat="1">
      <c r="A1798" s="56">
        <f t="shared" si="454"/>
        <v>1798</v>
      </c>
      <c r="B1798" s="55">
        <f t="shared" si="455"/>
        <v>1758</v>
      </c>
      <c r="C1798" s="168" t="s">
        <v>4759</v>
      </c>
      <c r="D1798" s="168" t="s">
        <v>7</v>
      </c>
      <c r="E1798" s="169" t="s">
        <v>4760</v>
      </c>
      <c r="F1798" s="169" t="s">
        <v>4760</v>
      </c>
      <c r="G1798" s="191">
        <v>0</v>
      </c>
      <c r="H1798" s="191">
        <v>0</v>
      </c>
      <c r="I1798" s="176" t="s">
        <v>3</v>
      </c>
      <c r="J1798" s="200" t="s">
        <v>1550</v>
      </c>
      <c r="K1798" s="66" t="s">
        <v>4241</v>
      </c>
      <c r="M1798" s="170" t="s">
        <v>4766</v>
      </c>
      <c r="N1798" s="16"/>
      <c r="P1798" s="17" t="str">
        <f t="shared" ref="P1798:P1806" si="462">IF(E1798=F1798,"","NOT EQUAL")</f>
        <v/>
      </c>
      <c r="Q1798" s="17" t="str">
        <f>IF(ISNA(VLOOKUP(AC1798,#REF!,1)),"//","")</f>
        <v/>
      </c>
      <c r="S1798" s="43">
        <f t="shared" si="447"/>
        <v>567</v>
      </c>
      <c r="T1798" s="108" t="s">
        <v>2431</v>
      </c>
      <c r="U1798" s="115" t="s">
        <v>2431</v>
      </c>
      <c r="V1798" s="115" t="s">
        <v>2431</v>
      </c>
      <c r="W1798" s="44" t="str">
        <f t="shared" si="448"/>
        <v/>
      </c>
      <c r="X1798" s="25" t="str">
        <f t="shared" si="449"/>
        <v/>
      </c>
      <c r="Y1798" s="1">
        <f t="shared" si="450"/>
        <v>1758</v>
      </c>
      <c r="Z1798" t="str">
        <f t="shared" si="451"/>
        <v xml:space="preserve">ITM_SMI         </v>
      </c>
      <c r="AA1798" s="158" t="str">
        <f>IF(ISNA(VLOOKUP(X1798,Sheet2!J:J,1,0)),"//","")</f>
        <v/>
      </c>
      <c r="AC1798" s="108" t="str">
        <f t="shared" si="452"/>
        <v/>
      </c>
      <c r="AD1798" t="b">
        <f t="shared" si="453"/>
        <v>1</v>
      </c>
    </row>
    <row r="1799" spans="1:30" s="202" customFormat="1">
      <c r="A1799" s="56">
        <f t="shared" si="454"/>
        <v>1799</v>
      </c>
      <c r="B1799" s="55">
        <f t="shared" si="455"/>
        <v>1759</v>
      </c>
      <c r="C1799" s="198" t="s">
        <v>4748</v>
      </c>
      <c r="D1799" s="198" t="s">
        <v>4779</v>
      </c>
      <c r="E1799" s="230" t="s">
        <v>4857</v>
      </c>
      <c r="F1799" s="205" t="s">
        <v>4857</v>
      </c>
      <c r="G1799" s="199">
        <v>0</v>
      </c>
      <c r="H1799" s="199">
        <v>0</v>
      </c>
      <c r="I1799" s="200" t="s">
        <v>1</v>
      </c>
      <c r="J1799" s="65" t="s">
        <v>1549</v>
      </c>
      <c r="K1799" s="66" t="s">
        <v>4241</v>
      </c>
      <c r="M1799" s="203" t="s">
        <v>4772</v>
      </c>
      <c r="N1799" s="203"/>
      <c r="P1799" s="202" t="str">
        <f t="shared" si="462"/>
        <v/>
      </c>
      <c r="Q1799" s="202" t="str">
        <f>IF(ISNA(VLOOKUP(AC1799,#REF!,1)),"//","")</f>
        <v/>
      </c>
      <c r="S1799" s="43">
        <f t="shared" ref="S1799:S1862" si="463">IF(X1799&lt;&gt;"",S1798+1,S1798)</f>
        <v>567</v>
      </c>
      <c r="T1799" s="197" t="s">
        <v>2431</v>
      </c>
      <c r="U1799" s="204" t="s">
        <v>2431</v>
      </c>
      <c r="V1799" s="204" t="s">
        <v>2431</v>
      </c>
      <c r="W1799" s="44" t="str">
        <f t="shared" ref="W1799:W1810" si="464">IF( OR(U1799="CNST", I1799="CAT_REGS"),IF(E1799=CHAR(34)&amp;CHAR(34),F1799,E1799),
IF(U1799="YES",UPPER(IF(E1799=CHAR(34)&amp;CHAR(34),F1799,E1799)),
IF(   AND(U1799&lt;&gt;"NO",I1799="CAT_FNCT",D1799&lt;&gt;"multiply", D1799&lt;&gt;"divide"),IF(J1799="SLS_ENABLED",   UPPER(IF(E1799=CHAR(34)&amp;CHAR(34),F1799,E1799)),""),"")))</f>
        <v/>
      </c>
      <c r="X1799" s="25" t="str">
        <f t="shared" ref="X1799:X1810" si="465">IF(LEN(V1799)&gt;0,V1799,SUBSTITUTE(SUBSTITUTE(SUBSTITUTE(SUBSTITUTE(SUBSTITUTE(SUBSTITUTE(SUBSTITUTE(SUBSTITUTE(SUBSTITUTE(SUBSTITUTE(SUBSTITUTE( (SUBSTITUTE( SUBSTITUTE( SUBSTITUTE( SUBSTITUTE(W1799,"STD_SIGMA","SUM"),"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9" s="1">
        <f t="shared" ref="Y1799:Y1810" si="466">B1799</f>
        <v>1759</v>
      </c>
      <c r="Z1799" t="str">
        <f t="shared" ref="Z1799:Z1810" si="467">M1799</f>
        <v>ITM_PLOT_LR</v>
      </c>
      <c r="AA1799" s="158" t="str">
        <f>IF(ISNA(VLOOKUP(X1799,Sheet2!J:J,1,0)),"//","")</f>
        <v/>
      </c>
      <c r="AC1799" s="108" t="str">
        <f t="shared" ref="AC1799:AC1810" si="468">IF(LEN(X1799)=0,"",SUBSTITUTE(SUBSTITUTE(SUBSTITUTE(SUBSTITUTE(SUBSTITUTE(SUBSTITUTE(SUBSTITUTE(SUBSTITUTE(SUBSTITUTE(SUBSTITUTE(SUBSTITUTE(SUBSTITUTE(SUBSTITUTE(SUBSTITUTE(SUBSTITUTE(SUBSTITUTE(SUBSTITUTE( (SUBSTITUTE( SUBSTITUTE( SUBSTITUTE( SUBSTITUTE(W1799,"STD_SIGMA","SUM"),"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99" t="b">
        <f t="shared" ref="AD1799:AD1810" si="469">X1799=AC1799</f>
        <v>1</v>
      </c>
    </row>
    <row r="1800" spans="1:30" s="202" customFormat="1">
      <c r="A1800" s="56">
        <f t="shared" si="454"/>
        <v>1800</v>
      </c>
      <c r="B1800" s="55">
        <f t="shared" si="455"/>
        <v>1760</v>
      </c>
      <c r="C1800" s="198" t="s">
        <v>4748</v>
      </c>
      <c r="D1800" s="206" t="s">
        <v>4855</v>
      </c>
      <c r="E1800" s="230" t="s">
        <v>533</v>
      </c>
      <c r="F1800" s="230" t="s">
        <v>4780</v>
      </c>
      <c r="G1800" s="199">
        <v>0</v>
      </c>
      <c r="H1800" s="199">
        <v>0</v>
      </c>
      <c r="I1800" s="200" t="s">
        <v>1</v>
      </c>
      <c r="J1800" s="65" t="s">
        <v>1549</v>
      </c>
      <c r="K1800" s="66" t="s">
        <v>4241</v>
      </c>
      <c r="M1800" s="203" t="s">
        <v>4859</v>
      </c>
      <c r="N1800" s="203"/>
      <c r="P1800" s="202" t="str">
        <f t="shared" si="462"/>
        <v>NOT EQUAL</v>
      </c>
      <c r="Q1800" s="202" t="str">
        <f>IF(ISNA(VLOOKUP(AC1800,#REF!,1)),"//","")</f>
        <v/>
      </c>
      <c r="S1800" s="43">
        <f t="shared" si="463"/>
        <v>567</v>
      </c>
      <c r="T1800" s="197" t="s">
        <v>2431</v>
      </c>
      <c r="U1800" s="204" t="s">
        <v>2431</v>
      </c>
      <c r="V1800" s="204" t="s">
        <v>2431</v>
      </c>
      <c r="W1800" s="44" t="str">
        <f t="shared" si="464"/>
        <v/>
      </c>
      <c r="X1800" s="25" t="str">
        <f t="shared" si="465"/>
        <v/>
      </c>
      <c r="Y1800" s="1">
        <f t="shared" si="466"/>
        <v>1760</v>
      </c>
      <c r="Z1800" t="str">
        <f t="shared" si="467"/>
        <v>ITM_PLOT_NXT</v>
      </c>
      <c r="AA1800" s="158" t="str">
        <f>IF(ISNA(VLOOKUP(X1800,Sheet2!J:J,1,0)),"//","")</f>
        <v/>
      </c>
      <c r="AC1800" s="108" t="str">
        <f t="shared" si="468"/>
        <v/>
      </c>
      <c r="AD1800" t="b">
        <f t="shared" si="469"/>
        <v>1</v>
      </c>
    </row>
    <row r="1801" spans="1:30" s="202" customFormat="1">
      <c r="A1801" s="56">
        <f t="shared" si="454"/>
        <v>1801</v>
      </c>
      <c r="B1801" s="55">
        <f t="shared" si="455"/>
        <v>1761</v>
      </c>
      <c r="C1801" s="198" t="s">
        <v>4748</v>
      </c>
      <c r="D1801" s="206" t="s">
        <v>4856</v>
      </c>
      <c r="E1801" s="230" t="s">
        <v>533</v>
      </c>
      <c r="F1801" s="230" t="s">
        <v>533</v>
      </c>
      <c r="G1801" s="199">
        <v>0</v>
      </c>
      <c r="H1801" s="199">
        <v>0</v>
      </c>
      <c r="I1801" s="200" t="s">
        <v>1</v>
      </c>
      <c r="J1801" s="65" t="s">
        <v>1549</v>
      </c>
      <c r="K1801" s="66" t="s">
        <v>4241</v>
      </c>
      <c r="M1801" s="203" t="s">
        <v>4858</v>
      </c>
      <c r="N1801" s="203"/>
      <c r="P1801" s="202" t="str">
        <f t="shared" si="462"/>
        <v/>
      </c>
      <c r="Q1801" s="202" t="str">
        <f>IF(ISNA(VLOOKUP(AC1801,#REF!,1)),"//","")</f>
        <v/>
      </c>
      <c r="S1801" s="43">
        <f t="shared" si="463"/>
        <v>567</v>
      </c>
      <c r="T1801" s="197" t="s">
        <v>2431</v>
      </c>
      <c r="U1801" s="204" t="s">
        <v>2431</v>
      </c>
      <c r="V1801" s="204" t="s">
        <v>2431</v>
      </c>
      <c r="W1801" s="44" t="str">
        <f t="shared" si="464"/>
        <v/>
      </c>
      <c r="X1801" s="25" t="str">
        <f t="shared" si="465"/>
        <v/>
      </c>
      <c r="Y1801" s="1">
        <f t="shared" si="466"/>
        <v>1761</v>
      </c>
      <c r="Z1801" t="str">
        <f t="shared" si="467"/>
        <v>ITM_PLOT_REV</v>
      </c>
      <c r="AA1801" s="158" t="str">
        <f>IF(ISNA(VLOOKUP(X1801,Sheet2!J:J,1,0)),"//","")</f>
        <v/>
      </c>
      <c r="AC1801" s="108" t="str">
        <f t="shared" si="468"/>
        <v/>
      </c>
      <c r="AD1801" t="b">
        <f t="shared" si="469"/>
        <v>1</v>
      </c>
    </row>
    <row r="1802" spans="1:30" s="202" customFormat="1">
      <c r="A1802" s="56">
        <f t="shared" ref="A1802:A1818" si="470">IF(B1802=INT(B1802),ROW(),"")</f>
        <v>1802</v>
      </c>
      <c r="B1802" s="55">
        <f t="shared" ref="B1802:B1818" si="471">IF(AND(MID(C1802,2,1)&lt;&gt;"/",MID(C1802,1,1)="/"),INT(B1801)+1,B1801+0.01)</f>
        <v>1762</v>
      </c>
      <c r="C1802" s="198" t="s">
        <v>4787</v>
      </c>
      <c r="D1802" s="110" t="s">
        <v>7</v>
      </c>
      <c r="E1802" s="230" t="s">
        <v>533</v>
      </c>
      <c r="F1802" s="205" t="s">
        <v>4788</v>
      </c>
      <c r="G1802" s="199">
        <v>0</v>
      </c>
      <c r="H1802" s="199">
        <v>0</v>
      </c>
      <c r="I1802" s="200" t="s">
        <v>1</v>
      </c>
      <c r="J1802" s="65" t="s">
        <v>1549</v>
      </c>
      <c r="K1802" s="66" t="s">
        <v>4241</v>
      </c>
      <c r="M1802" s="203" t="s">
        <v>4793</v>
      </c>
      <c r="N1802" s="203"/>
      <c r="P1802" s="202" t="str">
        <f t="shared" si="462"/>
        <v>NOT EQUAL</v>
      </c>
      <c r="Q1802" s="202" t="str">
        <f>IF(ISNA(VLOOKUP(AC1802,#REF!,1)),"//","")</f>
        <v/>
      </c>
      <c r="S1802" s="43">
        <f t="shared" si="463"/>
        <v>567</v>
      </c>
      <c r="T1802" s="197" t="s">
        <v>2431</v>
      </c>
      <c r="U1802" s="204" t="s">
        <v>2431</v>
      </c>
      <c r="V1802" s="204" t="s">
        <v>2431</v>
      </c>
      <c r="W1802" s="44" t="str">
        <f t="shared" si="464"/>
        <v/>
      </c>
      <c r="X1802" s="25" t="str">
        <f t="shared" si="465"/>
        <v/>
      </c>
      <c r="Y1802" s="1">
        <f t="shared" si="466"/>
        <v>1762</v>
      </c>
      <c r="Z1802" t="str">
        <f t="shared" si="467"/>
        <v>ITM_PLOTZOOM</v>
      </c>
      <c r="AA1802" s="158" t="str">
        <f>IF(ISNA(VLOOKUP(X1802,Sheet2!J:J,1,0)),"//","")</f>
        <v/>
      </c>
      <c r="AC1802" s="108" t="str">
        <f t="shared" si="468"/>
        <v/>
      </c>
      <c r="AD1802" t="b">
        <f t="shared" si="469"/>
        <v>1</v>
      </c>
    </row>
    <row r="1803" spans="1:30">
      <c r="A1803" s="56">
        <f t="shared" si="470"/>
        <v>1803</v>
      </c>
      <c r="B1803" s="55">
        <f t="shared" si="471"/>
        <v>1763</v>
      </c>
      <c r="C1803" s="59" t="s">
        <v>5057</v>
      </c>
      <c r="D1803" s="59" t="s">
        <v>7</v>
      </c>
      <c r="E1803" s="65" t="s">
        <v>5060</v>
      </c>
      <c r="F1803" s="65" t="s">
        <v>5060</v>
      </c>
      <c r="G1803" s="73">
        <v>0</v>
      </c>
      <c r="H1803" s="73">
        <v>0</v>
      </c>
      <c r="I1803" s="174" t="s">
        <v>3</v>
      </c>
      <c r="J1803" s="65" t="s">
        <v>1549</v>
      </c>
      <c r="K1803" s="66" t="s">
        <v>4241</v>
      </c>
      <c r="L1803" s="67"/>
      <c r="M1803" s="63" t="s">
        <v>5067</v>
      </c>
      <c r="N1803" s="13"/>
      <c r="O1803"/>
      <c r="P1803" t="str">
        <f t="shared" si="462"/>
        <v/>
      </c>
      <c r="Q1803" t="str">
        <f>IF(ISNA(VLOOKUP(AC1803,#REF!,1)),"//","")</f>
        <v/>
      </c>
      <c r="R1803"/>
      <c r="S1803" s="43">
        <f t="shared" si="463"/>
        <v>568</v>
      </c>
      <c r="T1803" s="92" t="s">
        <v>2431</v>
      </c>
      <c r="U1803" s="70" t="s">
        <v>2431</v>
      </c>
      <c r="V1803" s="70" t="s">
        <v>2431</v>
      </c>
      <c r="W1803" s="44" t="str">
        <f t="shared" si="464"/>
        <v>"F(" STD_PHI ",M)"</v>
      </c>
      <c r="X1803" s="25" t="str">
        <f t="shared" si="465"/>
        <v>F(PHI,M)</v>
      </c>
      <c r="Y1803" s="1">
        <f t="shared" si="466"/>
        <v>1763</v>
      </c>
      <c r="Z1803" t="str">
        <f t="shared" si="467"/>
        <v>ITM_Fphik</v>
      </c>
      <c r="AA1803" s="158" t="str">
        <f>IF(ISNA(VLOOKUP(X1803,Sheet2!J:J,1,0)),"//","")</f>
        <v>//</v>
      </c>
      <c r="AC1803" s="108" t="str">
        <f t="shared" si="468"/>
        <v>F(PHI,M)</v>
      </c>
      <c r="AD1803" t="b">
        <f t="shared" si="469"/>
        <v>1</v>
      </c>
    </row>
    <row r="1804" spans="1:30">
      <c r="A1804" s="56">
        <f t="shared" si="470"/>
        <v>1804</v>
      </c>
      <c r="B1804" s="55">
        <f t="shared" si="471"/>
        <v>1764</v>
      </c>
      <c r="C1804" s="59" t="s">
        <v>5058</v>
      </c>
      <c r="D1804" s="59" t="s">
        <v>7</v>
      </c>
      <c r="E1804" s="65" t="s">
        <v>5061</v>
      </c>
      <c r="F1804" s="65" t="s">
        <v>5061</v>
      </c>
      <c r="G1804" s="73">
        <v>0</v>
      </c>
      <c r="H1804" s="73">
        <v>0</v>
      </c>
      <c r="I1804" s="174" t="s">
        <v>3</v>
      </c>
      <c r="J1804" s="65" t="s">
        <v>1549</v>
      </c>
      <c r="K1804" s="66" t="s">
        <v>4241</v>
      </c>
      <c r="L1804" s="67"/>
      <c r="M1804" s="63" t="s">
        <v>5068</v>
      </c>
      <c r="N1804" s="13"/>
      <c r="O1804"/>
      <c r="P1804" t="str">
        <f t="shared" si="462"/>
        <v/>
      </c>
      <c r="Q1804" t="str">
        <f>IF(ISNA(VLOOKUP(AC1804,#REF!,1)),"//","")</f>
        <v/>
      </c>
      <c r="R1804"/>
      <c r="S1804" s="43">
        <f t="shared" si="463"/>
        <v>569</v>
      </c>
      <c r="T1804" s="92" t="s">
        <v>2431</v>
      </c>
      <c r="U1804" s="70" t="s">
        <v>2431</v>
      </c>
      <c r="V1804" s="70" t="s">
        <v>2431</v>
      </c>
      <c r="W1804" s="44" t="str">
        <f t="shared" si="464"/>
        <v>"E(" STD_PHI ",M)"</v>
      </c>
      <c r="X1804" s="25" t="str">
        <f t="shared" si="465"/>
        <v>E(PHI,M)</v>
      </c>
      <c r="Y1804" s="1">
        <f t="shared" si="466"/>
        <v>1764</v>
      </c>
      <c r="Z1804" t="str">
        <f t="shared" si="467"/>
        <v>ITM_Ephik</v>
      </c>
      <c r="AA1804" s="158" t="str">
        <f>IF(ISNA(VLOOKUP(X1804,Sheet2!J:J,1,0)),"//","")</f>
        <v>//</v>
      </c>
      <c r="AC1804" s="108" t="str">
        <f t="shared" si="468"/>
        <v>E(PHI,M)</v>
      </c>
      <c r="AD1804" t="b">
        <f t="shared" si="469"/>
        <v>1</v>
      </c>
    </row>
    <row r="1805" spans="1:30">
      <c r="A1805" s="56">
        <f t="shared" si="470"/>
        <v>1805</v>
      </c>
      <c r="B1805" s="55">
        <f t="shared" si="471"/>
        <v>1765</v>
      </c>
      <c r="C1805" s="59" t="s">
        <v>5059</v>
      </c>
      <c r="D1805" s="59" t="s">
        <v>7</v>
      </c>
      <c r="E1805" s="65" t="s">
        <v>5062</v>
      </c>
      <c r="F1805" s="65" t="s">
        <v>5062</v>
      </c>
      <c r="G1805" s="73">
        <v>0</v>
      </c>
      <c r="H1805" s="73">
        <v>0</v>
      </c>
      <c r="I1805" s="174" t="s">
        <v>3</v>
      </c>
      <c r="J1805" s="65" t="s">
        <v>1549</v>
      </c>
      <c r="K1805" s="66" t="s">
        <v>4241</v>
      </c>
      <c r="L1805" s="67"/>
      <c r="M1805" s="63" t="s">
        <v>5069</v>
      </c>
      <c r="N1805" s="13"/>
      <c r="O1805"/>
      <c r="P1805" t="str">
        <f t="shared" si="462"/>
        <v/>
      </c>
      <c r="Q1805" t="str">
        <f>IF(ISNA(VLOOKUP(AC1805,#REF!,1)),"//","")</f>
        <v/>
      </c>
      <c r="R1805"/>
      <c r="S1805" s="43">
        <f t="shared" si="463"/>
        <v>570</v>
      </c>
      <c r="T1805" s="92" t="s">
        <v>2431</v>
      </c>
      <c r="U1805" s="70" t="s">
        <v>2431</v>
      </c>
      <c r="V1805" s="70" t="s">
        <v>2431</v>
      </c>
      <c r="W1805" s="44" t="str">
        <f t="shared" si="464"/>
        <v>STD_ZETA "(" STD_PHI ",M)"</v>
      </c>
      <c r="X1805" s="25" t="str">
        <f t="shared" si="465"/>
        <v>ZETA(PHI,M)</v>
      </c>
      <c r="Y1805" s="1">
        <f t="shared" si="466"/>
        <v>1765</v>
      </c>
      <c r="Z1805" t="str">
        <f t="shared" si="467"/>
        <v>ITM_ZETAphik</v>
      </c>
      <c r="AA1805" s="158" t="str">
        <f>IF(ISNA(VLOOKUP(X1805,Sheet2!J:J,1,0)),"//","")</f>
        <v>//</v>
      </c>
      <c r="AC1805" s="108" t="str">
        <f t="shared" si="468"/>
        <v>ZETA(PHI,M)</v>
      </c>
      <c r="AD1805" t="b">
        <f t="shared" si="469"/>
        <v>1</v>
      </c>
    </row>
    <row r="1806" spans="1:30" s="17" customFormat="1">
      <c r="A1806" s="56">
        <f t="shared" si="470"/>
        <v>1806</v>
      </c>
      <c r="B1806" s="55">
        <f t="shared" si="471"/>
        <v>1766</v>
      </c>
      <c r="C1806" s="110" t="s">
        <v>4057</v>
      </c>
      <c r="D1806" s="110" t="s">
        <v>7</v>
      </c>
      <c r="E1806" s="135" t="str">
        <f t="shared" ref="E1806" si="472">CHAR(34)&amp;IF(B1806&lt;10,"000",IF(B1806&lt;100,"00",IF(B1806&lt;1000,"0","")))&amp;$B1806&amp;CHAR(34)</f>
        <v>"1766"</v>
      </c>
      <c r="F1806" s="111" t="str">
        <f t="shared" ref="F1806" si="473">E1806</f>
        <v>"1766"</v>
      </c>
      <c r="G1806" s="191">
        <v>0</v>
      </c>
      <c r="H1806" s="191">
        <v>0</v>
      </c>
      <c r="I1806" s="178" t="s">
        <v>28</v>
      </c>
      <c r="J1806" s="112" t="s">
        <v>1550</v>
      </c>
      <c r="K1806" s="113" t="s">
        <v>4077</v>
      </c>
      <c r="M1806" s="136" t="str">
        <f t="shared" ref="M1806" si="474">"ITM_"&amp;IF(B1806&lt;10,"000",IF(B1806&lt;100,"00",IF(B1806&lt;1000,"0","")))&amp;$B1806</f>
        <v>ITM_1766</v>
      </c>
      <c r="N1806" s="16"/>
      <c r="P1806" s="17" t="str">
        <f t="shared" si="462"/>
        <v/>
      </c>
      <c r="Q1806" s="17" t="str">
        <f>IF(ISNA(VLOOKUP(AC1806,#REF!,1)),"//","")</f>
        <v/>
      </c>
      <c r="S1806" s="43">
        <f t="shared" si="463"/>
        <v>570</v>
      </c>
      <c r="T1806" s="108" t="s">
        <v>2431</v>
      </c>
      <c r="U1806" s="115" t="s">
        <v>2431</v>
      </c>
      <c r="V1806" s="115" t="s">
        <v>2431</v>
      </c>
      <c r="W1806" s="44" t="str">
        <f t="shared" si="464"/>
        <v/>
      </c>
      <c r="X1806" s="25" t="str">
        <f t="shared" si="465"/>
        <v/>
      </c>
      <c r="Y1806" s="1">
        <f t="shared" si="466"/>
        <v>1766</v>
      </c>
      <c r="Z1806" t="str">
        <f t="shared" si="467"/>
        <v>ITM_1766</v>
      </c>
      <c r="AA1806" s="158" t="str">
        <f>IF(ISNA(VLOOKUP(X1806,Sheet2!J:J,1,0)),"//","")</f>
        <v/>
      </c>
      <c r="AC1806" s="108" t="str">
        <f t="shared" si="468"/>
        <v/>
      </c>
      <c r="AD1806" t="b">
        <f t="shared" si="469"/>
        <v>1</v>
      </c>
    </row>
    <row r="1807" spans="1:30" s="17" customFormat="1">
      <c r="A1807" s="56">
        <f t="shared" si="470"/>
        <v>1807</v>
      </c>
      <c r="B1807" s="55">
        <f t="shared" si="471"/>
        <v>1767</v>
      </c>
      <c r="C1807" s="110" t="s">
        <v>4057</v>
      </c>
      <c r="D1807" s="110" t="s">
        <v>7</v>
      </c>
      <c r="E1807" s="135" t="str">
        <f t="shared" ref="E1807:E1808" si="475">CHAR(34)&amp;IF(B1807&lt;10,"000",IF(B1807&lt;100,"00",IF(B1807&lt;1000,"0","")))&amp;$B1807&amp;CHAR(34)</f>
        <v>"1767"</v>
      </c>
      <c r="F1807" s="111" t="str">
        <f t="shared" ref="F1807:F1808" si="476">E1807</f>
        <v>"1767"</v>
      </c>
      <c r="G1807" s="191">
        <v>0</v>
      </c>
      <c r="H1807" s="191">
        <v>0</v>
      </c>
      <c r="I1807" s="178" t="s">
        <v>28</v>
      </c>
      <c r="J1807" s="112" t="s">
        <v>1550</v>
      </c>
      <c r="K1807" s="113" t="s">
        <v>4077</v>
      </c>
      <c r="M1807" s="136" t="str">
        <f t="shared" ref="M1807:M1808" si="477">"ITM_"&amp;IF(B1807&lt;10,"000",IF(B1807&lt;100,"00",IF(B1807&lt;1000,"0","")))&amp;$B1807</f>
        <v>ITM_1767</v>
      </c>
      <c r="N1807" s="16"/>
      <c r="P1807" s="17" t="str">
        <f t="shared" ref="P1807:P1808" si="478">IF(E1807=F1807,"","NOT EQUAL")</f>
        <v/>
      </c>
      <c r="Q1807" s="17" t="str">
        <f>IF(ISNA(VLOOKUP(AC1807,#REF!,1)),"//","")</f>
        <v/>
      </c>
      <c r="S1807" s="43">
        <f t="shared" si="463"/>
        <v>570</v>
      </c>
      <c r="T1807" s="108" t="s">
        <v>2431</v>
      </c>
      <c r="U1807" s="115" t="s">
        <v>2431</v>
      </c>
      <c r="V1807" s="115" t="s">
        <v>2431</v>
      </c>
      <c r="W1807" s="44" t="str">
        <f t="shared" ref="W1807:W1808" si="479">IF( OR(U1807="CNST", I1807="CAT_REGS"),IF(E1807=CHAR(34)&amp;CHAR(34),F1807,E1807),
IF(U1807="YES",UPPER(IF(E1807=CHAR(34)&amp;CHAR(34),F1807,E1807)),
IF(   AND(U1807&lt;&gt;"NO",I1807="CAT_FNCT",D1807&lt;&gt;"multiply", D1807&lt;&gt;"divide"),IF(J1807="SLS_ENABLED",   UPPER(IF(E1807=CHAR(34)&amp;CHAR(34),F1807,E1807)),""),"")))</f>
        <v/>
      </c>
      <c r="X1807" s="25" t="str">
        <f t="shared" ref="X1807:X1808" si="480">IF(LEN(V1807)&gt;0,V1807,SUBSTITUTE(SUBSTITUTE(SUBSTITUTE(SUBSTITUTE(SUBSTITUTE(SUBSTITUTE(SUBSTITUTE(SUBSTITUTE(SUBSTITUTE(SUBSTITUTE(SUBSTITUTE( (SUBSTITUTE( SUBSTITUTE( SUBSTITUTE( SUBSTITUTE(W1807,"STD_SIGMA","SUM"),"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7" s="1">
        <f t="shared" ref="Y1807:Y1808" si="481">B1807</f>
        <v>1767</v>
      </c>
      <c r="Z1807" t="str">
        <f t="shared" ref="Z1807:Z1808" si="482">M1807</f>
        <v>ITM_1767</v>
      </c>
      <c r="AA1807" s="158" t="str">
        <f>IF(ISNA(VLOOKUP(X1807,Sheet2!J:J,1,0)),"//","")</f>
        <v/>
      </c>
      <c r="AC1807" s="108" t="str">
        <f t="shared" ref="AC1807:AC1808" si="483">IF(LEN(X1807)=0,"",SUBSTITUTE(SUBSTITUTE(SUBSTITUTE(SUBSTITUTE(SUBSTITUTE(SUBSTITUTE(SUBSTITUTE(SUBSTITUTE(SUBSTITUTE(SUBSTITUTE(SUBSTITUTE(SUBSTITUTE(SUBSTITUTE(SUBSTITUTE(SUBSTITUTE(SUBSTITUTE(SUBSTITUTE( (SUBSTITUTE( SUBSTITUTE( SUBSTITUTE( SUBSTITUTE(W1807,"STD_SIGMA","SUM"),"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07" t="b">
        <f t="shared" ref="AD1807:AD1808" si="484">X1807=AC1807</f>
        <v>1</v>
      </c>
    </row>
    <row r="1808" spans="1:30" s="17" customFormat="1">
      <c r="A1808" s="56">
        <f t="shared" si="470"/>
        <v>1808</v>
      </c>
      <c r="B1808" s="55">
        <f t="shared" si="471"/>
        <v>1768</v>
      </c>
      <c r="C1808" s="110" t="s">
        <v>4057</v>
      </c>
      <c r="D1808" s="110" t="s">
        <v>7</v>
      </c>
      <c r="E1808" s="135" t="str">
        <f t="shared" si="475"/>
        <v>"1768"</v>
      </c>
      <c r="F1808" s="111" t="str">
        <f t="shared" si="476"/>
        <v>"1768"</v>
      </c>
      <c r="G1808" s="191">
        <v>0</v>
      </c>
      <c r="H1808" s="191">
        <v>0</v>
      </c>
      <c r="I1808" s="178" t="s">
        <v>28</v>
      </c>
      <c r="J1808" s="112" t="s">
        <v>1550</v>
      </c>
      <c r="K1808" s="113" t="s">
        <v>4077</v>
      </c>
      <c r="M1808" s="136" t="str">
        <f t="shared" si="477"/>
        <v>ITM_1768</v>
      </c>
      <c r="N1808" s="16"/>
      <c r="P1808" s="17" t="str">
        <f t="shared" si="478"/>
        <v/>
      </c>
      <c r="Q1808" s="17" t="str">
        <f>IF(ISNA(VLOOKUP(AC1808,#REF!,1)),"//","")</f>
        <v/>
      </c>
      <c r="S1808" s="43">
        <f t="shared" si="463"/>
        <v>570</v>
      </c>
      <c r="T1808" s="108" t="s">
        <v>2431</v>
      </c>
      <c r="U1808" s="115" t="s">
        <v>2431</v>
      </c>
      <c r="V1808" s="115" t="s">
        <v>2431</v>
      </c>
      <c r="W1808" s="44" t="str">
        <f t="shared" si="479"/>
        <v/>
      </c>
      <c r="X1808" s="25" t="str">
        <f t="shared" si="480"/>
        <v/>
      </c>
      <c r="Y1808" s="1">
        <f t="shared" si="481"/>
        <v>1768</v>
      </c>
      <c r="Z1808" t="str">
        <f t="shared" si="482"/>
        <v>ITM_1768</v>
      </c>
      <c r="AA1808" s="158" t="str">
        <f>IF(ISNA(VLOOKUP(X1808,Sheet2!J:J,1,0)),"//","")</f>
        <v/>
      </c>
      <c r="AC1808" s="108" t="str">
        <f t="shared" si="483"/>
        <v/>
      </c>
      <c r="AD1808" t="b">
        <f t="shared" si="484"/>
        <v>1</v>
      </c>
    </row>
    <row r="1809" spans="1:30" s="49" customFormat="1">
      <c r="A1809" s="56" t="str">
        <f t="shared" si="470"/>
        <v/>
      </c>
      <c r="B1809" s="55">
        <f t="shared" si="471"/>
        <v>1768.01</v>
      </c>
      <c r="C1809" s="59" t="s">
        <v>2431</v>
      </c>
      <c r="D1809" s="59"/>
      <c r="E1809" s="65"/>
      <c r="F1809" s="65"/>
      <c r="G1809" s="73"/>
      <c r="H1809" s="73"/>
      <c r="I1809" s="65"/>
      <c r="J1809" s="65"/>
      <c r="K1809" s="66"/>
      <c r="L1809" s="67"/>
      <c r="M1809" s="63" t="s">
        <v>2431</v>
      </c>
      <c r="N1809" s="48"/>
      <c r="Q1809" s="49" t="str">
        <f>IF(ISNA(VLOOKUP(AC1809,#REF!,1)),"//","")</f>
        <v/>
      </c>
      <c r="S1809" s="43">
        <f t="shared" si="463"/>
        <v>570</v>
      </c>
      <c r="T1809" s="92" t="s">
        <v>2431</v>
      </c>
      <c r="U1809" s="70" t="s">
        <v>2431</v>
      </c>
      <c r="V1809" s="70" t="s">
        <v>2431</v>
      </c>
      <c r="W1809" s="44" t="str">
        <f t="shared" si="464"/>
        <v/>
      </c>
      <c r="X1809" s="25" t="str">
        <f t="shared" si="465"/>
        <v/>
      </c>
      <c r="Y1809" s="1">
        <f t="shared" si="466"/>
        <v>1768.01</v>
      </c>
      <c r="Z1809" t="str">
        <f t="shared" si="467"/>
        <v/>
      </c>
      <c r="AA1809" s="158" t="str">
        <f>IF(ISNA(VLOOKUP(X1809,Sheet2!J:J,1,0)),"//","")</f>
        <v/>
      </c>
      <c r="AC1809" s="108" t="str">
        <f t="shared" si="468"/>
        <v/>
      </c>
      <c r="AD1809" t="b">
        <f t="shared" si="469"/>
        <v>1</v>
      </c>
    </row>
    <row r="1810" spans="1:30" s="49" customFormat="1">
      <c r="A1810" s="56" t="str">
        <f t="shared" si="470"/>
        <v/>
      </c>
      <c r="B1810" s="55">
        <f t="shared" si="471"/>
        <v>1768.02</v>
      </c>
      <c r="C1810" s="59" t="s">
        <v>2431</v>
      </c>
      <c r="D1810" s="59"/>
      <c r="E1810" s="65"/>
      <c r="F1810" s="65"/>
      <c r="G1810" s="73"/>
      <c r="H1810" s="73"/>
      <c r="I1810" s="65"/>
      <c r="J1810" s="65"/>
      <c r="K1810" s="66"/>
      <c r="L1810" s="67"/>
      <c r="M1810" s="63" t="s">
        <v>2431</v>
      </c>
      <c r="N1810" s="48"/>
      <c r="Q1810" s="49" t="str">
        <f>IF(ISNA(VLOOKUP(AC1810,#REF!,1)),"//","")</f>
        <v/>
      </c>
      <c r="S1810" s="43">
        <f t="shared" si="463"/>
        <v>570</v>
      </c>
      <c r="T1810" s="92" t="s">
        <v>2431</v>
      </c>
      <c r="U1810" s="70" t="s">
        <v>2431</v>
      </c>
      <c r="V1810" s="70" t="s">
        <v>2431</v>
      </c>
      <c r="W1810" s="44" t="str">
        <f t="shared" si="464"/>
        <v/>
      </c>
      <c r="X1810" s="25" t="str">
        <f t="shared" si="465"/>
        <v/>
      </c>
      <c r="Y1810" s="1">
        <f t="shared" si="466"/>
        <v>1768.02</v>
      </c>
      <c r="Z1810" t="str">
        <f t="shared" si="467"/>
        <v/>
      </c>
      <c r="AA1810" s="158" t="str">
        <f>IF(ISNA(VLOOKUP(X1810,Sheet2!J:J,1,0)),"//","")</f>
        <v/>
      </c>
      <c r="AC1810" s="108" t="str">
        <f t="shared" si="468"/>
        <v/>
      </c>
      <c r="AD1810" t="b">
        <f t="shared" si="469"/>
        <v>1</v>
      </c>
    </row>
    <row r="1811" spans="1:30" s="49" customFormat="1">
      <c r="A1811" s="56" t="str">
        <f t="shared" si="470"/>
        <v/>
      </c>
      <c r="B1811" s="55">
        <f t="shared" si="471"/>
        <v>1768.03</v>
      </c>
      <c r="C1811" s="59" t="s">
        <v>2431</v>
      </c>
      <c r="D1811" s="59"/>
      <c r="E1811" s="65"/>
      <c r="F1811" s="65"/>
      <c r="G1811" s="73"/>
      <c r="H1811" s="73"/>
      <c r="I1811" s="65"/>
      <c r="J1811" s="65"/>
      <c r="K1811" s="66"/>
      <c r="L1811" s="67"/>
      <c r="M1811" s="63" t="s">
        <v>2431</v>
      </c>
      <c r="N1811" s="48"/>
      <c r="Q1811" s="49" t="str">
        <f>IF(ISNA(VLOOKUP(AC1811,#REF!,1)),"//","")</f>
        <v/>
      </c>
      <c r="S1811" s="43">
        <f t="shared" si="463"/>
        <v>570</v>
      </c>
      <c r="T1811" s="92" t="s">
        <v>2431</v>
      </c>
      <c r="U1811" s="70" t="s">
        <v>2431</v>
      </c>
      <c r="V1811" s="70" t="s">
        <v>2431</v>
      </c>
      <c r="W1811" s="44" t="str">
        <f t="shared" ref="W1811:W1812" si="485">IF( OR(U1811="CNST", I1811="CAT_REGS"),IF(E1811=CHAR(34)&amp;CHAR(34),F1811,E1811),
IF(U1811="YES",UPPER(IF(E1811=CHAR(34)&amp;CHAR(34),F1811,E1811)),
IF(   AND(U1811&lt;&gt;"NO",I1811="CAT_FNCT",D1811&lt;&gt;"multiply", D1811&lt;&gt;"divide"),IF(J1811="SLS_ENABLED",   UPPER(IF(E1811=CHAR(34)&amp;CHAR(34),F1811,E1811)),""),"")))</f>
        <v/>
      </c>
      <c r="X1811" s="25" t="str">
        <f t="shared" ref="X1811:X1812" si="486">IF(LEN(V1811)&gt;0,V1811,SUBSTITUTE(SUBSTITUTE(SUBSTITUTE(SUBSTITUTE(SUBSTITUTE(SUBSTITUTE(SUBSTITUTE(SUBSTITUTE(SUBSTITUTE(SUBSTITUTE(SUBSTITUTE( (SUBSTITUTE( SUBSTITUTE( SUBSTITUTE( SUBSTITUTE(W1811,"STD_SIGMA","SUM"),"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1" s="1">
        <f t="shared" ref="Y1811:Y1812" si="487">B1811</f>
        <v>1768.03</v>
      </c>
      <c r="Z1811" t="str">
        <f t="shared" ref="Z1811:Z1812" si="488">M1811</f>
        <v/>
      </c>
      <c r="AA1811" s="158" t="str">
        <f>IF(ISNA(VLOOKUP(X1811,Sheet2!J:J,1,0)),"//","")</f>
        <v/>
      </c>
      <c r="AC1811" s="108" t="str">
        <f t="shared" ref="AC1811:AC1812" si="489">IF(LEN(X1811)=0,"",SUBSTITUTE(SUBSTITUTE(SUBSTITUTE(SUBSTITUTE(SUBSTITUTE(SUBSTITUTE(SUBSTITUTE(SUBSTITUTE(SUBSTITUTE(SUBSTITUTE(SUBSTITUTE(SUBSTITUTE(SUBSTITUTE(SUBSTITUTE(SUBSTITUTE(SUBSTITUTE(SUBSTITUTE( (SUBSTITUTE( SUBSTITUTE( SUBSTITUTE( SUBSTITUTE(W1811,"STD_SIGMA","SUM"),"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11" t="b">
        <f t="shared" ref="AD1811:AD1812" si="490">X1811=AC1811</f>
        <v>1</v>
      </c>
    </row>
    <row r="1812" spans="1:30" s="49" customFormat="1">
      <c r="A1812" s="56" t="str">
        <f t="shared" si="470"/>
        <v/>
      </c>
      <c r="B1812" s="55">
        <f t="shared" si="471"/>
        <v>1768.04</v>
      </c>
      <c r="C1812" s="59" t="s">
        <v>2431</v>
      </c>
      <c r="D1812" s="59"/>
      <c r="E1812" s="65"/>
      <c r="F1812" s="65"/>
      <c r="G1812" s="73"/>
      <c r="H1812" s="73"/>
      <c r="I1812" s="65"/>
      <c r="J1812" s="65"/>
      <c r="K1812" s="66"/>
      <c r="L1812" s="67"/>
      <c r="M1812" s="63" t="s">
        <v>2431</v>
      </c>
      <c r="N1812" s="48"/>
      <c r="Q1812" s="49" t="str">
        <f>IF(ISNA(VLOOKUP(AC1812,#REF!,1)),"//","")</f>
        <v/>
      </c>
      <c r="S1812" s="43">
        <f t="shared" si="463"/>
        <v>570</v>
      </c>
      <c r="T1812" s="92" t="s">
        <v>2431</v>
      </c>
      <c r="U1812" s="70" t="s">
        <v>2431</v>
      </c>
      <c r="V1812" s="70" t="s">
        <v>2431</v>
      </c>
      <c r="W1812" s="44" t="str">
        <f t="shared" si="485"/>
        <v/>
      </c>
      <c r="X1812" s="25" t="str">
        <f t="shared" si="486"/>
        <v/>
      </c>
      <c r="Y1812" s="1">
        <f t="shared" si="487"/>
        <v>1768.04</v>
      </c>
      <c r="Z1812" t="str">
        <f t="shared" si="488"/>
        <v/>
      </c>
      <c r="AA1812" s="158" t="str">
        <f>IF(ISNA(VLOOKUP(X1812,Sheet2!J:J,1,0)),"//","")</f>
        <v/>
      </c>
      <c r="AC1812" s="108" t="str">
        <f t="shared" si="489"/>
        <v/>
      </c>
      <c r="AD1812" t="b">
        <f t="shared" si="490"/>
        <v>1</v>
      </c>
    </row>
    <row r="1813" spans="1:30" s="49" customFormat="1">
      <c r="A1813" s="56" t="str">
        <f t="shared" si="470"/>
        <v/>
      </c>
      <c r="B1813" s="55">
        <f t="shared" si="471"/>
        <v>1768.05</v>
      </c>
      <c r="C1813" s="59" t="s">
        <v>2431</v>
      </c>
      <c r="D1813" s="59"/>
      <c r="E1813" s="65"/>
      <c r="F1813" s="65"/>
      <c r="G1813" s="73"/>
      <c r="H1813" s="73"/>
      <c r="I1813" s="65"/>
      <c r="J1813" s="65"/>
      <c r="K1813" s="66"/>
      <c r="L1813" s="67"/>
      <c r="M1813" s="63" t="s">
        <v>2431</v>
      </c>
      <c r="N1813" s="48"/>
      <c r="Q1813" s="49" t="str">
        <f>IF(ISNA(VLOOKUP(AC1813,#REF!,1)),"//","")</f>
        <v/>
      </c>
      <c r="S1813" s="43">
        <f t="shared" si="463"/>
        <v>570</v>
      </c>
      <c r="T1813" s="92" t="s">
        <v>2431</v>
      </c>
      <c r="U1813" s="70" t="s">
        <v>2431</v>
      </c>
      <c r="V1813" s="70" t="s">
        <v>2431</v>
      </c>
      <c r="W1813" s="44" t="str">
        <f t="shared" ref="W1813:W1862" si="491">IF( OR(U1813="CNST", I1813="CAT_REGS"),IF(E1813=CHAR(34)&amp;CHAR(34),F1813,E1813),
IF(U1813="YES",UPPER(IF(E1813=CHAR(34)&amp;CHAR(34),F1813,E1813)),
IF(   AND(U1813&lt;&gt;"NO",I1813="CAT_FNCT",D1813&lt;&gt;"multiply", D1813&lt;&gt;"divide"),IF(J1813="SLS_ENABLED",   UPPER(IF(E1813=CHAR(34)&amp;CHAR(34),F1813,E1813)),""),"")))</f>
        <v/>
      </c>
      <c r="X1813" s="25" t="str">
        <f t="shared" ref="X1813:X1862" si="492">IF(LEN(V1813)&gt;0,V1813,SUBSTITUTE(SUBSTITUTE(SUBSTITUTE(SUBSTITUTE(SUBSTITUTE(SUBSTITUTE(SUBSTITUTE(SUBSTITUTE(SUBSTITUTE(SUBSTITUTE(SUBSTITUTE( (SUBSTITUTE( SUBSTITUTE( SUBSTITUTE( SUBSTITUTE(W1813,"STD_SIGMA","SUM"),"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3" s="1">
        <f t="shared" ref="Y1813:Y1862" si="493">B1813</f>
        <v>1768.05</v>
      </c>
      <c r="Z1813" t="str">
        <f t="shared" ref="Z1813:Z1862" si="494">M1813</f>
        <v/>
      </c>
      <c r="AA1813" s="158" t="str">
        <f>IF(ISNA(VLOOKUP(X1813,Sheet2!J:J,1,0)),"//","")</f>
        <v/>
      </c>
      <c r="AC1813" s="108" t="str">
        <f t="shared" ref="AC1813:AC1862" si="495">IF(LEN(X1813)=0,"",SUBSTITUTE(SUBSTITUTE(SUBSTITUTE(SUBSTITUTE(SUBSTITUTE(SUBSTITUTE(SUBSTITUTE(SUBSTITUTE(SUBSTITUTE(SUBSTITUTE(SUBSTITUTE(SUBSTITUTE(SUBSTITUTE(SUBSTITUTE(SUBSTITUTE(SUBSTITUTE(SUBSTITUTE( (SUBSTITUTE( SUBSTITUTE( SUBSTITUTE( SUBSTITUTE(W1813,"STD_SIGMA","SUM"),"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13" t="b">
        <f t="shared" ref="AD1813:AD1862" si="496">X1813=AC1813</f>
        <v>1</v>
      </c>
    </row>
    <row r="1814" spans="1:30" s="49" customFormat="1">
      <c r="A1814" s="56" t="str">
        <f t="shared" si="470"/>
        <v/>
      </c>
      <c r="B1814" s="55">
        <f t="shared" si="471"/>
        <v>1768.06</v>
      </c>
      <c r="C1814" s="59" t="s">
        <v>2431</v>
      </c>
      <c r="D1814" s="59"/>
      <c r="E1814" s="65"/>
      <c r="F1814" s="65"/>
      <c r="G1814" s="73"/>
      <c r="H1814" s="73"/>
      <c r="I1814" s="65"/>
      <c r="J1814" s="65"/>
      <c r="K1814" s="66"/>
      <c r="L1814" s="67"/>
      <c r="M1814" s="63" t="s">
        <v>2431</v>
      </c>
      <c r="N1814" s="48"/>
      <c r="Q1814" s="49" t="str">
        <f>IF(ISNA(VLOOKUP(AC1814,#REF!,1)),"//","")</f>
        <v/>
      </c>
      <c r="S1814" s="43">
        <f t="shared" si="463"/>
        <v>570</v>
      </c>
      <c r="T1814" s="92" t="s">
        <v>2431</v>
      </c>
      <c r="U1814" s="70" t="s">
        <v>2431</v>
      </c>
      <c r="V1814" s="70" t="s">
        <v>2431</v>
      </c>
      <c r="W1814" s="44" t="str">
        <f t="shared" si="491"/>
        <v/>
      </c>
      <c r="X1814" s="25" t="str">
        <f t="shared" si="492"/>
        <v/>
      </c>
      <c r="Y1814" s="1">
        <f t="shared" si="493"/>
        <v>1768.06</v>
      </c>
      <c r="Z1814" t="str">
        <f t="shared" si="494"/>
        <v/>
      </c>
      <c r="AA1814" s="158" t="str">
        <f>IF(ISNA(VLOOKUP(X1814,Sheet2!J:J,1,0)),"//","")</f>
        <v/>
      </c>
      <c r="AC1814" s="108" t="str">
        <f t="shared" si="495"/>
        <v/>
      </c>
      <c r="AD1814" t="b">
        <f t="shared" si="496"/>
        <v>1</v>
      </c>
    </row>
    <row r="1815" spans="1:30" s="49" customFormat="1">
      <c r="A1815" s="56" t="str">
        <f t="shared" si="470"/>
        <v/>
      </c>
      <c r="B1815" s="55">
        <f t="shared" si="471"/>
        <v>1768.07</v>
      </c>
      <c r="C1815" s="59" t="s">
        <v>2431</v>
      </c>
      <c r="D1815" s="59"/>
      <c r="E1815" s="65"/>
      <c r="F1815" s="65"/>
      <c r="G1815" s="73"/>
      <c r="H1815" s="73"/>
      <c r="I1815" s="65"/>
      <c r="J1815" s="65"/>
      <c r="K1815" s="66"/>
      <c r="L1815" s="67"/>
      <c r="M1815" s="63" t="s">
        <v>2431</v>
      </c>
      <c r="N1815" s="48"/>
      <c r="Q1815" s="49" t="str">
        <f>IF(ISNA(VLOOKUP(AC1815,#REF!,1)),"//","")</f>
        <v/>
      </c>
      <c r="S1815" s="43">
        <f t="shared" si="463"/>
        <v>570</v>
      </c>
      <c r="T1815" s="92" t="s">
        <v>2431</v>
      </c>
      <c r="U1815" s="70" t="s">
        <v>2431</v>
      </c>
      <c r="V1815" s="70" t="s">
        <v>2431</v>
      </c>
      <c r="W1815" s="44" t="str">
        <f t="shared" si="491"/>
        <v/>
      </c>
      <c r="X1815" s="25" t="str">
        <f t="shared" si="492"/>
        <v/>
      </c>
      <c r="Y1815" s="1">
        <f t="shared" si="493"/>
        <v>1768.07</v>
      </c>
      <c r="Z1815" t="str">
        <f t="shared" si="494"/>
        <v/>
      </c>
      <c r="AA1815" s="158" t="str">
        <f>IF(ISNA(VLOOKUP(X1815,Sheet2!J:J,1,0)),"//","")</f>
        <v/>
      </c>
      <c r="AC1815" s="108" t="str">
        <f t="shared" si="495"/>
        <v/>
      </c>
      <c r="AD1815" t="b">
        <f t="shared" si="496"/>
        <v>1</v>
      </c>
    </row>
    <row r="1816" spans="1:30" s="49" customFormat="1">
      <c r="A1816" s="56" t="str">
        <f t="shared" si="470"/>
        <v/>
      </c>
      <c r="B1816" s="55">
        <f t="shared" si="471"/>
        <v>1768.08</v>
      </c>
      <c r="C1816" s="59" t="s">
        <v>2431</v>
      </c>
      <c r="D1816" s="59"/>
      <c r="E1816" s="65"/>
      <c r="F1816" s="65"/>
      <c r="G1816" s="73"/>
      <c r="H1816" s="73"/>
      <c r="I1816" s="65"/>
      <c r="J1816" s="65"/>
      <c r="K1816" s="66"/>
      <c r="L1816" s="67"/>
      <c r="M1816" s="63" t="s">
        <v>2431</v>
      </c>
      <c r="N1816" s="48"/>
      <c r="Q1816" s="49" t="str">
        <f>IF(ISNA(VLOOKUP(AC1816,#REF!,1)),"//","")</f>
        <v/>
      </c>
      <c r="S1816" s="43">
        <f t="shared" si="463"/>
        <v>570</v>
      </c>
      <c r="T1816" s="92" t="s">
        <v>2431</v>
      </c>
      <c r="U1816" s="70" t="s">
        <v>2431</v>
      </c>
      <c r="V1816" s="70" t="s">
        <v>2431</v>
      </c>
      <c r="W1816" s="44" t="str">
        <f t="shared" si="491"/>
        <v/>
      </c>
      <c r="X1816" s="25" t="str">
        <f t="shared" si="492"/>
        <v/>
      </c>
      <c r="Y1816" s="1">
        <f t="shared" si="493"/>
        <v>1768.08</v>
      </c>
      <c r="Z1816" t="str">
        <f t="shared" si="494"/>
        <v/>
      </c>
      <c r="AA1816" s="158" t="str">
        <f>IF(ISNA(VLOOKUP(X1816,Sheet2!J:J,1,0)),"//","")</f>
        <v/>
      </c>
      <c r="AC1816" s="108" t="str">
        <f t="shared" si="495"/>
        <v/>
      </c>
      <c r="AD1816" t="b">
        <f t="shared" si="496"/>
        <v>1</v>
      </c>
    </row>
    <row r="1817" spans="1:30" s="49" customFormat="1">
      <c r="A1817" s="56" t="str">
        <f t="shared" si="470"/>
        <v/>
      </c>
      <c r="B1817" s="55">
        <f t="shared" si="471"/>
        <v>1768.09</v>
      </c>
      <c r="C1817" s="59" t="s">
        <v>4369</v>
      </c>
      <c r="D1817" s="59"/>
      <c r="E1817" s="65"/>
      <c r="F1817" s="65"/>
      <c r="G1817" s="73"/>
      <c r="H1817" s="73"/>
      <c r="I1817" s="65"/>
      <c r="J1817" s="65"/>
      <c r="K1817" s="66"/>
      <c r="L1817" s="67"/>
      <c r="M1817" s="87" t="str">
        <f>C1817</f>
        <v>//Jaymos C43 extensions</v>
      </c>
      <c r="N1817" s="48"/>
      <c r="Q1817" s="49" t="str">
        <f>IF(ISNA(VLOOKUP(AC1817,#REF!,1)),"//","")</f>
        <v/>
      </c>
      <c r="S1817" s="43">
        <f t="shared" si="463"/>
        <v>570</v>
      </c>
      <c r="T1817" s="92" t="s">
        <v>2431</v>
      </c>
      <c r="U1817" s="70" t="s">
        <v>2431</v>
      </c>
      <c r="V1817" s="70" t="s">
        <v>2431</v>
      </c>
      <c r="W1817" s="44" t="str">
        <f t="shared" si="491"/>
        <v/>
      </c>
      <c r="X1817" s="25" t="str">
        <f t="shared" si="492"/>
        <v/>
      </c>
      <c r="Y1817" s="1">
        <f t="shared" si="493"/>
        <v>1768.09</v>
      </c>
      <c r="Z1817" t="str">
        <f t="shared" si="494"/>
        <v>//Jaymos C43 extensions</v>
      </c>
      <c r="AA1817" s="158" t="str">
        <f>IF(ISNA(VLOOKUP(X1817,Sheet2!J:J,1,0)),"//","")</f>
        <v/>
      </c>
      <c r="AC1817" s="108" t="str">
        <f t="shared" si="495"/>
        <v/>
      </c>
      <c r="AD1817" t="b">
        <f t="shared" si="496"/>
        <v>1</v>
      </c>
    </row>
    <row r="1818" spans="1:30" s="49" customFormat="1">
      <c r="A1818" s="56">
        <f t="shared" si="470"/>
        <v>1818</v>
      </c>
      <c r="B1818" s="55">
        <f t="shared" si="471"/>
        <v>1769</v>
      </c>
      <c r="C1818" s="97" t="s">
        <v>3995</v>
      </c>
      <c r="D1818" s="97" t="s">
        <v>1155</v>
      </c>
      <c r="E1818" s="98" t="s">
        <v>2432</v>
      </c>
      <c r="F1818" s="98" t="s">
        <v>2432</v>
      </c>
      <c r="G1818" s="99">
        <v>0</v>
      </c>
      <c r="H1818" s="99">
        <v>0</v>
      </c>
      <c r="I1818" s="177" t="s">
        <v>3</v>
      </c>
      <c r="J1818" s="98" t="s">
        <v>1550</v>
      </c>
      <c r="K1818" s="100" t="s">
        <v>4077</v>
      </c>
      <c r="L1818" s="101" t="s">
        <v>1558</v>
      </c>
      <c r="M1818" s="102" t="s">
        <v>2424</v>
      </c>
      <c r="N1818" s="102"/>
      <c r="Q1818" s="49" t="str">
        <f>IF(ISNA(VLOOKUP(AC1818,#REF!,1)),"//","")</f>
        <v/>
      </c>
      <c r="S1818" s="43">
        <f t="shared" si="463"/>
        <v>570</v>
      </c>
      <c r="T1818" s="92" t="s">
        <v>2945</v>
      </c>
      <c r="U1818" s="70" t="s">
        <v>2431</v>
      </c>
      <c r="V1818" s="70" t="s">
        <v>2431</v>
      </c>
      <c r="W1818" s="44" t="str">
        <f t="shared" si="491"/>
        <v/>
      </c>
      <c r="X1818" s="25" t="str">
        <f t="shared" si="492"/>
        <v/>
      </c>
      <c r="Y1818" s="1">
        <f t="shared" si="493"/>
        <v>1769</v>
      </c>
      <c r="Z1818" t="str">
        <f t="shared" si="494"/>
        <v>ITM_FG_LINE</v>
      </c>
      <c r="AA1818" s="158" t="str">
        <f>IF(ISNA(VLOOKUP(X1818,Sheet2!J:J,1,0)),"//","")</f>
        <v/>
      </c>
      <c r="AC1818" s="108" t="str">
        <f t="shared" si="495"/>
        <v/>
      </c>
      <c r="AD1818" t="b">
        <f t="shared" si="496"/>
        <v>1</v>
      </c>
    </row>
    <row r="1819" spans="1:30">
      <c r="A1819" s="56">
        <f t="shared" ref="A1819:A1882" si="497">IF(B1819=INT(B1819),ROW(),"")</f>
        <v>1819</v>
      </c>
      <c r="B1819" s="55">
        <f t="shared" ref="B1819:B1882" si="498">IF(AND(MID(C1819,2,1)&lt;&gt;"/",MID(C1819,1,1)="/"),INT(B1818)+1,B1818+0.01)</f>
        <v>1770</v>
      </c>
      <c r="C1819" s="97" t="s">
        <v>3995</v>
      </c>
      <c r="D1819" s="97" t="s">
        <v>4095</v>
      </c>
      <c r="E1819" s="98" t="s">
        <v>4538</v>
      </c>
      <c r="F1819" s="98" t="s">
        <v>4538</v>
      </c>
      <c r="G1819" s="99">
        <v>0</v>
      </c>
      <c r="H1819" s="99">
        <v>0</v>
      </c>
      <c r="I1819" s="177" t="s">
        <v>3</v>
      </c>
      <c r="J1819" s="98" t="s">
        <v>1550</v>
      </c>
      <c r="K1819" s="100" t="s">
        <v>4077</v>
      </c>
      <c r="L1819" s="97" t="s">
        <v>3690</v>
      </c>
      <c r="M1819" s="102" t="s">
        <v>4094</v>
      </c>
      <c r="N1819" s="102"/>
      <c r="O1819"/>
      <c r="P1819" t="str">
        <f t="shared" ref="P1819:P1879" si="499">IF(E1819=F1819,"","NOT EQUAL")</f>
        <v/>
      </c>
      <c r="Q1819" t="str">
        <f>IF(ISNA(VLOOKUP(AC1819,#REF!,1)),"//","")</f>
        <v/>
      </c>
      <c r="R1819"/>
      <c r="S1819" s="43">
        <f t="shared" si="463"/>
        <v>570</v>
      </c>
      <c r="T1819" s="92" t="s">
        <v>2945</v>
      </c>
      <c r="U1819" s="70" t="s">
        <v>2431</v>
      </c>
      <c r="V1819" s="70" t="s">
        <v>2431</v>
      </c>
      <c r="W1819" s="44" t="str">
        <f t="shared" si="491"/>
        <v/>
      </c>
      <c r="X1819" s="25" t="str">
        <f t="shared" si="492"/>
        <v/>
      </c>
      <c r="Y1819" s="1">
        <f t="shared" si="493"/>
        <v>1770</v>
      </c>
      <c r="Z1819" t="str">
        <f t="shared" si="494"/>
        <v>ITM_NO_BASE_SCREEN</v>
      </c>
      <c r="AA1819" s="158" t="str">
        <f>IF(ISNA(VLOOKUP(X1819,Sheet2!J:J,1,0)),"//","")</f>
        <v/>
      </c>
      <c r="AC1819" s="108" t="str">
        <f t="shared" si="495"/>
        <v/>
      </c>
      <c r="AD1819" t="b">
        <f t="shared" si="496"/>
        <v>1</v>
      </c>
    </row>
    <row r="1820" spans="1:30">
      <c r="A1820" s="56">
        <f t="shared" si="497"/>
        <v>1820</v>
      </c>
      <c r="B1820" s="55">
        <f t="shared" si="498"/>
        <v>1771</v>
      </c>
      <c r="C1820" s="97" t="s">
        <v>3995</v>
      </c>
      <c r="D1820" s="97" t="s">
        <v>1114</v>
      </c>
      <c r="E1820" s="98" t="s">
        <v>1115</v>
      </c>
      <c r="F1820" s="98" t="s">
        <v>1115</v>
      </c>
      <c r="G1820" s="99">
        <v>0</v>
      </c>
      <c r="H1820" s="99">
        <v>0</v>
      </c>
      <c r="I1820" s="177" t="s">
        <v>3</v>
      </c>
      <c r="J1820" s="98" t="s">
        <v>1550</v>
      </c>
      <c r="K1820" s="100" t="s">
        <v>4077</v>
      </c>
      <c r="L1820" s="97" t="s">
        <v>1559</v>
      </c>
      <c r="M1820" s="102" t="s">
        <v>2428</v>
      </c>
      <c r="N1820" s="102"/>
      <c r="O1820"/>
      <c r="P1820" t="str">
        <f t="shared" si="499"/>
        <v/>
      </c>
      <c r="Q1820" t="str">
        <f>IF(ISNA(VLOOKUP(AC1820,#REF!,1)),"//","")</f>
        <v/>
      </c>
      <c r="R1820"/>
      <c r="S1820" s="43">
        <f t="shared" si="463"/>
        <v>570</v>
      </c>
      <c r="T1820" s="92" t="s">
        <v>2945</v>
      </c>
      <c r="U1820" s="70" t="s">
        <v>2431</v>
      </c>
      <c r="V1820" s="70" t="s">
        <v>2431</v>
      </c>
      <c r="W1820" s="44" t="str">
        <f t="shared" si="491"/>
        <v/>
      </c>
      <c r="X1820" s="25" t="str">
        <f t="shared" si="492"/>
        <v/>
      </c>
      <c r="Y1820" s="1">
        <f t="shared" si="493"/>
        <v>1771</v>
      </c>
      <c r="Z1820" t="str">
        <f t="shared" si="494"/>
        <v>ITM_G_DOUBLETAP</v>
      </c>
      <c r="AA1820" s="158" t="str">
        <f>IF(ISNA(VLOOKUP(X1820,Sheet2!J:J,1,0)),"//","")</f>
        <v/>
      </c>
      <c r="AC1820" s="108" t="str">
        <f t="shared" si="495"/>
        <v/>
      </c>
      <c r="AD1820" t="b">
        <f t="shared" si="496"/>
        <v>1</v>
      </c>
    </row>
    <row r="1821" spans="1:30" s="202" customFormat="1">
      <c r="A1821" s="56">
        <f t="shared" si="497"/>
        <v>1821</v>
      </c>
      <c r="B1821" s="55">
        <f t="shared" si="498"/>
        <v>1772</v>
      </c>
      <c r="C1821" s="198" t="s">
        <v>4929</v>
      </c>
      <c r="D1821" s="198" t="s">
        <v>4779</v>
      </c>
      <c r="E1821" s="230" t="s">
        <v>4928</v>
      </c>
      <c r="F1821" s="230" t="s">
        <v>4928</v>
      </c>
      <c r="G1821" s="199">
        <v>0</v>
      </c>
      <c r="H1821" s="199">
        <v>0</v>
      </c>
      <c r="I1821" s="200" t="s">
        <v>1</v>
      </c>
      <c r="J1821" s="200" t="s">
        <v>1550</v>
      </c>
      <c r="K1821" s="201" t="s">
        <v>4077</v>
      </c>
      <c r="M1821" s="203" t="s">
        <v>4930</v>
      </c>
      <c r="N1821" s="203"/>
      <c r="P1821" s="202" t="str">
        <f t="shared" si="499"/>
        <v/>
      </c>
      <c r="Q1821" s="202" t="str">
        <f>IF(ISNA(VLOOKUP(AC1821,#REF!,1)),"//","")</f>
        <v/>
      </c>
      <c r="S1821" s="43">
        <f t="shared" si="463"/>
        <v>570</v>
      </c>
      <c r="T1821" s="197" t="s">
        <v>2431</v>
      </c>
      <c r="U1821" s="204" t="s">
        <v>2431</v>
      </c>
      <c r="V1821" s="204" t="s">
        <v>2431</v>
      </c>
      <c r="W1821" s="44" t="str">
        <f t="shared" ref="W1821" si="500">IF( OR(U1821="CNST", I1821="CAT_REGS"),IF(E1821=CHAR(34)&amp;CHAR(34),F1821,E1821),
IF(U1821="YES",UPPER(IF(E1821=CHAR(34)&amp;CHAR(34),F1821,E1821)),
IF(   AND(U1821&lt;&gt;"NO",I1821="CAT_FNCT",D1821&lt;&gt;"multiply", D1821&lt;&gt;"divide"),IF(J1821="SLS_ENABLED",   UPPER(IF(E1821=CHAR(34)&amp;CHAR(34),F1821,E1821)),""),"")))</f>
        <v/>
      </c>
      <c r="X1821" s="25" t="str">
        <f t="shared" ref="X1821" si="501">IF(LEN(V1821)&gt;0,V1821,SUBSTITUTE(SUBSTITUTE(SUBSTITUTE(SUBSTITUTE(SUBSTITUTE(SUBSTITUTE(SUBSTITUTE(SUBSTITUTE(SUBSTITUTE(SUBSTITUTE(SUBSTITUTE( (SUBSTITUTE( SUBSTITUTE( SUBSTITUTE( SUBSTITUTE(W1821,"STD_SIGMA","SUM"),"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21" s="1">
        <f t="shared" ref="Y1821" si="502">B1821</f>
        <v>1772</v>
      </c>
      <c r="Z1821" t="str">
        <f t="shared" ref="Z1821" si="503">M1821</f>
        <v>ITM_PLOT_LRALL</v>
      </c>
      <c r="AA1821" s="158" t="str">
        <f>IF(ISNA(VLOOKUP(X1821,Sheet2!J:J,1,0)),"//","")</f>
        <v/>
      </c>
      <c r="AC1821" s="108" t="str">
        <f t="shared" ref="AC1821" si="504">IF(LEN(X1821)=0,"",SUBSTITUTE(SUBSTITUTE(SUBSTITUTE(SUBSTITUTE(SUBSTITUTE(SUBSTITUTE(SUBSTITUTE(SUBSTITUTE(SUBSTITUTE(SUBSTITUTE(SUBSTITUTE(SUBSTITUTE(SUBSTITUTE(SUBSTITUTE(SUBSTITUTE(SUBSTITUTE(SUBSTITUTE( (SUBSTITUTE( SUBSTITUTE( SUBSTITUTE( SUBSTITUTE(W1821,"STD_SIGMA","SUM"),"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21" t="b">
        <f t="shared" ref="AD1821" si="505">X1821=AC1821</f>
        <v>1</v>
      </c>
    </row>
    <row r="1822" spans="1:30">
      <c r="A1822" s="56">
        <f t="shared" si="497"/>
        <v>1822</v>
      </c>
      <c r="B1822" s="55">
        <f t="shared" si="498"/>
        <v>1773</v>
      </c>
      <c r="C1822" s="97" t="s">
        <v>3981</v>
      </c>
      <c r="D1822" s="97">
        <v>0</v>
      </c>
      <c r="E1822" s="100" t="s">
        <v>2500</v>
      </c>
      <c r="F1822" s="100" t="s">
        <v>2500</v>
      </c>
      <c r="G1822" s="103">
        <v>0</v>
      </c>
      <c r="H1822" s="103">
        <v>0</v>
      </c>
      <c r="I1822" s="177" t="s">
        <v>3</v>
      </c>
      <c r="J1822" s="98" t="s">
        <v>1550</v>
      </c>
      <c r="K1822" s="100" t="s">
        <v>4077</v>
      </c>
      <c r="L1822" s="101"/>
      <c r="M1822" s="102" t="s">
        <v>2501</v>
      </c>
      <c r="N1822" s="102"/>
      <c r="O1822"/>
      <c r="P1822" t="str">
        <f t="shared" si="499"/>
        <v/>
      </c>
      <c r="Q1822" t="str">
        <f>IF(ISNA(VLOOKUP(AC1822,#REF!,1)),"//","")</f>
        <v/>
      </c>
      <c r="R1822"/>
      <c r="S1822" s="43">
        <f t="shared" si="463"/>
        <v>570</v>
      </c>
      <c r="T1822" s="92" t="s">
        <v>2945</v>
      </c>
      <c r="U1822" s="70" t="s">
        <v>2431</v>
      </c>
      <c r="V1822" s="70" t="s">
        <v>2431</v>
      </c>
      <c r="W1822" s="44" t="str">
        <f t="shared" si="491"/>
        <v/>
      </c>
      <c r="X1822" s="25" t="str">
        <f t="shared" si="492"/>
        <v/>
      </c>
      <c r="Y1822" s="1">
        <f t="shared" si="493"/>
        <v>1773</v>
      </c>
      <c r="Z1822" t="str">
        <f t="shared" si="494"/>
        <v>ITM_P_ALLREGS</v>
      </c>
      <c r="AA1822" s="158" t="str">
        <f>IF(ISNA(VLOOKUP(X1822,Sheet2!J:J,1,0)),"//","")</f>
        <v/>
      </c>
      <c r="AC1822" s="108" t="str">
        <f t="shared" si="495"/>
        <v/>
      </c>
      <c r="AD1822" t="b">
        <f t="shared" si="496"/>
        <v>1</v>
      </c>
    </row>
    <row r="1823" spans="1:30">
      <c r="A1823" s="56">
        <f t="shared" si="497"/>
        <v>1823</v>
      </c>
      <c r="B1823" s="55">
        <f t="shared" si="498"/>
        <v>1774</v>
      </c>
      <c r="C1823" s="97" t="s">
        <v>3996</v>
      </c>
      <c r="D1823" s="97">
        <v>85</v>
      </c>
      <c r="E1823" s="230" t="s">
        <v>533</v>
      </c>
      <c r="F1823" s="98" t="s">
        <v>2502</v>
      </c>
      <c r="G1823" s="99">
        <v>0</v>
      </c>
      <c r="H1823" s="99">
        <v>0</v>
      </c>
      <c r="I1823" s="182" t="s">
        <v>1</v>
      </c>
      <c r="J1823" s="98" t="s">
        <v>1549</v>
      </c>
      <c r="K1823" s="100" t="s">
        <v>4241</v>
      </c>
      <c r="L1823" s="101" t="s">
        <v>2451</v>
      </c>
      <c r="M1823" s="102" t="s">
        <v>2505</v>
      </c>
      <c r="N1823" s="102"/>
      <c r="O1823"/>
      <c r="P1823" t="str">
        <f t="shared" si="499"/>
        <v>NOT EQUAL</v>
      </c>
      <c r="Q1823" t="str">
        <f>IF(ISNA(VLOOKUP(AC1823,#REF!,1)),"//","")</f>
        <v/>
      </c>
      <c r="R1823"/>
      <c r="S1823" s="43">
        <f t="shared" si="463"/>
        <v>570</v>
      </c>
      <c r="T1823" s="92" t="s">
        <v>2948</v>
      </c>
      <c r="U1823" s="70" t="s">
        <v>2431</v>
      </c>
      <c r="V1823" s="70" t="s">
        <v>2431</v>
      </c>
      <c r="W1823" s="44" t="str">
        <f t="shared" si="491"/>
        <v/>
      </c>
      <c r="X1823" s="25" t="str">
        <f t="shared" si="492"/>
        <v/>
      </c>
      <c r="Y1823" s="1">
        <f t="shared" si="493"/>
        <v>1774</v>
      </c>
      <c r="Z1823" t="str">
        <f t="shared" si="494"/>
        <v>ITM_SI_f</v>
      </c>
      <c r="AA1823" s="158" t="str">
        <f>IF(ISNA(VLOOKUP(X1823,Sheet2!J:J,1,0)),"//","")</f>
        <v/>
      </c>
      <c r="AC1823" s="108" t="str">
        <f t="shared" si="495"/>
        <v/>
      </c>
      <c r="AD1823" t="b">
        <f t="shared" si="496"/>
        <v>1</v>
      </c>
    </row>
    <row r="1824" spans="1:30">
      <c r="A1824" s="56">
        <f t="shared" si="497"/>
        <v>1824</v>
      </c>
      <c r="B1824" s="55">
        <f t="shared" si="498"/>
        <v>1775</v>
      </c>
      <c r="C1824" s="97" t="s">
        <v>3996</v>
      </c>
      <c r="D1824" s="97">
        <v>88</v>
      </c>
      <c r="E1824" s="230" t="s">
        <v>533</v>
      </c>
      <c r="F1824" s="98" t="s">
        <v>2458</v>
      </c>
      <c r="G1824" s="99">
        <v>0</v>
      </c>
      <c r="H1824" s="99">
        <v>0</v>
      </c>
      <c r="I1824" s="182" t="s">
        <v>1</v>
      </c>
      <c r="J1824" s="98" t="s">
        <v>1549</v>
      </c>
      <c r="K1824" s="100" t="s">
        <v>4241</v>
      </c>
      <c r="L1824" s="97" t="s">
        <v>2451</v>
      </c>
      <c r="M1824" s="102" t="s">
        <v>2452</v>
      </c>
      <c r="N1824" s="98"/>
      <c r="O1824"/>
      <c r="P1824" t="str">
        <f t="shared" si="499"/>
        <v>NOT EQUAL</v>
      </c>
      <c r="Q1824" t="str">
        <f>IF(ISNA(VLOOKUP(AC1824,#REF!,1)),"//","")</f>
        <v/>
      </c>
      <c r="R1824"/>
      <c r="S1824" s="43">
        <f t="shared" si="463"/>
        <v>570</v>
      </c>
      <c r="T1824" s="92" t="s">
        <v>2948</v>
      </c>
      <c r="U1824" s="70" t="s">
        <v>2431</v>
      </c>
      <c r="V1824" s="70" t="s">
        <v>2431</v>
      </c>
      <c r="W1824" s="44" t="str">
        <f t="shared" si="491"/>
        <v/>
      </c>
      <c r="X1824" s="25" t="str">
        <f t="shared" si="492"/>
        <v/>
      </c>
      <c r="Y1824" s="1">
        <f t="shared" si="493"/>
        <v>1775</v>
      </c>
      <c r="Z1824" t="str">
        <f t="shared" si="494"/>
        <v>ITM_SI_p</v>
      </c>
      <c r="AA1824" s="158" t="str">
        <f>IF(ISNA(VLOOKUP(X1824,Sheet2!J:J,1,0)),"//","")</f>
        <v/>
      </c>
      <c r="AC1824" s="108" t="str">
        <f t="shared" si="495"/>
        <v/>
      </c>
      <c r="AD1824" t="b">
        <f t="shared" si="496"/>
        <v>1</v>
      </c>
    </row>
    <row r="1825" spans="1:30">
      <c r="A1825" s="56">
        <f t="shared" si="497"/>
        <v>1825</v>
      </c>
      <c r="B1825" s="55">
        <f t="shared" si="498"/>
        <v>1776</v>
      </c>
      <c r="C1825" s="97" t="s">
        <v>3996</v>
      </c>
      <c r="D1825" s="97">
        <v>91</v>
      </c>
      <c r="E1825" s="230" t="s">
        <v>533</v>
      </c>
      <c r="F1825" s="98" t="s">
        <v>2459</v>
      </c>
      <c r="G1825" s="99">
        <v>0</v>
      </c>
      <c r="H1825" s="99">
        <v>0</v>
      </c>
      <c r="I1825" s="182" t="s">
        <v>1</v>
      </c>
      <c r="J1825" s="98" t="s">
        <v>1549</v>
      </c>
      <c r="K1825" s="100" t="s">
        <v>4241</v>
      </c>
      <c r="L1825" s="97" t="s">
        <v>2451</v>
      </c>
      <c r="M1825" s="102" t="s">
        <v>2453</v>
      </c>
      <c r="N1825" s="98"/>
      <c r="O1825"/>
      <c r="P1825" t="str">
        <f t="shared" si="499"/>
        <v>NOT EQUAL</v>
      </c>
      <c r="Q1825" t="str">
        <f>IF(ISNA(VLOOKUP(AC1825,#REF!,1)),"//","")</f>
        <v/>
      </c>
      <c r="R1825"/>
      <c r="S1825" s="43">
        <f t="shared" si="463"/>
        <v>570</v>
      </c>
      <c r="T1825" s="92" t="s">
        <v>2948</v>
      </c>
      <c r="U1825" s="70" t="s">
        <v>2431</v>
      </c>
      <c r="V1825" s="70" t="s">
        <v>2431</v>
      </c>
      <c r="W1825" s="44" t="str">
        <f t="shared" si="491"/>
        <v/>
      </c>
      <c r="X1825" s="25" t="str">
        <f t="shared" si="492"/>
        <v/>
      </c>
      <c r="Y1825" s="1">
        <f t="shared" si="493"/>
        <v>1776</v>
      </c>
      <c r="Z1825" t="str">
        <f t="shared" si="494"/>
        <v>ITM_SI_n</v>
      </c>
      <c r="AA1825" s="158" t="str">
        <f>IF(ISNA(VLOOKUP(X1825,Sheet2!J:J,1,0)),"//","")</f>
        <v/>
      </c>
      <c r="AC1825" s="108" t="str">
        <f t="shared" si="495"/>
        <v/>
      </c>
      <c r="AD1825" t="b">
        <f t="shared" si="496"/>
        <v>1</v>
      </c>
    </row>
    <row r="1826" spans="1:30">
      <c r="A1826" s="56">
        <f t="shared" si="497"/>
        <v>1826</v>
      </c>
      <c r="B1826" s="55">
        <f t="shared" si="498"/>
        <v>1777</v>
      </c>
      <c r="C1826" s="97" t="s">
        <v>3996</v>
      </c>
      <c r="D1826" s="97">
        <v>94</v>
      </c>
      <c r="E1826" s="230" t="s">
        <v>533</v>
      </c>
      <c r="F1826" s="98" t="s">
        <v>2460</v>
      </c>
      <c r="G1826" s="99">
        <v>0</v>
      </c>
      <c r="H1826" s="99">
        <v>0</v>
      </c>
      <c r="I1826" s="182" t="s">
        <v>1</v>
      </c>
      <c r="J1826" s="98" t="s">
        <v>1549</v>
      </c>
      <c r="K1826" s="100" t="s">
        <v>4241</v>
      </c>
      <c r="L1826" s="97" t="s">
        <v>2451</v>
      </c>
      <c r="M1826" s="102" t="s">
        <v>2454</v>
      </c>
      <c r="N1826" s="98"/>
      <c r="O1826"/>
      <c r="P1826" t="str">
        <f t="shared" si="499"/>
        <v>NOT EQUAL</v>
      </c>
      <c r="Q1826" t="str">
        <f>IF(ISNA(VLOOKUP(AC1826,#REF!,1)),"//","")</f>
        <v/>
      </c>
      <c r="R1826"/>
      <c r="S1826" s="43">
        <f t="shared" si="463"/>
        <v>570</v>
      </c>
      <c r="T1826" s="92" t="s">
        <v>2948</v>
      </c>
      <c r="U1826" s="70" t="s">
        <v>2431</v>
      </c>
      <c r="V1826" s="70" t="s">
        <v>2431</v>
      </c>
      <c r="W1826" s="44" t="str">
        <f t="shared" si="491"/>
        <v/>
      </c>
      <c r="X1826" s="25" t="str">
        <f t="shared" si="492"/>
        <v/>
      </c>
      <c r="Y1826" s="1">
        <f t="shared" si="493"/>
        <v>1777</v>
      </c>
      <c r="Z1826" t="str">
        <f t="shared" si="494"/>
        <v>ITM_SI_u</v>
      </c>
      <c r="AA1826" s="158" t="str">
        <f>IF(ISNA(VLOOKUP(X1826,Sheet2!J:J,1,0)),"//","")</f>
        <v/>
      </c>
      <c r="AC1826" s="108" t="str">
        <f t="shared" si="495"/>
        <v/>
      </c>
      <c r="AD1826" t="b">
        <f t="shared" si="496"/>
        <v>1</v>
      </c>
    </row>
    <row r="1827" spans="1:30">
      <c r="A1827" s="56">
        <f t="shared" si="497"/>
        <v>1827</v>
      </c>
      <c r="B1827" s="55">
        <f t="shared" si="498"/>
        <v>1778</v>
      </c>
      <c r="C1827" s="97" t="s">
        <v>3996</v>
      </c>
      <c r="D1827" s="97">
        <v>97</v>
      </c>
      <c r="E1827" s="230" t="s">
        <v>533</v>
      </c>
      <c r="F1827" s="98" t="s">
        <v>2461</v>
      </c>
      <c r="G1827" s="99">
        <v>0</v>
      </c>
      <c r="H1827" s="99">
        <v>0</v>
      </c>
      <c r="I1827" s="182" t="s">
        <v>1</v>
      </c>
      <c r="J1827" s="98" t="s">
        <v>1549</v>
      </c>
      <c r="K1827" s="100" t="s">
        <v>4241</v>
      </c>
      <c r="L1827" s="97" t="s">
        <v>2451</v>
      </c>
      <c r="M1827" s="102" t="s">
        <v>2455</v>
      </c>
      <c r="N1827" s="98"/>
      <c r="O1827"/>
      <c r="P1827" t="str">
        <f t="shared" si="499"/>
        <v>NOT EQUAL</v>
      </c>
      <c r="Q1827" t="str">
        <f>IF(ISNA(VLOOKUP(AC1827,#REF!,1)),"//","")</f>
        <v/>
      </c>
      <c r="R1827"/>
      <c r="S1827" s="43">
        <f t="shared" si="463"/>
        <v>570</v>
      </c>
      <c r="T1827" s="92" t="s">
        <v>2948</v>
      </c>
      <c r="U1827" s="70" t="s">
        <v>2431</v>
      </c>
      <c r="V1827" s="70" t="s">
        <v>2431</v>
      </c>
      <c r="W1827" s="44" t="str">
        <f t="shared" si="491"/>
        <v/>
      </c>
      <c r="X1827" s="25" t="str">
        <f t="shared" si="492"/>
        <v/>
      </c>
      <c r="Y1827" s="1">
        <f t="shared" si="493"/>
        <v>1778</v>
      </c>
      <c r="Z1827" t="str">
        <f t="shared" si="494"/>
        <v>ITM_SI_m</v>
      </c>
      <c r="AA1827" s="158" t="str">
        <f>IF(ISNA(VLOOKUP(X1827,Sheet2!J:J,1,0)),"//","")</f>
        <v/>
      </c>
      <c r="AC1827" s="108" t="str">
        <f t="shared" si="495"/>
        <v/>
      </c>
      <c r="AD1827" t="b">
        <f t="shared" si="496"/>
        <v>1</v>
      </c>
    </row>
    <row r="1828" spans="1:30">
      <c r="A1828" s="56">
        <f t="shared" si="497"/>
        <v>1828</v>
      </c>
      <c r="B1828" s="55">
        <f t="shared" si="498"/>
        <v>1779</v>
      </c>
      <c r="C1828" s="97" t="s">
        <v>3996</v>
      </c>
      <c r="D1828" s="97">
        <v>103</v>
      </c>
      <c r="E1828" s="230" t="s">
        <v>533</v>
      </c>
      <c r="F1828" s="98" t="s">
        <v>2462</v>
      </c>
      <c r="G1828" s="99">
        <v>0</v>
      </c>
      <c r="H1828" s="99">
        <v>0</v>
      </c>
      <c r="I1828" s="182" t="s">
        <v>1</v>
      </c>
      <c r="J1828" s="98" t="s">
        <v>1549</v>
      </c>
      <c r="K1828" s="100" t="s">
        <v>4241</v>
      </c>
      <c r="L1828" s="97" t="s">
        <v>2451</v>
      </c>
      <c r="M1828" s="102" t="s">
        <v>2456</v>
      </c>
      <c r="N1828" s="98"/>
      <c r="O1828"/>
      <c r="P1828" t="str">
        <f t="shared" si="499"/>
        <v>NOT EQUAL</v>
      </c>
      <c r="Q1828" t="str">
        <f>IF(ISNA(VLOOKUP(AC1828,#REF!,1)),"//","")</f>
        <v/>
      </c>
      <c r="R1828"/>
      <c r="S1828" s="43">
        <f t="shared" si="463"/>
        <v>570</v>
      </c>
      <c r="T1828" s="92" t="s">
        <v>2948</v>
      </c>
      <c r="U1828" s="70" t="s">
        <v>2431</v>
      </c>
      <c r="V1828" s="70" t="s">
        <v>2431</v>
      </c>
      <c r="W1828" s="44" t="str">
        <f t="shared" si="491"/>
        <v/>
      </c>
      <c r="X1828" s="25" t="str">
        <f t="shared" si="492"/>
        <v/>
      </c>
      <c r="Y1828" s="1">
        <f t="shared" si="493"/>
        <v>1779</v>
      </c>
      <c r="Z1828" t="str">
        <f t="shared" si="494"/>
        <v>ITM_SI_k</v>
      </c>
      <c r="AA1828" s="158" t="str">
        <f>IF(ISNA(VLOOKUP(X1828,Sheet2!J:J,1,0)),"//","")</f>
        <v/>
      </c>
      <c r="AC1828" s="108" t="str">
        <f t="shared" si="495"/>
        <v/>
      </c>
      <c r="AD1828" t="b">
        <f t="shared" si="496"/>
        <v>1</v>
      </c>
    </row>
    <row r="1829" spans="1:30">
      <c r="A1829" s="56">
        <f t="shared" si="497"/>
        <v>1829</v>
      </c>
      <c r="B1829" s="55">
        <f t="shared" si="498"/>
        <v>1780</v>
      </c>
      <c r="C1829" s="97" t="s">
        <v>3996</v>
      </c>
      <c r="D1829" s="97">
        <v>106</v>
      </c>
      <c r="E1829" s="230" t="s">
        <v>533</v>
      </c>
      <c r="F1829" s="98" t="s">
        <v>2463</v>
      </c>
      <c r="G1829" s="99">
        <v>0</v>
      </c>
      <c r="H1829" s="99">
        <v>0</v>
      </c>
      <c r="I1829" s="182" t="s">
        <v>1</v>
      </c>
      <c r="J1829" s="98" t="s">
        <v>1549</v>
      </c>
      <c r="K1829" s="100" t="s">
        <v>4241</v>
      </c>
      <c r="L1829" s="97" t="s">
        <v>2451</v>
      </c>
      <c r="M1829" s="102" t="s">
        <v>2457</v>
      </c>
      <c r="N1829" s="98"/>
      <c r="O1829"/>
      <c r="P1829" t="str">
        <f t="shared" si="499"/>
        <v>NOT EQUAL</v>
      </c>
      <c r="Q1829" t="str">
        <f>IF(ISNA(VLOOKUP(AC1829,#REF!,1)),"//","")</f>
        <v/>
      </c>
      <c r="R1829"/>
      <c r="S1829" s="43">
        <f t="shared" si="463"/>
        <v>570</v>
      </c>
      <c r="T1829" s="92" t="s">
        <v>2948</v>
      </c>
      <c r="U1829" s="70" t="s">
        <v>2431</v>
      </c>
      <c r="V1829" s="70" t="s">
        <v>2431</v>
      </c>
      <c r="W1829" s="44" t="str">
        <f t="shared" si="491"/>
        <v/>
      </c>
      <c r="X1829" s="25" t="str">
        <f t="shared" si="492"/>
        <v/>
      </c>
      <c r="Y1829" s="1">
        <f t="shared" si="493"/>
        <v>1780</v>
      </c>
      <c r="Z1829" t="str">
        <f t="shared" si="494"/>
        <v>ITM_SI_M</v>
      </c>
      <c r="AA1829" s="158" t="str">
        <f>IF(ISNA(VLOOKUP(X1829,Sheet2!J:J,1,0)),"//","")</f>
        <v/>
      </c>
      <c r="AC1829" s="108" t="str">
        <f t="shared" si="495"/>
        <v/>
      </c>
      <c r="AD1829" t="b">
        <f t="shared" si="496"/>
        <v>1</v>
      </c>
    </row>
    <row r="1830" spans="1:30">
      <c r="A1830" s="56">
        <f t="shared" si="497"/>
        <v>1830</v>
      </c>
      <c r="B1830" s="55">
        <f t="shared" si="498"/>
        <v>1781</v>
      </c>
      <c r="C1830" s="97" t="s">
        <v>3996</v>
      </c>
      <c r="D1830" s="97">
        <v>109</v>
      </c>
      <c r="E1830" s="230" t="s">
        <v>533</v>
      </c>
      <c r="F1830" s="98" t="s">
        <v>2503</v>
      </c>
      <c r="G1830" s="99">
        <v>0</v>
      </c>
      <c r="H1830" s="99">
        <v>0</v>
      </c>
      <c r="I1830" s="182" t="s">
        <v>1</v>
      </c>
      <c r="J1830" s="98" t="s">
        <v>1549</v>
      </c>
      <c r="K1830" s="100" t="s">
        <v>4241</v>
      </c>
      <c r="L1830" s="97" t="s">
        <v>2451</v>
      </c>
      <c r="M1830" s="102" t="s">
        <v>2506</v>
      </c>
      <c r="N1830" s="98"/>
      <c r="O1830"/>
      <c r="P1830" t="str">
        <f t="shared" si="499"/>
        <v>NOT EQUAL</v>
      </c>
      <c r="Q1830" t="str">
        <f>IF(ISNA(VLOOKUP(AC1830,#REF!,1)),"//","")</f>
        <v/>
      </c>
      <c r="R1830"/>
      <c r="S1830" s="43">
        <f t="shared" si="463"/>
        <v>570</v>
      </c>
      <c r="T1830" s="92" t="s">
        <v>2948</v>
      </c>
      <c r="U1830" s="70" t="s">
        <v>2431</v>
      </c>
      <c r="V1830" s="70" t="s">
        <v>2431</v>
      </c>
      <c r="W1830" s="44" t="str">
        <f t="shared" si="491"/>
        <v/>
      </c>
      <c r="X1830" s="25" t="str">
        <f t="shared" si="492"/>
        <v/>
      </c>
      <c r="Y1830" s="1">
        <f t="shared" si="493"/>
        <v>1781</v>
      </c>
      <c r="Z1830" t="str">
        <f t="shared" si="494"/>
        <v>ITM_SI_G</v>
      </c>
      <c r="AA1830" s="158" t="str">
        <f>IF(ISNA(VLOOKUP(X1830,Sheet2!J:J,1,0)),"//","")</f>
        <v/>
      </c>
      <c r="AC1830" s="108" t="str">
        <f t="shared" si="495"/>
        <v/>
      </c>
      <c r="AD1830" t="b">
        <f t="shared" si="496"/>
        <v>1</v>
      </c>
    </row>
    <row r="1831" spans="1:30">
      <c r="A1831" s="56">
        <f t="shared" si="497"/>
        <v>1831</v>
      </c>
      <c r="B1831" s="55">
        <f t="shared" si="498"/>
        <v>1782</v>
      </c>
      <c r="C1831" s="97" t="s">
        <v>3996</v>
      </c>
      <c r="D1831" s="97">
        <v>112</v>
      </c>
      <c r="E1831" s="230" t="s">
        <v>533</v>
      </c>
      <c r="F1831" s="98" t="s">
        <v>2504</v>
      </c>
      <c r="G1831" s="99">
        <v>0</v>
      </c>
      <c r="H1831" s="99">
        <v>0</v>
      </c>
      <c r="I1831" s="182" t="s">
        <v>1</v>
      </c>
      <c r="J1831" s="98" t="s">
        <v>1549</v>
      </c>
      <c r="K1831" s="100" t="s">
        <v>4241</v>
      </c>
      <c r="L1831" s="97" t="s">
        <v>2451</v>
      </c>
      <c r="M1831" s="102" t="s">
        <v>2507</v>
      </c>
      <c r="N1831" s="98"/>
      <c r="O1831"/>
      <c r="P1831" t="str">
        <f t="shared" si="499"/>
        <v>NOT EQUAL</v>
      </c>
      <c r="Q1831" t="str">
        <f>IF(ISNA(VLOOKUP(AC1831,#REF!,1)),"//","")</f>
        <v/>
      </c>
      <c r="R1831"/>
      <c r="S1831" s="43">
        <f t="shared" si="463"/>
        <v>570</v>
      </c>
      <c r="T1831" s="92" t="s">
        <v>2948</v>
      </c>
      <c r="U1831" s="70" t="s">
        <v>2431</v>
      </c>
      <c r="V1831" s="70" t="s">
        <v>2431</v>
      </c>
      <c r="W1831" s="44" t="str">
        <f t="shared" si="491"/>
        <v/>
      </c>
      <c r="X1831" s="25" t="str">
        <f t="shared" si="492"/>
        <v/>
      </c>
      <c r="Y1831" s="1">
        <f t="shared" si="493"/>
        <v>1782</v>
      </c>
      <c r="Z1831" t="str">
        <f t="shared" si="494"/>
        <v>ITM_SI_T</v>
      </c>
      <c r="AA1831" s="158" t="str">
        <f>IF(ISNA(VLOOKUP(X1831,Sheet2!J:J,1,0)),"//","")</f>
        <v/>
      </c>
      <c r="AC1831" s="108" t="str">
        <f t="shared" si="495"/>
        <v/>
      </c>
      <c r="AD1831" t="b">
        <f t="shared" si="496"/>
        <v>1</v>
      </c>
    </row>
    <row r="1832" spans="1:30">
      <c r="A1832" s="56">
        <f t="shared" si="497"/>
        <v>1832</v>
      </c>
      <c r="B1832" s="55">
        <f t="shared" si="498"/>
        <v>1783</v>
      </c>
      <c r="C1832" s="97" t="s">
        <v>4058</v>
      </c>
      <c r="D1832" s="228" t="s">
        <v>3440</v>
      </c>
      <c r="E1832" s="98" t="s">
        <v>533</v>
      </c>
      <c r="F1832" s="98" t="s">
        <v>1067</v>
      </c>
      <c r="G1832" s="99">
        <v>0</v>
      </c>
      <c r="H1832" s="99">
        <v>0</v>
      </c>
      <c r="I1832" s="65" t="s">
        <v>1</v>
      </c>
      <c r="J1832" s="65" t="s">
        <v>1550</v>
      </c>
      <c r="K1832" s="66" t="s">
        <v>4077</v>
      </c>
      <c r="L1832" s="97" t="s">
        <v>1068</v>
      </c>
      <c r="M1832" s="102" t="s">
        <v>3440</v>
      </c>
      <c r="N1832" s="98"/>
      <c r="O1832"/>
      <c r="P1832" t="str">
        <f t="shared" si="499"/>
        <v>NOT EQUAL</v>
      </c>
      <c r="Q1832" t="str">
        <f>IF(ISNA(VLOOKUP(AC1832,#REF!,1)),"//","")</f>
        <v/>
      </c>
      <c r="R1832"/>
      <c r="S1832" s="43">
        <f t="shared" si="463"/>
        <v>570</v>
      </c>
      <c r="T1832" s="92"/>
      <c r="U1832" s="70"/>
      <c r="V1832" s="70"/>
      <c r="W1832" s="44" t="str">
        <f t="shared" si="491"/>
        <v/>
      </c>
      <c r="X1832" s="25" t="str">
        <f t="shared" si="492"/>
        <v/>
      </c>
      <c r="Y1832" s="1">
        <f t="shared" si="493"/>
        <v>1783</v>
      </c>
      <c r="Z1832" t="str">
        <f t="shared" si="494"/>
        <v>ITM_QOPPA</v>
      </c>
      <c r="AA1832" s="158" t="str">
        <f>IF(ISNA(VLOOKUP(X1832,Sheet2!J:J,1,0)),"//","")</f>
        <v/>
      </c>
      <c r="AC1832" s="108" t="str">
        <f t="shared" si="495"/>
        <v/>
      </c>
      <c r="AD1832" t="b">
        <f t="shared" si="496"/>
        <v>1</v>
      </c>
    </row>
    <row r="1833" spans="1:30">
      <c r="A1833" s="56">
        <f t="shared" si="497"/>
        <v>1833</v>
      </c>
      <c r="B1833" s="55">
        <f t="shared" si="498"/>
        <v>1784</v>
      </c>
      <c r="C1833" s="97" t="s">
        <v>4058</v>
      </c>
      <c r="D1833" s="228" t="s">
        <v>3441</v>
      </c>
      <c r="E1833" s="98" t="s">
        <v>533</v>
      </c>
      <c r="F1833" s="98" t="s">
        <v>1069</v>
      </c>
      <c r="G1833" s="99">
        <v>0</v>
      </c>
      <c r="H1833" s="99">
        <v>0</v>
      </c>
      <c r="I1833" s="65" t="s">
        <v>1</v>
      </c>
      <c r="J1833" s="65" t="s">
        <v>1550</v>
      </c>
      <c r="K1833" s="66" t="s">
        <v>4077</v>
      </c>
      <c r="L1833" s="97" t="s">
        <v>1068</v>
      </c>
      <c r="M1833" s="102" t="s">
        <v>3441</v>
      </c>
      <c r="N1833" s="102"/>
      <c r="O1833"/>
      <c r="P1833" t="str">
        <f t="shared" si="499"/>
        <v>NOT EQUAL</v>
      </c>
      <c r="Q1833" t="str">
        <f>IF(ISNA(VLOOKUP(AC1833,#REF!,1)),"//","")</f>
        <v/>
      </c>
      <c r="R1833"/>
      <c r="S1833" s="43">
        <f t="shared" si="463"/>
        <v>570</v>
      </c>
      <c r="T1833" s="92"/>
      <c r="U1833" s="70"/>
      <c r="V1833" s="70"/>
      <c r="W1833" s="44" t="str">
        <f t="shared" si="491"/>
        <v/>
      </c>
      <c r="X1833" s="25" t="str">
        <f t="shared" si="492"/>
        <v/>
      </c>
      <c r="Y1833" s="1">
        <f t="shared" si="493"/>
        <v>1784</v>
      </c>
      <c r="Z1833" t="str">
        <f t="shared" si="494"/>
        <v>ITM_DIGAMMA</v>
      </c>
      <c r="AA1833" s="158" t="str">
        <f>IF(ISNA(VLOOKUP(X1833,Sheet2!J:J,1,0)),"//","")</f>
        <v/>
      </c>
      <c r="AC1833" s="108" t="str">
        <f t="shared" si="495"/>
        <v/>
      </c>
      <c r="AD1833" t="b">
        <f t="shared" si="496"/>
        <v>1</v>
      </c>
    </row>
    <row r="1834" spans="1:30">
      <c r="A1834" s="56">
        <f t="shared" si="497"/>
        <v>1834</v>
      </c>
      <c r="B1834" s="55">
        <f t="shared" si="498"/>
        <v>1785</v>
      </c>
      <c r="C1834" s="97" t="s">
        <v>4058</v>
      </c>
      <c r="D1834" s="228" t="s">
        <v>3442</v>
      </c>
      <c r="E1834" s="98" t="s">
        <v>533</v>
      </c>
      <c r="F1834" s="98" t="s">
        <v>1070</v>
      </c>
      <c r="G1834" s="99">
        <v>0</v>
      </c>
      <c r="H1834" s="99">
        <v>0</v>
      </c>
      <c r="I1834" s="65" t="s">
        <v>1</v>
      </c>
      <c r="J1834" s="65" t="s">
        <v>1550</v>
      </c>
      <c r="K1834" s="66" t="s">
        <v>4077</v>
      </c>
      <c r="L1834" s="97" t="s">
        <v>1068</v>
      </c>
      <c r="M1834" s="102" t="s">
        <v>3442</v>
      </c>
      <c r="N1834" s="102"/>
      <c r="O1834"/>
      <c r="P1834" t="str">
        <f t="shared" si="499"/>
        <v>NOT EQUAL</v>
      </c>
      <c r="Q1834" t="str">
        <f>IF(ISNA(VLOOKUP(AC1834,#REF!,1)),"//","")</f>
        <v/>
      </c>
      <c r="R1834"/>
      <c r="S1834" s="43">
        <f t="shared" si="463"/>
        <v>570</v>
      </c>
      <c r="T1834" s="92"/>
      <c r="U1834" s="70"/>
      <c r="V1834" s="70"/>
      <c r="W1834" s="44" t="str">
        <f t="shared" si="491"/>
        <v/>
      </c>
      <c r="X1834" s="25" t="str">
        <f t="shared" si="492"/>
        <v/>
      </c>
      <c r="Y1834" s="1">
        <f t="shared" si="493"/>
        <v>1785</v>
      </c>
      <c r="Z1834" t="str">
        <f t="shared" si="494"/>
        <v>ITM_SAMPI</v>
      </c>
      <c r="AA1834" s="158" t="str">
        <f>IF(ISNA(VLOOKUP(X1834,Sheet2!J:J,1,0)),"//","")</f>
        <v/>
      </c>
      <c r="AC1834" s="108" t="str">
        <f t="shared" si="495"/>
        <v/>
      </c>
      <c r="AD1834" t="b">
        <f t="shared" si="496"/>
        <v>1</v>
      </c>
    </row>
    <row r="1835" spans="1:30">
      <c r="A1835" s="56">
        <f t="shared" si="497"/>
        <v>1835</v>
      </c>
      <c r="B1835" s="55">
        <f t="shared" si="498"/>
        <v>1786</v>
      </c>
      <c r="C1835" s="97" t="s">
        <v>4000</v>
      </c>
      <c r="D1835" s="228">
        <v>7</v>
      </c>
      <c r="E1835" s="98" t="s">
        <v>1079</v>
      </c>
      <c r="F1835" s="98" t="s">
        <v>1079</v>
      </c>
      <c r="G1835" s="99">
        <v>0</v>
      </c>
      <c r="H1835" s="99">
        <v>0</v>
      </c>
      <c r="I1835" s="177" t="s">
        <v>3</v>
      </c>
      <c r="J1835" s="98" t="s">
        <v>1549</v>
      </c>
      <c r="K1835" s="100" t="s">
        <v>4077</v>
      </c>
      <c r="L1835" s="97" t="s">
        <v>1080</v>
      </c>
      <c r="M1835" s="102" t="s">
        <v>2393</v>
      </c>
      <c r="N1835" s="102"/>
      <c r="O1835"/>
      <c r="P1835" t="str">
        <f t="shared" si="499"/>
        <v/>
      </c>
      <c r="Q1835" t="str">
        <f>IF(ISNA(VLOOKUP(AC1835,#REF!,1)),"//","")</f>
        <v/>
      </c>
      <c r="R1835"/>
      <c r="S1835" s="43">
        <f t="shared" si="463"/>
        <v>571</v>
      </c>
      <c r="T1835" s="92" t="s">
        <v>2895</v>
      </c>
      <c r="U1835" s="70" t="s">
        <v>2431</v>
      </c>
      <c r="V1835" s="70" t="s">
        <v>2821</v>
      </c>
      <c r="W1835" s="44" t="str">
        <f t="shared" si="491"/>
        <v>"Y" STD_SPACE_3_PER_EM STD_RIGHT_ARROW STD_SPACE_3_PER_EM STD_DELTA</v>
      </c>
      <c r="X1835" s="25" t="str">
        <f t="shared" si="492"/>
        <v>D&gt;Y</v>
      </c>
      <c r="Y1835" s="1">
        <f t="shared" si="493"/>
        <v>1786</v>
      </c>
      <c r="Z1835" t="str">
        <f t="shared" si="494"/>
        <v>ITM_EE_D2Y</v>
      </c>
      <c r="AA1835" s="158" t="str">
        <f>IF(ISNA(VLOOKUP(X1835,Sheet2!J:J,1,0)),"//","")</f>
        <v>//</v>
      </c>
      <c r="AC1835" s="108" t="str">
        <f t="shared" si="495"/>
        <v>Y&gt;DELTA</v>
      </c>
      <c r="AD1835" t="b">
        <f t="shared" si="496"/>
        <v>0</v>
      </c>
    </row>
    <row r="1836" spans="1:30">
      <c r="A1836" s="56">
        <f t="shared" si="497"/>
        <v>1836</v>
      </c>
      <c r="B1836" s="55">
        <f t="shared" si="498"/>
        <v>1787</v>
      </c>
      <c r="C1836" s="97" t="s">
        <v>4000</v>
      </c>
      <c r="D1836" s="228">
        <v>6</v>
      </c>
      <c r="E1836" s="98" t="s">
        <v>1081</v>
      </c>
      <c r="F1836" s="98" t="s">
        <v>1081</v>
      </c>
      <c r="G1836" s="99">
        <v>0</v>
      </c>
      <c r="H1836" s="99">
        <v>0</v>
      </c>
      <c r="I1836" s="177" t="s">
        <v>3</v>
      </c>
      <c r="J1836" s="98" t="s">
        <v>1549</v>
      </c>
      <c r="K1836" s="100" t="s">
        <v>4241</v>
      </c>
      <c r="L1836" s="97" t="s">
        <v>1080</v>
      </c>
      <c r="M1836" s="102" t="s">
        <v>2394</v>
      </c>
      <c r="N1836" s="102"/>
      <c r="O1836"/>
      <c r="P1836" t="str">
        <f t="shared" si="499"/>
        <v/>
      </c>
      <c r="Q1836" t="str">
        <f>IF(ISNA(VLOOKUP(AC1836,#REF!,1)),"//","")</f>
        <v/>
      </c>
      <c r="R1836"/>
      <c r="S1836" s="43">
        <f t="shared" si="463"/>
        <v>572</v>
      </c>
      <c r="T1836" s="92" t="s">
        <v>2895</v>
      </c>
      <c r="U1836" s="70" t="s">
        <v>2431</v>
      </c>
      <c r="V1836" s="70" t="s">
        <v>2822</v>
      </c>
      <c r="W1836" s="44" t="str">
        <f t="shared" si="491"/>
        <v>STD_DELTA STD_SPACE_3_PER_EM STD_RIGHT_ARROW STD_SPACE_3_PER_EM "Y"</v>
      </c>
      <c r="X1836" s="25" t="str">
        <f t="shared" si="492"/>
        <v>Y&gt;D</v>
      </c>
      <c r="Y1836" s="1">
        <f t="shared" si="493"/>
        <v>1787</v>
      </c>
      <c r="Z1836" t="str">
        <f t="shared" si="494"/>
        <v>ITM_EE_Y2D</v>
      </c>
      <c r="AA1836" s="158" t="str">
        <f>IF(ISNA(VLOOKUP(X1836,Sheet2!J:J,1,0)),"//","")</f>
        <v>//</v>
      </c>
      <c r="AC1836" s="108" t="str">
        <f t="shared" si="495"/>
        <v>DELTA&gt;Y</v>
      </c>
      <c r="AD1836" t="b">
        <f t="shared" si="496"/>
        <v>0</v>
      </c>
    </row>
    <row r="1837" spans="1:30">
      <c r="A1837" s="56">
        <f t="shared" si="497"/>
        <v>1837</v>
      </c>
      <c r="B1837" s="55">
        <f t="shared" si="498"/>
        <v>1788</v>
      </c>
      <c r="C1837" s="97" t="s">
        <v>4000</v>
      </c>
      <c r="D1837" s="228">
        <v>9</v>
      </c>
      <c r="E1837" s="98" t="s">
        <v>1537</v>
      </c>
      <c r="F1837" s="98" t="s">
        <v>1082</v>
      </c>
      <c r="G1837" s="99">
        <v>0</v>
      </c>
      <c r="H1837" s="99">
        <v>0</v>
      </c>
      <c r="I1837" s="177" t="s">
        <v>3</v>
      </c>
      <c r="J1837" s="98" t="s">
        <v>1549</v>
      </c>
      <c r="K1837" s="100" t="s">
        <v>4241</v>
      </c>
      <c r="L1837" s="97" t="s">
        <v>1080</v>
      </c>
      <c r="M1837" s="102" t="s">
        <v>2395</v>
      </c>
      <c r="N1837" s="102"/>
      <c r="O1837"/>
      <c r="P1837" t="str">
        <f t="shared" si="499"/>
        <v>NOT EQUAL</v>
      </c>
      <c r="Q1837" t="str">
        <f>IF(ISNA(VLOOKUP(AC1837,#REF!,1)),"//","")</f>
        <v/>
      </c>
      <c r="R1837"/>
      <c r="S1837" s="43">
        <f t="shared" si="463"/>
        <v>573</v>
      </c>
      <c r="T1837" s="92" t="s">
        <v>2895</v>
      </c>
      <c r="U1837" s="70" t="s">
        <v>2431</v>
      </c>
      <c r="V1837" s="70" t="s">
        <v>2431</v>
      </c>
      <c r="W1837" s="44" t="str">
        <f t="shared" si="491"/>
        <v>"ATOSYM"</v>
      </c>
      <c r="X1837" s="25" t="str">
        <f t="shared" si="492"/>
        <v>ATOSYM</v>
      </c>
      <c r="Y1837" s="1">
        <f t="shared" si="493"/>
        <v>1788</v>
      </c>
      <c r="Z1837" t="str">
        <f t="shared" si="494"/>
        <v>ITM_EE_A2S</v>
      </c>
      <c r="AA1837" s="158" t="str">
        <f>IF(ISNA(VLOOKUP(X1837,Sheet2!J:J,1,0)),"//","")</f>
        <v>//</v>
      </c>
      <c r="AC1837" s="108" t="str">
        <f t="shared" si="495"/>
        <v>ATOSYM</v>
      </c>
      <c r="AD1837" t="b">
        <f t="shared" si="496"/>
        <v>1</v>
      </c>
    </row>
    <row r="1838" spans="1:30">
      <c r="A1838" s="56">
        <f t="shared" si="497"/>
        <v>1838</v>
      </c>
      <c r="B1838" s="55">
        <f t="shared" si="498"/>
        <v>1789</v>
      </c>
      <c r="C1838" s="97" t="s">
        <v>4000</v>
      </c>
      <c r="D1838" s="228">
        <v>8</v>
      </c>
      <c r="E1838" s="98" t="s">
        <v>1538</v>
      </c>
      <c r="F1838" s="98" t="s">
        <v>1083</v>
      </c>
      <c r="G1838" s="99">
        <v>0</v>
      </c>
      <c r="H1838" s="99">
        <v>0</v>
      </c>
      <c r="I1838" s="177" t="s">
        <v>3</v>
      </c>
      <c r="J1838" s="98" t="s">
        <v>1549</v>
      </c>
      <c r="K1838" s="100" t="s">
        <v>4241</v>
      </c>
      <c r="L1838" s="97" t="s">
        <v>1080</v>
      </c>
      <c r="M1838" s="102" t="s">
        <v>2396</v>
      </c>
      <c r="N1838" s="102"/>
      <c r="O1838"/>
      <c r="P1838" t="str">
        <f t="shared" si="499"/>
        <v>NOT EQUAL</v>
      </c>
      <c r="Q1838" t="str">
        <f>IF(ISNA(VLOOKUP(AC1838,#REF!,1)),"//","")</f>
        <v/>
      </c>
      <c r="R1838"/>
      <c r="S1838" s="43">
        <f t="shared" si="463"/>
        <v>574</v>
      </c>
      <c r="T1838" s="92" t="s">
        <v>2895</v>
      </c>
      <c r="U1838" s="70" t="s">
        <v>2431</v>
      </c>
      <c r="V1838" s="70" t="s">
        <v>2431</v>
      </c>
      <c r="W1838" s="44" t="str">
        <f t="shared" si="491"/>
        <v>"SYMTOA"</v>
      </c>
      <c r="X1838" s="25" t="str">
        <f t="shared" si="492"/>
        <v>SYMTOA</v>
      </c>
      <c r="Y1838" s="1">
        <f t="shared" si="493"/>
        <v>1789</v>
      </c>
      <c r="Z1838" t="str">
        <f t="shared" si="494"/>
        <v>ITM_EE_S2A</v>
      </c>
      <c r="AA1838" s="158" t="str">
        <f>IF(ISNA(VLOOKUP(X1838,Sheet2!J:J,1,0)),"//","")</f>
        <v>//</v>
      </c>
      <c r="AC1838" s="108" t="str">
        <f t="shared" si="495"/>
        <v>SYMTOA</v>
      </c>
      <c r="AD1838" t="b">
        <f t="shared" si="496"/>
        <v>1</v>
      </c>
    </row>
    <row r="1839" spans="1:30">
      <c r="A1839" s="56">
        <f t="shared" si="497"/>
        <v>1839</v>
      </c>
      <c r="B1839" s="55">
        <f t="shared" si="498"/>
        <v>1790</v>
      </c>
      <c r="C1839" s="97" t="s">
        <v>4000</v>
      </c>
      <c r="D1839" s="228">
        <v>10</v>
      </c>
      <c r="E1839" s="98" t="s">
        <v>1540</v>
      </c>
      <c r="F1839" s="98" t="s">
        <v>1540</v>
      </c>
      <c r="G1839" s="99">
        <v>0</v>
      </c>
      <c r="H1839" s="99">
        <v>0</v>
      </c>
      <c r="I1839" s="177" t="s">
        <v>3</v>
      </c>
      <c r="J1839" s="98" t="s">
        <v>1549</v>
      </c>
      <c r="K1839" s="100" t="s">
        <v>4241</v>
      </c>
      <c r="L1839" s="97" t="s">
        <v>1080</v>
      </c>
      <c r="M1839" s="102" t="s">
        <v>2398</v>
      </c>
      <c r="N1839" s="102"/>
      <c r="O1839"/>
      <c r="P1839" t="str">
        <f t="shared" si="499"/>
        <v/>
      </c>
      <c r="Q1839" t="str">
        <f>IF(ISNA(VLOOKUP(AC1839,#REF!,1)),"//","")</f>
        <v/>
      </c>
      <c r="R1839"/>
      <c r="S1839" s="43">
        <f t="shared" si="463"/>
        <v>575</v>
      </c>
      <c r="T1839" s="92" t="s">
        <v>2895</v>
      </c>
      <c r="U1839" s="70" t="s">
        <v>2431</v>
      </c>
      <c r="V1839" s="70" t="s">
        <v>2431</v>
      </c>
      <c r="W1839" s="44" t="str">
        <f t="shared" si="491"/>
        <v>"E^" STD_THETA "J"</v>
      </c>
      <c r="X1839" s="25" t="str">
        <f t="shared" si="492"/>
        <v>E^THETAJ</v>
      </c>
      <c r="Y1839" s="1">
        <f t="shared" si="493"/>
        <v>1790</v>
      </c>
      <c r="Z1839" t="str">
        <f t="shared" si="494"/>
        <v>ITM_EE_EXP_TH</v>
      </c>
      <c r="AA1839" s="158" t="str">
        <f>IF(ISNA(VLOOKUP(X1839,Sheet2!J:J,1,0)),"//","")</f>
        <v>//</v>
      </c>
      <c r="AC1839" s="108" t="str">
        <f t="shared" si="495"/>
        <v>E^THETAJ</v>
      </c>
      <c r="AD1839" t="b">
        <f t="shared" si="496"/>
        <v>1</v>
      </c>
    </row>
    <row r="1840" spans="1:30">
      <c r="A1840" s="56">
        <f t="shared" si="497"/>
        <v>1840</v>
      </c>
      <c r="B1840" s="55">
        <f t="shared" si="498"/>
        <v>1791</v>
      </c>
      <c r="C1840" s="97" t="s">
        <v>4000</v>
      </c>
      <c r="D1840" s="228">
        <v>11</v>
      </c>
      <c r="E1840" s="98" t="s">
        <v>1085</v>
      </c>
      <c r="F1840" s="98" t="s">
        <v>1085</v>
      </c>
      <c r="G1840" s="99">
        <v>0</v>
      </c>
      <c r="H1840" s="99">
        <v>0</v>
      </c>
      <c r="I1840" s="177" t="s">
        <v>3</v>
      </c>
      <c r="J1840" s="98" t="s">
        <v>1549</v>
      </c>
      <c r="K1840" s="100" t="s">
        <v>4241</v>
      </c>
      <c r="L1840" s="97" t="s">
        <v>1080</v>
      </c>
      <c r="M1840" s="102" t="s">
        <v>2399</v>
      </c>
      <c r="N1840" s="102"/>
      <c r="O1840"/>
      <c r="P1840" t="str">
        <f t="shared" si="499"/>
        <v/>
      </c>
      <c r="Q1840" t="str">
        <f>IF(ISNA(VLOOKUP(AC1840,#REF!,1)),"//","")</f>
        <v/>
      </c>
      <c r="R1840"/>
      <c r="S1840" s="43">
        <f t="shared" si="463"/>
        <v>576</v>
      </c>
      <c r="T1840" s="92" t="s">
        <v>2895</v>
      </c>
      <c r="U1840" s="70" t="s">
        <v>2431</v>
      </c>
      <c r="V1840" s="70" t="s">
        <v>2431</v>
      </c>
      <c r="W1840" s="44" t="str">
        <f t="shared" si="491"/>
        <v>"STO" STD_SPACE_3_PER_EM "3Z"</v>
      </c>
      <c r="X1840" s="25" t="str">
        <f t="shared" si="492"/>
        <v>STO3Z</v>
      </c>
      <c r="Y1840" s="1">
        <f t="shared" si="493"/>
        <v>1791</v>
      </c>
      <c r="Z1840" t="str">
        <f t="shared" si="494"/>
        <v>ITM_EE_STO_Z</v>
      </c>
      <c r="AA1840" s="158" t="str">
        <f>IF(ISNA(VLOOKUP(X1840,Sheet2!J:J,1,0)),"//","")</f>
        <v>//</v>
      </c>
      <c r="AC1840" s="108" t="str">
        <f t="shared" si="495"/>
        <v>STO3Z</v>
      </c>
      <c r="AD1840" t="b">
        <f t="shared" si="496"/>
        <v>1</v>
      </c>
    </row>
    <row r="1841" spans="1:30">
      <c r="A1841" s="56">
        <f t="shared" si="497"/>
        <v>1841</v>
      </c>
      <c r="B1841" s="55">
        <f t="shared" si="498"/>
        <v>1792</v>
      </c>
      <c r="C1841" s="97" t="s">
        <v>4000</v>
      </c>
      <c r="D1841" s="228">
        <v>12</v>
      </c>
      <c r="E1841" s="98" t="s">
        <v>1086</v>
      </c>
      <c r="F1841" s="98" t="s">
        <v>1086</v>
      </c>
      <c r="G1841" s="99">
        <v>0</v>
      </c>
      <c r="H1841" s="99">
        <v>0</v>
      </c>
      <c r="I1841" s="177" t="s">
        <v>3</v>
      </c>
      <c r="J1841" s="98" t="s">
        <v>1549</v>
      </c>
      <c r="K1841" s="100" t="s">
        <v>4241</v>
      </c>
      <c r="L1841" s="97" t="s">
        <v>1080</v>
      </c>
      <c r="M1841" s="102" t="s">
        <v>2400</v>
      </c>
      <c r="N1841" s="102"/>
      <c r="O1841"/>
      <c r="P1841" t="str">
        <f t="shared" si="499"/>
        <v/>
      </c>
      <c r="Q1841" t="str">
        <f>IF(ISNA(VLOOKUP(AC1841,#REF!,1)),"//","")</f>
        <v/>
      </c>
      <c r="R1841"/>
      <c r="S1841" s="43">
        <f t="shared" si="463"/>
        <v>577</v>
      </c>
      <c r="T1841" s="92" t="s">
        <v>2895</v>
      </c>
      <c r="U1841" s="70" t="s">
        <v>2431</v>
      </c>
      <c r="V1841" s="70" t="s">
        <v>2431</v>
      </c>
      <c r="W1841" s="44" t="str">
        <f t="shared" si="491"/>
        <v>"RCL" STD_SPACE_3_PER_EM "3Z"</v>
      </c>
      <c r="X1841" s="25" t="str">
        <f t="shared" si="492"/>
        <v>RCL3Z</v>
      </c>
      <c r="Y1841" s="1">
        <f t="shared" si="493"/>
        <v>1792</v>
      </c>
      <c r="Z1841" t="str">
        <f t="shared" si="494"/>
        <v>ITM_EE_RCL_Z</v>
      </c>
      <c r="AA1841" s="158" t="str">
        <f>IF(ISNA(VLOOKUP(X1841,Sheet2!J:J,1,0)),"//","")</f>
        <v>//</v>
      </c>
      <c r="AC1841" s="108" t="str">
        <f t="shared" si="495"/>
        <v>RCL3Z</v>
      </c>
      <c r="AD1841" t="b">
        <f t="shared" si="496"/>
        <v>1</v>
      </c>
    </row>
    <row r="1842" spans="1:30">
      <c r="A1842" s="56">
        <f t="shared" si="497"/>
        <v>1842</v>
      </c>
      <c r="B1842" s="55">
        <f t="shared" si="498"/>
        <v>1793</v>
      </c>
      <c r="C1842" s="97" t="s">
        <v>4000</v>
      </c>
      <c r="D1842" s="228">
        <v>13</v>
      </c>
      <c r="E1842" s="98" t="s">
        <v>1087</v>
      </c>
      <c r="F1842" s="98" t="s">
        <v>1087</v>
      </c>
      <c r="G1842" s="99">
        <v>0</v>
      </c>
      <c r="H1842" s="99">
        <v>0</v>
      </c>
      <c r="I1842" s="177" t="s">
        <v>3</v>
      </c>
      <c r="J1842" s="98" t="s">
        <v>1549</v>
      </c>
      <c r="K1842" s="100" t="s">
        <v>4241</v>
      </c>
      <c r="L1842" s="97" t="s">
        <v>1080</v>
      </c>
      <c r="M1842" s="102" t="s">
        <v>2401</v>
      </c>
      <c r="N1842" s="102"/>
      <c r="O1842"/>
      <c r="P1842" t="str">
        <f t="shared" si="499"/>
        <v/>
      </c>
      <c r="Q1842" t="str">
        <f>IF(ISNA(VLOOKUP(AC1842,#REF!,1)),"//","")</f>
        <v/>
      </c>
      <c r="R1842"/>
      <c r="S1842" s="43">
        <f t="shared" si="463"/>
        <v>578</v>
      </c>
      <c r="T1842" s="92" t="s">
        <v>2895</v>
      </c>
      <c r="U1842" s="70" t="s">
        <v>2431</v>
      </c>
      <c r="V1842" s="70" t="s">
        <v>2431</v>
      </c>
      <c r="W1842" s="44" t="str">
        <f t="shared" si="491"/>
        <v>"STO" STD_SPACE_3_PER_EM "3V"</v>
      </c>
      <c r="X1842" s="25" t="str">
        <f t="shared" si="492"/>
        <v>STO3V</v>
      </c>
      <c r="Y1842" s="1">
        <f t="shared" si="493"/>
        <v>1793</v>
      </c>
      <c r="Z1842" t="str">
        <f t="shared" si="494"/>
        <v>ITM_EE_STO_V</v>
      </c>
      <c r="AA1842" s="158" t="str">
        <f>IF(ISNA(VLOOKUP(X1842,Sheet2!J:J,1,0)),"//","")</f>
        <v>//</v>
      </c>
      <c r="AC1842" s="108" t="str">
        <f t="shared" si="495"/>
        <v>STO3V</v>
      </c>
      <c r="AD1842" t="b">
        <f t="shared" si="496"/>
        <v>1</v>
      </c>
    </row>
    <row r="1843" spans="1:30">
      <c r="A1843" s="56">
        <f t="shared" si="497"/>
        <v>1843</v>
      </c>
      <c r="B1843" s="55">
        <f t="shared" si="498"/>
        <v>1794</v>
      </c>
      <c r="C1843" s="97" t="s">
        <v>4000</v>
      </c>
      <c r="D1843" s="228">
        <v>14</v>
      </c>
      <c r="E1843" s="98" t="s">
        <v>1088</v>
      </c>
      <c r="F1843" s="98" t="s">
        <v>1088</v>
      </c>
      <c r="G1843" s="99">
        <v>0</v>
      </c>
      <c r="H1843" s="99">
        <v>0</v>
      </c>
      <c r="I1843" s="177" t="s">
        <v>3</v>
      </c>
      <c r="J1843" s="98" t="s">
        <v>1549</v>
      </c>
      <c r="K1843" s="100" t="s">
        <v>4241</v>
      </c>
      <c r="L1843" s="97" t="s">
        <v>1080</v>
      </c>
      <c r="M1843" s="102" t="s">
        <v>2402</v>
      </c>
      <c r="N1843" s="102"/>
      <c r="O1843"/>
      <c r="P1843" t="str">
        <f t="shared" si="499"/>
        <v/>
      </c>
      <c r="Q1843" t="str">
        <f>IF(ISNA(VLOOKUP(AC1843,#REF!,1)),"//","")</f>
        <v/>
      </c>
      <c r="R1843"/>
      <c r="S1843" s="43">
        <f t="shared" si="463"/>
        <v>579</v>
      </c>
      <c r="T1843" s="92" t="s">
        <v>2895</v>
      </c>
      <c r="U1843" s="70" t="s">
        <v>2431</v>
      </c>
      <c r="V1843" s="70" t="s">
        <v>2431</v>
      </c>
      <c r="W1843" s="44" t="str">
        <f t="shared" si="491"/>
        <v>"RCL" STD_SPACE_3_PER_EM "3V"</v>
      </c>
      <c r="X1843" s="25" t="str">
        <f t="shared" si="492"/>
        <v>RCL3V</v>
      </c>
      <c r="Y1843" s="1">
        <f t="shared" si="493"/>
        <v>1794</v>
      </c>
      <c r="Z1843" t="str">
        <f t="shared" si="494"/>
        <v>ITM_EE_RCL_V</v>
      </c>
      <c r="AA1843" s="158" t="str">
        <f>IF(ISNA(VLOOKUP(X1843,Sheet2!J:J,1,0)),"//","")</f>
        <v>//</v>
      </c>
      <c r="AC1843" s="108" t="str">
        <f t="shared" si="495"/>
        <v>RCL3V</v>
      </c>
      <c r="AD1843" t="b">
        <f t="shared" si="496"/>
        <v>1</v>
      </c>
    </row>
    <row r="1844" spans="1:30">
      <c r="A1844" s="56">
        <f t="shared" si="497"/>
        <v>1844</v>
      </c>
      <c r="B1844" s="55">
        <f t="shared" si="498"/>
        <v>1795</v>
      </c>
      <c r="C1844" s="97" t="s">
        <v>4000</v>
      </c>
      <c r="D1844" s="228">
        <v>15</v>
      </c>
      <c r="E1844" s="98" t="s">
        <v>1089</v>
      </c>
      <c r="F1844" s="98" t="s">
        <v>1089</v>
      </c>
      <c r="G1844" s="99">
        <v>0</v>
      </c>
      <c r="H1844" s="99">
        <v>0</v>
      </c>
      <c r="I1844" s="177" t="s">
        <v>3</v>
      </c>
      <c r="J1844" s="98" t="s">
        <v>1549</v>
      </c>
      <c r="K1844" s="100" t="s">
        <v>4241</v>
      </c>
      <c r="L1844" s="97" t="s">
        <v>1080</v>
      </c>
      <c r="M1844" s="102" t="s">
        <v>2403</v>
      </c>
      <c r="N1844" s="102"/>
      <c r="O1844"/>
      <c r="P1844" t="str">
        <f t="shared" si="499"/>
        <v/>
      </c>
      <c r="Q1844" t="str">
        <f>IF(ISNA(VLOOKUP(AC1844,#REF!,1)),"//","")</f>
        <v/>
      </c>
      <c r="R1844"/>
      <c r="S1844" s="43">
        <f t="shared" si="463"/>
        <v>580</v>
      </c>
      <c r="T1844" s="92" t="s">
        <v>2895</v>
      </c>
      <c r="U1844" s="70" t="s">
        <v>2431</v>
      </c>
      <c r="V1844" s="70" t="s">
        <v>2431</v>
      </c>
      <c r="W1844" s="44" t="str">
        <f t="shared" si="491"/>
        <v>"STO" STD_SPACE_3_PER_EM "3I"</v>
      </c>
      <c r="X1844" s="25" t="str">
        <f t="shared" si="492"/>
        <v>STO3I</v>
      </c>
      <c r="Y1844" s="1">
        <f t="shared" si="493"/>
        <v>1795</v>
      </c>
      <c r="Z1844" t="str">
        <f t="shared" si="494"/>
        <v>ITM_EE_STO_I</v>
      </c>
      <c r="AA1844" s="158" t="str">
        <f>IF(ISNA(VLOOKUP(X1844,Sheet2!J:J,1,0)),"//","")</f>
        <v>//</v>
      </c>
      <c r="AC1844" s="108" t="str">
        <f t="shared" si="495"/>
        <v>STO3I</v>
      </c>
      <c r="AD1844" t="b">
        <f t="shared" si="496"/>
        <v>1</v>
      </c>
    </row>
    <row r="1845" spans="1:30">
      <c r="A1845" s="56">
        <f t="shared" si="497"/>
        <v>1845</v>
      </c>
      <c r="B1845" s="55">
        <f t="shared" si="498"/>
        <v>1796</v>
      </c>
      <c r="C1845" s="97" t="s">
        <v>4000</v>
      </c>
      <c r="D1845" s="228">
        <v>16</v>
      </c>
      <c r="E1845" s="98" t="s">
        <v>1090</v>
      </c>
      <c r="F1845" s="98" t="s">
        <v>1090</v>
      </c>
      <c r="G1845" s="99">
        <v>0</v>
      </c>
      <c r="H1845" s="99">
        <v>0</v>
      </c>
      <c r="I1845" s="177" t="s">
        <v>3</v>
      </c>
      <c r="J1845" s="98" t="s">
        <v>1549</v>
      </c>
      <c r="K1845" s="100" t="s">
        <v>4241</v>
      </c>
      <c r="L1845" s="97" t="s">
        <v>1080</v>
      </c>
      <c r="M1845" s="102" t="s">
        <v>2404</v>
      </c>
      <c r="N1845" s="102"/>
      <c r="O1845"/>
      <c r="P1845" t="str">
        <f t="shared" si="499"/>
        <v/>
      </c>
      <c r="Q1845" t="str">
        <f>IF(ISNA(VLOOKUP(AC1845,#REF!,1)),"//","")</f>
        <v/>
      </c>
      <c r="R1845"/>
      <c r="S1845" s="43">
        <f t="shared" si="463"/>
        <v>581</v>
      </c>
      <c r="T1845" s="92" t="s">
        <v>2895</v>
      </c>
      <c r="U1845" s="70" t="s">
        <v>2431</v>
      </c>
      <c r="V1845" s="70" t="s">
        <v>2431</v>
      </c>
      <c r="W1845" s="44" t="str">
        <f t="shared" si="491"/>
        <v>"RCL" STD_SPACE_3_PER_EM "3I"</v>
      </c>
      <c r="X1845" s="25" t="str">
        <f t="shared" si="492"/>
        <v>RCL3I</v>
      </c>
      <c r="Y1845" s="1">
        <f t="shared" si="493"/>
        <v>1796</v>
      </c>
      <c r="Z1845" t="str">
        <f t="shared" si="494"/>
        <v>ITM_EE_RCL_I</v>
      </c>
      <c r="AA1845" s="158" t="str">
        <f>IF(ISNA(VLOOKUP(X1845,Sheet2!J:J,1,0)),"//","")</f>
        <v>//</v>
      </c>
      <c r="AC1845" s="108" t="str">
        <f t="shared" si="495"/>
        <v>RCL3I</v>
      </c>
      <c r="AD1845" t="b">
        <f t="shared" si="496"/>
        <v>1</v>
      </c>
    </row>
    <row r="1846" spans="1:30">
      <c r="A1846" s="56">
        <f t="shared" si="497"/>
        <v>1846</v>
      </c>
      <c r="B1846" s="55">
        <f t="shared" si="498"/>
        <v>1797</v>
      </c>
      <c r="C1846" s="97" t="s">
        <v>4000</v>
      </c>
      <c r="D1846" s="228">
        <v>17</v>
      </c>
      <c r="E1846" s="98" t="s">
        <v>2433</v>
      </c>
      <c r="F1846" s="98" t="s">
        <v>1541</v>
      </c>
      <c r="G1846" s="99">
        <v>0</v>
      </c>
      <c r="H1846" s="99">
        <v>0</v>
      </c>
      <c r="I1846" s="177" t="s">
        <v>3</v>
      </c>
      <c r="J1846" s="98" t="s">
        <v>1549</v>
      </c>
      <c r="K1846" s="100" t="s">
        <v>4241</v>
      </c>
      <c r="L1846" s="97" t="s">
        <v>1080</v>
      </c>
      <c r="M1846" s="102" t="s">
        <v>2405</v>
      </c>
      <c r="N1846" s="102"/>
      <c r="O1846"/>
      <c r="P1846" t="str">
        <f t="shared" si="499"/>
        <v>NOT EQUAL</v>
      </c>
      <c r="Q1846" t="str">
        <f>IF(ISNA(VLOOKUP(AC1846,#REF!,1)),"//","")</f>
        <v/>
      </c>
      <c r="R1846"/>
      <c r="S1846" s="43">
        <f t="shared" si="463"/>
        <v>582</v>
      </c>
      <c r="T1846" s="92" t="s">
        <v>2895</v>
      </c>
      <c r="U1846" s="70" t="s">
        <v>2431</v>
      </c>
      <c r="V1846" s="70" t="s">
        <v>2431</v>
      </c>
      <c r="W1846" s="44" t="str">
        <f t="shared" si="491"/>
        <v>"3V" STD_DIVIDE "3I"</v>
      </c>
      <c r="X1846" s="25" t="str">
        <f t="shared" si="492"/>
        <v>3V/3I</v>
      </c>
      <c r="Y1846" s="1">
        <f t="shared" si="493"/>
        <v>1797</v>
      </c>
      <c r="Z1846" t="str">
        <f t="shared" si="494"/>
        <v>ITM_EE_STO_V_I</v>
      </c>
      <c r="AA1846" s="158" t="str">
        <f>IF(ISNA(VLOOKUP(X1846,Sheet2!J:J,1,0)),"//","")</f>
        <v>//</v>
      </c>
      <c r="AC1846" s="108" t="str">
        <f t="shared" si="495"/>
        <v>3V/3I</v>
      </c>
      <c r="AD1846" t="b">
        <f t="shared" si="496"/>
        <v>1</v>
      </c>
    </row>
    <row r="1847" spans="1:30">
      <c r="A1847" s="56">
        <f t="shared" si="497"/>
        <v>1847</v>
      </c>
      <c r="B1847" s="55">
        <f t="shared" si="498"/>
        <v>1798</v>
      </c>
      <c r="C1847" s="97" t="s">
        <v>4000</v>
      </c>
      <c r="D1847" s="228">
        <v>18</v>
      </c>
      <c r="E1847" s="98" t="s">
        <v>2434</v>
      </c>
      <c r="F1847" s="98" t="s">
        <v>1542</v>
      </c>
      <c r="G1847" s="99">
        <v>0</v>
      </c>
      <c r="H1847" s="99">
        <v>0</v>
      </c>
      <c r="I1847" s="177" t="s">
        <v>3</v>
      </c>
      <c r="J1847" s="98" t="s">
        <v>1549</v>
      </c>
      <c r="K1847" s="100" t="s">
        <v>4241</v>
      </c>
      <c r="L1847" s="97" t="s">
        <v>1080</v>
      </c>
      <c r="M1847" s="102" t="s">
        <v>2406</v>
      </c>
      <c r="N1847" s="102"/>
      <c r="O1847"/>
      <c r="P1847" t="str">
        <f t="shared" si="499"/>
        <v>NOT EQUAL</v>
      </c>
      <c r="Q1847" t="str">
        <f>IF(ISNA(VLOOKUP(AC1847,#REF!,1)),"//","")</f>
        <v/>
      </c>
      <c r="R1847"/>
      <c r="S1847" s="43">
        <f t="shared" si="463"/>
        <v>583</v>
      </c>
      <c r="T1847" s="92" t="s">
        <v>2895</v>
      </c>
      <c r="U1847" s="70" t="s">
        <v>2431</v>
      </c>
      <c r="V1847" s="70" t="s">
        <v>2831</v>
      </c>
      <c r="W1847" s="44" t="str">
        <f t="shared" si="491"/>
        <v>"3I" STD_CROSS "3Z"</v>
      </c>
      <c r="X1847" s="25" t="str">
        <f t="shared" si="492"/>
        <v>3Ix3Z</v>
      </c>
      <c r="Y1847" s="1">
        <f t="shared" si="493"/>
        <v>1798</v>
      </c>
      <c r="Z1847" t="str">
        <f t="shared" si="494"/>
        <v>ITM_EE_STO_IR</v>
      </c>
      <c r="AA1847" s="158" t="str">
        <f>IF(ISNA(VLOOKUP(X1847,Sheet2!J:J,1,0)),"//","")</f>
        <v>//</v>
      </c>
      <c r="AC1847" s="108" t="str">
        <f t="shared" si="495"/>
        <v>3I*3Z</v>
      </c>
      <c r="AD1847" t="b">
        <f t="shared" si="496"/>
        <v>0</v>
      </c>
    </row>
    <row r="1848" spans="1:30">
      <c r="A1848" s="56">
        <f t="shared" si="497"/>
        <v>1848</v>
      </c>
      <c r="B1848" s="55">
        <f t="shared" si="498"/>
        <v>1799</v>
      </c>
      <c r="C1848" s="97" t="s">
        <v>4000</v>
      </c>
      <c r="D1848" s="228">
        <v>19</v>
      </c>
      <c r="E1848" s="98" t="s">
        <v>2435</v>
      </c>
      <c r="F1848" s="98" t="s">
        <v>1543</v>
      </c>
      <c r="G1848" s="99">
        <v>0</v>
      </c>
      <c r="H1848" s="99">
        <v>0</v>
      </c>
      <c r="I1848" s="177" t="s">
        <v>3</v>
      </c>
      <c r="J1848" s="98" t="s">
        <v>1549</v>
      </c>
      <c r="K1848" s="100" t="s">
        <v>4241</v>
      </c>
      <c r="L1848" s="97" t="s">
        <v>1080</v>
      </c>
      <c r="M1848" s="102" t="s">
        <v>2407</v>
      </c>
      <c r="N1848" s="102"/>
      <c r="O1848"/>
      <c r="P1848" t="str">
        <f t="shared" si="499"/>
        <v>NOT EQUAL</v>
      </c>
      <c r="Q1848" t="str">
        <f>IF(ISNA(VLOOKUP(AC1848,#REF!,1)),"//","")</f>
        <v/>
      </c>
      <c r="R1848"/>
      <c r="S1848" s="43">
        <f t="shared" si="463"/>
        <v>584</v>
      </c>
      <c r="T1848" s="92" t="s">
        <v>2895</v>
      </c>
      <c r="U1848" s="70" t="s">
        <v>2431</v>
      </c>
      <c r="V1848" s="70" t="s">
        <v>2431</v>
      </c>
      <c r="W1848" s="44" t="str">
        <f t="shared" si="491"/>
        <v>"3V" STD_DIVIDE "3Z"</v>
      </c>
      <c r="X1848" s="25" t="str">
        <f t="shared" si="492"/>
        <v>3V/3Z</v>
      </c>
      <c r="Y1848" s="1">
        <f t="shared" si="493"/>
        <v>1799</v>
      </c>
      <c r="Z1848" t="str">
        <f t="shared" si="494"/>
        <v>ITM_EE_STO_V_Z</v>
      </c>
      <c r="AA1848" s="158" t="str">
        <f>IF(ISNA(VLOOKUP(X1848,Sheet2!J:J,1,0)),"//","")</f>
        <v>//</v>
      </c>
      <c r="AC1848" s="108" t="str">
        <f t="shared" si="495"/>
        <v>3V/3Z</v>
      </c>
      <c r="AD1848" t="b">
        <f t="shared" si="496"/>
        <v>1</v>
      </c>
    </row>
    <row r="1849" spans="1:30">
      <c r="A1849" s="56">
        <f t="shared" si="497"/>
        <v>1849</v>
      </c>
      <c r="B1849" s="55">
        <f t="shared" si="498"/>
        <v>1800</v>
      </c>
      <c r="C1849" s="97" t="s">
        <v>4000</v>
      </c>
      <c r="D1849" s="228">
        <v>20</v>
      </c>
      <c r="E1849" s="98" t="s">
        <v>1544</v>
      </c>
      <c r="F1849" s="98" t="s">
        <v>1544</v>
      </c>
      <c r="G1849" s="99">
        <v>0</v>
      </c>
      <c r="H1849" s="99">
        <v>0</v>
      </c>
      <c r="I1849" s="177" t="s">
        <v>3</v>
      </c>
      <c r="J1849" s="98" t="s">
        <v>1549</v>
      </c>
      <c r="K1849" s="100" t="s">
        <v>4241</v>
      </c>
      <c r="L1849" s="97" t="s">
        <v>1080</v>
      </c>
      <c r="M1849" s="102" t="s">
        <v>2408</v>
      </c>
      <c r="N1849" s="102"/>
      <c r="O1849"/>
      <c r="P1849" t="str">
        <f t="shared" si="499"/>
        <v/>
      </c>
      <c r="Q1849" t="str">
        <f>IF(ISNA(VLOOKUP(AC1849,#REF!,1)),"//","")</f>
        <v/>
      </c>
      <c r="R1849"/>
      <c r="S1849" s="43">
        <f t="shared" si="463"/>
        <v>585</v>
      </c>
      <c r="T1849" s="92" t="s">
        <v>2895</v>
      </c>
      <c r="U1849" s="70" t="s">
        <v>2431</v>
      </c>
      <c r="V1849" s="70" t="s">
        <v>2431</v>
      </c>
      <c r="W1849" s="44" t="str">
        <f t="shared" si="491"/>
        <v>"X" STD_SPACE_3_PER_EM STD_RIGHT_ARROW STD_SPACE_3_PER_EM "BAL"</v>
      </c>
      <c r="X1849" s="25" t="str">
        <f t="shared" si="492"/>
        <v>X&gt;BAL</v>
      </c>
      <c r="Y1849" s="1">
        <f t="shared" si="493"/>
        <v>1800</v>
      </c>
      <c r="Z1849" t="str">
        <f t="shared" si="494"/>
        <v>ITM_EE_X2BAL</v>
      </c>
      <c r="AA1849" s="158" t="str">
        <f>IF(ISNA(VLOOKUP(X1849,Sheet2!J:J,1,0)),"//","")</f>
        <v>//</v>
      </c>
      <c r="AC1849" s="108" t="str">
        <f t="shared" si="495"/>
        <v>X&gt;BAL</v>
      </c>
      <c r="AD1849" t="b">
        <f t="shared" si="496"/>
        <v>1</v>
      </c>
    </row>
    <row r="1850" spans="1:30">
      <c r="A1850" s="56">
        <f t="shared" si="497"/>
        <v>1850</v>
      </c>
      <c r="B1850" s="55">
        <f t="shared" si="498"/>
        <v>1801</v>
      </c>
      <c r="C1850" s="97" t="s">
        <v>4000</v>
      </c>
      <c r="D1850" s="228">
        <v>45</v>
      </c>
      <c r="E1850" s="98" t="s">
        <v>533</v>
      </c>
      <c r="F1850" s="98" t="s">
        <v>349</v>
      </c>
      <c r="G1850" s="99">
        <v>0</v>
      </c>
      <c r="H1850" s="99">
        <v>0</v>
      </c>
      <c r="I1850" s="182" t="s">
        <v>1</v>
      </c>
      <c r="J1850" s="98" t="s">
        <v>1550</v>
      </c>
      <c r="K1850" s="100" t="s">
        <v>4077</v>
      </c>
      <c r="L1850" s="97"/>
      <c r="M1850" s="102" t="s">
        <v>5081</v>
      </c>
      <c r="N1850" s="102"/>
      <c r="O1850"/>
      <c r="P1850" t="str">
        <f t="shared" si="499"/>
        <v>NOT EQUAL</v>
      </c>
      <c r="Q1850" t="str">
        <f>IF(ISNA(VLOOKUP(AC1850,#REF!,1)),"//","")</f>
        <v/>
      </c>
      <c r="R1850"/>
      <c r="S1850" s="43">
        <f t="shared" si="463"/>
        <v>586</v>
      </c>
      <c r="T1850" s="92" t="s">
        <v>2939</v>
      </c>
      <c r="U1850" s="70" t="s">
        <v>2431</v>
      </c>
      <c r="V1850" s="70" t="s">
        <v>5086</v>
      </c>
      <c r="W1850" s="44" t="str">
        <f t="shared" si="491"/>
        <v/>
      </c>
      <c r="X1850" s="25" t="str">
        <f t="shared" si="492"/>
        <v>M.A</v>
      </c>
      <c r="Y1850" s="1">
        <f t="shared" si="493"/>
        <v>1801</v>
      </c>
      <c r="Z1850" t="str">
        <f t="shared" si="494"/>
        <v>ITM_MATX_A</v>
      </c>
      <c r="AA1850" s="158" t="str">
        <f>IF(ISNA(VLOOKUP(X1850,Sheet2!J:J,1,0)),"//","")</f>
        <v>//</v>
      </c>
      <c r="AC1850" s="108" t="str">
        <f t="shared" si="495"/>
        <v/>
      </c>
      <c r="AD1850" t="b">
        <f t="shared" si="496"/>
        <v>0</v>
      </c>
    </row>
    <row r="1851" spans="1:30">
      <c r="A1851" s="56">
        <f t="shared" si="497"/>
        <v>1851</v>
      </c>
      <c r="B1851" s="55">
        <f t="shared" si="498"/>
        <v>1802</v>
      </c>
      <c r="C1851" s="97" t="s">
        <v>4005</v>
      </c>
      <c r="D1851" s="228" t="s">
        <v>7</v>
      </c>
      <c r="E1851" s="98" t="s">
        <v>1534</v>
      </c>
      <c r="F1851" s="98" t="s">
        <v>508</v>
      </c>
      <c r="G1851" s="196">
        <v>0</v>
      </c>
      <c r="H1851" s="196">
        <v>0</v>
      </c>
      <c r="I1851" s="177" t="s">
        <v>3</v>
      </c>
      <c r="J1851" s="98" t="s">
        <v>1549</v>
      </c>
      <c r="K1851" s="100" t="s">
        <v>4241</v>
      </c>
      <c r="L1851" s="105" t="s">
        <v>1074</v>
      </c>
      <c r="M1851" s="102" t="s">
        <v>2388</v>
      </c>
      <c r="N1851" s="102"/>
      <c r="O1851" s="43"/>
      <c r="P1851" t="str">
        <f t="shared" ref="P1851:P1867" si="506">IF(E1851=F1851,"","NOT EQUAL")</f>
        <v>NOT EQUAL</v>
      </c>
      <c r="Q1851" s="43" t="str">
        <f>IF(ISNA(VLOOKUP(AC1851,#REF!,1)),"//","")</f>
        <v/>
      </c>
      <c r="R1851" s="43"/>
      <c r="S1851" s="43">
        <f t="shared" si="463"/>
        <v>587</v>
      </c>
      <c r="T1851" s="92" t="s">
        <v>2895</v>
      </c>
      <c r="U1851" s="70" t="s">
        <v>2431</v>
      </c>
      <c r="V1851" s="70" t="s">
        <v>2431</v>
      </c>
      <c r="W1851" s="44" t="str">
        <f t="shared" si="491"/>
        <v>"OP_A"</v>
      </c>
      <c r="X1851" s="25" t="str">
        <f t="shared" si="492"/>
        <v>OP_A</v>
      </c>
      <c r="Y1851" s="1">
        <f t="shared" si="493"/>
        <v>1802</v>
      </c>
      <c r="Z1851" t="str">
        <f t="shared" si="494"/>
        <v>ITM_op_a</v>
      </c>
      <c r="AA1851" s="158" t="str">
        <f>IF(ISNA(VLOOKUP(X1851,Sheet2!J:J,1,0)),"//","")</f>
        <v>//</v>
      </c>
      <c r="AC1851" s="108" t="str">
        <f t="shared" si="495"/>
        <v>OP_A</v>
      </c>
      <c r="AD1851" t="b">
        <f t="shared" si="496"/>
        <v>1</v>
      </c>
    </row>
    <row r="1852" spans="1:30">
      <c r="A1852" s="56">
        <f t="shared" si="497"/>
        <v>1852</v>
      </c>
      <c r="B1852" s="55">
        <f t="shared" si="498"/>
        <v>1803</v>
      </c>
      <c r="C1852" s="97" t="s">
        <v>4006</v>
      </c>
      <c r="D1852" s="228" t="s">
        <v>7</v>
      </c>
      <c r="E1852" s="98" t="s">
        <v>1535</v>
      </c>
      <c r="F1852" s="98" t="s">
        <v>1075</v>
      </c>
      <c r="G1852" s="99">
        <v>0</v>
      </c>
      <c r="H1852" s="99">
        <v>0</v>
      </c>
      <c r="I1852" s="177" t="s">
        <v>3</v>
      </c>
      <c r="J1852" s="98" t="s">
        <v>1549</v>
      </c>
      <c r="K1852" s="100" t="s">
        <v>4241</v>
      </c>
      <c r="L1852" s="97" t="s">
        <v>1554</v>
      </c>
      <c r="M1852" s="102" t="s">
        <v>2389</v>
      </c>
      <c r="N1852" s="102"/>
      <c r="O1852"/>
      <c r="P1852" t="str">
        <f t="shared" si="506"/>
        <v>NOT EQUAL</v>
      </c>
      <c r="Q1852" t="str">
        <f>IF(ISNA(VLOOKUP(AC1852,#REF!,1)),"//","")</f>
        <v/>
      </c>
      <c r="R1852"/>
      <c r="S1852" s="43">
        <f t="shared" si="463"/>
        <v>588</v>
      </c>
      <c r="T1852" s="92" t="s">
        <v>2895</v>
      </c>
      <c r="U1852" s="70" t="s">
        <v>2431</v>
      </c>
      <c r="V1852" s="70" t="s">
        <v>2431</v>
      </c>
      <c r="W1852" s="44" t="str">
        <f t="shared" si="491"/>
        <v>"OP_A" STD_SUP_2</v>
      </c>
      <c r="X1852" s="25" t="str">
        <f t="shared" si="492"/>
        <v>OP_A^2</v>
      </c>
      <c r="Y1852" s="1">
        <f t="shared" si="493"/>
        <v>1803</v>
      </c>
      <c r="Z1852" t="str">
        <f t="shared" si="494"/>
        <v>ITM_op_a2</v>
      </c>
      <c r="AA1852" s="158" t="str">
        <f>IF(ISNA(VLOOKUP(X1852,Sheet2!J:J,1,0)),"//","")</f>
        <v>//</v>
      </c>
      <c r="AC1852" s="108" t="str">
        <f t="shared" si="495"/>
        <v>OP_A^2</v>
      </c>
      <c r="AD1852" t="b">
        <f t="shared" si="496"/>
        <v>1</v>
      </c>
    </row>
    <row r="1853" spans="1:30">
      <c r="A1853" s="56">
        <f t="shared" si="497"/>
        <v>1853</v>
      </c>
      <c r="B1853" s="55">
        <f t="shared" si="498"/>
        <v>1804</v>
      </c>
      <c r="C1853" s="97" t="s">
        <v>4007</v>
      </c>
      <c r="D1853" s="228" t="s">
        <v>7</v>
      </c>
      <c r="E1853" s="98" t="s">
        <v>1536</v>
      </c>
      <c r="F1853" s="98" t="s">
        <v>517</v>
      </c>
      <c r="G1853" s="99">
        <v>0</v>
      </c>
      <c r="H1853" s="99">
        <v>0</v>
      </c>
      <c r="I1853" s="177" t="s">
        <v>3</v>
      </c>
      <c r="J1853" s="98" t="s">
        <v>1549</v>
      </c>
      <c r="K1853" s="100" t="s">
        <v>4241</v>
      </c>
      <c r="L1853" s="97" t="s">
        <v>1555</v>
      </c>
      <c r="M1853" s="102" t="s">
        <v>2390</v>
      </c>
      <c r="N1853" s="102"/>
      <c r="O1853"/>
      <c r="P1853" t="str">
        <f t="shared" si="506"/>
        <v>NOT EQUAL</v>
      </c>
      <c r="Q1853" t="str">
        <f>IF(ISNA(VLOOKUP(AC1853,#REF!,1)),"//","")</f>
        <v/>
      </c>
      <c r="R1853"/>
      <c r="S1853" s="43">
        <f t="shared" si="463"/>
        <v>589</v>
      </c>
      <c r="T1853" s="92" t="s">
        <v>2895</v>
      </c>
      <c r="U1853" s="70" t="s">
        <v>2431</v>
      </c>
      <c r="V1853" s="70" t="s">
        <v>2431</v>
      </c>
      <c r="W1853" s="44" t="str">
        <f t="shared" si="491"/>
        <v>"OP_J"</v>
      </c>
      <c r="X1853" s="25" t="str">
        <f t="shared" si="492"/>
        <v>OP_J</v>
      </c>
      <c r="Y1853" s="1">
        <f t="shared" si="493"/>
        <v>1804</v>
      </c>
      <c r="Z1853" t="str">
        <f t="shared" si="494"/>
        <v>ITM_op_j</v>
      </c>
      <c r="AA1853" s="158" t="str">
        <f>IF(ISNA(VLOOKUP(X1853,Sheet2!J:J,1,0)),"//","")</f>
        <v>//</v>
      </c>
      <c r="AC1853" s="108" t="str">
        <f t="shared" si="495"/>
        <v>OP_J</v>
      </c>
      <c r="AD1853" t="b">
        <f t="shared" si="496"/>
        <v>1</v>
      </c>
    </row>
    <row r="1854" spans="1:30">
      <c r="A1854" s="56">
        <f t="shared" si="497"/>
        <v>1854</v>
      </c>
      <c r="B1854" s="55">
        <f t="shared" si="498"/>
        <v>1805</v>
      </c>
      <c r="C1854" s="97" t="s">
        <v>4009</v>
      </c>
      <c r="D1854" s="228">
        <v>2</v>
      </c>
      <c r="E1854" s="100" t="s">
        <v>2881</v>
      </c>
      <c r="F1854" s="100" t="s">
        <v>2881</v>
      </c>
      <c r="G1854" s="104">
        <v>0</v>
      </c>
      <c r="H1854" s="104">
        <v>0</v>
      </c>
      <c r="I1854" s="177" t="s">
        <v>3</v>
      </c>
      <c r="J1854" s="98" t="s">
        <v>1549</v>
      </c>
      <c r="K1854" s="100" t="s">
        <v>4241</v>
      </c>
      <c r="L1854" s="97" t="s">
        <v>1058</v>
      </c>
      <c r="M1854" s="102" t="s">
        <v>2376</v>
      </c>
      <c r="N1854" s="102"/>
      <c r="O1854"/>
      <c r="P1854" t="str">
        <f t="shared" si="506"/>
        <v/>
      </c>
      <c r="Q1854" t="str">
        <f>IF(ISNA(VLOOKUP(AC1854,#REF!,1)),"//","")</f>
        <v/>
      </c>
      <c r="R1854"/>
      <c r="S1854" s="43">
        <f t="shared" si="463"/>
        <v>590</v>
      </c>
      <c r="T1854" s="92" t="s">
        <v>2938</v>
      </c>
      <c r="U1854" s="70" t="s">
        <v>2431</v>
      </c>
      <c r="V1854" s="70" t="s">
        <v>2952</v>
      </c>
      <c r="W1854" s="44" t="str">
        <f t="shared" si="491"/>
        <v>"BIN"</v>
      </c>
      <c r="X1854" s="25" t="str">
        <f t="shared" si="492"/>
        <v>&gt;BIN</v>
      </c>
      <c r="Y1854" s="1">
        <f t="shared" si="493"/>
        <v>1805</v>
      </c>
      <c r="Z1854" t="str">
        <f t="shared" si="494"/>
        <v>ITM_2BIN</v>
      </c>
      <c r="AA1854" s="158" t="str">
        <f>IF(ISNA(VLOOKUP(X1854,Sheet2!J:J,1,0)),"//","")</f>
        <v>//</v>
      </c>
      <c r="AC1854" s="108" t="str">
        <f t="shared" si="495"/>
        <v>BIN</v>
      </c>
      <c r="AD1854" t="b">
        <f t="shared" si="496"/>
        <v>0</v>
      </c>
    </row>
    <row r="1855" spans="1:30">
      <c r="A1855" s="56">
        <f t="shared" si="497"/>
        <v>1855</v>
      </c>
      <c r="B1855" s="55">
        <f t="shared" si="498"/>
        <v>1806</v>
      </c>
      <c r="C1855" s="97" t="s">
        <v>4009</v>
      </c>
      <c r="D1855" s="228">
        <v>8</v>
      </c>
      <c r="E1855" s="98" t="s">
        <v>2882</v>
      </c>
      <c r="F1855" s="98" t="s">
        <v>2882</v>
      </c>
      <c r="G1855" s="99">
        <v>0</v>
      </c>
      <c r="H1855" s="99">
        <v>0</v>
      </c>
      <c r="I1855" s="177" t="s">
        <v>3</v>
      </c>
      <c r="J1855" s="98" t="s">
        <v>1549</v>
      </c>
      <c r="K1855" s="100" t="s">
        <v>4241</v>
      </c>
      <c r="L1855" s="97" t="s">
        <v>1058</v>
      </c>
      <c r="M1855" s="102" t="s">
        <v>2377</v>
      </c>
      <c r="N1855" s="102"/>
      <c r="O1855"/>
      <c r="P1855" t="str">
        <f t="shared" si="506"/>
        <v/>
      </c>
      <c r="Q1855" t="str">
        <f>IF(ISNA(VLOOKUP(AC1855,#REF!,1)),"//","")</f>
        <v/>
      </c>
      <c r="R1855"/>
      <c r="S1855" s="43">
        <f t="shared" si="463"/>
        <v>591</v>
      </c>
      <c r="T1855" s="92" t="s">
        <v>2938</v>
      </c>
      <c r="U1855" s="70" t="s">
        <v>2431</v>
      </c>
      <c r="V1855" s="70" t="s">
        <v>2953</v>
      </c>
      <c r="W1855" s="44" t="str">
        <f t="shared" si="491"/>
        <v>"OCT"</v>
      </c>
      <c r="X1855" s="25" t="str">
        <f t="shared" si="492"/>
        <v>&gt;OCT</v>
      </c>
      <c r="Y1855" s="1">
        <f t="shared" si="493"/>
        <v>1806</v>
      </c>
      <c r="Z1855" t="str">
        <f t="shared" si="494"/>
        <v>ITM_2OCT</v>
      </c>
      <c r="AA1855" s="158" t="str">
        <f>IF(ISNA(VLOOKUP(X1855,Sheet2!J:J,1,0)),"//","")</f>
        <v>//</v>
      </c>
      <c r="AC1855" s="108" t="str">
        <f t="shared" si="495"/>
        <v>OCT</v>
      </c>
      <c r="AD1855" t="b">
        <f t="shared" si="496"/>
        <v>0</v>
      </c>
    </row>
    <row r="1856" spans="1:30">
      <c r="A1856" s="56">
        <f t="shared" si="497"/>
        <v>1856</v>
      </c>
      <c r="B1856" s="55">
        <f t="shared" si="498"/>
        <v>1807</v>
      </c>
      <c r="C1856" s="97" t="s">
        <v>4009</v>
      </c>
      <c r="D1856" s="228">
        <v>10</v>
      </c>
      <c r="E1856" s="98" t="s">
        <v>1216</v>
      </c>
      <c r="F1856" s="98" t="s">
        <v>1216</v>
      </c>
      <c r="G1856" s="99">
        <v>0</v>
      </c>
      <c r="H1856" s="99">
        <v>0</v>
      </c>
      <c r="I1856" s="177" t="s">
        <v>3</v>
      </c>
      <c r="J1856" s="98" t="s">
        <v>1549</v>
      </c>
      <c r="K1856" s="100" t="s">
        <v>4241</v>
      </c>
      <c r="L1856" s="97" t="s">
        <v>1058</v>
      </c>
      <c r="M1856" s="102" t="s">
        <v>2378</v>
      </c>
      <c r="N1856" s="102"/>
      <c r="O1856"/>
      <c r="P1856" t="str">
        <f t="shared" si="506"/>
        <v/>
      </c>
      <c r="Q1856" t="str">
        <f>IF(ISNA(VLOOKUP(AC1856,#REF!,1)),"//","")</f>
        <v/>
      </c>
      <c r="R1856"/>
      <c r="S1856" s="43">
        <f t="shared" si="463"/>
        <v>592</v>
      </c>
      <c r="T1856" s="92" t="s">
        <v>2938</v>
      </c>
      <c r="U1856" s="70" t="s">
        <v>2431</v>
      </c>
      <c r="V1856" s="96" t="s">
        <v>2954</v>
      </c>
      <c r="W1856" s="44" t="str">
        <f t="shared" si="491"/>
        <v>"DEC"</v>
      </c>
      <c r="X1856" s="25" t="str">
        <f t="shared" si="492"/>
        <v>&gt;DEC</v>
      </c>
      <c r="Y1856" s="1">
        <f t="shared" si="493"/>
        <v>1807</v>
      </c>
      <c r="Z1856" t="str">
        <f t="shared" si="494"/>
        <v>ITM_2DEC</v>
      </c>
      <c r="AA1856" s="158" t="str">
        <f>IF(ISNA(VLOOKUP(X1856,Sheet2!J:J,1,0)),"//","")</f>
        <v>//</v>
      </c>
      <c r="AC1856" s="108" t="str">
        <f t="shared" si="495"/>
        <v>DEC</v>
      </c>
      <c r="AD1856" t="b">
        <f t="shared" si="496"/>
        <v>0</v>
      </c>
    </row>
    <row r="1857" spans="1:30">
      <c r="A1857" s="56">
        <f t="shared" si="497"/>
        <v>1857</v>
      </c>
      <c r="B1857" s="55">
        <f t="shared" si="498"/>
        <v>1808</v>
      </c>
      <c r="C1857" s="97" t="s">
        <v>4009</v>
      </c>
      <c r="D1857" s="228">
        <v>16</v>
      </c>
      <c r="E1857" s="98" t="s">
        <v>1523</v>
      </c>
      <c r="F1857" s="98" t="s">
        <v>1523</v>
      </c>
      <c r="G1857" s="99">
        <v>0</v>
      </c>
      <c r="H1857" s="99">
        <v>0</v>
      </c>
      <c r="I1857" s="177" t="s">
        <v>3</v>
      </c>
      <c r="J1857" s="98" t="s">
        <v>1549</v>
      </c>
      <c r="K1857" s="100" t="s">
        <v>4241</v>
      </c>
      <c r="L1857" s="97" t="s">
        <v>1058</v>
      </c>
      <c r="M1857" s="102" t="s">
        <v>2379</v>
      </c>
      <c r="N1857" s="102"/>
      <c r="O1857"/>
      <c r="P1857" t="str">
        <f t="shared" si="506"/>
        <v/>
      </c>
      <c r="Q1857" t="str">
        <f>IF(ISNA(VLOOKUP(AC1857,#REF!,1)),"//","")</f>
        <v/>
      </c>
      <c r="R1857"/>
      <c r="S1857" s="43">
        <f t="shared" si="463"/>
        <v>593</v>
      </c>
      <c r="T1857" s="92" t="s">
        <v>2938</v>
      </c>
      <c r="U1857" s="70" t="s">
        <v>2431</v>
      </c>
      <c r="V1857" s="96" t="s">
        <v>2955</v>
      </c>
      <c r="W1857" s="44" t="str">
        <f t="shared" si="491"/>
        <v>"HEX"</v>
      </c>
      <c r="X1857" s="25" t="str">
        <f t="shared" si="492"/>
        <v>&gt;HEX</v>
      </c>
      <c r="Y1857" s="1">
        <f t="shared" si="493"/>
        <v>1808</v>
      </c>
      <c r="Z1857" t="str">
        <f t="shared" si="494"/>
        <v>ITM_2HEX</v>
      </c>
      <c r="AA1857" s="158" t="str">
        <f>IF(ISNA(VLOOKUP(X1857,Sheet2!J:J,1,0)),"//","")</f>
        <v>//</v>
      </c>
      <c r="AC1857" s="108" t="str">
        <f t="shared" si="495"/>
        <v>HEX</v>
      </c>
      <c r="AD1857" t="b">
        <f t="shared" si="496"/>
        <v>0</v>
      </c>
    </row>
    <row r="1858" spans="1:30">
      <c r="A1858" s="56">
        <f t="shared" si="497"/>
        <v>1858</v>
      </c>
      <c r="B1858" s="55">
        <f t="shared" si="498"/>
        <v>1809</v>
      </c>
      <c r="C1858" s="97" t="s">
        <v>3937</v>
      </c>
      <c r="D1858" s="228">
        <v>8</v>
      </c>
      <c r="E1858" s="98" t="s">
        <v>1532</v>
      </c>
      <c r="F1858" s="98" t="s">
        <v>1532</v>
      </c>
      <c r="G1858" s="99">
        <v>0</v>
      </c>
      <c r="H1858" s="99">
        <v>0</v>
      </c>
      <c r="I1858" s="177" t="s">
        <v>3</v>
      </c>
      <c r="J1858" s="98" t="s">
        <v>1550</v>
      </c>
      <c r="K1858" s="100" t="s">
        <v>4077</v>
      </c>
      <c r="L1858" s="97" t="s">
        <v>1058</v>
      </c>
      <c r="M1858" s="102" t="s">
        <v>2380</v>
      </c>
      <c r="N1858" s="102"/>
      <c r="O1858"/>
      <c r="P1858" t="str">
        <f t="shared" si="506"/>
        <v/>
      </c>
      <c r="Q1858" t="str">
        <f>IF(ISNA(VLOOKUP(AC1858,#REF!,1)),"//","")</f>
        <v/>
      </c>
      <c r="R1858"/>
      <c r="S1858" s="43">
        <f t="shared" si="463"/>
        <v>593</v>
      </c>
      <c r="T1858" s="92" t="s">
        <v>2938</v>
      </c>
      <c r="U1858" s="70" t="s">
        <v>2431</v>
      </c>
      <c r="V1858" s="96" t="s">
        <v>2431</v>
      </c>
      <c r="W1858" s="44" t="str">
        <f t="shared" si="491"/>
        <v/>
      </c>
      <c r="X1858" s="25" t="str">
        <f t="shared" si="492"/>
        <v/>
      </c>
      <c r="Y1858" s="1">
        <f t="shared" si="493"/>
        <v>1809</v>
      </c>
      <c r="Z1858" t="str">
        <f t="shared" si="494"/>
        <v>ITM_WS8</v>
      </c>
      <c r="AA1858" s="158" t="str">
        <f>IF(ISNA(VLOOKUP(X1858,Sheet2!J:J,1,0)),"//","")</f>
        <v/>
      </c>
      <c r="AC1858" s="108" t="str">
        <f t="shared" si="495"/>
        <v/>
      </c>
      <c r="AD1858" t="b">
        <f t="shared" si="496"/>
        <v>1</v>
      </c>
    </row>
    <row r="1859" spans="1:30">
      <c r="A1859" s="56">
        <f t="shared" si="497"/>
        <v>1859</v>
      </c>
      <c r="B1859" s="55">
        <f t="shared" si="498"/>
        <v>1810</v>
      </c>
      <c r="C1859" s="97" t="s">
        <v>3937</v>
      </c>
      <c r="D1859" s="228">
        <v>16</v>
      </c>
      <c r="E1859" s="98" t="s">
        <v>1059</v>
      </c>
      <c r="F1859" s="98" t="s">
        <v>1059</v>
      </c>
      <c r="G1859" s="99">
        <v>0</v>
      </c>
      <c r="H1859" s="99">
        <v>0</v>
      </c>
      <c r="I1859" s="177" t="s">
        <v>3</v>
      </c>
      <c r="J1859" s="98" t="s">
        <v>1550</v>
      </c>
      <c r="K1859" s="100" t="s">
        <v>4077</v>
      </c>
      <c r="L1859" s="97" t="s">
        <v>1058</v>
      </c>
      <c r="M1859" s="102" t="s">
        <v>2381</v>
      </c>
      <c r="N1859" s="102"/>
      <c r="O1859"/>
      <c r="P1859" t="str">
        <f t="shared" si="506"/>
        <v/>
      </c>
      <c r="Q1859" t="str">
        <f>IF(ISNA(VLOOKUP(AC1859,#REF!,1)),"//","")</f>
        <v/>
      </c>
      <c r="R1859"/>
      <c r="S1859" s="43">
        <f t="shared" si="463"/>
        <v>593</v>
      </c>
      <c r="T1859" s="92" t="s">
        <v>2938</v>
      </c>
      <c r="U1859" s="70" t="s">
        <v>2431</v>
      </c>
      <c r="V1859" s="70" t="s">
        <v>2431</v>
      </c>
      <c r="W1859" s="44" t="str">
        <f t="shared" si="491"/>
        <v/>
      </c>
      <c r="X1859" s="25" t="str">
        <f t="shared" si="492"/>
        <v/>
      </c>
      <c r="Y1859" s="1">
        <f t="shared" si="493"/>
        <v>1810</v>
      </c>
      <c r="Z1859" t="str">
        <f t="shared" si="494"/>
        <v>ITM_WS16</v>
      </c>
      <c r="AA1859" s="158" t="str">
        <f>IF(ISNA(VLOOKUP(X1859,Sheet2!J:J,1,0)),"//","")</f>
        <v/>
      </c>
      <c r="AC1859" s="108" t="str">
        <f t="shared" si="495"/>
        <v/>
      </c>
      <c r="AD1859" t="b">
        <f t="shared" si="496"/>
        <v>1</v>
      </c>
    </row>
    <row r="1860" spans="1:30">
      <c r="A1860" s="56">
        <f t="shared" si="497"/>
        <v>1860</v>
      </c>
      <c r="B1860" s="55">
        <f t="shared" si="498"/>
        <v>1811</v>
      </c>
      <c r="C1860" s="97" t="s">
        <v>3937</v>
      </c>
      <c r="D1860" s="228">
        <v>32</v>
      </c>
      <c r="E1860" s="98" t="s">
        <v>1060</v>
      </c>
      <c r="F1860" s="98" t="s">
        <v>1060</v>
      </c>
      <c r="G1860" s="99">
        <v>0</v>
      </c>
      <c r="H1860" s="99">
        <v>0</v>
      </c>
      <c r="I1860" s="177" t="s">
        <v>3</v>
      </c>
      <c r="J1860" s="98" t="s">
        <v>1550</v>
      </c>
      <c r="K1860" s="100" t="s">
        <v>4077</v>
      </c>
      <c r="L1860" s="97" t="s">
        <v>1058</v>
      </c>
      <c r="M1860" s="102" t="s">
        <v>2382</v>
      </c>
      <c r="N1860" s="102"/>
      <c r="O1860"/>
      <c r="P1860" t="str">
        <f t="shared" si="506"/>
        <v/>
      </c>
      <c r="Q1860" t="str">
        <f>IF(ISNA(VLOOKUP(AC1860,#REF!,1)),"//","")</f>
        <v/>
      </c>
      <c r="R1860"/>
      <c r="S1860" s="43">
        <f t="shared" si="463"/>
        <v>593</v>
      </c>
      <c r="T1860" s="92" t="s">
        <v>2938</v>
      </c>
      <c r="U1860" s="70" t="s">
        <v>2431</v>
      </c>
      <c r="V1860" s="70" t="s">
        <v>2431</v>
      </c>
      <c r="W1860" s="44" t="str">
        <f t="shared" si="491"/>
        <v/>
      </c>
      <c r="X1860" s="25" t="str">
        <f t="shared" si="492"/>
        <v/>
      </c>
      <c r="Y1860" s="1">
        <f t="shared" si="493"/>
        <v>1811</v>
      </c>
      <c r="Z1860" t="str">
        <f t="shared" si="494"/>
        <v>ITM_WS32</v>
      </c>
      <c r="AA1860" s="158" t="str">
        <f>IF(ISNA(VLOOKUP(X1860,Sheet2!J:J,1,0)),"//","")</f>
        <v/>
      </c>
      <c r="AC1860" s="108" t="str">
        <f t="shared" si="495"/>
        <v/>
      </c>
      <c r="AD1860" t="b">
        <f t="shared" si="496"/>
        <v>1</v>
      </c>
    </row>
    <row r="1861" spans="1:30">
      <c r="A1861" s="56">
        <f t="shared" si="497"/>
        <v>1861</v>
      </c>
      <c r="B1861" s="55">
        <f t="shared" si="498"/>
        <v>1812</v>
      </c>
      <c r="C1861" s="97" t="s">
        <v>3937</v>
      </c>
      <c r="D1861" s="228">
        <v>64</v>
      </c>
      <c r="E1861" s="98" t="s">
        <v>1061</v>
      </c>
      <c r="F1861" s="98" t="s">
        <v>1061</v>
      </c>
      <c r="G1861" s="99">
        <v>0</v>
      </c>
      <c r="H1861" s="99">
        <v>0</v>
      </c>
      <c r="I1861" s="177" t="s">
        <v>3</v>
      </c>
      <c r="J1861" s="98" t="s">
        <v>1550</v>
      </c>
      <c r="K1861" s="100" t="s">
        <v>4077</v>
      </c>
      <c r="L1861" s="97" t="s">
        <v>1058</v>
      </c>
      <c r="M1861" s="102" t="s">
        <v>2383</v>
      </c>
      <c r="N1861" s="102"/>
      <c r="O1861"/>
      <c r="P1861" t="str">
        <f t="shared" si="506"/>
        <v/>
      </c>
      <c r="Q1861" t="str">
        <f>IF(ISNA(VLOOKUP(AC1861,#REF!,1)),"//","")</f>
        <v/>
      </c>
      <c r="R1861"/>
      <c r="S1861" s="43">
        <f t="shared" si="463"/>
        <v>593</v>
      </c>
      <c r="T1861" s="92" t="s">
        <v>2938</v>
      </c>
      <c r="U1861" s="70" t="s">
        <v>2431</v>
      </c>
      <c r="V1861" s="70" t="s">
        <v>2431</v>
      </c>
      <c r="W1861" s="44" t="str">
        <f t="shared" si="491"/>
        <v/>
      </c>
      <c r="X1861" s="25" t="str">
        <f t="shared" si="492"/>
        <v/>
      </c>
      <c r="Y1861" s="1">
        <f t="shared" si="493"/>
        <v>1812</v>
      </c>
      <c r="Z1861" t="str">
        <f t="shared" si="494"/>
        <v>ITM_WS64</v>
      </c>
      <c r="AA1861" s="158" t="str">
        <f>IF(ISNA(VLOOKUP(X1861,Sheet2!J:J,1,0)),"//","")</f>
        <v/>
      </c>
      <c r="AC1861" s="108" t="str">
        <f t="shared" si="495"/>
        <v/>
      </c>
      <c r="AD1861" t="b">
        <f t="shared" si="496"/>
        <v>1</v>
      </c>
    </row>
    <row r="1862" spans="1:30">
      <c r="A1862" s="56">
        <f t="shared" si="497"/>
        <v>1862</v>
      </c>
      <c r="B1862" s="55">
        <f t="shared" si="498"/>
        <v>1813</v>
      </c>
      <c r="C1862" s="59" t="s">
        <v>4574</v>
      </c>
      <c r="D1862" s="229" t="s">
        <v>7</v>
      </c>
      <c r="E1862" s="87" t="s">
        <v>4582</v>
      </c>
      <c r="F1862" s="87" t="s">
        <v>4582</v>
      </c>
      <c r="G1862" s="193">
        <v>0</v>
      </c>
      <c r="H1862" s="193">
        <v>0</v>
      </c>
      <c r="I1862" s="174" t="s">
        <v>3</v>
      </c>
      <c r="J1862" s="65" t="s">
        <v>1549</v>
      </c>
      <c r="K1862" s="66" t="s">
        <v>4241</v>
      </c>
      <c r="L1862" s="67"/>
      <c r="M1862" s="63" t="s">
        <v>4575</v>
      </c>
      <c r="N1862" s="13"/>
      <c r="O1862"/>
      <c r="P1862" t="str">
        <f t="shared" si="506"/>
        <v/>
      </c>
      <c r="Q1862" t="str">
        <f>IF(ISNA(VLOOKUP(AC1862,#REF!,1)),"//","")</f>
        <v/>
      </c>
      <c r="R1862"/>
      <c r="S1862" s="43">
        <f t="shared" si="463"/>
        <v>594</v>
      </c>
      <c r="T1862" s="92" t="s">
        <v>2431</v>
      </c>
      <c r="U1862" s="70" t="s">
        <v>2431</v>
      </c>
      <c r="V1862" s="70" t="s">
        <v>2431</v>
      </c>
      <c r="W1862" s="44" t="str">
        <f t="shared" si="491"/>
        <v>"HOUR"</v>
      </c>
      <c r="X1862" s="25" t="str">
        <f t="shared" si="492"/>
        <v>HOUR</v>
      </c>
      <c r="Y1862" s="1">
        <f t="shared" si="493"/>
        <v>1813</v>
      </c>
      <c r="Z1862" t="str">
        <f t="shared" si="494"/>
        <v>ITM_HR_DEG</v>
      </c>
      <c r="AA1862" s="158" t="str">
        <f>IF(ISNA(VLOOKUP(X1862,Sheet2!J:J,1,0)),"//","")</f>
        <v>//</v>
      </c>
      <c r="AC1862" s="108" t="str">
        <f t="shared" si="495"/>
        <v>HOUR</v>
      </c>
      <c r="AD1862" t="b">
        <f t="shared" si="496"/>
        <v>1</v>
      </c>
    </row>
    <row r="1863" spans="1:30">
      <c r="A1863" s="56">
        <f t="shared" si="497"/>
        <v>1863</v>
      </c>
      <c r="B1863" s="55">
        <f t="shared" si="498"/>
        <v>1814</v>
      </c>
      <c r="C1863" s="59" t="s">
        <v>4570</v>
      </c>
      <c r="D1863" s="229" t="s">
        <v>7</v>
      </c>
      <c r="E1863" s="87" t="s">
        <v>4568</v>
      </c>
      <c r="F1863" s="87" t="s">
        <v>4568</v>
      </c>
      <c r="G1863" s="193">
        <v>0</v>
      </c>
      <c r="H1863" s="193">
        <v>0</v>
      </c>
      <c r="I1863" s="174" t="s">
        <v>3</v>
      </c>
      <c r="J1863" s="65" t="s">
        <v>1549</v>
      </c>
      <c r="K1863" s="66" t="s">
        <v>4241</v>
      </c>
      <c r="L1863" s="67"/>
      <c r="M1863" s="63" t="s">
        <v>4572</v>
      </c>
      <c r="N1863" s="13"/>
      <c r="O1863"/>
      <c r="P1863" t="str">
        <f t="shared" si="506"/>
        <v/>
      </c>
      <c r="Q1863" t="str">
        <f>IF(ISNA(VLOOKUP(AC1863,#REF!,1)),"//","")</f>
        <v/>
      </c>
      <c r="R1863"/>
      <c r="S1863" s="43">
        <f t="shared" ref="S1863:S1926" si="507">IF(X1863&lt;&gt;"",S1862+1,S1862)</f>
        <v>595</v>
      </c>
      <c r="T1863" s="92" t="s">
        <v>2431</v>
      </c>
      <c r="U1863" s="70" t="s">
        <v>2431</v>
      </c>
      <c r="V1863" s="70" t="s">
        <v>2431</v>
      </c>
      <c r="W1863" s="44" t="str">
        <f t="shared" ref="W1863:W1926" si="508">IF( OR(U1863="CNST", I1863="CAT_REGS"),IF(E1863=CHAR(34)&amp;CHAR(34),F1863,E1863),
IF(U1863="YES",UPPER(IF(E1863=CHAR(34)&amp;CHAR(34),F1863,E1863)),
IF(   AND(U1863&lt;&gt;"NO",I1863="CAT_FNCT",D1863&lt;&gt;"multiply", D1863&lt;&gt;"divide"),IF(J1863="SLS_ENABLED",   UPPER(IF(E1863=CHAR(34)&amp;CHAR(34),F1863,E1863)),""),"")))</f>
        <v>"MIN"</v>
      </c>
      <c r="X1863" s="25" t="str">
        <f t="shared" ref="X1863:X1926" si="509">IF(LEN(V1863)&gt;0,V1863,SUBSTITUTE(SUBSTITUTE(SUBSTITUTE(SUBSTITUTE(SUBSTITUTE(SUBSTITUTE(SUBSTITUTE(SUBSTITUTE(SUBSTITUTE(SUBSTITUTE(SUBSTITUTE( (SUBSTITUTE( SUBSTITUTE( SUBSTITUTE( SUBSTITUTE(W1863,"STD_SIGMA","SUM"),"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Y1863" s="1">
        <f t="shared" ref="Y1863:Y1926" si="510">B1863</f>
        <v>1814</v>
      </c>
      <c r="Z1863" t="str">
        <f t="shared" ref="Z1863:Z1926" si="511">M1863</f>
        <v>ITM_MINUTE</v>
      </c>
      <c r="AA1863" s="158" t="str">
        <f>IF(ISNA(VLOOKUP(X1863,Sheet2!J:J,1,0)),"//","")</f>
        <v/>
      </c>
      <c r="AC1863" s="108" t="str">
        <f t="shared" ref="AC1863:AC1926" si="512">IF(LEN(X1863)=0,"",SUBSTITUTE(SUBSTITUTE(SUBSTITUTE(SUBSTITUTE(SUBSTITUTE(SUBSTITUTE(SUBSTITUTE(SUBSTITUTE(SUBSTITUTE(SUBSTITUTE(SUBSTITUTE(SUBSTITUTE(SUBSTITUTE(SUBSTITUTE(SUBSTITUTE(SUBSTITUTE(SUBSTITUTE( (SUBSTITUTE( SUBSTITUTE( SUBSTITUTE( SUBSTITUTE(W1863,"STD_SIGMA","SUM"),"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D1863" t="b">
        <f t="shared" ref="AD1863:AD1926" si="513">X1863=AC1863</f>
        <v>1</v>
      </c>
    </row>
    <row r="1864" spans="1:30">
      <c r="A1864" s="56">
        <f t="shared" si="497"/>
        <v>1864</v>
      </c>
      <c r="B1864" s="55">
        <f t="shared" si="498"/>
        <v>1815</v>
      </c>
      <c r="C1864" s="59" t="s">
        <v>4571</v>
      </c>
      <c r="D1864" s="229" t="s">
        <v>7</v>
      </c>
      <c r="E1864" s="87" t="s">
        <v>4569</v>
      </c>
      <c r="F1864" s="87" t="s">
        <v>4569</v>
      </c>
      <c r="G1864" s="193">
        <v>0</v>
      </c>
      <c r="H1864" s="193">
        <v>0</v>
      </c>
      <c r="I1864" s="174" t="s">
        <v>3</v>
      </c>
      <c r="J1864" s="65" t="s">
        <v>1549</v>
      </c>
      <c r="K1864" s="66" t="s">
        <v>4241</v>
      </c>
      <c r="L1864" s="67"/>
      <c r="M1864" s="63" t="s">
        <v>4573</v>
      </c>
      <c r="N1864" s="13"/>
      <c r="O1864"/>
      <c r="P1864" t="str">
        <f t="shared" si="506"/>
        <v/>
      </c>
      <c r="Q1864" t="str">
        <f>IF(ISNA(VLOOKUP(AC1864,#REF!,1)),"//","")</f>
        <v/>
      </c>
      <c r="R1864"/>
      <c r="S1864" s="43">
        <f t="shared" si="507"/>
        <v>596</v>
      </c>
      <c r="T1864" s="92" t="s">
        <v>2431</v>
      </c>
      <c r="U1864" s="70" t="s">
        <v>2431</v>
      </c>
      <c r="V1864" s="70" t="s">
        <v>2431</v>
      </c>
      <c r="W1864" s="44" t="str">
        <f t="shared" si="508"/>
        <v>"SEC"</v>
      </c>
      <c r="X1864" s="25" t="str">
        <f t="shared" si="509"/>
        <v>SEC</v>
      </c>
      <c r="Y1864" s="1">
        <f t="shared" si="510"/>
        <v>1815</v>
      </c>
      <c r="Z1864" t="str">
        <f t="shared" si="511"/>
        <v>ITM_SECOND</v>
      </c>
      <c r="AA1864" s="158" t="str">
        <f>IF(ISNA(VLOOKUP(X1864,Sheet2!J:J,1,0)),"//","")</f>
        <v>//</v>
      </c>
      <c r="AC1864" s="108" t="str">
        <f t="shared" si="512"/>
        <v>SEC</v>
      </c>
      <c r="AD1864" t="b">
        <f t="shared" si="513"/>
        <v>1</v>
      </c>
    </row>
    <row r="1865" spans="1:30">
      <c r="A1865" s="56">
        <f t="shared" si="497"/>
        <v>1865</v>
      </c>
      <c r="B1865" s="55">
        <f t="shared" si="498"/>
        <v>1816</v>
      </c>
      <c r="C1865" s="59" t="s">
        <v>4576</v>
      </c>
      <c r="D1865" s="229" t="s">
        <v>7</v>
      </c>
      <c r="E1865" s="65" t="s">
        <v>4578</v>
      </c>
      <c r="F1865" s="65" t="s">
        <v>4578</v>
      </c>
      <c r="G1865" s="73">
        <v>0</v>
      </c>
      <c r="H1865" s="73">
        <v>0</v>
      </c>
      <c r="I1865" s="174" t="s">
        <v>3</v>
      </c>
      <c r="J1865" s="65" t="s">
        <v>1549</v>
      </c>
      <c r="K1865" s="66" t="s">
        <v>4241</v>
      </c>
      <c r="L1865" s="67"/>
      <c r="M1865" s="63" t="s">
        <v>4579</v>
      </c>
      <c r="N1865" s="13"/>
      <c r="O1865"/>
      <c r="P1865" t="str">
        <f t="shared" si="506"/>
        <v/>
      </c>
      <c r="Q1865" t="str">
        <f>IF(ISNA(VLOOKUP(AC1865,#REF!,1)),"//","")</f>
        <v/>
      </c>
      <c r="R1865"/>
      <c r="S1865" s="43">
        <f t="shared" si="507"/>
        <v>597</v>
      </c>
      <c r="T1865" s="92" t="s">
        <v>2431</v>
      </c>
      <c r="U1865" s="70" t="s">
        <v>2431</v>
      </c>
      <c r="V1865" s="70" t="s">
        <v>2431</v>
      </c>
      <c r="W1865" s="44" t="str">
        <f t="shared" si="508"/>
        <v>STD_RIGHT_ARROW "TIME"</v>
      </c>
      <c r="X1865" s="25" t="str">
        <f t="shared" si="509"/>
        <v>&gt;TIME</v>
      </c>
      <c r="Y1865" s="1">
        <f t="shared" si="510"/>
        <v>1816</v>
      </c>
      <c r="Z1865" t="str">
        <f t="shared" si="511"/>
        <v>ITM_toTIME</v>
      </c>
      <c r="AA1865" s="158" t="str">
        <f>IF(ISNA(VLOOKUP(X1865,Sheet2!J:J,1,0)),"//","")</f>
        <v>//</v>
      </c>
      <c r="AC1865" s="108" t="str">
        <f t="shared" si="512"/>
        <v>&gt;TIME</v>
      </c>
      <c r="AD1865" t="b">
        <f t="shared" si="513"/>
        <v>1</v>
      </c>
    </row>
    <row r="1866" spans="1:30">
      <c r="A1866" s="56">
        <f t="shared" si="497"/>
        <v>1866</v>
      </c>
      <c r="B1866" s="55">
        <f t="shared" si="498"/>
        <v>1817</v>
      </c>
      <c r="C1866" s="59" t="s">
        <v>4577</v>
      </c>
      <c r="D1866" s="229" t="s">
        <v>7</v>
      </c>
      <c r="E1866" s="151" t="s">
        <v>4580</v>
      </c>
      <c r="F1866" s="151" t="s">
        <v>4580</v>
      </c>
      <c r="G1866" s="193">
        <v>0</v>
      </c>
      <c r="H1866" s="193">
        <v>0</v>
      </c>
      <c r="I1866" s="174" t="s">
        <v>3</v>
      </c>
      <c r="J1866" s="65" t="s">
        <v>1549</v>
      </c>
      <c r="K1866" s="66" t="s">
        <v>4241</v>
      </c>
      <c r="L1866" s="67"/>
      <c r="M1866" s="63" t="s">
        <v>4581</v>
      </c>
      <c r="N1866" s="13"/>
      <c r="O1866"/>
      <c r="P1866" t="str">
        <f t="shared" si="506"/>
        <v/>
      </c>
      <c r="Q1866" t="str">
        <f>IF(ISNA(VLOOKUP(AC1866,#REF!,1)),"//","")</f>
        <v/>
      </c>
      <c r="R1866"/>
      <c r="S1866" s="43">
        <f t="shared" si="507"/>
        <v>598</v>
      </c>
      <c r="T1866" s="92" t="s">
        <v>2431</v>
      </c>
      <c r="U1866" s="70" t="s">
        <v>2431</v>
      </c>
      <c r="V1866" s="70" t="s">
        <v>2431</v>
      </c>
      <c r="W1866" s="44" t="str">
        <f t="shared" si="508"/>
        <v>"TIME" STD_RIGHT_ARROW</v>
      </c>
      <c r="X1866" s="25" t="str">
        <f t="shared" si="509"/>
        <v>TIME&gt;</v>
      </c>
      <c r="Y1866" s="1">
        <f t="shared" si="510"/>
        <v>1817</v>
      </c>
      <c r="Z1866" t="str">
        <f t="shared" si="511"/>
        <v>ITM_TIMEto</v>
      </c>
      <c r="AA1866" s="158" t="str">
        <f>IF(ISNA(VLOOKUP(X1866,Sheet2!J:J,1,0)),"//","")</f>
        <v>//</v>
      </c>
      <c r="AC1866" s="108" t="str">
        <f t="shared" si="512"/>
        <v>TIME&gt;</v>
      </c>
      <c r="AD1866" t="b">
        <f t="shared" si="513"/>
        <v>1</v>
      </c>
    </row>
    <row r="1867" spans="1:30">
      <c r="A1867" s="56">
        <f t="shared" si="497"/>
        <v>1867</v>
      </c>
      <c r="B1867" s="55">
        <f t="shared" si="498"/>
        <v>1818</v>
      </c>
      <c r="C1867" s="97" t="s">
        <v>3995</v>
      </c>
      <c r="D1867" s="162" t="s">
        <v>4597</v>
      </c>
      <c r="E1867" s="98" t="s">
        <v>4594</v>
      </c>
      <c r="F1867" s="98" t="s">
        <v>4594</v>
      </c>
      <c r="G1867" s="99">
        <v>0</v>
      </c>
      <c r="H1867" s="99">
        <v>0</v>
      </c>
      <c r="I1867" s="177" t="s">
        <v>3</v>
      </c>
      <c r="J1867" s="98" t="s">
        <v>1550</v>
      </c>
      <c r="K1867" s="100" t="s">
        <v>4077</v>
      </c>
      <c r="L1867" s="97" t="s">
        <v>4595</v>
      </c>
      <c r="M1867" s="102" t="s">
        <v>4596</v>
      </c>
      <c r="N1867" s="102"/>
      <c r="O1867"/>
      <c r="P1867" t="str">
        <f t="shared" si="506"/>
        <v/>
      </c>
      <c r="Q1867" t="str">
        <f>IF(ISNA(VLOOKUP(AC1867,#REF!,1)),"//","")</f>
        <v/>
      </c>
      <c r="R1867"/>
      <c r="S1867" s="43">
        <f t="shared" si="507"/>
        <v>598</v>
      </c>
      <c r="T1867" s="92" t="s">
        <v>2910</v>
      </c>
      <c r="U1867" s="70" t="s">
        <v>2431</v>
      </c>
      <c r="V1867" s="70" t="s">
        <v>2431</v>
      </c>
      <c r="W1867" s="44" t="str">
        <f t="shared" si="508"/>
        <v/>
      </c>
      <c r="X1867" s="25" t="str">
        <f t="shared" si="509"/>
        <v/>
      </c>
      <c r="Y1867" s="1">
        <f t="shared" si="510"/>
        <v>1818</v>
      </c>
      <c r="Z1867" t="str">
        <f t="shared" si="511"/>
        <v>ITM_GGREEK</v>
      </c>
      <c r="AA1867" s="158" t="str">
        <f>IF(ISNA(VLOOKUP(X1867,Sheet2!J:J,1,0)),"//","")</f>
        <v/>
      </c>
      <c r="AC1867" s="108" t="str">
        <f t="shared" si="512"/>
        <v/>
      </c>
      <c r="AD1867" t="b">
        <f t="shared" si="513"/>
        <v>1</v>
      </c>
    </row>
    <row r="1868" spans="1:30">
      <c r="A1868" s="56">
        <f t="shared" si="497"/>
        <v>1868</v>
      </c>
      <c r="B1868" s="55">
        <f t="shared" si="498"/>
        <v>1819</v>
      </c>
      <c r="C1868" s="97" t="s">
        <v>4058</v>
      </c>
      <c r="D1868" s="228" t="s">
        <v>3443</v>
      </c>
      <c r="E1868" s="100" t="s">
        <v>533</v>
      </c>
      <c r="F1868" s="100" t="s">
        <v>1071</v>
      </c>
      <c r="G1868" s="104">
        <v>0</v>
      </c>
      <c r="H1868" s="104">
        <v>0</v>
      </c>
      <c r="I1868" s="65" t="s">
        <v>1</v>
      </c>
      <c r="J1868" s="65" t="s">
        <v>1550</v>
      </c>
      <c r="K1868" s="66" t="s">
        <v>4077</v>
      </c>
      <c r="L1868" s="97" t="s">
        <v>1068</v>
      </c>
      <c r="M1868" s="102" t="s">
        <v>3443</v>
      </c>
      <c r="N1868" s="102"/>
      <c r="O1868"/>
      <c r="P1868" t="str">
        <f t="shared" si="499"/>
        <v>NOT EQUAL</v>
      </c>
      <c r="Q1868" t="str">
        <f>IF(ISNA(VLOOKUP(AC1868,#REF!,1)),"//","")</f>
        <v/>
      </c>
      <c r="R1868"/>
      <c r="S1868" s="43">
        <f t="shared" si="507"/>
        <v>598</v>
      </c>
      <c r="T1868" s="92"/>
      <c r="U1868" s="70"/>
      <c r="V1868" s="70"/>
      <c r="W1868" s="44" t="str">
        <f t="shared" si="508"/>
        <v/>
      </c>
      <c r="X1868" s="25" t="str">
        <f t="shared" si="509"/>
        <v/>
      </c>
      <c r="Y1868" s="1">
        <f t="shared" si="510"/>
        <v>1819</v>
      </c>
      <c r="Z1868" t="str">
        <f t="shared" si="511"/>
        <v>ITM_qoppa</v>
      </c>
      <c r="AA1868" s="158" t="str">
        <f>IF(ISNA(VLOOKUP(X1868,Sheet2!J:J,1,0)),"//","")</f>
        <v/>
      </c>
      <c r="AC1868" s="108" t="str">
        <f t="shared" si="512"/>
        <v/>
      </c>
      <c r="AD1868" t="b">
        <f t="shared" si="513"/>
        <v>1</v>
      </c>
    </row>
    <row r="1869" spans="1:30">
      <c r="A1869" s="56">
        <f t="shared" si="497"/>
        <v>1869</v>
      </c>
      <c r="B1869" s="55">
        <f t="shared" si="498"/>
        <v>1820</v>
      </c>
      <c r="C1869" s="97" t="s">
        <v>4058</v>
      </c>
      <c r="D1869" s="228" t="s">
        <v>3444</v>
      </c>
      <c r="E1869" s="98" t="s">
        <v>533</v>
      </c>
      <c r="F1869" s="98" t="s">
        <v>1072</v>
      </c>
      <c r="G1869" s="99">
        <v>0</v>
      </c>
      <c r="H1869" s="99">
        <v>0</v>
      </c>
      <c r="I1869" s="65" t="s">
        <v>1</v>
      </c>
      <c r="J1869" s="65" t="s">
        <v>1550</v>
      </c>
      <c r="K1869" s="66" t="s">
        <v>4077</v>
      </c>
      <c r="L1869" s="97" t="s">
        <v>1068</v>
      </c>
      <c r="M1869" s="102" t="s">
        <v>3444</v>
      </c>
      <c r="N1869" s="102"/>
      <c r="O1869"/>
      <c r="P1869" t="str">
        <f t="shared" si="499"/>
        <v>NOT EQUAL</v>
      </c>
      <c r="Q1869" t="str">
        <f>IF(ISNA(VLOOKUP(AC1869,#REF!,1)),"//","")</f>
        <v/>
      </c>
      <c r="R1869"/>
      <c r="S1869" s="43">
        <f t="shared" si="507"/>
        <v>598</v>
      </c>
      <c r="T1869" s="92"/>
      <c r="U1869" s="70"/>
      <c r="V1869" s="70"/>
      <c r="W1869" s="44" t="str">
        <f t="shared" si="508"/>
        <v/>
      </c>
      <c r="X1869" s="25" t="str">
        <f t="shared" si="509"/>
        <v/>
      </c>
      <c r="Y1869" s="1">
        <f t="shared" si="510"/>
        <v>1820</v>
      </c>
      <c r="Z1869" t="str">
        <f t="shared" si="511"/>
        <v>ITM_digamma</v>
      </c>
      <c r="AA1869" s="158" t="str">
        <f>IF(ISNA(VLOOKUP(X1869,Sheet2!J:J,1,0)),"//","")</f>
        <v/>
      </c>
      <c r="AC1869" s="108" t="str">
        <f t="shared" si="512"/>
        <v/>
      </c>
      <c r="AD1869" t="b">
        <f t="shared" si="513"/>
        <v>1</v>
      </c>
    </row>
    <row r="1870" spans="1:30">
      <c r="A1870" s="56">
        <f t="shared" si="497"/>
        <v>1870</v>
      </c>
      <c r="B1870" s="55">
        <f t="shared" si="498"/>
        <v>1821</v>
      </c>
      <c r="C1870" s="97" t="s">
        <v>4058</v>
      </c>
      <c r="D1870" s="228" t="s">
        <v>3445</v>
      </c>
      <c r="E1870" s="98" t="s">
        <v>533</v>
      </c>
      <c r="F1870" s="98" t="s">
        <v>1073</v>
      </c>
      <c r="G1870" s="99">
        <v>0</v>
      </c>
      <c r="H1870" s="99">
        <v>0</v>
      </c>
      <c r="I1870" s="65" t="s">
        <v>1</v>
      </c>
      <c r="J1870" s="65" t="s">
        <v>1550</v>
      </c>
      <c r="K1870" s="66" t="s">
        <v>4077</v>
      </c>
      <c r="L1870" s="97" t="s">
        <v>1068</v>
      </c>
      <c r="M1870" s="102" t="s">
        <v>3445</v>
      </c>
      <c r="N1870" s="102"/>
      <c r="O1870"/>
      <c r="P1870" t="str">
        <f t="shared" si="499"/>
        <v>NOT EQUAL</v>
      </c>
      <c r="Q1870" t="str">
        <f>IF(ISNA(VLOOKUP(AC1870,#REF!,1)),"//","")</f>
        <v/>
      </c>
      <c r="R1870"/>
      <c r="S1870" s="43">
        <f t="shared" si="507"/>
        <v>598</v>
      </c>
      <c r="T1870" s="92"/>
      <c r="U1870" s="70"/>
      <c r="V1870" s="70"/>
      <c r="W1870" s="44" t="str">
        <f t="shared" si="508"/>
        <v/>
      </c>
      <c r="X1870" s="25" t="str">
        <f t="shared" si="509"/>
        <v/>
      </c>
      <c r="Y1870" s="1">
        <f t="shared" si="510"/>
        <v>1821</v>
      </c>
      <c r="Z1870" t="str">
        <f t="shared" si="511"/>
        <v>ITM_sampi</v>
      </c>
      <c r="AA1870" s="158" t="str">
        <f>IF(ISNA(VLOOKUP(X1870,Sheet2!J:J,1,0)),"//","")</f>
        <v/>
      </c>
      <c r="AC1870" s="108" t="str">
        <f t="shared" si="512"/>
        <v/>
      </c>
      <c r="AD1870" t="b">
        <f t="shared" si="513"/>
        <v>1</v>
      </c>
    </row>
    <row r="1871" spans="1:30">
      <c r="A1871" s="56">
        <f t="shared" si="497"/>
        <v>1871</v>
      </c>
      <c r="B1871" s="55">
        <f t="shared" si="498"/>
        <v>1822</v>
      </c>
      <c r="C1871" s="97" t="s">
        <v>3984</v>
      </c>
      <c r="D1871" s="97" t="s">
        <v>2409</v>
      </c>
      <c r="E1871" s="98" t="s">
        <v>1545</v>
      </c>
      <c r="F1871" s="98" t="s">
        <v>1545</v>
      </c>
      <c r="G1871" s="99">
        <v>0</v>
      </c>
      <c r="H1871" s="99">
        <v>0</v>
      </c>
      <c r="I1871" s="177" t="s">
        <v>3</v>
      </c>
      <c r="J1871" s="98" t="s">
        <v>1549</v>
      </c>
      <c r="K1871" s="100" t="s">
        <v>4241</v>
      </c>
      <c r="L1871" s="97" t="s">
        <v>1013</v>
      </c>
      <c r="M1871" s="102" t="s">
        <v>2409</v>
      </c>
      <c r="N1871" s="102"/>
      <c r="O1871"/>
      <c r="P1871" t="str">
        <f t="shared" si="499"/>
        <v/>
      </c>
      <c r="Q1871" t="str">
        <f>IF(ISNA(VLOOKUP(AC1871,#REF!,1)),"//","")</f>
        <v/>
      </c>
      <c r="R1871"/>
      <c r="S1871" s="43">
        <f t="shared" si="507"/>
        <v>599</v>
      </c>
      <c r="T1871" s="92" t="s">
        <v>2893</v>
      </c>
      <c r="U1871" s="70" t="s">
        <v>2823</v>
      </c>
      <c r="V1871" s="70" t="s">
        <v>2431</v>
      </c>
      <c r="W1871" s="44" t="str">
        <f t="shared" si="508"/>
        <v>"COMPLEX"</v>
      </c>
      <c r="X1871" s="25" t="str">
        <f t="shared" si="509"/>
        <v>COMPLEX</v>
      </c>
      <c r="Y1871" s="1">
        <f t="shared" si="510"/>
        <v>1822</v>
      </c>
      <c r="Z1871" t="str">
        <f t="shared" si="511"/>
        <v>KEY_COMPLEX</v>
      </c>
      <c r="AA1871" s="158" t="str">
        <f>IF(ISNA(VLOOKUP(X1871,Sheet2!J:J,1,0)),"//","")</f>
        <v/>
      </c>
      <c r="AC1871" s="108" t="str">
        <f t="shared" si="512"/>
        <v>COMPLEX</v>
      </c>
      <c r="AD1871" t="b">
        <f t="shared" si="513"/>
        <v>1</v>
      </c>
    </row>
    <row r="1872" spans="1:30">
      <c r="A1872" s="56">
        <f t="shared" si="497"/>
        <v>1872</v>
      </c>
      <c r="B1872" s="55">
        <f t="shared" si="498"/>
        <v>1823</v>
      </c>
      <c r="C1872" s="97" t="s">
        <v>3997</v>
      </c>
      <c r="D1872" s="97" t="s">
        <v>7</v>
      </c>
      <c r="E1872" s="98" t="s">
        <v>1562</v>
      </c>
      <c r="F1872" s="98" t="s">
        <v>1491</v>
      </c>
      <c r="G1872" s="99">
        <v>0</v>
      </c>
      <c r="H1872" s="99">
        <v>0</v>
      </c>
      <c r="I1872" s="177" t="s">
        <v>3</v>
      </c>
      <c r="J1872" s="98" t="s">
        <v>1549</v>
      </c>
      <c r="K1872" s="100" t="s">
        <v>4241</v>
      </c>
      <c r="L1872" s="97" t="s">
        <v>2441</v>
      </c>
      <c r="M1872" s="102" t="s">
        <v>2567</v>
      </c>
      <c r="N1872" s="102"/>
      <c r="O1872"/>
      <c r="P1872" t="str">
        <f t="shared" si="499"/>
        <v>NOT EQUAL</v>
      </c>
      <c r="Q1872" t="str">
        <f>IF(ISNA(VLOOKUP(AC1872,#REF!,1)),"//","")</f>
        <v/>
      </c>
      <c r="R1872"/>
      <c r="S1872" s="43">
        <f t="shared" si="507"/>
        <v>600</v>
      </c>
      <c r="T1872" s="92" t="s">
        <v>2893</v>
      </c>
      <c r="U1872" s="70" t="s">
        <v>2431</v>
      </c>
      <c r="V1872" s="70" t="s">
        <v>2431</v>
      </c>
      <c r="W1872" s="44" t="str">
        <f t="shared" si="508"/>
        <v>STD_RIGHT_ARROW "POLAR"</v>
      </c>
      <c r="X1872" s="25" t="str">
        <f t="shared" si="509"/>
        <v>&gt;POLAR</v>
      </c>
      <c r="Y1872" s="1">
        <f t="shared" si="510"/>
        <v>1823</v>
      </c>
      <c r="Z1872" t="str">
        <f t="shared" si="511"/>
        <v>ITM_toPOL2</v>
      </c>
      <c r="AA1872" s="158" t="str">
        <f>IF(ISNA(VLOOKUP(X1872,Sheet2!J:J,1,0)),"//","")</f>
        <v/>
      </c>
      <c r="AC1872" s="108" t="str">
        <f t="shared" si="512"/>
        <v>&gt;POLAR</v>
      </c>
      <c r="AD1872" t="b">
        <f t="shared" si="513"/>
        <v>1</v>
      </c>
    </row>
    <row r="1873" spans="1:30">
      <c r="A1873" s="56">
        <f t="shared" si="497"/>
        <v>1873</v>
      </c>
      <c r="B1873" s="55">
        <f t="shared" si="498"/>
        <v>1824</v>
      </c>
      <c r="C1873" s="97" t="s">
        <v>3998</v>
      </c>
      <c r="D1873" s="97" t="s">
        <v>7</v>
      </c>
      <c r="E1873" s="98" t="s">
        <v>1561</v>
      </c>
      <c r="F1873" s="98" t="s">
        <v>1494</v>
      </c>
      <c r="G1873" s="196">
        <v>0</v>
      </c>
      <c r="H1873" s="196">
        <v>0</v>
      </c>
      <c r="I1873" s="177" t="s">
        <v>3</v>
      </c>
      <c r="J1873" s="98" t="s">
        <v>1549</v>
      </c>
      <c r="K1873" s="100" t="s">
        <v>4241</v>
      </c>
      <c r="L1873" s="97" t="s">
        <v>2442</v>
      </c>
      <c r="M1873" s="102" t="s">
        <v>2568</v>
      </c>
      <c r="N1873" s="102"/>
      <c r="O1873"/>
      <c r="P1873" t="str">
        <f t="shared" si="499"/>
        <v>NOT EQUAL</v>
      </c>
      <c r="Q1873" t="str">
        <f>IF(ISNA(VLOOKUP(AC1873,#REF!,1)),"//","")</f>
        <v/>
      </c>
      <c r="R1873"/>
      <c r="S1873" s="43">
        <f t="shared" si="507"/>
        <v>601</v>
      </c>
      <c r="T1873" s="92" t="s">
        <v>2893</v>
      </c>
      <c r="U1873" s="70" t="s">
        <v>2431</v>
      </c>
      <c r="V1873" s="70" t="s">
        <v>2431</v>
      </c>
      <c r="W1873" s="44" t="str">
        <f t="shared" si="508"/>
        <v>STD_RIGHT_ARROW "RECT"</v>
      </c>
      <c r="X1873" s="25" t="str">
        <f t="shared" si="509"/>
        <v>&gt;RECT</v>
      </c>
      <c r="Y1873" s="1">
        <f t="shared" si="510"/>
        <v>1824</v>
      </c>
      <c r="Z1873" t="str">
        <f t="shared" si="511"/>
        <v>ITM_toREC2</v>
      </c>
      <c r="AA1873" s="158" t="str">
        <f>IF(ISNA(VLOOKUP(X1873,Sheet2!J:J,1,0)),"//","")</f>
        <v/>
      </c>
      <c r="AC1873" s="108" t="str">
        <f t="shared" si="512"/>
        <v>&gt;RECT</v>
      </c>
      <c r="AD1873" t="b">
        <f t="shared" si="513"/>
        <v>1</v>
      </c>
    </row>
    <row r="1874" spans="1:30">
      <c r="A1874" s="56">
        <f t="shared" si="497"/>
        <v>1874</v>
      </c>
      <c r="B1874" s="55">
        <f t="shared" si="498"/>
        <v>1825</v>
      </c>
      <c r="C1874" s="97" t="s">
        <v>3999</v>
      </c>
      <c r="D1874" s="97">
        <v>1</v>
      </c>
      <c r="E1874" s="98" t="s">
        <v>533</v>
      </c>
      <c r="F1874" s="98" t="s">
        <v>1046</v>
      </c>
      <c r="G1874" s="196">
        <v>0</v>
      </c>
      <c r="H1874" s="196">
        <v>0</v>
      </c>
      <c r="I1874" s="182" t="s">
        <v>1</v>
      </c>
      <c r="J1874" s="98" t="s">
        <v>1550</v>
      </c>
      <c r="K1874" s="100" t="s">
        <v>4077</v>
      </c>
      <c r="L1874" s="97"/>
      <c r="M1874" s="102" t="s">
        <v>2840</v>
      </c>
      <c r="N1874" s="102"/>
      <c r="O1874"/>
      <c r="P1874" t="str">
        <f t="shared" si="499"/>
        <v>NOT EQUAL</v>
      </c>
      <c r="Q1874" t="str">
        <f>IF(ISNA(VLOOKUP(AC1874,#REF!,1)),"//","")</f>
        <v/>
      </c>
      <c r="R1874"/>
      <c r="S1874" s="43">
        <f t="shared" si="507"/>
        <v>602</v>
      </c>
      <c r="T1874" s="92" t="s">
        <v>2910</v>
      </c>
      <c r="U1874" s="70" t="s">
        <v>2823</v>
      </c>
      <c r="V1874" s="70" t="s">
        <v>2431</v>
      </c>
      <c r="W1874" s="44" t="str">
        <f t="shared" si="508"/>
        <v>"ERPN"</v>
      </c>
      <c r="X1874" s="25" t="str">
        <f t="shared" si="509"/>
        <v>ERPN</v>
      </c>
      <c r="Y1874" s="1">
        <f t="shared" si="510"/>
        <v>1825</v>
      </c>
      <c r="Z1874" t="str">
        <f t="shared" si="511"/>
        <v>ITM_eRPN_ON</v>
      </c>
      <c r="AA1874" s="158" t="str">
        <f>IF(ISNA(VLOOKUP(X1874,Sheet2!J:J,1,0)),"//","")</f>
        <v/>
      </c>
      <c r="AC1874" s="108" t="str">
        <f t="shared" si="512"/>
        <v>ERPN</v>
      </c>
      <c r="AD1874" t="b">
        <f t="shared" si="513"/>
        <v>1</v>
      </c>
    </row>
    <row r="1875" spans="1:30">
      <c r="A1875" s="56">
        <f t="shared" si="497"/>
        <v>1875</v>
      </c>
      <c r="B1875" s="55">
        <f t="shared" si="498"/>
        <v>1826</v>
      </c>
      <c r="C1875" s="97" t="s">
        <v>3999</v>
      </c>
      <c r="D1875" s="97">
        <v>0</v>
      </c>
      <c r="E1875" s="98" t="s">
        <v>533</v>
      </c>
      <c r="F1875" s="100" t="s">
        <v>2842</v>
      </c>
      <c r="G1875" s="104">
        <v>0</v>
      </c>
      <c r="H1875" s="104">
        <v>0</v>
      </c>
      <c r="I1875" s="182" t="s">
        <v>1</v>
      </c>
      <c r="J1875" s="98" t="s">
        <v>1550</v>
      </c>
      <c r="K1875" s="100" t="s">
        <v>4077</v>
      </c>
      <c r="L1875" s="97"/>
      <c r="M1875" s="102" t="s">
        <v>2841</v>
      </c>
      <c r="N1875" s="102"/>
      <c r="O1875"/>
      <c r="P1875" t="str">
        <f t="shared" si="499"/>
        <v>NOT EQUAL</v>
      </c>
      <c r="Q1875" t="str">
        <f>IF(ISNA(VLOOKUP(AC1875,#REF!,1)),"//","")</f>
        <v/>
      </c>
      <c r="R1875"/>
      <c r="S1875" s="43">
        <f t="shared" si="507"/>
        <v>603</v>
      </c>
      <c r="T1875" s="92" t="s">
        <v>2910</v>
      </c>
      <c r="U1875" s="70" t="s">
        <v>2823</v>
      </c>
      <c r="V1875" s="70" t="s">
        <v>2431</v>
      </c>
      <c r="W1875" s="44" t="str">
        <f t="shared" si="508"/>
        <v>"RPN"</v>
      </c>
      <c r="X1875" s="25" t="str">
        <f t="shared" si="509"/>
        <v>RPN</v>
      </c>
      <c r="Y1875" s="1">
        <f t="shared" si="510"/>
        <v>1826</v>
      </c>
      <c r="Z1875" t="str">
        <f t="shared" si="511"/>
        <v>ITM_eRPN_OFF</v>
      </c>
      <c r="AA1875" s="158" t="str">
        <f>IF(ISNA(VLOOKUP(X1875,Sheet2!J:J,1,0)),"//","")</f>
        <v/>
      </c>
      <c r="AC1875" s="108" t="str">
        <f t="shared" si="512"/>
        <v>RPN</v>
      </c>
      <c r="AD1875" t="b">
        <f t="shared" si="513"/>
        <v>1</v>
      </c>
    </row>
    <row r="1876" spans="1:30">
      <c r="A1876" s="56">
        <f t="shared" si="497"/>
        <v>1876</v>
      </c>
      <c r="B1876" s="55">
        <f t="shared" si="498"/>
        <v>1827</v>
      </c>
      <c r="C1876" s="97" t="s">
        <v>3995</v>
      </c>
      <c r="D1876" s="97" t="s">
        <v>1045</v>
      </c>
      <c r="E1876" s="100" t="s">
        <v>1046</v>
      </c>
      <c r="F1876" s="100" t="s">
        <v>1046</v>
      </c>
      <c r="G1876" s="104">
        <v>0</v>
      </c>
      <c r="H1876" s="104">
        <v>0</v>
      </c>
      <c r="I1876" s="177" t="s">
        <v>3</v>
      </c>
      <c r="J1876" s="98" t="s">
        <v>1550</v>
      </c>
      <c r="K1876" s="100" t="s">
        <v>4077</v>
      </c>
      <c r="L1876" s="97" t="s">
        <v>1047</v>
      </c>
      <c r="M1876" s="102" t="s">
        <v>2369</v>
      </c>
      <c r="N1876" s="102"/>
      <c r="O1876"/>
      <c r="P1876" t="str">
        <f t="shared" si="499"/>
        <v/>
      </c>
      <c r="Q1876" t="str">
        <f>IF(ISNA(VLOOKUP(AC1876,#REF!,1)),"//","")</f>
        <v/>
      </c>
      <c r="R1876"/>
      <c r="S1876" s="43">
        <f t="shared" si="507"/>
        <v>603</v>
      </c>
      <c r="T1876" s="92" t="s">
        <v>2910</v>
      </c>
      <c r="U1876" s="70" t="s">
        <v>2431</v>
      </c>
      <c r="V1876" s="70" t="s">
        <v>2431</v>
      </c>
      <c r="W1876" s="44" t="str">
        <f t="shared" si="508"/>
        <v/>
      </c>
      <c r="X1876" s="25" t="str">
        <f t="shared" si="509"/>
        <v/>
      </c>
      <c r="Y1876" s="1">
        <f t="shared" si="510"/>
        <v>1827</v>
      </c>
      <c r="Z1876" t="str">
        <f t="shared" si="511"/>
        <v>ITM_ERPN</v>
      </c>
      <c r="AA1876" s="158" t="str">
        <f>IF(ISNA(VLOOKUP(X1876,Sheet2!J:J,1,0)),"//","")</f>
        <v/>
      </c>
      <c r="AC1876" s="108" t="str">
        <f t="shared" si="512"/>
        <v/>
      </c>
      <c r="AD1876" t="b">
        <f t="shared" si="513"/>
        <v>1</v>
      </c>
    </row>
    <row r="1877" spans="1:30">
      <c r="A1877" s="56">
        <f t="shared" si="497"/>
        <v>1877</v>
      </c>
      <c r="B1877" s="55">
        <f t="shared" si="498"/>
        <v>1828</v>
      </c>
      <c r="C1877" s="97" t="s">
        <v>3995</v>
      </c>
      <c r="D1877" s="97" t="s">
        <v>1048</v>
      </c>
      <c r="E1877" s="98" t="s">
        <v>1530</v>
      </c>
      <c r="F1877" s="98" t="s">
        <v>1530</v>
      </c>
      <c r="G1877" s="99">
        <v>0</v>
      </c>
      <c r="H1877" s="99">
        <v>0</v>
      </c>
      <c r="I1877" s="177" t="s">
        <v>3</v>
      </c>
      <c r="J1877" s="98" t="s">
        <v>1550</v>
      </c>
      <c r="K1877" s="100" t="s">
        <v>4077</v>
      </c>
      <c r="L1877" s="97" t="s">
        <v>1049</v>
      </c>
      <c r="M1877" s="102" t="s">
        <v>2370</v>
      </c>
      <c r="N1877" s="102"/>
      <c r="O1877"/>
      <c r="P1877" t="str">
        <f t="shared" si="499"/>
        <v/>
      </c>
      <c r="Q1877" t="str">
        <f>IF(ISNA(VLOOKUP(AC1877,#REF!,1)),"//","")</f>
        <v/>
      </c>
      <c r="R1877"/>
      <c r="S1877" s="43">
        <f t="shared" si="507"/>
        <v>603</v>
      </c>
      <c r="T1877" s="92" t="s">
        <v>2910</v>
      </c>
      <c r="U1877" s="70" t="s">
        <v>2431</v>
      </c>
      <c r="V1877" s="70" t="s">
        <v>2431</v>
      </c>
      <c r="W1877" s="44" t="str">
        <f t="shared" si="508"/>
        <v/>
      </c>
      <c r="X1877" s="25" t="str">
        <f t="shared" si="509"/>
        <v/>
      </c>
      <c r="Y1877" s="1">
        <f t="shared" si="510"/>
        <v>1828</v>
      </c>
      <c r="Z1877" t="str">
        <f t="shared" si="511"/>
        <v>ITM_HOMEx3</v>
      </c>
      <c r="AA1877" s="158" t="str">
        <f>IF(ISNA(VLOOKUP(X1877,Sheet2!J:J,1,0)),"//","")</f>
        <v/>
      </c>
      <c r="AC1877" s="108" t="str">
        <f t="shared" si="512"/>
        <v/>
      </c>
      <c r="AD1877" t="b">
        <f t="shared" si="513"/>
        <v>1</v>
      </c>
    </row>
    <row r="1878" spans="1:30">
      <c r="A1878" s="56">
        <f t="shared" si="497"/>
        <v>1878</v>
      </c>
      <c r="B1878" s="55">
        <f t="shared" si="498"/>
        <v>1829</v>
      </c>
      <c r="C1878" s="97" t="s">
        <v>3995</v>
      </c>
      <c r="D1878" s="97" t="s">
        <v>1050</v>
      </c>
      <c r="E1878" s="98" t="s">
        <v>533</v>
      </c>
      <c r="F1878" s="98" t="s">
        <v>1531</v>
      </c>
      <c r="G1878" s="99">
        <v>0</v>
      </c>
      <c r="H1878" s="99">
        <v>0</v>
      </c>
      <c r="I1878" s="182" t="s">
        <v>1</v>
      </c>
      <c r="J1878" s="98" t="s">
        <v>1550</v>
      </c>
      <c r="K1878" s="100" t="s">
        <v>4077</v>
      </c>
      <c r="L1878" s="97" t="s">
        <v>1051</v>
      </c>
      <c r="M1878" s="102" t="s">
        <v>2371</v>
      </c>
      <c r="N1878" s="102"/>
      <c r="O1878"/>
      <c r="P1878" t="str">
        <f t="shared" si="499"/>
        <v>NOT EQUAL</v>
      </c>
      <c r="Q1878" t="str">
        <f>IF(ISNA(VLOOKUP(AC1878,#REF!,1)),"//","")</f>
        <v/>
      </c>
      <c r="R1878"/>
      <c r="S1878" s="43">
        <f t="shared" si="507"/>
        <v>603</v>
      </c>
      <c r="T1878" s="92" t="s">
        <v>2910</v>
      </c>
      <c r="U1878" s="70" t="s">
        <v>2431</v>
      </c>
      <c r="V1878" s="70" t="s">
        <v>2431</v>
      </c>
      <c r="W1878" s="44" t="str">
        <f t="shared" si="508"/>
        <v/>
      </c>
      <c r="X1878" s="25" t="str">
        <f t="shared" si="509"/>
        <v/>
      </c>
      <c r="Y1878" s="1">
        <f t="shared" si="510"/>
        <v>1829</v>
      </c>
      <c r="Z1878" t="str">
        <f t="shared" si="511"/>
        <v>ITM_SHTIM</v>
      </c>
      <c r="AA1878" s="158" t="str">
        <f>IF(ISNA(VLOOKUP(X1878,Sheet2!J:J,1,0)),"//","")</f>
        <v/>
      </c>
      <c r="AC1878" s="108" t="str">
        <f t="shared" si="512"/>
        <v/>
      </c>
      <c r="AD1878" t="b">
        <f t="shared" si="513"/>
        <v>1</v>
      </c>
    </row>
    <row r="1879" spans="1:30">
      <c r="A1879" s="56">
        <f t="shared" si="497"/>
        <v>1879</v>
      </c>
      <c r="B1879" s="55">
        <f t="shared" si="498"/>
        <v>1830</v>
      </c>
      <c r="C1879" s="97" t="s">
        <v>3995</v>
      </c>
      <c r="D1879" s="97" t="s">
        <v>1064</v>
      </c>
      <c r="E1879" s="98" t="s">
        <v>533</v>
      </c>
      <c r="F1879" s="98" t="s">
        <v>61</v>
      </c>
      <c r="G1879" s="99">
        <v>0</v>
      </c>
      <c r="H1879" s="99">
        <v>0</v>
      </c>
      <c r="I1879" s="182" t="s">
        <v>1</v>
      </c>
      <c r="J1879" s="98" t="s">
        <v>1550</v>
      </c>
      <c r="K1879" s="100" t="s">
        <v>4077</v>
      </c>
      <c r="L1879" s="97" t="s">
        <v>62</v>
      </c>
      <c r="M1879" s="102" t="s">
        <v>2386</v>
      </c>
      <c r="N1879" s="102"/>
      <c r="O1879"/>
      <c r="P1879" t="str">
        <f t="shared" si="499"/>
        <v>NOT EQUAL</v>
      </c>
      <c r="Q1879" t="str">
        <f>IF(ISNA(VLOOKUP(AC1879,#REF!,1)),"//","")</f>
        <v/>
      </c>
      <c r="R1879"/>
      <c r="S1879" s="43">
        <f t="shared" si="507"/>
        <v>603</v>
      </c>
      <c r="T1879" s="92" t="s">
        <v>2910</v>
      </c>
      <c r="U1879" s="70" t="s">
        <v>2431</v>
      </c>
      <c r="V1879" s="70" t="s">
        <v>2431</v>
      </c>
      <c r="W1879" s="44" t="str">
        <f t="shared" si="508"/>
        <v/>
      </c>
      <c r="X1879" s="25" t="str">
        <f t="shared" si="509"/>
        <v/>
      </c>
      <c r="Y1879" s="1">
        <f t="shared" si="510"/>
        <v>1830</v>
      </c>
      <c r="Z1879" t="str">
        <f t="shared" si="511"/>
        <v>ITM_CB_CPXRES</v>
      </c>
      <c r="AA1879" s="158" t="str">
        <f>IF(ISNA(VLOOKUP(X1879,Sheet2!J:J,1,0)),"//","")</f>
        <v/>
      </c>
      <c r="AC1879" s="108" t="str">
        <f t="shared" si="512"/>
        <v/>
      </c>
      <c r="AD1879" t="b">
        <f t="shared" si="513"/>
        <v>1</v>
      </c>
    </row>
    <row r="1880" spans="1:30">
      <c r="A1880" s="56">
        <f t="shared" si="497"/>
        <v>1880</v>
      </c>
      <c r="B1880" s="55">
        <f t="shared" si="498"/>
        <v>1831</v>
      </c>
      <c r="C1880" s="97" t="s">
        <v>3995</v>
      </c>
      <c r="D1880" s="97" t="s">
        <v>1065</v>
      </c>
      <c r="E1880" s="98" t="s">
        <v>533</v>
      </c>
      <c r="F1880" s="98" t="s">
        <v>1066</v>
      </c>
      <c r="G1880" s="99">
        <v>0</v>
      </c>
      <c r="H1880" s="99">
        <v>0</v>
      </c>
      <c r="I1880" s="182" t="s">
        <v>1</v>
      </c>
      <c r="J1880" s="98" t="s">
        <v>1550</v>
      </c>
      <c r="K1880" s="100" t="s">
        <v>4077</v>
      </c>
      <c r="L1880" s="97" t="s">
        <v>62</v>
      </c>
      <c r="M1880" s="102" t="s">
        <v>2387</v>
      </c>
      <c r="N1880" s="102"/>
      <c r="O1880"/>
      <c r="P1880" t="str">
        <f t="shared" ref="P1880:P1906" si="514">IF(E1880=F1880,"","NOT EQUAL")</f>
        <v>NOT EQUAL</v>
      </c>
      <c r="Q1880" t="str">
        <f>IF(ISNA(VLOOKUP(AC1880,#REF!,1)),"//","")</f>
        <v/>
      </c>
      <c r="R1880"/>
      <c r="S1880" s="43">
        <f t="shared" si="507"/>
        <v>603</v>
      </c>
      <c r="T1880" s="92" t="s">
        <v>2910</v>
      </c>
      <c r="U1880" s="70" t="s">
        <v>2431</v>
      </c>
      <c r="V1880" s="70" t="s">
        <v>2431</v>
      </c>
      <c r="W1880" s="44" t="str">
        <f t="shared" si="508"/>
        <v/>
      </c>
      <c r="X1880" s="25" t="str">
        <f t="shared" si="509"/>
        <v/>
      </c>
      <c r="Y1880" s="1">
        <f t="shared" si="510"/>
        <v>1831</v>
      </c>
      <c r="Z1880" t="str">
        <f t="shared" si="511"/>
        <v>ITM_CB_LEADING_ZERO</v>
      </c>
      <c r="AA1880" s="158" t="str">
        <f>IF(ISNA(VLOOKUP(X1880,Sheet2!J:J,1,0)),"//","")</f>
        <v/>
      </c>
      <c r="AC1880" s="108" t="str">
        <f t="shared" si="512"/>
        <v/>
      </c>
      <c r="AD1880" t="b">
        <f t="shared" si="513"/>
        <v>1</v>
      </c>
    </row>
    <row r="1881" spans="1:30">
      <c r="A1881" s="56">
        <f t="shared" si="497"/>
        <v>1881</v>
      </c>
      <c r="B1881" s="55">
        <f t="shared" si="498"/>
        <v>1832</v>
      </c>
      <c r="C1881" s="117" t="s">
        <v>3995</v>
      </c>
      <c r="D1881" s="117" t="s">
        <v>4375</v>
      </c>
      <c r="E1881" s="11" t="s">
        <v>533</v>
      </c>
      <c r="F1881" s="11" t="s">
        <v>4076</v>
      </c>
      <c r="G1881" s="118">
        <v>0</v>
      </c>
      <c r="H1881" s="118">
        <v>0</v>
      </c>
      <c r="I1881" s="182" t="s">
        <v>1</v>
      </c>
      <c r="J1881" s="11" t="s">
        <v>1550</v>
      </c>
      <c r="K1881" s="10" t="s">
        <v>4077</v>
      </c>
      <c r="L1881" s="117" t="s">
        <v>4078</v>
      </c>
      <c r="M1881" s="13" t="s">
        <v>4079</v>
      </c>
      <c r="N1881" s="13" t="s">
        <v>4080</v>
      </c>
      <c r="O1881"/>
      <c r="P1881" t="str">
        <f t="shared" si="514"/>
        <v>NOT EQUAL</v>
      </c>
      <c r="Q1881" t="str">
        <f>IF(ISNA(VLOOKUP(AC1881,#REF!,1)),"//","")</f>
        <v/>
      </c>
      <c r="R1881"/>
      <c r="S1881" s="43">
        <f t="shared" si="507"/>
        <v>603</v>
      </c>
      <c r="T1881" s="2" t="s">
        <v>2910</v>
      </c>
      <c r="U1881" s="119" t="s">
        <v>2817</v>
      </c>
      <c r="V1881" s="119"/>
      <c r="W1881" s="44" t="str">
        <f t="shared" si="508"/>
        <v/>
      </c>
      <c r="X1881" s="25" t="str">
        <f t="shared" si="509"/>
        <v/>
      </c>
      <c r="Y1881" s="1">
        <f t="shared" si="510"/>
        <v>1832</v>
      </c>
      <c r="Z1881" t="str">
        <f t="shared" si="511"/>
        <v>CHR_case</v>
      </c>
      <c r="AA1881" s="158" t="str">
        <f>IF(ISNA(VLOOKUP(X1881,Sheet2!J:J,1,0)),"//","")</f>
        <v/>
      </c>
      <c r="AC1881" s="108" t="str">
        <f t="shared" si="512"/>
        <v/>
      </c>
      <c r="AD1881" t="b">
        <f t="shared" si="513"/>
        <v>1</v>
      </c>
    </row>
    <row r="1882" spans="1:30">
      <c r="A1882" s="56">
        <f t="shared" si="497"/>
        <v>1882</v>
      </c>
      <c r="B1882" s="55">
        <f t="shared" si="498"/>
        <v>1833</v>
      </c>
      <c r="C1882" s="97" t="s">
        <v>3995</v>
      </c>
      <c r="D1882" s="97" t="s">
        <v>1076</v>
      </c>
      <c r="E1882" s="98" t="s">
        <v>2436</v>
      </c>
      <c r="F1882" s="98" t="s">
        <v>1052</v>
      </c>
      <c r="G1882" s="99">
        <v>0</v>
      </c>
      <c r="H1882" s="99">
        <v>0</v>
      </c>
      <c r="I1882" s="177" t="s">
        <v>3</v>
      </c>
      <c r="J1882" s="98" t="s">
        <v>1550</v>
      </c>
      <c r="K1882" s="100" t="s">
        <v>4077</v>
      </c>
      <c r="L1882" s="97" t="s">
        <v>1047</v>
      </c>
      <c r="M1882" s="102" t="s">
        <v>2391</v>
      </c>
      <c r="N1882" s="102"/>
      <c r="O1882"/>
      <c r="P1882" t="str">
        <f t="shared" si="514"/>
        <v>NOT EQUAL</v>
      </c>
      <c r="Q1882" t="str">
        <f>IF(ISNA(VLOOKUP(AC1882,#REF!,1)),"//","")</f>
        <v/>
      </c>
      <c r="R1882"/>
      <c r="S1882" s="43">
        <f t="shared" si="507"/>
        <v>603</v>
      </c>
      <c r="T1882" s="92" t="s">
        <v>2910</v>
      </c>
      <c r="U1882" s="70" t="s">
        <v>2431</v>
      </c>
      <c r="V1882" s="70" t="s">
        <v>2431</v>
      </c>
      <c r="W1882" s="44" t="str">
        <f t="shared" si="508"/>
        <v/>
      </c>
      <c r="X1882" s="25" t="str">
        <f t="shared" si="509"/>
        <v/>
      </c>
      <c r="Y1882" s="1">
        <f t="shared" si="510"/>
        <v>1833</v>
      </c>
      <c r="Z1882" t="str">
        <f t="shared" si="511"/>
        <v>ITM_BASE_HOME</v>
      </c>
      <c r="AA1882" s="158" t="str">
        <f>IF(ISNA(VLOOKUP(X1882,Sheet2!J:J,1,0)),"//","")</f>
        <v/>
      </c>
      <c r="AC1882" s="108" t="str">
        <f t="shared" si="512"/>
        <v/>
      </c>
      <c r="AD1882" t="b">
        <f t="shared" si="513"/>
        <v>1</v>
      </c>
    </row>
    <row r="1883" spans="1:30">
      <c r="A1883" s="56">
        <f t="shared" ref="A1883:A1946" si="515">IF(B1883=INT(B1883),ROW(),"")</f>
        <v>1883</v>
      </c>
      <c r="B1883" s="55">
        <f t="shared" ref="B1883:B1946" si="516">IF(AND(MID(C1883,2,1)&lt;&gt;"/",MID(C1883,1,1)="/"),INT(B1882)+1,B1882+0.01)</f>
        <v>1834</v>
      </c>
      <c r="C1883" s="97" t="s">
        <v>3995</v>
      </c>
      <c r="D1883" s="97" t="s">
        <v>1077</v>
      </c>
      <c r="E1883" s="98" t="s">
        <v>2437</v>
      </c>
      <c r="F1883" s="98" t="s">
        <v>1078</v>
      </c>
      <c r="G1883" s="99">
        <v>0</v>
      </c>
      <c r="H1883" s="99">
        <v>0</v>
      </c>
      <c r="I1883" s="177" t="s">
        <v>3</v>
      </c>
      <c r="J1883" s="98" t="s">
        <v>1550</v>
      </c>
      <c r="K1883" s="100" t="s">
        <v>4077</v>
      </c>
      <c r="L1883" s="97" t="s">
        <v>1047</v>
      </c>
      <c r="M1883" s="102" t="s">
        <v>2392</v>
      </c>
      <c r="N1883" s="102"/>
      <c r="O1883"/>
      <c r="P1883" t="str">
        <f t="shared" si="514"/>
        <v>NOT EQUAL</v>
      </c>
      <c r="Q1883" t="str">
        <f>IF(ISNA(VLOOKUP(AC1883,#REF!,1)),"//","")</f>
        <v/>
      </c>
      <c r="R1883"/>
      <c r="S1883" s="43">
        <f t="shared" si="507"/>
        <v>603</v>
      </c>
      <c r="T1883" s="92" t="s">
        <v>2910</v>
      </c>
      <c r="U1883" s="70" t="s">
        <v>2431</v>
      </c>
      <c r="V1883" s="70" t="s">
        <v>2431</v>
      </c>
      <c r="W1883" s="44" t="str">
        <f t="shared" si="508"/>
        <v/>
      </c>
      <c r="X1883" s="25" t="str">
        <f t="shared" si="509"/>
        <v/>
      </c>
      <c r="Y1883" s="1">
        <f t="shared" si="510"/>
        <v>1834</v>
      </c>
      <c r="Z1883" t="str">
        <f t="shared" si="511"/>
        <v>ITM_BASE_AHOME</v>
      </c>
      <c r="AA1883" s="158" t="str">
        <f>IF(ISNA(VLOOKUP(X1883,Sheet2!J:J,1,0)),"//","")</f>
        <v/>
      </c>
      <c r="AC1883" s="108" t="str">
        <f t="shared" si="512"/>
        <v/>
      </c>
      <c r="AD1883" t="b">
        <f t="shared" si="513"/>
        <v>1</v>
      </c>
    </row>
    <row r="1884" spans="1:30">
      <c r="A1884" s="56">
        <f t="shared" si="515"/>
        <v>1884</v>
      </c>
      <c r="B1884" s="55">
        <f t="shared" si="516"/>
        <v>1835</v>
      </c>
      <c r="C1884" s="97" t="s">
        <v>3995</v>
      </c>
      <c r="D1884" s="97" t="s">
        <v>2523</v>
      </c>
      <c r="E1884" s="98" t="s">
        <v>533</v>
      </c>
      <c r="F1884" s="98" t="s">
        <v>2516</v>
      </c>
      <c r="G1884" s="99">
        <v>0</v>
      </c>
      <c r="H1884" s="99">
        <v>0</v>
      </c>
      <c r="I1884" s="182" t="s">
        <v>1</v>
      </c>
      <c r="J1884" s="98" t="s">
        <v>1550</v>
      </c>
      <c r="K1884" s="100" t="s">
        <v>4077</v>
      </c>
      <c r="L1884" s="97" t="s">
        <v>2519</v>
      </c>
      <c r="M1884" s="102" t="s">
        <v>2522</v>
      </c>
      <c r="N1884" s="102"/>
      <c r="O1884"/>
      <c r="P1884" t="str">
        <f t="shared" si="514"/>
        <v>NOT EQUAL</v>
      </c>
      <c r="Q1884" t="str">
        <f>IF(ISNA(VLOOKUP(AC1884,#REF!,1)),"//","")</f>
        <v/>
      </c>
      <c r="R1884"/>
      <c r="S1884" s="43">
        <f t="shared" si="507"/>
        <v>603</v>
      </c>
      <c r="T1884" s="92" t="s">
        <v>2910</v>
      </c>
      <c r="U1884" s="70" t="s">
        <v>2431</v>
      </c>
      <c r="V1884" s="70" t="s">
        <v>2431</v>
      </c>
      <c r="W1884" s="44" t="str">
        <f t="shared" si="508"/>
        <v/>
      </c>
      <c r="X1884" s="25" t="str">
        <f t="shared" si="509"/>
        <v/>
      </c>
      <c r="Y1884" s="1">
        <f t="shared" si="510"/>
        <v>1835</v>
      </c>
      <c r="Z1884" t="str">
        <f t="shared" si="511"/>
        <v>ITM_H_SUMRY</v>
      </c>
      <c r="AA1884" s="158" t="str">
        <f>IF(ISNA(VLOOKUP(X1884,Sheet2!J:J,1,0)),"//","")</f>
        <v/>
      </c>
      <c r="AC1884" s="108" t="str">
        <f t="shared" si="512"/>
        <v/>
      </c>
      <c r="AD1884" t="b">
        <f t="shared" si="513"/>
        <v>1</v>
      </c>
    </row>
    <row r="1885" spans="1:30">
      <c r="A1885" s="56">
        <f t="shared" si="515"/>
        <v>1885</v>
      </c>
      <c r="B1885" s="55">
        <f t="shared" si="516"/>
        <v>1836</v>
      </c>
      <c r="C1885" s="97" t="s">
        <v>3995</v>
      </c>
      <c r="D1885" s="97" t="s">
        <v>2524</v>
      </c>
      <c r="E1885" s="98" t="s">
        <v>533</v>
      </c>
      <c r="F1885" s="100" t="s">
        <v>2518</v>
      </c>
      <c r="G1885" s="104">
        <v>0</v>
      </c>
      <c r="H1885" s="104">
        <v>0</v>
      </c>
      <c r="I1885" s="182" t="s">
        <v>1</v>
      </c>
      <c r="J1885" s="98" t="s">
        <v>1550</v>
      </c>
      <c r="K1885" s="100" t="s">
        <v>4077</v>
      </c>
      <c r="L1885" s="97" t="s">
        <v>2519</v>
      </c>
      <c r="M1885" s="102" t="s">
        <v>2521</v>
      </c>
      <c r="N1885" s="102"/>
      <c r="O1885"/>
      <c r="P1885" t="str">
        <f t="shared" si="514"/>
        <v>NOT EQUAL</v>
      </c>
      <c r="Q1885" t="str">
        <f>IF(ISNA(VLOOKUP(AC1885,#REF!,1)),"//","")</f>
        <v/>
      </c>
      <c r="R1885"/>
      <c r="S1885" s="43">
        <f t="shared" si="507"/>
        <v>603</v>
      </c>
      <c r="T1885" s="92" t="s">
        <v>2910</v>
      </c>
      <c r="U1885" s="70" t="s">
        <v>2431</v>
      </c>
      <c r="V1885" s="70" t="s">
        <v>2431</v>
      </c>
      <c r="W1885" s="44" t="str">
        <f t="shared" si="508"/>
        <v/>
      </c>
      <c r="X1885" s="25" t="str">
        <f t="shared" si="509"/>
        <v/>
      </c>
      <c r="Y1885" s="1">
        <f t="shared" si="510"/>
        <v>1836</v>
      </c>
      <c r="Z1885" t="str">
        <f t="shared" si="511"/>
        <v>ITM_H_REPLCA</v>
      </c>
      <c r="AA1885" s="158" t="str">
        <f>IF(ISNA(VLOOKUP(X1885,Sheet2!J:J,1,0)),"//","")</f>
        <v/>
      </c>
      <c r="AC1885" s="108" t="str">
        <f t="shared" si="512"/>
        <v/>
      </c>
      <c r="AD1885" t="b">
        <f t="shared" si="513"/>
        <v>1</v>
      </c>
    </row>
    <row r="1886" spans="1:30">
      <c r="A1886" s="56">
        <f t="shared" si="515"/>
        <v>1886</v>
      </c>
      <c r="B1886" s="55">
        <f t="shared" si="516"/>
        <v>1837</v>
      </c>
      <c r="C1886" s="97" t="s">
        <v>3995</v>
      </c>
      <c r="D1886" s="97" t="s">
        <v>2525</v>
      </c>
      <c r="E1886" s="98" t="s">
        <v>533</v>
      </c>
      <c r="F1886" s="100" t="s">
        <v>2517</v>
      </c>
      <c r="G1886" s="104">
        <v>0</v>
      </c>
      <c r="H1886" s="104">
        <v>0</v>
      </c>
      <c r="I1886" s="182" t="s">
        <v>1</v>
      </c>
      <c r="J1886" s="98" t="s">
        <v>1550</v>
      </c>
      <c r="K1886" s="100" t="s">
        <v>4077</v>
      </c>
      <c r="L1886" s="97" t="s">
        <v>2519</v>
      </c>
      <c r="M1886" s="102" t="s">
        <v>2520</v>
      </c>
      <c r="N1886" s="102"/>
      <c r="O1886"/>
      <c r="P1886" t="str">
        <f t="shared" si="514"/>
        <v>NOT EQUAL</v>
      </c>
      <c r="Q1886" t="str">
        <f>IF(ISNA(VLOOKUP(AC1886,#REF!,1)),"//","")</f>
        <v/>
      </c>
      <c r="R1886"/>
      <c r="S1886" s="43">
        <f t="shared" si="507"/>
        <v>603</v>
      </c>
      <c r="T1886" s="92" t="s">
        <v>2910</v>
      </c>
      <c r="U1886" s="70" t="s">
        <v>2431</v>
      </c>
      <c r="V1886" s="70" t="s">
        <v>2431</v>
      </c>
      <c r="W1886" s="44" t="str">
        <f t="shared" si="508"/>
        <v/>
      </c>
      <c r="X1886" s="25" t="str">
        <f t="shared" si="509"/>
        <v/>
      </c>
      <c r="Y1886" s="1">
        <f t="shared" si="510"/>
        <v>1837</v>
      </c>
      <c r="Z1886" t="str">
        <f t="shared" si="511"/>
        <v>ITM_H_FIXED</v>
      </c>
      <c r="AA1886" s="158" t="str">
        <f>IF(ISNA(VLOOKUP(X1886,Sheet2!J:J,1,0)),"//","")</f>
        <v/>
      </c>
      <c r="AC1886" s="108" t="str">
        <f t="shared" si="512"/>
        <v/>
      </c>
      <c r="AD1886" t="b">
        <f t="shared" si="513"/>
        <v>1</v>
      </c>
    </row>
    <row r="1887" spans="1:30">
      <c r="A1887" s="56">
        <f t="shared" si="515"/>
        <v>1887</v>
      </c>
      <c r="B1887" s="55">
        <f t="shared" si="516"/>
        <v>1838</v>
      </c>
      <c r="C1887" s="97" t="s">
        <v>3995</v>
      </c>
      <c r="D1887" s="97" t="s">
        <v>1091</v>
      </c>
      <c r="E1887" s="98" t="s">
        <v>533</v>
      </c>
      <c r="F1887" s="100" t="s">
        <v>1092</v>
      </c>
      <c r="G1887" s="104">
        <v>0</v>
      </c>
      <c r="H1887" s="104">
        <v>0</v>
      </c>
      <c r="I1887" s="182" t="s">
        <v>1</v>
      </c>
      <c r="J1887" s="98" t="s">
        <v>1550</v>
      </c>
      <c r="K1887" s="100" t="s">
        <v>4241</v>
      </c>
      <c r="L1887" s="97"/>
      <c r="M1887" s="102" t="s">
        <v>2410</v>
      </c>
      <c r="N1887" s="102"/>
      <c r="O1887"/>
      <c r="P1887" t="str">
        <f t="shared" si="514"/>
        <v>NOT EQUAL</v>
      </c>
      <c r="Q1887" t="str">
        <f>IF(ISNA(VLOOKUP(AC1887,#REF!,1)),"//","")</f>
        <v/>
      </c>
      <c r="R1887"/>
      <c r="S1887" s="43">
        <f t="shared" si="507"/>
        <v>603</v>
      </c>
      <c r="T1887" s="92"/>
      <c r="U1887" s="70"/>
      <c r="V1887" s="70"/>
      <c r="W1887" s="44" t="str">
        <f t="shared" si="508"/>
        <v/>
      </c>
      <c r="X1887" s="25" t="str">
        <f t="shared" si="509"/>
        <v/>
      </c>
      <c r="Y1887" s="1">
        <f t="shared" si="510"/>
        <v>1838</v>
      </c>
      <c r="Z1887" t="str">
        <f t="shared" si="511"/>
        <v>ITM_HOMEx3T</v>
      </c>
      <c r="AA1887" s="158" t="str">
        <f>IF(ISNA(VLOOKUP(X1887,Sheet2!J:J,1,0)),"//","")</f>
        <v/>
      </c>
      <c r="AC1887" s="108" t="str">
        <f t="shared" si="512"/>
        <v/>
      </c>
      <c r="AD1887" t="b">
        <f t="shared" si="513"/>
        <v>1</v>
      </c>
    </row>
    <row r="1888" spans="1:30" s="49" customFormat="1">
      <c r="A1888" s="56">
        <f t="shared" si="515"/>
        <v>1888</v>
      </c>
      <c r="B1888" s="55">
        <f t="shared" si="516"/>
        <v>1839</v>
      </c>
      <c r="C1888" s="97" t="s">
        <v>3995</v>
      </c>
      <c r="D1888" s="97" t="s">
        <v>2744</v>
      </c>
      <c r="E1888" s="98" t="s">
        <v>2745</v>
      </c>
      <c r="F1888" s="98" t="s">
        <v>2747</v>
      </c>
      <c r="G1888" s="99">
        <v>0</v>
      </c>
      <c r="H1888" s="99">
        <v>0</v>
      </c>
      <c r="I1888" s="177" t="s">
        <v>3</v>
      </c>
      <c r="J1888" s="98" t="s">
        <v>1550</v>
      </c>
      <c r="K1888" s="100" t="s">
        <v>4077</v>
      </c>
      <c r="L1888" s="101"/>
      <c r="M1888" s="102" t="s">
        <v>2746</v>
      </c>
      <c r="N1888" s="102"/>
      <c r="Q1888" s="49" t="str">
        <f>IF(ISNA(VLOOKUP(AC1888,#REF!,1)),"//","")</f>
        <v/>
      </c>
      <c r="S1888" s="43">
        <f t="shared" si="507"/>
        <v>603</v>
      </c>
      <c r="T1888" s="92" t="s">
        <v>2910</v>
      </c>
      <c r="U1888" s="70" t="s">
        <v>2431</v>
      </c>
      <c r="V1888" s="70" t="s">
        <v>2431</v>
      </c>
      <c r="W1888" s="44" t="str">
        <f t="shared" si="508"/>
        <v/>
      </c>
      <c r="X1888" s="25" t="str">
        <f t="shared" si="509"/>
        <v/>
      </c>
      <c r="Y1888" s="1">
        <f t="shared" si="510"/>
        <v>1839</v>
      </c>
      <c r="Z1888" t="str">
        <f t="shared" si="511"/>
        <v>ITM_LARGELI</v>
      </c>
      <c r="AA1888" s="158" t="str">
        <f>IF(ISNA(VLOOKUP(X1888,Sheet2!J:J,1,0)),"//","")</f>
        <v/>
      </c>
      <c r="AC1888" s="108" t="str">
        <f t="shared" si="512"/>
        <v/>
      </c>
      <c r="AD1888" t="b">
        <f t="shared" si="513"/>
        <v>1</v>
      </c>
    </row>
    <row r="1889" spans="1:30">
      <c r="A1889" s="56">
        <f t="shared" si="515"/>
        <v>1889</v>
      </c>
      <c r="B1889" s="55">
        <f t="shared" si="516"/>
        <v>1840</v>
      </c>
      <c r="C1889" s="97" t="s">
        <v>4001</v>
      </c>
      <c r="D1889" s="97" t="s">
        <v>12</v>
      </c>
      <c r="E1889" s="100" t="s">
        <v>1054</v>
      </c>
      <c r="F1889" s="100" t="s">
        <v>1054</v>
      </c>
      <c r="G1889" s="104">
        <v>0</v>
      </c>
      <c r="H1889" s="104">
        <v>15</v>
      </c>
      <c r="I1889" s="177" t="s">
        <v>3</v>
      </c>
      <c r="J1889" s="98" t="s">
        <v>1550</v>
      </c>
      <c r="K1889" s="100" t="s">
        <v>4077</v>
      </c>
      <c r="L1889" s="97" t="s">
        <v>1055</v>
      </c>
      <c r="M1889" s="102" t="s">
        <v>2373</v>
      </c>
      <c r="N1889" s="102"/>
      <c r="O1889"/>
      <c r="P1889" t="str">
        <f t="shared" si="514"/>
        <v/>
      </c>
      <c r="Q1889" t="str">
        <f>IF(ISNA(VLOOKUP(AC1889,#REF!,1)),"//","")</f>
        <v/>
      </c>
      <c r="R1889"/>
      <c r="S1889" s="43">
        <f t="shared" si="507"/>
        <v>604</v>
      </c>
      <c r="T1889" s="92" t="s">
        <v>2911</v>
      </c>
      <c r="U1889" s="70" t="s">
        <v>2823</v>
      </c>
      <c r="V1889" s="70" t="s">
        <v>2431</v>
      </c>
      <c r="W1889" s="44" t="str">
        <f t="shared" si="508"/>
        <v>"SIG"</v>
      </c>
      <c r="X1889" s="25" t="str">
        <f t="shared" si="509"/>
        <v>SIG</v>
      </c>
      <c r="Y1889" s="1">
        <f t="shared" si="510"/>
        <v>1840</v>
      </c>
      <c r="Z1889" t="str">
        <f t="shared" si="511"/>
        <v>ITM_SIGFIG</v>
      </c>
      <c r="AA1889" s="158" t="str">
        <f>IF(ISNA(VLOOKUP(X1889,Sheet2!J:J,1,0)),"//","")</f>
        <v/>
      </c>
      <c r="AC1889" s="108" t="str">
        <f t="shared" si="512"/>
        <v>SIG</v>
      </c>
      <c r="AD1889" t="b">
        <f t="shared" si="513"/>
        <v>1</v>
      </c>
    </row>
    <row r="1890" spans="1:30">
      <c r="A1890" s="56">
        <f t="shared" si="515"/>
        <v>1890</v>
      </c>
      <c r="B1890" s="55">
        <f t="shared" si="516"/>
        <v>1841</v>
      </c>
      <c r="C1890" s="97" t="s">
        <v>4002</v>
      </c>
      <c r="D1890" s="97" t="s">
        <v>12</v>
      </c>
      <c r="E1890" s="98" t="s">
        <v>370</v>
      </c>
      <c r="F1890" s="98" t="s">
        <v>370</v>
      </c>
      <c r="G1890" s="99">
        <v>0</v>
      </c>
      <c r="H1890" s="99">
        <v>15</v>
      </c>
      <c r="I1890" s="177" t="s">
        <v>3</v>
      </c>
      <c r="J1890" s="98" t="s">
        <v>1550</v>
      </c>
      <c r="K1890" s="100" t="s">
        <v>4077</v>
      </c>
      <c r="L1890" s="97" t="s">
        <v>1062</v>
      </c>
      <c r="M1890" s="102" t="s">
        <v>2384</v>
      </c>
      <c r="N1890" s="102"/>
      <c r="O1890"/>
      <c r="P1890" t="str">
        <f t="shared" si="514"/>
        <v/>
      </c>
      <c r="Q1890" t="str">
        <f>IF(ISNA(VLOOKUP(AC1890,#REF!,1)),"//","")</f>
        <v/>
      </c>
      <c r="R1890"/>
      <c r="S1890" s="43">
        <f t="shared" si="507"/>
        <v>605</v>
      </c>
      <c r="T1890" s="92" t="s">
        <v>2911</v>
      </c>
      <c r="U1890" s="70" t="s">
        <v>2823</v>
      </c>
      <c r="V1890" s="70" t="s">
        <v>2431</v>
      </c>
      <c r="W1890" s="44" t="str">
        <f t="shared" si="508"/>
        <v>"UNIT"</v>
      </c>
      <c r="X1890" s="25" t="str">
        <f t="shared" si="509"/>
        <v>UNIT</v>
      </c>
      <c r="Y1890" s="1">
        <f t="shared" si="510"/>
        <v>1841</v>
      </c>
      <c r="Z1890" t="str">
        <f t="shared" si="511"/>
        <v>ITM_UNIT</v>
      </c>
      <c r="AA1890" s="158" t="str">
        <f>IF(ISNA(VLOOKUP(X1890,Sheet2!J:J,1,0)),"//","")</f>
        <v>//</v>
      </c>
      <c r="AC1890" s="108" t="str">
        <f t="shared" si="512"/>
        <v>UNIT</v>
      </c>
      <c r="AD1890" t="b">
        <f t="shared" si="513"/>
        <v>1</v>
      </c>
    </row>
    <row r="1891" spans="1:30">
      <c r="A1891" s="56">
        <f t="shared" si="515"/>
        <v>1891</v>
      </c>
      <c r="B1891" s="55">
        <f t="shared" si="516"/>
        <v>1842</v>
      </c>
      <c r="C1891" s="97" t="s">
        <v>4003</v>
      </c>
      <c r="D1891" s="97" t="s">
        <v>7</v>
      </c>
      <c r="E1891" s="98" t="s">
        <v>1386</v>
      </c>
      <c r="F1891" s="98" t="s">
        <v>1386</v>
      </c>
      <c r="G1891" s="99">
        <v>0</v>
      </c>
      <c r="H1891" s="99">
        <v>0</v>
      </c>
      <c r="I1891" s="177" t="s">
        <v>3</v>
      </c>
      <c r="J1891" s="98" t="s">
        <v>1549</v>
      </c>
      <c r="K1891" s="100" t="s">
        <v>4241</v>
      </c>
      <c r="L1891" s="97"/>
      <c r="M1891" s="102" t="s">
        <v>2811</v>
      </c>
      <c r="N1891" s="102"/>
      <c r="O1891"/>
      <c r="P1891" t="str">
        <f t="shared" si="514"/>
        <v/>
      </c>
      <c r="Q1891" t="str">
        <f>IF(ISNA(VLOOKUP(AC1891,#REF!,1)),"//","")</f>
        <v/>
      </c>
      <c r="R1891"/>
      <c r="S1891" s="43">
        <f t="shared" si="507"/>
        <v>606</v>
      </c>
      <c r="T1891" s="92" t="s">
        <v>2911</v>
      </c>
      <c r="U1891" s="70" t="s">
        <v>2431</v>
      </c>
      <c r="V1891" s="70" t="s">
        <v>2431</v>
      </c>
      <c r="W1891" s="44" t="str">
        <f t="shared" si="508"/>
        <v>"ROUND"</v>
      </c>
      <c r="X1891" s="25" t="str">
        <f t="shared" si="509"/>
        <v>ROUND</v>
      </c>
      <c r="Y1891" s="1">
        <f t="shared" si="510"/>
        <v>1842</v>
      </c>
      <c r="Z1891" t="str">
        <f t="shared" si="511"/>
        <v>ITM_ROUND2</v>
      </c>
      <c r="AA1891" s="158" t="str">
        <f>IF(ISNA(VLOOKUP(X1891,Sheet2!J:J,1,0)),"//","")</f>
        <v/>
      </c>
      <c r="AC1891" s="108" t="str">
        <f t="shared" si="512"/>
        <v>ROUND</v>
      </c>
      <c r="AD1891" t="b">
        <f t="shared" si="513"/>
        <v>1</v>
      </c>
    </row>
    <row r="1892" spans="1:30">
      <c r="A1892" s="56">
        <f t="shared" si="515"/>
        <v>1892</v>
      </c>
      <c r="B1892" s="55">
        <f t="shared" si="516"/>
        <v>1843</v>
      </c>
      <c r="C1892" s="97" t="s">
        <v>4004</v>
      </c>
      <c r="D1892" s="97" t="s">
        <v>7</v>
      </c>
      <c r="E1892" s="98" t="s">
        <v>293</v>
      </c>
      <c r="F1892" s="98" t="s">
        <v>293</v>
      </c>
      <c r="G1892" s="196">
        <v>0</v>
      </c>
      <c r="H1892" s="196">
        <v>0</v>
      </c>
      <c r="I1892" s="177" t="s">
        <v>3</v>
      </c>
      <c r="J1892" s="98" t="s">
        <v>1549</v>
      </c>
      <c r="K1892" s="100" t="s">
        <v>4241</v>
      </c>
      <c r="L1892" s="105"/>
      <c r="M1892" s="102" t="s">
        <v>2810</v>
      </c>
      <c r="N1892" s="102"/>
      <c r="O1892" s="43"/>
      <c r="P1892" t="str">
        <f t="shared" si="514"/>
        <v/>
      </c>
      <c r="Q1892" s="43" t="str">
        <f>IF(ISNA(VLOOKUP(AC1892,#REF!,1)),"//","")</f>
        <v/>
      </c>
      <c r="R1892" s="43"/>
      <c r="S1892" s="43">
        <f t="shared" si="507"/>
        <v>607</v>
      </c>
      <c r="T1892" s="92" t="s">
        <v>2911</v>
      </c>
      <c r="U1892" s="70" t="s">
        <v>2431</v>
      </c>
      <c r="V1892" s="70" t="s">
        <v>2431</v>
      </c>
      <c r="W1892" s="44" t="str">
        <f t="shared" si="508"/>
        <v>"ROUNDI"</v>
      </c>
      <c r="X1892" s="25" t="str">
        <f t="shared" si="509"/>
        <v>ROUNDI</v>
      </c>
      <c r="Y1892" s="1">
        <f t="shared" si="510"/>
        <v>1843</v>
      </c>
      <c r="Z1892" t="str">
        <f t="shared" si="511"/>
        <v>ITM_ROUNDI2</v>
      </c>
      <c r="AA1892" s="158" t="str">
        <f>IF(ISNA(VLOOKUP(X1892,Sheet2!J:J,1,0)),"//","")</f>
        <v/>
      </c>
      <c r="AC1892" s="108" t="str">
        <f t="shared" si="512"/>
        <v>ROUNDI</v>
      </c>
      <c r="AD1892" t="b">
        <f t="shared" si="513"/>
        <v>1</v>
      </c>
    </row>
    <row r="1893" spans="1:30">
      <c r="A1893" s="56">
        <f t="shared" si="515"/>
        <v>1893</v>
      </c>
      <c r="B1893" s="55">
        <f t="shared" si="516"/>
        <v>1844</v>
      </c>
      <c r="C1893" s="97" t="s">
        <v>4008</v>
      </c>
      <c r="D1893" s="97" t="s">
        <v>7</v>
      </c>
      <c r="E1893" s="98" t="s">
        <v>533</v>
      </c>
      <c r="F1893" s="98" t="s">
        <v>2918</v>
      </c>
      <c r="G1893" s="99">
        <v>0</v>
      </c>
      <c r="H1893" s="99">
        <v>0</v>
      </c>
      <c r="I1893" s="182" t="s">
        <v>1</v>
      </c>
      <c r="J1893" s="98" t="s">
        <v>1549</v>
      </c>
      <c r="K1893" s="100" t="s">
        <v>4077</v>
      </c>
      <c r="L1893" s="97"/>
      <c r="M1893" s="102" t="s">
        <v>2919</v>
      </c>
      <c r="N1893" s="102"/>
      <c r="O1893"/>
      <c r="P1893" t="str">
        <f t="shared" si="514"/>
        <v>NOT EQUAL</v>
      </c>
      <c r="Q1893" t="str">
        <f>IF(ISNA(VLOOKUP(AC1893,#REF!,1)),"//","")</f>
        <v/>
      </c>
      <c r="R1893"/>
      <c r="S1893" s="43">
        <f t="shared" si="507"/>
        <v>607</v>
      </c>
      <c r="T1893" s="92" t="s">
        <v>2957</v>
      </c>
      <c r="U1893" s="70" t="s">
        <v>2431</v>
      </c>
      <c r="V1893" s="70" t="s">
        <v>2431</v>
      </c>
      <c r="W1893" s="44" t="str">
        <f t="shared" si="508"/>
        <v/>
      </c>
      <c r="X1893" s="25" t="str">
        <f t="shared" si="509"/>
        <v/>
      </c>
      <c r="Y1893" s="1">
        <f t="shared" si="510"/>
        <v>1844</v>
      </c>
      <c r="Z1893" t="str">
        <f t="shared" si="511"/>
        <v>ITM_DMPMNU</v>
      </c>
      <c r="AA1893" s="158" t="str">
        <f>IF(ISNA(VLOOKUP(X1893,Sheet2!J:J,1,0)),"//","")</f>
        <v/>
      </c>
      <c r="AC1893" s="108" t="str">
        <f t="shared" si="512"/>
        <v/>
      </c>
      <c r="AD1893" t="b">
        <f t="shared" si="513"/>
        <v>1</v>
      </c>
    </row>
    <row r="1894" spans="1:30">
      <c r="A1894" s="56">
        <f t="shared" si="515"/>
        <v>1894</v>
      </c>
      <c r="B1894" s="55">
        <f t="shared" si="516"/>
        <v>1845</v>
      </c>
      <c r="C1894" s="97" t="s">
        <v>4010</v>
      </c>
      <c r="D1894" s="97" t="s">
        <v>7</v>
      </c>
      <c r="E1894" s="98" t="s">
        <v>2570</v>
      </c>
      <c r="F1894" s="98" t="s">
        <v>2570</v>
      </c>
      <c r="G1894" s="99">
        <v>0</v>
      </c>
      <c r="H1894" s="99">
        <v>0</v>
      </c>
      <c r="I1894" s="182" t="s">
        <v>1</v>
      </c>
      <c r="J1894" s="98" t="s">
        <v>1549</v>
      </c>
      <c r="K1894" s="100" t="s">
        <v>4241</v>
      </c>
      <c r="L1894" s="97" t="s">
        <v>3446</v>
      </c>
      <c r="M1894" s="102" t="s">
        <v>2569</v>
      </c>
      <c r="N1894" s="102"/>
      <c r="O1894"/>
      <c r="P1894" t="str">
        <f t="shared" si="514"/>
        <v/>
      </c>
      <c r="Q1894" t="str">
        <f>IF(ISNA(VLOOKUP(AC1894,#REF!,1)),"//","")</f>
        <v/>
      </c>
      <c r="R1894"/>
      <c r="S1894" s="43">
        <f t="shared" si="507"/>
        <v>608</v>
      </c>
      <c r="T1894" s="92" t="s">
        <v>2938</v>
      </c>
      <c r="U1894" s="70" t="s">
        <v>2823</v>
      </c>
      <c r="V1894" s="70" t="s">
        <v>2431</v>
      </c>
      <c r="W1894" s="44" t="str">
        <f t="shared" si="508"/>
        <v>STD_RIGHT_ARROW "I"</v>
      </c>
      <c r="X1894" s="25" t="str">
        <f t="shared" si="509"/>
        <v>&gt;I</v>
      </c>
      <c r="Y1894" s="1">
        <f t="shared" si="510"/>
        <v>1845</v>
      </c>
      <c r="Z1894" t="str">
        <f t="shared" si="511"/>
        <v>ITM_RI</v>
      </c>
      <c r="AA1894" s="158" t="str">
        <f>IF(ISNA(VLOOKUP(X1894,Sheet2!J:J,1,0)),"//","")</f>
        <v>//</v>
      </c>
      <c r="AC1894" s="108" t="str">
        <f t="shared" si="512"/>
        <v>&gt;I</v>
      </c>
      <c r="AD1894" t="b">
        <f t="shared" si="513"/>
        <v>1</v>
      </c>
    </row>
    <row r="1895" spans="1:30">
      <c r="A1895" s="56">
        <f t="shared" si="515"/>
        <v>1895</v>
      </c>
      <c r="B1895" s="55">
        <f t="shared" si="516"/>
        <v>1846</v>
      </c>
      <c r="C1895" s="97" t="s">
        <v>4011</v>
      </c>
      <c r="D1895" s="97" t="s">
        <v>7</v>
      </c>
      <c r="E1895" s="232" t="s">
        <v>2923</v>
      </c>
      <c r="F1895" s="98" t="s">
        <v>2923</v>
      </c>
      <c r="G1895" s="99">
        <v>0</v>
      </c>
      <c r="H1895" s="99">
        <v>0</v>
      </c>
      <c r="I1895" s="182" t="s">
        <v>1</v>
      </c>
      <c r="J1895" s="161" t="s">
        <v>1549</v>
      </c>
      <c r="K1895" s="100" t="s">
        <v>4241</v>
      </c>
      <c r="L1895" s="97"/>
      <c r="M1895" s="102" t="s">
        <v>2922</v>
      </c>
      <c r="N1895" s="102"/>
      <c r="O1895"/>
      <c r="P1895" t="str">
        <f t="shared" si="514"/>
        <v/>
      </c>
      <c r="Q1895" t="str">
        <f>IF(ISNA(VLOOKUP(AC1895,#REF!,1)),"//","")</f>
        <v/>
      </c>
      <c r="R1895"/>
      <c r="S1895" s="43">
        <f t="shared" si="507"/>
        <v>608</v>
      </c>
      <c r="T1895" s="92" t="s">
        <v>2938</v>
      </c>
      <c r="U1895" s="70" t="s">
        <v>2431</v>
      </c>
      <c r="V1895" s="70" t="s">
        <v>2431</v>
      </c>
      <c r="W1895" s="44" t="str">
        <f t="shared" si="508"/>
        <v/>
      </c>
      <c r="X1895" s="25" t="str">
        <f t="shared" si="509"/>
        <v/>
      </c>
      <c r="Y1895" s="1">
        <f t="shared" si="510"/>
        <v>1846</v>
      </c>
      <c r="Z1895" t="str">
        <f t="shared" si="511"/>
        <v>ITM_HASH_JM</v>
      </c>
      <c r="AA1895" s="158" t="str">
        <f>IF(ISNA(VLOOKUP(X1895,Sheet2!J:J,1,0)),"//","")</f>
        <v/>
      </c>
      <c r="AC1895" s="108" t="str">
        <f t="shared" si="512"/>
        <v/>
      </c>
      <c r="AD1895" t="b">
        <f t="shared" si="513"/>
        <v>1</v>
      </c>
    </row>
    <row r="1896" spans="1:30" s="116" customFormat="1">
      <c r="A1896" s="56">
        <f t="shared" si="515"/>
        <v>1896</v>
      </c>
      <c r="B1896" s="55">
        <f t="shared" si="516"/>
        <v>1847</v>
      </c>
      <c r="C1896" s="211" t="s">
        <v>4773</v>
      </c>
      <c r="D1896" s="59" t="s">
        <v>7</v>
      </c>
      <c r="E1896" s="216" t="s">
        <v>4774</v>
      </c>
      <c r="F1896" s="216" t="s">
        <v>4774</v>
      </c>
      <c r="G1896" s="212">
        <v>0</v>
      </c>
      <c r="H1896" s="212">
        <v>0</v>
      </c>
      <c r="I1896" s="213" t="s">
        <v>3</v>
      </c>
      <c r="J1896" s="213" t="s">
        <v>1549</v>
      </c>
      <c r="K1896" s="214" t="s">
        <v>4241</v>
      </c>
      <c r="M1896" s="215" t="s">
        <v>4775</v>
      </c>
      <c r="N1896" s="215"/>
      <c r="P1896" s="116" t="str">
        <f t="shared" ref="P1896" si="517">IF(E1896=F1896,"","NOT EQUAL")</f>
        <v/>
      </c>
      <c r="Q1896" s="116" t="str">
        <f>IF(ISNA(VLOOKUP(AC1896,#REF!,1)),"//","")</f>
        <v/>
      </c>
      <c r="S1896" s="43">
        <f t="shared" si="507"/>
        <v>609</v>
      </c>
      <c r="T1896" s="57" t="s">
        <v>2888</v>
      </c>
      <c r="U1896" s="158" t="s">
        <v>2431</v>
      </c>
      <c r="V1896" s="158" t="s">
        <v>2431</v>
      </c>
      <c r="W1896" s="44" t="str">
        <f t="shared" si="508"/>
        <v>"DRG"</v>
      </c>
      <c r="X1896" s="25" t="str">
        <f t="shared" si="509"/>
        <v>DRG</v>
      </c>
      <c r="Y1896" s="1">
        <f t="shared" si="510"/>
        <v>1847</v>
      </c>
      <c r="Z1896" t="str">
        <f t="shared" si="511"/>
        <v>ITM_DRG</v>
      </c>
      <c r="AA1896" s="158" t="str">
        <f>IF(ISNA(VLOOKUP(X1896,Sheet2!J:J,1,0)),"//","")</f>
        <v>//</v>
      </c>
      <c r="AC1896" s="108" t="str">
        <f t="shared" si="512"/>
        <v>DRG</v>
      </c>
      <c r="AD1896" t="b">
        <f t="shared" si="513"/>
        <v>1</v>
      </c>
    </row>
    <row r="1897" spans="1:30">
      <c r="A1897" s="56">
        <f t="shared" si="515"/>
        <v>1897</v>
      </c>
      <c r="B1897" s="55">
        <f t="shared" si="516"/>
        <v>1848</v>
      </c>
      <c r="C1897" s="97" t="s">
        <v>4012</v>
      </c>
      <c r="D1897" s="97" t="s">
        <v>7</v>
      </c>
      <c r="E1897" s="232" t="s">
        <v>3038</v>
      </c>
      <c r="F1897" s="98" t="s">
        <v>3038</v>
      </c>
      <c r="G1897" s="99">
        <v>0</v>
      </c>
      <c r="H1897" s="99">
        <v>0</v>
      </c>
      <c r="I1897" s="182" t="s">
        <v>1</v>
      </c>
      <c r="J1897" s="98" t="s">
        <v>1551</v>
      </c>
      <c r="K1897" s="100" t="s">
        <v>4077</v>
      </c>
      <c r="L1897" s="97" t="s">
        <v>3018</v>
      </c>
      <c r="M1897" s="102" t="s">
        <v>3039</v>
      </c>
      <c r="N1897" s="102"/>
      <c r="O1897"/>
      <c r="P1897" t="str">
        <f t="shared" si="514"/>
        <v/>
      </c>
      <c r="Q1897" t="str">
        <f>IF(ISNA(VLOOKUP(AC1897,#REF!,1)),"//","")</f>
        <v/>
      </c>
      <c r="R1897"/>
      <c r="S1897" s="43">
        <f t="shared" si="507"/>
        <v>609</v>
      </c>
      <c r="T1897" s="92" t="s">
        <v>2910</v>
      </c>
      <c r="U1897" s="70" t="s">
        <v>2431</v>
      </c>
      <c r="V1897" s="70" t="s">
        <v>2431</v>
      </c>
      <c r="W1897" s="44" t="str">
        <f t="shared" si="508"/>
        <v/>
      </c>
      <c r="X1897" s="25" t="str">
        <f t="shared" si="509"/>
        <v/>
      </c>
      <c r="Y1897" s="1">
        <f t="shared" si="510"/>
        <v>1848</v>
      </c>
      <c r="Z1897" t="str">
        <f t="shared" si="511"/>
        <v>ITM_CLA</v>
      </c>
      <c r="AA1897" s="158" t="str">
        <f>IF(ISNA(VLOOKUP(X1897,Sheet2!J:J,1,0)),"//","")</f>
        <v/>
      </c>
      <c r="AC1897" s="108" t="str">
        <f t="shared" si="512"/>
        <v/>
      </c>
      <c r="AD1897" t="b">
        <f t="shared" si="513"/>
        <v>1</v>
      </c>
    </row>
    <row r="1898" spans="1:30">
      <c r="A1898" s="56">
        <f t="shared" si="515"/>
        <v>1898</v>
      </c>
      <c r="B1898" s="55">
        <f t="shared" si="516"/>
        <v>1849</v>
      </c>
      <c r="C1898" s="97" t="s">
        <v>4013</v>
      </c>
      <c r="D1898" s="97" t="s">
        <v>7</v>
      </c>
      <c r="E1898" s="232" t="s">
        <v>3040</v>
      </c>
      <c r="F1898" s="98" t="s">
        <v>3040</v>
      </c>
      <c r="G1898" s="99">
        <v>0</v>
      </c>
      <c r="H1898" s="99">
        <v>0</v>
      </c>
      <c r="I1898" s="182" t="s">
        <v>1</v>
      </c>
      <c r="J1898" s="98" t="s">
        <v>1551</v>
      </c>
      <c r="K1898" s="100" t="s">
        <v>4077</v>
      </c>
      <c r="L1898" s="97" t="s">
        <v>3018</v>
      </c>
      <c r="M1898" s="102" t="s">
        <v>3041</v>
      </c>
      <c r="N1898" s="102"/>
      <c r="O1898"/>
      <c r="P1898" t="str">
        <f t="shared" si="514"/>
        <v/>
      </c>
      <c r="Q1898" t="str">
        <f>IF(ISNA(VLOOKUP(AC1898,#REF!,1)),"//","")</f>
        <v/>
      </c>
      <c r="R1898"/>
      <c r="S1898" s="43">
        <f t="shared" si="507"/>
        <v>609</v>
      </c>
      <c r="T1898" s="92" t="s">
        <v>2910</v>
      </c>
      <c r="U1898" s="70" t="s">
        <v>2431</v>
      </c>
      <c r="V1898" s="70" t="s">
        <v>2431</v>
      </c>
      <c r="W1898" s="44" t="str">
        <f t="shared" si="508"/>
        <v/>
      </c>
      <c r="X1898" s="25" t="str">
        <f t="shared" si="509"/>
        <v/>
      </c>
      <c r="Y1898" s="1">
        <f t="shared" si="510"/>
        <v>1849</v>
      </c>
      <c r="Z1898" t="str">
        <f t="shared" si="511"/>
        <v>ITM_CLN</v>
      </c>
      <c r="AA1898" s="158" t="str">
        <f>IF(ISNA(VLOOKUP(X1898,Sheet2!J:J,1,0)),"//","")</f>
        <v/>
      </c>
      <c r="AC1898" s="108" t="str">
        <f t="shared" si="512"/>
        <v/>
      </c>
      <c r="AD1898" t="b">
        <f t="shared" si="513"/>
        <v>1</v>
      </c>
    </row>
    <row r="1899" spans="1:30">
      <c r="A1899" s="56">
        <f t="shared" si="515"/>
        <v>1899</v>
      </c>
      <c r="B1899" s="55">
        <f t="shared" si="516"/>
        <v>1850</v>
      </c>
      <c r="C1899" s="97" t="s">
        <v>3995</v>
      </c>
      <c r="D1899" s="97" t="s">
        <v>4539</v>
      </c>
      <c r="E1899" s="98" t="s">
        <v>533</v>
      </c>
      <c r="F1899" s="98" t="s">
        <v>73</v>
      </c>
      <c r="G1899" s="99">
        <v>0</v>
      </c>
      <c r="H1899" s="99">
        <v>0</v>
      </c>
      <c r="I1899" s="182" t="s">
        <v>1</v>
      </c>
      <c r="J1899" s="98" t="s">
        <v>1550</v>
      </c>
      <c r="K1899" s="100" t="s">
        <v>4077</v>
      </c>
      <c r="L1899" s="97" t="s">
        <v>4541</v>
      </c>
      <c r="M1899" s="102" t="s">
        <v>4542</v>
      </c>
      <c r="N1899" s="102"/>
      <c r="O1899"/>
      <c r="P1899" t="str">
        <f t="shared" si="514"/>
        <v>NOT EQUAL</v>
      </c>
      <c r="Q1899" t="str">
        <f>IF(ISNA(VLOOKUP(AC1899,#REF!,1)),"//","")</f>
        <v/>
      </c>
      <c r="R1899"/>
      <c r="S1899" s="43">
        <f t="shared" si="507"/>
        <v>609</v>
      </c>
      <c r="T1899" s="92" t="s">
        <v>2910</v>
      </c>
      <c r="U1899" s="70" t="s">
        <v>2431</v>
      </c>
      <c r="V1899" s="70" t="s">
        <v>2431</v>
      </c>
      <c r="W1899" s="44" t="str">
        <f t="shared" si="508"/>
        <v/>
      </c>
      <c r="X1899" s="25" t="str">
        <f t="shared" si="509"/>
        <v/>
      </c>
      <c r="Y1899" s="1">
        <f t="shared" si="510"/>
        <v>1850</v>
      </c>
      <c r="Z1899" t="str">
        <f t="shared" si="511"/>
        <v>ITM_DENANY</v>
      </c>
      <c r="AA1899" s="158" t="str">
        <f>IF(ISNA(VLOOKUP(X1899,Sheet2!J:J,1,0)),"//","")</f>
        <v/>
      </c>
      <c r="AC1899" s="108" t="str">
        <f t="shared" si="512"/>
        <v/>
      </c>
      <c r="AD1899" t="b">
        <f t="shared" si="513"/>
        <v>1</v>
      </c>
    </row>
    <row r="1900" spans="1:30">
      <c r="A1900" s="56">
        <f t="shared" si="515"/>
        <v>1900</v>
      </c>
      <c r="B1900" s="55">
        <f t="shared" si="516"/>
        <v>1851</v>
      </c>
      <c r="C1900" s="97" t="s">
        <v>3995</v>
      </c>
      <c r="D1900" s="97" t="s">
        <v>4540</v>
      </c>
      <c r="E1900" s="98" t="s">
        <v>533</v>
      </c>
      <c r="F1900" s="98" t="s">
        <v>74</v>
      </c>
      <c r="G1900" s="99">
        <v>0</v>
      </c>
      <c r="H1900" s="99">
        <v>0</v>
      </c>
      <c r="I1900" s="182" t="s">
        <v>1</v>
      </c>
      <c r="J1900" s="98" t="s">
        <v>1550</v>
      </c>
      <c r="K1900" s="100" t="s">
        <v>4077</v>
      </c>
      <c r="L1900" s="97" t="s">
        <v>4541</v>
      </c>
      <c r="M1900" s="102" t="s">
        <v>4543</v>
      </c>
      <c r="N1900" s="102"/>
      <c r="O1900"/>
      <c r="P1900" t="str">
        <f t="shared" si="514"/>
        <v>NOT EQUAL</v>
      </c>
      <c r="Q1900" t="str">
        <f>IF(ISNA(VLOOKUP(AC1900,#REF!,1)),"//","")</f>
        <v/>
      </c>
      <c r="R1900"/>
      <c r="S1900" s="43">
        <f t="shared" si="507"/>
        <v>609</v>
      </c>
      <c r="T1900" s="92" t="s">
        <v>2910</v>
      </c>
      <c r="U1900" s="70" t="s">
        <v>2431</v>
      </c>
      <c r="V1900" s="70" t="s">
        <v>2431</v>
      </c>
      <c r="W1900" s="44" t="str">
        <f t="shared" si="508"/>
        <v/>
      </c>
      <c r="X1900" s="25" t="str">
        <f t="shared" si="509"/>
        <v/>
      </c>
      <c r="Y1900" s="1">
        <f t="shared" si="510"/>
        <v>1851</v>
      </c>
      <c r="Z1900" t="str">
        <f t="shared" si="511"/>
        <v>ITM_DENFIX</v>
      </c>
      <c r="AA1900" s="158" t="str">
        <f>IF(ISNA(VLOOKUP(X1900,Sheet2!J:J,1,0)),"//","")</f>
        <v/>
      </c>
      <c r="AC1900" s="108" t="str">
        <f t="shared" si="512"/>
        <v/>
      </c>
      <c r="AD1900" t="b">
        <f t="shared" si="513"/>
        <v>1</v>
      </c>
    </row>
    <row r="1901" spans="1:30">
      <c r="A1901" s="56">
        <f t="shared" si="515"/>
        <v>1901</v>
      </c>
      <c r="B1901" s="55">
        <f t="shared" si="516"/>
        <v>1852</v>
      </c>
      <c r="C1901" s="97" t="s">
        <v>4057</v>
      </c>
      <c r="D1901" s="97" t="s">
        <v>7</v>
      </c>
      <c r="E1901" s="98" t="s">
        <v>533</v>
      </c>
      <c r="F1901" s="102" t="s">
        <v>4081</v>
      </c>
      <c r="G1901" s="120">
        <v>0</v>
      </c>
      <c r="H1901" s="120">
        <v>0</v>
      </c>
      <c r="I1901" s="182" t="s">
        <v>1</v>
      </c>
      <c r="J1901" s="98" t="s">
        <v>1550</v>
      </c>
      <c r="K1901" s="102" t="s">
        <v>4077</v>
      </c>
      <c r="L1901" s="101" t="s">
        <v>4078</v>
      </c>
      <c r="M1901" s="102" t="s">
        <v>4082</v>
      </c>
      <c r="N1901" s="102"/>
      <c r="O1901"/>
      <c r="P1901" t="str">
        <f t="shared" si="514"/>
        <v>NOT EQUAL</v>
      </c>
      <c r="Q1901" t="str">
        <f>IF(ISNA(VLOOKUP(AC1901,#REF!,1)),"//","")</f>
        <v/>
      </c>
      <c r="R1901"/>
      <c r="S1901" s="43">
        <f t="shared" si="507"/>
        <v>610</v>
      </c>
      <c r="T1901" s="92" t="s">
        <v>2910</v>
      </c>
      <c r="U1901" s="70"/>
      <c r="V1901" s="70" t="s">
        <v>4083</v>
      </c>
      <c r="W1901" s="44" t="str">
        <f t="shared" si="508"/>
        <v/>
      </c>
      <c r="X1901" s="25" t="str">
        <f t="shared" si="509"/>
        <v>CASEUP</v>
      </c>
      <c r="Y1901" s="1">
        <f t="shared" si="510"/>
        <v>1852</v>
      </c>
      <c r="Z1901" t="str">
        <f t="shared" si="511"/>
        <v>CHR_caseUP</v>
      </c>
      <c r="AA1901" s="158" t="str">
        <f>IF(ISNA(VLOOKUP(X1901,Sheet2!J:J,1,0)),"//","")</f>
        <v/>
      </c>
      <c r="AC1901" s="108" t="str">
        <f t="shared" si="512"/>
        <v/>
      </c>
      <c r="AD1901" t="b">
        <f t="shared" si="513"/>
        <v>0</v>
      </c>
    </row>
    <row r="1902" spans="1:30">
      <c r="A1902" s="56">
        <f t="shared" si="515"/>
        <v>1902</v>
      </c>
      <c r="B1902" s="55">
        <f t="shared" si="516"/>
        <v>1853</v>
      </c>
      <c r="C1902" s="97" t="s">
        <v>4057</v>
      </c>
      <c r="D1902" s="97" t="s">
        <v>7</v>
      </c>
      <c r="E1902" s="98" t="s">
        <v>533</v>
      </c>
      <c r="F1902" s="98" t="s">
        <v>4084</v>
      </c>
      <c r="G1902" s="99">
        <v>0</v>
      </c>
      <c r="H1902" s="99">
        <v>0</v>
      </c>
      <c r="I1902" s="182" t="s">
        <v>1</v>
      </c>
      <c r="J1902" s="98" t="s">
        <v>1550</v>
      </c>
      <c r="K1902" s="102" t="s">
        <v>4077</v>
      </c>
      <c r="L1902" s="97" t="s">
        <v>4078</v>
      </c>
      <c r="M1902" s="102" t="s">
        <v>4085</v>
      </c>
      <c r="N1902" s="102"/>
      <c r="O1902"/>
      <c r="P1902" t="str">
        <f t="shared" si="514"/>
        <v>NOT EQUAL</v>
      </c>
      <c r="Q1902" t="str">
        <f>IF(ISNA(VLOOKUP(AC1902,#REF!,1)),"//","")</f>
        <v/>
      </c>
      <c r="R1902"/>
      <c r="S1902" s="43">
        <f t="shared" si="507"/>
        <v>611</v>
      </c>
      <c r="T1902" s="92" t="s">
        <v>2910</v>
      </c>
      <c r="U1902" s="70" t="s">
        <v>2431</v>
      </c>
      <c r="V1902" s="70" t="s">
        <v>4086</v>
      </c>
      <c r="W1902" s="44" t="str">
        <f t="shared" si="508"/>
        <v/>
      </c>
      <c r="X1902" s="25" t="str">
        <f t="shared" si="509"/>
        <v>CASEDN</v>
      </c>
      <c r="Y1902" s="1">
        <f t="shared" si="510"/>
        <v>1853</v>
      </c>
      <c r="Z1902" t="str">
        <f t="shared" si="511"/>
        <v>CHR_caseDN</v>
      </c>
      <c r="AA1902" s="158" t="str">
        <f>IF(ISNA(VLOOKUP(X1902,Sheet2!J:J,1,0)),"//","")</f>
        <v/>
      </c>
      <c r="AC1902" s="108" t="str">
        <f t="shared" si="512"/>
        <v/>
      </c>
      <c r="AD1902" t="b">
        <f t="shared" si="513"/>
        <v>0</v>
      </c>
    </row>
    <row r="1903" spans="1:30">
      <c r="A1903" s="56">
        <f t="shared" si="515"/>
        <v>1903</v>
      </c>
      <c r="B1903" s="55">
        <f t="shared" si="516"/>
        <v>1854</v>
      </c>
      <c r="C1903" s="97" t="s">
        <v>4014</v>
      </c>
      <c r="D1903" s="97" t="s">
        <v>7</v>
      </c>
      <c r="E1903" s="98" t="s">
        <v>2515</v>
      </c>
      <c r="F1903" s="98" t="s">
        <v>2515</v>
      </c>
      <c r="G1903" s="99">
        <v>0</v>
      </c>
      <c r="H1903" s="99">
        <v>0</v>
      </c>
      <c r="I1903" s="177" t="s">
        <v>3</v>
      </c>
      <c r="J1903" s="98" t="s">
        <v>1550</v>
      </c>
      <c r="K1903" s="100" t="s">
        <v>4077</v>
      </c>
      <c r="L1903" s="97"/>
      <c r="M1903" s="102" t="s">
        <v>2514</v>
      </c>
      <c r="N1903" s="102"/>
      <c r="O1903"/>
      <c r="P1903" t="str">
        <f t="shared" ref="P1903" si="518">IF(E1903=F1903,"","NOT EQUAL")</f>
        <v/>
      </c>
      <c r="Q1903" t="str">
        <f>IF(ISNA(VLOOKUP(AC1903,#REF!,1)),"//","")</f>
        <v/>
      </c>
      <c r="R1903"/>
      <c r="S1903" s="43">
        <f t="shared" si="507"/>
        <v>612</v>
      </c>
      <c r="T1903" s="92"/>
      <c r="U1903" s="70" t="s">
        <v>2823</v>
      </c>
      <c r="V1903" s="70"/>
      <c r="W1903" s="44" t="str">
        <f t="shared" si="508"/>
        <v>"LISTXY"</v>
      </c>
      <c r="X1903" s="25" t="str">
        <f t="shared" si="509"/>
        <v>LISTXY</v>
      </c>
      <c r="Y1903" s="1">
        <f t="shared" si="510"/>
        <v>1854</v>
      </c>
      <c r="Z1903" t="str">
        <f t="shared" si="511"/>
        <v>ITM_LISTXY</v>
      </c>
      <c r="AA1903" s="158" t="str">
        <f>IF(ISNA(VLOOKUP(X1903,Sheet2!J:J,1,0)),"//","")</f>
        <v/>
      </c>
      <c r="AC1903" s="108" t="str">
        <f t="shared" si="512"/>
        <v>LISTXY</v>
      </c>
      <c r="AD1903" t="b">
        <f t="shared" si="513"/>
        <v>1</v>
      </c>
    </row>
    <row r="1904" spans="1:30" s="49" customFormat="1">
      <c r="A1904" s="56">
        <f t="shared" si="515"/>
        <v>1904</v>
      </c>
      <c r="B1904" s="55">
        <f t="shared" si="516"/>
        <v>1855</v>
      </c>
      <c r="C1904" s="97" t="s">
        <v>4015</v>
      </c>
      <c r="D1904" s="97" t="s">
        <v>1045</v>
      </c>
      <c r="E1904" s="98" t="s">
        <v>1533</v>
      </c>
      <c r="F1904" s="98" t="s">
        <v>1533</v>
      </c>
      <c r="G1904" s="99">
        <v>0</v>
      </c>
      <c r="H1904" s="99">
        <v>0</v>
      </c>
      <c r="I1904" s="177" t="s">
        <v>3</v>
      </c>
      <c r="J1904" s="98" t="s">
        <v>1549</v>
      </c>
      <c r="K1904" s="100" t="s">
        <v>4241</v>
      </c>
      <c r="L1904" s="101" t="s">
        <v>1063</v>
      </c>
      <c r="M1904" s="102" t="s">
        <v>2385</v>
      </c>
      <c r="N1904" s="102"/>
      <c r="Q1904" s="49" t="str">
        <f>IF(ISNA(VLOOKUP(AC1904,#REF!,1)),"//","")</f>
        <v/>
      </c>
      <c r="S1904" s="43">
        <f t="shared" si="507"/>
        <v>613</v>
      </c>
      <c r="T1904" s="92" t="s">
        <v>2917</v>
      </c>
      <c r="U1904" s="70" t="s">
        <v>2431</v>
      </c>
      <c r="V1904" s="70" t="s">
        <v>2431</v>
      </c>
      <c r="W1904" s="44" t="str">
        <f t="shared" si="508"/>
        <v>"ERPN?"</v>
      </c>
      <c r="X1904" s="25" t="str">
        <f t="shared" si="509"/>
        <v>ERPN?</v>
      </c>
      <c r="Y1904" s="1">
        <f t="shared" si="510"/>
        <v>1855</v>
      </c>
      <c r="Z1904" t="str">
        <f t="shared" si="511"/>
        <v>ITM_SH_ERPN</v>
      </c>
      <c r="AA1904" s="158" t="str">
        <f>IF(ISNA(VLOOKUP(X1904,Sheet2!J:J,1,0)),"//","")</f>
        <v>//</v>
      </c>
      <c r="AC1904" s="108" t="str">
        <f t="shared" si="512"/>
        <v>ERPN?</v>
      </c>
      <c r="AD1904" t="b">
        <f t="shared" si="513"/>
        <v>1</v>
      </c>
    </row>
    <row r="1905" spans="1:30">
      <c r="A1905" s="56">
        <f t="shared" si="515"/>
        <v>1905</v>
      </c>
      <c r="B1905" s="55">
        <f t="shared" si="516"/>
        <v>1856</v>
      </c>
      <c r="C1905" s="97" t="s">
        <v>4016</v>
      </c>
      <c r="D1905" s="97" t="s">
        <v>7</v>
      </c>
      <c r="E1905" s="98" t="s">
        <v>533</v>
      </c>
      <c r="F1905" s="98" t="s">
        <v>2852</v>
      </c>
      <c r="G1905" s="99">
        <v>0</v>
      </c>
      <c r="H1905" s="99">
        <v>0</v>
      </c>
      <c r="I1905" s="182" t="s">
        <v>1</v>
      </c>
      <c r="J1905" s="98" t="s">
        <v>1549</v>
      </c>
      <c r="K1905" s="100" t="s">
        <v>4077</v>
      </c>
      <c r="L1905" s="97"/>
      <c r="M1905" s="102" t="s">
        <v>2853</v>
      </c>
      <c r="N1905" s="102"/>
      <c r="O1905"/>
      <c r="P1905" t="str">
        <f t="shared" si="514"/>
        <v>NOT EQUAL</v>
      </c>
      <c r="Q1905" t="str">
        <f>IF(ISNA(VLOOKUP(AC1905,#REF!,1)),"//","")</f>
        <v/>
      </c>
      <c r="R1905"/>
      <c r="S1905" s="43">
        <f t="shared" si="507"/>
        <v>613</v>
      </c>
      <c r="T1905" s="92" t="s">
        <v>2917</v>
      </c>
      <c r="U1905" s="70" t="s">
        <v>2431</v>
      </c>
      <c r="V1905" s="70" t="s">
        <v>2431</v>
      </c>
      <c r="W1905" s="44" t="str">
        <f t="shared" si="508"/>
        <v/>
      </c>
      <c r="X1905" s="25" t="str">
        <f t="shared" si="509"/>
        <v/>
      </c>
      <c r="Y1905" s="1">
        <f t="shared" si="510"/>
        <v>1856</v>
      </c>
      <c r="Z1905" t="str">
        <f t="shared" si="511"/>
        <v>ITM_SYS_FREE_RAM</v>
      </c>
      <c r="AA1905" s="158" t="str">
        <f>IF(ISNA(VLOOKUP(X1905,Sheet2!J:J,1,0)),"//","")</f>
        <v/>
      </c>
      <c r="AC1905" s="108" t="str">
        <f t="shared" si="512"/>
        <v/>
      </c>
      <c r="AD1905" t="b">
        <f t="shared" si="513"/>
        <v>1</v>
      </c>
    </row>
    <row r="1906" spans="1:30">
      <c r="A1906" s="56">
        <f t="shared" si="515"/>
        <v>1906</v>
      </c>
      <c r="B1906" s="55">
        <f t="shared" si="516"/>
        <v>1857</v>
      </c>
      <c r="C1906" s="97" t="s">
        <v>4057</v>
      </c>
      <c r="D1906" s="97" t="s">
        <v>7</v>
      </c>
      <c r="E1906" s="100" t="s">
        <v>533</v>
      </c>
      <c r="F1906" s="100" t="s">
        <v>2466</v>
      </c>
      <c r="G1906" s="104">
        <v>0</v>
      </c>
      <c r="H1906" s="104">
        <v>0</v>
      </c>
      <c r="I1906" s="180" t="s">
        <v>16</v>
      </c>
      <c r="J1906" s="98" t="s">
        <v>1550</v>
      </c>
      <c r="K1906" s="100" t="s">
        <v>4077</v>
      </c>
      <c r="L1906" s="97" t="s">
        <v>2465</v>
      </c>
      <c r="M1906" s="102" t="s">
        <v>2417</v>
      </c>
      <c r="N1906" s="102"/>
      <c r="O1906"/>
      <c r="P1906" t="str">
        <f t="shared" si="514"/>
        <v>NOT EQUAL</v>
      </c>
      <c r="Q1906" t="str">
        <f>IF(ISNA(VLOOKUP(AC1906,#REF!,1)),"//","")</f>
        <v/>
      </c>
      <c r="R1906"/>
      <c r="S1906" s="43">
        <f t="shared" si="507"/>
        <v>613</v>
      </c>
      <c r="T1906" s="92" t="s">
        <v>2943</v>
      </c>
      <c r="U1906" s="70" t="s">
        <v>2431</v>
      </c>
      <c r="V1906" s="70" t="s">
        <v>2431</v>
      </c>
      <c r="W1906" s="44" t="str">
        <f t="shared" si="508"/>
        <v/>
      </c>
      <c r="X1906" s="25" t="str">
        <f t="shared" si="509"/>
        <v/>
      </c>
      <c r="Y1906" s="1">
        <f t="shared" si="510"/>
        <v>1857</v>
      </c>
      <c r="Z1906" t="str">
        <f t="shared" si="511"/>
        <v>MNU_INL_TST</v>
      </c>
      <c r="AA1906" s="158" t="str">
        <f>IF(ISNA(VLOOKUP(X1906,Sheet2!J:J,1,0)),"//","")</f>
        <v/>
      </c>
      <c r="AC1906" s="108" t="str">
        <f t="shared" si="512"/>
        <v/>
      </c>
      <c r="AD1906" t="b">
        <f t="shared" si="513"/>
        <v>1</v>
      </c>
    </row>
    <row r="1907" spans="1:30">
      <c r="A1907" s="56">
        <f t="shared" si="515"/>
        <v>1907</v>
      </c>
      <c r="B1907" s="55">
        <f t="shared" si="516"/>
        <v>1858</v>
      </c>
      <c r="C1907" s="97" t="s">
        <v>4017</v>
      </c>
      <c r="D1907" s="97" t="s">
        <v>2847</v>
      </c>
      <c r="E1907" s="98" t="s">
        <v>533</v>
      </c>
      <c r="F1907" s="98" t="s">
        <v>2467</v>
      </c>
      <c r="G1907" s="99">
        <v>0</v>
      </c>
      <c r="H1907" s="99">
        <v>0</v>
      </c>
      <c r="I1907" s="182" t="s">
        <v>1</v>
      </c>
      <c r="J1907" s="98" t="s">
        <v>1550</v>
      </c>
      <c r="K1907" s="100" t="s">
        <v>4077</v>
      </c>
      <c r="L1907" s="97" t="s">
        <v>2465</v>
      </c>
      <c r="M1907" s="102" t="s">
        <v>2470</v>
      </c>
      <c r="N1907" s="102"/>
      <c r="O1907" s="17"/>
      <c r="P1907" t="str">
        <f t="shared" ref="P1907:P1966" si="519">IF(E1907=F1907,"","NOT EQUAL")</f>
        <v>NOT EQUAL</v>
      </c>
      <c r="Q1907" s="17" t="str">
        <f>IF(ISNA(VLOOKUP(AC1907,#REF!,1)),"//","")</f>
        <v/>
      </c>
      <c r="R1907" s="17"/>
      <c r="S1907" s="43">
        <f t="shared" si="507"/>
        <v>613</v>
      </c>
      <c r="T1907" s="92" t="s">
        <v>2943</v>
      </c>
      <c r="U1907" s="70" t="s">
        <v>2431</v>
      </c>
      <c r="V1907" s="70" t="s">
        <v>2431</v>
      </c>
      <c r="W1907" s="44" t="str">
        <f t="shared" si="508"/>
        <v/>
      </c>
      <c r="X1907" s="25" t="str">
        <f t="shared" si="509"/>
        <v/>
      </c>
      <c r="Y1907" s="1">
        <f t="shared" si="510"/>
        <v>1858</v>
      </c>
      <c r="Z1907" t="str">
        <f t="shared" si="511"/>
        <v>ITM_TEST</v>
      </c>
      <c r="AA1907" s="158" t="str">
        <f>IF(ISNA(VLOOKUP(X1907,Sheet2!J:J,1,0)),"//","")</f>
        <v/>
      </c>
      <c r="AC1907" s="108" t="str">
        <f t="shared" si="512"/>
        <v/>
      </c>
      <c r="AD1907" t="b">
        <f t="shared" si="513"/>
        <v>1</v>
      </c>
    </row>
    <row r="1908" spans="1:30">
      <c r="A1908" s="56">
        <f t="shared" si="515"/>
        <v>1908</v>
      </c>
      <c r="B1908" s="55">
        <f t="shared" si="516"/>
        <v>1859</v>
      </c>
      <c r="C1908" s="97" t="s">
        <v>4018</v>
      </c>
      <c r="D1908" s="97" t="s">
        <v>7</v>
      </c>
      <c r="E1908" s="98" t="s">
        <v>533</v>
      </c>
      <c r="F1908" s="98" t="s">
        <v>2468</v>
      </c>
      <c r="G1908" s="99">
        <v>0</v>
      </c>
      <c r="H1908" s="99">
        <v>0</v>
      </c>
      <c r="I1908" s="182" t="s">
        <v>1</v>
      </c>
      <c r="J1908" s="98" t="s">
        <v>1549</v>
      </c>
      <c r="K1908" s="100" t="s">
        <v>4077</v>
      </c>
      <c r="L1908" s="97" t="s">
        <v>2465</v>
      </c>
      <c r="M1908" s="102" t="s">
        <v>2471</v>
      </c>
      <c r="N1908" s="102"/>
      <c r="O1908" s="17"/>
      <c r="P1908" t="str">
        <f t="shared" si="519"/>
        <v>NOT EQUAL</v>
      </c>
      <c r="Q1908" s="17" t="str">
        <f>IF(ISNA(VLOOKUP(AC1908,#REF!,1)),"//","")</f>
        <v/>
      </c>
      <c r="R1908" s="17"/>
      <c r="S1908" s="43">
        <f t="shared" si="507"/>
        <v>613</v>
      </c>
      <c r="T1908" s="92" t="s">
        <v>2943</v>
      </c>
      <c r="U1908" s="70" t="s">
        <v>2431</v>
      </c>
      <c r="V1908" s="70" t="s">
        <v>2431</v>
      </c>
      <c r="W1908" s="44" t="str">
        <f t="shared" si="508"/>
        <v/>
      </c>
      <c r="X1908" s="25" t="str">
        <f t="shared" si="509"/>
        <v/>
      </c>
      <c r="Y1908" s="1">
        <f t="shared" si="510"/>
        <v>1859</v>
      </c>
      <c r="Z1908" t="str">
        <f t="shared" si="511"/>
        <v>ITM_GET_TEST_BS</v>
      </c>
      <c r="AA1908" s="158" t="str">
        <f>IF(ISNA(VLOOKUP(X1908,Sheet2!J:J,1,0)),"//","")</f>
        <v/>
      </c>
      <c r="AC1908" s="108" t="str">
        <f t="shared" si="512"/>
        <v/>
      </c>
      <c r="AD1908" t="b">
        <f t="shared" si="513"/>
        <v>1</v>
      </c>
    </row>
    <row r="1909" spans="1:30">
      <c r="A1909" s="56">
        <f t="shared" si="515"/>
        <v>1909</v>
      </c>
      <c r="B1909" s="55">
        <f t="shared" si="516"/>
        <v>1860</v>
      </c>
      <c r="C1909" s="97" t="s">
        <v>4019</v>
      </c>
      <c r="D1909" s="97" t="s">
        <v>7</v>
      </c>
      <c r="E1909" s="98" t="s">
        <v>533</v>
      </c>
      <c r="F1909" s="98" t="s">
        <v>2469</v>
      </c>
      <c r="G1909" s="99">
        <v>0</v>
      </c>
      <c r="H1909" s="99">
        <v>0</v>
      </c>
      <c r="I1909" s="182" t="s">
        <v>1</v>
      </c>
      <c r="J1909" s="98" t="s">
        <v>1549</v>
      </c>
      <c r="K1909" s="100" t="s">
        <v>4077</v>
      </c>
      <c r="L1909" s="97" t="s">
        <v>2465</v>
      </c>
      <c r="M1909" s="102" t="s">
        <v>2472</v>
      </c>
      <c r="N1909" s="102"/>
      <c r="O1909" s="17"/>
      <c r="P1909" t="str">
        <f t="shared" si="519"/>
        <v>NOT EQUAL</v>
      </c>
      <c r="Q1909" s="17" t="str">
        <f>IF(ISNA(VLOOKUP(AC1909,#REF!,1)),"//","")</f>
        <v/>
      </c>
      <c r="R1909" s="17"/>
      <c r="S1909" s="43">
        <f t="shared" si="507"/>
        <v>613</v>
      </c>
      <c r="T1909" s="92" t="s">
        <v>2943</v>
      </c>
      <c r="U1909" s="70" t="s">
        <v>2431</v>
      </c>
      <c r="V1909" s="70" t="s">
        <v>2431</v>
      </c>
      <c r="W1909" s="44" t="str">
        <f t="shared" si="508"/>
        <v/>
      </c>
      <c r="X1909" s="25" t="str">
        <f t="shared" si="509"/>
        <v/>
      </c>
      <c r="Y1909" s="1">
        <f t="shared" si="510"/>
        <v>1860</v>
      </c>
      <c r="Z1909" t="str">
        <f t="shared" si="511"/>
        <v>ITM_SET_TEST_BS</v>
      </c>
      <c r="AA1909" s="158" t="str">
        <f>IF(ISNA(VLOOKUP(X1909,Sheet2!J:J,1,0)),"//","")</f>
        <v/>
      </c>
      <c r="AC1909" s="108" t="str">
        <f t="shared" si="512"/>
        <v/>
      </c>
      <c r="AD1909" t="b">
        <f t="shared" si="513"/>
        <v>1</v>
      </c>
    </row>
    <row r="1910" spans="1:30">
      <c r="A1910" s="56">
        <f t="shared" si="515"/>
        <v>1910</v>
      </c>
      <c r="B1910" s="55">
        <f t="shared" si="516"/>
        <v>1861</v>
      </c>
      <c r="C1910" s="97" t="s">
        <v>4020</v>
      </c>
      <c r="D1910" s="97" t="s">
        <v>1156</v>
      </c>
      <c r="E1910" s="98" t="s">
        <v>1546</v>
      </c>
      <c r="F1910" s="98" t="s">
        <v>1546</v>
      </c>
      <c r="G1910" s="99">
        <v>0</v>
      </c>
      <c r="H1910" s="99">
        <v>0</v>
      </c>
      <c r="I1910" s="177" t="s">
        <v>3</v>
      </c>
      <c r="J1910" s="98" t="s">
        <v>1550</v>
      </c>
      <c r="K1910" s="100" t="s">
        <v>4077</v>
      </c>
      <c r="L1910" s="97" t="s">
        <v>1111</v>
      </c>
      <c r="M1910" s="102" t="s">
        <v>2425</v>
      </c>
      <c r="N1910" s="102"/>
      <c r="O1910" s="17"/>
      <c r="P1910" t="str">
        <f t="shared" si="519"/>
        <v/>
      </c>
      <c r="Q1910" s="17" t="str">
        <f>IF(ISNA(VLOOKUP(AC1910,#REF!,1)),"//","")</f>
        <v/>
      </c>
      <c r="R1910" s="17"/>
      <c r="S1910" s="43">
        <f t="shared" si="507"/>
        <v>613</v>
      </c>
      <c r="T1910" s="92" t="s">
        <v>2946</v>
      </c>
      <c r="U1910" s="70" t="s">
        <v>2431</v>
      </c>
      <c r="V1910" s="70" t="s">
        <v>2431</v>
      </c>
      <c r="W1910" s="44" t="str">
        <f t="shared" si="508"/>
        <v/>
      </c>
      <c r="X1910" s="25" t="str">
        <f t="shared" si="509"/>
        <v/>
      </c>
      <c r="Y1910" s="1">
        <f t="shared" si="510"/>
        <v>1861</v>
      </c>
      <c r="Z1910" t="str">
        <f t="shared" si="511"/>
        <v>ITM_INP_DEF_DP</v>
      </c>
      <c r="AA1910" s="158" t="str">
        <f>IF(ISNA(VLOOKUP(X1910,Sheet2!J:J,1,0)),"//","")</f>
        <v/>
      </c>
      <c r="AC1910" s="108" t="str">
        <f t="shared" si="512"/>
        <v/>
      </c>
      <c r="AD1910" t="b">
        <f t="shared" si="513"/>
        <v>1</v>
      </c>
    </row>
    <row r="1911" spans="1:30">
      <c r="A1911" s="56">
        <f t="shared" si="515"/>
        <v>1911</v>
      </c>
      <c r="B1911" s="55">
        <f t="shared" si="516"/>
        <v>1862</v>
      </c>
      <c r="C1911" s="97" t="s">
        <v>4015</v>
      </c>
      <c r="D1911" s="97" t="s">
        <v>1112</v>
      </c>
      <c r="E1911" s="98" t="s">
        <v>533</v>
      </c>
      <c r="F1911" s="98" t="s">
        <v>4583</v>
      </c>
      <c r="G1911" s="99">
        <v>0</v>
      </c>
      <c r="H1911" s="99">
        <v>0</v>
      </c>
      <c r="I1911" s="182" t="s">
        <v>1</v>
      </c>
      <c r="J1911" s="98" t="s">
        <v>1550</v>
      </c>
      <c r="K1911" s="100" t="s">
        <v>4077</v>
      </c>
      <c r="L1911" s="97" t="s">
        <v>1111</v>
      </c>
      <c r="M1911" s="102" t="s">
        <v>2426</v>
      </c>
      <c r="N1911" s="102"/>
      <c r="O1911"/>
      <c r="P1911" t="str">
        <f t="shared" si="519"/>
        <v>NOT EQUAL</v>
      </c>
      <c r="Q1911" t="str">
        <f>IF(ISNA(VLOOKUP(AC1911,#REF!,1)),"//","")</f>
        <v/>
      </c>
      <c r="R1911"/>
      <c r="S1911" s="43">
        <f t="shared" si="507"/>
        <v>613</v>
      </c>
      <c r="T1911" s="92" t="s">
        <v>2946</v>
      </c>
      <c r="U1911" s="70" t="s">
        <v>2431</v>
      </c>
      <c r="V1911" s="70" t="s">
        <v>2431</v>
      </c>
      <c r="W1911" s="44" t="str">
        <f t="shared" si="508"/>
        <v/>
      </c>
      <c r="X1911" s="25" t="str">
        <f t="shared" si="509"/>
        <v/>
      </c>
      <c r="Y1911" s="1">
        <f t="shared" si="510"/>
        <v>1862</v>
      </c>
      <c r="Z1911" t="str">
        <f t="shared" si="511"/>
        <v>ITM_SH_INP_DEF</v>
      </c>
      <c r="AA1911" s="158" t="str">
        <f>IF(ISNA(VLOOKUP(X1911,Sheet2!J:J,1,0)),"//","")</f>
        <v/>
      </c>
      <c r="AC1911" s="108" t="str">
        <f t="shared" si="512"/>
        <v/>
      </c>
      <c r="AD1911" t="b">
        <f t="shared" si="513"/>
        <v>1</v>
      </c>
    </row>
    <row r="1912" spans="1:30">
      <c r="A1912" s="56">
        <f t="shared" si="515"/>
        <v>1912</v>
      </c>
      <c r="B1912" s="55">
        <f t="shared" si="516"/>
        <v>1863</v>
      </c>
      <c r="C1912" s="97" t="s">
        <v>4020</v>
      </c>
      <c r="D1912" s="97" t="s">
        <v>1157</v>
      </c>
      <c r="E1912" s="98" t="s">
        <v>1113</v>
      </c>
      <c r="F1912" s="98" t="s">
        <v>1113</v>
      </c>
      <c r="G1912" s="99">
        <v>0</v>
      </c>
      <c r="H1912" s="99">
        <v>0</v>
      </c>
      <c r="I1912" s="177" t="s">
        <v>3</v>
      </c>
      <c r="J1912" s="98" t="s">
        <v>1550</v>
      </c>
      <c r="K1912" s="100" t="s">
        <v>4077</v>
      </c>
      <c r="L1912" s="97" t="s">
        <v>1111</v>
      </c>
      <c r="M1912" s="102" t="s">
        <v>2427</v>
      </c>
      <c r="N1912" s="102"/>
      <c r="O1912"/>
      <c r="P1912" t="str">
        <f t="shared" si="519"/>
        <v/>
      </c>
      <c r="Q1912" t="str">
        <f>IF(ISNA(VLOOKUP(AC1912,#REF!,1)),"//","")</f>
        <v/>
      </c>
      <c r="R1912"/>
      <c r="S1912" s="43">
        <f t="shared" si="507"/>
        <v>613</v>
      </c>
      <c r="T1912" s="92" t="s">
        <v>2946</v>
      </c>
      <c r="U1912" s="70" t="s">
        <v>2431</v>
      </c>
      <c r="V1912" s="70" t="s">
        <v>2431</v>
      </c>
      <c r="W1912" s="44" t="str">
        <f t="shared" si="508"/>
        <v/>
      </c>
      <c r="X1912" s="25" t="str">
        <f t="shared" si="509"/>
        <v/>
      </c>
      <c r="Y1912" s="1">
        <f t="shared" si="510"/>
        <v>1863</v>
      </c>
      <c r="Z1912" t="str">
        <f t="shared" si="511"/>
        <v>ITM_INP_DEF_CPXDP</v>
      </c>
      <c r="AA1912" s="158" t="str">
        <f>IF(ISNA(VLOOKUP(X1912,Sheet2!J:J,1,0)),"//","")</f>
        <v/>
      </c>
      <c r="AC1912" s="108" t="str">
        <f t="shared" si="512"/>
        <v/>
      </c>
      <c r="AD1912" t="b">
        <f t="shared" si="513"/>
        <v>1</v>
      </c>
    </row>
    <row r="1913" spans="1:30">
      <c r="A1913" s="56">
        <f t="shared" si="515"/>
        <v>1913</v>
      </c>
      <c r="B1913" s="55">
        <f t="shared" si="516"/>
        <v>1864</v>
      </c>
      <c r="C1913" s="97" t="s">
        <v>4020</v>
      </c>
      <c r="D1913" s="97" t="s">
        <v>1158</v>
      </c>
      <c r="E1913" s="98" t="s">
        <v>1547</v>
      </c>
      <c r="F1913" s="98" t="s">
        <v>1547</v>
      </c>
      <c r="G1913" s="99">
        <v>0</v>
      </c>
      <c r="H1913" s="99">
        <v>0</v>
      </c>
      <c r="I1913" s="177" t="s">
        <v>3</v>
      </c>
      <c r="J1913" s="98" t="s">
        <v>1550</v>
      </c>
      <c r="K1913" s="100" t="s">
        <v>4077</v>
      </c>
      <c r="L1913" s="97" t="s">
        <v>1111</v>
      </c>
      <c r="M1913" s="102" t="s">
        <v>2429</v>
      </c>
      <c r="N1913" s="102"/>
      <c r="O1913"/>
      <c r="P1913" t="str">
        <f t="shared" si="519"/>
        <v/>
      </c>
      <c r="Q1913" t="str">
        <f>IF(ISNA(VLOOKUP(AC1913,#REF!,1)),"//","")</f>
        <v/>
      </c>
      <c r="R1913"/>
      <c r="S1913" s="43">
        <f t="shared" si="507"/>
        <v>613</v>
      </c>
      <c r="T1913" s="92" t="s">
        <v>2946</v>
      </c>
      <c r="U1913" s="70" t="s">
        <v>2431</v>
      </c>
      <c r="V1913" s="70" t="s">
        <v>2431</v>
      </c>
      <c r="W1913" s="44" t="str">
        <f t="shared" si="508"/>
        <v/>
      </c>
      <c r="X1913" s="25" t="str">
        <f t="shared" si="509"/>
        <v/>
      </c>
      <c r="Y1913" s="1">
        <f t="shared" si="510"/>
        <v>1864</v>
      </c>
      <c r="Z1913" t="str">
        <f t="shared" si="511"/>
        <v>ITM_INP_DEF_SI</v>
      </c>
      <c r="AA1913" s="158" t="str">
        <f>IF(ISNA(VLOOKUP(X1913,Sheet2!J:J,1,0)),"//","")</f>
        <v/>
      </c>
      <c r="AC1913" s="108" t="str">
        <f t="shared" si="512"/>
        <v/>
      </c>
      <c r="AD1913" t="b">
        <f t="shared" si="513"/>
        <v>1</v>
      </c>
    </row>
    <row r="1914" spans="1:30">
      <c r="A1914" s="56">
        <f t="shared" si="515"/>
        <v>1914</v>
      </c>
      <c r="B1914" s="55">
        <f t="shared" si="516"/>
        <v>1865</v>
      </c>
      <c r="C1914" s="97" t="s">
        <v>4020</v>
      </c>
      <c r="D1914" s="97" t="s">
        <v>1159</v>
      </c>
      <c r="E1914" s="98" t="s">
        <v>1548</v>
      </c>
      <c r="F1914" s="98" t="s">
        <v>1548</v>
      </c>
      <c r="G1914" s="99">
        <v>0</v>
      </c>
      <c r="H1914" s="99">
        <v>0</v>
      </c>
      <c r="I1914" s="177" t="s">
        <v>3</v>
      </c>
      <c r="J1914" s="98" t="s">
        <v>1550</v>
      </c>
      <c r="K1914" s="100" t="s">
        <v>4077</v>
      </c>
      <c r="L1914" s="97" t="s">
        <v>1111</v>
      </c>
      <c r="M1914" s="102" t="s">
        <v>2430</v>
      </c>
      <c r="N1914" s="102"/>
      <c r="O1914"/>
      <c r="P1914" t="str">
        <f t="shared" si="519"/>
        <v/>
      </c>
      <c r="Q1914" t="str">
        <f>IF(ISNA(VLOOKUP(AC1914,#REF!,1)),"//","")</f>
        <v/>
      </c>
      <c r="R1914"/>
      <c r="S1914" s="43">
        <f t="shared" si="507"/>
        <v>613</v>
      </c>
      <c r="T1914" s="92" t="s">
        <v>2946</v>
      </c>
      <c r="U1914" s="70" t="s">
        <v>2431</v>
      </c>
      <c r="V1914" s="70" t="s">
        <v>2431</v>
      </c>
      <c r="W1914" s="44" t="str">
        <f t="shared" si="508"/>
        <v/>
      </c>
      <c r="X1914" s="25" t="str">
        <f t="shared" si="509"/>
        <v/>
      </c>
      <c r="Y1914" s="1">
        <f t="shared" si="510"/>
        <v>1865</v>
      </c>
      <c r="Z1914" t="str">
        <f t="shared" si="511"/>
        <v>ITM_INP_DEF_LI</v>
      </c>
      <c r="AA1914" s="158" t="str">
        <f>IF(ISNA(VLOOKUP(X1914,Sheet2!J:J,1,0)),"//","")</f>
        <v/>
      </c>
      <c r="AC1914" s="108" t="str">
        <f t="shared" si="512"/>
        <v/>
      </c>
      <c r="AD1914" t="b">
        <f t="shared" si="513"/>
        <v>1</v>
      </c>
    </row>
    <row r="1915" spans="1:30">
      <c r="A1915" s="56">
        <f t="shared" si="515"/>
        <v>1915</v>
      </c>
      <c r="B1915" s="55">
        <f t="shared" si="516"/>
        <v>1866</v>
      </c>
      <c r="C1915" s="97" t="s">
        <v>4021</v>
      </c>
      <c r="D1915" s="97" t="s">
        <v>2722</v>
      </c>
      <c r="E1915" s="98" t="s">
        <v>533</v>
      </c>
      <c r="F1915" s="98" t="s">
        <v>2724</v>
      </c>
      <c r="G1915" s="99">
        <v>0</v>
      </c>
      <c r="H1915" s="99">
        <v>0</v>
      </c>
      <c r="I1915" s="182" t="s">
        <v>1</v>
      </c>
      <c r="J1915" s="98" t="s">
        <v>1550</v>
      </c>
      <c r="K1915" s="100" t="s">
        <v>4077</v>
      </c>
      <c r="L1915" s="97" t="s">
        <v>2719</v>
      </c>
      <c r="M1915" s="102" t="s">
        <v>2720</v>
      </c>
      <c r="N1915" s="102"/>
      <c r="O1915"/>
      <c r="P1915" t="str">
        <f t="shared" si="519"/>
        <v>NOT EQUAL</v>
      </c>
      <c r="Q1915" t="str">
        <f>IF(ISNA(VLOOKUP(AC1915,#REF!,1)),"//","")</f>
        <v/>
      </c>
      <c r="R1915"/>
      <c r="S1915" s="43">
        <f t="shared" si="507"/>
        <v>613</v>
      </c>
      <c r="T1915" s="92" t="s">
        <v>2941</v>
      </c>
      <c r="U1915" s="70" t="s">
        <v>2431</v>
      </c>
      <c r="V1915" s="70" t="s">
        <v>2431</v>
      </c>
      <c r="W1915" s="44" t="str">
        <f t="shared" si="508"/>
        <v/>
      </c>
      <c r="X1915" s="25" t="str">
        <f t="shared" si="509"/>
        <v/>
      </c>
      <c r="Y1915" s="1">
        <f t="shared" si="510"/>
        <v>1866</v>
      </c>
      <c r="Z1915" t="str">
        <f t="shared" si="511"/>
        <v>ITM_USER_V43</v>
      </c>
      <c r="AA1915" s="158" t="str">
        <f>IF(ISNA(VLOOKUP(X1915,Sheet2!J:J,1,0)),"//","")</f>
        <v/>
      </c>
      <c r="AC1915" s="108" t="str">
        <f t="shared" si="512"/>
        <v/>
      </c>
      <c r="AD1915" t="b">
        <f t="shared" si="513"/>
        <v>1</v>
      </c>
    </row>
    <row r="1916" spans="1:30">
      <c r="A1916" s="56">
        <f t="shared" si="515"/>
        <v>1916</v>
      </c>
      <c r="B1916" s="55">
        <f t="shared" si="516"/>
        <v>1867</v>
      </c>
      <c r="C1916" s="97" t="s">
        <v>4000</v>
      </c>
      <c r="D1916" s="97">
        <v>255</v>
      </c>
      <c r="E1916" s="230" t="s">
        <v>533</v>
      </c>
      <c r="F1916" s="100" t="s">
        <v>1100</v>
      </c>
      <c r="G1916" s="104">
        <v>0</v>
      </c>
      <c r="H1916" s="104">
        <v>0</v>
      </c>
      <c r="I1916" s="182" t="s">
        <v>1</v>
      </c>
      <c r="J1916" s="98" t="s">
        <v>1550</v>
      </c>
      <c r="K1916" s="100" t="s">
        <v>4077</v>
      </c>
      <c r="L1916" s="97" t="s">
        <v>1557</v>
      </c>
      <c r="M1916" s="102" t="s">
        <v>2412</v>
      </c>
      <c r="N1916" s="102"/>
      <c r="O1916"/>
      <c r="P1916" t="str">
        <f t="shared" si="519"/>
        <v>NOT EQUAL</v>
      </c>
      <c r="Q1916" t="str">
        <f>IF(ISNA(VLOOKUP(AC1916,#REF!,1)),"//","")</f>
        <v/>
      </c>
      <c r="R1916"/>
      <c r="S1916" s="43">
        <f t="shared" si="507"/>
        <v>613</v>
      </c>
      <c r="T1916" s="92" t="s">
        <v>2941</v>
      </c>
      <c r="U1916" s="70" t="s">
        <v>2431</v>
      </c>
      <c r="V1916" s="70" t="s">
        <v>2431</v>
      </c>
      <c r="W1916" s="44" t="str">
        <f t="shared" si="508"/>
        <v/>
      </c>
      <c r="X1916" s="25" t="str">
        <f t="shared" si="509"/>
        <v/>
      </c>
      <c r="Y1916" s="1">
        <f t="shared" si="510"/>
        <v>1867</v>
      </c>
      <c r="Z1916" t="str">
        <f t="shared" si="511"/>
        <v>KEY_fg</v>
      </c>
      <c r="AA1916" s="158" t="str">
        <f>IF(ISNA(VLOOKUP(X1916,Sheet2!J:J,1,0)),"//","")</f>
        <v/>
      </c>
      <c r="AC1916" s="108" t="str">
        <f t="shared" si="512"/>
        <v/>
      </c>
      <c r="AD1916" t="b">
        <f t="shared" si="513"/>
        <v>1</v>
      </c>
    </row>
    <row r="1917" spans="1:30">
      <c r="A1917" s="56">
        <f t="shared" si="515"/>
        <v>1917</v>
      </c>
      <c r="B1917" s="55">
        <f t="shared" si="516"/>
        <v>1868</v>
      </c>
      <c r="C1917" s="97" t="s">
        <v>4021</v>
      </c>
      <c r="D1917" s="97" t="s">
        <v>1101</v>
      </c>
      <c r="E1917" s="230" t="s">
        <v>533</v>
      </c>
      <c r="F1917" s="98" t="s">
        <v>1552</v>
      </c>
      <c r="G1917" s="99">
        <v>0</v>
      </c>
      <c r="H1917" s="99">
        <v>0</v>
      </c>
      <c r="I1917" s="182" t="s">
        <v>1</v>
      </c>
      <c r="J1917" s="98" t="s">
        <v>1550</v>
      </c>
      <c r="K1917" s="100" t="s">
        <v>4077</v>
      </c>
      <c r="L1917" s="97"/>
      <c r="M1917" s="102" t="s">
        <v>2413</v>
      </c>
      <c r="N1917" s="102"/>
      <c r="O1917"/>
      <c r="P1917" t="str">
        <f t="shared" si="519"/>
        <v>NOT EQUAL</v>
      </c>
      <c r="Q1917" t="str">
        <f>IF(ISNA(VLOOKUP(AC1917,#REF!,1)),"//","")</f>
        <v/>
      </c>
      <c r="R1917"/>
      <c r="S1917" s="43">
        <f t="shared" si="507"/>
        <v>613</v>
      </c>
      <c r="T1917" s="92" t="s">
        <v>2941</v>
      </c>
      <c r="U1917" s="70" t="s">
        <v>2431</v>
      </c>
      <c r="V1917" s="70" t="s">
        <v>2431</v>
      </c>
      <c r="W1917" s="44" t="str">
        <f t="shared" si="508"/>
        <v/>
      </c>
      <c r="X1917" s="25" t="str">
        <f t="shared" si="509"/>
        <v/>
      </c>
      <c r="Y1917" s="1">
        <f t="shared" si="510"/>
        <v>1868</v>
      </c>
      <c r="Z1917" t="str">
        <f t="shared" si="511"/>
        <v>ITM_USER_DEFAULTS</v>
      </c>
      <c r="AA1917" s="158" t="str">
        <f>IF(ISNA(VLOOKUP(X1917,Sheet2!J:J,1,0)),"//","")</f>
        <v/>
      </c>
      <c r="AC1917" s="108" t="str">
        <f t="shared" si="512"/>
        <v/>
      </c>
      <c r="AD1917" t="b">
        <f t="shared" si="513"/>
        <v>1</v>
      </c>
    </row>
    <row r="1918" spans="1:30">
      <c r="A1918" s="56">
        <f t="shared" si="515"/>
        <v>1918</v>
      </c>
      <c r="B1918" s="55">
        <f t="shared" si="516"/>
        <v>1869</v>
      </c>
      <c r="C1918" s="97" t="s">
        <v>4021</v>
      </c>
      <c r="D1918" s="97" t="s">
        <v>1147</v>
      </c>
      <c r="E1918" s="230" t="s">
        <v>533</v>
      </c>
      <c r="F1918" s="98" t="s">
        <v>1102</v>
      </c>
      <c r="G1918" s="99">
        <v>0</v>
      </c>
      <c r="H1918" s="99">
        <v>0</v>
      </c>
      <c r="I1918" s="182" t="s">
        <v>1</v>
      </c>
      <c r="J1918" s="98" t="s">
        <v>1550</v>
      </c>
      <c r="K1918" s="100" t="s">
        <v>4077</v>
      </c>
      <c r="L1918" s="97"/>
      <c r="M1918" s="102" t="s">
        <v>2414</v>
      </c>
      <c r="N1918" s="102"/>
      <c r="O1918"/>
      <c r="P1918" t="str">
        <f t="shared" si="519"/>
        <v>NOT EQUAL</v>
      </c>
      <c r="Q1918" t="str">
        <f>IF(ISNA(VLOOKUP(AC1918,#REF!,1)),"//","")</f>
        <v/>
      </c>
      <c r="R1918"/>
      <c r="S1918" s="43">
        <f t="shared" si="507"/>
        <v>613</v>
      </c>
      <c r="T1918" s="92" t="s">
        <v>2941</v>
      </c>
      <c r="U1918" s="70" t="s">
        <v>2431</v>
      </c>
      <c r="V1918" s="70" t="s">
        <v>2431</v>
      </c>
      <c r="W1918" s="44" t="str">
        <f t="shared" si="508"/>
        <v/>
      </c>
      <c r="X1918" s="25" t="str">
        <f t="shared" si="509"/>
        <v/>
      </c>
      <c r="Y1918" s="1">
        <f t="shared" si="510"/>
        <v>1869</v>
      </c>
      <c r="Z1918" t="str">
        <f t="shared" si="511"/>
        <v>ITM_USER_COMPLEX</v>
      </c>
      <c r="AA1918" s="158" t="str">
        <f>IF(ISNA(VLOOKUP(X1918,Sheet2!J:J,1,0)),"//","")</f>
        <v/>
      </c>
      <c r="AC1918" s="108" t="str">
        <f t="shared" si="512"/>
        <v/>
      </c>
      <c r="AD1918" t="b">
        <f t="shared" si="513"/>
        <v>1</v>
      </c>
    </row>
    <row r="1919" spans="1:30">
      <c r="A1919" s="56">
        <f t="shared" si="515"/>
        <v>1919</v>
      </c>
      <c r="B1919" s="55">
        <f t="shared" si="516"/>
        <v>1870</v>
      </c>
      <c r="C1919" s="97" t="s">
        <v>4021</v>
      </c>
      <c r="D1919" s="97" t="s">
        <v>1103</v>
      </c>
      <c r="E1919" s="230" t="s">
        <v>533</v>
      </c>
      <c r="F1919" s="98" t="s">
        <v>2729</v>
      </c>
      <c r="G1919" s="99">
        <v>0</v>
      </c>
      <c r="H1919" s="99">
        <v>0</v>
      </c>
      <c r="I1919" s="182" t="s">
        <v>1</v>
      </c>
      <c r="J1919" s="98" t="s">
        <v>1550</v>
      </c>
      <c r="K1919" s="100" t="s">
        <v>4077</v>
      </c>
      <c r="L1919" s="97" t="s">
        <v>1093</v>
      </c>
      <c r="M1919" s="102" t="s">
        <v>2415</v>
      </c>
      <c r="N1919" s="102"/>
      <c r="O1919"/>
      <c r="P1919" t="str">
        <f t="shared" si="519"/>
        <v>NOT EQUAL</v>
      </c>
      <c r="Q1919" t="str">
        <f>IF(ISNA(VLOOKUP(AC1919,#REF!,1)),"//","")</f>
        <v/>
      </c>
      <c r="R1919"/>
      <c r="S1919" s="43">
        <f t="shared" si="507"/>
        <v>613</v>
      </c>
      <c r="T1919" s="92" t="s">
        <v>2941</v>
      </c>
      <c r="U1919" s="70" t="s">
        <v>2431</v>
      </c>
      <c r="V1919" s="70" t="s">
        <v>2431</v>
      </c>
      <c r="W1919" s="44" t="str">
        <f t="shared" si="508"/>
        <v/>
      </c>
      <c r="X1919" s="25" t="str">
        <f t="shared" si="509"/>
        <v/>
      </c>
      <c r="Y1919" s="1">
        <f t="shared" si="510"/>
        <v>1870</v>
      </c>
      <c r="Z1919" t="str">
        <f t="shared" si="511"/>
        <v>ITM_USER_SHIFTS</v>
      </c>
      <c r="AA1919" s="158" t="str">
        <f>IF(ISNA(VLOOKUP(X1919,Sheet2!J:J,1,0)),"//","")</f>
        <v/>
      </c>
      <c r="AC1919" s="108" t="str">
        <f t="shared" si="512"/>
        <v/>
      </c>
      <c r="AD1919" t="b">
        <f t="shared" si="513"/>
        <v>1</v>
      </c>
    </row>
    <row r="1920" spans="1:30">
      <c r="A1920" s="56">
        <f t="shared" si="515"/>
        <v>1920</v>
      </c>
      <c r="B1920" s="55">
        <f t="shared" si="516"/>
        <v>1871</v>
      </c>
      <c r="C1920" s="97" t="s">
        <v>4021</v>
      </c>
      <c r="D1920" s="97" t="s">
        <v>1148</v>
      </c>
      <c r="E1920" s="230" t="s">
        <v>533</v>
      </c>
      <c r="F1920" s="98" t="s">
        <v>1380</v>
      </c>
      <c r="G1920" s="99">
        <v>0</v>
      </c>
      <c r="H1920" s="99">
        <v>0</v>
      </c>
      <c r="I1920" s="182" t="s">
        <v>1</v>
      </c>
      <c r="J1920" s="98" t="s">
        <v>1550</v>
      </c>
      <c r="K1920" s="100" t="s">
        <v>4077</v>
      </c>
      <c r="L1920" s="97"/>
      <c r="M1920" s="102" t="s">
        <v>2416</v>
      </c>
      <c r="N1920" s="102"/>
      <c r="O1920"/>
      <c r="P1920" t="str">
        <f t="shared" si="519"/>
        <v>NOT EQUAL</v>
      </c>
      <c r="Q1920" t="str">
        <f>IF(ISNA(VLOOKUP(AC1920,#REF!,1)),"//","")</f>
        <v/>
      </c>
      <c r="R1920"/>
      <c r="S1920" s="43">
        <f t="shared" si="507"/>
        <v>613</v>
      </c>
      <c r="T1920" s="92" t="s">
        <v>2941</v>
      </c>
      <c r="U1920" s="70" t="s">
        <v>2431</v>
      </c>
      <c r="V1920" s="70" t="s">
        <v>2431</v>
      </c>
      <c r="W1920" s="44" t="str">
        <f t="shared" si="508"/>
        <v/>
      </c>
      <c r="X1920" s="25" t="str">
        <f t="shared" si="509"/>
        <v/>
      </c>
      <c r="Y1920" s="1">
        <f t="shared" si="510"/>
        <v>1871</v>
      </c>
      <c r="Z1920" t="str">
        <f t="shared" si="511"/>
        <v>ITM_USER_RESET</v>
      </c>
      <c r="AA1920" s="158" t="str">
        <f>IF(ISNA(VLOOKUP(X1920,Sheet2!J:J,1,0)),"//","")</f>
        <v/>
      </c>
      <c r="AC1920" s="108" t="str">
        <f t="shared" si="512"/>
        <v/>
      </c>
      <c r="AD1920" t="b">
        <f t="shared" si="513"/>
        <v>1</v>
      </c>
    </row>
    <row r="1921" spans="1:30">
      <c r="A1921" s="56">
        <f t="shared" si="515"/>
        <v>1921</v>
      </c>
      <c r="B1921" s="55">
        <f t="shared" si="516"/>
        <v>1872</v>
      </c>
      <c r="C1921" s="97" t="s">
        <v>4022</v>
      </c>
      <c r="D1921" s="97" t="s">
        <v>1152</v>
      </c>
      <c r="E1921" s="230" t="s">
        <v>533</v>
      </c>
      <c r="F1921" s="98" t="s">
        <v>4999</v>
      </c>
      <c r="G1921" s="99">
        <v>0</v>
      </c>
      <c r="H1921" s="99">
        <v>0</v>
      </c>
      <c r="I1921" s="182" t="s">
        <v>1</v>
      </c>
      <c r="J1921" s="98" t="s">
        <v>1550</v>
      </c>
      <c r="K1921" s="100" t="s">
        <v>4077</v>
      </c>
      <c r="L1921" s="97"/>
      <c r="M1921" s="255" t="s">
        <v>5000</v>
      </c>
      <c r="N1921" s="102"/>
      <c r="O1921"/>
      <c r="P1921" t="str">
        <f t="shared" ref="P1921" si="520">IF(E1921=F1921,"","NOT EQUAL")</f>
        <v>NOT EQUAL</v>
      </c>
      <c r="Q1921" t="str">
        <f>IF(ISNA(VLOOKUP(AC1921,#REF!,1)),"//","")</f>
        <v/>
      </c>
      <c r="R1921"/>
      <c r="S1921" s="43">
        <f t="shared" si="507"/>
        <v>613</v>
      </c>
      <c r="T1921" s="92" t="s">
        <v>2941</v>
      </c>
      <c r="U1921" s="70" t="s">
        <v>2431</v>
      </c>
      <c r="V1921" s="70" t="s">
        <v>2431</v>
      </c>
      <c r="W1921" s="44" t="str">
        <f t="shared" ref="W1921" si="521">IF( OR(U1921="CNST", I1921="CAT_REGS"),IF(E1921=CHAR(34)&amp;CHAR(34),F1921,E1921),
IF(U1921="YES",UPPER(IF(E1921=CHAR(34)&amp;CHAR(34),F1921,E1921)),
IF(   AND(U1921&lt;&gt;"NO",I1921="CAT_FNCT",D1921&lt;&gt;"multiply", D1921&lt;&gt;"divide"),IF(J1921="SLS_ENABLED",   UPPER(IF(E1921=CHAR(34)&amp;CHAR(34),F1921,E1921)),""),"")))</f>
        <v/>
      </c>
      <c r="X1921" s="25" t="str">
        <f t="shared" ref="X1921" si="522">IF(LEN(V1921)&gt;0,V1921,SUBSTITUTE(SUBSTITUTE(SUBSTITUTE(SUBSTITUTE(SUBSTITUTE(SUBSTITUTE(SUBSTITUTE(SUBSTITUTE(SUBSTITUTE(SUBSTITUTE(SUBSTITUTE( (SUBSTITUTE( SUBSTITUTE( SUBSTITUTE( SUBSTITUTE(W1921,"STD_SIGMA","SUM"),"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1" s="1">
        <f t="shared" ref="Y1921" si="523">B1921</f>
        <v>1872</v>
      </c>
      <c r="Z1921" t="str">
        <f t="shared" ref="Z1921" si="524">M1921</f>
        <v>ITM_N_KEY_ALPHA</v>
      </c>
      <c r="AA1921" s="158" t="str">
        <f>IF(ISNA(VLOOKUP(X1921,Sheet2!J:J,1,0)),"//","")</f>
        <v/>
      </c>
      <c r="AC1921" s="108" t="str">
        <f t="shared" ref="AC1921" si="525">IF(LEN(X1921)=0,"",SUBSTITUTE(SUBSTITUTE(SUBSTITUTE(SUBSTITUTE(SUBSTITUTE(SUBSTITUTE(SUBSTITUTE(SUBSTITUTE(SUBSTITUTE(SUBSTITUTE(SUBSTITUTE(SUBSTITUTE(SUBSTITUTE(SUBSTITUTE(SUBSTITUTE(SUBSTITUTE(SUBSTITUTE( (SUBSTITUTE( SUBSTITUTE( SUBSTITUTE( SUBSTITUTE(W1921,"STD_SIGMA","SUM"),"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1" t="b">
        <f t="shared" ref="AD1921" si="526">X1921=AC1921</f>
        <v>1</v>
      </c>
    </row>
    <row r="1922" spans="1:30">
      <c r="A1922" s="56">
        <f t="shared" si="515"/>
        <v>1922</v>
      </c>
      <c r="B1922" s="55">
        <f t="shared" si="516"/>
        <v>1873</v>
      </c>
      <c r="C1922" s="97" t="s">
        <v>4022</v>
      </c>
      <c r="D1922" s="97" t="s">
        <v>3448</v>
      </c>
      <c r="E1922" s="230" t="s">
        <v>533</v>
      </c>
      <c r="F1922" s="98" t="s">
        <v>4998</v>
      </c>
      <c r="G1922" s="99">
        <v>0</v>
      </c>
      <c r="H1922" s="99">
        <v>0</v>
      </c>
      <c r="I1922" s="182" t="s">
        <v>1</v>
      </c>
      <c r="J1922" s="98" t="s">
        <v>1550</v>
      </c>
      <c r="K1922" s="100" t="s">
        <v>4077</v>
      </c>
      <c r="L1922" s="97"/>
      <c r="M1922" s="255" t="s">
        <v>5001</v>
      </c>
      <c r="N1922" s="102"/>
      <c r="O1922"/>
      <c r="P1922" t="str">
        <f t="shared" si="519"/>
        <v>NOT EQUAL</v>
      </c>
      <c r="Q1922" t="str">
        <f>IF(ISNA(VLOOKUP(AC1922,#REF!,1)),"//","")</f>
        <v/>
      </c>
      <c r="R1922"/>
      <c r="S1922" s="43">
        <f t="shared" si="507"/>
        <v>613</v>
      </c>
      <c r="T1922" s="92" t="s">
        <v>2941</v>
      </c>
      <c r="U1922" s="70" t="s">
        <v>2431</v>
      </c>
      <c r="V1922" s="70" t="s">
        <v>2431</v>
      </c>
      <c r="W1922" s="44" t="str">
        <f t="shared" si="508"/>
        <v/>
      </c>
      <c r="X1922" s="25" t="str">
        <f t="shared" si="509"/>
        <v/>
      </c>
      <c r="Y1922" s="1">
        <f t="shared" si="510"/>
        <v>1873</v>
      </c>
      <c r="Z1922" t="str">
        <f t="shared" si="511"/>
        <v>ITM_N_KEY_CC</v>
      </c>
      <c r="AA1922" s="158" t="str">
        <f>IF(ISNA(VLOOKUP(X1922,Sheet2!J:J,1,0)),"//","")</f>
        <v/>
      </c>
      <c r="AC1922" s="108" t="str">
        <f t="shared" si="512"/>
        <v/>
      </c>
      <c r="AD1922" t="b">
        <f t="shared" si="513"/>
        <v>1</v>
      </c>
    </row>
    <row r="1923" spans="1:30">
      <c r="A1923" s="56">
        <f t="shared" si="515"/>
        <v>1923</v>
      </c>
      <c r="B1923" s="55">
        <f t="shared" si="516"/>
        <v>1874</v>
      </c>
      <c r="C1923" s="97" t="s">
        <v>4022</v>
      </c>
      <c r="D1923" s="97" t="s">
        <v>3669</v>
      </c>
      <c r="E1923" s="230" t="s">
        <v>533</v>
      </c>
      <c r="F1923" s="98" t="s">
        <v>5014</v>
      </c>
      <c r="G1923" s="99">
        <v>0</v>
      </c>
      <c r="H1923" s="99">
        <v>0</v>
      </c>
      <c r="I1923" s="182" t="s">
        <v>1</v>
      </c>
      <c r="J1923" s="98" t="s">
        <v>1550</v>
      </c>
      <c r="K1923" s="100" t="s">
        <v>4077</v>
      </c>
      <c r="L1923" s="97"/>
      <c r="M1923" s="255" t="s">
        <v>5008</v>
      </c>
      <c r="N1923" s="102"/>
      <c r="O1923"/>
      <c r="P1923" t="str">
        <f t="shared" ref="P1923" si="527">IF(E1923=F1923,"","NOT EQUAL")</f>
        <v>NOT EQUAL</v>
      </c>
      <c r="Q1923" t="str">
        <f>IF(ISNA(VLOOKUP(AC1923,#REF!,1)),"//","")</f>
        <v/>
      </c>
      <c r="R1923"/>
      <c r="S1923" s="43">
        <f t="shared" si="507"/>
        <v>613</v>
      </c>
      <c r="T1923" s="92" t="s">
        <v>2941</v>
      </c>
      <c r="U1923" s="70" t="s">
        <v>2431</v>
      </c>
      <c r="V1923" s="70" t="s">
        <v>2431</v>
      </c>
      <c r="W1923" s="44" t="str">
        <f t="shared" ref="W1923" si="528">IF( OR(U1923="CNST", I1923="CAT_REGS"),IF(E1923=CHAR(34)&amp;CHAR(34),F1923,E1923),
IF(U1923="YES",UPPER(IF(E1923=CHAR(34)&amp;CHAR(34),F1923,E1923)),
IF(   AND(U1923&lt;&gt;"NO",I1923="CAT_FNCT",D1923&lt;&gt;"multiply", D1923&lt;&gt;"divide"),IF(J1923="SLS_ENABLED",   UPPER(IF(E1923=CHAR(34)&amp;CHAR(34),F1923,E1923)),""),"")))</f>
        <v/>
      </c>
      <c r="X1923" s="25" t="str">
        <f t="shared" ref="X1923" si="529">IF(LEN(V1923)&gt;0,V1923,SUBSTITUTE(SUBSTITUTE(SUBSTITUTE(SUBSTITUTE(SUBSTITUTE(SUBSTITUTE(SUBSTITUTE(SUBSTITUTE(SUBSTITUTE(SUBSTITUTE(SUBSTITUTE( (SUBSTITUTE( SUBSTITUTE( SUBSTITUTE( SUBSTITUTE(W1923,"STD_SIGMA","SUM"),"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3" s="1">
        <f t="shared" ref="Y1923" si="530">B1923</f>
        <v>1874</v>
      </c>
      <c r="Z1923" t="str">
        <f t="shared" ref="Z1923" si="531">M1923</f>
        <v>ITM_N_KEY_GSH</v>
      </c>
      <c r="AA1923" s="158" t="str">
        <f>IF(ISNA(VLOOKUP(X1923,Sheet2!J:J,1,0)),"//","")</f>
        <v/>
      </c>
      <c r="AC1923" s="108" t="str">
        <f t="shared" ref="AC1923" si="532">IF(LEN(X1923)=0,"",SUBSTITUTE(SUBSTITUTE(SUBSTITUTE(SUBSTITUTE(SUBSTITUTE(SUBSTITUTE(SUBSTITUTE(SUBSTITUTE(SUBSTITUTE(SUBSTITUTE(SUBSTITUTE(SUBSTITUTE(SUBSTITUTE(SUBSTITUTE(SUBSTITUTE(SUBSTITUTE(SUBSTITUTE( (SUBSTITUTE( SUBSTITUTE( SUBSTITUTE( SUBSTITUTE(W1923,"STD_SIGMA","SUM"),"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3" t="b">
        <f t="shared" ref="AD1923" si="533">X1923=AC1923</f>
        <v>1</v>
      </c>
    </row>
    <row r="1924" spans="1:30">
      <c r="A1924" s="56">
        <f t="shared" si="515"/>
        <v>1924</v>
      </c>
      <c r="B1924" s="55">
        <f t="shared" si="516"/>
        <v>1875</v>
      </c>
      <c r="C1924" s="97" t="s">
        <v>4022</v>
      </c>
      <c r="D1924" s="97" t="s">
        <v>1149</v>
      </c>
      <c r="E1924" s="230" t="s">
        <v>533</v>
      </c>
      <c r="F1924" s="98" t="s">
        <v>4997</v>
      </c>
      <c r="G1924" s="99">
        <v>0</v>
      </c>
      <c r="H1924" s="99">
        <v>0</v>
      </c>
      <c r="I1924" s="182" t="s">
        <v>1</v>
      </c>
      <c r="J1924" s="98" t="s">
        <v>1550</v>
      </c>
      <c r="K1924" s="100" t="s">
        <v>4077</v>
      </c>
      <c r="L1924" s="97"/>
      <c r="M1924" s="255" t="s">
        <v>5002</v>
      </c>
      <c r="N1924" s="102"/>
      <c r="O1924"/>
      <c r="P1924" t="str">
        <f t="shared" si="519"/>
        <v>NOT EQUAL</v>
      </c>
      <c r="Q1924" t="str">
        <f>IF(ISNA(VLOOKUP(AC1924,#REF!,1)),"//","")</f>
        <v/>
      </c>
      <c r="R1924"/>
      <c r="S1924" s="43">
        <f t="shared" si="507"/>
        <v>613</v>
      </c>
      <c r="T1924" s="92" t="s">
        <v>2941</v>
      </c>
      <c r="U1924" s="70" t="s">
        <v>2431</v>
      </c>
      <c r="V1924" s="70" t="s">
        <v>2431</v>
      </c>
      <c r="W1924" s="44" t="str">
        <f t="shared" si="508"/>
        <v/>
      </c>
      <c r="X1924" s="25" t="str">
        <f t="shared" si="509"/>
        <v/>
      </c>
      <c r="Y1924" s="1">
        <f t="shared" si="510"/>
        <v>1875</v>
      </c>
      <c r="Z1924" t="str">
        <f t="shared" si="511"/>
        <v>ITM_N_KEY_MM</v>
      </c>
      <c r="AA1924" s="158" t="str">
        <f>IF(ISNA(VLOOKUP(X1924,Sheet2!J:J,1,0)),"//","")</f>
        <v/>
      </c>
      <c r="AC1924" s="108" t="str">
        <f t="shared" si="512"/>
        <v/>
      </c>
      <c r="AD1924" t="b">
        <f t="shared" si="513"/>
        <v>1</v>
      </c>
    </row>
    <row r="1925" spans="1:30">
      <c r="A1925" s="56">
        <f t="shared" si="515"/>
        <v>1925</v>
      </c>
      <c r="B1925" s="55">
        <f t="shared" si="516"/>
        <v>1876</v>
      </c>
      <c r="C1925" s="97" t="s">
        <v>4022</v>
      </c>
      <c r="D1925" s="97" t="s">
        <v>4775</v>
      </c>
      <c r="E1925" s="230" t="s">
        <v>533</v>
      </c>
      <c r="F1925" s="98" t="s">
        <v>4996</v>
      </c>
      <c r="G1925" s="99">
        <v>0</v>
      </c>
      <c r="H1925" s="99">
        <v>0</v>
      </c>
      <c r="I1925" s="182" t="s">
        <v>1</v>
      </c>
      <c r="J1925" s="98" t="s">
        <v>1550</v>
      </c>
      <c r="K1925" s="100" t="s">
        <v>4077</v>
      </c>
      <c r="L1925" s="97"/>
      <c r="M1925" s="255" t="s">
        <v>4995</v>
      </c>
      <c r="N1925" s="102"/>
      <c r="O1925"/>
      <c r="P1925" t="str">
        <f t="shared" ref="P1925" si="534">IF(E1925=F1925,"","NOT EQUAL")</f>
        <v>NOT EQUAL</v>
      </c>
      <c r="Q1925" t="str">
        <f>IF(ISNA(VLOOKUP(AC1925,#REF!,1)),"//","")</f>
        <v/>
      </c>
      <c r="R1925"/>
      <c r="S1925" s="43">
        <f t="shared" si="507"/>
        <v>613</v>
      </c>
      <c r="T1925" s="92" t="s">
        <v>2941</v>
      </c>
      <c r="U1925" s="70" t="s">
        <v>2431</v>
      </c>
      <c r="V1925" s="70" t="s">
        <v>2431</v>
      </c>
      <c r="W1925" s="44" t="str">
        <f t="shared" ref="W1925" si="535">IF( OR(U1925="CNST", I1925="CAT_REGS"),IF(E1925=CHAR(34)&amp;CHAR(34),F1925,E1925),
IF(U1925="YES",UPPER(IF(E1925=CHAR(34)&amp;CHAR(34),F1925,E1925)),
IF(   AND(U1925&lt;&gt;"NO",I1925="CAT_FNCT",D1925&lt;&gt;"multiply", D1925&lt;&gt;"divide"),IF(J1925="SLS_ENABLED",   UPPER(IF(E1925=CHAR(34)&amp;CHAR(34),F1925,E1925)),""),"")))</f>
        <v/>
      </c>
      <c r="X1925" s="25" t="str">
        <f t="shared" ref="X1925" si="536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1">
        <f t="shared" ref="Y1925" si="537">B1925</f>
        <v>1876</v>
      </c>
      <c r="Z1925" t="str">
        <f t="shared" ref="Z1925" si="538">M1925</f>
        <v>ITM_N_KEY_DRG</v>
      </c>
      <c r="AA1925" s="158" t="str">
        <f>IF(ISNA(VLOOKUP(X1925,Sheet2!J:J,1,0)),"//","")</f>
        <v/>
      </c>
      <c r="AC1925" s="108" t="str">
        <f t="shared" ref="AC1925" si="539">IF(LEN(X1925)=0,"",SUBSTITUTE(SUBSTITUTE(SUBSTITUTE(SUBSTITUTE(SUBSTITUTE(SUBSTITUTE(SUBSTITUTE(SUBSTITUTE(SUBSTITUTE(SUBSTITUTE(SUBSTITUTE(SUBSTITUTE(SUBSTITUTE(SUBSTITUTE(SUBSTITUTE(SUBSTITUTE(SUBSTITUTE(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5" t="b">
        <f t="shared" ref="AD1925" si="540">X1925=AC1925</f>
        <v>1</v>
      </c>
    </row>
    <row r="1926" spans="1:30">
      <c r="A1926" s="56">
        <f t="shared" si="515"/>
        <v>1926</v>
      </c>
      <c r="B1926" s="55">
        <f t="shared" si="516"/>
        <v>1877</v>
      </c>
      <c r="C1926" s="97" t="s">
        <v>4022</v>
      </c>
      <c r="D1926" s="97" t="s">
        <v>1151</v>
      </c>
      <c r="E1926" s="230" t="s">
        <v>533</v>
      </c>
      <c r="F1926" s="98" t="s">
        <v>4994</v>
      </c>
      <c r="G1926" s="99">
        <v>0</v>
      </c>
      <c r="H1926" s="99">
        <v>0</v>
      </c>
      <c r="I1926" s="182" t="s">
        <v>1</v>
      </c>
      <c r="J1926" s="98" t="s">
        <v>1550</v>
      </c>
      <c r="K1926" s="100" t="s">
        <v>4077</v>
      </c>
      <c r="L1926" s="97"/>
      <c r="M1926" s="255" t="s">
        <v>5003</v>
      </c>
      <c r="N1926" s="102"/>
      <c r="O1926"/>
      <c r="P1926" t="str">
        <f t="shared" si="519"/>
        <v>NOT EQUAL</v>
      </c>
      <c r="Q1926" t="str">
        <f>IF(ISNA(VLOOKUP(AC1926,#REF!,1)),"//","")</f>
        <v/>
      </c>
      <c r="R1926"/>
      <c r="S1926" s="43">
        <f t="shared" si="507"/>
        <v>613</v>
      </c>
      <c r="T1926" s="92" t="s">
        <v>2941</v>
      </c>
      <c r="U1926" s="70" t="s">
        <v>2431</v>
      </c>
      <c r="V1926" s="70" t="s">
        <v>2431</v>
      </c>
      <c r="W1926" s="44" t="str">
        <f t="shared" si="508"/>
        <v/>
      </c>
      <c r="X1926" s="25" t="str">
        <f t="shared" si="509"/>
        <v/>
      </c>
      <c r="Y1926" s="1">
        <f t="shared" si="510"/>
        <v>1877</v>
      </c>
      <c r="Z1926" t="str">
        <f t="shared" si="511"/>
        <v>ITM_N_KEY_PRGM</v>
      </c>
      <c r="AA1926" s="158" t="str">
        <f>IF(ISNA(VLOOKUP(X1926,Sheet2!J:J,1,0)),"//","")</f>
        <v/>
      </c>
      <c r="AC1926" s="108" t="str">
        <f t="shared" si="512"/>
        <v/>
      </c>
      <c r="AD1926" t="b">
        <f t="shared" si="513"/>
        <v>1</v>
      </c>
    </row>
    <row r="1927" spans="1:30">
      <c r="A1927" s="56">
        <f t="shared" si="515"/>
        <v>1927</v>
      </c>
      <c r="B1927" s="55">
        <f t="shared" si="516"/>
        <v>1878</v>
      </c>
      <c r="C1927" s="97" t="s">
        <v>4022</v>
      </c>
      <c r="D1927" s="97" t="s">
        <v>3447</v>
      </c>
      <c r="E1927" s="230" t="s">
        <v>533</v>
      </c>
      <c r="F1927" s="98" t="s">
        <v>4993</v>
      </c>
      <c r="G1927" s="99">
        <v>0</v>
      </c>
      <c r="H1927" s="99">
        <v>0</v>
      </c>
      <c r="I1927" s="182" t="s">
        <v>1</v>
      </c>
      <c r="J1927" s="98" t="s">
        <v>1550</v>
      </c>
      <c r="K1927" s="100" t="s">
        <v>4077</v>
      </c>
      <c r="L1927" s="97"/>
      <c r="M1927" s="255" t="s">
        <v>5004</v>
      </c>
      <c r="N1927" s="102"/>
      <c r="O1927"/>
      <c r="P1927" t="str">
        <f t="shared" ref="P1927:P1929" si="541">IF(E1927=F1927,"","NOT EQUAL")</f>
        <v>NOT EQUAL</v>
      </c>
      <c r="Q1927" t="str">
        <f>IF(ISNA(VLOOKUP(AC1927,#REF!,1)),"//","")</f>
        <v/>
      </c>
      <c r="R1927"/>
      <c r="S1927" s="43">
        <f t="shared" ref="S1927:S1990" si="542">IF(X1927&lt;&gt;"",S1926+1,S1926)</f>
        <v>613</v>
      </c>
      <c r="T1927" s="92" t="s">
        <v>2941</v>
      </c>
      <c r="U1927" s="70" t="s">
        <v>2431</v>
      </c>
      <c r="V1927" s="70" t="s">
        <v>2431</v>
      </c>
      <c r="W1927" s="44" t="str">
        <f t="shared" ref="W1927:W1929" si="543">IF( OR(U1927="CNST", I1927="CAT_REGS"),IF(E1927=CHAR(34)&amp;CHAR(34),F1927,E1927),
IF(U1927="YES",UPPER(IF(E1927=CHAR(34)&amp;CHAR(34),F1927,E1927)),
IF(   AND(U1927&lt;&gt;"NO",I1927="CAT_FNCT",D1927&lt;&gt;"multiply", D1927&lt;&gt;"divide"),IF(J1927="SLS_ENABLED",   UPPER(IF(E1927=CHAR(34)&amp;CHAR(34),F1927,E1927)),""),"")))</f>
        <v/>
      </c>
      <c r="X1927" s="25" t="str">
        <f t="shared" ref="X1927:X1929" si="544">IF(LEN(V1927)&gt;0,V1927,SUBSTITUTE(SUBSTITUTE(SUBSTITUTE(SUBSTITUTE(SUBSTITUTE(SUBSTITUTE(SUBSTITUTE(SUBSTITUTE(SUBSTITUTE(SUBSTITUTE(SUBSTITUTE( (SUBSTITUTE( SUBSTITUTE( SUBSTITUTE( SUBSTITUTE(W1927,"STD_SIGMA","SUM"),"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7" s="1">
        <f t="shared" ref="Y1927:Y1929" si="545">B1927</f>
        <v>1878</v>
      </c>
      <c r="Z1927" t="str">
        <f t="shared" ref="Z1927:Z1929" si="546">M1927</f>
        <v>ITM_N_KEY_USER</v>
      </c>
      <c r="AA1927" s="158" t="str">
        <f>IF(ISNA(VLOOKUP(X1927,Sheet2!J:J,1,0)),"//","")</f>
        <v/>
      </c>
      <c r="AC1927" s="108" t="str">
        <f t="shared" ref="AC1927:AC1929" si="547">IF(LEN(X1927)=0,"",SUBSTITUTE(SUBSTITUTE(SUBSTITUTE(SUBSTITUTE(SUBSTITUTE(SUBSTITUTE(SUBSTITUTE(SUBSTITUTE(SUBSTITUTE(SUBSTITUTE(SUBSTITUTE(SUBSTITUTE(SUBSTITUTE(SUBSTITUTE(SUBSTITUTE(SUBSTITUTE(SUBSTITUTE( (SUBSTITUTE( SUBSTITUTE( SUBSTITUTE( SUBSTITUTE(W1927,"STD_SIGMA","SUM"),"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27" t="b">
        <f t="shared" ref="AD1927:AD1929" si="548">X1927=AC1927</f>
        <v>1</v>
      </c>
    </row>
    <row r="1928" spans="1:30">
      <c r="A1928" s="56">
        <f t="shared" si="515"/>
        <v>1928</v>
      </c>
      <c r="B1928" s="55">
        <f t="shared" si="516"/>
        <v>1879</v>
      </c>
      <c r="C1928" s="97" t="s">
        <v>4022</v>
      </c>
      <c r="D1928" s="97" t="s">
        <v>5009</v>
      </c>
      <c r="E1928" s="230" t="s">
        <v>533</v>
      </c>
      <c r="F1928" s="98" t="s">
        <v>4992</v>
      </c>
      <c r="G1928" s="99">
        <v>0</v>
      </c>
      <c r="H1928" s="99">
        <v>0</v>
      </c>
      <c r="I1928" s="182" t="s">
        <v>1</v>
      </c>
      <c r="J1928" s="98" t="s">
        <v>1550</v>
      </c>
      <c r="K1928" s="100" t="s">
        <v>4077</v>
      </c>
      <c r="L1928" s="97"/>
      <c r="M1928" s="255" t="s">
        <v>5005</v>
      </c>
      <c r="N1928" s="102"/>
      <c r="O1928"/>
      <c r="P1928" t="str">
        <f t="shared" si="541"/>
        <v>NOT EQUAL</v>
      </c>
      <c r="Q1928" t="str">
        <f>IF(ISNA(VLOOKUP(AC1928,#REF!,1)),"//","")</f>
        <v/>
      </c>
      <c r="R1928"/>
      <c r="S1928" s="43">
        <f t="shared" si="542"/>
        <v>613</v>
      </c>
      <c r="T1928" s="92" t="s">
        <v>2941</v>
      </c>
      <c r="U1928" s="70" t="s">
        <v>2431</v>
      </c>
      <c r="V1928" s="70" t="s">
        <v>2431</v>
      </c>
      <c r="W1928" s="44" t="str">
        <f t="shared" si="543"/>
        <v/>
      </c>
      <c r="X1928" s="25" t="str">
        <f t="shared" si="544"/>
        <v/>
      </c>
      <c r="Y1928" s="1">
        <f t="shared" si="545"/>
        <v>1879</v>
      </c>
      <c r="Z1928" t="str">
        <f t="shared" si="546"/>
        <v>ITM_N_KEY_HOME</v>
      </c>
      <c r="AA1928" s="158" t="str">
        <f>IF(ISNA(VLOOKUP(X1928,Sheet2!J:J,1,0)),"//","")</f>
        <v/>
      </c>
      <c r="AC1928" s="108" t="str">
        <f t="shared" si="547"/>
        <v/>
      </c>
      <c r="AD1928" t="b">
        <f t="shared" si="548"/>
        <v>1</v>
      </c>
    </row>
    <row r="1929" spans="1:30">
      <c r="A1929" s="56">
        <f t="shared" si="515"/>
        <v>1929</v>
      </c>
      <c r="B1929" s="55">
        <f t="shared" si="516"/>
        <v>1880</v>
      </c>
      <c r="C1929" s="97" t="s">
        <v>4022</v>
      </c>
      <c r="D1929" s="97" t="s">
        <v>1150</v>
      </c>
      <c r="E1929" s="230" t="s">
        <v>533</v>
      </c>
      <c r="F1929" s="98" t="s">
        <v>1104</v>
      </c>
      <c r="G1929" s="99">
        <v>0</v>
      </c>
      <c r="H1929" s="99">
        <v>0</v>
      </c>
      <c r="I1929" s="182" t="s">
        <v>1</v>
      </c>
      <c r="J1929" s="98" t="s">
        <v>1550</v>
      </c>
      <c r="K1929" s="100" t="s">
        <v>4077</v>
      </c>
      <c r="L1929" s="97"/>
      <c r="M1929" s="255" t="s">
        <v>5006</v>
      </c>
      <c r="N1929" s="102"/>
      <c r="O1929"/>
      <c r="P1929" t="str">
        <f t="shared" si="541"/>
        <v>NOT EQUAL</v>
      </c>
      <c r="Q1929" t="str">
        <f>IF(ISNA(VLOOKUP(AC1929,#REF!,1)),"//","")</f>
        <v/>
      </c>
      <c r="R1929"/>
      <c r="S1929" s="43">
        <f t="shared" si="542"/>
        <v>613</v>
      </c>
      <c r="T1929" s="92" t="s">
        <v>2941</v>
      </c>
      <c r="U1929" s="70" t="s">
        <v>2431</v>
      </c>
      <c r="V1929" s="70" t="s">
        <v>2431</v>
      </c>
      <c r="W1929" s="44" t="str">
        <f t="shared" si="543"/>
        <v/>
      </c>
      <c r="X1929" s="25" t="str">
        <f t="shared" si="544"/>
        <v/>
      </c>
      <c r="Y1929" s="1">
        <f t="shared" si="545"/>
        <v>1880</v>
      </c>
      <c r="Z1929" t="str">
        <f t="shared" si="546"/>
        <v>ITM_N_KEY_SIGMA</v>
      </c>
      <c r="AA1929" s="158" t="str">
        <f>IF(ISNA(VLOOKUP(X1929,Sheet2!J:J,1,0)),"//","")</f>
        <v/>
      </c>
      <c r="AC1929" s="108" t="str">
        <f t="shared" si="547"/>
        <v/>
      </c>
      <c r="AD1929" t="b">
        <f t="shared" si="548"/>
        <v>1</v>
      </c>
    </row>
    <row r="1930" spans="1:30">
      <c r="A1930" s="56">
        <f t="shared" si="515"/>
        <v>1930</v>
      </c>
      <c r="B1930" s="55">
        <f t="shared" si="516"/>
        <v>1881</v>
      </c>
      <c r="C1930" s="97" t="s">
        <v>4022</v>
      </c>
      <c r="D1930" s="97" t="s">
        <v>4240</v>
      </c>
      <c r="E1930" s="230" t="s">
        <v>533</v>
      </c>
      <c r="F1930" s="98" t="s">
        <v>4991</v>
      </c>
      <c r="G1930" s="99">
        <v>0</v>
      </c>
      <c r="H1930" s="99">
        <v>0</v>
      </c>
      <c r="I1930" s="182" t="s">
        <v>1</v>
      </c>
      <c r="J1930" s="98" t="s">
        <v>1550</v>
      </c>
      <c r="K1930" s="100" t="s">
        <v>4077</v>
      </c>
      <c r="L1930" s="97"/>
      <c r="M1930" s="255" t="s">
        <v>5007</v>
      </c>
      <c r="N1930" s="102"/>
      <c r="O1930"/>
      <c r="P1930" t="str">
        <f t="shared" ref="P1930" si="549">IF(E1930=F1930,"","NOT EQUAL")</f>
        <v>NOT EQUAL</v>
      </c>
      <c r="Q1930" t="str">
        <f>IF(ISNA(VLOOKUP(AC1930,#REF!,1)),"//","")</f>
        <v/>
      </c>
      <c r="R1930"/>
      <c r="S1930" s="43">
        <f t="shared" si="542"/>
        <v>613</v>
      </c>
      <c r="T1930" s="92" t="s">
        <v>2941</v>
      </c>
      <c r="U1930" s="70" t="s">
        <v>2431</v>
      </c>
      <c r="V1930" s="70" t="s">
        <v>2431</v>
      </c>
      <c r="W1930" s="44" t="str">
        <f t="shared" ref="W1930" si="550">IF( OR(U1930="CNST", I1930="CAT_REGS"),IF(E1930=CHAR(34)&amp;CHAR(34),F1930,E1930),
IF(U1930="YES",UPPER(IF(E1930=CHAR(34)&amp;CHAR(34),F1930,E1930)),
IF(   AND(U1930&lt;&gt;"NO",I1930="CAT_FNCT",D1930&lt;&gt;"multiply", D1930&lt;&gt;"divide"),IF(J1930="SLS_ENABLED",   UPPER(IF(E1930=CHAR(34)&amp;CHAR(34),F1930,E1930)),""),"")))</f>
        <v/>
      </c>
      <c r="X1930" s="25" t="str">
        <f t="shared" ref="X1930" si="551">IF(LEN(V1930)&gt;0,V1930,SUBSTITUTE(SUBSTITUTE(SUBSTITUTE(SUBSTITUTE(SUBSTITUTE(SUBSTITUTE(SUBSTITUTE(SUBSTITUTE(SUBSTITUTE(SUBSTITUTE(SUBSTITUTE( (SUBSTITUTE( SUBSTITUTE( SUBSTITUTE( SUBSTITUTE(W1930,"STD_SIGMA","SUM"),"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30" s="1">
        <f t="shared" ref="Y1930" si="552">B1930</f>
        <v>1881</v>
      </c>
      <c r="Z1930" t="str">
        <f t="shared" ref="Z1930" si="553">M1930</f>
        <v>ITM_N_KEY_SNAP</v>
      </c>
      <c r="AA1930" s="158" t="str">
        <f>IF(ISNA(VLOOKUP(X1930,Sheet2!J:J,1,0)),"//","")</f>
        <v/>
      </c>
      <c r="AC1930" s="108" t="str">
        <f t="shared" ref="AC1930" si="554">IF(LEN(X1930)=0,"",SUBSTITUTE(SUBSTITUTE(SUBSTITUTE(SUBSTITUTE(SUBSTITUTE(SUBSTITUTE(SUBSTITUTE(SUBSTITUTE(SUBSTITUTE(SUBSTITUTE(SUBSTITUTE(SUBSTITUTE(SUBSTITUTE(SUBSTITUTE(SUBSTITUTE(SUBSTITUTE(SUBSTITUTE( (SUBSTITUTE( SUBSTITUTE( SUBSTITUTE( SUBSTITUTE(W1930,"STD_SIGMA","SUM"),"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30" t="b">
        <f t="shared" ref="AD1930" si="555">X1930=AC1930</f>
        <v>1</v>
      </c>
    </row>
    <row r="1931" spans="1:30">
      <c r="A1931" s="56">
        <f t="shared" si="515"/>
        <v>1931</v>
      </c>
      <c r="B1931" s="55">
        <f t="shared" si="516"/>
        <v>1882</v>
      </c>
      <c r="C1931" s="97" t="s">
        <v>4023</v>
      </c>
      <c r="D1931" s="97" t="s">
        <v>7</v>
      </c>
      <c r="E1931" s="230" t="s">
        <v>533</v>
      </c>
      <c r="F1931" s="98" t="s">
        <v>1105</v>
      </c>
      <c r="G1931" s="99">
        <v>0</v>
      </c>
      <c r="H1931" s="99">
        <v>0</v>
      </c>
      <c r="I1931" s="182" t="s">
        <v>1</v>
      </c>
      <c r="J1931" s="98" t="s">
        <v>1550</v>
      </c>
      <c r="K1931" s="100" t="s">
        <v>4077</v>
      </c>
      <c r="L1931" s="97"/>
      <c r="M1931" s="102" t="s">
        <v>2418</v>
      </c>
      <c r="N1931" s="102"/>
      <c r="O1931"/>
      <c r="P1931" t="str">
        <f t="shared" si="519"/>
        <v>NOT EQUAL</v>
      </c>
      <c r="Q1931" t="str">
        <f>IF(ISNA(VLOOKUP(AC1931,#REF!,1)),"//","")</f>
        <v/>
      </c>
      <c r="R1931"/>
      <c r="S1931" s="43">
        <f t="shared" si="542"/>
        <v>613</v>
      </c>
      <c r="T1931" s="92" t="s">
        <v>2941</v>
      </c>
      <c r="U1931" s="70" t="s">
        <v>2431</v>
      </c>
      <c r="V1931" s="70" t="s">
        <v>2431</v>
      </c>
      <c r="W1931" s="44" t="str">
        <f t="shared" ref="W1931:W1986" si="556">IF( OR(U1931="CNST", I1931="CAT_REGS"),IF(E1931=CHAR(34)&amp;CHAR(34),F1931,E1931),
IF(U1931="YES",UPPER(IF(E1931=CHAR(34)&amp;CHAR(34),F1931,E1931)),
IF(   AND(U1931&lt;&gt;"NO",I1931="CAT_FNCT",D1931&lt;&gt;"multiply", D1931&lt;&gt;"divide"),IF(J1931="SLS_ENABLED",   UPPER(IF(E1931=CHAR(34)&amp;CHAR(34),F1931,E1931)),""),"")))</f>
        <v/>
      </c>
      <c r="X1931" s="25" t="str">
        <f t="shared" ref="X1931:X1986" si="557">IF(LEN(V1931)&gt;0,V1931,SUBSTITUTE(SUBSTITUTE(SUBSTITUTE(SUBSTITUTE(SUBSTITUTE(SUBSTITUTE(SUBSTITUTE(SUBSTITUTE(SUBSTITUTE(SUBSTITUTE(SUBSTITUTE( (SUBSTITUTE( SUBSTITUTE( SUBSTITUTE( SUBSTITUTE(W1931,"STD_SIGMA","SUM"),"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31" s="1">
        <f t="shared" ref="Y1931:Y1986" si="558">B1931</f>
        <v>1882</v>
      </c>
      <c r="Z1931" t="str">
        <f t="shared" ref="Z1931:Z1986" si="559">M1931</f>
        <v>ITM_SH_NORM_E</v>
      </c>
      <c r="AA1931" s="158" t="str">
        <f>IF(ISNA(VLOOKUP(X1931,Sheet2!J:J,1,0)),"//","")</f>
        <v/>
      </c>
      <c r="AC1931" s="108" t="str">
        <f t="shared" ref="AC1931:AC1986" si="560">IF(LEN(X1931)=0,"",SUBSTITUTE(SUBSTITUTE(SUBSTITUTE(SUBSTITUTE(SUBSTITUTE(SUBSTITUTE(SUBSTITUTE(SUBSTITUTE(SUBSTITUTE(SUBSTITUTE(SUBSTITUTE(SUBSTITUTE(SUBSTITUTE(SUBSTITUTE(SUBSTITUTE(SUBSTITUTE(SUBSTITUTE( (SUBSTITUTE( SUBSTITUTE( SUBSTITUTE( SUBSTITUTE(W1931,"STD_SIGMA","SUM"),"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31" t="b">
        <f t="shared" ref="AD1931:AD1986" si="561">X1931=AC1931</f>
        <v>1</v>
      </c>
    </row>
    <row r="1932" spans="1:30">
      <c r="A1932" s="56">
        <f t="shared" si="515"/>
        <v>1932</v>
      </c>
      <c r="B1932" s="55">
        <f t="shared" si="516"/>
        <v>1883</v>
      </c>
      <c r="C1932" s="97" t="s">
        <v>4021</v>
      </c>
      <c r="D1932" s="97" t="s">
        <v>1107</v>
      </c>
      <c r="E1932" s="230" t="s">
        <v>533</v>
      </c>
      <c r="F1932" s="98" t="s">
        <v>1108</v>
      </c>
      <c r="G1932" s="99">
        <v>0</v>
      </c>
      <c r="H1932" s="99">
        <v>0</v>
      </c>
      <c r="I1932" s="182" t="s">
        <v>1</v>
      </c>
      <c r="J1932" s="98" t="s">
        <v>1550</v>
      </c>
      <c r="K1932" s="100" t="s">
        <v>4077</v>
      </c>
      <c r="L1932" s="97"/>
      <c r="M1932" s="102" t="s">
        <v>2419</v>
      </c>
      <c r="N1932" s="102"/>
      <c r="O1932"/>
      <c r="P1932" t="str">
        <f t="shared" si="519"/>
        <v>NOT EQUAL</v>
      </c>
      <c r="Q1932" t="str">
        <f>IF(ISNA(VLOOKUP(AC1932,#REF!,1)),"//","")</f>
        <v/>
      </c>
      <c r="R1932"/>
      <c r="S1932" s="43">
        <f t="shared" si="542"/>
        <v>613</v>
      </c>
      <c r="T1932" s="92" t="s">
        <v>2941</v>
      </c>
      <c r="U1932" s="70" t="s">
        <v>2431</v>
      </c>
      <c r="V1932" s="70" t="s">
        <v>2431</v>
      </c>
      <c r="W1932" s="44" t="str">
        <f t="shared" si="556"/>
        <v/>
      </c>
      <c r="X1932" s="25" t="str">
        <f t="shared" si="557"/>
        <v/>
      </c>
      <c r="Y1932" s="1">
        <f t="shared" si="558"/>
        <v>1883</v>
      </c>
      <c r="Z1932" t="str">
        <f t="shared" si="559"/>
        <v>ITM_JM_ASN</v>
      </c>
      <c r="AA1932" s="158" t="str">
        <f>IF(ISNA(VLOOKUP(X1932,Sheet2!J:J,1,0)),"//","")</f>
        <v/>
      </c>
      <c r="AC1932" s="108" t="str">
        <f t="shared" si="560"/>
        <v/>
      </c>
      <c r="AD1932" t="b">
        <f t="shared" si="561"/>
        <v>1</v>
      </c>
    </row>
    <row r="1933" spans="1:30">
      <c r="A1933" s="56">
        <f t="shared" si="515"/>
        <v>1933</v>
      </c>
      <c r="B1933" s="55">
        <f t="shared" si="516"/>
        <v>1884</v>
      </c>
      <c r="C1933" s="97" t="s">
        <v>4021</v>
      </c>
      <c r="D1933" s="97" t="s">
        <v>1153</v>
      </c>
      <c r="E1933" s="98" t="s">
        <v>1109</v>
      </c>
      <c r="F1933" s="98" t="s">
        <v>1109</v>
      </c>
      <c r="G1933" s="99">
        <v>0</v>
      </c>
      <c r="H1933" s="99">
        <v>0</v>
      </c>
      <c r="I1933" s="177" t="s">
        <v>3</v>
      </c>
      <c r="J1933" s="98" t="s">
        <v>1550</v>
      </c>
      <c r="K1933" s="100" t="s">
        <v>4077</v>
      </c>
      <c r="L1933" s="97"/>
      <c r="M1933" s="102" t="s">
        <v>2420</v>
      </c>
      <c r="N1933" s="102"/>
      <c r="O1933"/>
      <c r="P1933" t="str">
        <f t="shared" si="519"/>
        <v/>
      </c>
      <c r="Q1933" t="str">
        <f>IF(ISNA(VLOOKUP(AC1933,#REF!,1)),"//","")</f>
        <v/>
      </c>
      <c r="R1933"/>
      <c r="S1933" s="43">
        <f t="shared" si="542"/>
        <v>613</v>
      </c>
      <c r="T1933" s="92" t="s">
        <v>2941</v>
      </c>
      <c r="U1933" s="70" t="s">
        <v>2431</v>
      </c>
      <c r="V1933" s="70" t="s">
        <v>2431</v>
      </c>
      <c r="W1933" s="44" t="str">
        <f t="shared" si="556"/>
        <v/>
      </c>
      <c r="X1933" s="25" t="str">
        <f t="shared" si="557"/>
        <v/>
      </c>
      <c r="Y1933" s="1">
        <f t="shared" si="558"/>
        <v>1884</v>
      </c>
      <c r="Z1933" t="str">
        <f t="shared" si="559"/>
        <v>ITM_JM_SEEK</v>
      </c>
      <c r="AA1933" s="158" t="str">
        <f>IF(ISNA(VLOOKUP(X1933,Sheet2!J:J,1,0)),"//","")</f>
        <v/>
      </c>
      <c r="AC1933" s="108" t="str">
        <f t="shared" si="560"/>
        <v/>
      </c>
      <c r="AD1933" t="b">
        <f t="shared" si="561"/>
        <v>1</v>
      </c>
    </row>
    <row r="1934" spans="1:30">
      <c r="A1934" s="56">
        <f t="shared" si="515"/>
        <v>1934</v>
      </c>
      <c r="B1934" s="55">
        <f t="shared" si="516"/>
        <v>1885</v>
      </c>
      <c r="C1934" s="97" t="s">
        <v>4020</v>
      </c>
      <c r="D1934" s="97" t="s">
        <v>1154</v>
      </c>
      <c r="E1934" s="98" t="s">
        <v>1110</v>
      </c>
      <c r="F1934" s="98" t="s">
        <v>1110</v>
      </c>
      <c r="G1934" s="99">
        <v>0</v>
      </c>
      <c r="H1934" s="99">
        <v>0</v>
      </c>
      <c r="I1934" s="177" t="s">
        <v>3</v>
      </c>
      <c r="J1934" s="98" t="s">
        <v>1550</v>
      </c>
      <c r="K1934" s="100" t="s">
        <v>4077</v>
      </c>
      <c r="L1934" s="97" t="s">
        <v>1111</v>
      </c>
      <c r="M1934" s="102" t="s">
        <v>2423</v>
      </c>
      <c r="N1934" s="102"/>
      <c r="O1934"/>
      <c r="P1934" t="str">
        <f t="shared" si="519"/>
        <v/>
      </c>
      <c r="Q1934" t="str">
        <f>IF(ISNA(VLOOKUP(AC1934,#REF!,1)),"//","")</f>
        <v/>
      </c>
      <c r="R1934"/>
      <c r="S1934" s="43">
        <f t="shared" si="542"/>
        <v>613</v>
      </c>
      <c r="T1934" s="92" t="s">
        <v>2941</v>
      </c>
      <c r="U1934" s="70" t="s">
        <v>2431</v>
      </c>
      <c r="V1934" s="70" t="s">
        <v>2431</v>
      </c>
      <c r="W1934" s="44" t="str">
        <f t="shared" si="556"/>
        <v/>
      </c>
      <c r="X1934" s="25" t="str">
        <f t="shared" si="557"/>
        <v/>
      </c>
      <c r="Y1934" s="1">
        <f t="shared" si="558"/>
        <v>1885</v>
      </c>
      <c r="Z1934" t="str">
        <f t="shared" si="559"/>
        <v>ITM_INP_DEF_43S</v>
      </c>
      <c r="AA1934" s="158" t="str">
        <f>IF(ISNA(VLOOKUP(X1934,Sheet2!J:J,1,0)),"//","")</f>
        <v/>
      </c>
      <c r="AC1934" s="108" t="str">
        <f t="shared" si="560"/>
        <v/>
      </c>
      <c r="AD1934" t="b">
        <f t="shared" si="561"/>
        <v>1</v>
      </c>
    </row>
    <row r="1935" spans="1:30">
      <c r="A1935" s="56">
        <f t="shared" si="515"/>
        <v>1935</v>
      </c>
      <c r="B1935" s="55">
        <f t="shared" si="516"/>
        <v>1886</v>
      </c>
      <c r="C1935" s="97" t="s">
        <v>4024</v>
      </c>
      <c r="D1935" s="97" t="s">
        <v>7</v>
      </c>
      <c r="E1935" s="232" t="s">
        <v>2855</v>
      </c>
      <c r="F1935" s="98" t="s">
        <v>2855</v>
      </c>
      <c r="G1935" s="99">
        <v>0</v>
      </c>
      <c r="H1935" s="99">
        <v>0</v>
      </c>
      <c r="I1935" s="182" t="s">
        <v>1</v>
      </c>
      <c r="J1935" s="98" t="s">
        <v>1550</v>
      </c>
      <c r="K1935" s="100" t="s">
        <v>4077</v>
      </c>
      <c r="L1935" s="97"/>
      <c r="M1935" s="102" t="s">
        <v>2857</v>
      </c>
      <c r="N1935" s="102"/>
      <c r="O1935"/>
      <c r="P1935" t="str">
        <f t="shared" si="519"/>
        <v/>
      </c>
      <c r="Q1935" t="str">
        <f>IF(ISNA(VLOOKUP(AC1935,#REF!,1)),"//","")</f>
        <v/>
      </c>
      <c r="R1935"/>
      <c r="S1935" s="43">
        <f t="shared" si="542"/>
        <v>614</v>
      </c>
      <c r="T1935" s="92" t="s">
        <v>2941</v>
      </c>
      <c r="U1935" s="70" t="s">
        <v>2823</v>
      </c>
      <c r="V1935" s="70" t="s">
        <v>2431</v>
      </c>
      <c r="W1935" s="44" t="str">
        <f t="shared" si="556"/>
        <v>"X.XEQ"</v>
      </c>
      <c r="X1935" s="25" t="str">
        <f t="shared" si="557"/>
        <v>X.XEQ</v>
      </c>
      <c r="Y1935" s="1">
        <f t="shared" si="558"/>
        <v>1886</v>
      </c>
      <c r="Z1935" t="str">
        <f t="shared" si="559"/>
        <v>ITM_XXEQ</v>
      </c>
      <c r="AA1935" s="158" t="str">
        <f>IF(ISNA(VLOOKUP(X1935,Sheet2!J:J,1,0)),"//","")</f>
        <v>//</v>
      </c>
      <c r="AC1935" s="108" t="str">
        <f t="shared" si="560"/>
        <v>X.XEQ</v>
      </c>
      <c r="AD1935" t="b">
        <f t="shared" si="561"/>
        <v>1</v>
      </c>
    </row>
    <row r="1936" spans="1:30">
      <c r="A1936" s="56">
        <f t="shared" si="515"/>
        <v>1936</v>
      </c>
      <c r="B1936" s="55">
        <f t="shared" si="516"/>
        <v>1887</v>
      </c>
      <c r="C1936" s="97" t="s">
        <v>4021</v>
      </c>
      <c r="D1936" s="101" t="s">
        <v>2725</v>
      </c>
      <c r="E1936" s="230" t="s">
        <v>533</v>
      </c>
      <c r="F1936" s="98" t="s">
        <v>2723</v>
      </c>
      <c r="G1936" s="99">
        <v>0</v>
      </c>
      <c r="H1936" s="99">
        <v>0</v>
      </c>
      <c r="I1936" s="182" t="s">
        <v>1</v>
      </c>
      <c r="J1936" s="98" t="s">
        <v>1550</v>
      </c>
      <c r="K1936" s="100" t="s">
        <v>4077</v>
      </c>
      <c r="L1936" s="101" t="s">
        <v>2719</v>
      </c>
      <c r="M1936" s="102" t="s">
        <v>2721</v>
      </c>
      <c r="N1936" s="102"/>
      <c r="O1936"/>
      <c r="P1936" t="str">
        <f t="shared" si="519"/>
        <v>NOT EQUAL</v>
      </c>
      <c r="Q1936" t="str">
        <f>IF(ISNA(VLOOKUP(AC1936,#REF!,1)),"//","")</f>
        <v/>
      </c>
      <c r="R1936"/>
      <c r="S1936" s="43">
        <f t="shared" si="542"/>
        <v>614</v>
      </c>
      <c r="T1936" s="92" t="s">
        <v>2941</v>
      </c>
      <c r="U1936" s="70" t="s">
        <v>2431</v>
      </c>
      <c r="V1936" s="70" t="s">
        <v>2431</v>
      </c>
      <c r="W1936" s="44" t="str">
        <f t="shared" si="556"/>
        <v/>
      </c>
      <c r="X1936" s="25" t="str">
        <f t="shared" si="557"/>
        <v/>
      </c>
      <c r="Y1936" s="1">
        <f t="shared" si="558"/>
        <v>1887</v>
      </c>
      <c r="Z1936" t="str">
        <f t="shared" si="559"/>
        <v>ITM_USER_V43MIN</v>
      </c>
      <c r="AA1936" s="158" t="str">
        <f>IF(ISNA(VLOOKUP(X1936,Sheet2!J:J,1,0)),"//","")</f>
        <v/>
      </c>
      <c r="AC1936" s="108" t="str">
        <f t="shared" si="560"/>
        <v/>
      </c>
      <c r="AD1936" t="b">
        <f t="shared" si="561"/>
        <v>1</v>
      </c>
    </row>
    <row r="1937" spans="1:30">
      <c r="A1937" s="56">
        <f t="shared" ref="A1937" si="562">IF(B1937=INT(B1937),ROW(),"")</f>
        <v>1937</v>
      </c>
      <c r="B1937" s="55">
        <f t="shared" ref="B1937" si="563">IF(AND(MID(C1937,2,1)&lt;&gt;"/",MID(C1937,1,1)="/"),INT(B1936)+1,B1936+0.01)</f>
        <v>1888</v>
      </c>
      <c r="C1937" s="97" t="s">
        <v>4021</v>
      </c>
      <c r="D1937" s="97" t="s">
        <v>5010</v>
      </c>
      <c r="E1937" s="230" t="s">
        <v>533</v>
      </c>
      <c r="F1937" s="98" t="s">
        <v>5011</v>
      </c>
      <c r="G1937" s="99">
        <v>0</v>
      </c>
      <c r="H1937" s="99">
        <v>0</v>
      </c>
      <c r="I1937" s="182" t="s">
        <v>1</v>
      </c>
      <c r="J1937" s="98" t="s">
        <v>1550</v>
      </c>
      <c r="K1937" s="100" t="s">
        <v>4077</v>
      </c>
      <c r="L1937" s="97"/>
      <c r="M1937" s="102" t="s">
        <v>5012</v>
      </c>
      <c r="N1937" s="102"/>
      <c r="O1937"/>
      <c r="P1937" t="str">
        <f t="shared" ref="P1937" si="564">IF(E1937=F1937,"","NOT EQUAL")</f>
        <v>NOT EQUAL</v>
      </c>
      <c r="Q1937" t="str">
        <f>IF(ISNA(VLOOKUP(AC1937,#REF!,1)),"//","")</f>
        <v/>
      </c>
      <c r="R1937"/>
      <c r="S1937" s="43">
        <f t="shared" si="542"/>
        <v>614</v>
      </c>
      <c r="T1937" s="92" t="s">
        <v>2941</v>
      </c>
      <c r="U1937" s="70" t="s">
        <v>2431</v>
      </c>
      <c r="V1937" s="70" t="s">
        <v>2431</v>
      </c>
      <c r="W1937" s="44" t="str">
        <f t="shared" si="556"/>
        <v/>
      </c>
      <c r="X1937" s="25" t="str">
        <f t="shared" si="557"/>
        <v/>
      </c>
      <c r="Y1937" s="1">
        <f t="shared" si="558"/>
        <v>1888</v>
      </c>
      <c r="Z1937" t="str">
        <f t="shared" si="559"/>
        <v>ITM_USER_COPY</v>
      </c>
      <c r="AA1937" s="158" t="str">
        <f>IF(ISNA(VLOOKUP(X1937,Sheet2!J:J,1,0)),"//","")</f>
        <v/>
      </c>
      <c r="AC1937" s="108" t="str">
        <f t="shared" si="560"/>
        <v/>
      </c>
      <c r="AD1937" t="b">
        <f t="shared" si="561"/>
        <v>1</v>
      </c>
    </row>
    <row r="1938" spans="1:30">
      <c r="A1938" s="56">
        <f t="shared" si="515"/>
        <v>1938</v>
      </c>
      <c r="B1938" s="55">
        <f t="shared" si="516"/>
        <v>1889</v>
      </c>
      <c r="C1938" s="97" t="s">
        <v>4021</v>
      </c>
      <c r="D1938" s="97" t="s">
        <v>2726</v>
      </c>
      <c r="E1938" s="230" t="s">
        <v>533</v>
      </c>
      <c r="F1938" s="98" t="s">
        <v>2727</v>
      </c>
      <c r="G1938" s="99">
        <v>0</v>
      </c>
      <c r="H1938" s="99">
        <v>0</v>
      </c>
      <c r="I1938" s="182" t="s">
        <v>1</v>
      </c>
      <c r="J1938" s="98" t="s">
        <v>1550</v>
      </c>
      <c r="K1938" s="100" t="s">
        <v>4077</v>
      </c>
      <c r="L1938" s="101" t="s">
        <v>2719</v>
      </c>
      <c r="M1938" s="102" t="s">
        <v>2728</v>
      </c>
      <c r="N1938" s="102"/>
      <c r="O1938"/>
      <c r="P1938" t="str">
        <f t="shared" si="519"/>
        <v>NOT EQUAL</v>
      </c>
      <c r="Q1938" t="str">
        <f>IF(ISNA(VLOOKUP(AC1938,#REF!,1)),"//","")</f>
        <v/>
      </c>
      <c r="R1938"/>
      <c r="S1938" s="43">
        <f t="shared" si="542"/>
        <v>614</v>
      </c>
      <c r="T1938" s="92" t="s">
        <v>2941</v>
      </c>
      <c r="U1938" s="70" t="s">
        <v>2431</v>
      </c>
      <c r="V1938" s="70" t="s">
        <v>2431</v>
      </c>
      <c r="W1938" s="44" t="str">
        <f t="shared" si="556"/>
        <v/>
      </c>
      <c r="X1938" s="25" t="str">
        <f t="shared" si="557"/>
        <v/>
      </c>
      <c r="Y1938" s="1">
        <f t="shared" si="558"/>
        <v>1889</v>
      </c>
      <c r="Z1938" t="str">
        <f t="shared" si="559"/>
        <v>ITM_USER_WP43S</v>
      </c>
      <c r="AA1938" s="158" t="str">
        <f>IF(ISNA(VLOOKUP(X1938,Sheet2!J:J,1,0)),"//","")</f>
        <v/>
      </c>
      <c r="AC1938" s="108" t="str">
        <f t="shared" si="560"/>
        <v/>
      </c>
      <c r="AD1938" t="b">
        <f t="shared" si="561"/>
        <v>1</v>
      </c>
    </row>
    <row r="1939" spans="1:30">
      <c r="A1939" s="56">
        <f t="shared" si="515"/>
        <v>1939</v>
      </c>
      <c r="B1939" s="55">
        <f t="shared" si="516"/>
        <v>1890</v>
      </c>
      <c r="C1939" s="97" t="s">
        <v>4021</v>
      </c>
      <c r="D1939" s="97" t="s">
        <v>2767</v>
      </c>
      <c r="E1939" s="230" t="s">
        <v>533</v>
      </c>
      <c r="F1939" s="100" t="s">
        <v>2768</v>
      </c>
      <c r="G1939" s="104">
        <v>0</v>
      </c>
      <c r="H1939" s="104">
        <v>0</v>
      </c>
      <c r="I1939" s="182" t="s">
        <v>1</v>
      </c>
      <c r="J1939" s="98" t="s">
        <v>1550</v>
      </c>
      <c r="K1939" s="100" t="s">
        <v>4077</v>
      </c>
      <c r="L1939" s="97" t="s">
        <v>2719</v>
      </c>
      <c r="M1939" s="102" t="s">
        <v>2769</v>
      </c>
      <c r="N1939" s="102"/>
      <c r="O1939"/>
      <c r="P1939" t="str">
        <f t="shared" si="519"/>
        <v>NOT EQUAL</v>
      </c>
      <c r="Q1939" t="str">
        <f>IF(ISNA(VLOOKUP(AC1939,#REF!,1)),"//","")</f>
        <v/>
      </c>
      <c r="R1939"/>
      <c r="S1939" s="43">
        <f t="shared" si="542"/>
        <v>614</v>
      </c>
      <c r="T1939" s="92" t="s">
        <v>2941</v>
      </c>
      <c r="U1939" s="70" t="s">
        <v>2431</v>
      </c>
      <c r="V1939" s="70" t="s">
        <v>2431</v>
      </c>
      <c r="W1939" s="44" t="str">
        <f t="shared" si="556"/>
        <v/>
      </c>
      <c r="X1939" s="25" t="str">
        <f t="shared" si="557"/>
        <v/>
      </c>
      <c r="Y1939" s="1">
        <f t="shared" si="558"/>
        <v>1890</v>
      </c>
      <c r="Z1939" t="str">
        <f t="shared" si="559"/>
        <v>ITM_USER_DM42</v>
      </c>
      <c r="AA1939" s="158" t="str">
        <f>IF(ISNA(VLOOKUP(X1939,Sheet2!J:J,1,0)),"//","")</f>
        <v/>
      </c>
      <c r="AC1939" s="108" t="str">
        <f t="shared" si="560"/>
        <v/>
      </c>
      <c r="AD1939" t="b">
        <f t="shared" si="561"/>
        <v>1</v>
      </c>
    </row>
    <row r="1940" spans="1:30">
      <c r="A1940" s="56">
        <f t="shared" si="515"/>
        <v>1940</v>
      </c>
      <c r="B1940" s="55">
        <f t="shared" si="516"/>
        <v>1891</v>
      </c>
      <c r="C1940" s="97" t="s">
        <v>4021</v>
      </c>
      <c r="D1940" s="106" t="s">
        <v>2836</v>
      </c>
      <c r="E1940" s="230" t="s">
        <v>533</v>
      </c>
      <c r="F1940" s="100" t="s">
        <v>2837</v>
      </c>
      <c r="G1940" s="104">
        <v>0</v>
      </c>
      <c r="H1940" s="104">
        <v>0</v>
      </c>
      <c r="I1940" s="182" t="s">
        <v>1</v>
      </c>
      <c r="J1940" s="98" t="s">
        <v>1550</v>
      </c>
      <c r="K1940" s="100" t="s">
        <v>4077</v>
      </c>
      <c r="L1940" s="97" t="s">
        <v>2838</v>
      </c>
      <c r="M1940" s="102" t="s">
        <v>2839</v>
      </c>
      <c r="N1940" s="102"/>
      <c r="O1940"/>
      <c r="P1940" t="str">
        <f t="shared" si="519"/>
        <v>NOT EQUAL</v>
      </c>
      <c r="Q1940" t="str">
        <f>IF(ISNA(VLOOKUP(AC1940,#REF!,1)),"//","")</f>
        <v/>
      </c>
      <c r="R1940"/>
      <c r="S1940" s="43">
        <f t="shared" si="542"/>
        <v>614</v>
      </c>
      <c r="T1940" s="92" t="s">
        <v>2941</v>
      </c>
      <c r="U1940" s="70" t="s">
        <v>2431</v>
      </c>
      <c r="V1940" s="70" t="s">
        <v>2431</v>
      </c>
      <c r="W1940" s="44" t="str">
        <f t="shared" si="556"/>
        <v/>
      </c>
      <c r="X1940" s="25" t="str">
        <f t="shared" si="557"/>
        <v/>
      </c>
      <c r="Y1940" s="1">
        <f t="shared" si="558"/>
        <v>1891</v>
      </c>
      <c r="Z1940" t="str">
        <f t="shared" si="559"/>
        <v>ITM_USER_C43</v>
      </c>
      <c r="AA1940" s="158" t="str">
        <f>IF(ISNA(VLOOKUP(X1940,Sheet2!J:J,1,0)),"//","")</f>
        <v/>
      </c>
      <c r="AC1940" s="108" t="str">
        <f t="shared" si="560"/>
        <v/>
      </c>
      <c r="AD1940" t="b">
        <f t="shared" si="561"/>
        <v>1</v>
      </c>
    </row>
    <row r="1941" spans="1:30">
      <c r="A1941" s="56">
        <f t="shared" si="515"/>
        <v>1941</v>
      </c>
      <c r="B1941" s="55">
        <f t="shared" si="516"/>
        <v>1892</v>
      </c>
      <c r="C1941" s="97" t="s">
        <v>4025</v>
      </c>
      <c r="D1941" s="97" t="s">
        <v>7</v>
      </c>
      <c r="E1941" s="230" t="s">
        <v>533</v>
      </c>
      <c r="F1941" s="100" t="s">
        <v>1553</v>
      </c>
      <c r="G1941" s="104">
        <v>0</v>
      </c>
      <c r="H1941" s="104">
        <v>0</v>
      </c>
      <c r="I1941" s="182" t="s">
        <v>1</v>
      </c>
      <c r="J1941" s="98" t="s">
        <v>1549</v>
      </c>
      <c r="K1941" s="100" t="s">
        <v>4077</v>
      </c>
      <c r="L1941" s="106" t="s">
        <v>1106</v>
      </c>
      <c r="M1941" s="102" t="s">
        <v>2422</v>
      </c>
      <c r="N1941" s="102"/>
      <c r="O1941" s="43"/>
      <c r="P1941" t="str">
        <f t="shared" si="519"/>
        <v>NOT EQUAL</v>
      </c>
      <c r="Q1941" s="43" t="str">
        <f>IF(ISNA(VLOOKUP(AC1941,#REF!,1)),"//","")</f>
        <v/>
      </c>
      <c r="R1941" s="43"/>
      <c r="S1941" s="43">
        <f t="shared" si="542"/>
        <v>614</v>
      </c>
      <c r="T1941" s="92" t="s">
        <v>2944</v>
      </c>
      <c r="U1941" s="70" t="s">
        <v>2431</v>
      </c>
      <c r="V1941" s="70" t="s">
        <v>2431</v>
      </c>
      <c r="W1941" s="44" t="str">
        <f t="shared" si="556"/>
        <v/>
      </c>
      <c r="X1941" s="25" t="str">
        <f t="shared" si="557"/>
        <v/>
      </c>
      <c r="Y1941" s="1">
        <f t="shared" si="558"/>
        <v>1892</v>
      </c>
      <c r="Z1941" t="str">
        <f t="shared" si="559"/>
        <v>ITM_GET_NORM_E</v>
      </c>
      <c r="AA1941" s="158" t="str">
        <f>IF(ISNA(VLOOKUP(X1941,Sheet2!J:J,1,0)),"//","")</f>
        <v/>
      </c>
      <c r="AC1941" s="108" t="str">
        <f t="shared" si="560"/>
        <v/>
      </c>
      <c r="AD1941" t="b">
        <f t="shared" si="561"/>
        <v>1</v>
      </c>
    </row>
    <row r="1942" spans="1:30">
      <c r="A1942" s="56">
        <f t="shared" si="515"/>
        <v>1942</v>
      </c>
      <c r="B1942" s="55">
        <f t="shared" si="516"/>
        <v>1893</v>
      </c>
      <c r="C1942" s="97" t="s">
        <v>4057</v>
      </c>
      <c r="D1942" s="97" t="s">
        <v>7</v>
      </c>
      <c r="E1942" s="230" t="s">
        <v>533</v>
      </c>
      <c r="F1942" s="100" t="s">
        <v>4544</v>
      </c>
      <c r="G1942" s="104">
        <v>0</v>
      </c>
      <c r="H1942" s="104">
        <v>0</v>
      </c>
      <c r="I1942" s="182" t="s">
        <v>1</v>
      </c>
      <c r="J1942" s="98" t="s">
        <v>1550</v>
      </c>
      <c r="K1942" s="100" t="s">
        <v>4077</v>
      </c>
      <c r="L1942" s="97" t="s">
        <v>4545</v>
      </c>
      <c r="M1942" s="102" t="s">
        <v>4546</v>
      </c>
      <c r="N1942" s="102"/>
      <c r="O1942"/>
      <c r="P1942" t="str">
        <f t="shared" ref="P1942" si="565">IF(E1942=F1942,"","NOT EQUAL")</f>
        <v>NOT EQUAL</v>
      </c>
      <c r="Q1942" t="str">
        <f>IF(ISNA(VLOOKUP(AC1942,#REF!,1)),"//","")</f>
        <v/>
      </c>
      <c r="R1942"/>
      <c r="S1942" s="43">
        <f t="shared" si="542"/>
        <v>614</v>
      </c>
      <c r="T1942" s="92"/>
      <c r="U1942" s="70" t="s">
        <v>2431</v>
      </c>
      <c r="V1942" s="70" t="s">
        <v>2431</v>
      </c>
      <c r="W1942" s="44" t="str">
        <f t="shared" si="556"/>
        <v/>
      </c>
      <c r="X1942" s="25" t="str">
        <f t="shared" si="557"/>
        <v/>
      </c>
      <c r="Y1942" s="1">
        <f t="shared" si="558"/>
        <v>1893</v>
      </c>
      <c r="Z1942" t="str">
        <f t="shared" si="559"/>
        <v>ITM_RESERVE</v>
      </c>
      <c r="AA1942" s="158" t="str">
        <f>IF(ISNA(VLOOKUP(X1942,Sheet2!J:J,1,0)),"//","")</f>
        <v/>
      </c>
      <c r="AC1942" s="108" t="str">
        <f t="shared" si="560"/>
        <v/>
      </c>
      <c r="AD1942" t="b">
        <f t="shared" si="561"/>
        <v>1</v>
      </c>
    </row>
    <row r="1943" spans="1:30">
      <c r="A1943" s="56">
        <f t="shared" si="515"/>
        <v>1943</v>
      </c>
      <c r="B1943" s="55">
        <f t="shared" si="516"/>
        <v>1894</v>
      </c>
      <c r="C1943" s="97" t="s">
        <v>4057</v>
      </c>
      <c r="D1943" s="97" t="s">
        <v>7</v>
      </c>
      <c r="E1943" s="98" t="s">
        <v>141</v>
      </c>
      <c r="F1943" s="98" t="s">
        <v>2770</v>
      </c>
      <c r="G1943" s="99">
        <v>0</v>
      </c>
      <c r="H1943" s="99">
        <v>0</v>
      </c>
      <c r="I1943" s="180" t="s">
        <v>16</v>
      </c>
      <c r="J1943" s="98" t="s">
        <v>1550</v>
      </c>
      <c r="K1943" s="100" t="s">
        <v>4077</v>
      </c>
      <c r="L1943" s="97"/>
      <c r="M1943" s="102" t="s">
        <v>2421</v>
      </c>
      <c r="N1943" s="102"/>
      <c r="O1943"/>
      <c r="P1943" t="str">
        <f t="shared" si="519"/>
        <v>NOT EQUAL</v>
      </c>
      <c r="Q1943" t="str">
        <f>IF(ISNA(VLOOKUP(AC1943,#REF!,1)),"//","")</f>
        <v/>
      </c>
      <c r="R1943"/>
      <c r="S1943" s="43">
        <f t="shared" si="542"/>
        <v>614</v>
      </c>
      <c r="T1943" s="92" t="s">
        <v>2921</v>
      </c>
      <c r="U1943" s="70" t="s">
        <v>2431</v>
      </c>
      <c r="V1943" s="70" t="s">
        <v>2431</v>
      </c>
      <c r="W1943" s="44" t="str">
        <f t="shared" si="556"/>
        <v/>
      </c>
      <c r="X1943" s="25" t="str">
        <f t="shared" si="557"/>
        <v/>
      </c>
      <c r="Y1943" s="1">
        <f t="shared" si="558"/>
        <v>1894</v>
      </c>
      <c r="Z1943" t="str">
        <f t="shared" si="559"/>
        <v>MNU_ASN_N</v>
      </c>
      <c r="AA1943" s="158" t="str">
        <f>IF(ISNA(VLOOKUP(X1943,Sheet2!J:J,1,0)),"//","")</f>
        <v/>
      </c>
      <c r="AC1943" s="108" t="str">
        <f t="shared" si="560"/>
        <v/>
      </c>
      <c r="AD1943" t="b">
        <f t="shared" si="561"/>
        <v>1</v>
      </c>
    </row>
    <row r="1944" spans="1:30">
      <c r="A1944" s="56">
        <f t="shared" si="515"/>
        <v>1944</v>
      </c>
      <c r="B1944" s="55">
        <f t="shared" si="516"/>
        <v>1895</v>
      </c>
      <c r="C1944" s="97" t="s">
        <v>4057</v>
      </c>
      <c r="D1944" s="97" t="s">
        <v>7</v>
      </c>
      <c r="E1944" s="98" t="s">
        <v>1052</v>
      </c>
      <c r="F1944" s="98" t="s">
        <v>1052</v>
      </c>
      <c r="G1944" s="99">
        <v>0</v>
      </c>
      <c r="H1944" s="99">
        <v>0</v>
      </c>
      <c r="I1944" s="180" t="s">
        <v>16</v>
      </c>
      <c r="J1944" s="98" t="s">
        <v>1550</v>
      </c>
      <c r="K1944" s="100" t="s">
        <v>4077</v>
      </c>
      <c r="L1944" s="97" t="s">
        <v>1053</v>
      </c>
      <c r="M1944" s="102" t="s">
        <v>2372</v>
      </c>
      <c r="N1944" s="102"/>
      <c r="O1944"/>
      <c r="P1944" t="str">
        <f t="shared" si="519"/>
        <v/>
      </c>
      <c r="Q1944" t="str">
        <f>IF(ISNA(VLOOKUP(AC1944,#REF!,1)),"//","")</f>
        <v/>
      </c>
      <c r="R1944"/>
      <c r="S1944" s="43">
        <f t="shared" si="542"/>
        <v>614</v>
      </c>
      <c r="T1944" s="92" t="s">
        <v>2921</v>
      </c>
      <c r="U1944" s="70" t="s">
        <v>2431</v>
      </c>
      <c r="V1944" s="70" t="s">
        <v>2431</v>
      </c>
      <c r="W1944" s="44" t="str">
        <f t="shared" si="556"/>
        <v/>
      </c>
      <c r="X1944" s="25" t="str">
        <f t="shared" si="557"/>
        <v/>
      </c>
      <c r="Y1944" s="1">
        <f t="shared" si="558"/>
        <v>1895</v>
      </c>
      <c r="Z1944" t="str">
        <f t="shared" si="559"/>
        <v>MNU_HOME</v>
      </c>
      <c r="AA1944" s="158" t="str">
        <f>IF(ISNA(VLOOKUP(X1944,Sheet2!J:J,1,0)),"//","")</f>
        <v/>
      </c>
      <c r="AC1944" s="108" t="str">
        <f t="shared" si="560"/>
        <v/>
      </c>
      <c r="AD1944" t="b">
        <f t="shared" si="561"/>
        <v>1</v>
      </c>
    </row>
    <row r="1945" spans="1:30">
      <c r="A1945" s="56">
        <f t="shared" si="515"/>
        <v>1945</v>
      </c>
      <c r="B1945" s="55">
        <f t="shared" si="516"/>
        <v>1896</v>
      </c>
      <c r="C1945" s="97" t="s">
        <v>4057</v>
      </c>
      <c r="D1945" s="97" t="s">
        <v>7</v>
      </c>
      <c r="E1945" s="98" t="s">
        <v>1018</v>
      </c>
      <c r="F1945" s="98" t="s">
        <v>1018</v>
      </c>
      <c r="G1945" s="99">
        <v>0</v>
      </c>
      <c r="H1945" s="99">
        <v>0</v>
      </c>
      <c r="I1945" s="180" t="s">
        <v>16</v>
      </c>
      <c r="J1945" s="98" t="s">
        <v>1550</v>
      </c>
      <c r="K1945" s="100" t="s">
        <v>4077</v>
      </c>
      <c r="L1945" s="97" t="s">
        <v>1056</v>
      </c>
      <c r="M1945" s="102" t="s">
        <v>2374</v>
      </c>
      <c r="N1945" s="102"/>
      <c r="O1945"/>
      <c r="P1945" t="str">
        <f t="shared" si="519"/>
        <v/>
      </c>
      <c r="Q1945" t="str">
        <f>IF(ISNA(VLOOKUP(AC1945,#REF!,1)),"//","")</f>
        <v/>
      </c>
      <c r="R1945"/>
      <c r="S1945" s="43">
        <f t="shared" si="542"/>
        <v>614</v>
      </c>
      <c r="T1945" s="92" t="s">
        <v>2921</v>
      </c>
      <c r="U1945" s="70" t="s">
        <v>2431</v>
      </c>
      <c r="V1945" s="70" t="s">
        <v>2431</v>
      </c>
      <c r="W1945" s="44" t="str">
        <f t="shared" si="556"/>
        <v/>
      </c>
      <c r="X1945" s="25" t="str">
        <f t="shared" si="557"/>
        <v/>
      </c>
      <c r="Y1945" s="1">
        <f t="shared" si="558"/>
        <v>1896</v>
      </c>
      <c r="Z1945" t="str">
        <f t="shared" si="559"/>
        <v>MNU_ALPHA</v>
      </c>
      <c r="AA1945" s="158" t="str">
        <f>IF(ISNA(VLOOKUP(X1945,Sheet2!J:J,1,0)),"//","")</f>
        <v/>
      </c>
      <c r="AC1945" s="108" t="str">
        <f t="shared" si="560"/>
        <v/>
      </c>
      <c r="AD1945" t="b">
        <f t="shared" si="561"/>
        <v>1</v>
      </c>
    </row>
    <row r="1946" spans="1:30">
      <c r="A1946" s="56">
        <f t="shared" si="515"/>
        <v>1946</v>
      </c>
      <c r="B1946" s="55">
        <f t="shared" si="516"/>
        <v>1897</v>
      </c>
      <c r="C1946" s="97" t="s">
        <v>4057</v>
      </c>
      <c r="D1946" s="97" t="s">
        <v>7</v>
      </c>
      <c r="E1946" s="98" t="s">
        <v>2554</v>
      </c>
      <c r="F1946" s="98" t="s">
        <v>2554</v>
      </c>
      <c r="G1946" s="99">
        <v>0</v>
      </c>
      <c r="H1946" s="99">
        <v>0</v>
      </c>
      <c r="I1946" s="180" t="s">
        <v>16</v>
      </c>
      <c r="J1946" s="98" t="s">
        <v>1550</v>
      </c>
      <c r="K1946" s="100" t="s">
        <v>4077</v>
      </c>
      <c r="L1946" s="97" t="s">
        <v>1057</v>
      </c>
      <c r="M1946" s="102" t="s">
        <v>2375</v>
      </c>
      <c r="N1946" s="102"/>
      <c r="O1946"/>
      <c r="P1946" t="str">
        <f t="shared" si="519"/>
        <v/>
      </c>
      <c r="Q1946" t="str">
        <f>IF(ISNA(VLOOKUP(AC1946,#REF!,1)),"//","")</f>
        <v/>
      </c>
      <c r="R1946"/>
      <c r="S1946" s="43">
        <f t="shared" si="542"/>
        <v>614</v>
      </c>
      <c r="T1946" s="92" t="s">
        <v>2921</v>
      </c>
      <c r="U1946" s="70" t="s">
        <v>2431</v>
      </c>
      <c r="V1946" s="70" t="s">
        <v>2431</v>
      </c>
      <c r="W1946" s="44" t="str">
        <f t="shared" si="556"/>
        <v/>
      </c>
      <c r="X1946" s="25" t="str">
        <f t="shared" si="557"/>
        <v/>
      </c>
      <c r="Y1946" s="1">
        <f t="shared" si="558"/>
        <v>1897</v>
      </c>
      <c r="Z1946" t="str">
        <f t="shared" si="559"/>
        <v>MNU_BASE</v>
      </c>
      <c r="AA1946" s="158" t="str">
        <f>IF(ISNA(VLOOKUP(X1946,Sheet2!J:J,1,0)),"//","")</f>
        <v/>
      </c>
      <c r="AC1946" s="108" t="str">
        <f t="shared" si="560"/>
        <v/>
      </c>
      <c r="AD1946" t="b">
        <f t="shared" si="561"/>
        <v>1</v>
      </c>
    </row>
    <row r="1947" spans="1:30">
      <c r="A1947" s="56">
        <f t="shared" ref="A1947:A2010" si="566">IF(B1947=INT(B1947),ROW(),"")</f>
        <v>1947</v>
      </c>
      <c r="B1947" s="55">
        <f t="shared" ref="B1947:B2010" si="567">IF(AND(MID(C1947,2,1)&lt;&gt;"/",MID(C1947,1,1)="/"),INT(B1946)+1,B1946+0.01)</f>
        <v>1898</v>
      </c>
      <c r="C1947" s="97" t="s">
        <v>4057</v>
      </c>
      <c r="D1947" s="97" t="s">
        <v>7</v>
      </c>
      <c r="E1947" s="98" t="s">
        <v>2860</v>
      </c>
      <c r="F1947" s="98" t="s">
        <v>2860</v>
      </c>
      <c r="G1947" s="99">
        <v>0</v>
      </c>
      <c r="H1947" s="99">
        <v>0</v>
      </c>
      <c r="I1947" s="180" t="s">
        <v>16</v>
      </c>
      <c r="J1947" s="98" t="s">
        <v>1550</v>
      </c>
      <c r="K1947" s="100" t="s">
        <v>4077</v>
      </c>
      <c r="L1947" s="97"/>
      <c r="M1947" s="102" t="s">
        <v>2702</v>
      </c>
      <c r="N1947" s="102"/>
      <c r="O1947"/>
      <c r="P1947" t="str">
        <f t="shared" si="519"/>
        <v/>
      </c>
      <c r="Q1947" t="str">
        <f>IF(ISNA(VLOOKUP(AC1947,#REF!,1)),"//","")</f>
        <v/>
      </c>
      <c r="R1947"/>
      <c r="S1947" s="43">
        <f t="shared" si="542"/>
        <v>614</v>
      </c>
      <c r="T1947" s="92" t="s">
        <v>2921</v>
      </c>
      <c r="U1947" s="70" t="s">
        <v>2431</v>
      </c>
      <c r="V1947" s="70" t="s">
        <v>2431</v>
      </c>
      <c r="W1947" s="44" t="str">
        <f t="shared" si="556"/>
        <v/>
      </c>
      <c r="X1947" s="25" t="str">
        <f t="shared" si="557"/>
        <v/>
      </c>
      <c r="Y1947" s="1">
        <f t="shared" si="558"/>
        <v>1898</v>
      </c>
      <c r="Z1947" t="str">
        <f t="shared" si="559"/>
        <v>MNU_XEQ</v>
      </c>
      <c r="AA1947" s="158" t="str">
        <f>IF(ISNA(VLOOKUP(X1947,Sheet2!J:J,1,0)),"//","")</f>
        <v/>
      </c>
      <c r="AC1947" s="108" t="str">
        <f t="shared" si="560"/>
        <v/>
      </c>
      <c r="AD1947" t="b">
        <f t="shared" si="561"/>
        <v>1</v>
      </c>
    </row>
    <row r="1948" spans="1:30">
      <c r="A1948" s="56">
        <f t="shared" si="566"/>
        <v>1948</v>
      </c>
      <c r="B1948" s="55">
        <f t="shared" si="567"/>
        <v>1899</v>
      </c>
      <c r="C1948" s="97" t="s">
        <v>4057</v>
      </c>
      <c r="D1948" s="97" t="s">
        <v>7</v>
      </c>
      <c r="E1948" s="100" t="s">
        <v>1539</v>
      </c>
      <c r="F1948" s="100" t="s">
        <v>1084</v>
      </c>
      <c r="G1948" s="104">
        <v>0</v>
      </c>
      <c r="H1948" s="104">
        <v>0</v>
      </c>
      <c r="I1948" s="180" t="s">
        <v>16</v>
      </c>
      <c r="J1948" s="98" t="s">
        <v>1550</v>
      </c>
      <c r="K1948" s="100" t="s">
        <v>4241</v>
      </c>
      <c r="L1948" s="101" t="s">
        <v>1080</v>
      </c>
      <c r="M1948" s="102" t="s">
        <v>2397</v>
      </c>
      <c r="N1948" s="102"/>
      <c r="O1948"/>
      <c r="P1948" t="str">
        <f t="shared" si="519"/>
        <v>NOT EQUAL</v>
      </c>
      <c r="Q1948" t="str">
        <f>IF(ISNA(VLOOKUP(AC1948,#REF!,1)),"//","")</f>
        <v/>
      </c>
      <c r="R1948"/>
      <c r="S1948" s="43">
        <f t="shared" si="542"/>
        <v>614</v>
      </c>
      <c r="T1948" s="92" t="s">
        <v>2921</v>
      </c>
      <c r="U1948" s="70" t="s">
        <v>2431</v>
      </c>
      <c r="V1948" s="70" t="s">
        <v>2431</v>
      </c>
      <c r="W1948" s="44" t="str">
        <f t="shared" si="556"/>
        <v/>
      </c>
      <c r="X1948" s="25" t="str">
        <f t="shared" si="557"/>
        <v/>
      </c>
      <c r="Y1948" s="1">
        <f t="shared" si="558"/>
        <v>1899</v>
      </c>
      <c r="Z1948" t="str">
        <f t="shared" si="559"/>
        <v>MNU_EE</v>
      </c>
      <c r="AA1948" s="158" t="str">
        <f>IF(ISNA(VLOOKUP(X1948,Sheet2!J:J,1,0)),"//","")</f>
        <v/>
      </c>
      <c r="AC1948" s="108" t="str">
        <f t="shared" si="560"/>
        <v/>
      </c>
      <c r="AD1948" t="b">
        <f t="shared" si="561"/>
        <v>1</v>
      </c>
    </row>
    <row r="1949" spans="1:30">
      <c r="A1949" s="56">
        <f t="shared" si="566"/>
        <v>1949</v>
      </c>
      <c r="B1949" s="55">
        <f t="shared" si="567"/>
        <v>1900</v>
      </c>
      <c r="C1949" s="97" t="s">
        <v>4026</v>
      </c>
      <c r="D1949" s="97" t="s">
        <v>3035</v>
      </c>
      <c r="E1949" s="230" t="s">
        <v>533</v>
      </c>
      <c r="F1949" s="98" t="s">
        <v>915</v>
      </c>
      <c r="G1949" s="99">
        <v>0</v>
      </c>
      <c r="H1949" s="99">
        <v>0</v>
      </c>
      <c r="I1949" s="182" t="s">
        <v>1</v>
      </c>
      <c r="J1949" s="98" t="s">
        <v>1550</v>
      </c>
      <c r="K1949" s="100" t="s">
        <v>4077</v>
      </c>
      <c r="L1949" s="97"/>
      <c r="M1949" s="102" t="s">
        <v>3035</v>
      </c>
      <c r="N1949" s="102"/>
      <c r="O1949"/>
      <c r="P1949" t="str">
        <f t="shared" si="519"/>
        <v>NOT EQUAL</v>
      </c>
      <c r="Q1949" t="str">
        <f>IF(ISNA(VLOOKUP(AC1949,#REF!,1)),"//","")</f>
        <v/>
      </c>
      <c r="R1949"/>
      <c r="S1949" s="43">
        <f t="shared" si="542"/>
        <v>614</v>
      </c>
      <c r="T1949" s="92" t="s">
        <v>2956</v>
      </c>
      <c r="U1949" s="70" t="s">
        <v>2431</v>
      </c>
      <c r="V1949" s="70" t="s">
        <v>2431</v>
      </c>
      <c r="W1949" s="44" t="str">
        <f t="shared" si="556"/>
        <v/>
      </c>
      <c r="X1949" s="25" t="str">
        <f t="shared" si="557"/>
        <v/>
      </c>
      <c r="Y1949" s="1">
        <f t="shared" si="558"/>
        <v>1900</v>
      </c>
      <c r="Z1949" t="str">
        <f t="shared" si="559"/>
        <v>ITM_T_UP_ARROW</v>
      </c>
      <c r="AA1949" s="158" t="str">
        <f>IF(ISNA(VLOOKUP(X1949,Sheet2!J:J,1,0)),"//","")</f>
        <v/>
      </c>
      <c r="AC1949" s="108" t="str">
        <f t="shared" si="560"/>
        <v/>
      </c>
      <c r="AD1949" t="b">
        <f t="shared" si="561"/>
        <v>1</v>
      </c>
    </row>
    <row r="1950" spans="1:30">
      <c r="A1950" s="56">
        <f t="shared" si="566"/>
        <v>1950</v>
      </c>
      <c r="B1950" s="55">
        <f t="shared" si="567"/>
        <v>1901</v>
      </c>
      <c r="C1950" s="97" t="s">
        <v>4057</v>
      </c>
      <c r="D1950" s="97" t="s">
        <v>7</v>
      </c>
      <c r="E1950" s="100" t="s">
        <v>2508</v>
      </c>
      <c r="F1950" s="100" t="s">
        <v>2508</v>
      </c>
      <c r="G1950" s="104">
        <v>0</v>
      </c>
      <c r="H1950" s="104">
        <v>0</v>
      </c>
      <c r="I1950" s="180" t="s">
        <v>16</v>
      </c>
      <c r="J1950" s="98" t="s">
        <v>1550</v>
      </c>
      <c r="K1950" s="100" t="s">
        <v>4077</v>
      </c>
      <c r="L1950" s="97"/>
      <c r="M1950" s="102" t="s">
        <v>2411</v>
      </c>
      <c r="N1950" s="102"/>
      <c r="O1950"/>
      <c r="P1950" t="str">
        <f t="shared" si="519"/>
        <v/>
      </c>
      <c r="Q1950" t="str">
        <f>IF(ISNA(VLOOKUP(AC1950,#REF!,1)),"//","")</f>
        <v/>
      </c>
      <c r="R1950"/>
      <c r="S1950" s="43">
        <f t="shared" si="542"/>
        <v>614</v>
      </c>
      <c r="T1950" s="92" t="s">
        <v>2921</v>
      </c>
      <c r="U1950" s="70" t="s">
        <v>2431</v>
      </c>
      <c r="V1950" s="70" t="s">
        <v>2431</v>
      </c>
      <c r="W1950" s="44" t="str">
        <f t="shared" si="556"/>
        <v/>
      </c>
      <c r="X1950" s="25" t="str">
        <f t="shared" si="557"/>
        <v/>
      </c>
      <c r="Y1950" s="1">
        <f t="shared" si="558"/>
        <v>1901</v>
      </c>
      <c r="Z1950" t="str">
        <f t="shared" si="559"/>
        <v>MNU_ASN</v>
      </c>
      <c r="AA1950" s="158" t="str">
        <f>IF(ISNA(VLOOKUP(X1950,Sheet2!J:J,1,0)),"//","")</f>
        <v/>
      </c>
      <c r="AC1950" s="108" t="str">
        <f t="shared" si="560"/>
        <v/>
      </c>
      <c r="AD1950" t="b">
        <f t="shared" si="561"/>
        <v>1</v>
      </c>
    </row>
    <row r="1951" spans="1:30">
      <c r="A1951" s="56">
        <f t="shared" si="566"/>
        <v>1951</v>
      </c>
      <c r="B1951" s="55">
        <f t="shared" si="567"/>
        <v>1902</v>
      </c>
      <c r="C1951" s="97" t="s">
        <v>4026</v>
      </c>
      <c r="D1951" s="97" t="s">
        <v>3036</v>
      </c>
      <c r="E1951" s="230" t="s">
        <v>533</v>
      </c>
      <c r="F1951" s="98" t="s">
        <v>917</v>
      </c>
      <c r="G1951" s="99">
        <v>0</v>
      </c>
      <c r="H1951" s="99">
        <v>0</v>
      </c>
      <c r="I1951" s="182" t="s">
        <v>1</v>
      </c>
      <c r="J1951" s="98" t="s">
        <v>1550</v>
      </c>
      <c r="K1951" s="100" t="s">
        <v>4077</v>
      </c>
      <c r="L1951" s="97"/>
      <c r="M1951" s="102" t="s">
        <v>3036</v>
      </c>
      <c r="N1951" s="102"/>
      <c r="O1951"/>
      <c r="P1951" t="str">
        <f t="shared" si="519"/>
        <v>NOT EQUAL</v>
      </c>
      <c r="Q1951" t="str">
        <f>IF(ISNA(VLOOKUP(AC1951,#REF!,1)),"//","")</f>
        <v/>
      </c>
      <c r="R1951"/>
      <c r="S1951" s="43">
        <f t="shared" si="542"/>
        <v>614</v>
      </c>
      <c r="T1951" s="92" t="s">
        <v>2956</v>
      </c>
      <c r="U1951" s="70" t="s">
        <v>2431</v>
      </c>
      <c r="V1951" s="70" t="s">
        <v>2431</v>
      </c>
      <c r="W1951" s="44" t="str">
        <f t="shared" si="556"/>
        <v/>
      </c>
      <c r="X1951" s="25" t="str">
        <f t="shared" si="557"/>
        <v/>
      </c>
      <c r="Y1951" s="1">
        <f t="shared" si="558"/>
        <v>1902</v>
      </c>
      <c r="Z1951" t="str">
        <f t="shared" si="559"/>
        <v>ITM_T_DOWN_ARROW</v>
      </c>
      <c r="AA1951" s="158" t="str">
        <f>IF(ISNA(VLOOKUP(X1951,Sheet2!J:J,1,0)),"//","")</f>
        <v/>
      </c>
      <c r="AC1951" s="108" t="str">
        <f t="shared" si="560"/>
        <v/>
      </c>
      <c r="AD1951" t="b">
        <f t="shared" si="561"/>
        <v>1</v>
      </c>
    </row>
    <row r="1952" spans="1:30">
      <c r="A1952" s="56">
        <f t="shared" si="566"/>
        <v>1952</v>
      </c>
      <c r="B1952" s="55">
        <f t="shared" si="567"/>
        <v>1903</v>
      </c>
      <c r="C1952" s="97" t="s">
        <v>4026</v>
      </c>
      <c r="D1952" s="97" t="s">
        <v>3033</v>
      </c>
      <c r="E1952" s="230" t="s">
        <v>533</v>
      </c>
      <c r="F1952" s="100" t="s">
        <v>1052</v>
      </c>
      <c r="G1952" s="104">
        <v>0</v>
      </c>
      <c r="H1952" s="104">
        <v>0</v>
      </c>
      <c r="I1952" s="182" t="s">
        <v>1</v>
      </c>
      <c r="J1952" s="98" t="s">
        <v>1550</v>
      </c>
      <c r="K1952" s="100" t="s">
        <v>4077</v>
      </c>
      <c r="L1952" s="97"/>
      <c r="M1952" s="102" t="s">
        <v>3033</v>
      </c>
      <c r="N1952" s="102"/>
      <c r="O1952"/>
      <c r="P1952" t="str">
        <f t="shared" si="519"/>
        <v>NOT EQUAL</v>
      </c>
      <c r="Q1952" t="str">
        <f>IF(ISNA(VLOOKUP(AC1952,#REF!,1)),"//","")</f>
        <v/>
      </c>
      <c r="R1952"/>
      <c r="S1952" s="43">
        <f t="shared" si="542"/>
        <v>614</v>
      </c>
      <c r="T1952" s="92" t="s">
        <v>2956</v>
      </c>
      <c r="U1952" s="70" t="s">
        <v>2431</v>
      </c>
      <c r="V1952" s="70" t="s">
        <v>2431</v>
      </c>
      <c r="W1952" s="44" t="str">
        <f t="shared" si="556"/>
        <v/>
      </c>
      <c r="X1952" s="25" t="str">
        <f t="shared" si="557"/>
        <v/>
      </c>
      <c r="Y1952" s="1">
        <f t="shared" si="558"/>
        <v>1903</v>
      </c>
      <c r="Z1952" t="str">
        <f t="shared" si="559"/>
        <v>ITM_T_HOME</v>
      </c>
      <c r="AA1952" s="158" t="str">
        <f>IF(ISNA(VLOOKUP(X1952,Sheet2!J:J,1,0)),"//","")</f>
        <v/>
      </c>
      <c r="AC1952" s="108" t="str">
        <f t="shared" si="560"/>
        <v/>
      </c>
      <c r="AD1952" t="b">
        <f t="shared" si="561"/>
        <v>1</v>
      </c>
    </row>
    <row r="1953" spans="1:30">
      <c r="A1953" s="56">
        <f t="shared" si="566"/>
        <v>1953</v>
      </c>
      <c r="B1953" s="55">
        <f t="shared" si="567"/>
        <v>1904</v>
      </c>
      <c r="C1953" s="97" t="s">
        <v>4026</v>
      </c>
      <c r="D1953" s="97" t="s">
        <v>3034</v>
      </c>
      <c r="E1953" s="230" t="s">
        <v>533</v>
      </c>
      <c r="F1953" s="100" t="s">
        <v>1229</v>
      </c>
      <c r="G1953" s="104">
        <v>0</v>
      </c>
      <c r="H1953" s="104">
        <v>0</v>
      </c>
      <c r="I1953" s="182" t="s">
        <v>1</v>
      </c>
      <c r="J1953" s="98" t="s">
        <v>1550</v>
      </c>
      <c r="K1953" s="100" t="s">
        <v>4077</v>
      </c>
      <c r="L1953" s="97"/>
      <c r="M1953" s="102" t="s">
        <v>3034</v>
      </c>
      <c r="N1953" s="102"/>
      <c r="O1953"/>
      <c r="P1953" t="str">
        <f t="shared" ref="P1953:P1954" si="568">IF(E1953=F1953,"","NOT EQUAL")</f>
        <v>NOT EQUAL</v>
      </c>
      <c r="Q1953" t="str">
        <f>IF(ISNA(VLOOKUP(AC1953,#REF!,1)),"//","")</f>
        <v/>
      </c>
      <c r="R1953"/>
      <c r="S1953" s="43">
        <f t="shared" si="542"/>
        <v>614</v>
      </c>
      <c r="T1953" s="92" t="s">
        <v>2956</v>
      </c>
      <c r="U1953" s="70" t="s">
        <v>2431</v>
      </c>
      <c r="V1953" s="70" t="s">
        <v>2431</v>
      </c>
      <c r="W1953" s="44" t="str">
        <f t="shared" si="556"/>
        <v/>
      </c>
      <c r="X1953" s="25" t="str">
        <f t="shared" si="557"/>
        <v/>
      </c>
      <c r="Y1953" s="1">
        <f t="shared" si="558"/>
        <v>1904</v>
      </c>
      <c r="Z1953" t="str">
        <f t="shared" si="559"/>
        <v>ITM_T_END</v>
      </c>
      <c r="AA1953" s="158" t="str">
        <f>IF(ISNA(VLOOKUP(X1953,Sheet2!J:J,1,0)),"//","")</f>
        <v/>
      </c>
      <c r="AC1953" s="108" t="str">
        <f t="shared" si="560"/>
        <v/>
      </c>
      <c r="AD1953" t="b">
        <f t="shared" si="561"/>
        <v>1</v>
      </c>
    </row>
    <row r="1954" spans="1:30">
      <c r="A1954" s="56">
        <f t="shared" si="566"/>
        <v>1954</v>
      </c>
      <c r="B1954" s="55">
        <f t="shared" si="567"/>
        <v>1905</v>
      </c>
      <c r="C1954" s="97" t="s">
        <v>4000</v>
      </c>
      <c r="D1954" s="228" t="s">
        <v>5079</v>
      </c>
      <c r="E1954" s="98" t="s">
        <v>533</v>
      </c>
      <c r="F1954" s="98" t="s">
        <v>5085</v>
      </c>
      <c r="G1954" s="99">
        <v>0</v>
      </c>
      <c r="H1954" s="99">
        <v>0</v>
      </c>
      <c r="I1954" s="182" t="s">
        <v>1</v>
      </c>
      <c r="J1954" s="98" t="s">
        <v>1550</v>
      </c>
      <c r="K1954" s="100" t="s">
        <v>4077</v>
      </c>
      <c r="L1954" s="97"/>
      <c r="M1954" s="102" t="s">
        <v>5080</v>
      </c>
      <c r="N1954" s="102"/>
      <c r="O1954"/>
      <c r="P1954" t="str">
        <f t="shared" si="568"/>
        <v>NOT EQUAL</v>
      </c>
      <c r="Q1954" t="str">
        <f>IF(ISNA(VLOOKUP(AC1954,#REF!,1)),"//","")</f>
        <v/>
      </c>
      <c r="R1954"/>
      <c r="S1954" s="43">
        <f t="shared" si="542"/>
        <v>615</v>
      </c>
      <c r="T1954" s="92" t="s">
        <v>2939</v>
      </c>
      <c r="U1954" s="70" t="s">
        <v>2823</v>
      </c>
      <c r="V1954" s="70"/>
      <c r="W1954" s="44" t="str">
        <f t="shared" si="556"/>
        <v>"ZYX" STD_RIGHT_ARROW "M"</v>
      </c>
      <c r="X1954" s="25" t="str">
        <f t="shared" si="557"/>
        <v>ZYX&gt;M</v>
      </c>
      <c r="Y1954" s="1">
        <f t="shared" si="558"/>
        <v>1905</v>
      </c>
      <c r="Z1954" t="str">
        <f t="shared" si="559"/>
        <v>ITM_STKTO3x1</v>
      </c>
      <c r="AC1954" s="108" t="str">
        <f t="shared" si="560"/>
        <v>ZYX&gt;M</v>
      </c>
      <c r="AD1954" t="b">
        <f t="shared" si="561"/>
        <v>1</v>
      </c>
    </row>
    <row r="1955" spans="1:30">
      <c r="A1955" s="56">
        <f t="shared" si="566"/>
        <v>1955</v>
      </c>
      <c r="B1955" s="55">
        <f t="shared" si="567"/>
        <v>1906</v>
      </c>
      <c r="C1955" s="97" t="s">
        <v>4057</v>
      </c>
      <c r="D1955" s="97" t="s">
        <v>7</v>
      </c>
      <c r="E1955" s="100" t="s">
        <v>2845</v>
      </c>
      <c r="F1955" s="98" t="s">
        <v>2845</v>
      </c>
      <c r="G1955" s="104">
        <v>0</v>
      </c>
      <c r="H1955" s="104">
        <v>0</v>
      </c>
      <c r="I1955" s="180" t="s">
        <v>16</v>
      </c>
      <c r="J1955" s="98" t="s">
        <v>1549</v>
      </c>
      <c r="K1955" s="100" t="s">
        <v>4077</v>
      </c>
      <c r="L1955" s="97"/>
      <c r="M1955" s="102" t="s">
        <v>2846</v>
      </c>
      <c r="N1955" s="102"/>
      <c r="O1955"/>
      <c r="P1955" t="str">
        <f t="shared" si="519"/>
        <v/>
      </c>
      <c r="Q1955" t="str">
        <f>IF(ISNA(VLOOKUP(AC1955,#REF!,1)),"//","")</f>
        <v/>
      </c>
      <c r="R1955"/>
      <c r="S1955" s="43">
        <f t="shared" si="542"/>
        <v>615</v>
      </c>
      <c r="T1955" s="92" t="s">
        <v>2921</v>
      </c>
      <c r="U1955" s="70" t="s">
        <v>2431</v>
      </c>
      <c r="V1955" s="70" t="s">
        <v>2431</v>
      </c>
      <c r="W1955" s="44" t="str">
        <f t="shared" si="556"/>
        <v/>
      </c>
      <c r="X1955" s="25" t="str">
        <f t="shared" si="557"/>
        <v/>
      </c>
      <c r="Y1955" s="1">
        <f t="shared" si="558"/>
        <v>1906</v>
      </c>
      <c r="Z1955" t="str">
        <f t="shared" si="559"/>
        <v>MNU_T_EDIT</v>
      </c>
      <c r="AA1955" s="158" t="str">
        <f>IF(ISNA(VLOOKUP(X1955,Sheet2!J:J,1,0)),"//","")</f>
        <v/>
      </c>
      <c r="AC1955" s="108" t="str">
        <f t="shared" si="560"/>
        <v/>
      </c>
      <c r="AD1955" t="b">
        <f t="shared" si="561"/>
        <v>1</v>
      </c>
    </row>
    <row r="1956" spans="1:30">
      <c r="A1956" s="56">
        <f t="shared" si="566"/>
        <v>1956</v>
      </c>
      <c r="B1956" s="55">
        <f t="shared" si="567"/>
        <v>1907</v>
      </c>
      <c r="C1956" s="97" t="s">
        <v>4057</v>
      </c>
      <c r="D1956" s="97" t="s">
        <v>7</v>
      </c>
      <c r="E1956" s="100" t="s">
        <v>2858</v>
      </c>
      <c r="F1956" s="100" t="s">
        <v>2858</v>
      </c>
      <c r="G1956" s="104">
        <v>0</v>
      </c>
      <c r="H1956" s="104">
        <v>0</v>
      </c>
      <c r="I1956" s="180" t="s">
        <v>16</v>
      </c>
      <c r="J1956" s="98" t="s">
        <v>1549</v>
      </c>
      <c r="K1956" s="100" t="s">
        <v>4077</v>
      </c>
      <c r="L1956" s="97"/>
      <c r="M1956" s="102" t="s">
        <v>2859</v>
      </c>
      <c r="N1956" s="102"/>
      <c r="O1956"/>
      <c r="P1956" t="str">
        <f t="shared" si="519"/>
        <v/>
      </c>
      <c r="Q1956" t="str">
        <f>IF(ISNA(VLOOKUP(AC1956,#REF!,1)),"//","")</f>
        <v/>
      </c>
      <c r="R1956"/>
      <c r="S1956" s="43">
        <f t="shared" si="542"/>
        <v>615</v>
      </c>
      <c r="T1956" s="92" t="s">
        <v>2921</v>
      </c>
      <c r="U1956" s="70" t="s">
        <v>2431</v>
      </c>
      <c r="V1956" s="70" t="s">
        <v>2431</v>
      </c>
      <c r="W1956" s="44" t="str">
        <f t="shared" si="556"/>
        <v/>
      </c>
      <c r="X1956" s="25" t="str">
        <f t="shared" si="557"/>
        <v/>
      </c>
      <c r="Y1956" s="1">
        <f t="shared" si="558"/>
        <v>1907</v>
      </c>
      <c r="Z1956" t="str">
        <f t="shared" si="559"/>
        <v>MNU_XXEQ</v>
      </c>
      <c r="AA1956" s="158" t="str">
        <f>IF(ISNA(VLOOKUP(X1956,Sheet2!J:J,1,0)),"//","")</f>
        <v/>
      </c>
      <c r="AC1956" s="108" t="str">
        <f t="shared" si="560"/>
        <v/>
      </c>
      <c r="AD1956" t="b">
        <f t="shared" si="561"/>
        <v>1</v>
      </c>
    </row>
    <row r="1957" spans="1:30">
      <c r="A1957" s="56">
        <f t="shared" si="566"/>
        <v>1957</v>
      </c>
      <c r="B1957" s="55">
        <f t="shared" si="567"/>
        <v>1908</v>
      </c>
      <c r="C1957" s="97" t="s">
        <v>3964</v>
      </c>
      <c r="D1957" s="97" t="s">
        <v>7</v>
      </c>
      <c r="E1957" s="230" t="s">
        <v>533</v>
      </c>
      <c r="F1957" s="100" t="s">
        <v>2714</v>
      </c>
      <c r="G1957" s="104">
        <v>0</v>
      </c>
      <c r="H1957" s="104">
        <v>0</v>
      </c>
      <c r="I1957" s="182" t="s">
        <v>1</v>
      </c>
      <c r="J1957" s="98" t="s">
        <v>1549</v>
      </c>
      <c r="K1957" s="100" t="s">
        <v>4241</v>
      </c>
      <c r="L1957" s="97"/>
      <c r="M1957" s="102" t="s">
        <v>2715</v>
      </c>
      <c r="N1957" s="102"/>
      <c r="O1957"/>
      <c r="P1957" t="str">
        <f t="shared" si="519"/>
        <v>NOT EQUAL</v>
      </c>
      <c r="Q1957" t="str">
        <f>IF(ISNA(VLOOKUP(AC1957,#REF!,1)),"//","")</f>
        <v/>
      </c>
      <c r="R1957"/>
      <c r="S1957" s="43">
        <f t="shared" si="542"/>
        <v>615</v>
      </c>
      <c r="T1957" s="92" t="s">
        <v>2942</v>
      </c>
      <c r="U1957" s="70" t="s">
        <v>2431</v>
      </c>
      <c r="V1957" s="70" t="s">
        <v>2431</v>
      </c>
      <c r="W1957" s="44" t="str">
        <f t="shared" si="556"/>
        <v/>
      </c>
      <c r="X1957" s="25" t="str">
        <f t="shared" si="557"/>
        <v/>
      </c>
      <c r="Y1957" s="1">
        <f t="shared" si="558"/>
        <v>1908</v>
      </c>
      <c r="Z1957" t="str">
        <f t="shared" si="559"/>
        <v>ITM_RNG</v>
      </c>
      <c r="AA1957" s="158" t="str">
        <f>IF(ISNA(VLOOKUP(X1957,Sheet2!J:J,1,0)),"//","")</f>
        <v/>
      </c>
      <c r="AC1957" s="108" t="str">
        <f t="shared" si="560"/>
        <v/>
      </c>
      <c r="AD1957" t="b">
        <f t="shared" si="561"/>
        <v>1</v>
      </c>
    </row>
    <row r="1958" spans="1:30">
      <c r="A1958" s="56">
        <f t="shared" si="566"/>
        <v>1958</v>
      </c>
      <c r="B1958" s="55">
        <f t="shared" si="567"/>
        <v>1909</v>
      </c>
      <c r="C1958" s="97" t="s">
        <v>4061</v>
      </c>
      <c r="D1958" s="97" t="s">
        <v>4305</v>
      </c>
      <c r="E1958" s="98" t="s">
        <v>1408</v>
      </c>
      <c r="F1958" s="98" t="s">
        <v>2509</v>
      </c>
      <c r="G1958" s="196">
        <v>0</v>
      </c>
      <c r="H1958" s="196">
        <v>0</v>
      </c>
      <c r="I1958" s="177" t="s">
        <v>3</v>
      </c>
      <c r="J1958" s="98" t="s">
        <v>1549</v>
      </c>
      <c r="K1958" s="100" t="s">
        <v>4077</v>
      </c>
      <c r="L1958" s="101" t="s">
        <v>341</v>
      </c>
      <c r="M1958" s="102" t="s">
        <v>2704</v>
      </c>
      <c r="N1958" s="102"/>
      <c r="O1958"/>
      <c r="P1958" t="str">
        <f t="shared" si="519"/>
        <v>NOT EQUAL</v>
      </c>
      <c r="Q1958" t="str">
        <f>IF(ISNA(VLOOKUP(AC1958,#REF!,1)),"//","")</f>
        <v/>
      </c>
      <c r="R1958"/>
      <c r="S1958" s="43">
        <f t="shared" si="542"/>
        <v>616</v>
      </c>
      <c r="T1958" s="92" t="s">
        <v>2942</v>
      </c>
      <c r="U1958" s="70" t="s">
        <v>2431</v>
      </c>
      <c r="V1958" s="70" t="s">
        <v>2431</v>
      </c>
      <c r="W1958" s="44" t="str">
        <f t="shared" si="556"/>
        <v>"FLAGS.V"</v>
      </c>
      <c r="X1958" s="25" t="str">
        <f t="shared" si="557"/>
        <v>FLAGS.V</v>
      </c>
      <c r="Y1958" s="1">
        <f t="shared" si="558"/>
        <v>1909</v>
      </c>
      <c r="Z1958" t="str">
        <f t="shared" si="559"/>
        <v>ITM_FLGSV</v>
      </c>
      <c r="AA1958" s="158" t="str">
        <f>IF(ISNA(VLOOKUP(X1958,Sheet2!J:J,1,0)),"//","")</f>
        <v>//</v>
      </c>
      <c r="AC1958" s="108" t="str">
        <f t="shared" si="560"/>
        <v>FLAGS.V</v>
      </c>
      <c r="AD1958" t="b">
        <f t="shared" si="561"/>
        <v>1</v>
      </c>
    </row>
    <row r="1959" spans="1:30">
      <c r="A1959" s="56">
        <f t="shared" si="566"/>
        <v>1959</v>
      </c>
      <c r="B1959" s="55">
        <f t="shared" si="567"/>
        <v>1910</v>
      </c>
      <c r="C1959" s="97" t="s">
        <v>3995</v>
      </c>
      <c r="D1959" s="97" t="s">
        <v>2679</v>
      </c>
      <c r="E1959" s="230" t="s">
        <v>533</v>
      </c>
      <c r="F1959" s="98" t="s">
        <v>2681</v>
      </c>
      <c r="G1959" s="196">
        <v>0</v>
      </c>
      <c r="H1959" s="196">
        <v>0</v>
      </c>
      <c r="I1959" s="182" t="s">
        <v>1</v>
      </c>
      <c r="J1959" s="98" t="s">
        <v>1550</v>
      </c>
      <c r="K1959" s="100" t="s">
        <v>4077</v>
      </c>
      <c r="L1959" s="97"/>
      <c r="M1959" s="102" t="s">
        <v>2682</v>
      </c>
      <c r="N1959" s="102"/>
      <c r="O1959"/>
      <c r="P1959" t="str">
        <f t="shared" si="519"/>
        <v>NOT EQUAL</v>
      </c>
      <c r="Q1959" t="str">
        <f>IF(ISNA(VLOOKUP(AC1959,#REF!,1)),"//","")</f>
        <v/>
      </c>
      <c r="R1959"/>
      <c r="S1959" s="43">
        <f t="shared" si="542"/>
        <v>617</v>
      </c>
      <c r="T1959" s="92" t="s">
        <v>2940</v>
      </c>
      <c r="U1959" s="70" t="s">
        <v>2823</v>
      </c>
      <c r="V1959" s="70" t="s">
        <v>2431</v>
      </c>
      <c r="W1959" s="44" t="str">
        <f t="shared" si="556"/>
        <v>"CPXI"</v>
      </c>
      <c r="X1959" s="25" t="str">
        <f t="shared" si="557"/>
        <v>CPXI</v>
      </c>
      <c r="Y1959" s="1">
        <f t="shared" si="558"/>
        <v>1910</v>
      </c>
      <c r="Z1959" t="str">
        <f t="shared" si="559"/>
        <v>ITM_CPXI</v>
      </c>
      <c r="AA1959" s="158" t="str">
        <f>IF(ISNA(VLOOKUP(X1959,Sheet2!J:J,1,0)),"//","")</f>
        <v>//</v>
      </c>
      <c r="AC1959" s="108" t="str">
        <f t="shared" si="560"/>
        <v>CPXI</v>
      </c>
      <c r="AD1959" t="b">
        <f t="shared" si="561"/>
        <v>1</v>
      </c>
    </row>
    <row r="1960" spans="1:30">
      <c r="A1960" s="56">
        <f t="shared" si="566"/>
        <v>1960</v>
      </c>
      <c r="B1960" s="55">
        <f t="shared" si="567"/>
        <v>1911</v>
      </c>
      <c r="C1960" s="97" t="s">
        <v>3995</v>
      </c>
      <c r="D1960" s="97" t="s">
        <v>2680</v>
      </c>
      <c r="E1960" s="230" t="s">
        <v>533</v>
      </c>
      <c r="F1960" s="100" t="s">
        <v>60</v>
      </c>
      <c r="G1960" s="104">
        <v>0</v>
      </c>
      <c r="H1960" s="104">
        <v>0</v>
      </c>
      <c r="I1960" s="182" t="s">
        <v>1</v>
      </c>
      <c r="J1960" s="98" t="s">
        <v>1550</v>
      </c>
      <c r="K1960" s="100" t="s">
        <v>4077</v>
      </c>
      <c r="L1960" s="97"/>
      <c r="M1960" s="102" t="s">
        <v>2683</v>
      </c>
      <c r="N1960" s="102"/>
      <c r="O1960"/>
      <c r="P1960" t="str">
        <f t="shared" si="519"/>
        <v>NOT EQUAL</v>
      </c>
      <c r="Q1960" t="str">
        <f>IF(ISNA(VLOOKUP(AC1960,#REF!,1)),"//","")</f>
        <v/>
      </c>
      <c r="R1960"/>
      <c r="S1960" s="43">
        <f t="shared" si="542"/>
        <v>618</v>
      </c>
      <c r="T1960" s="92" t="s">
        <v>2940</v>
      </c>
      <c r="U1960" s="70" t="s">
        <v>2823</v>
      </c>
      <c r="V1960" s="70" t="s">
        <v>2431</v>
      </c>
      <c r="W1960" s="44" t="str">
        <f t="shared" si="556"/>
        <v>"CPXJ"</v>
      </c>
      <c r="X1960" s="25" t="str">
        <f t="shared" si="557"/>
        <v>CPXJ</v>
      </c>
      <c r="Y1960" s="1">
        <f t="shared" si="558"/>
        <v>1911</v>
      </c>
      <c r="Z1960" t="str">
        <f t="shared" si="559"/>
        <v>ITM_CPXJ</v>
      </c>
      <c r="AA1960" s="158" t="str">
        <f>IF(ISNA(VLOOKUP(X1960,Sheet2!J:J,1,0)),"//","")</f>
        <v>//</v>
      </c>
      <c r="AC1960" s="108" t="str">
        <f t="shared" si="560"/>
        <v>CPXJ</v>
      </c>
      <c r="AD1960" t="b">
        <f t="shared" si="561"/>
        <v>1</v>
      </c>
    </row>
    <row r="1961" spans="1:30">
      <c r="A1961" s="56">
        <f t="shared" si="566"/>
        <v>1961</v>
      </c>
      <c r="B1961" s="55">
        <f t="shared" si="567"/>
        <v>1912</v>
      </c>
      <c r="C1961" s="97" t="s">
        <v>3995</v>
      </c>
      <c r="D1961" s="97" t="s">
        <v>2689</v>
      </c>
      <c r="E1961" s="230" t="s">
        <v>533</v>
      </c>
      <c r="F1961" s="100" t="s">
        <v>2690</v>
      </c>
      <c r="G1961" s="104">
        <v>0</v>
      </c>
      <c r="H1961" s="104">
        <v>0</v>
      </c>
      <c r="I1961" s="182" t="s">
        <v>1</v>
      </c>
      <c r="J1961" s="98" t="s">
        <v>1550</v>
      </c>
      <c r="K1961" s="100" t="s">
        <v>4077</v>
      </c>
      <c r="L1961" s="97"/>
      <c r="M1961" s="102" t="s">
        <v>2691</v>
      </c>
      <c r="N1961" s="102"/>
      <c r="O1961"/>
      <c r="P1961" t="str">
        <f t="shared" si="519"/>
        <v>NOT EQUAL</v>
      </c>
      <c r="Q1961" t="str">
        <f>IF(ISNA(VLOOKUP(AC1961,#REF!,1)),"//","")</f>
        <v/>
      </c>
      <c r="R1961"/>
      <c r="S1961" s="43">
        <f t="shared" si="542"/>
        <v>619</v>
      </c>
      <c r="T1961" s="92" t="s">
        <v>2940</v>
      </c>
      <c r="U1961" s="70" t="s">
        <v>2823</v>
      </c>
      <c r="V1961" s="70" t="s">
        <v>2431</v>
      </c>
      <c r="W1961" s="44" t="str">
        <f t="shared" si="556"/>
        <v>"SSIZE4"</v>
      </c>
      <c r="X1961" s="25" t="str">
        <f t="shared" si="557"/>
        <v>SSIZE4</v>
      </c>
      <c r="Y1961" s="1">
        <f t="shared" si="558"/>
        <v>1912</v>
      </c>
      <c r="Z1961" t="str">
        <f t="shared" si="559"/>
        <v>ITM_SSIZE4</v>
      </c>
      <c r="AA1961" s="158" t="str">
        <f>IF(ISNA(VLOOKUP(X1961,Sheet2!J:J,1,0)),"//","")</f>
        <v>//</v>
      </c>
      <c r="AC1961" s="108" t="str">
        <f t="shared" si="560"/>
        <v>SSIZE4</v>
      </c>
      <c r="AD1961" t="b">
        <f t="shared" si="561"/>
        <v>1</v>
      </c>
    </row>
    <row r="1962" spans="1:30">
      <c r="A1962" s="56">
        <f t="shared" si="566"/>
        <v>1962</v>
      </c>
      <c r="B1962" s="55">
        <f t="shared" si="567"/>
        <v>1913</v>
      </c>
      <c r="C1962" s="97" t="s">
        <v>3995</v>
      </c>
      <c r="D1962" s="97" t="s">
        <v>2692</v>
      </c>
      <c r="E1962" s="230" t="s">
        <v>533</v>
      </c>
      <c r="F1962" s="98" t="s">
        <v>338</v>
      </c>
      <c r="G1962" s="196">
        <v>0</v>
      </c>
      <c r="H1962" s="196">
        <v>0</v>
      </c>
      <c r="I1962" s="182" t="s">
        <v>1</v>
      </c>
      <c r="J1962" s="98" t="s">
        <v>1550</v>
      </c>
      <c r="K1962" s="100" t="s">
        <v>4077</v>
      </c>
      <c r="L1962" s="101"/>
      <c r="M1962" s="102" t="s">
        <v>2693</v>
      </c>
      <c r="N1962" s="102"/>
      <c r="O1962"/>
      <c r="P1962" t="str">
        <f t="shared" si="519"/>
        <v>NOT EQUAL</v>
      </c>
      <c r="Q1962" t="str">
        <f>IF(ISNA(VLOOKUP(AC1962,#REF!,1)),"//","")</f>
        <v/>
      </c>
      <c r="R1962"/>
      <c r="S1962" s="43">
        <f t="shared" si="542"/>
        <v>620</v>
      </c>
      <c r="T1962" s="92" t="s">
        <v>2940</v>
      </c>
      <c r="U1962" s="70" t="s">
        <v>2823</v>
      </c>
      <c r="V1962" s="70" t="s">
        <v>2431</v>
      </c>
      <c r="W1962" s="44" t="str">
        <f t="shared" si="556"/>
        <v>"SSIZE8"</v>
      </c>
      <c r="X1962" s="25" t="str">
        <f t="shared" si="557"/>
        <v>SSIZE8</v>
      </c>
      <c r="Y1962" s="1">
        <f t="shared" si="558"/>
        <v>1913</v>
      </c>
      <c r="Z1962" t="str">
        <f t="shared" si="559"/>
        <v>ITM_SSIZE8</v>
      </c>
      <c r="AA1962" s="158" t="str">
        <f>IF(ISNA(VLOOKUP(X1962,Sheet2!J:J,1,0)),"//","")</f>
        <v>//</v>
      </c>
      <c r="AC1962" s="108" t="str">
        <f t="shared" si="560"/>
        <v>SSIZE8</v>
      </c>
      <c r="AD1962" t="b">
        <f t="shared" si="561"/>
        <v>1</v>
      </c>
    </row>
    <row r="1963" spans="1:30">
      <c r="A1963" s="56">
        <f t="shared" si="566"/>
        <v>1963</v>
      </c>
      <c r="B1963" s="55">
        <f t="shared" si="567"/>
        <v>1914</v>
      </c>
      <c r="C1963" s="97" t="s">
        <v>3995</v>
      </c>
      <c r="D1963" s="97" t="s">
        <v>2716</v>
      </c>
      <c r="E1963" s="230" t="s">
        <v>533</v>
      </c>
      <c r="F1963" s="98" t="s">
        <v>2626</v>
      </c>
      <c r="G1963" s="196">
        <v>0</v>
      </c>
      <c r="H1963" s="196">
        <v>0</v>
      </c>
      <c r="I1963" s="182" t="s">
        <v>1</v>
      </c>
      <c r="J1963" s="98" t="s">
        <v>1550</v>
      </c>
      <c r="K1963" s="100" t="s">
        <v>4077</v>
      </c>
      <c r="L1963" s="101"/>
      <c r="M1963" s="102" t="s">
        <v>2718</v>
      </c>
      <c r="N1963" s="102"/>
      <c r="O1963"/>
      <c r="P1963" t="str">
        <f t="shared" si="519"/>
        <v>NOT EQUAL</v>
      </c>
      <c r="Q1963" t="str">
        <f>IF(ISNA(VLOOKUP(AC1963,#REF!,1)),"//","")</f>
        <v/>
      </c>
      <c r="R1963"/>
      <c r="S1963" s="43">
        <f t="shared" si="542"/>
        <v>620</v>
      </c>
      <c r="T1963" s="92" t="s">
        <v>2940</v>
      </c>
      <c r="U1963" s="70" t="s">
        <v>2431</v>
      </c>
      <c r="V1963" s="70" t="s">
        <v>2431</v>
      </c>
      <c r="W1963" s="44" t="str">
        <f t="shared" si="556"/>
        <v/>
      </c>
      <c r="X1963" s="25" t="str">
        <f t="shared" si="557"/>
        <v/>
      </c>
      <c r="Y1963" s="1">
        <f t="shared" si="558"/>
        <v>1914</v>
      </c>
      <c r="Z1963" t="str">
        <f t="shared" si="559"/>
        <v>ITM_CB_SPCRES</v>
      </c>
      <c r="AA1963" s="158" t="str">
        <f>IF(ISNA(VLOOKUP(X1963,Sheet2!J:J,1,0)),"//","")</f>
        <v/>
      </c>
      <c r="AC1963" s="108" t="str">
        <f t="shared" si="560"/>
        <v/>
      </c>
      <c r="AD1963" t="b">
        <f t="shared" si="561"/>
        <v>1</v>
      </c>
    </row>
    <row r="1964" spans="1:30">
      <c r="A1964" s="56">
        <f t="shared" si="566"/>
        <v>1964</v>
      </c>
      <c r="B1964" s="55">
        <f t="shared" si="567"/>
        <v>1915</v>
      </c>
      <c r="C1964" s="97" t="s">
        <v>4027</v>
      </c>
      <c r="D1964" s="97" t="s">
        <v>7</v>
      </c>
      <c r="E1964" s="230" t="s">
        <v>533</v>
      </c>
      <c r="F1964" s="100" t="s">
        <v>1515</v>
      </c>
      <c r="G1964" s="104">
        <v>0</v>
      </c>
      <c r="H1964" s="104">
        <v>0</v>
      </c>
      <c r="I1964" s="182" t="s">
        <v>1</v>
      </c>
      <c r="J1964" s="98" t="s">
        <v>1550</v>
      </c>
      <c r="K1964" s="100" t="s">
        <v>4077</v>
      </c>
      <c r="L1964" s="101" t="s">
        <v>2677</v>
      </c>
      <c r="M1964" s="102" t="s">
        <v>2717</v>
      </c>
      <c r="N1964" s="102"/>
      <c r="O1964"/>
      <c r="P1964" t="str">
        <f t="shared" si="519"/>
        <v>NOT EQUAL</v>
      </c>
      <c r="Q1964" t="str">
        <f>IF(ISNA(VLOOKUP(AC1964,#REF!,1)),"//","")</f>
        <v/>
      </c>
      <c r="R1964"/>
      <c r="S1964" s="43">
        <f t="shared" si="542"/>
        <v>620</v>
      </c>
      <c r="T1964" s="92" t="s">
        <v>2940</v>
      </c>
      <c r="U1964" s="70" t="s">
        <v>2431</v>
      </c>
      <c r="V1964" s="70" t="s">
        <v>2431</v>
      </c>
      <c r="W1964" s="44" t="str">
        <f t="shared" si="556"/>
        <v/>
      </c>
      <c r="X1964" s="25" t="str">
        <f t="shared" si="557"/>
        <v/>
      </c>
      <c r="Y1964" s="1">
        <f t="shared" si="558"/>
        <v>1915</v>
      </c>
      <c r="Z1964" t="str">
        <f t="shared" si="559"/>
        <v>ITM_CFG</v>
      </c>
      <c r="AA1964" s="158" t="str">
        <f>IF(ISNA(VLOOKUP(X1964,Sheet2!J:J,1,0)),"//","")</f>
        <v/>
      </c>
      <c r="AC1964" s="108" t="str">
        <f t="shared" si="560"/>
        <v/>
      </c>
      <c r="AD1964" t="b">
        <f t="shared" si="561"/>
        <v>1</v>
      </c>
    </row>
    <row r="1965" spans="1:30">
      <c r="A1965" s="56">
        <f t="shared" si="566"/>
        <v>1965</v>
      </c>
      <c r="B1965" s="55">
        <f t="shared" si="567"/>
        <v>1916</v>
      </c>
      <c r="C1965" s="97" t="s">
        <v>3995</v>
      </c>
      <c r="D1965" s="97" t="s">
        <v>45</v>
      </c>
      <c r="E1965" s="230" t="s">
        <v>533</v>
      </c>
      <c r="F1965" s="98" t="s">
        <v>46</v>
      </c>
      <c r="G1965" s="99">
        <v>0</v>
      </c>
      <c r="H1965" s="99">
        <v>0</v>
      </c>
      <c r="I1965" s="182" t="s">
        <v>1</v>
      </c>
      <c r="J1965" s="98" t="s">
        <v>1550</v>
      </c>
      <c r="K1965" s="100" t="s">
        <v>4077</v>
      </c>
      <c r="L1965" s="107" t="s">
        <v>2677</v>
      </c>
      <c r="M1965" s="102" t="s">
        <v>1635</v>
      </c>
      <c r="N1965" s="102"/>
      <c r="O1965"/>
      <c r="P1965" t="str">
        <f t="shared" si="519"/>
        <v>NOT EQUAL</v>
      </c>
      <c r="Q1965" t="str">
        <f>IF(ISNA(VLOOKUP(AC1965,#REF!,1)),"//","")</f>
        <v/>
      </c>
      <c r="R1965"/>
      <c r="S1965" s="43">
        <f t="shared" si="542"/>
        <v>620</v>
      </c>
      <c r="T1965" s="92" t="s">
        <v>2940</v>
      </c>
      <c r="U1965" s="70" t="s">
        <v>2431</v>
      </c>
      <c r="V1965" s="70" t="s">
        <v>2431</v>
      </c>
      <c r="W1965" s="44" t="str">
        <f t="shared" si="556"/>
        <v/>
      </c>
      <c r="X1965" s="25" t="str">
        <f t="shared" si="557"/>
        <v/>
      </c>
      <c r="Y1965" s="1">
        <f t="shared" si="558"/>
        <v>1916</v>
      </c>
      <c r="Z1965" t="str">
        <f t="shared" si="559"/>
        <v>ITM_CLK12</v>
      </c>
      <c r="AA1965" s="158" t="str">
        <f>IF(ISNA(VLOOKUP(X1965,Sheet2!J:J,1,0)),"//","")</f>
        <v/>
      </c>
      <c r="AC1965" s="108" t="str">
        <f t="shared" si="560"/>
        <v/>
      </c>
      <c r="AD1965" t="b">
        <f t="shared" si="561"/>
        <v>1</v>
      </c>
    </row>
    <row r="1966" spans="1:30">
      <c r="A1966" s="56">
        <f t="shared" si="566"/>
        <v>1966</v>
      </c>
      <c r="B1966" s="55">
        <f t="shared" si="567"/>
        <v>1917</v>
      </c>
      <c r="C1966" s="97" t="s">
        <v>3995</v>
      </c>
      <c r="D1966" s="97" t="s">
        <v>47</v>
      </c>
      <c r="E1966" s="230" t="s">
        <v>533</v>
      </c>
      <c r="F1966" s="98" t="s">
        <v>48</v>
      </c>
      <c r="G1966" s="196">
        <v>0</v>
      </c>
      <c r="H1966" s="196">
        <v>0</v>
      </c>
      <c r="I1966" s="182" t="s">
        <v>1</v>
      </c>
      <c r="J1966" s="98" t="s">
        <v>1550</v>
      </c>
      <c r="K1966" s="100" t="s">
        <v>4077</v>
      </c>
      <c r="L1966" s="107" t="s">
        <v>2677</v>
      </c>
      <c r="M1966" s="102" t="s">
        <v>1636</v>
      </c>
      <c r="N1966" s="102"/>
      <c r="O1966"/>
      <c r="P1966" t="str">
        <f t="shared" si="519"/>
        <v>NOT EQUAL</v>
      </c>
      <c r="Q1966" t="str">
        <f>IF(ISNA(VLOOKUP(AC1966,#REF!,1)),"//","")</f>
        <v/>
      </c>
      <c r="R1966"/>
      <c r="S1966" s="43">
        <f t="shared" si="542"/>
        <v>620</v>
      </c>
      <c r="T1966" s="92" t="s">
        <v>2940</v>
      </c>
      <c r="U1966" s="70" t="s">
        <v>2431</v>
      </c>
      <c r="V1966" s="70" t="s">
        <v>2431</v>
      </c>
      <c r="W1966" s="44" t="str">
        <f t="shared" si="556"/>
        <v/>
      </c>
      <c r="X1966" s="25" t="str">
        <f t="shared" si="557"/>
        <v/>
      </c>
      <c r="Y1966" s="1">
        <f t="shared" si="558"/>
        <v>1917</v>
      </c>
      <c r="Z1966" t="str">
        <f t="shared" si="559"/>
        <v>ITM_CLK24</v>
      </c>
      <c r="AA1966" s="158" t="str">
        <f>IF(ISNA(VLOOKUP(X1966,Sheet2!J:J,1,0)),"//","")</f>
        <v/>
      </c>
      <c r="AC1966" s="108" t="str">
        <f t="shared" si="560"/>
        <v/>
      </c>
      <c r="AD1966" t="b">
        <f t="shared" si="561"/>
        <v>1</v>
      </c>
    </row>
    <row r="1967" spans="1:30">
      <c r="A1967" s="56">
        <f t="shared" si="566"/>
        <v>1967</v>
      </c>
      <c r="B1967" s="55">
        <f t="shared" si="567"/>
        <v>1918</v>
      </c>
      <c r="C1967" s="97" t="s">
        <v>3995</v>
      </c>
      <c r="D1967" s="97" t="s">
        <v>2684</v>
      </c>
      <c r="E1967" s="230" t="s">
        <v>533</v>
      </c>
      <c r="F1967" s="98" t="s">
        <v>210</v>
      </c>
      <c r="G1967" s="196">
        <v>0</v>
      </c>
      <c r="H1967" s="196">
        <v>0</v>
      </c>
      <c r="I1967" s="182" t="s">
        <v>1</v>
      </c>
      <c r="J1967" s="98" t="s">
        <v>1550</v>
      </c>
      <c r="K1967" s="100" t="s">
        <v>4077</v>
      </c>
      <c r="L1967" s="107"/>
      <c r="M1967" s="102" t="s">
        <v>2685</v>
      </c>
      <c r="N1967" s="102"/>
      <c r="O1967"/>
      <c r="P1967" t="str">
        <f t="shared" ref="P1967:P2004" si="569">IF(E1967=F1967,"","NOT EQUAL")</f>
        <v>NOT EQUAL</v>
      </c>
      <c r="Q1967" t="str">
        <f>IF(ISNA(VLOOKUP(AC1967,#REF!,1)),"//","")</f>
        <v/>
      </c>
      <c r="R1967"/>
      <c r="S1967" s="43">
        <f t="shared" si="542"/>
        <v>620</v>
      </c>
      <c r="T1967" s="92" t="s">
        <v>2940</v>
      </c>
      <c r="U1967" s="70" t="s">
        <v>2431</v>
      </c>
      <c r="V1967" s="70" t="s">
        <v>2431</v>
      </c>
      <c r="W1967" s="44" t="str">
        <f t="shared" si="556"/>
        <v/>
      </c>
      <c r="X1967" s="25" t="str">
        <f t="shared" si="557"/>
        <v/>
      </c>
      <c r="Y1967" s="1">
        <f t="shared" si="558"/>
        <v>1918</v>
      </c>
      <c r="Z1967" t="str">
        <f t="shared" si="559"/>
        <v>ITM_MULTCR</v>
      </c>
      <c r="AA1967" s="158" t="str">
        <f>IF(ISNA(VLOOKUP(X1967,Sheet2!J:J,1,0)),"//","")</f>
        <v/>
      </c>
      <c r="AC1967" s="108" t="str">
        <f t="shared" si="560"/>
        <v/>
      </c>
      <c r="AD1967" t="b">
        <f t="shared" si="561"/>
        <v>1</v>
      </c>
    </row>
    <row r="1968" spans="1:30">
      <c r="A1968" s="56">
        <f t="shared" si="566"/>
        <v>1968</v>
      </c>
      <c r="B1968" s="55">
        <f t="shared" si="567"/>
        <v>1919</v>
      </c>
      <c r="C1968" s="97" t="s">
        <v>3995</v>
      </c>
      <c r="D1968" s="97" t="s">
        <v>2686</v>
      </c>
      <c r="E1968" s="230" t="s">
        <v>533</v>
      </c>
      <c r="F1968" s="98" t="s">
        <v>2687</v>
      </c>
      <c r="G1968" s="196">
        <v>0</v>
      </c>
      <c r="H1968" s="196">
        <v>0</v>
      </c>
      <c r="I1968" s="182" t="s">
        <v>1</v>
      </c>
      <c r="J1968" s="98" t="s">
        <v>1550</v>
      </c>
      <c r="K1968" s="100" t="s">
        <v>4077</v>
      </c>
      <c r="L1968" s="101"/>
      <c r="M1968" s="102" t="s">
        <v>2688</v>
      </c>
      <c r="N1968" s="102"/>
      <c r="O1968"/>
      <c r="P1968" t="str">
        <f t="shared" si="569"/>
        <v>NOT EQUAL</v>
      </c>
      <c r="Q1968" t="str">
        <f>IF(ISNA(VLOOKUP(AC1968,#REF!,1)),"//","")</f>
        <v/>
      </c>
      <c r="R1968"/>
      <c r="S1968" s="43">
        <f t="shared" si="542"/>
        <v>620</v>
      </c>
      <c r="T1968" s="92" t="s">
        <v>2940</v>
      </c>
      <c r="U1968" s="70" t="s">
        <v>2431</v>
      </c>
      <c r="V1968" s="70" t="s">
        <v>2431</v>
      </c>
      <c r="W1968" s="44" t="str">
        <f t="shared" si="556"/>
        <v/>
      </c>
      <c r="X1968" s="25" t="str">
        <f t="shared" si="557"/>
        <v/>
      </c>
      <c r="Y1968" s="1">
        <f t="shared" si="558"/>
        <v>1919</v>
      </c>
      <c r="Z1968" t="str">
        <f t="shared" si="559"/>
        <v>ITM_MULTDOT</v>
      </c>
      <c r="AA1968" s="158" t="str">
        <f>IF(ISNA(VLOOKUP(X1968,Sheet2!J:J,1,0)),"//","")</f>
        <v/>
      </c>
      <c r="AC1968" s="108" t="str">
        <f t="shared" si="560"/>
        <v/>
      </c>
      <c r="AD1968" t="b">
        <f t="shared" si="561"/>
        <v>1</v>
      </c>
    </row>
    <row r="1969" spans="1:30">
      <c r="A1969" s="56">
        <f t="shared" si="566"/>
        <v>1969</v>
      </c>
      <c r="B1969" s="55">
        <f t="shared" si="567"/>
        <v>1920</v>
      </c>
      <c r="C1969" s="97" t="s">
        <v>3995</v>
      </c>
      <c r="D1969" s="97" t="s">
        <v>1126</v>
      </c>
      <c r="E1969" s="230" t="s">
        <v>533</v>
      </c>
      <c r="F1969" s="98" t="s">
        <v>260</v>
      </c>
      <c r="G1969" s="196">
        <v>0</v>
      </c>
      <c r="H1969" s="196">
        <v>0</v>
      </c>
      <c r="I1969" s="182" t="s">
        <v>1</v>
      </c>
      <c r="J1969" s="98" t="s">
        <v>1549</v>
      </c>
      <c r="K1969" s="100" t="s">
        <v>4077</v>
      </c>
      <c r="L1969" s="101" t="s">
        <v>2677</v>
      </c>
      <c r="M1969" s="102" t="s">
        <v>1955</v>
      </c>
      <c r="N1969" s="102"/>
      <c r="O1969"/>
      <c r="P1969" t="str">
        <f t="shared" si="569"/>
        <v>NOT EQUAL</v>
      </c>
      <c r="Q1969" t="str">
        <f>IF(ISNA(VLOOKUP(AC1969,#REF!,1)),"//","")</f>
        <v/>
      </c>
      <c r="R1969"/>
      <c r="S1969" s="43">
        <f t="shared" si="542"/>
        <v>621</v>
      </c>
      <c r="T1969" s="92" t="s">
        <v>2940</v>
      </c>
      <c r="U1969" s="70" t="s">
        <v>2823</v>
      </c>
      <c r="V1969" s="70" t="s">
        <v>2431</v>
      </c>
      <c r="W1969" s="44" t="str">
        <f t="shared" si="556"/>
        <v>"POLAR"</v>
      </c>
      <c r="X1969" s="25" t="str">
        <f t="shared" si="557"/>
        <v>POLAR</v>
      </c>
      <c r="Y1969" s="1">
        <f t="shared" si="558"/>
        <v>1920</v>
      </c>
      <c r="Z1969" t="str">
        <f t="shared" si="559"/>
        <v>ITM_POLAR</v>
      </c>
      <c r="AA1969" s="158" t="str">
        <f>IF(ISNA(VLOOKUP(X1969,Sheet2!J:J,1,0)),"//","")</f>
        <v/>
      </c>
      <c r="AC1969" s="108" t="str">
        <f t="shared" si="560"/>
        <v>POLAR</v>
      </c>
      <c r="AD1969" t="b">
        <f t="shared" si="561"/>
        <v>1</v>
      </c>
    </row>
    <row r="1970" spans="1:30">
      <c r="A1970" s="56">
        <f t="shared" si="566"/>
        <v>1970</v>
      </c>
      <c r="B1970" s="55">
        <f t="shared" si="567"/>
        <v>1921</v>
      </c>
      <c r="C1970" s="97" t="s">
        <v>3995</v>
      </c>
      <c r="D1970" s="97" t="s">
        <v>2706</v>
      </c>
      <c r="E1970" s="230" t="s">
        <v>533</v>
      </c>
      <c r="F1970" s="98" t="s">
        <v>1119</v>
      </c>
      <c r="G1970" s="196">
        <v>0</v>
      </c>
      <c r="H1970" s="196">
        <v>0</v>
      </c>
      <c r="I1970" s="182" t="s">
        <v>1</v>
      </c>
      <c r="J1970" s="98" t="s">
        <v>1550</v>
      </c>
      <c r="K1970" s="100" t="s">
        <v>4077</v>
      </c>
      <c r="L1970" s="107" t="s">
        <v>2677</v>
      </c>
      <c r="M1970" s="102" t="s">
        <v>1984</v>
      </c>
      <c r="N1970" s="102"/>
      <c r="O1970"/>
      <c r="P1970" t="str">
        <f t="shared" si="569"/>
        <v>NOT EQUAL</v>
      </c>
      <c r="Q1970" t="str">
        <f>IF(ISNA(VLOOKUP(AC1970,#REF!,1)),"//","")</f>
        <v/>
      </c>
      <c r="R1970"/>
      <c r="S1970" s="43">
        <f t="shared" si="542"/>
        <v>621</v>
      </c>
      <c r="T1970" s="92" t="s">
        <v>2940</v>
      </c>
      <c r="U1970" s="70" t="s">
        <v>2431</v>
      </c>
      <c r="V1970" s="70" t="s">
        <v>2431</v>
      </c>
      <c r="W1970" s="44" t="str">
        <f t="shared" si="556"/>
        <v/>
      </c>
      <c r="X1970" s="25" t="str">
        <f t="shared" si="557"/>
        <v/>
      </c>
      <c r="Y1970" s="1">
        <f t="shared" si="558"/>
        <v>1921</v>
      </c>
      <c r="Z1970" t="str">
        <f t="shared" si="559"/>
        <v>ITM_RDXCOM</v>
      </c>
      <c r="AA1970" s="158" t="str">
        <f>IF(ISNA(VLOOKUP(X1970,Sheet2!J:J,1,0)),"//","")</f>
        <v/>
      </c>
      <c r="AC1970" s="108" t="str">
        <f t="shared" si="560"/>
        <v/>
      </c>
      <c r="AD1970" t="b">
        <f t="shared" si="561"/>
        <v>1</v>
      </c>
    </row>
    <row r="1971" spans="1:30">
      <c r="A1971" s="56">
        <f t="shared" si="566"/>
        <v>1971</v>
      </c>
      <c r="B1971" s="55">
        <f t="shared" si="567"/>
        <v>1922</v>
      </c>
      <c r="C1971" s="97" t="s">
        <v>3995</v>
      </c>
      <c r="D1971" s="97" t="s">
        <v>2707</v>
      </c>
      <c r="E1971" s="230" t="s">
        <v>533</v>
      </c>
      <c r="F1971" s="98" t="s">
        <v>283</v>
      </c>
      <c r="G1971" s="99">
        <v>0</v>
      </c>
      <c r="H1971" s="99">
        <v>0</v>
      </c>
      <c r="I1971" s="182" t="s">
        <v>1</v>
      </c>
      <c r="J1971" s="102" t="s">
        <v>1550</v>
      </c>
      <c r="K1971" s="100" t="s">
        <v>4077</v>
      </c>
      <c r="L1971" s="107" t="s">
        <v>2677</v>
      </c>
      <c r="M1971" s="102" t="s">
        <v>1985</v>
      </c>
      <c r="N1971" s="102"/>
      <c r="O1971"/>
      <c r="P1971" t="str">
        <f t="shared" si="569"/>
        <v>NOT EQUAL</v>
      </c>
      <c r="Q1971" t="str">
        <f>IF(ISNA(VLOOKUP(AC1971,#REF!,1)),"//","")</f>
        <v/>
      </c>
      <c r="R1971"/>
      <c r="S1971" s="43">
        <f t="shared" si="542"/>
        <v>621</v>
      </c>
      <c r="T1971" s="92" t="s">
        <v>2940</v>
      </c>
      <c r="U1971" s="70" t="s">
        <v>2431</v>
      </c>
      <c r="V1971" s="70" t="s">
        <v>2431</v>
      </c>
      <c r="W1971" s="44" t="str">
        <f t="shared" si="556"/>
        <v/>
      </c>
      <c r="X1971" s="25" t="str">
        <f t="shared" si="557"/>
        <v/>
      </c>
      <c r="Y1971" s="1">
        <f t="shared" si="558"/>
        <v>1922</v>
      </c>
      <c r="Z1971" t="str">
        <f t="shared" si="559"/>
        <v>ITM_RDXPER</v>
      </c>
      <c r="AA1971" s="158" t="str">
        <f>IF(ISNA(VLOOKUP(X1971,Sheet2!J:J,1,0)),"//","")</f>
        <v/>
      </c>
      <c r="AC1971" s="108" t="str">
        <f t="shared" si="560"/>
        <v/>
      </c>
      <c r="AD1971" t="b">
        <f t="shared" si="561"/>
        <v>1</v>
      </c>
    </row>
    <row r="1972" spans="1:30">
      <c r="A1972" s="56">
        <f t="shared" si="566"/>
        <v>1972</v>
      </c>
      <c r="B1972" s="55">
        <f t="shared" si="567"/>
        <v>1923</v>
      </c>
      <c r="C1972" s="97" t="s">
        <v>3995</v>
      </c>
      <c r="D1972" s="97" t="s">
        <v>1127</v>
      </c>
      <c r="E1972" s="230" t="s">
        <v>533</v>
      </c>
      <c r="F1972" s="98" t="s">
        <v>286</v>
      </c>
      <c r="G1972" s="196">
        <v>0</v>
      </c>
      <c r="H1972" s="196">
        <v>0</v>
      </c>
      <c r="I1972" s="182" t="s">
        <v>1</v>
      </c>
      <c r="J1972" s="98" t="s">
        <v>1549</v>
      </c>
      <c r="K1972" s="100" t="s">
        <v>4077</v>
      </c>
      <c r="L1972" s="107" t="s">
        <v>2677</v>
      </c>
      <c r="M1972" s="102" t="s">
        <v>1990</v>
      </c>
      <c r="N1972" s="102"/>
      <c r="O1972"/>
      <c r="P1972" t="str">
        <f t="shared" si="569"/>
        <v>NOT EQUAL</v>
      </c>
      <c r="Q1972" t="str">
        <f>IF(ISNA(VLOOKUP(AC1972,#REF!,1)),"//","")</f>
        <v/>
      </c>
      <c r="R1972"/>
      <c r="S1972" s="43">
        <f t="shared" si="542"/>
        <v>622</v>
      </c>
      <c r="T1972" s="92" t="s">
        <v>2940</v>
      </c>
      <c r="U1972" s="70" t="s">
        <v>2823</v>
      </c>
      <c r="V1972" s="70" t="s">
        <v>2431</v>
      </c>
      <c r="W1972" s="44" t="str">
        <f t="shared" si="556"/>
        <v>"RECT"</v>
      </c>
      <c r="X1972" s="25" t="str">
        <f t="shared" si="557"/>
        <v>RECT</v>
      </c>
      <c r="Y1972" s="1">
        <f t="shared" si="558"/>
        <v>1923</v>
      </c>
      <c r="Z1972" t="str">
        <f t="shared" si="559"/>
        <v>ITM_RECT</v>
      </c>
      <c r="AA1972" s="158" t="str">
        <f>IF(ISNA(VLOOKUP(X1972,Sheet2!J:J,1,0)),"//","")</f>
        <v/>
      </c>
      <c r="AC1972" s="108" t="str">
        <f t="shared" si="560"/>
        <v>RECT</v>
      </c>
      <c r="AD1972" t="b">
        <f t="shared" si="561"/>
        <v>1</v>
      </c>
    </row>
    <row r="1973" spans="1:30">
      <c r="A1973" s="56">
        <f t="shared" si="566"/>
        <v>1973</v>
      </c>
      <c r="B1973" s="55">
        <f t="shared" si="567"/>
        <v>1924</v>
      </c>
      <c r="C1973" s="97" t="s">
        <v>3995</v>
      </c>
      <c r="D1973" s="97" t="s">
        <v>2708</v>
      </c>
      <c r="E1973" s="230" t="s">
        <v>533</v>
      </c>
      <c r="F1973" s="98" t="s">
        <v>2710</v>
      </c>
      <c r="G1973" s="196">
        <v>0</v>
      </c>
      <c r="H1973" s="196">
        <v>0</v>
      </c>
      <c r="I1973" s="182" t="s">
        <v>1</v>
      </c>
      <c r="J1973" s="98" t="s">
        <v>1550</v>
      </c>
      <c r="K1973" s="100" t="s">
        <v>4077</v>
      </c>
      <c r="L1973" s="107" t="s">
        <v>2677</v>
      </c>
      <c r="M1973" s="102" t="s">
        <v>2712</v>
      </c>
      <c r="N1973" s="102"/>
      <c r="O1973"/>
      <c r="P1973" t="str">
        <f t="shared" si="569"/>
        <v>NOT EQUAL</v>
      </c>
      <c r="Q1973" t="str">
        <f>IF(ISNA(VLOOKUP(AC1973,#REF!,1)),"//","")</f>
        <v/>
      </c>
      <c r="R1973"/>
      <c r="S1973" s="43">
        <f t="shared" si="542"/>
        <v>622</v>
      </c>
      <c r="T1973" s="92" t="s">
        <v>2940</v>
      </c>
      <c r="U1973" s="70" t="s">
        <v>2431</v>
      </c>
      <c r="V1973" s="70" t="s">
        <v>2431</v>
      </c>
      <c r="W1973" s="44" t="str">
        <f t="shared" si="556"/>
        <v/>
      </c>
      <c r="X1973" s="25" t="str">
        <f t="shared" si="557"/>
        <v/>
      </c>
      <c r="Y1973" s="1">
        <f t="shared" si="558"/>
        <v>1924</v>
      </c>
      <c r="Z1973" t="str">
        <f t="shared" si="559"/>
        <v>ITM_SCIOVR</v>
      </c>
      <c r="AA1973" s="158" t="str">
        <f>IF(ISNA(VLOOKUP(X1973,Sheet2!J:J,1,0)),"//","")</f>
        <v/>
      </c>
      <c r="AC1973" s="108" t="str">
        <f t="shared" si="560"/>
        <v/>
      </c>
      <c r="AD1973" t="b">
        <f t="shared" si="561"/>
        <v>1</v>
      </c>
    </row>
    <row r="1974" spans="1:30">
      <c r="A1974" s="56">
        <f t="shared" si="566"/>
        <v>1974</v>
      </c>
      <c r="B1974" s="55">
        <f t="shared" si="567"/>
        <v>1925</v>
      </c>
      <c r="C1974" s="97" t="s">
        <v>3995</v>
      </c>
      <c r="D1974" s="97" t="s">
        <v>2709</v>
      </c>
      <c r="E1974" s="230" t="s">
        <v>533</v>
      </c>
      <c r="F1974" s="98" t="s">
        <v>2711</v>
      </c>
      <c r="G1974" s="196">
        <v>0</v>
      </c>
      <c r="H1974" s="196">
        <v>0</v>
      </c>
      <c r="I1974" s="183" t="s">
        <v>1</v>
      </c>
      <c r="J1974" s="98" t="s">
        <v>1550</v>
      </c>
      <c r="K1974" s="100" t="s">
        <v>4077</v>
      </c>
      <c r="L1974" s="107" t="s">
        <v>2677</v>
      </c>
      <c r="M1974" s="102" t="s">
        <v>2713</v>
      </c>
      <c r="N1974" s="102"/>
      <c r="O1974"/>
      <c r="P1974" t="str">
        <f t="shared" si="569"/>
        <v>NOT EQUAL</v>
      </c>
      <c r="Q1974" t="str">
        <f>IF(ISNA(VLOOKUP(AC1974,#REF!,1)),"//","")</f>
        <v/>
      </c>
      <c r="R1974"/>
      <c r="S1974" s="43">
        <f t="shared" si="542"/>
        <v>622</v>
      </c>
      <c r="T1974" s="92" t="s">
        <v>2940</v>
      </c>
      <c r="U1974" s="70" t="s">
        <v>2431</v>
      </c>
      <c r="V1974" s="70" t="s">
        <v>2431</v>
      </c>
      <c r="W1974" s="44" t="str">
        <f t="shared" si="556"/>
        <v/>
      </c>
      <c r="X1974" s="25" t="str">
        <f t="shared" si="557"/>
        <v/>
      </c>
      <c r="Y1974" s="1">
        <f t="shared" si="558"/>
        <v>1925</v>
      </c>
      <c r="Z1974" t="str">
        <f t="shared" si="559"/>
        <v>ITM_ENGOVR</v>
      </c>
      <c r="AA1974" s="158" t="str">
        <f>IF(ISNA(VLOOKUP(X1974,Sheet2!J:J,1,0)),"//","")</f>
        <v/>
      </c>
      <c r="AC1974" s="108" t="str">
        <f t="shared" si="560"/>
        <v/>
      </c>
      <c r="AD1974" t="b">
        <f t="shared" si="561"/>
        <v>1</v>
      </c>
    </row>
    <row r="1975" spans="1:30">
      <c r="A1975" s="56">
        <f t="shared" si="566"/>
        <v>1975</v>
      </c>
      <c r="B1975" s="55">
        <f t="shared" si="567"/>
        <v>1926</v>
      </c>
      <c r="C1975" s="97" t="s">
        <v>4026</v>
      </c>
      <c r="D1975" s="97" t="s">
        <v>2843</v>
      </c>
      <c r="E1975" s="230" t="s">
        <v>533</v>
      </c>
      <c r="F1975" s="98" t="s">
        <v>914</v>
      </c>
      <c r="G1975" s="196">
        <v>0</v>
      </c>
      <c r="H1975" s="196">
        <v>0</v>
      </c>
      <c r="I1975" s="183" t="s">
        <v>1</v>
      </c>
      <c r="J1975" s="98" t="s">
        <v>1550</v>
      </c>
      <c r="K1975" s="100" t="s">
        <v>4077</v>
      </c>
      <c r="L1975" s="107"/>
      <c r="M1975" s="102" t="s">
        <v>2843</v>
      </c>
      <c r="N1975" s="102"/>
      <c r="O1975"/>
      <c r="P1975" t="str">
        <f t="shared" si="569"/>
        <v>NOT EQUAL</v>
      </c>
      <c r="Q1975" t="str">
        <f>IF(ISNA(VLOOKUP(AC1975,#REF!,1)),"//","")</f>
        <v/>
      </c>
      <c r="R1975"/>
      <c r="S1975" s="43">
        <f t="shared" si="542"/>
        <v>622</v>
      </c>
      <c r="T1975" s="92" t="s">
        <v>2956</v>
      </c>
      <c r="U1975" s="70" t="s">
        <v>2431</v>
      </c>
      <c r="V1975" s="70" t="s">
        <v>2431</v>
      </c>
      <c r="W1975" s="44" t="str">
        <f t="shared" si="556"/>
        <v/>
      </c>
      <c r="X1975" s="25" t="str">
        <f t="shared" si="557"/>
        <v/>
      </c>
      <c r="Y1975" s="1">
        <f t="shared" si="558"/>
        <v>1926</v>
      </c>
      <c r="Z1975" t="str">
        <f t="shared" si="559"/>
        <v>ITM_T_LEFT_ARROW</v>
      </c>
      <c r="AA1975" s="158" t="str">
        <f>IF(ISNA(VLOOKUP(X1975,Sheet2!J:J,1,0)),"//","")</f>
        <v/>
      </c>
      <c r="AC1975" s="108" t="str">
        <f t="shared" si="560"/>
        <v/>
      </c>
      <c r="AD1975" t="b">
        <f t="shared" si="561"/>
        <v>1</v>
      </c>
    </row>
    <row r="1976" spans="1:30">
      <c r="A1976" s="56">
        <f t="shared" si="566"/>
        <v>1976</v>
      </c>
      <c r="B1976" s="55">
        <f t="shared" si="567"/>
        <v>1927</v>
      </c>
      <c r="C1976" s="97" t="s">
        <v>4026</v>
      </c>
      <c r="D1976" s="97" t="s">
        <v>2844</v>
      </c>
      <c r="E1976" s="230" t="s">
        <v>533</v>
      </c>
      <c r="F1976" s="100" t="s">
        <v>916</v>
      </c>
      <c r="G1976" s="104">
        <v>0</v>
      </c>
      <c r="H1976" s="104">
        <v>0</v>
      </c>
      <c r="I1976" s="182" t="s">
        <v>1</v>
      </c>
      <c r="J1976" s="98" t="s">
        <v>1550</v>
      </c>
      <c r="K1976" s="100" t="s">
        <v>4077</v>
      </c>
      <c r="L1976" s="97"/>
      <c r="M1976" s="102" t="s">
        <v>2844</v>
      </c>
      <c r="N1976" s="102"/>
      <c r="O1976"/>
      <c r="P1976" t="str">
        <f t="shared" si="569"/>
        <v>NOT EQUAL</v>
      </c>
      <c r="Q1976" t="str">
        <f>IF(ISNA(VLOOKUP(AC1976,#REF!,1)),"//","")</f>
        <v/>
      </c>
      <c r="R1976"/>
      <c r="S1976" s="43">
        <f t="shared" si="542"/>
        <v>622</v>
      </c>
      <c r="T1976" s="92" t="s">
        <v>2956</v>
      </c>
      <c r="U1976" s="70" t="s">
        <v>2431</v>
      </c>
      <c r="V1976" s="70" t="s">
        <v>2431</v>
      </c>
      <c r="W1976" s="44" t="str">
        <f t="shared" si="556"/>
        <v/>
      </c>
      <c r="X1976" s="25" t="str">
        <f t="shared" si="557"/>
        <v/>
      </c>
      <c r="Y1976" s="1">
        <f t="shared" si="558"/>
        <v>1927</v>
      </c>
      <c r="Z1976" t="str">
        <f t="shared" si="559"/>
        <v>ITM_T_RIGHT_ARROW</v>
      </c>
      <c r="AA1976" s="158" t="str">
        <f>IF(ISNA(VLOOKUP(X1976,Sheet2!J:J,1,0)),"//","")</f>
        <v/>
      </c>
      <c r="AC1976" s="108" t="str">
        <f t="shared" si="560"/>
        <v/>
      </c>
      <c r="AD1976" t="b">
        <f t="shared" si="561"/>
        <v>1</v>
      </c>
    </row>
    <row r="1977" spans="1:30">
      <c r="A1977" s="56">
        <f t="shared" si="566"/>
        <v>1977</v>
      </c>
      <c r="B1977" s="55">
        <f t="shared" si="567"/>
        <v>1928</v>
      </c>
      <c r="C1977" s="97" t="s">
        <v>4026</v>
      </c>
      <c r="D1977" s="97" t="s">
        <v>2863</v>
      </c>
      <c r="E1977" s="230" t="s">
        <v>533</v>
      </c>
      <c r="F1977" s="100" t="s">
        <v>2865</v>
      </c>
      <c r="G1977" s="104">
        <v>0</v>
      </c>
      <c r="H1977" s="104">
        <v>0</v>
      </c>
      <c r="I1977" s="182" t="s">
        <v>1</v>
      </c>
      <c r="J1977" s="98" t="s">
        <v>1550</v>
      </c>
      <c r="K1977" s="100" t="s">
        <v>4077</v>
      </c>
      <c r="L1977" s="97"/>
      <c r="M1977" s="102" t="s">
        <v>2863</v>
      </c>
      <c r="N1977" s="102"/>
      <c r="O1977"/>
      <c r="P1977" t="str">
        <f t="shared" si="569"/>
        <v>NOT EQUAL</v>
      </c>
      <c r="Q1977" t="str">
        <f>IF(ISNA(VLOOKUP(AC1977,#REF!,1)),"//","")</f>
        <v/>
      </c>
      <c r="R1977"/>
      <c r="S1977" s="43">
        <f t="shared" si="542"/>
        <v>622</v>
      </c>
      <c r="T1977" s="92" t="s">
        <v>2956</v>
      </c>
      <c r="U1977" s="70" t="s">
        <v>2431</v>
      </c>
      <c r="V1977" s="70" t="s">
        <v>2431</v>
      </c>
      <c r="W1977" s="44" t="str">
        <f t="shared" si="556"/>
        <v/>
      </c>
      <c r="X1977" s="25" t="str">
        <f t="shared" si="557"/>
        <v/>
      </c>
      <c r="Y1977" s="1">
        <f t="shared" si="558"/>
        <v>1928</v>
      </c>
      <c r="Z1977" t="str">
        <f t="shared" si="559"/>
        <v>ITM_T_LLEFT_ARROW</v>
      </c>
      <c r="AA1977" s="158" t="str">
        <f>IF(ISNA(VLOOKUP(X1977,Sheet2!J:J,1,0)),"//","")</f>
        <v/>
      </c>
      <c r="AC1977" s="108" t="str">
        <f t="shared" si="560"/>
        <v/>
      </c>
      <c r="AD1977" t="b">
        <f t="shared" si="561"/>
        <v>1</v>
      </c>
    </row>
    <row r="1978" spans="1:30">
      <c r="A1978" s="56">
        <f t="shared" si="566"/>
        <v>1978</v>
      </c>
      <c r="B1978" s="55">
        <f t="shared" si="567"/>
        <v>1929</v>
      </c>
      <c r="C1978" s="97" t="s">
        <v>4026</v>
      </c>
      <c r="D1978" s="97" t="s">
        <v>2864</v>
      </c>
      <c r="E1978" s="230" t="s">
        <v>533</v>
      </c>
      <c r="F1978" s="100" t="s">
        <v>2866</v>
      </c>
      <c r="G1978" s="104">
        <v>0</v>
      </c>
      <c r="H1978" s="104">
        <v>0</v>
      </c>
      <c r="I1978" s="182" t="s">
        <v>1</v>
      </c>
      <c r="J1978" s="98" t="s">
        <v>1550</v>
      </c>
      <c r="K1978" s="100" t="s">
        <v>4077</v>
      </c>
      <c r="L1978" s="97"/>
      <c r="M1978" s="102" t="s">
        <v>2864</v>
      </c>
      <c r="N1978" s="102"/>
      <c r="O1978"/>
      <c r="P1978" t="str">
        <f t="shared" si="569"/>
        <v>NOT EQUAL</v>
      </c>
      <c r="Q1978" t="str">
        <f>IF(ISNA(VLOOKUP(AC1978,#REF!,1)),"//","")</f>
        <v/>
      </c>
      <c r="R1978"/>
      <c r="S1978" s="43">
        <f t="shared" si="542"/>
        <v>622</v>
      </c>
      <c r="T1978" s="92" t="s">
        <v>2956</v>
      </c>
      <c r="U1978" s="70" t="s">
        <v>2431</v>
      </c>
      <c r="V1978" s="70" t="s">
        <v>2431</v>
      </c>
      <c r="W1978" s="44" t="str">
        <f t="shared" si="556"/>
        <v/>
      </c>
      <c r="X1978" s="25" t="str">
        <f t="shared" si="557"/>
        <v/>
      </c>
      <c r="Y1978" s="1">
        <f t="shared" si="558"/>
        <v>1929</v>
      </c>
      <c r="Z1978" t="str">
        <f t="shared" si="559"/>
        <v>ITM_T_RRIGHT_ARROW</v>
      </c>
      <c r="AA1978" s="158" t="str">
        <f>IF(ISNA(VLOOKUP(X1978,Sheet2!J:J,1,0)),"//","")</f>
        <v/>
      </c>
      <c r="AC1978" s="108" t="str">
        <f t="shared" si="560"/>
        <v/>
      </c>
      <c r="AD1978" t="b">
        <f t="shared" si="561"/>
        <v>1</v>
      </c>
    </row>
    <row r="1979" spans="1:30">
      <c r="A1979" s="56">
        <f t="shared" si="566"/>
        <v>1979</v>
      </c>
      <c r="B1979" s="55">
        <f t="shared" si="567"/>
        <v>1930</v>
      </c>
      <c r="C1979" s="97" t="s">
        <v>4028</v>
      </c>
      <c r="D1979" s="97" t="s">
        <v>7</v>
      </c>
      <c r="E1979" s="230" t="s">
        <v>533</v>
      </c>
      <c r="F1979" s="100" t="s">
        <v>2861</v>
      </c>
      <c r="G1979" s="104">
        <v>0</v>
      </c>
      <c r="H1979" s="104">
        <v>0</v>
      </c>
      <c r="I1979" s="182" t="s">
        <v>1</v>
      </c>
      <c r="J1979" s="98" t="s">
        <v>1549</v>
      </c>
      <c r="K1979" s="100" t="s">
        <v>4077</v>
      </c>
      <c r="L1979" s="97"/>
      <c r="M1979" s="102" t="s">
        <v>2862</v>
      </c>
      <c r="N1979" s="102"/>
      <c r="O1979"/>
      <c r="P1979" t="str">
        <f t="shared" si="569"/>
        <v>NOT EQUAL</v>
      </c>
      <c r="Q1979" t="str">
        <f>IF(ISNA(VLOOKUP(AC1979,#REF!,1)),"//","")</f>
        <v/>
      </c>
      <c r="R1979"/>
      <c r="S1979" s="43">
        <f t="shared" si="542"/>
        <v>622</v>
      </c>
      <c r="T1979" s="92" t="s">
        <v>2956</v>
      </c>
      <c r="U1979" s="70" t="s">
        <v>2431</v>
      </c>
      <c r="V1979" s="70" t="s">
        <v>2431</v>
      </c>
      <c r="W1979" s="44" t="str">
        <f t="shared" si="556"/>
        <v/>
      </c>
      <c r="X1979" s="25" t="str">
        <f t="shared" si="557"/>
        <v/>
      </c>
      <c r="Y1979" s="1">
        <f t="shared" si="558"/>
        <v>1930</v>
      </c>
      <c r="Z1979" t="str">
        <f t="shared" si="559"/>
        <v>ITM_XNEW</v>
      </c>
      <c r="AA1979" s="158" t="str">
        <f>IF(ISNA(VLOOKUP(X1979,Sheet2!J:J,1,0)),"//","")</f>
        <v/>
      </c>
      <c r="AC1979" s="108" t="str">
        <f t="shared" si="560"/>
        <v/>
      </c>
      <c r="AD1979" t="b">
        <f t="shared" si="561"/>
        <v>1</v>
      </c>
    </row>
    <row r="1980" spans="1:30">
      <c r="A1980" s="56">
        <f t="shared" si="566"/>
        <v>1980</v>
      </c>
      <c r="B1980" s="55">
        <f t="shared" si="567"/>
        <v>1931</v>
      </c>
      <c r="C1980" s="97" t="s">
        <v>4029</v>
      </c>
      <c r="D1980" s="97" t="s">
        <v>7</v>
      </c>
      <c r="E1980" s="233" t="s">
        <v>2854</v>
      </c>
      <c r="F1980" s="100" t="s">
        <v>2854</v>
      </c>
      <c r="G1980" s="104">
        <v>0</v>
      </c>
      <c r="H1980" s="104">
        <v>0</v>
      </c>
      <c r="I1980" s="182" t="s">
        <v>1</v>
      </c>
      <c r="J1980" s="98" t="s">
        <v>1549</v>
      </c>
      <c r="K1980" s="100" t="s">
        <v>4077</v>
      </c>
      <c r="L1980" s="97"/>
      <c r="M1980" s="102" t="s">
        <v>2856</v>
      </c>
      <c r="N1980" s="102"/>
      <c r="O1980"/>
      <c r="P1980" t="str">
        <f t="shared" si="569"/>
        <v/>
      </c>
      <c r="Q1980" t="str">
        <f>IF(ISNA(VLOOKUP(AC1980,#REF!,1)),"//","")</f>
        <v/>
      </c>
      <c r="R1980"/>
      <c r="S1980" s="43">
        <f t="shared" si="542"/>
        <v>622</v>
      </c>
      <c r="T1980" s="92" t="s">
        <v>2956</v>
      </c>
      <c r="U1980" s="70" t="s">
        <v>2431</v>
      </c>
      <c r="V1980" s="70" t="s">
        <v>2431</v>
      </c>
      <c r="W1980" s="44" t="str">
        <f t="shared" si="556"/>
        <v/>
      </c>
      <c r="X1980" s="25" t="str">
        <f t="shared" si="557"/>
        <v/>
      </c>
      <c r="Y1980" s="1">
        <f t="shared" si="558"/>
        <v>1931</v>
      </c>
      <c r="Z1980" t="str">
        <f t="shared" si="559"/>
        <v>ITM_XEDIT</v>
      </c>
      <c r="AA1980" s="158" t="str">
        <f>IF(ISNA(VLOOKUP(X1980,Sheet2!J:J,1,0)),"//","")</f>
        <v/>
      </c>
      <c r="AC1980" s="108" t="str">
        <f t="shared" si="560"/>
        <v/>
      </c>
      <c r="AD1980" t="b">
        <f t="shared" si="561"/>
        <v>1</v>
      </c>
    </row>
    <row r="1981" spans="1:30">
      <c r="A1981" s="56">
        <f t="shared" si="566"/>
        <v>1981</v>
      </c>
      <c r="B1981" s="55">
        <f t="shared" si="567"/>
        <v>1932</v>
      </c>
      <c r="C1981" s="97" t="s">
        <v>4030</v>
      </c>
      <c r="D1981" s="97" t="s">
        <v>7</v>
      </c>
      <c r="E1981" s="100" t="s">
        <v>2445</v>
      </c>
      <c r="F1981" s="100" t="s">
        <v>2445</v>
      </c>
      <c r="G1981" s="104">
        <v>0</v>
      </c>
      <c r="H1981" s="104">
        <v>0</v>
      </c>
      <c r="I1981" s="177" t="s">
        <v>3</v>
      </c>
      <c r="J1981" s="98" t="s">
        <v>1549</v>
      </c>
      <c r="K1981" s="100" t="s">
        <v>4241</v>
      </c>
      <c r="L1981" s="97" t="s">
        <v>2446</v>
      </c>
      <c r="M1981" s="102" t="s">
        <v>2447</v>
      </c>
      <c r="N1981" s="102"/>
      <c r="O1981"/>
      <c r="P1981" t="str">
        <f t="shared" si="569"/>
        <v/>
      </c>
      <c r="Q1981" t="str">
        <f>IF(ISNA(VLOOKUP(AC1981,#REF!,1)),"//","")</f>
        <v/>
      </c>
      <c r="R1981"/>
      <c r="S1981" s="43">
        <f t="shared" si="542"/>
        <v>623</v>
      </c>
      <c r="T1981" s="92" t="s">
        <v>2888</v>
      </c>
      <c r="U1981" s="70" t="s">
        <v>2431</v>
      </c>
      <c r="V1981" s="70" t="s">
        <v>2431</v>
      </c>
      <c r="W1981" s="44" t="str">
        <f t="shared" si="556"/>
        <v>".MS"</v>
      </c>
      <c r="X1981" s="25" t="str">
        <f t="shared" si="557"/>
        <v>.MS</v>
      </c>
      <c r="Y1981" s="1">
        <f t="shared" si="558"/>
        <v>1932</v>
      </c>
      <c r="Z1981" t="str">
        <f t="shared" si="559"/>
        <v>ITM_ms</v>
      </c>
      <c r="AA1981" s="158" t="str">
        <f>IF(ISNA(VLOOKUP(X1981,Sheet2!J:J,1,0)),"//","")</f>
        <v>//</v>
      </c>
      <c r="AC1981" s="108" t="str">
        <f t="shared" si="560"/>
        <v>.MS</v>
      </c>
      <c r="AD1981" t="b">
        <f t="shared" si="561"/>
        <v>1</v>
      </c>
    </row>
    <row r="1982" spans="1:30">
      <c r="A1982" s="56">
        <f t="shared" si="566"/>
        <v>1982</v>
      </c>
      <c r="B1982" s="55">
        <f t="shared" si="567"/>
        <v>1933</v>
      </c>
      <c r="C1982" s="97" t="s">
        <v>4031</v>
      </c>
      <c r="D1982" s="97" t="s">
        <v>4749</v>
      </c>
      <c r="E1982" s="98" t="s">
        <v>2896</v>
      </c>
      <c r="F1982" s="98" t="s">
        <v>2896</v>
      </c>
      <c r="G1982" s="99">
        <v>0</v>
      </c>
      <c r="H1982" s="99">
        <v>0</v>
      </c>
      <c r="I1982" s="177" t="s">
        <v>3</v>
      </c>
      <c r="J1982" s="98" t="s">
        <v>1549</v>
      </c>
      <c r="K1982" s="100" t="s">
        <v>4241</v>
      </c>
      <c r="L1982" s="97"/>
      <c r="M1982" s="102" t="s">
        <v>2875</v>
      </c>
      <c r="N1982" s="102"/>
      <c r="O1982"/>
      <c r="P1982" t="str">
        <f t="shared" si="569"/>
        <v/>
      </c>
      <c r="Q1982" t="str">
        <f>IF(ISNA(VLOOKUP(AC1982,#REF!,1)),"//","")</f>
        <v/>
      </c>
      <c r="R1982"/>
      <c r="S1982" s="43">
        <f t="shared" si="542"/>
        <v>624</v>
      </c>
      <c r="T1982" s="92" t="s">
        <v>2888</v>
      </c>
      <c r="U1982" s="70" t="s">
        <v>2823</v>
      </c>
      <c r="V1982" s="70" t="s">
        <v>2903</v>
      </c>
      <c r="W1982" s="44" t="str">
        <f t="shared" si="556"/>
        <v>STD_RIGHT_DOUBLE_ANGLE "DEG"</v>
      </c>
      <c r="X1982" s="25" t="str">
        <f t="shared" si="557"/>
        <v>&gt;&gt;DEG</v>
      </c>
      <c r="Y1982" s="1">
        <f t="shared" si="558"/>
        <v>1933</v>
      </c>
      <c r="Z1982" t="str">
        <f t="shared" si="559"/>
        <v>ITM_DEG2</v>
      </c>
      <c r="AA1982" s="158" t="str">
        <f>IF(ISNA(VLOOKUP(X1982,Sheet2!J:J,1,0)),"//","")</f>
        <v>//</v>
      </c>
      <c r="AC1982" s="108" t="str">
        <f t="shared" si="560"/>
        <v>&gt;&gt;DEG</v>
      </c>
      <c r="AD1982" t="b">
        <f t="shared" si="561"/>
        <v>1</v>
      </c>
    </row>
    <row r="1983" spans="1:30">
      <c r="A1983" s="56">
        <f t="shared" si="566"/>
        <v>1983</v>
      </c>
      <c r="B1983" s="55">
        <f t="shared" si="567"/>
        <v>1934</v>
      </c>
      <c r="C1983" s="97" t="s">
        <v>4031</v>
      </c>
      <c r="D1983" s="83" t="s">
        <v>4808</v>
      </c>
      <c r="E1983" s="98" t="s">
        <v>2897</v>
      </c>
      <c r="F1983" s="218" t="s">
        <v>2897</v>
      </c>
      <c r="G1983" s="99">
        <v>0</v>
      </c>
      <c r="H1983" s="99">
        <v>0</v>
      </c>
      <c r="I1983" s="177" t="s">
        <v>3</v>
      </c>
      <c r="J1983" s="98" t="s">
        <v>1549</v>
      </c>
      <c r="K1983" s="100" t="s">
        <v>4241</v>
      </c>
      <c r="L1983" s="97"/>
      <c r="M1983" s="102" t="s">
        <v>2877</v>
      </c>
      <c r="N1983" s="102"/>
      <c r="O1983"/>
      <c r="P1983" t="str">
        <f t="shared" si="569"/>
        <v/>
      </c>
      <c r="Q1983" t="str">
        <f>IF(ISNA(VLOOKUP(AC1983,#REF!,1)),"//","")</f>
        <v/>
      </c>
      <c r="R1983"/>
      <c r="S1983" s="43">
        <f t="shared" si="542"/>
        <v>625</v>
      </c>
      <c r="T1983" s="92" t="s">
        <v>2888</v>
      </c>
      <c r="U1983" s="70" t="s">
        <v>2823</v>
      </c>
      <c r="V1983" s="70" t="s">
        <v>2904</v>
      </c>
      <c r="W1983" s="44" t="str">
        <f t="shared" si="556"/>
        <v>STD_RIGHT_DOUBLE_ANGLE "D.MS"</v>
      </c>
      <c r="X1983" s="25" t="str">
        <f t="shared" si="557"/>
        <v>&gt;&gt;D.MS</v>
      </c>
      <c r="Y1983" s="1">
        <f t="shared" si="558"/>
        <v>1934</v>
      </c>
      <c r="Z1983" t="str">
        <f t="shared" si="559"/>
        <v>ITM_DMS2</v>
      </c>
      <c r="AA1983" s="158" t="str">
        <f>IF(ISNA(VLOOKUP(X1983,Sheet2!J:J,1,0)),"//","")</f>
        <v>//</v>
      </c>
      <c r="AC1983" s="108" t="str">
        <f t="shared" si="560"/>
        <v>&gt;&gt;D.MS</v>
      </c>
      <c r="AD1983" t="b">
        <f t="shared" si="561"/>
        <v>1</v>
      </c>
    </row>
    <row r="1984" spans="1:30">
      <c r="A1984" s="56">
        <f t="shared" si="566"/>
        <v>1984</v>
      </c>
      <c r="B1984" s="55">
        <f t="shared" si="567"/>
        <v>1935</v>
      </c>
      <c r="C1984" s="97" t="s">
        <v>4031</v>
      </c>
      <c r="D1984" s="97" t="s">
        <v>4751</v>
      </c>
      <c r="E1984" s="98" t="s">
        <v>2898</v>
      </c>
      <c r="F1984" s="98" t="s">
        <v>2898</v>
      </c>
      <c r="G1984" s="99">
        <v>0</v>
      </c>
      <c r="H1984" s="99">
        <v>0</v>
      </c>
      <c r="I1984" s="177" t="s">
        <v>3</v>
      </c>
      <c r="J1984" s="98" t="s">
        <v>1549</v>
      </c>
      <c r="K1984" s="100" t="s">
        <v>4241</v>
      </c>
      <c r="L1984" s="97"/>
      <c r="M1984" s="102" t="s">
        <v>2880</v>
      </c>
      <c r="N1984" s="102"/>
      <c r="O1984"/>
      <c r="P1984" t="str">
        <f t="shared" si="569"/>
        <v/>
      </c>
      <c r="Q1984" t="str">
        <f>IF(ISNA(VLOOKUP(AC1984,#REF!,1)),"//","")</f>
        <v/>
      </c>
      <c r="R1984"/>
      <c r="S1984" s="43">
        <f t="shared" si="542"/>
        <v>626</v>
      </c>
      <c r="T1984" s="92" t="s">
        <v>2888</v>
      </c>
      <c r="U1984" s="70" t="s">
        <v>2823</v>
      </c>
      <c r="V1984" s="70" t="s">
        <v>2905</v>
      </c>
      <c r="W1984" s="44" t="str">
        <f t="shared" si="556"/>
        <v>STD_RIGHT_DOUBLE_ANGLE "GRAD"</v>
      </c>
      <c r="X1984" s="25" t="str">
        <f t="shared" si="557"/>
        <v>&gt;&gt;GRAD</v>
      </c>
      <c r="Y1984" s="1">
        <f t="shared" si="558"/>
        <v>1935</v>
      </c>
      <c r="Z1984" t="str">
        <f t="shared" si="559"/>
        <v>ITM_GRAD2</v>
      </c>
      <c r="AA1984" s="158" t="str">
        <f>IF(ISNA(VLOOKUP(X1984,Sheet2!J:J,1,0)),"//","")</f>
        <v>//</v>
      </c>
      <c r="AC1984" s="108" t="str">
        <f t="shared" si="560"/>
        <v>&gt;&gt;GRAD</v>
      </c>
      <c r="AD1984" t="b">
        <f t="shared" si="561"/>
        <v>1</v>
      </c>
    </row>
    <row r="1985" spans="1:30">
      <c r="A1985" s="56">
        <f t="shared" si="566"/>
        <v>1985</v>
      </c>
      <c r="B1985" s="55">
        <f t="shared" si="567"/>
        <v>1936</v>
      </c>
      <c r="C1985" s="97" t="s">
        <v>4031</v>
      </c>
      <c r="D1985" s="97" t="s">
        <v>4752</v>
      </c>
      <c r="E1985" s="98" t="s">
        <v>2899</v>
      </c>
      <c r="F1985" s="98" t="s">
        <v>2899</v>
      </c>
      <c r="G1985" s="99">
        <v>0</v>
      </c>
      <c r="H1985" s="99">
        <v>0</v>
      </c>
      <c r="I1985" s="177" t="s">
        <v>3</v>
      </c>
      <c r="J1985" s="98" t="s">
        <v>1549</v>
      </c>
      <c r="K1985" s="100" t="s">
        <v>4241</v>
      </c>
      <c r="L1985" s="97"/>
      <c r="M1985" s="102" t="s">
        <v>2876</v>
      </c>
      <c r="N1985" s="102"/>
      <c r="O1985"/>
      <c r="P1985" t="str">
        <f t="shared" si="569"/>
        <v/>
      </c>
      <c r="Q1985" t="str">
        <f>IF(ISNA(VLOOKUP(AC1985,#REF!,1)),"//","")</f>
        <v/>
      </c>
      <c r="R1985"/>
      <c r="S1985" s="43">
        <f t="shared" si="542"/>
        <v>627</v>
      </c>
      <c r="T1985" s="92" t="s">
        <v>2888</v>
      </c>
      <c r="U1985" s="70" t="s">
        <v>2823</v>
      </c>
      <c r="V1985" s="70" t="s">
        <v>2908</v>
      </c>
      <c r="W1985" s="44" t="str">
        <f t="shared" si="556"/>
        <v>STD_RIGHT_DOUBLE_ANGLE "MUL" STD_PI</v>
      </c>
      <c r="X1985" s="25" t="str">
        <f t="shared" si="557"/>
        <v>&gt;&gt;MULPI</v>
      </c>
      <c r="Y1985" s="1">
        <f t="shared" si="558"/>
        <v>1936</v>
      </c>
      <c r="Z1985" t="str">
        <f t="shared" si="559"/>
        <v>ITM_MULPI2</v>
      </c>
      <c r="AA1985" s="158" t="str">
        <f>IF(ISNA(VLOOKUP(X1985,Sheet2!J:J,1,0)),"//","")</f>
        <v>//</v>
      </c>
      <c r="AC1985" s="108" t="str">
        <f t="shared" si="560"/>
        <v>&gt;&gt;MULPI</v>
      </c>
      <c r="AD1985" t="b">
        <f t="shared" si="561"/>
        <v>1</v>
      </c>
    </row>
    <row r="1986" spans="1:30">
      <c r="A1986" s="56">
        <f t="shared" si="566"/>
        <v>1986</v>
      </c>
      <c r="B1986" s="55">
        <f t="shared" si="567"/>
        <v>1937</v>
      </c>
      <c r="C1986" s="97" t="s">
        <v>4031</v>
      </c>
      <c r="D1986" s="97" t="s">
        <v>4750</v>
      </c>
      <c r="E1986" s="98" t="s">
        <v>2900</v>
      </c>
      <c r="F1986" s="98" t="s">
        <v>2900</v>
      </c>
      <c r="G1986" s="99">
        <v>0</v>
      </c>
      <c r="H1986" s="99">
        <v>0</v>
      </c>
      <c r="I1986" s="177" t="s">
        <v>3</v>
      </c>
      <c r="J1986" s="98" t="s">
        <v>1549</v>
      </c>
      <c r="K1986" s="100" t="s">
        <v>4241</v>
      </c>
      <c r="L1986" s="97"/>
      <c r="M1986" s="102" t="s">
        <v>2878</v>
      </c>
      <c r="N1986" s="102"/>
      <c r="O1986"/>
      <c r="P1986" t="str">
        <f t="shared" si="569"/>
        <v/>
      </c>
      <c r="Q1986" t="str">
        <f>IF(ISNA(VLOOKUP(AC1986,#REF!,1)),"//","")</f>
        <v/>
      </c>
      <c r="R1986"/>
      <c r="S1986" s="43">
        <f t="shared" si="542"/>
        <v>628</v>
      </c>
      <c r="T1986" s="92" t="s">
        <v>2888</v>
      </c>
      <c r="U1986" s="70" t="s">
        <v>2823</v>
      </c>
      <c r="V1986" s="70" t="s">
        <v>2906</v>
      </c>
      <c r="W1986" s="44" t="str">
        <f t="shared" si="556"/>
        <v>STD_RIGHT_DOUBLE_ANGLE "RAD"</v>
      </c>
      <c r="X1986" s="25" t="str">
        <f t="shared" si="557"/>
        <v>&gt;&gt;RAD</v>
      </c>
      <c r="Y1986" s="1">
        <f t="shared" si="558"/>
        <v>1937</v>
      </c>
      <c r="Z1986" t="str">
        <f t="shared" si="559"/>
        <v>ITM_RAD2</v>
      </c>
      <c r="AA1986" s="158" t="str">
        <f>IF(ISNA(VLOOKUP(X1986,Sheet2!J:J,1,0)),"//","")</f>
        <v>//</v>
      </c>
      <c r="AC1986" s="108" t="str">
        <f t="shared" si="560"/>
        <v>&gt;&gt;RAD</v>
      </c>
      <c r="AD1986" t="b">
        <f t="shared" si="561"/>
        <v>1</v>
      </c>
    </row>
    <row r="1987" spans="1:30">
      <c r="A1987" s="56">
        <f t="shared" si="566"/>
        <v>1987</v>
      </c>
      <c r="B1987" s="55">
        <f t="shared" si="567"/>
        <v>1938</v>
      </c>
      <c r="C1987" s="97" t="s">
        <v>4031</v>
      </c>
      <c r="D1987" s="97" t="s">
        <v>4563</v>
      </c>
      <c r="E1987" s="98" t="s">
        <v>2901</v>
      </c>
      <c r="F1987" s="98" t="s">
        <v>2902</v>
      </c>
      <c r="G1987" s="99">
        <v>0</v>
      </c>
      <c r="H1987" s="99">
        <v>0</v>
      </c>
      <c r="I1987" s="177" t="s">
        <v>3</v>
      </c>
      <c r="J1987" s="98" t="s">
        <v>1549</v>
      </c>
      <c r="K1987" s="100" t="s">
        <v>4241</v>
      </c>
      <c r="L1987" s="97"/>
      <c r="M1987" s="102" t="s">
        <v>2879</v>
      </c>
      <c r="N1987" s="102"/>
      <c r="O1987"/>
      <c r="P1987" t="str">
        <f t="shared" si="569"/>
        <v/>
      </c>
      <c r="Q1987" t="str">
        <f>IF(ISNA(VLOOKUP(AC1987,#REF!,1)),"//","")</f>
        <v/>
      </c>
      <c r="R1987"/>
      <c r="S1987" s="43">
        <f t="shared" si="542"/>
        <v>629</v>
      </c>
      <c r="T1987" s="92" t="s">
        <v>2888</v>
      </c>
      <c r="U1987" s="70" t="s">
        <v>2823</v>
      </c>
      <c r="V1987" s="70" t="s">
        <v>2907</v>
      </c>
      <c r="W1987" s="44" t="str">
        <f t="shared" ref="W1987:W2050" si="570">IF( OR(U1987="CNST", I1987="CAT_REGS"),IF(E1987=CHAR(34)&amp;CHAR(34),F1987,E1987),
IF(U1987="YES",UPPER(IF(E1987=CHAR(34)&amp;CHAR(34),F1987,E1987)),
IF(   AND(U1987&lt;&gt;"NO",I1987="CAT_FNCT",D1987&lt;&gt;"multiply", D1987&lt;&gt;"divide"),IF(J1987="SLS_ENABLED",   UPPER(IF(E1987=CHAR(34)&amp;CHAR(34),F1987,E1987)),""),"")))</f>
        <v>STD_RIGHT_DOUBLE_ANGLE "H.MS"</v>
      </c>
      <c r="X1987" s="25" t="str">
        <f t="shared" ref="X1987:X2050" si="571">IF(LEN(V1987)&gt;0,V1987,SUBSTITUTE(SUBSTITUTE(SUBSTITUTE(SUBSTITUTE(SUBSTITUTE(SUBSTITUTE(SUBSTITUTE(SUBSTITUTE(SUBSTITUTE(SUBSTITUTE(SUBSTITUTE( (SUBSTITUTE( SUBSTITUTE( SUBSTITUTE( SUBSTITUTE(W1987,"STD_SIGMA","SUM"),"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Y1987" s="1">
        <f t="shared" ref="Y1987:Y2050" si="572">B1987</f>
        <v>1938</v>
      </c>
      <c r="Z1987" t="str">
        <f t="shared" ref="Z1987:Z2050" si="573">M1987</f>
        <v>ITM_HMS2</v>
      </c>
      <c r="AA1987" s="158" t="str">
        <f>IF(ISNA(VLOOKUP(X1987,Sheet2!J:J,1,0)),"//","")</f>
        <v>//</v>
      </c>
      <c r="AC1987" s="108" t="str">
        <f t="shared" ref="AC1987:AC2050" si="574">IF(LEN(X1987)=0,"",SUBSTITUTE(SUBSTITUTE(SUBSTITUTE(SUBSTITUTE(SUBSTITUTE(SUBSTITUTE(SUBSTITUTE(SUBSTITUTE(SUBSTITUTE(SUBSTITUTE(SUBSTITUTE(SUBSTITUTE(SUBSTITUTE(SUBSTITUTE(SUBSTITUTE(SUBSTITUTE(SUBSTITUTE( (SUBSTITUTE( SUBSTITUTE( SUBSTITUTE( SUBSTITUTE(W1987,"STD_SIGMA","SUM"),"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D1987" t="b">
        <f t="shared" ref="AD1987:AD2050" si="575">X1987=AC1987</f>
        <v>1</v>
      </c>
    </row>
    <row r="1988" spans="1:30">
      <c r="A1988" s="56">
        <f t="shared" si="566"/>
        <v>1988</v>
      </c>
      <c r="B1988" s="55">
        <f t="shared" si="567"/>
        <v>1939</v>
      </c>
      <c r="C1988" s="97" t="s">
        <v>4032</v>
      </c>
      <c r="D1988" s="97" t="s">
        <v>1094</v>
      </c>
      <c r="E1988" s="98" t="s">
        <v>533</v>
      </c>
      <c r="F1988" s="98" t="s">
        <v>4811</v>
      </c>
      <c r="G1988" s="99">
        <v>0</v>
      </c>
      <c r="H1988" s="99">
        <v>0</v>
      </c>
      <c r="I1988" s="182" t="s">
        <v>1</v>
      </c>
      <c r="J1988" s="98" t="s">
        <v>1550</v>
      </c>
      <c r="K1988" s="100" t="s">
        <v>4077</v>
      </c>
      <c r="L1988" s="97" t="s">
        <v>1556</v>
      </c>
      <c r="M1988" s="102" t="s">
        <v>3677</v>
      </c>
      <c r="N1988" s="102"/>
      <c r="O1988"/>
      <c r="P1988" t="str">
        <f t="shared" si="569"/>
        <v>NOT EQUAL</v>
      </c>
      <c r="Q1988" t="str">
        <f>IF(ISNA(VLOOKUP(AC1988,#REF!,1)),"//","")</f>
        <v/>
      </c>
      <c r="R1988"/>
      <c r="S1988" s="43">
        <f t="shared" si="542"/>
        <v>629</v>
      </c>
      <c r="T1988" s="92"/>
      <c r="U1988" s="70"/>
      <c r="V1988" s="70"/>
      <c r="W1988" s="44" t="str">
        <f t="shared" si="570"/>
        <v/>
      </c>
      <c r="X1988" s="25" t="str">
        <f t="shared" si="571"/>
        <v/>
      </c>
      <c r="Y1988" s="1">
        <f t="shared" si="572"/>
        <v>1939</v>
      </c>
      <c r="Z1988" t="str">
        <f t="shared" si="573"/>
        <v>USER_PRIM00U</v>
      </c>
      <c r="AA1988" s="158" t="str">
        <f>IF(ISNA(VLOOKUP(X1988,Sheet2!J:J,1,0)),"//","")</f>
        <v/>
      </c>
      <c r="AC1988" s="108" t="str">
        <f t="shared" si="574"/>
        <v/>
      </c>
      <c r="AD1988" t="b">
        <f t="shared" si="575"/>
        <v>1</v>
      </c>
    </row>
    <row r="1989" spans="1:30">
      <c r="A1989" s="56">
        <f t="shared" si="566"/>
        <v>1989</v>
      </c>
      <c r="B1989" s="55">
        <f t="shared" si="567"/>
        <v>1940</v>
      </c>
      <c r="C1989" s="97" t="s">
        <v>4033</v>
      </c>
      <c r="D1989" s="97" t="s">
        <v>1094</v>
      </c>
      <c r="E1989" s="98" t="s">
        <v>533</v>
      </c>
      <c r="F1989" s="98" t="s">
        <v>4817</v>
      </c>
      <c r="G1989" s="99">
        <v>0</v>
      </c>
      <c r="H1989" s="99">
        <v>0</v>
      </c>
      <c r="I1989" s="182" t="s">
        <v>1</v>
      </c>
      <c r="J1989" s="98" t="s">
        <v>1550</v>
      </c>
      <c r="K1989" s="100" t="s">
        <v>4077</v>
      </c>
      <c r="L1989" s="97" t="s">
        <v>1556</v>
      </c>
      <c r="M1989" s="102" t="s">
        <v>3678</v>
      </c>
      <c r="N1989" s="102"/>
      <c r="O1989"/>
      <c r="P1989" t="str">
        <f t="shared" si="569"/>
        <v>NOT EQUAL</v>
      </c>
      <c r="Q1989" t="str">
        <f>IF(ISNA(VLOOKUP(AC1989,#REF!,1)),"//","")</f>
        <v/>
      </c>
      <c r="R1989"/>
      <c r="S1989" s="43">
        <f t="shared" si="542"/>
        <v>629</v>
      </c>
      <c r="T1989" s="92"/>
      <c r="U1989" s="70"/>
      <c r="V1989" s="70"/>
      <c r="W1989" s="44" t="str">
        <f t="shared" si="570"/>
        <v/>
      </c>
      <c r="X1989" s="25" t="str">
        <f t="shared" si="571"/>
        <v/>
      </c>
      <c r="Y1989" s="1">
        <f t="shared" si="572"/>
        <v>1940</v>
      </c>
      <c r="Z1989" t="str">
        <f t="shared" si="573"/>
        <v>USER_SFTf00U</v>
      </c>
      <c r="AA1989" s="158" t="str">
        <f>IF(ISNA(VLOOKUP(X1989,Sheet2!J:J,1,0)),"//","")</f>
        <v/>
      </c>
      <c r="AC1989" s="108" t="str">
        <f t="shared" si="574"/>
        <v/>
      </c>
      <c r="AD1989" t="b">
        <f t="shared" si="575"/>
        <v>1</v>
      </c>
    </row>
    <row r="1990" spans="1:30">
      <c r="A1990" s="56">
        <f t="shared" si="566"/>
        <v>1990</v>
      </c>
      <c r="B1990" s="55">
        <f t="shared" si="567"/>
        <v>1941</v>
      </c>
      <c r="C1990" s="97" t="s">
        <v>4034</v>
      </c>
      <c r="D1990" s="97" t="s">
        <v>1094</v>
      </c>
      <c r="E1990" s="98" t="s">
        <v>533</v>
      </c>
      <c r="F1990" s="98" t="s">
        <v>4818</v>
      </c>
      <c r="G1990" s="99">
        <v>0</v>
      </c>
      <c r="H1990" s="99">
        <v>0</v>
      </c>
      <c r="I1990" s="182" t="s">
        <v>1</v>
      </c>
      <c r="J1990" s="98" t="s">
        <v>1550</v>
      </c>
      <c r="K1990" s="100" t="s">
        <v>4077</v>
      </c>
      <c r="L1990" s="97" t="s">
        <v>1556</v>
      </c>
      <c r="M1990" s="102" t="s">
        <v>4068</v>
      </c>
      <c r="N1990" s="102"/>
      <c r="O1990"/>
      <c r="P1990" t="str">
        <f t="shared" si="569"/>
        <v>NOT EQUAL</v>
      </c>
      <c r="Q1990" t="str">
        <f>IF(ISNA(VLOOKUP(AC1990,#REF!,1)),"//","")</f>
        <v/>
      </c>
      <c r="R1990"/>
      <c r="S1990" s="43">
        <f t="shared" si="542"/>
        <v>629</v>
      </c>
      <c r="T1990" s="92"/>
      <c r="U1990" s="70"/>
      <c r="V1990" s="70"/>
      <c r="W1990" s="44" t="str">
        <f t="shared" si="570"/>
        <v/>
      </c>
      <c r="X1990" s="25" t="str">
        <f t="shared" si="571"/>
        <v/>
      </c>
      <c r="Y1990" s="1">
        <f t="shared" si="572"/>
        <v>1941</v>
      </c>
      <c r="Z1990" t="str">
        <f t="shared" si="573"/>
        <v>USER_SFTg00U</v>
      </c>
      <c r="AA1990" s="158" t="str">
        <f>IF(ISNA(VLOOKUP(X1990,Sheet2!J:J,1,0)),"//","")</f>
        <v/>
      </c>
      <c r="AC1990" s="108" t="str">
        <f t="shared" si="574"/>
        <v/>
      </c>
      <c r="AD1990" t="b">
        <f t="shared" si="575"/>
        <v>1</v>
      </c>
    </row>
    <row r="1991" spans="1:30">
      <c r="A1991" s="56">
        <f t="shared" si="566"/>
        <v>1991</v>
      </c>
      <c r="B1991" s="55">
        <f t="shared" si="567"/>
        <v>1942</v>
      </c>
      <c r="C1991" s="97" t="s">
        <v>4032</v>
      </c>
      <c r="D1991" s="97" t="s">
        <v>1095</v>
      </c>
      <c r="E1991" s="98" t="s">
        <v>533</v>
      </c>
      <c r="F1991" s="98" t="s">
        <v>4812</v>
      </c>
      <c r="G1991" s="99">
        <v>0</v>
      </c>
      <c r="H1991" s="99">
        <v>0</v>
      </c>
      <c r="I1991" s="182" t="s">
        <v>1</v>
      </c>
      <c r="J1991" s="98" t="s">
        <v>1550</v>
      </c>
      <c r="K1991" s="100" t="s">
        <v>4077</v>
      </c>
      <c r="L1991" s="97" t="s">
        <v>1556</v>
      </c>
      <c r="M1991" s="102" t="s">
        <v>3679</v>
      </c>
      <c r="N1991" s="102"/>
      <c r="O1991"/>
      <c r="P1991" t="str">
        <f t="shared" si="569"/>
        <v>NOT EQUAL</v>
      </c>
      <c r="Q1991" t="str">
        <f>IF(ISNA(VLOOKUP(AC1991,#REF!,1)),"//","")</f>
        <v/>
      </c>
      <c r="R1991"/>
      <c r="S1991" s="43">
        <f t="shared" ref="S1991:S2054" si="576">IF(X1991&lt;&gt;"",S1990+1,S1990)</f>
        <v>629</v>
      </c>
      <c r="T1991" s="92"/>
      <c r="U1991" s="70"/>
      <c r="V1991" s="70"/>
      <c r="W1991" s="44" t="str">
        <f t="shared" si="570"/>
        <v/>
      </c>
      <c r="X1991" s="25" t="str">
        <f t="shared" si="571"/>
        <v/>
      </c>
      <c r="Y1991" s="1">
        <f t="shared" si="572"/>
        <v>1942</v>
      </c>
      <c r="Z1991" t="str">
        <f t="shared" si="573"/>
        <v>USER_PRIM01U</v>
      </c>
      <c r="AA1991" s="158" t="str">
        <f>IF(ISNA(VLOOKUP(X1991,Sheet2!J:J,1,0)),"//","")</f>
        <v/>
      </c>
      <c r="AC1991" s="108" t="str">
        <f t="shared" si="574"/>
        <v/>
      </c>
      <c r="AD1991" t="b">
        <f t="shared" si="575"/>
        <v>1</v>
      </c>
    </row>
    <row r="1992" spans="1:30">
      <c r="A1992" s="56">
        <f t="shared" si="566"/>
        <v>1992</v>
      </c>
      <c r="B1992" s="55">
        <f t="shared" si="567"/>
        <v>1943</v>
      </c>
      <c r="C1992" s="97" t="s">
        <v>4033</v>
      </c>
      <c r="D1992" s="97" t="s">
        <v>1095</v>
      </c>
      <c r="E1992" s="98" t="s">
        <v>533</v>
      </c>
      <c r="F1992" s="98" t="s">
        <v>4819</v>
      </c>
      <c r="G1992" s="99">
        <v>0</v>
      </c>
      <c r="H1992" s="99">
        <v>0</v>
      </c>
      <c r="I1992" s="182" t="s">
        <v>1</v>
      </c>
      <c r="J1992" s="98" t="s">
        <v>1550</v>
      </c>
      <c r="K1992" s="100" t="s">
        <v>4077</v>
      </c>
      <c r="L1992" s="97" t="s">
        <v>1556</v>
      </c>
      <c r="M1992" s="102" t="s">
        <v>3680</v>
      </c>
      <c r="N1992" s="102"/>
      <c r="O1992"/>
      <c r="P1992" t="str">
        <f t="shared" si="569"/>
        <v>NOT EQUAL</v>
      </c>
      <c r="Q1992" t="str">
        <f>IF(ISNA(VLOOKUP(AC1992,#REF!,1)),"//","")</f>
        <v/>
      </c>
      <c r="R1992"/>
      <c r="S1992" s="43">
        <f t="shared" si="576"/>
        <v>629</v>
      </c>
      <c r="T1992" s="92"/>
      <c r="U1992" s="70"/>
      <c r="V1992" s="70"/>
      <c r="W1992" s="44" t="str">
        <f t="shared" si="570"/>
        <v/>
      </c>
      <c r="X1992" s="25" t="str">
        <f t="shared" si="571"/>
        <v/>
      </c>
      <c r="Y1992" s="1">
        <f t="shared" si="572"/>
        <v>1943</v>
      </c>
      <c r="Z1992" t="str">
        <f t="shared" si="573"/>
        <v>USER_SFTf01U</v>
      </c>
      <c r="AA1992" s="158" t="str">
        <f>IF(ISNA(VLOOKUP(X1992,Sheet2!J:J,1,0)),"//","")</f>
        <v/>
      </c>
      <c r="AC1992" s="108" t="str">
        <f t="shared" si="574"/>
        <v/>
      </c>
      <c r="AD1992" t="b">
        <f t="shared" si="575"/>
        <v>1</v>
      </c>
    </row>
    <row r="1993" spans="1:30">
      <c r="A1993" s="56">
        <f t="shared" si="566"/>
        <v>1993</v>
      </c>
      <c r="B1993" s="55">
        <f t="shared" si="567"/>
        <v>1944</v>
      </c>
      <c r="C1993" s="97" t="s">
        <v>4034</v>
      </c>
      <c r="D1993" s="97" t="s">
        <v>1095</v>
      </c>
      <c r="E1993" s="98" t="s">
        <v>533</v>
      </c>
      <c r="F1993" s="98" t="s">
        <v>4820</v>
      </c>
      <c r="G1993" s="99">
        <v>0</v>
      </c>
      <c r="H1993" s="99">
        <v>0</v>
      </c>
      <c r="I1993" s="182" t="s">
        <v>1</v>
      </c>
      <c r="J1993" s="98" t="s">
        <v>1550</v>
      </c>
      <c r="K1993" s="100" t="s">
        <v>4077</v>
      </c>
      <c r="L1993" s="97" t="s">
        <v>1556</v>
      </c>
      <c r="M1993" s="102" t="s">
        <v>4069</v>
      </c>
      <c r="N1993" s="102"/>
      <c r="O1993"/>
      <c r="P1993" t="str">
        <f t="shared" si="569"/>
        <v>NOT EQUAL</v>
      </c>
      <c r="Q1993" t="str">
        <f>IF(ISNA(VLOOKUP(AC1993,#REF!,1)),"//","")</f>
        <v/>
      </c>
      <c r="R1993"/>
      <c r="S1993" s="43">
        <f t="shared" si="576"/>
        <v>629</v>
      </c>
      <c r="T1993" s="92"/>
      <c r="U1993" s="70"/>
      <c r="V1993" s="70"/>
      <c r="W1993" s="44" t="str">
        <f t="shared" si="570"/>
        <v/>
      </c>
      <c r="X1993" s="25" t="str">
        <f t="shared" si="571"/>
        <v/>
      </c>
      <c r="Y1993" s="1">
        <f t="shared" si="572"/>
        <v>1944</v>
      </c>
      <c r="Z1993" t="str">
        <f t="shared" si="573"/>
        <v>USER_SFTg01U</v>
      </c>
      <c r="AA1993" s="158" t="str">
        <f>IF(ISNA(VLOOKUP(X1993,Sheet2!J:J,1,0)),"//","")</f>
        <v/>
      </c>
      <c r="AC1993" s="108" t="str">
        <f t="shared" si="574"/>
        <v/>
      </c>
      <c r="AD1993" t="b">
        <f t="shared" si="575"/>
        <v>1</v>
      </c>
    </row>
    <row r="1994" spans="1:30">
      <c r="A1994" s="56">
        <f t="shared" si="566"/>
        <v>1994</v>
      </c>
      <c r="B1994" s="55">
        <f t="shared" si="567"/>
        <v>1945</v>
      </c>
      <c r="C1994" s="97" t="s">
        <v>4032</v>
      </c>
      <c r="D1994" s="97" t="s">
        <v>1096</v>
      </c>
      <c r="E1994" s="98" t="s">
        <v>533</v>
      </c>
      <c r="F1994" s="98" t="s">
        <v>4813</v>
      </c>
      <c r="G1994" s="99">
        <v>0</v>
      </c>
      <c r="H1994" s="99">
        <v>0</v>
      </c>
      <c r="I1994" s="182" t="s">
        <v>1</v>
      </c>
      <c r="J1994" s="98" t="s">
        <v>1550</v>
      </c>
      <c r="K1994" s="100" t="s">
        <v>4077</v>
      </c>
      <c r="L1994" s="97" t="s">
        <v>1556</v>
      </c>
      <c r="M1994" s="102" t="s">
        <v>3681</v>
      </c>
      <c r="N1994" s="102"/>
      <c r="O1994"/>
      <c r="P1994" t="str">
        <f t="shared" si="569"/>
        <v>NOT EQUAL</v>
      </c>
      <c r="Q1994" t="str">
        <f>IF(ISNA(VLOOKUP(AC1994,#REF!,1)),"//","")</f>
        <v/>
      </c>
      <c r="R1994"/>
      <c r="S1994" s="43">
        <f t="shared" si="576"/>
        <v>629</v>
      </c>
      <c r="T1994" s="92"/>
      <c r="U1994" s="70"/>
      <c r="V1994" s="70"/>
      <c r="W1994" s="44" t="str">
        <f t="shared" si="570"/>
        <v/>
      </c>
      <c r="X1994" s="25" t="str">
        <f t="shared" si="571"/>
        <v/>
      </c>
      <c r="Y1994" s="1">
        <f t="shared" si="572"/>
        <v>1945</v>
      </c>
      <c r="Z1994" t="str">
        <f t="shared" si="573"/>
        <v>USER_PRIM02U</v>
      </c>
      <c r="AA1994" s="158" t="str">
        <f>IF(ISNA(VLOOKUP(X1994,Sheet2!J:J,1,0)),"//","")</f>
        <v/>
      </c>
      <c r="AC1994" s="108" t="str">
        <f t="shared" si="574"/>
        <v/>
      </c>
      <c r="AD1994" t="b">
        <f t="shared" si="575"/>
        <v>1</v>
      </c>
    </row>
    <row r="1995" spans="1:30">
      <c r="A1995" s="56">
        <f t="shared" si="566"/>
        <v>1995</v>
      </c>
      <c r="B1995" s="55">
        <f t="shared" si="567"/>
        <v>1946</v>
      </c>
      <c r="C1995" s="97" t="s">
        <v>4033</v>
      </c>
      <c r="D1995" s="97" t="s">
        <v>1096</v>
      </c>
      <c r="E1995" s="98" t="s">
        <v>533</v>
      </c>
      <c r="F1995" s="98" t="s">
        <v>4821</v>
      </c>
      <c r="G1995" s="99">
        <v>0</v>
      </c>
      <c r="H1995" s="99">
        <v>0</v>
      </c>
      <c r="I1995" s="182" t="s">
        <v>1</v>
      </c>
      <c r="J1995" s="98" t="s">
        <v>1550</v>
      </c>
      <c r="K1995" s="100" t="s">
        <v>4077</v>
      </c>
      <c r="L1995" s="97" t="s">
        <v>1556</v>
      </c>
      <c r="M1995" s="102" t="s">
        <v>3682</v>
      </c>
      <c r="N1995" s="102"/>
      <c r="O1995"/>
      <c r="P1995" t="str">
        <f t="shared" si="569"/>
        <v>NOT EQUAL</v>
      </c>
      <c r="Q1995" t="str">
        <f>IF(ISNA(VLOOKUP(AC1995,#REF!,1)),"//","")</f>
        <v/>
      </c>
      <c r="R1995"/>
      <c r="S1995" s="43">
        <f t="shared" si="576"/>
        <v>629</v>
      </c>
      <c r="T1995" s="92"/>
      <c r="U1995" s="70"/>
      <c r="V1995" s="70"/>
      <c r="W1995" s="44" t="str">
        <f t="shared" si="570"/>
        <v/>
      </c>
      <c r="X1995" s="25" t="str">
        <f t="shared" si="571"/>
        <v/>
      </c>
      <c r="Y1995" s="1">
        <f t="shared" si="572"/>
        <v>1946</v>
      </c>
      <c r="Z1995" t="str">
        <f t="shared" si="573"/>
        <v>USER_SFTf02U</v>
      </c>
      <c r="AA1995" s="158" t="str">
        <f>IF(ISNA(VLOOKUP(X1995,Sheet2!J:J,1,0)),"//","")</f>
        <v/>
      </c>
      <c r="AC1995" s="108" t="str">
        <f t="shared" si="574"/>
        <v/>
      </c>
      <c r="AD1995" t="b">
        <f t="shared" si="575"/>
        <v>1</v>
      </c>
    </row>
    <row r="1996" spans="1:30">
      <c r="A1996" s="56">
        <f t="shared" si="566"/>
        <v>1996</v>
      </c>
      <c r="B1996" s="55">
        <f t="shared" si="567"/>
        <v>1947</v>
      </c>
      <c r="C1996" s="97" t="s">
        <v>4034</v>
      </c>
      <c r="D1996" s="97" t="s">
        <v>1096</v>
      </c>
      <c r="E1996" s="98" t="s">
        <v>533</v>
      </c>
      <c r="F1996" s="98" t="s">
        <v>4822</v>
      </c>
      <c r="G1996" s="99">
        <v>0</v>
      </c>
      <c r="H1996" s="99">
        <v>0</v>
      </c>
      <c r="I1996" s="182" t="s">
        <v>1</v>
      </c>
      <c r="J1996" s="98" t="s">
        <v>1550</v>
      </c>
      <c r="K1996" s="100" t="s">
        <v>4077</v>
      </c>
      <c r="L1996" s="97" t="s">
        <v>1556</v>
      </c>
      <c r="M1996" s="102" t="s">
        <v>4070</v>
      </c>
      <c r="N1996" s="102"/>
      <c r="O1996"/>
      <c r="P1996" t="str">
        <f t="shared" si="569"/>
        <v>NOT EQUAL</v>
      </c>
      <c r="Q1996" t="str">
        <f>IF(ISNA(VLOOKUP(AC1996,#REF!,1)),"//","")</f>
        <v/>
      </c>
      <c r="R1996"/>
      <c r="S1996" s="43">
        <f t="shared" si="576"/>
        <v>629</v>
      </c>
      <c r="T1996" s="92"/>
      <c r="U1996" s="70"/>
      <c r="V1996" s="70"/>
      <c r="W1996" s="44" t="str">
        <f t="shared" si="570"/>
        <v/>
      </c>
      <c r="X1996" s="25" t="str">
        <f t="shared" si="571"/>
        <v/>
      </c>
      <c r="Y1996" s="1">
        <f t="shared" si="572"/>
        <v>1947</v>
      </c>
      <c r="Z1996" t="str">
        <f t="shared" si="573"/>
        <v>USER_SFTg02U</v>
      </c>
      <c r="AA1996" s="158" t="str">
        <f>IF(ISNA(VLOOKUP(X1996,Sheet2!J:J,1,0)),"//","")</f>
        <v/>
      </c>
      <c r="AC1996" s="108" t="str">
        <f t="shared" si="574"/>
        <v/>
      </c>
      <c r="AD1996" t="b">
        <f t="shared" si="575"/>
        <v>1</v>
      </c>
    </row>
    <row r="1997" spans="1:30">
      <c r="A1997" s="56">
        <f t="shared" si="566"/>
        <v>1997</v>
      </c>
      <c r="B1997" s="55">
        <f t="shared" si="567"/>
        <v>1948</v>
      </c>
      <c r="C1997" s="97" t="s">
        <v>4032</v>
      </c>
      <c r="D1997" s="97" t="s">
        <v>1097</v>
      </c>
      <c r="E1997" s="98" t="s">
        <v>533</v>
      </c>
      <c r="F1997" s="98" t="s">
        <v>4814</v>
      </c>
      <c r="G1997" s="99">
        <v>0</v>
      </c>
      <c r="H1997" s="99">
        <v>0</v>
      </c>
      <c r="I1997" s="182" t="s">
        <v>1</v>
      </c>
      <c r="J1997" s="98" t="s">
        <v>1550</v>
      </c>
      <c r="K1997" s="100" t="s">
        <v>4077</v>
      </c>
      <c r="L1997" s="97" t="s">
        <v>1556</v>
      </c>
      <c r="M1997" s="102" t="s">
        <v>3683</v>
      </c>
      <c r="N1997" s="102"/>
      <c r="O1997"/>
      <c r="P1997" t="str">
        <f t="shared" si="569"/>
        <v>NOT EQUAL</v>
      </c>
      <c r="Q1997" t="str">
        <f>IF(ISNA(VLOOKUP(AC1997,#REF!,1)),"//","")</f>
        <v/>
      </c>
      <c r="R1997"/>
      <c r="S1997" s="43">
        <f t="shared" si="576"/>
        <v>629</v>
      </c>
      <c r="T1997" s="92"/>
      <c r="U1997" s="70"/>
      <c r="V1997" s="70"/>
      <c r="W1997" s="44" t="str">
        <f t="shared" si="570"/>
        <v/>
      </c>
      <c r="X1997" s="25" t="str">
        <f t="shared" si="571"/>
        <v/>
      </c>
      <c r="Y1997" s="1">
        <f t="shared" si="572"/>
        <v>1948</v>
      </c>
      <c r="Z1997" t="str">
        <f t="shared" si="573"/>
        <v>USER_PRIM03U</v>
      </c>
      <c r="AA1997" s="158" t="str">
        <f>IF(ISNA(VLOOKUP(X1997,Sheet2!J:J,1,0)),"//","")</f>
        <v/>
      </c>
      <c r="AC1997" s="108" t="str">
        <f t="shared" si="574"/>
        <v/>
      </c>
      <c r="AD1997" t="b">
        <f t="shared" si="575"/>
        <v>1</v>
      </c>
    </row>
    <row r="1998" spans="1:30">
      <c r="A1998" s="56">
        <f t="shared" si="566"/>
        <v>1998</v>
      </c>
      <c r="B1998" s="55">
        <f t="shared" si="567"/>
        <v>1949</v>
      </c>
      <c r="C1998" s="97" t="s">
        <v>4033</v>
      </c>
      <c r="D1998" s="97" t="s">
        <v>1097</v>
      </c>
      <c r="E1998" s="98" t="s">
        <v>533</v>
      </c>
      <c r="F1998" s="98" t="s">
        <v>4823</v>
      </c>
      <c r="G1998" s="99">
        <v>0</v>
      </c>
      <c r="H1998" s="99">
        <v>0</v>
      </c>
      <c r="I1998" s="182" t="s">
        <v>1</v>
      </c>
      <c r="J1998" s="98" t="s">
        <v>1550</v>
      </c>
      <c r="K1998" s="100" t="s">
        <v>4077</v>
      </c>
      <c r="L1998" s="97" t="s">
        <v>1556</v>
      </c>
      <c r="M1998" s="102" t="s">
        <v>3684</v>
      </c>
      <c r="N1998" s="102"/>
      <c r="O1998"/>
      <c r="P1998" t="str">
        <f t="shared" si="569"/>
        <v>NOT EQUAL</v>
      </c>
      <c r="Q1998" t="str">
        <f>IF(ISNA(VLOOKUP(AC1998,#REF!,1)),"//","")</f>
        <v/>
      </c>
      <c r="R1998"/>
      <c r="S1998" s="43">
        <f t="shared" si="576"/>
        <v>629</v>
      </c>
      <c r="T1998" s="92"/>
      <c r="U1998" s="70"/>
      <c r="V1998" s="70"/>
      <c r="W1998" s="44" t="str">
        <f t="shared" si="570"/>
        <v/>
      </c>
      <c r="X1998" s="25" t="str">
        <f t="shared" si="571"/>
        <v/>
      </c>
      <c r="Y1998" s="1">
        <f t="shared" si="572"/>
        <v>1949</v>
      </c>
      <c r="Z1998" t="str">
        <f t="shared" si="573"/>
        <v>USER_SFTf03U</v>
      </c>
      <c r="AA1998" s="158" t="str">
        <f>IF(ISNA(VLOOKUP(X1998,Sheet2!J:J,1,0)),"//","")</f>
        <v/>
      </c>
      <c r="AC1998" s="108" t="str">
        <f t="shared" si="574"/>
        <v/>
      </c>
      <c r="AD1998" t="b">
        <f t="shared" si="575"/>
        <v>1</v>
      </c>
    </row>
    <row r="1999" spans="1:30">
      <c r="A1999" s="56">
        <f t="shared" si="566"/>
        <v>1999</v>
      </c>
      <c r="B1999" s="55">
        <f t="shared" si="567"/>
        <v>1950</v>
      </c>
      <c r="C1999" s="97" t="s">
        <v>4034</v>
      </c>
      <c r="D1999" s="97" t="s">
        <v>1097</v>
      </c>
      <c r="E1999" s="98" t="s">
        <v>533</v>
      </c>
      <c r="F1999" s="98" t="s">
        <v>4824</v>
      </c>
      <c r="G1999" s="99">
        <v>0</v>
      </c>
      <c r="H1999" s="99">
        <v>0</v>
      </c>
      <c r="I1999" s="182" t="s">
        <v>1</v>
      </c>
      <c r="J1999" s="98" t="s">
        <v>1550</v>
      </c>
      <c r="K1999" s="100" t="s">
        <v>4077</v>
      </c>
      <c r="L1999" s="97" t="s">
        <v>1556</v>
      </c>
      <c r="M1999" s="102" t="s">
        <v>4071</v>
      </c>
      <c r="N1999" s="102"/>
      <c r="O1999"/>
      <c r="P1999" t="str">
        <f t="shared" si="569"/>
        <v>NOT EQUAL</v>
      </c>
      <c r="Q1999" t="str">
        <f>IF(ISNA(VLOOKUP(AC1999,#REF!,1)),"//","")</f>
        <v/>
      </c>
      <c r="R1999"/>
      <c r="S1999" s="43">
        <f t="shared" si="576"/>
        <v>629</v>
      </c>
      <c r="T1999" s="92"/>
      <c r="U1999" s="70"/>
      <c r="V1999" s="70"/>
      <c r="W1999" s="44" t="str">
        <f t="shared" si="570"/>
        <v/>
      </c>
      <c r="X1999" s="25" t="str">
        <f t="shared" si="571"/>
        <v/>
      </c>
      <c r="Y1999" s="1">
        <f t="shared" si="572"/>
        <v>1950</v>
      </c>
      <c r="Z1999" t="str">
        <f t="shared" si="573"/>
        <v>USER_SFTg03U</v>
      </c>
      <c r="AA1999" s="158" t="str">
        <f>IF(ISNA(VLOOKUP(X1999,Sheet2!J:J,1,0)),"//","")</f>
        <v/>
      </c>
      <c r="AC1999" s="108" t="str">
        <f t="shared" si="574"/>
        <v/>
      </c>
      <c r="AD1999" t="b">
        <f t="shared" si="575"/>
        <v>1</v>
      </c>
    </row>
    <row r="2000" spans="1:30">
      <c r="A2000" s="56">
        <f t="shared" si="566"/>
        <v>2000</v>
      </c>
      <c r="B2000" s="55">
        <f t="shared" si="567"/>
        <v>1951</v>
      </c>
      <c r="C2000" s="97" t="s">
        <v>4032</v>
      </c>
      <c r="D2000" s="97" t="s">
        <v>1098</v>
      </c>
      <c r="E2000" s="98" t="s">
        <v>533</v>
      </c>
      <c r="F2000" s="98" t="s">
        <v>4815</v>
      </c>
      <c r="G2000" s="99">
        <v>0</v>
      </c>
      <c r="H2000" s="99">
        <v>0</v>
      </c>
      <c r="I2000" s="182" t="s">
        <v>1</v>
      </c>
      <c r="J2000" s="98" t="s">
        <v>1550</v>
      </c>
      <c r="K2000" s="100" t="s">
        <v>4077</v>
      </c>
      <c r="L2000" s="97" t="s">
        <v>1556</v>
      </c>
      <c r="M2000" s="102" t="s">
        <v>3685</v>
      </c>
      <c r="N2000" s="102"/>
      <c r="O2000"/>
      <c r="P2000" t="str">
        <f t="shared" si="569"/>
        <v>NOT EQUAL</v>
      </c>
      <c r="Q2000" t="str">
        <f>IF(ISNA(VLOOKUP(AC2000,#REF!,1)),"//","")</f>
        <v/>
      </c>
      <c r="R2000"/>
      <c r="S2000" s="43">
        <f t="shared" si="576"/>
        <v>629</v>
      </c>
      <c r="T2000" s="92"/>
      <c r="U2000" s="70"/>
      <c r="V2000" s="70"/>
      <c r="W2000" s="44" t="str">
        <f t="shared" si="570"/>
        <v/>
      </c>
      <c r="X2000" s="25" t="str">
        <f t="shared" si="571"/>
        <v/>
      </c>
      <c r="Y2000" s="1">
        <f t="shared" si="572"/>
        <v>1951</v>
      </c>
      <c r="Z2000" t="str">
        <f t="shared" si="573"/>
        <v>USER_PRIM04U</v>
      </c>
      <c r="AA2000" s="158" t="str">
        <f>IF(ISNA(VLOOKUP(X2000,Sheet2!J:J,1,0)),"//","")</f>
        <v/>
      </c>
      <c r="AC2000" s="108" t="str">
        <f t="shared" si="574"/>
        <v/>
      </c>
      <c r="AD2000" t="b">
        <f t="shared" si="575"/>
        <v>1</v>
      </c>
    </row>
    <row r="2001" spans="1:30">
      <c r="A2001" s="56">
        <f t="shared" si="566"/>
        <v>2001</v>
      </c>
      <c r="B2001" s="55">
        <f t="shared" si="567"/>
        <v>1952</v>
      </c>
      <c r="C2001" s="97" t="s">
        <v>4033</v>
      </c>
      <c r="D2001" s="97" t="s">
        <v>1098</v>
      </c>
      <c r="E2001" s="98" t="s">
        <v>533</v>
      </c>
      <c r="F2001" s="98" t="s">
        <v>4825</v>
      </c>
      <c r="G2001" s="99">
        <v>0</v>
      </c>
      <c r="H2001" s="99">
        <v>0</v>
      </c>
      <c r="I2001" s="182" t="s">
        <v>1</v>
      </c>
      <c r="J2001" s="98" t="s">
        <v>1550</v>
      </c>
      <c r="K2001" s="100" t="s">
        <v>4077</v>
      </c>
      <c r="L2001" s="97" t="s">
        <v>1556</v>
      </c>
      <c r="M2001" s="102" t="s">
        <v>3686</v>
      </c>
      <c r="N2001" s="102"/>
      <c r="O2001"/>
      <c r="P2001" t="str">
        <f t="shared" si="569"/>
        <v>NOT EQUAL</v>
      </c>
      <c r="Q2001" t="str">
        <f>IF(ISNA(VLOOKUP(AC2001,#REF!,1)),"//","")</f>
        <v/>
      </c>
      <c r="R2001"/>
      <c r="S2001" s="43">
        <f t="shared" si="576"/>
        <v>629</v>
      </c>
      <c r="T2001" s="92"/>
      <c r="U2001" s="70"/>
      <c r="V2001" s="70"/>
      <c r="W2001" s="44" t="str">
        <f t="shared" si="570"/>
        <v/>
      </c>
      <c r="X2001" s="25" t="str">
        <f t="shared" si="571"/>
        <v/>
      </c>
      <c r="Y2001" s="1">
        <f t="shared" si="572"/>
        <v>1952</v>
      </c>
      <c r="Z2001" t="str">
        <f t="shared" si="573"/>
        <v>USER_SFTf04U</v>
      </c>
      <c r="AA2001" s="158" t="str">
        <f>IF(ISNA(VLOOKUP(X2001,Sheet2!J:J,1,0)),"//","")</f>
        <v/>
      </c>
      <c r="AC2001" s="108" t="str">
        <f t="shared" si="574"/>
        <v/>
      </c>
      <c r="AD2001" t="b">
        <f t="shared" si="575"/>
        <v>1</v>
      </c>
    </row>
    <row r="2002" spans="1:30">
      <c r="A2002" s="56">
        <f t="shared" si="566"/>
        <v>2002</v>
      </c>
      <c r="B2002" s="55">
        <f t="shared" si="567"/>
        <v>1953</v>
      </c>
      <c r="C2002" s="97" t="s">
        <v>4034</v>
      </c>
      <c r="D2002" s="97" t="s">
        <v>1098</v>
      </c>
      <c r="E2002" s="98" t="s">
        <v>533</v>
      </c>
      <c r="F2002" s="98" t="s">
        <v>4826</v>
      </c>
      <c r="G2002" s="99">
        <v>0</v>
      </c>
      <c r="H2002" s="99">
        <v>0</v>
      </c>
      <c r="I2002" s="182" t="s">
        <v>1</v>
      </c>
      <c r="J2002" s="98" t="s">
        <v>1550</v>
      </c>
      <c r="K2002" s="100" t="s">
        <v>4077</v>
      </c>
      <c r="L2002" s="97" t="s">
        <v>1556</v>
      </c>
      <c r="M2002" s="102" t="s">
        <v>4072</v>
      </c>
      <c r="N2002" s="102"/>
      <c r="O2002"/>
      <c r="P2002" t="str">
        <f t="shared" si="569"/>
        <v>NOT EQUAL</v>
      </c>
      <c r="Q2002" t="str">
        <f>IF(ISNA(VLOOKUP(AC2002,#REF!,1)),"//","")</f>
        <v/>
      </c>
      <c r="R2002"/>
      <c r="S2002" s="43">
        <f t="shared" si="576"/>
        <v>629</v>
      </c>
      <c r="T2002" s="92"/>
      <c r="U2002" s="70"/>
      <c r="V2002" s="70"/>
      <c r="W2002" s="44" t="str">
        <f t="shared" si="570"/>
        <v/>
      </c>
      <c r="X2002" s="25" t="str">
        <f t="shared" si="571"/>
        <v/>
      </c>
      <c r="Y2002" s="1">
        <f t="shared" si="572"/>
        <v>1953</v>
      </c>
      <c r="Z2002" t="str">
        <f t="shared" si="573"/>
        <v>USER_SFTg04U</v>
      </c>
      <c r="AA2002" s="158" t="str">
        <f>IF(ISNA(VLOOKUP(X2002,Sheet2!J:J,1,0)),"//","")</f>
        <v/>
      </c>
      <c r="AC2002" s="108" t="str">
        <f t="shared" si="574"/>
        <v/>
      </c>
      <c r="AD2002" t="b">
        <f t="shared" si="575"/>
        <v>1</v>
      </c>
    </row>
    <row r="2003" spans="1:30">
      <c r="A2003" s="56">
        <f t="shared" si="566"/>
        <v>2003</v>
      </c>
      <c r="B2003" s="55">
        <f t="shared" si="567"/>
        <v>1954</v>
      </c>
      <c r="C2003" s="97" t="s">
        <v>4032</v>
      </c>
      <c r="D2003" s="97" t="s">
        <v>1099</v>
      </c>
      <c r="E2003" s="98" t="s">
        <v>533</v>
      </c>
      <c r="F2003" s="98" t="s">
        <v>4816</v>
      </c>
      <c r="G2003" s="99">
        <v>0</v>
      </c>
      <c r="H2003" s="99">
        <v>0</v>
      </c>
      <c r="I2003" s="182" t="s">
        <v>1</v>
      </c>
      <c r="J2003" s="98" t="s">
        <v>1550</v>
      </c>
      <c r="K2003" s="100" t="s">
        <v>4077</v>
      </c>
      <c r="L2003" s="97" t="s">
        <v>1556</v>
      </c>
      <c r="M2003" s="102" t="s">
        <v>3687</v>
      </c>
      <c r="N2003" s="102"/>
      <c r="O2003"/>
      <c r="P2003" t="str">
        <f t="shared" si="569"/>
        <v>NOT EQUAL</v>
      </c>
      <c r="Q2003" t="str">
        <f>IF(ISNA(VLOOKUP(AC2003,#REF!,1)),"//","")</f>
        <v/>
      </c>
      <c r="R2003"/>
      <c r="S2003" s="43">
        <f t="shared" si="576"/>
        <v>629</v>
      </c>
      <c r="T2003" s="92"/>
      <c r="U2003" s="70"/>
      <c r="V2003" s="70"/>
      <c r="W2003" s="44" t="str">
        <f t="shared" si="570"/>
        <v/>
      </c>
      <c r="X2003" s="25" t="str">
        <f t="shared" si="571"/>
        <v/>
      </c>
      <c r="Y2003" s="1">
        <f t="shared" si="572"/>
        <v>1954</v>
      </c>
      <c r="Z2003" t="str">
        <f t="shared" si="573"/>
        <v>USER_PRIM05U</v>
      </c>
      <c r="AA2003" s="158" t="str">
        <f>IF(ISNA(VLOOKUP(X2003,Sheet2!J:J,1,0)),"//","")</f>
        <v/>
      </c>
      <c r="AC2003" s="108" t="str">
        <f t="shared" si="574"/>
        <v/>
      </c>
      <c r="AD2003" t="b">
        <f t="shared" si="575"/>
        <v>1</v>
      </c>
    </row>
    <row r="2004" spans="1:30">
      <c r="A2004" s="56">
        <f t="shared" si="566"/>
        <v>2004</v>
      </c>
      <c r="B2004" s="55">
        <f t="shared" si="567"/>
        <v>1955</v>
      </c>
      <c r="C2004" s="97" t="s">
        <v>4033</v>
      </c>
      <c r="D2004" s="97" t="s">
        <v>1099</v>
      </c>
      <c r="E2004" s="98" t="s">
        <v>533</v>
      </c>
      <c r="F2004" s="98" t="s">
        <v>4827</v>
      </c>
      <c r="G2004" s="99">
        <v>0</v>
      </c>
      <c r="H2004" s="99">
        <v>0</v>
      </c>
      <c r="I2004" s="182" t="s">
        <v>1</v>
      </c>
      <c r="J2004" s="98" t="s">
        <v>1550</v>
      </c>
      <c r="K2004" s="100" t="s">
        <v>4077</v>
      </c>
      <c r="L2004" s="97" t="s">
        <v>1556</v>
      </c>
      <c r="M2004" s="102" t="s">
        <v>3688</v>
      </c>
      <c r="N2004" s="102"/>
      <c r="O2004"/>
      <c r="P2004" t="str">
        <f t="shared" si="569"/>
        <v>NOT EQUAL</v>
      </c>
      <c r="Q2004" t="str">
        <f>IF(ISNA(VLOOKUP(AC2004,#REF!,1)),"//","")</f>
        <v/>
      </c>
      <c r="R2004"/>
      <c r="S2004" s="43">
        <f t="shared" si="576"/>
        <v>629</v>
      </c>
      <c r="T2004" s="92"/>
      <c r="U2004" s="70"/>
      <c r="V2004" s="70"/>
      <c r="W2004" s="44" t="str">
        <f t="shared" si="570"/>
        <v/>
      </c>
      <c r="X2004" s="25" t="str">
        <f t="shared" si="571"/>
        <v/>
      </c>
      <c r="Y2004" s="1">
        <f t="shared" si="572"/>
        <v>1955</v>
      </c>
      <c r="Z2004" t="str">
        <f t="shared" si="573"/>
        <v>USER_SFTf05U</v>
      </c>
      <c r="AA2004" s="158" t="str">
        <f>IF(ISNA(VLOOKUP(X2004,Sheet2!J:J,1,0)),"//","")</f>
        <v/>
      </c>
      <c r="AC2004" s="108" t="str">
        <f t="shared" si="574"/>
        <v/>
      </c>
      <c r="AD2004" t="b">
        <f t="shared" si="575"/>
        <v>1</v>
      </c>
    </row>
    <row r="2005" spans="1:30">
      <c r="A2005" s="56">
        <f t="shared" si="566"/>
        <v>2005</v>
      </c>
      <c r="B2005" s="55">
        <f t="shared" si="567"/>
        <v>1956</v>
      </c>
      <c r="C2005" s="97" t="s">
        <v>4034</v>
      </c>
      <c r="D2005" s="97" t="s">
        <v>1099</v>
      </c>
      <c r="E2005" s="98" t="s">
        <v>533</v>
      </c>
      <c r="F2005" s="98" t="s">
        <v>4829</v>
      </c>
      <c r="G2005" s="99">
        <v>0</v>
      </c>
      <c r="H2005" s="99">
        <v>0</v>
      </c>
      <c r="I2005" s="182" t="s">
        <v>1</v>
      </c>
      <c r="J2005" s="98" t="s">
        <v>1550</v>
      </c>
      <c r="K2005" s="100" t="s">
        <v>4077</v>
      </c>
      <c r="L2005" s="97" t="s">
        <v>1556</v>
      </c>
      <c r="M2005" s="102" t="s">
        <v>4828</v>
      </c>
      <c r="N2005" s="102"/>
      <c r="O2005"/>
      <c r="P2005" t="str">
        <f t="shared" ref="P2005" si="577">IF(E2005=F2005,"","NOT EQUAL")</f>
        <v>NOT EQUAL</v>
      </c>
      <c r="Q2005" t="str">
        <f>IF(ISNA(VLOOKUP(AC2005,#REF!,1)),"//","")</f>
        <v/>
      </c>
      <c r="R2005"/>
      <c r="S2005" s="43">
        <f t="shared" si="576"/>
        <v>629</v>
      </c>
      <c r="T2005" s="92"/>
      <c r="U2005" s="70"/>
      <c r="V2005" s="70"/>
      <c r="W2005" s="44" t="str">
        <f t="shared" si="570"/>
        <v/>
      </c>
      <c r="X2005" s="25" t="str">
        <f t="shared" si="571"/>
        <v/>
      </c>
      <c r="Y2005" s="1">
        <f t="shared" si="572"/>
        <v>1956</v>
      </c>
      <c r="Z2005" t="str">
        <f t="shared" si="573"/>
        <v>USER_SFTg05U</v>
      </c>
      <c r="AA2005" s="158" t="str">
        <f>IF(ISNA(VLOOKUP(X2005,Sheet2!J:J,1,0)),"//","")</f>
        <v/>
      </c>
      <c r="AC2005" s="108" t="str">
        <f t="shared" si="574"/>
        <v/>
      </c>
      <c r="AD2005" t="b">
        <f t="shared" si="575"/>
        <v>1</v>
      </c>
    </row>
    <row r="2006" spans="1:30">
      <c r="A2006" s="56">
        <f t="shared" si="566"/>
        <v>2006</v>
      </c>
      <c r="B2006" s="55">
        <f t="shared" si="567"/>
        <v>1957</v>
      </c>
      <c r="C2006" s="97" t="s">
        <v>4035</v>
      </c>
      <c r="D2006" s="97">
        <v>1</v>
      </c>
      <c r="E2006" s="98" t="s">
        <v>2771</v>
      </c>
      <c r="F2006" s="98" t="s">
        <v>2771</v>
      </c>
      <c r="G2006" s="99">
        <v>0</v>
      </c>
      <c r="H2006" s="99">
        <v>0</v>
      </c>
      <c r="I2006" s="177" t="s">
        <v>3</v>
      </c>
      <c r="J2006" s="98" t="s">
        <v>1549</v>
      </c>
      <c r="K2006" s="100" t="s">
        <v>4241</v>
      </c>
      <c r="L2006" s="97" t="s">
        <v>2703</v>
      </c>
      <c r="M2006" s="102" t="s">
        <v>2772</v>
      </c>
      <c r="N2006" s="102"/>
      <c r="O2006"/>
      <c r="P2006" t="str">
        <f t="shared" ref="P2006:P2026" si="578">IF(E2006=F2006,"","NOT EQUAL")</f>
        <v/>
      </c>
      <c r="Q2006" t="str">
        <f>IF(ISNA(VLOOKUP(AC2006,#REF!,1)),"//","")</f>
        <v/>
      </c>
      <c r="R2006"/>
      <c r="S2006" s="43">
        <f t="shared" si="576"/>
        <v>630</v>
      </c>
      <c r="T2006" s="92" t="s">
        <v>2909</v>
      </c>
      <c r="U2006" s="70" t="s">
        <v>2431</v>
      </c>
      <c r="V2006" s="70" t="s">
        <v>2431</v>
      </c>
      <c r="W2006" s="44" t="str">
        <f t="shared" si="570"/>
        <v>"XEQM01"</v>
      </c>
      <c r="X2006" s="25" t="str">
        <f t="shared" si="571"/>
        <v>XEQM01</v>
      </c>
      <c r="Y2006" s="1">
        <f t="shared" si="572"/>
        <v>1957</v>
      </c>
      <c r="Z2006" t="str">
        <f t="shared" si="573"/>
        <v>ITM_X_P1</v>
      </c>
      <c r="AA2006" s="158" t="str">
        <f>IF(ISNA(VLOOKUP(X2006,Sheet2!J:J,1,0)),"//","")</f>
        <v>//</v>
      </c>
      <c r="AC2006" s="108" t="str">
        <f t="shared" si="574"/>
        <v>XEQM01</v>
      </c>
      <c r="AD2006" t="b">
        <f t="shared" si="575"/>
        <v>1</v>
      </c>
    </row>
    <row r="2007" spans="1:30">
      <c r="A2007" s="56">
        <f t="shared" si="566"/>
        <v>2007</v>
      </c>
      <c r="B2007" s="55">
        <f t="shared" si="567"/>
        <v>1958</v>
      </c>
      <c r="C2007" s="97" t="s">
        <v>4035</v>
      </c>
      <c r="D2007" s="97">
        <v>2</v>
      </c>
      <c r="E2007" s="102" t="s">
        <v>2774</v>
      </c>
      <c r="F2007" s="102" t="s">
        <v>2774</v>
      </c>
      <c r="G2007" s="104">
        <v>0</v>
      </c>
      <c r="H2007" s="104">
        <v>0</v>
      </c>
      <c r="I2007" s="177" t="s">
        <v>3</v>
      </c>
      <c r="J2007" s="98" t="s">
        <v>1549</v>
      </c>
      <c r="K2007" s="100" t="s">
        <v>4241</v>
      </c>
      <c r="L2007" s="105" t="s">
        <v>2703</v>
      </c>
      <c r="M2007" s="102" t="s">
        <v>2773</v>
      </c>
      <c r="N2007" s="102"/>
      <c r="O2007"/>
      <c r="P2007" t="str">
        <f t="shared" si="578"/>
        <v/>
      </c>
      <c r="Q2007" t="str">
        <f>IF(ISNA(VLOOKUP(AC2007,#REF!,1)),"//","")</f>
        <v/>
      </c>
      <c r="R2007"/>
      <c r="S2007" s="43">
        <f t="shared" si="576"/>
        <v>631</v>
      </c>
      <c r="T2007" s="92" t="s">
        <v>2909</v>
      </c>
      <c r="U2007" s="70" t="s">
        <v>2431</v>
      </c>
      <c r="V2007" s="70" t="s">
        <v>2431</v>
      </c>
      <c r="W2007" s="44" t="str">
        <f t="shared" si="570"/>
        <v>"XEQM02"</v>
      </c>
      <c r="X2007" s="25" t="str">
        <f t="shared" si="571"/>
        <v>XEQM02</v>
      </c>
      <c r="Y2007" s="1">
        <f t="shared" si="572"/>
        <v>1958</v>
      </c>
      <c r="Z2007" t="str">
        <f t="shared" si="573"/>
        <v>ITM_X_P2</v>
      </c>
      <c r="AA2007" s="158" t="str">
        <f>IF(ISNA(VLOOKUP(X2007,Sheet2!J:J,1,0)),"//","")</f>
        <v>//</v>
      </c>
      <c r="AC2007" s="108" t="str">
        <f t="shared" si="574"/>
        <v>XEQM02</v>
      </c>
      <c r="AD2007" t="b">
        <f t="shared" si="575"/>
        <v>1</v>
      </c>
    </row>
    <row r="2008" spans="1:30">
      <c r="A2008" s="56">
        <f t="shared" si="566"/>
        <v>2008</v>
      </c>
      <c r="B2008" s="55">
        <f t="shared" si="567"/>
        <v>1959</v>
      </c>
      <c r="C2008" s="97" t="s">
        <v>4035</v>
      </c>
      <c r="D2008" s="97">
        <v>3</v>
      </c>
      <c r="E2008" s="102" t="s">
        <v>2791</v>
      </c>
      <c r="F2008" s="102" t="s">
        <v>2791</v>
      </c>
      <c r="G2008" s="104">
        <v>0</v>
      </c>
      <c r="H2008" s="104">
        <v>0</v>
      </c>
      <c r="I2008" s="177" t="s">
        <v>3</v>
      </c>
      <c r="J2008" s="98" t="s">
        <v>1549</v>
      </c>
      <c r="K2008" s="100" t="s">
        <v>4241</v>
      </c>
      <c r="L2008" s="105" t="s">
        <v>2703</v>
      </c>
      <c r="M2008" s="102" t="s">
        <v>2775</v>
      </c>
      <c r="N2008" s="102"/>
      <c r="O2008"/>
      <c r="P2008" t="str">
        <f t="shared" si="578"/>
        <v/>
      </c>
      <c r="Q2008" t="str">
        <f>IF(ISNA(VLOOKUP(AC2008,#REF!,1)),"//","")</f>
        <v/>
      </c>
      <c r="R2008"/>
      <c r="S2008" s="43">
        <f t="shared" si="576"/>
        <v>632</v>
      </c>
      <c r="T2008" s="92" t="s">
        <v>2909</v>
      </c>
      <c r="U2008" s="70" t="s">
        <v>2431</v>
      </c>
      <c r="V2008" s="70" t="s">
        <v>2431</v>
      </c>
      <c r="W2008" s="44" t="str">
        <f t="shared" si="570"/>
        <v>"XEQM03"</v>
      </c>
      <c r="X2008" s="25" t="str">
        <f t="shared" si="571"/>
        <v>XEQM03</v>
      </c>
      <c r="Y2008" s="1">
        <f t="shared" si="572"/>
        <v>1959</v>
      </c>
      <c r="Z2008" t="str">
        <f t="shared" si="573"/>
        <v>ITM_X_P3</v>
      </c>
      <c r="AA2008" s="158" t="str">
        <f>IF(ISNA(VLOOKUP(X2008,Sheet2!J:J,1,0)),"//","")</f>
        <v>//</v>
      </c>
      <c r="AC2008" s="108" t="str">
        <f t="shared" si="574"/>
        <v>XEQM03</v>
      </c>
      <c r="AD2008" t="b">
        <f t="shared" si="575"/>
        <v>1</v>
      </c>
    </row>
    <row r="2009" spans="1:30">
      <c r="A2009" s="56">
        <f t="shared" si="566"/>
        <v>2009</v>
      </c>
      <c r="B2009" s="55">
        <f t="shared" si="567"/>
        <v>1960</v>
      </c>
      <c r="C2009" s="97" t="s">
        <v>4035</v>
      </c>
      <c r="D2009" s="97">
        <v>4</v>
      </c>
      <c r="E2009" s="102" t="s">
        <v>2792</v>
      </c>
      <c r="F2009" s="102" t="s">
        <v>2792</v>
      </c>
      <c r="G2009" s="104">
        <v>0</v>
      </c>
      <c r="H2009" s="104">
        <v>0</v>
      </c>
      <c r="I2009" s="177" t="s">
        <v>3</v>
      </c>
      <c r="J2009" s="98" t="s">
        <v>1549</v>
      </c>
      <c r="K2009" s="100" t="s">
        <v>4241</v>
      </c>
      <c r="L2009" s="105" t="s">
        <v>2703</v>
      </c>
      <c r="M2009" s="102" t="s">
        <v>2776</v>
      </c>
      <c r="N2009" s="102"/>
      <c r="O2009" s="45"/>
      <c r="P2009" t="str">
        <f t="shared" si="578"/>
        <v/>
      </c>
      <c r="Q2009" s="45" t="str">
        <f>IF(ISNA(VLOOKUP(AC2009,#REF!,1)),"//","")</f>
        <v/>
      </c>
      <c r="R2009" s="45"/>
      <c r="S2009" s="43">
        <f t="shared" si="576"/>
        <v>633</v>
      </c>
      <c r="T2009" s="92" t="s">
        <v>2909</v>
      </c>
      <c r="U2009" s="70" t="s">
        <v>2431</v>
      </c>
      <c r="V2009" s="70" t="s">
        <v>2431</v>
      </c>
      <c r="W2009" s="44" t="str">
        <f t="shared" si="570"/>
        <v>"XEQM04"</v>
      </c>
      <c r="X2009" s="25" t="str">
        <f t="shared" si="571"/>
        <v>XEQM04</v>
      </c>
      <c r="Y2009" s="1">
        <f t="shared" si="572"/>
        <v>1960</v>
      </c>
      <c r="Z2009" t="str">
        <f t="shared" si="573"/>
        <v>ITM_X_P4</v>
      </c>
      <c r="AA2009" s="158" t="str">
        <f>IF(ISNA(VLOOKUP(X2009,Sheet2!J:J,1,0)),"//","")</f>
        <v>//</v>
      </c>
      <c r="AC2009" s="108" t="str">
        <f t="shared" si="574"/>
        <v>XEQM04</v>
      </c>
      <c r="AD2009" t="b">
        <f t="shared" si="575"/>
        <v>1</v>
      </c>
    </row>
    <row r="2010" spans="1:30">
      <c r="A2010" s="56">
        <f t="shared" si="566"/>
        <v>2010</v>
      </c>
      <c r="B2010" s="55">
        <f t="shared" si="567"/>
        <v>1961</v>
      </c>
      <c r="C2010" s="97" t="s">
        <v>4035</v>
      </c>
      <c r="D2010" s="97">
        <v>5</v>
      </c>
      <c r="E2010" s="102" t="s">
        <v>2793</v>
      </c>
      <c r="F2010" s="102" t="s">
        <v>2793</v>
      </c>
      <c r="G2010" s="104">
        <v>0</v>
      </c>
      <c r="H2010" s="104">
        <v>0</v>
      </c>
      <c r="I2010" s="177" t="s">
        <v>3</v>
      </c>
      <c r="J2010" s="98" t="s">
        <v>1549</v>
      </c>
      <c r="K2010" s="100" t="s">
        <v>4241</v>
      </c>
      <c r="L2010" s="105" t="s">
        <v>2703</v>
      </c>
      <c r="M2010" s="102" t="s">
        <v>2777</v>
      </c>
      <c r="N2010" s="102"/>
      <c r="O2010" s="45"/>
      <c r="P2010" t="str">
        <f t="shared" si="578"/>
        <v/>
      </c>
      <c r="Q2010" s="45" t="str">
        <f>IF(ISNA(VLOOKUP(AC2010,#REF!,1)),"//","")</f>
        <v/>
      </c>
      <c r="R2010" s="45"/>
      <c r="S2010" s="43">
        <f t="shared" si="576"/>
        <v>634</v>
      </c>
      <c r="T2010" s="92" t="s">
        <v>2909</v>
      </c>
      <c r="U2010" s="70" t="s">
        <v>2431</v>
      </c>
      <c r="V2010" s="70" t="s">
        <v>2431</v>
      </c>
      <c r="W2010" s="44" t="str">
        <f t="shared" si="570"/>
        <v>"XEQM05"</v>
      </c>
      <c r="X2010" s="25" t="str">
        <f t="shared" si="571"/>
        <v>XEQM05</v>
      </c>
      <c r="Y2010" s="1">
        <f t="shared" si="572"/>
        <v>1961</v>
      </c>
      <c r="Z2010" t="str">
        <f t="shared" si="573"/>
        <v>ITM_X_P5</v>
      </c>
      <c r="AA2010" s="158" t="str">
        <f>IF(ISNA(VLOOKUP(X2010,Sheet2!J:J,1,0)),"//","")</f>
        <v>//</v>
      </c>
      <c r="AC2010" s="108" t="str">
        <f t="shared" si="574"/>
        <v>XEQM05</v>
      </c>
      <c r="AD2010" t="b">
        <f t="shared" si="575"/>
        <v>1</v>
      </c>
    </row>
    <row r="2011" spans="1:30">
      <c r="A2011" s="56">
        <f t="shared" ref="A2011:A2074" si="579">IF(B2011=INT(B2011),ROW(),"")</f>
        <v>2011</v>
      </c>
      <c r="B2011" s="55">
        <f t="shared" ref="B2011:B2074" si="580">IF(AND(MID(C2011,2,1)&lt;&gt;"/",MID(C2011,1,1)="/"),INT(B2010)+1,B2010+0.01)</f>
        <v>1962</v>
      </c>
      <c r="C2011" s="97" t="s">
        <v>4035</v>
      </c>
      <c r="D2011" s="97">
        <v>6</v>
      </c>
      <c r="E2011" s="102" t="s">
        <v>2794</v>
      </c>
      <c r="F2011" s="102" t="s">
        <v>2794</v>
      </c>
      <c r="G2011" s="104">
        <v>0</v>
      </c>
      <c r="H2011" s="104">
        <v>0</v>
      </c>
      <c r="I2011" s="177" t="s">
        <v>3</v>
      </c>
      <c r="J2011" s="98" t="s">
        <v>1549</v>
      </c>
      <c r="K2011" s="100" t="s">
        <v>4241</v>
      </c>
      <c r="L2011" s="105" t="s">
        <v>2703</v>
      </c>
      <c r="M2011" s="102" t="s">
        <v>2778</v>
      </c>
      <c r="N2011" s="102"/>
      <c r="O2011" s="45"/>
      <c r="P2011" t="str">
        <f t="shared" si="578"/>
        <v/>
      </c>
      <c r="Q2011" s="45" t="str">
        <f>IF(ISNA(VLOOKUP(AC2011,#REF!,1)),"//","")</f>
        <v/>
      </c>
      <c r="R2011" s="45"/>
      <c r="S2011" s="43">
        <f t="shared" si="576"/>
        <v>635</v>
      </c>
      <c r="T2011" s="92" t="s">
        <v>2909</v>
      </c>
      <c r="U2011" s="70" t="s">
        <v>2431</v>
      </c>
      <c r="V2011" s="70" t="s">
        <v>2431</v>
      </c>
      <c r="W2011" s="44" t="str">
        <f t="shared" si="570"/>
        <v>"XEQM06"</v>
      </c>
      <c r="X2011" s="25" t="str">
        <f t="shared" si="571"/>
        <v>XEQM06</v>
      </c>
      <c r="Y2011" s="1">
        <f t="shared" si="572"/>
        <v>1962</v>
      </c>
      <c r="Z2011" t="str">
        <f t="shared" si="573"/>
        <v>ITM_X_P6</v>
      </c>
      <c r="AA2011" s="158" t="str">
        <f>IF(ISNA(VLOOKUP(X2011,Sheet2!J:J,1,0)),"//","")</f>
        <v>//</v>
      </c>
      <c r="AC2011" s="108" t="str">
        <f t="shared" si="574"/>
        <v>XEQM06</v>
      </c>
      <c r="AD2011" t="b">
        <f t="shared" si="575"/>
        <v>1</v>
      </c>
    </row>
    <row r="2012" spans="1:30">
      <c r="A2012" s="56">
        <f t="shared" si="579"/>
        <v>2012</v>
      </c>
      <c r="B2012" s="55">
        <f t="shared" si="580"/>
        <v>1963</v>
      </c>
      <c r="C2012" s="97" t="s">
        <v>4035</v>
      </c>
      <c r="D2012" s="97">
        <v>7</v>
      </c>
      <c r="E2012" s="102" t="s">
        <v>2795</v>
      </c>
      <c r="F2012" s="102" t="s">
        <v>2795</v>
      </c>
      <c r="G2012" s="104">
        <v>0</v>
      </c>
      <c r="H2012" s="104">
        <v>0</v>
      </c>
      <c r="I2012" s="177" t="s">
        <v>3</v>
      </c>
      <c r="J2012" s="98" t="s">
        <v>1549</v>
      </c>
      <c r="K2012" s="100" t="s">
        <v>4241</v>
      </c>
      <c r="L2012" s="105" t="s">
        <v>2703</v>
      </c>
      <c r="M2012" s="102" t="s">
        <v>2779</v>
      </c>
      <c r="N2012" s="102"/>
      <c r="O2012" s="45"/>
      <c r="P2012" t="str">
        <f t="shared" si="578"/>
        <v/>
      </c>
      <c r="Q2012" s="45" t="str">
        <f>IF(ISNA(VLOOKUP(AC2012,#REF!,1)),"//","")</f>
        <v/>
      </c>
      <c r="R2012" s="45"/>
      <c r="S2012" s="43">
        <f t="shared" si="576"/>
        <v>636</v>
      </c>
      <c r="T2012" s="92" t="s">
        <v>2909</v>
      </c>
      <c r="U2012" s="70" t="s">
        <v>2431</v>
      </c>
      <c r="V2012" s="70" t="s">
        <v>2431</v>
      </c>
      <c r="W2012" s="44" t="str">
        <f t="shared" si="570"/>
        <v>"XEQM07"</v>
      </c>
      <c r="X2012" s="25" t="str">
        <f t="shared" si="571"/>
        <v>XEQM07</v>
      </c>
      <c r="Y2012" s="1">
        <f t="shared" si="572"/>
        <v>1963</v>
      </c>
      <c r="Z2012" t="str">
        <f t="shared" si="573"/>
        <v>ITM_X_f1</v>
      </c>
      <c r="AA2012" s="158" t="str">
        <f>IF(ISNA(VLOOKUP(X2012,Sheet2!J:J,1,0)),"//","")</f>
        <v>//</v>
      </c>
      <c r="AC2012" s="108" t="str">
        <f t="shared" si="574"/>
        <v>XEQM07</v>
      </c>
      <c r="AD2012" t="b">
        <f t="shared" si="575"/>
        <v>1</v>
      </c>
    </row>
    <row r="2013" spans="1:30">
      <c r="A2013" s="56">
        <f t="shared" si="579"/>
        <v>2013</v>
      </c>
      <c r="B2013" s="55">
        <f t="shared" si="580"/>
        <v>1964</v>
      </c>
      <c r="C2013" s="97" t="s">
        <v>4035</v>
      </c>
      <c r="D2013" s="97">
        <v>8</v>
      </c>
      <c r="E2013" s="102" t="s">
        <v>2796</v>
      </c>
      <c r="F2013" s="102" t="s">
        <v>2796</v>
      </c>
      <c r="G2013" s="104">
        <v>0</v>
      </c>
      <c r="H2013" s="104">
        <v>0</v>
      </c>
      <c r="I2013" s="177" t="s">
        <v>3</v>
      </c>
      <c r="J2013" s="98" t="s">
        <v>1549</v>
      </c>
      <c r="K2013" s="100" t="s">
        <v>4241</v>
      </c>
      <c r="L2013" s="105" t="s">
        <v>2703</v>
      </c>
      <c r="M2013" s="102" t="s">
        <v>2780</v>
      </c>
      <c r="N2013" s="102"/>
      <c r="O2013" s="45"/>
      <c r="P2013" t="str">
        <f t="shared" si="578"/>
        <v/>
      </c>
      <c r="Q2013" s="45" t="str">
        <f>IF(ISNA(VLOOKUP(AC2013,#REF!,1)),"//","")</f>
        <v/>
      </c>
      <c r="R2013" s="45"/>
      <c r="S2013" s="43">
        <f t="shared" si="576"/>
        <v>637</v>
      </c>
      <c r="T2013" s="92" t="s">
        <v>2909</v>
      </c>
      <c r="U2013" s="70" t="s">
        <v>2431</v>
      </c>
      <c r="V2013" s="70" t="s">
        <v>2431</v>
      </c>
      <c r="W2013" s="44" t="str">
        <f t="shared" si="570"/>
        <v>"XEQM08"</v>
      </c>
      <c r="X2013" s="25" t="str">
        <f t="shared" si="571"/>
        <v>XEQM08</v>
      </c>
      <c r="Y2013" s="1">
        <f t="shared" si="572"/>
        <v>1964</v>
      </c>
      <c r="Z2013" t="str">
        <f t="shared" si="573"/>
        <v>ITM_X_f2</v>
      </c>
      <c r="AA2013" s="158" t="str">
        <f>IF(ISNA(VLOOKUP(X2013,Sheet2!J:J,1,0)),"//","")</f>
        <v>//</v>
      </c>
      <c r="AC2013" s="108" t="str">
        <f t="shared" si="574"/>
        <v>XEQM08</v>
      </c>
      <c r="AD2013" t="b">
        <f t="shared" si="575"/>
        <v>1</v>
      </c>
    </row>
    <row r="2014" spans="1:30">
      <c r="A2014" s="56">
        <f t="shared" si="579"/>
        <v>2014</v>
      </c>
      <c r="B2014" s="55">
        <f t="shared" si="580"/>
        <v>1965</v>
      </c>
      <c r="C2014" s="97" t="s">
        <v>4035</v>
      </c>
      <c r="D2014" s="97">
        <v>9</v>
      </c>
      <c r="E2014" s="102" t="s">
        <v>2797</v>
      </c>
      <c r="F2014" s="102" t="s">
        <v>2797</v>
      </c>
      <c r="G2014" s="104">
        <v>0</v>
      </c>
      <c r="H2014" s="104">
        <v>0</v>
      </c>
      <c r="I2014" s="177" t="s">
        <v>3</v>
      </c>
      <c r="J2014" s="98" t="s">
        <v>1549</v>
      </c>
      <c r="K2014" s="100" t="s">
        <v>4241</v>
      </c>
      <c r="L2014" s="105" t="s">
        <v>2703</v>
      </c>
      <c r="M2014" s="102" t="s">
        <v>2781</v>
      </c>
      <c r="N2014" s="102"/>
      <c r="O2014" s="45"/>
      <c r="P2014" t="str">
        <f t="shared" si="578"/>
        <v/>
      </c>
      <c r="Q2014" s="45" t="str">
        <f>IF(ISNA(VLOOKUP(AC2014,#REF!,1)),"//","")</f>
        <v/>
      </c>
      <c r="R2014" s="45"/>
      <c r="S2014" s="43">
        <f t="shared" si="576"/>
        <v>638</v>
      </c>
      <c r="T2014" s="92" t="s">
        <v>2909</v>
      </c>
      <c r="U2014" s="70" t="s">
        <v>2431</v>
      </c>
      <c r="V2014" s="70" t="s">
        <v>2431</v>
      </c>
      <c r="W2014" s="44" t="str">
        <f t="shared" si="570"/>
        <v>"XEQM09"</v>
      </c>
      <c r="X2014" s="25" t="str">
        <f t="shared" si="571"/>
        <v>XEQM09</v>
      </c>
      <c r="Y2014" s="1">
        <f t="shared" si="572"/>
        <v>1965</v>
      </c>
      <c r="Z2014" t="str">
        <f t="shared" si="573"/>
        <v>ITM_X_f3</v>
      </c>
      <c r="AA2014" s="158" t="str">
        <f>IF(ISNA(VLOOKUP(X2014,Sheet2!J:J,1,0)),"//","")</f>
        <v>//</v>
      </c>
      <c r="AC2014" s="108" t="str">
        <f t="shared" si="574"/>
        <v>XEQM09</v>
      </c>
      <c r="AD2014" t="b">
        <f t="shared" si="575"/>
        <v>1</v>
      </c>
    </row>
    <row r="2015" spans="1:30">
      <c r="A2015" s="56">
        <f t="shared" si="579"/>
        <v>2015</v>
      </c>
      <c r="B2015" s="55">
        <f t="shared" si="580"/>
        <v>1966</v>
      </c>
      <c r="C2015" s="97" t="s">
        <v>4035</v>
      </c>
      <c r="D2015" s="97">
        <v>10</v>
      </c>
      <c r="E2015" s="102" t="s">
        <v>2798</v>
      </c>
      <c r="F2015" s="102" t="s">
        <v>2798</v>
      </c>
      <c r="G2015" s="104">
        <v>0</v>
      </c>
      <c r="H2015" s="104">
        <v>0</v>
      </c>
      <c r="I2015" s="177" t="s">
        <v>3</v>
      </c>
      <c r="J2015" s="98" t="s">
        <v>1549</v>
      </c>
      <c r="K2015" s="100" t="s">
        <v>4241</v>
      </c>
      <c r="L2015" s="105" t="s">
        <v>2703</v>
      </c>
      <c r="M2015" s="102" t="s">
        <v>2782</v>
      </c>
      <c r="N2015" s="102"/>
      <c r="O2015" s="45"/>
      <c r="P2015" t="str">
        <f t="shared" si="578"/>
        <v/>
      </c>
      <c r="Q2015" s="45" t="str">
        <f>IF(ISNA(VLOOKUP(AC2015,#REF!,1)),"//","")</f>
        <v/>
      </c>
      <c r="R2015" s="45"/>
      <c r="S2015" s="43">
        <f t="shared" si="576"/>
        <v>639</v>
      </c>
      <c r="T2015" s="92" t="s">
        <v>2909</v>
      </c>
      <c r="U2015" s="70" t="s">
        <v>2431</v>
      </c>
      <c r="V2015" s="70" t="s">
        <v>2431</v>
      </c>
      <c r="W2015" s="44" t="str">
        <f t="shared" si="570"/>
        <v>"XEQM10"</v>
      </c>
      <c r="X2015" s="25" t="str">
        <f t="shared" si="571"/>
        <v>XEQM10</v>
      </c>
      <c r="Y2015" s="1">
        <f t="shared" si="572"/>
        <v>1966</v>
      </c>
      <c r="Z2015" t="str">
        <f t="shared" si="573"/>
        <v>ITM_X_f4</v>
      </c>
      <c r="AA2015" s="158" t="str">
        <f>IF(ISNA(VLOOKUP(X2015,Sheet2!J:J,1,0)),"//","")</f>
        <v>//</v>
      </c>
      <c r="AC2015" s="108" t="str">
        <f t="shared" si="574"/>
        <v>XEQM10</v>
      </c>
      <c r="AD2015" t="b">
        <f t="shared" si="575"/>
        <v>1</v>
      </c>
    </row>
    <row r="2016" spans="1:30">
      <c r="A2016" s="56">
        <f t="shared" si="579"/>
        <v>2016</v>
      </c>
      <c r="B2016" s="55">
        <f t="shared" si="580"/>
        <v>1967</v>
      </c>
      <c r="C2016" s="97" t="s">
        <v>4035</v>
      </c>
      <c r="D2016" s="97">
        <v>11</v>
      </c>
      <c r="E2016" s="102" t="s">
        <v>2799</v>
      </c>
      <c r="F2016" s="102" t="s">
        <v>2799</v>
      </c>
      <c r="G2016" s="104">
        <v>0</v>
      </c>
      <c r="H2016" s="104">
        <v>0</v>
      </c>
      <c r="I2016" s="177" t="s">
        <v>3</v>
      </c>
      <c r="J2016" s="98" t="s">
        <v>1549</v>
      </c>
      <c r="K2016" s="100" t="s">
        <v>4241</v>
      </c>
      <c r="L2016" s="105" t="s">
        <v>2703</v>
      </c>
      <c r="M2016" s="102" t="s">
        <v>2783</v>
      </c>
      <c r="N2016" s="102"/>
      <c r="O2016" s="45"/>
      <c r="P2016" t="str">
        <f t="shared" si="578"/>
        <v/>
      </c>
      <c r="Q2016" s="45" t="str">
        <f>IF(ISNA(VLOOKUP(AC2016,#REF!,1)),"//","")</f>
        <v/>
      </c>
      <c r="R2016" s="45"/>
      <c r="S2016" s="43">
        <f t="shared" si="576"/>
        <v>640</v>
      </c>
      <c r="T2016" s="92" t="s">
        <v>2909</v>
      </c>
      <c r="U2016" s="70" t="s">
        <v>2431</v>
      </c>
      <c r="V2016" s="70" t="s">
        <v>2431</v>
      </c>
      <c r="W2016" s="44" t="str">
        <f t="shared" si="570"/>
        <v>"XEQM11"</v>
      </c>
      <c r="X2016" s="25" t="str">
        <f t="shared" si="571"/>
        <v>XEQM11</v>
      </c>
      <c r="Y2016" s="1">
        <f t="shared" si="572"/>
        <v>1967</v>
      </c>
      <c r="Z2016" t="str">
        <f t="shared" si="573"/>
        <v>ITM_X_f5</v>
      </c>
      <c r="AA2016" s="158" t="str">
        <f>IF(ISNA(VLOOKUP(X2016,Sheet2!J:J,1,0)),"//","")</f>
        <v>//</v>
      </c>
      <c r="AC2016" s="108" t="str">
        <f t="shared" si="574"/>
        <v>XEQM11</v>
      </c>
      <c r="AD2016" t="b">
        <f t="shared" si="575"/>
        <v>1</v>
      </c>
    </row>
    <row r="2017" spans="1:30">
      <c r="A2017" s="56">
        <f t="shared" si="579"/>
        <v>2017</v>
      </c>
      <c r="B2017" s="55">
        <f t="shared" si="580"/>
        <v>1968</v>
      </c>
      <c r="C2017" s="97" t="s">
        <v>4035</v>
      </c>
      <c r="D2017" s="97">
        <v>12</v>
      </c>
      <c r="E2017" s="102" t="s">
        <v>2800</v>
      </c>
      <c r="F2017" s="102" t="s">
        <v>2800</v>
      </c>
      <c r="G2017" s="104">
        <v>0</v>
      </c>
      <c r="H2017" s="104">
        <v>0</v>
      </c>
      <c r="I2017" s="177" t="s">
        <v>3</v>
      </c>
      <c r="J2017" s="98" t="s">
        <v>1549</v>
      </c>
      <c r="K2017" s="100" t="s">
        <v>4241</v>
      </c>
      <c r="L2017" s="105" t="s">
        <v>2703</v>
      </c>
      <c r="M2017" s="102" t="s">
        <v>2784</v>
      </c>
      <c r="N2017" s="102"/>
      <c r="O2017" s="45"/>
      <c r="P2017" t="str">
        <f t="shared" si="578"/>
        <v/>
      </c>
      <c r="Q2017" s="45" t="str">
        <f>IF(ISNA(VLOOKUP(AC2017,#REF!,1)),"//","")</f>
        <v/>
      </c>
      <c r="R2017" s="45"/>
      <c r="S2017" s="43">
        <f t="shared" si="576"/>
        <v>641</v>
      </c>
      <c r="T2017" s="92" t="s">
        <v>2909</v>
      </c>
      <c r="U2017" s="70" t="s">
        <v>2431</v>
      </c>
      <c r="V2017" s="70" t="s">
        <v>2431</v>
      </c>
      <c r="W2017" s="44" t="str">
        <f t="shared" si="570"/>
        <v>"XEQM12"</v>
      </c>
      <c r="X2017" s="25" t="str">
        <f t="shared" si="571"/>
        <v>XEQM12</v>
      </c>
      <c r="Y2017" s="1">
        <f t="shared" si="572"/>
        <v>1968</v>
      </c>
      <c r="Z2017" t="str">
        <f t="shared" si="573"/>
        <v>ITM_X_f6</v>
      </c>
      <c r="AA2017" s="158" t="str">
        <f>IF(ISNA(VLOOKUP(X2017,Sheet2!J:J,1,0)),"//","")</f>
        <v>//</v>
      </c>
      <c r="AC2017" s="108" t="str">
        <f t="shared" si="574"/>
        <v>XEQM12</v>
      </c>
      <c r="AD2017" t="b">
        <f t="shared" si="575"/>
        <v>1</v>
      </c>
    </row>
    <row r="2018" spans="1:30">
      <c r="A2018" s="56">
        <f t="shared" si="579"/>
        <v>2018</v>
      </c>
      <c r="B2018" s="55">
        <f t="shared" si="580"/>
        <v>1969</v>
      </c>
      <c r="C2018" s="97" t="s">
        <v>4035</v>
      </c>
      <c r="D2018" s="97">
        <v>13</v>
      </c>
      <c r="E2018" s="102" t="s">
        <v>2801</v>
      </c>
      <c r="F2018" s="102" t="s">
        <v>2801</v>
      </c>
      <c r="G2018" s="104">
        <v>0</v>
      </c>
      <c r="H2018" s="104">
        <v>0</v>
      </c>
      <c r="I2018" s="177" t="s">
        <v>3</v>
      </c>
      <c r="J2018" s="98" t="s">
        <v>1549</v>
      </c>
      <c r="K2018" s="100" t="s">
        <v>4241</v>
      </c>
      <c r="L2018" s="105" t="s">
        <v>2703</v>
      </c>
      <c r="M2018" s="102" t="s">
        <v>2785</v>
      </c>
      <c r="N2018" s="102"/>
      <c r="O2018" s="45"/>
      <c r="P2018" t="str">
        <f t="shared" si="578"/>
        <v/>
      </c>
      <c r="Q2018" s="45" t="str">
        <f>IF(ISNA(VLOOKUP(AC2018,#REF!,1)),"//","")</f>
        <v/>
      </c>
      <c r="R2018" s="45"/>
      <c r="S2018" s="43">
        <f t="shared" si="576"/>
        <v>642</v>
      </c>
      <c r="T2018" s="92" t="s">
        <v>2909</v>
      </c>
      <c r="U2018" s="70" t="s">
        <v>2431</v>
      </c>
      <c r="V2018" s="70" t="s">
        <v>2431</v>
      </c>
      <c r="W2018" s="44" t="str">
        <f t="shared" si="570"/>
        <v>"XEQM13"</v>
      </c>
      <c r="X2018" s="25" t="str">
        <f t="shared" si="571"/>
        <v>XEQM13</v>
      </c>
      <c r="Y2018" s="1">
        <f t="shared" si="572"/>
        <v>1969</v>
      </c>
      <c r="Z2018" t="str">
        <f t="shared" si="573"/>
        <v>ITM_X_g1</v>
      </c>
      <c r="AA2018" s="158" t="str">
        <f>IF(ISNA(VLOOKUP(X2018,Sheet2!J:J,1,0)),"//","")</f>
        <v>//</v>
      </c>
      <c r="AC2018" s="108" t="str">
        <f t="shared" si="574"/>
        <v>XEQM13</v>
      </c>
      <c r="AD2018" t="b">
        <f t="shared" si="575"/>
        <v>1</v>
      </c>
    </row>
    <row r="2019" spans="1:30">
      <c r="A2019" s="56">
        <f t="shared" si="579"/>
        <v>2019</v>
      </c>
      <c r="B2019" s="55">
        <f t="shared" si="580"/>
        <v>1970</v>
      </c>
      <c r="C2019" s="97" t="s">
        <v>4035</v>
      </c>
      <c r="D2019" s="97">
        <v>14</v>
      </c>
      <c r="E2019" s="102" t="s">
        <v>2802</v>
      </c>
      <c r="F2019" s="102" t="s">
        <v>2802</v>
      </c>
      <c r="G2019" s="104">
        <v>0</v>
      </c>
      <c r="H2019" s="104">
        <v>0</v>
      </c>
      <c r="I2019" s="177" t="s">
        <v>3</v>
      </c>
      <c r="J2019" s="98" t="s">
        <v>1549</v>
      </c>
      <c r="K2019" s="100" t="s">
        <v>4241</v>
      </c>
      <c r="L2019" s="105" t="s">
        <v>2703</v>
      </c>
      <c r="M2019" s="102" t="s">
        <v>2786</v>
      </c>
      <c r="N2019" s="102"/>
      <c r="O2019" s="45"/>
      <c r="P2019" t="str">
        <f t="shared" si="578"/>
        <v/>
      </c>
      <c r="Q2019" s="45" t="str">
        <f>IF(ISNA(VLOOKUP(AC2019,#REF!,1)),"//","")</f>
        <v/>
      </c>
      <c r="R2019" s="45"/>
      <c r="S2019" s="43">
        <f t="shared" si="576"/>
        <v>643</v>
      </c>
      <c r="T2019" s="92" t="s">
        <v>2909</v>
      </c>
      <c r="U2019" s="70" t="s">
        <v>2431</v>
      </c>
      <c r="V2019" s="70" t="s">
        <v>2431</v>
      </c>
      <c r="W2019" s="44" t="str">
        <f t="shared" si="570"/>
        <v>"XEQM14"</v>
      </c>
      <c r="X2019" s="25" t="str">
        <f t="shared" si="571"/>
        <v>XEQM14</v>
      </c>
      <c r="Y2019" s="1">
        <f t="shared" si="572"/>
        <v>1970</v>
      </c>
      <c r="Z2019" t="str">
        <f t="shared" si="573"/>
        <v>ITM_X_g2</v>
      </c>
      <c r="AA2019" s="158" t="str">
        <f>IF(ISNA(VLOOKUP(X2019,Sheet2!J:J,1,0)),"//","")</f>
        <v>//</v>
      </c>
      <c r="AC2019" s="108" t="str">
        <f t="shared" si="574"/>
        <v>XEQM14</v>
      </c>
      <c r="AD2019" t="b">
        <f t="shared" si="575"/>
        <v>1</v>
      </c>
    </row>
    <row r="2020" spans="1:30">
      <c r="A2020" s="56">
        <f t="shared" si="579"/>
        <v>2020</v>
      </c>
      <c r="B2020" s="55">
        <f t="shared" si="580"/>
        <v>1971</v>
      </c>
      <c r="C2020" s="97" t="s">
        <v>4035</v>
      </c>
      <c r="D2020" s="97">
        <v>15</v>
      </c>
      <c r="E2020" s="102" t="s">
        <v>2803</v>
      </c>
      <c r="F2020" s="102" t="s">
        <v>2803</v>
      </c>
      <c r="G2020" s="104">
        <v>0</v>
      </c>
      <c r="H2020" s="104">
        <v>0</v>
      </c>
      <c r="I2020" s="177" t="s">
        <v>3</v>
      </c>
      <c r="J2020" s="98" t="s">
        <v>1549</v>
      </c>
      <c r="K2020" s="100" t="s">
        <v>4241</v>
      </c>
      <c r="L2020" s="105" t="s">
        <v>2703</v>
      </c>
      <c r="M2020" s="102" t="s">
        <v>2787</v>
      </c>
      <c r="N2020" s="102"/>
      <c r="O2020" s="45"/>
      <c r="P2020" t="str">
        <f t="shared" si="578"/>
        <v/>
      </c>
      <c r="Q2020" s="45" t="str">
        <f>IF(ISNA(VLOOKUP(AC2020,#REF!,1)),"//","")</f>
        <v/>
      </c>
      <c r="R2020" s="45"/>
      <c r="S2020" s="43">
        <f t="shared" si="576"/>
        <v>644</v>
      </c>
      <c r="T2020" s="92" t="s">
        <v>2909</v>
      </c>
      <c r="U2020" s="70" t="s">
        <v>2431</v>
      </c>
      <c r="V2020" s="70" t="s">
        <v>2431</v>
      </c>
      <c r="W2020" s="44" t="str">
        <f t="shared" si="570"/>
        <v>"XEQM15"</v>
      </c>
      <c r="X2020" s="25" t="str">
        <f t="shared" si="571"/>
        <v>XEQM15</v>
      </c>
      <c r="Y2020" s="1">
        <f t="shared" si="572"/>
        <v>1971</v>
      </c>
      <c r="Z2020" t="str">
        <f t="shared" si="573"/>
        <v>ITM_X_g3</v>
      </c>
      <c r="AA2020" s="158" t="str">
        <f>IF(ISNA(VLOOKUP(X2020,Sheet2!J:J,1,0)),"//","")</f>
        <v>//</v>
      </c>
      <c r="AC2020" s="108" t="str">
        <f t="shared" si="574"/>
        <v>XEQM15</v>
      </c>
      <c r="AD2020" t="b">
        <f t="shared" si="575"/>
        <v>1</v>
      </c>
    </row>
    <row r="2021" spans="1:30">
      <c r="A2021" s="56">
        <f t="shared" si="579"/>
        <v>2021</v>
      </c>
      <c r="B2021" s="55">
        <f t="shared" si="580"/>
        <v>1972</v>
      </c>
      <c r="C2021" s="97" t="s">
        <v>4035</v>
      </c>
      <c r="D2021" s="97">
        <v>16</v>
      </c>
      <c r="E2021" s="102" t="s">
        <v>2804</v>
      </c>
      <c r="F2021" s="102" t="s">
        <v>2804</v>
      </c>
      <c r="G2021" s="104">
        <v>0</v>
      </c>
      <c r="H2021" s="104">
        <v>0</v>
      </c>
      <c r="I2021" s="177" t="s">
        <v>3</v>
      </c>
      <c r="J2021" s="98" t="s">
        <v>1549</v>
      </c>
      <c r="K2021" s="100" t="s">
        <v>4241</v>
      </c>
      <c r="L2021" s="105" t="s">
        <v>2703</v>
      </c>
      <c r="M2021" s="102" t="s">
        <v>2788</v>
      </c>
      <c r="N2021" s="102"/>
      <c r="O2021" s="45"/>
      <c r="P2021" t="str">
        <f t="shared" si="578"/>
        <v/>
      </c>
      <c r="Q2021" s="45" t="str">
        <f>IF(ISNA(VLOOKUP(AC2021,#REF!,1)),"//","")</f>
        <v/>
      </c>
      <c r="R2021" s="45"/>
      <c r="S2021" s="43">
        <f t="shared" si="576"/>
        <v>645</v>
      </c>
      <c r="T2021" s="92" t="s">
        <v>2909</v>
      </c>
      <c r="U2021" s="70" t="s">
        <v>2431</v>
      </c>
      <c r="V2021" s="70" t="s">
        <v>2431</v>
      </c>
      <c r="W2021" s="44" t="str">
        <f t="shared" si="570"/>
        <v>"XEQM16"</v>
      </c>
      <c r="X2021" s="25" t="str">
        <f t="shared" si="571"/>
        <v>XEQM16</v>
      </c>
      <c r="Y2021" s="1">
        <f t="shared" si="572"/>
        <v>1972</v>
      </c>
      <c r="Z2021" t="str">
        <f t="shared" si="573"/>
        <v>ITM_X_g4</v>
      </c>
      <c r="AA2021" s="158" t="str">
        <f>IF(ISNA(VLOOKUP(X2021,Sheet2!J:J,1,0)),"//","")</f>
        <v>//</v>
      </c>
      <c r="AC2021" s="108" t="str">
        <f t="shared" si="574"/>
        <v>XEQM16</v>
      </c>
      <c r="AD2021" t="b">
        <f t="shared" si="575"/>
        <v>1</v>
      </c>
    </row>
    <row r="2022" spans="1:30">
      <c r="A2022" s="56">
        <f t="shared" si="579"/>
        <v>2022</v>
      </c>
      <c r="B2022" s="55">
        <f t="shared" si="580"/>
        <v>1973</v>
      </c>
      <c r="C2022" s="97" t="s">
        <v>4035</v>
      </c>
      <c r="D2022" s="97">
        <v>17</v>
      </c>
      <c r="E2022" s="102" t="s">
        <v>2805</v>
      </c>
      <c r="F2022" s="102" t="s">
        <v>2805</v>
      </c>
      <c r="G2022" s="104">
        <v>0</v>
      </c>
      <c r="H2022" s="104">
        <v>0</v>
      </c>
      <c r="I2022" s="177" t="s">
        <v>3</v>
      </c>
      <c r="J2022" s="98" t="s">
        <v>1549</v>
      </c>
      <c r="K2022" s="100" t="s">
        <v>4241</v>
      </c>
      <c r="L2022" s="105" t="s">
        <v>2703</v>
      </c>
      <c r="M2022" s="102" t="s">
        <v>2789</v>
      </c>
      <c r="N2022" s="102"/>
      <c r="O2022" s="45"/>
      <c r="P2022" t="str">
        <f t="shared" si="578"/>
        <v/>
      </c>
      <c r="Q2022" s="45" t="str">
        <f>IF(ISNA(VLOOKUP(AC2022,#REF!,1)),"//","")</f>
        <v/>
      </c>
      <c r="R2022" s="45"/>
      <c r="S2022" s="43">
        <f t="shared" si="576"/>
        <v>646</v>
      </c>
      <c r="T2022" s="92" t="s">
        <v>2909</v>
      </c>
      <c r="U2022" s="70" t="s">
        <v>2431</v>
      </c>
      <c r="V2022" s="70" t="s">
        <v>2431</v>
      </c>
      <c r="W2022" s="44" t="str">
        <f t="shared" si="570"/>
        <v>"XEQM17"</v>
      </c>
      <c r="X2022" s="25" t="str">
        <f t="shared" si="571"/>
        <v>XEQM17</v>
      </c>
      <c r="Y2022" s="1">
        <f t="shared" si="572"/>
        <v>1973</v>
      </c>
      <c r="Z2022" t="str">
        <f t="shared" si="573"/>
        <v>ITM_X_g5</v>
      </c>
      <c r="AA2022" s="158" t="str">
        <f>IF(ISNA(VLOOKUP(X2022,Sheet2!J:J,1,0)),"//","")</f>
        <v>//</v>
      </c>
      <c r="AC2022" s="108" t="str">
        <f t="shared" si="574"/>
        <v>XEQM17</v>
      </c>
      <c r="AD2022" t="b">
        <f t="shared" si="575"/>
        <v>1</v>
      </c>
    </row>
    <row r="2023" spans="1:30">
      <c r="A2023" s="56">
        <f t="shared" si="579"/>
        <v>2023</v>
      </c>
      <c r="B2023" s="55">
        <f t="shared" si="580"/>
        <v>1974</v>
      </c>
      <c r="C2023" s="97" t="s">
        <v>4035</v>
      </c>
      <c r="D2023" s="97">
        <v>18</v>
      </c>
      <c r="E2023" s="102" t="s">
        <v>2806</v>
      </c>
      <c r="F2023" s="102" t="s">
        <v>2806</v>
      </c>
      <c r="G2023" s="104">
        <v>0</v>
      </c>
      <c r="H2023" s="104">
        <v>0</v>
      </c>
      <c r="I2023" s="177" t="s">
        <v>3</v>
      </c>
      <c r="J2023" s="98" t="s">
        <v>1549</v>
      </c>
      <c r="K2023" s="100" t="s">
        <v>4241</v>
      </c>
      <c r="L2023" s="105" t="s">
        <v>2703</v>
      </c>
      <c r="M2023" s="102" t="s">
        <v>2790</v>
      </c>
      <c r="N2023" s="102"/>
      <c r="O2023" s="45"/>
      <c r="P2023" t="str">
        <f t="shared" si="578"/>
        <v/>
      </c>
      <c r="Q2023" s="45" t="str">
        <f>IF(ISNA(VLOOKUP(AC2023,#REF!,1)),"//","")</f>
        <v/>
      </c>
      <c r="R2023" s="45"/>
      <c r="S2023" s="43">
        <f t="shared" si="576"/>
        <v>647</v>
      </c>
      <c r="T2023" s="92" t="s">
        <v>2909</v>
      </c>
      <c r="U2023" s="70" t="s">
        <v>2431</v>
      </c>
      <c r="V2023" s="70" t="s">
        <v>2431</v>
      </c>
      <c r="W2023" s="44" t="str">
        <f t="shared" si="570"/>
        <v>"XEQM18"</v>
      </c>
      <c r="X2023" s="25" t="str">
        <f t="shared" si="571"/>
        <v>XEQM18</v>
      </c>
      <c r="Y2023" s="1">
        <f t="shared" si="572"/>
        <v>1974</v>
      </c>
      <c r="Z2023" t="str">
        <f t="shared" si="573"/>
        <v>ITM_X_g6</v>
      </c>
      <c r="AA2023" s="158" t="str">
        <f>IF(ISNA(VLOOKUP(X2023,Sheet2!J:J,1,0)),"//","")</f>
        <v>//</v>
      </c>
      <c r="AC2023" s="108" t="str">
        <f t="shared" si="574"/>
        <v>XEQM18</v>
      </c>
      <c r="AD2023" t="b">
        <f t="shared" si="575"/>
        <v>1</v>
      </c>
    </row>
    <row r="2024" spans="1:30">
      <c r="A2024" s="56">
        <f t="shared" si="579"/>
        <v>2024</v>
      </c>
      <c r="B2024" s="55">
        <f t="shared" si="580"/>
        <v>1975</v>
      </c>
      <c r="C2024" s="97" t="s">
        <v>4036</v>
      </c>
      <c r="D2024" s="97" t="s">
        <v>12</v>
      </c>
      <c r="E2024" s="230" t="s">
        <v>533</v>
      </c>
      <c r="F2024" s="102" t="s">
        <v>2850</v>
      </c>
      <c r="G2024" s="104">
        <v>1</v>
      </c>
      <c r="H2024" s="104">
        <v>18</v>
      </c>
      <c r="I2024" s="182" t="s">
        <v>1</v>
      </c>
      <c r="J2024" s="98" t="s">
        <v>1549</v>
      </c>
      <c r="K2024" s="100" t="s">
        <v>4077</v>
      </c>
      <c r="L2024" s="105"/>
      <c r="M2024" s="102" t="s">
        <v>2848</v>
      </c>
      <c r="N2024" s="102"/>
      <c r="O2024" s="45"/>
      <c r="P2024" t="str">
        <f t="shared" si="578"/>
        <v>NOT EQUAL</v>
      </c>
      <c r="Q2024" s="45" t="str">
        <f>IF(ISNA(VLOOKUP(AC2024,#REF!,1)),"//","")</f>
        <v/>
      </c>
      <c r="R2024" s="45"/>
      <c r="S2024" s="43">
        <f t="shared" si="576"/>
        <v>648</v>
      </c>
      <c r="T2024" s="92" t="s">
        <v>2909</v>
      </c>
      <c r="U2024" s="70" t="s">
        <v>2823</v>
      </c>
      <c r="V2024" s="70" t="s">
        <v>2431</v>
      </c>
      <c r="W2024" s="44" t="str">
        <f t="shared" si="570"/>
        <v>"X.SAVE"</v>
      </c>
      <c r="X2024" s="25" t="str">
        <f t="shared" si="571"/>
        <v>X.SAVE</v>
      </c>
      <c r="Y2024" s="1">
        <f t="shared" si="572"/>
        <v>1975</v>
      </c>
      <c r="Z2024" t="str">
        <f t="shared" si="573"/>
        <v>ITM_XSAVE</v>
      </c>
      <c r="AA2024" s="158" t="str">
        <f>IF(ISNA(VLOOKUP(X2024,Sheet2!J:J,1,0)),"//","")</f>
        <v>//</v>
      </c>
      <c r="AC2024" s="108" t="str">
        <f t="shared" si="574"/>
        <v>X.SAVE</v>
      </c>
      <c r="AD2024" t="b">
        <f t="shared" si="575"/>
        <v>1</v>
      </c>
    </row>
    <row r="2025" spans="1:30">
      <c r="A2025" s="56">
        <f t="shared" si="579"/>
        <v>2025</v>
      </c>
      <c r="B2025" s="55">
        <f t="shared" si="580"/>
        <v>1976</v>
      </c>
      <c r="C2025" s="97" t="s">
        <v>4037</v>
      </c>
      <c r="D2025" s="97" t="s">
        <v>12</v>
      </c>
      <c r="E2025" s="230" t="s">
        <v>533</v>
      </c>
      <c r="F2025" s="100" t="s">
        <v>2851</v>
      </c>
      <c r="G2025" s="104">
        <v>1</v>
      </c>
      <c r="H2025" s="104">
        <v>18</v>
      </c>
      <c r="I2025" s="182" t="s">
        <v>1</v>
      </c>
      <c r="J2025" s="98" t="s">
        <v>1549</v>
      </c>
      <c r="K2025" s="100" t="s">
        <v>4241</v>
      </c>
      <c r="L2025" s="97"/>
      <c r="M2025" s="102" t="s">
        <v>2849</v>
      </c>
      <c r="N2025" s="102"/>
      <c r="O2025"/>
      <c r="P2025" t="str">
        <f t="shared" si="578"/>
        <v>NOT EQUAL</v>
      </c>
      <c r="Q2025" t="str">
        <f>IF(ISNA(VLOOKUP(AC2025,#REF!,1)),"//","")</f>
        <v/>
      </c>
      <c r="R2025"/>
      <c r="S2025" s="43">
        <f t="shared" si="576"/>
        <v>649</v>
      </c>
      <c r="T2025" s="92" t="s">
        <v>2909</v>
      </c>
      <c r="U2025" s="70" t="s">
        <v>2823</v>
      </c>
      <c r="V2025" s="70" t="s">
        <v>2431</v>
      </c>
      <c r="W2025" s="44" t="str">
        <f t="shared" si="570"/>
        <v>"X.LOAD"</v>
      </c>
      <c r="X2025" s="25" t="str">
        <f t="shared" si="571"/>
        <v>X.LOAD</v>
      </c>
      <c r="Y2025" s="1">
        <f t="shared" si="572"/>
        <v>1976</v>
      </c>
      <c r="Z2025" t="str">
        <f t="shared" si="573"/>
        <v>ITM_XLOAD</v>
      </c>
      <c r="AA2025" s="158" t="str">
        <f>IF(ISNA(VLOOKUP(X2025,Sheet2!J:J,1,0)),"//","")</f>
        <v>//</v>
      </c>
      <c r="AC2025" s="108" t="str">
        <f t="shared" si="574"/>
        <v>X.LOAD</v>
      </c>
      <c r="AD2025" t="b">
        <f t="shared" si="575"/>
        <v>1</v>
      </c>
    </row>
    <row r="2026" spans="1:30">
      <c r="A2026" s="56">
        <f t="shared" si="579"/>
        <v>2026</v>
      </c>
      <c r="B2026" s="55">
        <f t="shared" si="580"/>
        <v>1977</v>
      </c>
      <c r="C2026" s="97" t="s">
        <v>3827</v>
      </c>
      <c r="D2026" s="97">
        <v>0</v>
      </c>
      <c r="E2026" s="230" t="s">
        <v>533</v>
      </c>
      <c r="F2026" s="100" t="s">
        <v>2968</v>
      </c>
      <c r="G2026" s="104">
        <v>0</v>
      </c>
      <c r="H2026" s="104">
        <v>0</v>
      </c>
      <c r="I2026" s="182" t="s">
        <v>1</v>
      </c>
      <c r="J2026" s="98" t="s">
        <v>1549</v>
      </c>
      <c r="K2026" s="100" t="s">
        <v>4241</v>
      </c>
      <c r="L2026" s="97" t="s">
        <v>2958</v>
      </c>
      <c r="M2026" s="102" t="s">
        <v>2969</v>
      </c>
      <c r="N2026" s="102"/>
      <c r="O2026"/>
      <c r="P2026" t="str">
        <f t="shared" si="578"/>
        <v>NOT EQUAL</v>
      </c>
      <c r="Q2026" t="str">
        <f>IF(ISNA(VLOOKUP(AC2026,#REF!,1)),"//","")</f>
        <v/>
      </c>
      <c r="R2026"/>
      <c r="S2026" s="43">
        <f t="shared" si="576"/>
        <v>649</v>
      </c>
      <c r="T2026" s="92" t="s">
        <v>2960</v>
      </c>
      <c r="U2026" s="70" t="s">
        <v>2817</v>
      </c>
      <c r="V2026" s="70" t="s">
        <v>2431</v>
      </c>
      <c r="W2026" s="44" t="str">
        <f t="shared" si="570"/>
        <v/>
      </c>
      <c r="X2026" s="25" t="str">
        <f t="shared" si="571"/>
        <v/>
      </c>
      <c r="Y2026" s="1">
        <f t="shared" si="572"/>
        <v>1977</v>
      </c>
      <c r="Z2026" t="str">
        <f t="shared" si="573"/>
        <v>ITM_FB00</v>
      </c>
      <c r="AA2026" s="158" t="str">
        <f>IF(ISNA(VLOOKUP(X2026,Sheet2!J:J,1,0)),"//","")</f>
        <v/>
      </c>
      <c r="AC2026" s="108" t="str">
        <f t="shared" si="574"/>
        <v/>
      </c>
      <c r="AD2026" t="b">
        <f t="shared" si="575"/>
        <v>1</v>
      </c>
    </row>
    <row r="2027" spans="1:30">
      <c r="A2027" s="56">
        <f t="shared" si="579"/>
        <v>2027</v>
      </c>
      <c r="B2027" s="55">
        <f t="shared" si="580"/>
        <v>1978</v>
      </c>
      <c r="C2027" s="97" t="s">
        <v>3827</v>
      </c>
      <c r="D2027" s="97">
        <v>1</v>
      </c>
      <c r="E2027" s="230" t="s">
        <v>533</v>
      </c>
      <c r="F2027" s="102" t="s">
        <v>2965</v>
      </c>
      <c r="G2027" s="104">
        <v>0</v>
      </c>
      <c r="H2027" s="104">
        <v>0</v>
      </c>
      <c r="I2027" s="182" t="s">
        <v>1</v>
      </c>
      <c r="J2027" s="98" t="s">
        <v>1549</v>
      </c>
      <c r="K2027" s="100" t="s">
        <v>4241</v>
      </c>
      <c r="L2027" s="105" t="s">
        <v>2958</v>
      </c>
      <c r="M2027" s="102" t="s">
        <v>2959</v>
      </c>
      <c r="N2027" s="105"/>
      <c r="O2027" s="45"/>
      <c r="P2027" t="str">
        <f t="shared" ref="P2027" si="581">IF(E2027=F2027,"","NOT EQUAL")</f>
        <v>NOT EQUAL</v>
      </c>
      <c r="Q2027" s="45" t="str">
        <f>IF(ISNA(VLOOKUP(AC2027,#REF!,1)),"//","")</f>
        <v/>
      </c>
      <c r="R2027" s="45"/>
      <c r="S2027" s="43">
        <f t="shared" si="576"/>
        <v>649</v>
      </c>
      <c r="T2027" s="92" t="s">
        <v>2960</v>
      </c>
      <c r="U2027" s="70" t="s">
        <v>2817</v>
      </c>
      <c r="V2027" s="70" t="s">
        <v>2431</v>
      </c>
      <c r="W2027" s="44" t="str">
        <f t="shared" si="570"/>
        <v/>
      </c>
      <c r="X2027" s="25" t="str">
        <f t="shared" si="571"/>
        <v/>
      </c>
      <c r="Y2027" s="1">
        <f t="shared" si="572"/>
        <v>1978</v>
      </c>
      <c r="Z2027" t="str">
        <f t="shared" si="573"/>
        <v>ITM_FB01</v>
      </c>
      <c r="AA2027" s="158" t="str">
        <f>IF(ISNA(VLOOKUP(X2027,Sheet2!J:J,1,0)),"//","")</f>
        <v/>
      </c>
      <c r="AC2027" s="108" t="str">
        <f t="shared" si="574"/>
        <v/>
      </c>
      <c r="AD2027" t="b">
        <f t="shared" si="575"/>
        <v>1</v>
      </c>
    </row>
    <row r="2028" spans="1:30">
      <c r="A2028" s="56">
        <f t="shared" si="579"/>
        <v>2028</v>
      </c>
      <c r="B2028" s="55">
        <f t="shared" si="580"/>
        <v>1979</v>
      </c>
      <c r="C2028" s="97" t="s">
        <v>3827</v>
      </c>
      <c r="D2028" s="97">
        <v>2</v>
      </c>
      <c r="E2028" s="230" t="s">
        <v>533</v>
      </c>
      <c r="F2028" s="102" t="s">
        <v>2966</v>
      </c>
      <c r="G2028" s="104">
        <v>0</v>
      </c>
      <c r="H2028" s="104">
        <v>0</v>
      </c>
      <c r="I2028" s="182" t="s">
        <v>1</v>
      </c>
      <c r="J2028" s="98" t="s">
        <v>1549</v>
      </c>
      <c r="K2028" s="100" t="s">
        <v>4241</v>
      </c>
      <c r="L2028" s="105" t="s">
        <v>2958</v>
      </c>
      <c r="M2028" s="102" t="s">
        <v>2961</v>
      </c>
      <c r="N2028" s="105"/>
      <c r="O2028" s="45"/>
      <c r="P2028" t="str">
        <f t="shared" ref="P2028" si="582">IF(E2028=F2028,"","NOT EQUAL")</f>
        <v>NOT EQUAL</v>
      </c>
      <c r="Q2028" s="45" t="str">
        <f>IF(ISNA(VLOOKUP(AC2028,#REF!,1)),"//","")</f>
        <v/>
      </c>
      <c r="R2028" s="45"/>
      <c r="S2028" s="43">
        <f t="shared" si="576"/>
        <v>649</v>
      </c>
      <c r="T2028" s="92" t="s">
        <v>2960</v>
      </c>
      <c r="U2028" s="70" t="s">
        <v>2817</v>
      </c>
      <c r="V2028" s="70" t="s">
        <v>2431</v>
      </c>
      <c r="W2028" s="44" t="str">
        <f t="shared" si="570"/>
        <v/>
      </c>
      <c r="X2028" s="25" t="str">
        <f t="shared" si="571"/>
        <v/>
      </c>
      <c r="Y2028" s="1">
        <f t="shared" si="572"/>
        <v>1979</v>
      </c>
      <c r="Z2028" t="str">
        <f t="shared" si="573"/>
        <v>ITM_FB02</v>
      </c>
      <c r="AA2028" s="158" t="str">
        <f>IF(ISNA(VLOOKUP(X2028,Sheet2!J:J,1,0)),"//","")</f>
        <v/>
      </c>
      <c r="AC2028" s="108" t="str">
        <f t="shared" si="574"/>
        <v/>
      </c>
      <c r="AD2028" t="b">
        <f t="shared" si="575"/>
        <v>1</v>
      </c>
    </row>
    <row r="2029" spans="1:30">
      <c r="A2029" s="56">
        <f t="shared" si="579"/>
        <v>2029</v>
      </c>
      <c r="B2029" s="55">
        <f t="shared" si="580"/>
        <v>1980</v>
      </c>
      <c r="C2029" s="97" t="s">
        <v>3827</v>
      </c>
      <c r="D2029" s="97">
        <v>3</v>
      </c>
      <c r="E2029" s="230" t="s">
        <v>533</v>
      </c>
      <c r="F2029" s="102" t="s">
        <v>2967</v>
      </c>
      <c r="G2029" s="104">
        <v>0</v>
      </c>
      <c r="H2029" s="104">
        <v>0</v>
      </c>
      <c r="I2029" s="182" t="s">
        <v>1</v>
      </c>
      <c r="J2029" s="98" t="s">
        <v>1549</v>
      </c>
      <c r="K2029" s="100" t="s">
        <v>4241</v>
      </c>
      <c r="L2029" s="105" t="s">
        <v>2958</v>
      </c>
      <c r="M2029" s="102" t="s">
        <v>2962</v>
      </c>
      <c r="N2029" s="105"/>
      <c r="O2029" s="45"/>
      <c r="P2029" t="str">
        <f t="shared" ref="P2029" si="583">IF(E2029=F2029,"","NOT EQUAL")</f>
        <v>NOT EQUAL</v>
      </c>
      <c r="Q2029" s="45" t="str">
        <f>IF(ISNA(VLOOKUP(AC2029,#REF!,1)),"//","")</f>
        <v/>
      </c>
      <c r="R2029" s="45"/>
      <c r="S2029" s="43">
        <f t="shared" si="576"/>
        <v>649</v>
      </c>
      <c r="T2029" s="92" t="s">
        <v>2960</v>
      </c>
      <c r="U2029" s="70" t="s">
        <v>2817</v>
      </c>
      <c r="V2029" s="70" t="s">
        <v>2431</v>
      </c>
      <c r="W2029" s="44" t="str">
        <f t="shared" si="570"/>
        <v/>
      </c>
      <c r="X2029" s="25" t="str">
        <f t="shared" si="571"/>
        <v/>
      </c>
      <c r="Y2029" s="1">
        <f t="shared" si="572"/>
        <v>1980</v>
      </c>
      <c r="Z2029" t="str">
        <f t="shared" si="573"/>
        <v>ITM_FB03</v>
      </c>
      <c r="AA2029" s="158" t="str">
        <f>IF(ISNA(VLOOKUP(X2029,Sheet2!J:J,1,0)),"//","")</f>
        <v/>
      </c>
      <c r="AC2029" s="108" t="str">
        <f t="shared" si="574"/>
        <v/>
      </c>
      <c r="AD2029" t="b">
        <f t="shared" si="575"/>
        <v>1</v>
      </c>
    </row>
    <row r="2030" spans="1:30">
      <c r="A2030" s="56">
        <f t="shared" si="579"/>
        <v>2030</v>
      </c>
      <c r="B2030" s="55">
        <f t="shared" si="580"/>
        <v>1981</v>
      </c>
      <c r="C2030" s="97" t="s">
        <v>4038</v>
      </c>
      <c r="D2030" s="97">
        <v>6</v>
      </c>
      <c r="E2030" s="102" t="s">
        <v>2970</v>
      </c>
      <c r="F2030" s="102" t="s">
        <v>2970</v>
      </c>
      <c r="G2030" s="104">
        <v>0</v>
      </c>
      <c r="H2030" s="104">
        <v>0</v>
      </c>
      <c r="I2030" s="177" t="s">
        <v>3</v>
      </c>
      <c r="J2030" s="98" t="s">
        <v>1549</v>
      </c>
      <c r="K2030" s="100" t="s">
        <v>4241</v>
      </c>
      <c r="L2030" s="105" t="s">
        <v>2958</v>
      </c>
      <c r="M2030" s="102" t="s">
        <v>2984</v>
      </c>
      <c r="N2030" s="105"/>
      <c r="O2030" s="45"/>
      <c r="P2030" t="str">
        <f t="shared" ref="P2030" si="584">IF(E2030=F2030,"","NOT EQUAL")</f>
        <v/>
      </c>
      <c r="Q2030" s="45" t="str">
        <f>IF(ISNA(VLOOKUP(AC2030,#REF!,1)),"//","")</f>
        <v/>
      </c>
      <c r="R2030" s="45"/>
      <c r="S2030" s="43">
        <f t="shared" si="576"/>
        <v>649</v>
      </c>
      <c r="T2030" s="92" t="s">
        <v>2960</v>
      </c>
      <c r="U2030" s="70" t="s">
        <v>2817</v>
      </c>
      <c r="V2030" s="70" t="s">
        <v>2431</v>
      </c>
      <c r="W2030" s="44" t="str">
        <f t="shared" si="570"/>
        <v/>
      </c>
      <c r="X2030" s="25" t="str">
        <f t="shared" si="571"/>
        <v/>
      </c>
      <c r="Y2030" s="1">
        <f t="shared" si="572"/>
        <v>1981</v>
      </c>
      <c r="Z2030" t="str">
        <f t="shared" si="573"/>
        <v>ITM_S06</v>
      </c>
      <c r="AA2030" s="158" t="str">
        <f>IF(ISNA(VLOOKUP(X2030,Sheet2!J:J,1,0)),"//","")</f>
        <v/>
      </c>
      <c r="AC2030" s="108" t="str">
        <f t="shared" si="574"/>
        <v/>
      </c>
      <c r="AD2030" t="b">
        <f t="shared" si="575"/>
        <v>1</v>
      </c>
    </row>
    <row r="2031" spans="1:30">
      <c r="A2031" s="56">
        <f t="shared" si="579"/>
        <v>2031</v>
      </c>
      <c r="B2031" s="55">
        <f t="shared" si="580"/>
        <v>1982</v>
      </c>
      <c r="C2031" s="97" t="s">
        <v>4038</v>
      </c>
      <c r="D2031" s="97">
        <v>8</v>
      </c>
      <c r="E2031" s="100" t="s">
        <v>2971</v>
      </c>
      <c r="F2031" s="102" t="s">
        <v>2971</v>
      </c>
      <c r="G2031" s="104">
        <v>0</v>
      </c>
      <c r="H2031" s="104">
        <v>0</v>
      </c>
      <c r="I2031" s="177" t="s">
        <v>3</v>
      </c>
      <c r="J2031" s="98" t="s">
        <v>1549</v>
      </c>
      <c r="K2031" s="100" t="s">
        <v>4241</v>
      </c>
      <c r="L2031" s="105" t="s">
        <v>2958</v>
      </c>
      <c r="M2031" s="102" t="s">
        <v>2985</v>
      </c>
      <c r="N2031" s="105"/>
      <c r="O2031" s="45"/>
      <c r="P2031" t="str">
        <f t="shared" ref="P2031" si="585">IF(E2031=F2031,"","NOT EQUAL")</f>
        <v/>
      </c>
      <c r="Q2031" s="45" t="str">
        <f>IF(ISNA(VLOOKUP(AC2031,#REF!,1)),"//","")</f>
        <v/>
      </c>
      <c r="R2031" s="45"/>
      <c r="S2031" s="43">
        <f t="shared" si="576"/>
        <v>649</v>
      </c>
      <c r="T2031" s="92" t="s">
        <v>2960</v>
      </c>
      <c r="U2031" s="70" t="s">
        <v>2817</v>
      </c>
      <c r="V2031" s="70" t="s">
        <v>2431</v>
      </c>
      <c r="W2031" s="44" t="str">
        <f t="shared" si="570"/>
        <v/>
      </c>
      <c r="X2031" s="25" t="str">
        <f t="shared" si="571"/>
        <v/>
      </c>
      <c r="Y2031" s="1">
        <f t="shared" si="572"/>
        <v>1982</v>
      </c>
      <c r="Z2031" t="str">
        <f t="shared" si="573"/>
        <v>ITM_S08</v>
      </c>
      <c r="AA2031" s="158" t="str">
        <f>IF(ISNA(VLOOKUP(X2031,Sheet2!J:J,1,0)),"//","")</f>
        <v/>
      </c>
      <c r="AC2031" s="108" t="str">
        <f t="shared" si="574"/>
        <v/>
      </c>
      <c r="AD2031" t="b">
        <f t="shared" si="575"/>
        <v>1</v>
      </c>
    </row>
    <row r="2032" spans="1:30">
      <c r="A2032" s="56">
        <f t="shared" si="579"/>
        <v>2032</v>
      </c>
      <c r="B2032" s="55">
        <f t="shared" si="580"/>
        <v>1983</v>
      </c>
      <c r="C2032" s="97" t="s">
        <v>4038</v>
      </c>
      <c r="D2032" s="97">
        <v>16</v>
      </c>
      <c r="E2032" s="100" t="s">
        <v>2972</v>
      </c>
      <c r="F2032" s="102" t="s">
        <v>2972</v>
      </c>
      <c r="G2032" s="104">
        <v>0</v>
      </c>
      <c r="H2032" s="104">
        <v>0</v>
      </c>
      <c r="I2032" s="177" t="s">
        <v>3</v>
      </c>
      <c r="J2032" s="98" t="s">
        <v>1549</v>
      </c>
      <c r="K2032" s="100" t="s">
        <v>4241</v>
      </c>
      <c r="L2032" s="105" t="s">
        <v>2958</v>
      </c>
      <c r="M2032" s="102" t="s">
        <v>2986</v>
      </c>
      <c r="N2032" s="105"/>
      <c r="O2032" s="45"/>
      <c r="P2032" t="str">
        <f t="shared" ref="P2032" si="586">IF(E2032=F2032,"","NOT EQUAL")</f>
        <v/>
      </c>
      <c r="Q2032" s="45" t="str">
        <f>IF(ISNA(VLOOKUP(AC2032,#REF!,1)),"//","")</f>
        <v/>
      </c>
      <c r="R2032" s="45"/>
      <c r="S2032" s="43">
        <f t="shared" si="576"/>
        <v>649</v>
      </c>
      <c r="T2032" s="92" t="s">
        <v>2960</v>
      </c>
      <c r="U2032" s="70" t="s">
        <v>2817</v>
      </c>
      <c r="V2032" s="70" t="s">
        <v>2431</v>
      </c>
      <c r="W2032" s="44" t="str">
        <f t="shared" si="570"/>
        <v/>
      </c>
      <c r="X2032" s="25" t="str">
        <f t="shared" si="571"/>
        <v/>
      </c>
      <c r="Y2032" s="1">
        <f t="shared" si="572"/>
        <v>1983</v>
      </c>
      <c r="Z2032" t="str">
        <f t="shared" si="573"/>
        <v>ITM_S16</v>
      </c>
      <c r="AA2032" s="158" t="str">
        <f>IF(ISNA(VLOOKUP(X2032,Sheet2!J:J,1,0)),"//","")</f>
        <v/>
      </c>
      <c r="AC2032" s="108" t="str">
        <f t="shared" si="574"/>
        <v/>
      </c>
      <c r="AD2032" t="b">
        <f t="shared" si="575"/>
        <v>1</v>
      </c>
    </row>
    <row r="2033" spans="1:30">
      <c r="A2033" s="56">
        <f t="shared" si="579"/>
        <v>2033</v>
      </c>
      <c r="B2033" s="55">
        <f t="shared" si="580"/>
        <v>1984</v>
      </c>
      <c r="C2033" s="97" t="s">
        <v>4038</v>
      </c>
      <c r="D2033" s="97">
        <v>32</v>
      </c>
      <c r="E2033" s="100" t="s">
        <v>2973</v>
      </c>
      <c r="F2033" s="102" t="s">
        <v>2973</v>
      </c>
      <c r="G2033" s="104">
        <v>0</v>
      </c>
      <c r="H2033" s="104">
        <v>0</v>
      </c>
      <c r="I2033" s="177" t="s">
        <v>3</v>
      </c>
      <c r="J2033" s="98" t="s">
        <v>1549</v>
      </c>
      <c r="K2033" s="100" t="s">
        <v>4241</v>
      </c>
      <c r="L2033" s="105" t="s">
        <v>2958</v>
      </c>
      <c r="M2033" s="102" t="s">
        <v>2987</v>
      </c>
      <c r="N2033" s="105"/>
      <c r="O2033" s="45"/>
      <c r="P2033" t="str">
        <f t="shared" ref="P2033" si="587">IF(E2033=F2033,"","NOT EQUAL")</f>
        <v/>
      </c>
      <c r="Q2033" s="45" t="str">
        <f>IF(ISNA(VLOOKUP(AC2033,#REF!,1)),"//","")</f>
        <v/>
      </c>
      <c r="R2033" s="45"/>
      <c r="S2033" s="43">
        <f t="shared" si="576"/>
        <v>649</v>
      </c>
      <c r="T2033" s="92" t="s">
        <v>2960</v>
      </c>
      <c r="U2033" s="70" t="s">
        <v>2817</v>
      </c>
      <c r="V2033" s="70" t="s">
        <v>2431</v>
      </c>
      <c r="W2033" s="44" t="str">
        <f t="shared" si="570"/>
        <v/>
      </c>
      <c r="X2033" s="25" t="str">
        <f t="shared" si="571"/>
        <v/>
      </c>
      <c r="Y2033" s="1">
        <f t="shared" si="572"/>
        <v>1984</v>
      </c>
      <c r="Z2033" t="str">
        <f t="shared" si="573"/>
        <v>ITM_S32</v>
      </c>
      <c r="AA2033" s="158" t="str">
        <f>IF(ISNA(VLOOKUP(X2033,Sheet2!J:J,1,0)),"//","")</f>
        <v/>
      </c>
      <c r="AC2033" s="108" t="str">
        <f t="shared" si="574"/>
        <v/>
      </c>
      <c r="AD2033" t="b">
        <f t="shared" si="575"/>
        <v>1</v>
      </c>
    </row>
    <row r="2034" spans="1:30">
      <c r="A2034" s="56">
        <f t="shared" si="579"/>
        <v>2034</v>
      </c>
      <c r="B2034" s="55">
        <f t="shared" si="580"/>
        <v>1985</v>
      </c>
      <c r="C2034" s="97" t="s">
        <v>4038</v>
      </c>
      <c r="D2034" s="97">
        <v>64</v>
      </c>
      <c r="E2034" s="100" t="s">
        <v>2974</v>
      </c>
      <c r="F2034" s="102" t="s">
        <v>2974</v>
      </c>
      <c r="G2034" s="104">
        <v>0</v>
      </c>
      <c r="H2034" s="104">
        <v>0</v>
      </c>
      <c r="I2034" s="177" t="s">
        <v>3</v>
      </c>
      <c r="J2034" s="98" t="s">
        <v>1549</v>
      </c>
      <c r="K2034" s="100" t="s">
        <v>4241</v>
      </c>
      <c r="L2034" s="105" t="s">
        <v>2958</v>
      </c>
      <c r="M2034" s="102" t="s">
        <v>2988</v>
      </c>
      <c r="N2034" s="105"/>
      <c r="O2034" s="45"/>
      <c r="P2034" t="str">
        <f t="shared" ref="P2034:P2038" si="588">IF(E2034=F2034,"","NOT EQUAL")</f>
        <v/>
      </c>
      <c r="Q2034" s="45" t="str">
        <f>IF(ISNA(VLOOKUP(AC2034,#REF!,1)),"//","")</f>
        <v/>
      </c>
      <c r="R2034" s="45"/>
      <c r="S2034" s="43">
        <f t="shared" si="576"/>
        <v>649</v>
      </c>
      <c r="T2034" s="92" t="s">
        <v>2960</v>
      </c>
      <c r="U2034" s="70" t="s">
        <v>2817</v>
      </c>
      <c r="V2034" s="70" t="s">
        <v>2431</v>
      </c>
      <c r="W2034" s="44" t="str">
        <f t="shared" si="570"/>
        <v/>
      </c>
      <c r="X2034" s="25" t="str">
        <f t="shared" si="571"/>
        <v/>
      </c>
      <c r="Y2034" s="1">
        <f t="shared" si="572"/>
        <v>1985</v>
      </c>
      <c r="Z2034" t="str">
        <f t="shared" si="573"/>
        <v>ITM_S64</v>
      </c>
      <c r="AA2034" s="158" t="str">
        <f>IF(ISNA(VLOOKUP(X2034,Sheet2!J:J,1,0)),"//","")</f>
        <v/>
      </c>
      <c r="AC2034" s="108" t="str">
        <f t="shared" si="574"/>
        <v/>
      </c>
      <c r="AD2034" t="b">
        <f t="shared" si="575"/>
        <v>1</v>
      </c>
    </row>
    <row r="2035" spans="1:30">
      <c r="A2035" s="56">
        <f t="shared" si="579"/>
        <v>2035</v>
      </c>
      <c r="B2035" s="55">
        <f t="shared" si="580"/>
        <v>1986</v>
      </c>
      <c r="C2035" s="97" t="s">
        <v>4039</v>
      </c>
      <c r="D2035" s="97">
        <v>6</v>
      </c>
      <c r="E2035" s="100" t="s">
        <v>2975</v>
      </c>
      <c r="F2035" s="102" t="s">
        <v>2975</v>
      </c>
      <c r="G2035" s="104">
        <v>0</v>
      </c>
      <c r="H2035" s="104">
        <v>0</v>
      </c>
      <c r="I2035" s="177" t="s">
        <v>3</v>
      </c>
      <c r="J2035" s="98" t="s">
        <v>1549</v>
      </c>
      <c r="K2035" s="100" t="s">
        <v>4241</v>
      </c>
      <c r="L2035" s="105" t="s">
        <v>2958</v>
      </c>
      <c r="M2035" s="102" t="s">
        <v>2989</v>
      </c>
      <c r="N2035" s="105"/>
      <c r="O2035" s="45"/>
      <c r="P2035" t="str">
        <f t="shared" si="588"/>
        <v/>
      </c>
      <c r="Q2035" s="45" t="str">
        <f>IF(ISNA(VLOOKUP(AC2035,#REF!,1)),"//","")</f>
        <v/>
      </c>
      <c r="R2035" s="45"/>
      <c r="S2035" s="43">
        <f t="shared" si="576"/>
        <v>649</v>
      </c>
      <c r="T2035" s="92" t="s">
        <v>2960</v>
      </c>
      <c r="U2035" s="70" t="s">
        <v>2817</v>
      </c>
      <c r="V2035" s="70" t="s">
        <v>2431</v>
      </c>
      <c r="W2035" s="44" t="str">
        <f t="shared" si="570"/>
        <v/>
      </c>
      <c r="X2035" s="25" t="str">
        <f t="shared" si="571"/>
        <v/>
      </c>
      <c r="Y2035" s="1">
        <f t="shared" si="572"/>
        <v>1986</v>
      </c>
      <c r="Z2035" t="str">
        <f t="shared" si="573"/>
        <v>ITM_U06</v>
      </c>
      <c r="AA2035" s="158" t="str">
        <f>IF(ISNA(VLOOKUP(X2035,Sheet2!J:J,1,0)),"//","")</f>
        <v/>
      </c>
      <c r="AC2035" s="108" t="str">
        <f t="shared" si="574"/>
        <v/>
      </c>
      <c r="AD2035" t="b">
        <f t="shared" si="575"/>
        <v>1</v>
      </c>
    </row>
    <row r="2036" spans="1:30">
      <c r="A2036" s="56">
        <f t="shared" si="579"/>
        <v>2036</v>
      </c>
      <c r="B2036" s="55">
        <f t="shared" si="580"/>
        <v>1987</v>
      </c>
      <c r="C2036" s="97" t="s">
        <v>4039</v>
      </c>
      <c r="D2036" s="97">
        <v>8</v>
      </c>
      <c r="E2036" s="100" t="s">
        <v>2976</v>
      </c>
      <c r="F2036" s="102" t="s">
        <v>2976</v>
      </c>
      <c r="G2036" s="104">
        <v>0</v>
      </c>
      <c r="H2036" s="104">
        <v>0</v>
      </c>
      <c r="I2036" s="177" t="s">
        <v>3</v>
      </c>
      <c r="J2036" s="98" t="s">
        <v>1549</v>
      </c>
      <c r="K2036" s="100" t="s">
        <v>4241</v>
      </c>
      <c r="L2036" s="105" t="s">
        <v>2958</v>
      </c>
      <c r="M2036" s="102" t="s">
        <v>2990</v>
      </c>
      <c r="N2036" s="105"/>
      <c r="O2036" s="45"/>
      <c r="P2036" t="str">
        <f t="shared" si="588"/>
        <v/>
      </c>
      <c r="Q2036" s="45" t="str">
        <f>IF(ISNA(VLOOKUP(AC2036,#REF!,1)),"//","")</f>
        <v/>
      </c>
      <c r="R2036" s="45"/>
      <c r="S2036" s="43">
        <f t="shared" si="576"/>
        <v>649</v>
      </c>
      <c r="T2036" s="92" t="s">
        <v>2960</v>
      </c>
      <c r="U2036" s="70" t="s">
        <v>2817</v>
      </c>
      <c r="V2036" s="70" t="s">
        <v>2431</v>
      </c>
      <c r="W2036" s="44" t="str">
        <f t="shared" si="570"/>
        <v/>
      </c>
      <c r="X2036" s="25" t="str">
        <f t="shared" si="571"/>
        <v/>
      </c>
      <c r="Y2036" s="1">
        <f t="shared" si="572"/>
        <v>1987</v>
      </c>
      <c r="Z2036" t="str">
        <f t="shared" si="573"/>
        <v>ITM_U08</v>
      </c>
      <c r="AA2036" s="158" t="str">
        <f>IF(ISNA(VLOOKUP(X2036,Sheet2!J:J,1,0)),"//","")</f>
        <v/>
      </c>
      <c r="AC2036" s="108" t="str">
        <f t="shared" si="574"/>
        <v/>
      </c>
      <c r="AD2036" t="b">
        <f t="shared" si="575"/>
        <v>1</v>
      </c>
    </row>
    <row r="2037" spans="1:30">
      <c r="A2037" s="56">
        <f t="shared" si="579"/>
        <v>2037</v>
      </c>
      <c r="B2037" s="55">
        <f t="shared" si="580"/>
        <v>1988</v>
      </c>
      <c r="C2037" s="97" t="s">
        <v>4039</v>
      </c>
      <c r="D2037" s="97">
        <v>16</v>
      </c>
      <c r="E2037" s="100" t="s">
        <v>2977</v>
      </c>
      <c r="F2037" s="102" t="s">
        <v>2977</v>
      </c>
      <c r="G2037" s="104">
        <v>0</v>
      </c>
      <c r="H2037" s="104">
        <v>0</v>
      </c>
      <c r="I2037" s="177" t="s">
        <v>3</v>
      </c>
      <c r="J2037" s="98" t="s">
        <v>1549</v>
      </c>
      <c r="K2037" s="100" t="s">
        <v>4241</v>
      </c>
      <c r="L2037" s="105" t="s">
        <v>2958</v>
      </c>
      <c r="M2037" s="102" t="s">
        <v>2991</v>
      </c>
      <c r="N2037" s="105"/>
      <c r="O2037" s="45"/>
      <c r="P2037" t="str">
        <f t="shared" si="588"/>
        <v/>
      </c>
      <c r="Q2037" s="45" t="str">
        <f>IF(ISNA(VLOOKUP(AC2037,#REF!,1)),"//","")</f>
        <v/>
      </c>
      <c r="R2037" s="45"/>
      <c r="S2037" s="43">
        <f t="shared" si="576"/>
        <v>649</v>
      </c>
      <c r="T2037" s="92" t="s">
        <v>2960</v>
      </c>
      <c r="U2037" s="70" t="s">
        <v>2817</v>
      </c>
      <c r="V2037" s="70" t="s">
        <v>2431</v>
      </c>
      <c r="W2037" s="44" t="str">
        <f t="shared" si="570"/>
        <v/>
      </c>
      <c r="X2037" s="25" t="str">
        <f t="shared" si="571"/>
        <v/>
      </c>
      <c r="Y2037" s="1">
        <f t="shared" si="572"/>
        <v>1988</v>
      </c>
      <c r="Z2037" t="str">
        <f t="shared" si="573"/>
        <v>ITM_U16</v>
      </c>
      <c r="AA2037" s="158" t="str">
        <f>IF(ISNA(VLOOKUP(X2037,Sheet2!J:J,1,0)),"//","")</f>
        <v/>
      </c>
      <c r="AC2037" s="108" t="str">
        <f t="shared" si="574"/>
        <v/>
      </c>
      <c r="AD2037" t="b">
        <f t="shared" si="575"/>
        <v>1</v>
      </c>
    </row>
    <row r="2038" spans="1:30">
      <c r="A2038" s="56">
        <f t="shared" si="579"/>
        <v>2038</v>
      </c>
      <c r="B2038" s="55">
        <f t="shared" si="580"/>
        <v>1989</v>
      </c>
      <c r="C2038" s="97" t="s">
        <v>4039</v>
      </c>
      <c r="D2038" s="97">
        <v>32</v>
      </c>
      <c r="E2038" s="100" t="s">
        <v>2978</v>
      </c>
      <c r="F2038" s="102" t="s">
        <v>2978</v>
      </c>
      <c r="G2038" s="104">
        <v>0</v>
      </c>
      <c r="H2038" s="104">
        <v>0</v>
      </c>
      <c r="I2038" s="177" t="s">
        <v>3</v>
      </c>
      <c r="J2038" s="98" t="s">
        <v>1549</v>
      </c>
      <c r="K2038" s="100" t="s">
        <v>4241</v>
      </c>
      <c r="L2038" s="105" t="s">
        <v>2958</v>
      </c>
      <c r="M2038" s="102" t="s">
        <v>2992</v>
      </c>
      <c r="N2038" s="105"/>
      <c r="O2038" s="45"/>
      <c r="P2038" t="str">
        <f t="shared" si="588"/>
        <v/>
      </c>
      <c r="Q2038" s="45" t="str">
        <f>IF(ISNA(VLOOKUP(AC2038,#REF!,1)),"//","")</f>
        <v/>
      </c>
      <c r="R2038" s="45"/>
      <c r="S2038" s="43">
        <f t="shared" si="576"/>
        <v>649</v>
      </c>
      <c r="T2038" s="92" t="s">
        <v>2960</v>
      </c>
      <c r="U2038" s="70" t="s">
        <v>2817</v>
      </c>
      <c r="V2038" s="70" t="s">
        <v>2431</v>
      </c>
      <c r="W2038" s="44" t="str">
        <f t="shared" si="570"/>
        <v/>
      </c>
      <c r="X2038" s="25" t="str">
        <f t="shared" si="571"/>
        <v/>
      </c>
      <c r="Y2038" s="1">
        <f t="shared" si="572"/>
        <v>1989</v>
      </c>
      <c r="Z2038" t="str">
        <f t="shared" si="573"/>
        <v>ITM_U32</v>
      </c>
      <c r="AA2038" s="158" t="str">
        <f>IF(ISNA(VLOOKUP(X2038,Sheet2!J:J,1,0)),"//","")</f>
        <v/>
      </c>
      <c r="AC2038" s="108" t="str">
        <f t="shared" si="574"/>
        <v/>
      </c>
      <c r="AD2038" t="b">
        <f t="shared" si="575"/>
        <v>1</v>
      </c>
    </row>
    <row r="2039" spans="1:30">
      <c r="A2039" s="56">
        <f t="shared" si="579"/>
        <v>2039</v>
      </c>
      <c r="B2039" s="55">
        <f t="shared" si="580"/>
        <v>1990</v>
      </c>
      <c r="C2039" s="97" t="s">
        <v>4039</v>
      </c>
      <c r="D2039" s="97">
        <v>64</v>
      </c>
      <c r="E2039" s="100" t="s">
        <v>2979</v>
      </c>
      <c r="F2039" s="102" t="s">
        <v>2979</v>
      </c>
      <c r="G2039" s="104">
        <v>0</v>
      </c>
      <c r="H2039" s="104">
        <v>0</v>
      </c>
      <c r="I2039" s="177" t="s">
        <v>3</v>
      </c>
      <c r="J2039" s="98" t="s">
        <v>1549</v>
      </c>
      <c r="K2039" s="100" t="s">
        <v>4241</v>
      </c>
      <c r="L2039" s="105" t="s">
        <v>2958</v>
      </c>
      <c r="M2039" s="102" t="s">
        <v>2993</v>
      </c>
      <c r="N2039" s="105"/>
      <c r="O2039" s="45"/>
      <c r="P2039" t="str">
        <f t="shared" ref="P2039:P2040" si="589">IF(E2039=F2039,"","NOT EQUAL")</f>
        <v/>
      </c>
      <c r="Q2039" s="45" t="str">
        <f>IF(ISNA(VLOOKUP(AC2039,#REF!,1)),"//","")</f>
        <v/>
      </c>
      <c r="R2039" s="45"/>
      <c r="S2039" s="43">
        <f t="shared" si="576"/>
        <v>649</v>
      </c>
      <c r="T2039" s="92" t="s">
        <v>2960</v>
      </c>
      <c r="U2039" s="70" t="s">
        <v>2817</v>
      </c>
      <c r="V2039" s="70" t="s">
        <v>2431</v>
      </c>
      <c r="W2039" s="44" t="str">
        <f t="shared" si="570"/>
        <v/>
      </c>
      <c r="X2039" s="25" t="str">
        <f t="shared" si="571"/>
        <v/>
      </c>
      <c r="Y2039" s="1">
        <f t="shared" si="572"/>
        <v>1990</v>
      </c>
      <c r="Z2039" t="str">
        <f t="shared" si="573"/>
        <v>ITM_U64</v>
      </c>
      <c r="AA2039" s="158" t="str">
        <f>IF(ISNA(VLOOKUP(X2039,Sheet2!J:J,1,0)),"//","")</f>
        <v/>
      </c>
      <c r="AC2039" s="108" t="str">
        <f t="shared" si="574"/>
        <v/>
      </c>
      <c r="AD2039" t="b">
        <f t="shared" si="575"/>
        <v>1</v>
      </c>
    </row>
    <row r="2040" spans="1:30">
      <c r="A2040" s="56">
        <f t="shared" si="579"/>
        <v>2040</v>
      </c>
      <c r="B2040" s="55">
        <f t="shared" si="580"/>
        <v>1991</v>
      </c>
      <c r="C2040" s="97" t="s">
        <v>4040</v>
      </c>
      <c r="D2040" s="97">
        <v>1</v>
      </c>
      <c r="E2040" s="100" t="s">
        <v>2980</v>
      </c>
      <c r="F2040" s="102" t="s">
        <v>2980</v>
      </c>
      <c r="G2040" s="104">
        <v>0</v>
      </c>
      <c r="H2040" s="104">
        <v>0</v>
      </c>
      <c r="I2040" s="177" t="s">
        <v>3</v>
      </c>
      <c r="J2040" s="98" t="s">
        <v>1549</v>
      </c>
      <c r="K2040" s="100" t="s">
        <v>4241</v>
      </c>
      <c r="L2040" s="105" t="s">
        <v>2958</v>
      </c>
      <c r="M2040" s="102" t="s">
        <v>2994</v>
      </c>
      <c r="N2040" s="105"/>
      <c r="O2040" s="45"/>
      <c r="P2040" t="str">
        <f t="shared" si="589"/>
        <v/>
      </c>
      <c r="Q2040" s="45" t="str">
        <f>IF(ISNA(VLOOKUP(AC2040,#REF!,1)),"//","")</f>
        <v/>
      </c>
      <c r="R2040" s="45"/>
      <c r="S2040" s="43">
        <f t="shared" si="576"/>
        <v>649</v>
      </c>
      <c r="T2040" s="92" t="s">
        <v>2960</v>
      </c>
      <c r="U2040" s="70" t="s">
        <v>2817</v>
      </c>
      <c r="V2040" s="70" t="s">
        <v>2431</v>
      </c>
      <c r="W2040" s="44" t="str">
        <f t="shared" si="570"/>
        <v/>
      </c>
      <c r="X2040" s="25" t="str">
        <f t="shared" si="571"/>
        <v/>
      </c>
      <c r="Y2040" s="1">
        <f t="shared" si="572"/>
        <v>1991</v>
      </c>
      <c r="Z2040" t="str">
        <f t="shared" si="573"/>
        <v>ITM_SL1</v>
      </c>
      <c r="AA2040" s="158" t="str">
        <f>IF(ISNA(VLOOKUP(X2040,Sheet2!J:J,1,0)),"//","")</f>
        <v/>
      </c>
      <c r="AC2040" s="108" t="str">
        <f t="shared" si="574"/>
        <v/>
      </c>
      <c r="AD2040" t="b">
        <f t="shared" si="575"/>
        <v>1</v>
      </c>
    </row>
    <row r="2041" spans="1:30">
      <c r="A2041" s="56">
        <f t="shared" si="579"/>
        <v>2041</v>
      </c>
      <c r="B2041" s="55">
        <f t="shared" si="580"/>
        <v>1992</v>
      </c>
      <c r="C2041" s="97" t="s">
        <v>4040</v>
      </c>
      <c r="D2041" s="97">
        <v>2</v>
      </c>
      <c r="E2041" s="100" t="s">
        <v>2981</v>
      </c>
      <c r="F2041" s="100" t="s">
        <v>2981</v>
      </c>
      <c r="G2041" s="104">
        <v>0</v>
      </c>
      <c r="H2041" s="104">
        <v>0</v>
      </c>
      <c r="I2041" s="177" t="s">
        <v>3</v>
      </c>
      <c r="J2041" s="98" t="s">
        <v>1549</v>
      </c>
      <c r="K2041" s="100" t="s">
        <v>4241</v>
      </c>
      <c r="L2041" s="105" t="s">
        <v>2958</v>
      </c>
      <c r="M2041" s="102" t="s">
        <v>2995</v>
      </c>
      <c r="N2041" s="105"/>
      <c r="O2041" s="45"/>
      <c r="P2041" t="str">
        <f t="shared" ref="P2041" si="590">IF(E2041=F2041,"","NOT EQUAL")</f>
        <v/>
      </c>
      <c r="Q2041" s="45" t="str">
        <f>IF(ISNA(VLOOKUP(AC2041,#REF!,1)),"//","")</f>
        <v/>
      </c>
      <c r="R2041" s="45"/>
      <c r="S2041" s="43">
        <f t="shared" si="576"/>
        <v>649</v>
      </c>
      <c r="T2041" s="92" t="s">
        <v>2960</v>
      </c>
      <c r="U2041" s="70" t="s">
        <v>2817</v>
      </c>
      <c r="V2041" s="70" t="s">
        <v>2431</v>
      </c>
      <c r="W2041" s="44" t="str">
        <f t="shared" si="570"/>
        <v/>
      </c>
      <c r="X2041" s="25" t="str">
        <f t="shared" si="571"/>
        <v/>
      </c>
      <c r="Y2041" s="1">
        <f t="shared" si="572"/>
        <v>1992</v>
      </c>
      <c r="Z2041" t="str">
        <f t="shared" si="573"/>
        <v>ITM_SR1</v>
      </c>
      <c r="AA2041" s="158" t="str">
        <f>IF(ISNA(VLOOKUP(X2041,Sheet2!J:J,1,0)),"//","")</f>
        <v/>
      </c>
      <c r="AC2041" s="108" t="str">
        <f t="shared" si="574"/>
        <v/>
      </c>
      <c r="AD2041" t="b">
        <f t="shared" si="575"/>
        <v>1</v>
      </c>
    </row>
    <row r="2042" spans="1:30">
      <c r="A2042" s="56">
        <f t="shared" si="579"/>
        <v>2042</v>
      </c>
      <c r="B2042" s="55">
        <f t="shared" si="580"/>
        <v>1993</v>
      </c>
      <c r="C2042" s="97" t="s">
        <v>4040</v>
      </c>
      <c r="D2042" s="97">
        <v>3</v>
      </c>
      <c r="E2042" s="100" t="s">
        <v>2982</v>
      </c>
      <c r="F2042" s="100" t="s">
        <v>2982</v>
      </c>
      <c r="G2042" s="104">
        <v>0</v>
      </c>
      <c r="H2042" s="104">
        <v>0</v>
      </c>
      <c r="I2042" s="177" t="s">
        <v>3</v>
      </c>
      <c r="J2042" s="98" t="s">
        <v>1549</v>
      </c>
      <c r="K2042" s="100" t="s">
        <v>4241</v>
      </c>
      <c r="L2042" s="105" t="s">
        <v>2958</v>
      </c>
      <c r="M2042" s="102" t="s">
        <v>2996</v>
      </c>
      <c r="N2042" s="105"/>
      <c r="O2042" s="45"/>
      <c r="P2042" t="str">
        <f t="shared" ref="P2042" si="591">IF(E2042=F2042,"","NOT EQUAL")</f>
        <v/>
      </c>
      <c r="Q2042" s="45" t="str">
        <f>IF(ISNA(VLOOKUP(AC2042,#REF!,1)),"//","")</f>
        <v/>
      </c>
      <c r="R2042" s="45"/>
      <c r="S2042" s="43">
        <f t="shared" si="576"/>
        <v>649</v>
      </c>
      <c r="T2042" s="92" t="s">
        <v>2960</v>
      </c>
      <c r="U2042" s="70" t="s">
        <v>2817</v>
      </c>
      <c r="V2042" s="70" t="s">
        <v>2431</v>
      </c>
      <c r="W2042" s="44" t="str">
        <f t="shared" si="570"/>
        <v/>
      </c>
      <c r="X2042" s="25" t="str">
        <f t="shared" si="571"/>
        <v/>
      </c>
      <c r="Y2042" s="1">
        <f t="shared" si="572"/>
        <v>1993</v>
      </c>
      <c r="Z2042" t="str">
        <f t="shared" si="573"/>
        <v>ITM_RL1</v>
      </c>
      <c r="AA2042" s="158" t="str">
        <f>IF(ISNA(VLOOKUP(X2042,Sheet2!J:J,1,0)),"//","")</f>
        <v/>
      </c>
      <c r="AC2042" s="108" t="str">
        <f t="shared" si="574"/>
        <v/>
      </c>
      <c r="AD2042" t="b">
        <f t="shared" si="575"/>
        <v>1</v>
      </c>
    </row>
    <row r="2043" spans="1:30">
      <c r="A2043" s="56">
        <f t="shared" si="579"/>
        <v>2043</v>
      </c>
      <c r="B2043" s="55">
        <f t="shared" si="580"/>
        <v>1994</v>
      </c>
      <c r="C2043" s="97" t="s">
        <v>4040</v>
      </c>
      <c r="D2043" s="97">
        <v>4</v>
      </c>
      <c r="E2043" s="100" t="s">
        <v>2983</v>
      </c>
      <c r="F2043" s="100" t="s">
        <v>2983</v>
      </c>
      <c r="G2043" s="104">
        <v>0</v>
      </c>
      <c r="H2043" s="104">
        <v>0</v>
      </c>
      <c r="I2043" s="177" t="s">
        <v>3</v>
      </c>
      <c r="J2043" s="98" t="s">
        <v>1549</v>
      </c>
      <c r="K2043" s="100" t="s">
        <v>4241</v>
      </c>
      <c r="L2043" s="105" t="s">
        <v>2958</v>
      </c>
      <c r="M2043" s="102" t="s">
        <v>2997</v>
      </c>
      <c r="N2043" s="105"/>
      <c r="O2043" s="45"/>
      <c r="P2043" t="str">
        <f t="shared" ref="P2043:P2044" si="592">IF(E2043=F2043,"","NOT EQUAL")</f>
        <v/>
      </c>
      <c r="Q2043" s="45" t="str">
        <f>IF(ISNA(VLOOKUP(AC2043,#REF!,1)),"//","")</f>
        <v/>
      </c>
      <c r="R2043" s="45"/>
      <c r="S2043" s="43">
        <f t="shared" si="576"/>
        <v>649</v>
      </c>
      <c r="T2043" s="92" t="s">
        <v>2960</v>
      </c>
      <c r="U2043" s="70" t="s">
        <v>2817</v>
      </c>
      <c r="V2043" s="70" t="s">
        <v>2431</v>
      </c>
      <c r="W2043" s="44" t="str">
        <f t="shared" si="570"/>
        <v/>
      </c>
      <c r="X2043" s="25" t="str">
        <f t="shared" si="571"/>
        <v/>
      </c>
      <c r="Y2043" s="1">
        <f t="shared" si="572"/>
        <v>1994</v>
      </c>
      <c r="Z2043" t="str">
        <f t="shared" si="573"/>
        <v>ITM_RR1</v>
      </c>
      <c r="AA2043" s="158" t="str">
        <f>IF(ISNA(VLOOKUP(X2043,Sheet2!J:J,1,0)),"//","")</f>
        <v/>
      </c>
      <c r="AC2043" s="108" t="str">
        <f t="shared" si="574"/>
        <v/>
      </c>
      <c r="AD2043" t="b">
        <f t="shared" si="575"/>
        <v>1</v>
      </c>
    </row>
    <row r="2044" spans="1:30">
      <c r="A2044" s="56">
        <f t="shared" si="579"/>
        <v>2044</v>
      </c>
      <c r="B2044" s="55">
        <f t="shared" si="580"/>
        <v>1995</v>
      </c>
      <c r="C2044" s="97" t="s">
        <v>4040</v>
      </c>
      <c r="D2044" s="97">
        <v>5</v>
      </c>
      <c r="E2044" s="100" t="s">
        <v>3005</v>
      </c>
      <c r="F2044" s="100" t="s">
        <v>3005</v>
      </c>
      <c r="G2044" s="104">
        <v>0</v>
      </c>
      <c r="H2044" s="104">
        <v>0</v>
      </c>
      <c r="I2044" s="177" t="s">
        <v>3</v>
      </c>
      <c r="J2044" s="98" t="s">
        <v>1550</v>
      </c>
      <c r="K2044" s="100" t="s">
        <v>4241</v>
      </c>
      <c r="L2044" s="105" t="s">
        <v>2958</v>
      </c>
      <c r="M2044" s="102" t="s">
        <v>2998</v>
      </c>
      <c r="N2044" s="105"/>
      <c r="O2044" s="45"/>
      <c r="P2044" t="str">
        <f t="shared" si="592"/>
        <v/>
      </c>
      <c r="Q2044" s="45" t="str">
        <f>IF(ISNA(VLOOKUP(AC2044,#REF!,1)),"//","")</f>
        <v/>
      </c>
      <c r="R2044" s="45"/>
      <c r="S2044" s="43">
        <f t="shared" si="576"/>
        <v>649</v>
      </c>
      <c r="T2044" s="92" t="s">
        <v>2960</v>
      </c>
      <c r="U2044" s="70" t="s">
        <v>2817</v>
      </c>
      <c r="V2044" s="70" t="s">
        <v>2431</v>
      </c>
      <c r="W2044" s="44" t="str">
        <f t="shared" si="570"/>
        <v/>
      </c>
      <c r="X2044" s="25" t="str">
        <f t="shared" si="571"/>
        <v/>
      </c>
      <c r="Y2044" s="1">
        <f t="shared" si="572"/>
        <v>1995</v>
      </c>
      <c r="Z2044" t="str">
        <f t="shared" si="573"/>
        <v>ITM_FWORD</v>
      </c>
      <c r="AA2044" s="158" t="str">
        <f>IF(ISNA(VLOOKUP(X2044,Sheet2!J:J,1,0)),"//","")</f>
        <v/>
      </c>
      <c r="AC2044" s="108" t="str">
        <f t="shared" si="574"/>
        <v/>
      </c>
      <c r="AD2044" t="b">
        <f t="shared" si="575"/>
        <v>1</v>
      </c>
    </row>
    <row r="2045" spans="1:30">
      <c r="A2045" s="56">
        <f t="shared" si="579"/>
        <v>2045</v>
      </c>
      <c r="B2045" s="55">
        <f t="shared" si="580"/>
        <v>1996</v>
      </c>
      <c r="C2045" s="97" t="s">
        <v>4040</v>
      </c>
      <c r="D2045" s="97">
        <v>6</v>
      </c>
      <c r="E2045" s="100" t="s">
        <v>3006</v>
      </c>
      <c r="F2045" s="100" t="s">
        <v>3006</v>
      </c>
      <c r="G2045" s="104">
        <v>0</v>
      </c>
      <c r="H2045" s="104">
        <v>0</v>
      </c>
      <c r="I2045" s="177" t="s">
        <v>3</v>
      </c>
      <c r="J2045" s="98" t="s">
        <v>1550</v>
      </c>
      <c r="K2045" s="100" t="s">
        <v>4241</v>
      </c>
      <c r="L2045" s="105" t="s">
        <v>2958</v>
      </c>
      <c r="M2045" s="102" t="s">
        <v>2999</v>
      </c>
      <c r="N2045" s="105"/>
      <c r="O2045" s="45"/>
      <c r="P2045" t="str">
        <f t="shared" ref="P2045" si="593">IF(E2045=F2045,"","NOT EQUAL")</f>
        <v/>
      </c>
      <c r="Q2045" s="45" t="str">
        <f>IF(ISNA(VLOOKUP(AC2045,#REF!,1)),"//","")</f>
        <v/>
      </c>
      <c r="R2045" s="45"/>
      <c r="S2045" s="43">
        <f t="shared" si="576"/>
        <v>649</v>
      </c>
      <c r="T2045" s="92" t="s">
        <v>2960</v>
      </c>
      <c r="U2045" s="70" t="s">
        <v>2817</v>
      </c>
      <c r="V2045" s="70" t="s">
        <v>2431</v>
      </c>
      <c r="W2045" s="44" t="str">
        <f t="shared" si="570"/>
        <v/>
      </c>
      <c r="X2045" s="25" t="str">
        <f t="shared" si="571"/>
        <v/>
      </c>
      <c r="Y2045" s="1">
        <f t="shared" si="572"/>
        <v>1996</v>
      </c>
      <c r="Z2045" t="str">
        <f t="shared" si="573"/>
        <v>ITM_FBYTE</v>
      </c>
      <c r="AA2045" s="158" t="str">
        <f>IF(ISNA(VLOOKUP(X2045,Sheet2!J:J,1,0)),"//","")</f>
        <v/>
      </c>
      <c r="AC2045" s="108" t="str">
        <f t="shared" si="574"/>
        <v/>
      </c>
      <c r="AD2045" t="b">
        <f t="shared" si="575"/>
        <v>1</v>
      </c>
    </row>
    <row r="2046" spans="1:30">
      <c r="A2046" s="56">
        <f t="shared" si="579"/>
        <v>2046</v>
      </c>
      <c r="B2046" s="55">
        <f t="shared" si="580"/>
        <v>1997</v>
      </c>
      <c r="C2046" s="97" t="s">
        <v>4041</v>
      </c>
      <c r="D2046" s="97" t="s">
        <v>7</v>
      </c>
      <c r="E2046" s="233" t="s">
        <v>3027</v>
      </c>
      <c r="F2046" s="100" t="s">
        <v>3027</v>
      </c>
      <c r="G2046" s="104">
        <v>0</v>
      </c>
      <c r="H2046" s="104">
        <v>0</v>
      </c>
      <c r="I2046" s="182" t="s">
        <v>1</v>
      </c>
      <c r="J2046" s="98" t="s">
        <v>1550</v>
      </c>
      <c r="K2046" s="100" t="s">
        <v>4241</v>
      </c>
      <c r="L2046" s="105" t="s">
        <v>3009</v>
      </c>
      <c r="M2046" s="102" t="s">
        <v>3000</v>
      </c>
      <c r="N2046" s="105"/>
      <c r="O2046" s="45"/>
      <c r="P2046" t="str">
        <f t="shared" ref="P2046:P2047" si="594">IF(E2046=F2046,"","NOT EQUAL")</f>
        <v/>
      </c>
      <c r="Q2046" s="45" t="str">
        <f>IF(ISNA(VLOOKUP(AC2046,#REF!,1)),"//","")</f>
        <v/>
      </c>
      <c r="R2046" s="45"/>
      <c r="S2046" s="43">
        <f t="shared" si="576"/>
        <v>650</v>
      </c>
      <c r="T2046" s="92" t="s">
        <v>2892</v>
      </c>
      <c r="U2046" s="70" t="s">
        <v>2823</v>
      </c>
      <c r="V2046" s="70" t="s">
        <v>2431</v>
      </c>
      <c r="W2046" s="44" t="str">
        <f t="shared" si="570"/>
        <v>"EXITCLR"</v>
      </c>
      <c r="X2046" s="25" t="str">
        <f t="shared" si="571"/>
        <v>EXITCLR</v>
      </c>
      <c r="Y2046" s="1">
        <f t="shared" si="572"/>
        <v>1997</v>
      </c>
      <c r="Z2046" t="str">
        <f t="shared" si="573"/>
        <v>ITM_CLAIM</v>
      </c>
      <c r="AA2046" s="158" t="str">
        <f>IF(ISNA(VLOOKUP(X2046,Sheet2!J:J,1,0)),"//","")</f>
        <v>//</v>
      </c>
      <c r="AC2046" s="108" t="str">
        <f t="shared" si="574"/>
        <v>EXITCLR</v>
      </c>
      <c r="AD2046" t="b">
        <f t="shared" si="575"/>
        <v>1</v>
      </c>
    </row>
    <row r="2047" spans="1:30">
      <c r="A2047" s="56">
        <f t="shared" si="579"/>
        <v>2047</v>
      </c>
      <c r="B2047" s="55">
        <f t="shared" si="580"/>
        <v>1998</v>
      </c>
      <c r="C2047" s="97" t="s">
        <v>4042</v>
      </c>
      <c r="D2047" s="97" t="s">
        <v>12</v>
      </c>
      <c r="E2047" s="230" t="s">
        <v>533</v>
      </c>
      <c r="F2047" s="98" t="s">
        <v>3008</v>
      </c>
      <c r="G2047" s="104">
        <v>0</v>
      </c>
      <c r="H2047" s="104">
        <v>3</v>
      </c>
      <c r="I2047" s="182" t="s">
        <v>1</v>
      </c>
      <c r="J2047" s="98" t="s">
        <v>1550</v>
      </c>
      <c r="K2047" s="100" t="s">
        <v>4077</v>
      </c>
      <c r="L2047" s="105" t="s">
        <v>2958</v>
      </c>
      <c r="M2047" s="102" t="s">
        <v>3007</v>
      </c>
      <c r="N2047" s="102"/>
      <c r="O2047"/>
      <c r="P2047" t="str">
        <f t="shared" si="594"/>
        <v>NOT EQUAL</v>
      </c>
      <c r="Q2047" t="str">
        <f>IF(ISNA(VLOOKUP(AC2047,#REF!,1)),"//","")</f>
        <v/>
      </c>
      <c r="R2047"/>
      <c r="S2047" s="43">
        <f t="shared" si="576"/>
        <v>650</v>
      </c>
      <c r="T2047" s="92" t="s">
        <v>2960</v>
      </c>
      <c r="U2047" s="70" t="s">
        <v>2817</v>
      </c>
      <c r="V2047" s="70" t="s">
        <v>2431</v>
      </c>
      <c r="W2047" s="44" t="str">
        <f t="shared" si="570"/>
        <v/>
      </c>
      <c r="X2047" s="25" t="str">
        <f t="shared" si="571"/>
        <v/>
      </c>
      <c r="Y2047" s="1">
        <f t="shared" si="572"/>
        <v>1998</v>
      </c>
      <c r="Z2047" t="str">
        <f t="shared" si="573"/>
        <v>ITM_SHOIREP</v>
      </c>
      <c r="AA2047" s="158" t="str">
        <f>IF(ISNA(VLOOKUP(X2047,Sheet2!J:J,1,0)),"//","")</f>
        <v/>
      </c>
      <c r="AC2047" s="108" t="str">
        <f t="shared" si="574"/>
        <v/>
      </c>
      <c r="AD2047" t="b">
        <f t="shared" si="575"/>
        <v>1</v>
      </c>
    </row>
    <row r="2048" spans="1:30">
      <c r="A2048" s="56">
        <f t="shared" si="579"/>
        <v>2048</v>
      </c>
      <c r="B2048" s="55">
        <f t="shared" si="580"/>
        <v>1999</v>
      </c>
      <c r="C2048" s="97" t="s">
        <v>4043</v>
      </c>
      <c r="D2048" s="97" t="s">
        <v>7</v>
      </c>
      <c r="E2048" s="230" t="s">
        <v>533</v>
      </c>
      <c r="F2048" s="100" t="s">
        <v>1425</v>
      </c>
      <c r="G2048" s="104">
        <v>0</v>
      </c>
      <c r="H2048" s="104">
        <v>0</v>
      </c>
      <c r="I2048" s="182" t="s">
        <v>1</v>
      </c>
      <c r="J2048" s="98" t="s">
        <v>1550</v>
      </c>
      <c r="K2048" s="100" t="s">
        <v>4077</v>
      </c>
      <c r="L2048" s="105" t="s">
        <v>1116</v>
      </c>
      <c r="M2048" s="102" t="s">
        <v>3026</v>
      </c>
      <c r="N2048" s="105"/>
      <c r="O2048" s="45"/>
      <c r="P2048" t="str">
        <f t="shared" ref="P2048:P2049" si="595">IF(E2048=F2048,"","NOT EQUAL")</f>
        <v>NOT EQUAL</v>
      </c>
      <c r="Q2048" s="45" t="str">
        <f>IF(ISNA(VLOOKUP(AC2048,#REF!,1)),"//","")</f>
        <v/>
      </c>
      <c r="R2048" s="45"/>
      <c r="S2048" s="43">
        <f t="shared" si="576"/>
        <v>650</v>
      </c>
      <c r="T2048" s="92" t="s">
        <v>2431</v>
      </c>
      <c r="U2048" s="70"/>
      <c r="V2048" s="70" t="s">
        <v>2431</v>
      </c>
      <c r="W2048" s="44" t="str">
        <f t="shared" si="570"/>
        <v/>
      </c>
      <c r="X2048" s="25" t="str">
        <f t="shared" si="571"/>
        <v/>
      </c>
      <c r="Y2048" s="1">
        <f t="shared" si="572"/>
        <v>1999</v>
      </c>
      <c r="Z2048" t="str">
        <f t="shared" si="573"/>
        <v>ITM_SCALE</v>
      </c>
      <c r="AA2048" s="158" t="str">
        <f>IF(ISNA(VLOOKUP(X2048,Sheet2!J:J,1,0)),"//","")</f>
        <v/>
      </c>
      <c r="AC2048" s="108" t="str">
        <f t="shared" si="574"/>
        <v/>
      </c>
      <c r="AD2048" t="b">
        <f t="shared" si="575"/>
        <v>1</v>
      </c>
    </row>
    <row r="2049" spans="1:30">
      <c r="A2049" s="56">
        <f t="shared" si="579"/>
        <v>2049</v>
      </c>
      <c r="B2049" s="55">
        <f t="shared" si="580"/>
        <v>2000</v>
      </c>
      <c r="C2049" s="97" t="s">
        <v>4044</v>
      </c>
      <c r="D2049" s="97" t="s">
        <v>7</v>
      </c>
      <c r="E2049" s="100" t="s">
        <v>3014</v>
      </c>
      <c r="F2049" s="100" t="s">
        <v>3014</v>
      </c>
      <c r="G2049" s="104">
        <v>0</v>
      </c>
      <c r="H2049" s="104">
        <v>0</v>
      </c>
      <c r="I2049" s="177" t="s">
        <v>3</v>
      </c>
      <c r="J2049" s="98" t="s">
        <v>1550</v>
      </c>
      <c r="K2049" s="100" t="s">
        <v>4077</v>
      </c>
      <c r="L2049" s="105"/>
      <c r="M2049" s="102" t="s">
        <v>3015</v>
      </c>
      <c r="N2049" s="105"/>
      <c r="O2049" s="45"/>
      <c r="P2049" t="str">
        <f t="shared" si="595"/>
        <v/>
      </c>
      <c r="Q2049" s="45" t="str">
        <f>IF(ISNA(VLOOKUP(AC2049,#REF!,1)),"//","")</f>
        <v/>
      </c>
      <c r="R2049" s="45"/>
      <c r="S2049" s="43">
        <f t="shared" si="576"/>
        <v>651</v>
      </c>
      <c r="T2049" s="92" t="s">
        <v>2915</v>
      </c>
      <c r="U2049" s="70" t="s">
        <v>2823</v>
      </c>
      <c r="V2049" s="70" t="s">
        <v>2431</v>
      </c>
      <c r="W2049" s="44" t="str">
        <f t="shared" si="570"/>
        <v>"PLOTLS"</v>
      </c>
      <c r="X2049" s="25" t="str">
        <f t="shared" si="571"/>
        <v>PLOTLS</v>
      </c>
      <c r="Y2049" s="1">
        <f t="shared" si="572"/>
        <v>2000</v>
      </c>
      <c r="Z2049" t="str">
        <f t="shared" si="573"/>
        <v>ITM_PLOTLS</v>
      </c>
      <c r="AA2049" s="158" t="str">
        <f>IF(ISNA(VLOOKUP(X2049,Sheet2!J:J,1,0)),"//","")</f>
        <v/>
      </c>
      <c r="AC2049" s="108" t="str">
        <f t="shared" si="574"/>
        <v>PLOTLS</v>
      </c>
      <c r="AD2049" t="b">
        <f t="shared" si="575"/>
        <v>1</v>
      </c>
    </row>
    <row r="2050" spans="1:30">
      <c r="A2050" s="56">
        <f t="shared" si="579"/>
        <v>2050</v>
      </c>
      <c r="B2050" s="55">
        <f t="shared" si="580"/>
        <v>2001</v>
      </c>
      <c r="C2050" s="97" t="s">
        <v>4045</v>
      </c>
      <c r="D2050" s="97" t="s">
        <v>7</v>
      </c>
      <c r="E2050" s="230" t="s">
        <v>533</v>
      </c>
      <c r="F2050" s="98" t="s">
        <v>3016</v>
      </c>
      <c r="G2050" s="104">
        <v>0</v>
      </c>
      <c r="H2050" s="104">
        <v>0</v>
      </c>
      <c r="I2050" s="182" t="s">
        <v>1</v>
      </c>
      <c r="J2050" s="98" t="s">
        <v>1550</v>
      </c>
      <c r="K2050" s="100" t="s">
        <v>4077</v>
      </c>
      <c r="L2050" s="101" t="s">
        <v>3018</v>
      </c>
      <c r="M2050" s="102" t="s">
        <v>3019</v>
      </c>
      <c r="N2050" s="102"/>
      <c r="O2050"/>
      <c r="P2050" t="str">
        <f t="shared" ref="P2050:P2054" si="596">IF(E2050=F2050,"","NOT EQUAL")</f>
        <v>NOT EQUAL</v>
      </c>
      <c r="Q2050" t="str">
        <f>IF(ISNA(VLOOKUP(AC2050,#REF!,1)),"//","")</f>
        <v/>
      </c>
      <c r="R2050"/>
      <c r="S2050" s="43">
        <f t="shared" si="576"/>
        <v>651</v>
      </c>
      <c r="T2050" s="92" t="s">
        <v>2910</v>
      </c>
      <c r="U2050" s="70" t="s">
        <v>2431</v>
      </c>
      <c r="V2050" s="70" t="s">
        <v>2431</v>
      </c>
      <c r="W2050" s="44" t="str">
        <f t="shared" si="570"/>
        <v/>
      </c>
      <c r="X2050" s="25" t="str">
        <f t="shared" si="571"/>
        <v/>
      </c>
      <c r="Y2050" s="1">
        <f t="shared" si="572"/>
        <v>2001</v>
      </c>
      <c r="Z2050" t="str">
        <f t="shared" si="573"/>
        <v>ITM_PLINE</v>
      </c>
      <c r="AA2050" s="158" t="str">
        <f>IF(ISNA(VLOOKUP(X2050,Sheet2!J:J,1,0)),"//","")</f>
        <v/>
      </c>
      <c r="AC2050" s="108" t="str">
        <f t="shared" si="574"/>
        <v/>
      </c>
      <c r="AD2050" t="b">
        <f t="shared" si="575"/>
        <v>1</v>
      </c>
    </row>
    <row r="2051" spans="1:30">
      <c r="A2051" s="56">
        <f t="shared" si="579"/>
        <v>2051</v>
      </c>
      <c r="B2051" s="55">
        <f t="shared" si="580"/>
        <v>2002</v>
      </c>
      <c r="C2051" s="97" t="s">
        <v>4046</v>
      </c>
      <c r="D2051" s="97" t="s">
        <v>7</v>
      </c>
      <c r="E2051" s="230" t="s">
        <v>533</v>
      </c>
      <c r="F2051" s="98" t="s">
        <v>1209</v>
      </c>
      <c r="G2051" s="99">
        <v>0</v>
      </c>
      <c r="H2051" s="99">
        <v>0</v>
      </c>
      <c r="I2051" s="182" t="s">
        <v>1</v>
      </c>
      <c r="J2051" s="98" t="s">
        <v>1550</v>
      </c>
      <c r="K2051" s="100" t="s">
        <v>4077</v>
      </c>
      <c r="L2051" s="97" t="s">
        <v>3018</v>
      </c>
      <c r="M2051" s="102" t="s">
        <v>3020</v>
      </c>
      <c r="N2051" s="102"/>
      <c r="O2051"/>
      <c r="P2051" t="str">
        <f t="shared" si="596"/>
        <v>NOT EQUAL</v>
      </c>
      <c r="Q2051" t="str">
        <f>IF(ISNA(VLOOKUP(AC2051,#REF!,1)),"//","")</f>
        <v/>
      </c>
      <c r="R2051"/>
      <c r="S2051" s="43">
        <f t="shared" si="576"/>
        <v>651</v>
      </c>
      <c r="T2051" s="92" t="s">
        <v>2910</v>
      </c>
      <c r="U2051" s="70" t="s">
        <v>2431</v>
      </c>
      <c r="V2051" s="70" t="s">
        <v>2431</v>
      </c>
      <c r="W2051" s="44" t="str">
        <f t="shared" ref="W2051:W2103" si="597">IF( OR(U2051="CNST", I2051="CAT_REGS"),IF(E2051=CHAR(34)&amp;CHAR(34),F2051,E2051),
IF(U2051="YES",UPPER(IF(E2051=CHAR(34)&amp;CHAR(34),F2051,E2051)),
IF(   AND(U2051&lt;&gt;"NO",I2051="CAT_FNCT",D2051&lt;&gt;"multiply", D2051&lt;&gt;"divide"),IF(J2051="SLS_ENABLED",   UPPER(IF(E2051=CHAR(34)&amp;CHAR(34),F2051,E2051)),""),"")))</f>
        <v/>
      </c>
      <c r="X2051" s="25" t="str">
        <f t="shared" ref="X2051:X2103" si="598">IF(LEN(V2051)&gt;0,V2051,SUBSTITUTE(SUBSTITUTE(SUBSTITUTE(SUBSTITUTE(SUBSTITUTE(SUBSTITUTE(SUBSTITUTE(SUBSTITUTE(SUBSTITUTE(SUBSTITUTE(SUBSTITUTE( (SUBSTITUTE( SUBSTITUTE( SUBSTITUTE( SUBSTITUTE(W2051,"STD_SIGMA","SUM"),"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1" s="1">
        <f t="shared" ref="Y2051:Y2103" si="599">B2051</f>
        <v>2002</v>
      </c>
      <c r="Z2051" t="str">
        <f t="shared" ref="Z2051:Z2103" si="600">M2051</f>
        <v>ITM_PCROS</v>
      </c>
      <c r="AA2051" s="158" t="str">
        <f>IF(ISNA(VLOOKUP(X2051,Sheet2!J:J,1,0)),"//","")</f>
        <v/>
      </c>
      <c r="AC2051" s="108" t="str">
        <f t="shared" ref="AC2051:AC2082" si="601">IF(LEN(X2051)=0,"",SUBSTITUTE(SUBSTITUTE(SUBSTITUTE(SUBSTITUTE(SUBSTITUTE(SUBSTITUTE(SUBSTITUTE(SUBSTITUTE(SUBSTITUTE(SUBSTITUTE(SUBSTITUTE(SUBSTITUTE(SUBSTITUTE(SUBSTITUTE(SUBSTITUTE(SUBSTITUTE(SUBSTITUTE( (SUBSTITUTE( SUBSTITUTE( SUBSTITUTE( SUBSTITUTE(W2051,"STD_SIGMA","SUM"),"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51" t="b">
        <f t="shared" ref="AD2051:AD2082" si="602">X2051=AC2051</f>
        <v>1</v>
      </c>
    </row>
    <row r="2052" spans="1:30">
      <c r="A2052" s="56">
        <f t="shared" si="579"/>
        <v>2052</v>
      </c>
      <c r="B2052" s="55">
        <f t="shared" si="580"/>
        <v>2003</v>
      </c>
      <c r="C2052" s="97" t="s">
        <v>4047</v>
      </c>
      <c r="D2052" s="97" t="s">
        <v>7</v>
      </c>
      <c r="E2052" s="230" t="s">
        <v>533</v>
      </c>
      <c r="F2052" s="98" t="s">
        <v>3017</v>
      </c>
      <c r="G2052" s="99">
        <v>0</v>
      </c>
      <c r="H2052" s="99">
        <v>0</v>
      </c>
      <c r="I2052" s="182" t="s">
        <v>1</v>
      </c>
      <c r="J2052" s="98" t="s">
        <v>1550</v>
      </c>
      <c r="K2052" s="100" t="s">
        <v>4077</v>
      </c>
      <c r="L2052" s="97" t="s">
        <v>3018</v>
      </c>
      <c r="M2052" s="102" t="s">
        <v>3021</v>
      </c>
      <c r="N2052" s="102"/>
      <c r="O2052"/>
      <c r="P2052" t="str">
        <f t="shared" si="596"/>
        <v>NOT EQUAL</v>
      </c>
      <c r="Q2052" t="str">
        <f>IF(ISNA(VLOOKUP(AC2052,#REF!,1)),"//","")</f>
        <v/>
      </c>
      <c r="R2052"/>
      <c r="S2052" s="43">
        <f t="shared" si="576"/>
        <v>651</v>
      </c>
      <c r="T2052" s="92" t="s">
        <v>2910</v>
      </c>
      <c r="U2052" s="70" t="s">
        <v>2431</v>
      </c>
      <c r="V2052" s="70" t="s">
        <v>2431</v>
      </c>
      <c r="W2052" s="44" t="str">
        <f t="shared" si="597"/>
        <v/>
      </c>
      <c r="X2052" s="25" t="str">
        <f t="shared" si="598"/>
        <v/>
      </c>
      <c r="Y2052" s="1">
        <f t="shared" si="599"/>
        <v>2003</v>
      </c>
      <c r="Z2052" t="str">
        <f t="shared" si="600"/>
        <v>ITM_PBOX</v>
      </c>
      <c r="AA2052" s="158" t="str">
        <f>IF(ISNA(VLOOKUP(X2052,Sheet2!J:J,1,0)),"//","")</f>
        <v/>
      </c>
      <c r="AC2052" s="108" t="str">
        <f t="shared" si="601"/>
        <v/>
      </c>
      <c r="AD2052" t="b">
        <f t="shared" si="602"/>
        <v>1</v>
      </c>
    </row>
    <row r="2053" spans="1:30">
      <c r="A2053" s="56">
        <f t="shared" si="579"/>
        <v>2053</v>
      </c>
      <c r="B2053" s="55">
        <f t="shared" si="580"/>
        <v>2004</v>
      </c>
      <c r="C2053" s="97" t="s">
        <v>4048</v>
      </c>
      <c r="D2053" s="97" t="s">
        <v>7</v>
      </c>
      <c r="E2053" s="230" t="s">
        <v>533</v>
      </c>
      <c r="F2053" s="98" t="s">
        <v>3022</v>
      </c>
      <c r="G2053" s="99">
        <v>0</v>
      </c>
      <c r="H2053" s="99">
        <v>0</v>
      </c>
      <c r="I2053" s="182" t="s">
        <v>1</v>
      </c>
      <c r="J2053" s="98" t="s">
        <v>1550</v>
      </c>
      <c r="K2053" s="100" t="s">
        <v>4077</v>
      </c>
      <c r="L2053" s="97" t="s">
        <v>2497</v>
      </c>
      <c r="M2053" s="102" t="s">
        <v>2498</v>
      </c>
      <c r="N2053" s="102"/>
      <c r="O2053"/>
      <c r="P2053" t="str">
        <f t="shared" si="596"/>
        <v>NOT EQUAL</v>
      </c>
      <c r="Q2053" t="str">
        <f>IF(ISNA(VLOOKUP(AC2053,#REF!,1)),"//","")</f>
        <v/>
      </c>
      <c r="R2053"/>
      <c r="S2053" s="43">
        <f t="shared" si="576"/>
        <v>651</v>
      </c>
      <c r="T2053" s="92" t="s">
        <v>2910</v>
      </c>
      <c r="U2053" s="70" t="s">
        <v>2431</v>
      </c>
      <c r="V2053" s="70" t="s">
        <v>2431</v>
      </c>
      <c r="W2053" s="44" t="str">
        <f t="shared" si="597"/>
        <v/>
      </c>
      <c r="X2053" s="25" t="str">
        <f t="shared" si="598"/>
        <v/>
      </c>
      <c r="Y2053" s="1">
        <f t="shared" si="599"/>
        <v>2004</v>
      </c>
      <c r="Z2053" t="str">
        <f t="shared" si="600"/>
        <v>ITM_VECT</v>
      </c>
      <c r="AA2053" s="158" t="str">
        <f>IF(ISNA(VLOOKUP(X2053,Sheet2!J:J,1,0)),"//","")</f>
        <v/>
      </c>
      <c r="AC2053" s="108" t="str">
        <f t="shared" si="601"/>
        <v/>
      </c>
      <c r="AD2053" t="b">
        <f t="shared" si="602"/>
        <v>1</v>
      </c>
    </row>
    <row r="2054" spans="1:30">
      <c r="A2054" s="56">
        <f t="shared" si="579"/>
        <v>2054</v>
      </c>
      <c r="B2054" s="55">
        <f t="shared" si="580"/>
        <v>2005</v>
      </c>
      <c r="C2054" s="97" t="s">
        <v>4049</v>
      </c>
      <c r="D2054" s="97" t="s">
        <v>7</v>
      </c>
      <c r="E2054" s="230" t="s">
        <v>533</v>
      </c>
      <c r="F2054" s="98" t="s">
        <v>3023</v>
      </c>
      <c r="G2054" s="99">
        <v>0</v>
      </c>
      <c r="H2054" s="99">
        <v>0</v>
      </c>
      <c r="I2054" s="182" t="s">
        <v>1</v>
      </c>
      <c r="J2054" s="98" t="s">
        <v>1550</v>
      </c>
      <c r="K2054" s="100" t="s">
        <v>4077</v>
      </c>
      <c r="L2054" s="97" t="s">
        <v>2497</v>
      </c>
      <c r="M2054" s="102" t="s">
        <v>3024</v>
      </c>
      <c r="N2054" s="102"/>
      <c r="O2054"/>
      <c r="P2054" t="str">
        <f t="shared" si="596"/>
        <v>NOT EQUAL</v>
      </c>
      <c r="Q2054" t="str">
        <f>IF(ISNA(VLOOKUP(AC2054,#REF!,1)),"//","")</f>
        <v/>
      </c>
      <c r="R2054"/>
      <c r="S2054" s="43">
        <f t="shared" si="576"/>
        <v>651</v>
      </c>
      <c r="T2054" s="92" t="s">
        <v>2910</v>
      </c>
      <c r="U2054" s="70" t="s">
        <v>2431</v>
      </c>
      <c r="V2054" s="70" t="s">
        <v>2431</v>
      </c>
      <c r="W2054" s="44" t="str">
        <f t="shared" si="597"/>
        <v/>
      </c>
      <c r="X2054" s="25" t="str">
        <f t="shared" si="598"/>
        <v/>
      </c>
      <c r="Y2054" s="1">
        <f t="shared" si="599"/>
        <v>2005</v>
      </c>
      <c r="Z2054" t="str">
        <f t="shared" si="600"/>
        <v>ITM_NVECT</v>
      </c>
      <c r="AA2054" s="158" t="str">
        <f>IF(ISNA(VLOOKUP(X2054,Sheet2!J:J,1,0)),"//","")</f>
        <v/>
      </c>
      <c r="AC2054" s="108" t="str">
        <f t="shared" si="601"/>
        <v/>
      </c>
      <c r="AD2054" t="b">
        <f t="shared" si="602"/>
        <v>1</v>
      </c>
    </row>
    <row r="2055" spans="1:30">
      <c r="A2055" s="56">
        <f t="shared" si="579"/>
        <v>2055</v>
      </c>
      <c r="B2055" s="55">
        <f t="shared" si="580"/>
        <v>2006</v>
      </c>
      <c r="C2055" s="97" t="s">
        <v>4050</v>
      </c>
      <c r="D2055" s="97" t="s">
        <v>7</v>
      </c>
      <c r="E2055" s="230" t="s">
        <v>533</v>
      </c>
      <c r="F2055" s="98" t="s">
        <v>2867</v>
      </c>
      <c r="G2055" s="99">
        <v>0</v>
      </c>
      <c r="H2055" s="99">
        <v>0</v>
      </c>
      <c r="I2055" s="182" t="s">
        <v>1</v>
      </c>
      <c r="J2055" s="98" t="s">
        <v>1550</v>
      </c>
      <c r="K2055" s="100" t="s">
        <v>4077</v>
      </c>
      <c r="L2055" s="97"/>
      <c r="M2055" s="102" t="s">
        <v>2869</v>
      </c>
      <c r="N2055" s="102"/>
      <c r="O2055"/>
      <c r="P2055" t="str">
        <f t="shared" ref="P2055:P2069" si="603">IF(E2055=F2055,"","NOT EQUAL")</f>
        <v>NOT EQUAL</v>
      </c>
      <c r="Q2055" t="str">
        <f>IF(ISNA(VLOOKUP(AC2055,#REF!,1)),"//","")</f>
        <v/>
      </c>
      <c r="R2055"/>
      <c r="S2055" s="43">
        <f t="shared" ref="S2055:S2100" si="604">IF(X2055&lt;&gt;"",S2054+1,S2054)</f>
        <v>651</v>
      </c>
      <c r="T2055" s="92" t="s">
        <v>2947</v>
      </c>
      <c r="U2055" s="70" t="s">
        <v>2431</v>
      </c>
      <c r="V2055" s="70" t="s">
        <v>2431</v>
      </c>
      <c r="W2055" s="44" t="str">
        <f t="shared" si="597"/>
        <v/>
      </c>
      <c r="X2055" s="25" t="str">
        <f t="shared" si="598"/>
        <v/>
      </c>
      <c r="Y2055" s="1">
        <f t="shared" si="599"/>
        <v>2006</v>
      </c>
      <c r="Z2055" t="str">
        <f t="shared" si="600"/>
        <v>ITM_EXTX</v>
      </c>
      <c r="AA2055" s="158" t="str">
        <f>IF(ISNA(VLOOKUP(X2055,Sheet2!J:J,1,0)),"//","")</f>
        <v/>
      </c>
      <c r="AC2055" s="108" t="str">
        <f t="shared" si="601"/>
        <v/>
      </c>
      <c r="AD2055" t="b">
        <f t="shared" si="602"/>
        <v>1</v>
      </c>
    </row>
    <row r="2056" spans="1:30">
      <c r="A2056" s="56">
        <f t="shared" si="579"/>
        <v>2056</v>
      </c>
      <c r="B2056" s="55">
        <f t="shared" si="580"/>
        <v>2007</v>
      </c>
      <c r="C2056" s="97" t="s">
        <v>4051</v>
      </c>
      <c r="D2056" s="97" t="s">
        <v>7</v>
      </c>
      <c r="E2056" s="230" t="s">
        <v>533</v>
      </c>
      <c r="F2056" s="98" t="s">
        <v>2868</v>
      </c>
      <c r="G2056" s="99">
        <v>0</v>
      </c>
      <c r="H2056" s="99">
        <v>0</v>
      </c>
      <c r="I2056" s="182" t="s">
        <v>1</v>
      </c>
      <c r="J2056" s="98" t="s">
        <v>1550</v>
      </c>
      <c r="K2056" s="100" t="s">
        <v>4077</v>
      </c>
      <c r="L2056" s="97"/>
      <c r="M2056" s="102" t="s">
        <v>2870</v>
      </c>
      <c r="N2056" s="102"/>
      <c r="O2056"/>
      <c r="P2056" t="str">
        <f t="shared" si="603"/>
        <v>NOT EQUAL</v>
      </c>
      <c r="Q2056" t="str">
        <f>IF(ISNA(VLOOKUP(AC2056,#REF!,1)),"//","")</f>
        <v/>
      </c>
      <c r="R2056"/>
      <c r="S2056" s="43">
        <f t="shared" si="604"/>
        <v>651</v>
      </c>
      <c r="T2056" s="92" t="s">
        <v>2947</v>
      </c>
      <c r="U2056" s="70" t="s">
        <v>2431</v>
      </c>
      <c r="V2056" s="70" t="s">
        <v>2431</v>
      </c>
      <c r="W2056" s="44" t="str">
        <f t="shared" si="597"/>
        <v/>
      </c>
      <c r="X2056" s="25" t="str">
        <f t="shared" si="598"/>
        <v/>
      </c>
      <c r="Y2056" s="1">
        <f t="shared" si="599"/>
        <v>2007</v>
      </c>
      <c r="Z2056" t="str">
        <f t="shared" si="600"/>
        <v>ITM_EXTY</v>
      </c>
      <c r="AA2056" s="158" t="str">
        <f>IF(ISNA(VLOOKUP(X2056,Sheet2!J:J,1,0)),"//","")</f>
        <v/>
      </c>
      <c r="AC2056" s="108" t="str">
        <f t="shared" si="601"/>
        <v/>
      </c>
      <c r="AD2056" t="b">
        <f t="shared" si="602"/>
        <v>1</v>
      </c>
    </row>
    <row r="2057" spans="1:30">
      <c r="A2057" s="56">
        <f t="shared" si="579"/>
        <v>2057</v>
      </c>
      <c r="B2057" s="55">
        <f t="shared" si="580"/>
        <v>2008</v>
      </c>
      <c r="C2057" s="97" t="s">
        <v>4052</v>
      </c>
      <c r="D2057" s="97" t="s">
        <v>4380</v>
      </c>
      <c r="E2057" s="230" t="s">
        <v>533</v>
      </c>
      <c r="F2057" s="98" t="s">
        <v>4378</v>
      </c>
      <c r="G2057" s="99">
        <v>0</v>
      </c>
      <c r="H2057" s="99">
        <v>0</v>
      </c>
      <c r="I2057" s="182" t="s">
        <v>1</v>
      </c>
      <c r="J2057" s="98" t="s">
        <v>1550</v>
      </c>
      <c r="K2057" s="100" t="s">
        <v>4077</v>
      </c>
      <c r="L2057" s="97"/>
      <c r="M2057" s="102" t="s">
        <v>4379</v>
      </c>
      <c r="N2057" s="102"/>
      <c r="O2057"/>
      <c r="P2057" t="str">
        <f t="shared" ref="P2057" si="605">IF(E2057=F2057,"","NOT EQUAL")</f>
        <v>NOT EQUAL</v>
      </c>
      <c r="Q2057" t="str">
        <f>IF(ISNA(VLOOKUP(AC2057,#REF!,1)),"//","")</f>
        <v/>
      </c>
      <c r="R2057"/>
      <c r="S2057" s="43">
        <f t="shared" si="604"/>
        <v>651</v>
      </c>
      <c r="T2057" s="92" t="s">
        <v>2947</v>
      </c>
      <c r="U2057" s="70" t="s">
        <v>2431</v>
      </c>
      <c r="V2057" s="70" t="s">
        <v>2431</v>
      </c>
      <c r="W2057" s="44" t="str">
        <f t="shared" si="597"/>
        <v/>
      </c>
      <c r="X2057" s="25" t="str">
        <f t="shared" si="598"/>
        <v/>
      </c>
      <c r="Y2057" s="1">
        <f t="shared" si="599"/>
        <v>2008</v>
      </c>
      <c r="Z2057" t="str">
        <f t="shared" si="600"/>
        <v>ITM_SLV2</v>
      </c>
      <c r="AA2057" s="158" t="str">
        <f>IF(ISNA(VLOOKUP(X2057,Sheet2!J:J,1,0)),"//","")</f>
        <v/>
      </c>
      <c r="AC2057" s="108" t="str">
        <f t="shared" si="601"/>
        <v/>
      </c>
      <c r="AD2057" t="b">
        <f t="shared" si="602"/>
        <v>1</v>
      </c>
    </row>
    <row r="2058" spans="1:30">
      <c r="A2058" s="56">
        <f t="shared" si="579"/>
        <v>2058</v>
      </c>
      <c r="B2058" s="55">
        <f t="shared" si="580"/>
        <v>2009</v>
      </c>
      <c r="C2058" s="97" t="s">
        <v>4052</v>
      </c>
      <c r="D2058" s="97" t="s">
        <v>4377</v>
      </c>
      <c r="E2058" s="230" t="s">
        <v>533</v>
      </c>
      <c r="F2058" s="98" t="s">
        <v>4381</v>
      </c>
      <c r="G2058" s="99">
        <v>0</v>
      </c>
      <c r="H2058" s="99">
        <v>0</v>
      </c>
      <c r="I2058" s="182" t="s">
        <v>1</v>
      </c>
      <c r="J2058" s="98" t="s">
        <v>1550</v>
      </c>
      <c r="K2058" s="100" t="s">
        <v>4077</v>
      </c>
      <c r="L2058" s="97"/>
      <c r="M2058" s="102" t="s">
        <v>4382</v>
      </c>
      <c r="N2058" s="102"/>
      <c r="O2058"/>
      <c r="P2058" t="str">
        <f t="shared" ref="P2058" si="606">IF(E2058=F2058,"","NOT EQUAL")</f>
        <v>NOT EQUAL</v>
      </c>
      <c r="Q2058" t="str">
        <f>IF(ISNA(VLOOKUP(AC2058,#REF!,1)),"//","")</f>
        <v/>
      </c>
      <c r="R2058"/>
      <c r="S2058" s="43">
        <f t="shared" si="604"/>
        <v>651</v>
      </c>
      <c r="T2058" s="92" t="s">
        <v>2947</v>
      </c>
      <c r="U2058" s="70" t="s">
        <v>2431</v>
      </c>
      <c r="V2058" s="70" t="s">
        <v>2431</v>
      </c>
      <c r="W2058" s="44" t="str">
        <f t="shared" si="597"/>
        <v/>
      </c>
      <c r="X2058" s="25" t="str">
        <f t="shared" si="598"/>
        <v/>
      </c>
      <c r="Y2058" s="1">
        <f t="shared" si="599"/>
        <v>2009</v>
      </c>
      <c r="Z2058" t="str">
        <f t="shared" si="600"/>
        <v>ITM_SLV3</v>
      </c>
      <c r="AA2058" s="158" t="str">
        <f>IF(ISNA(VLOOKUP(X2058,Sheet2!J:J,1,0)),"//","")</f>
        <v/>
      </c>
      <c r="AC2058" s="108" t="str">
        <f t="shared" si="601"/>
        <v/>
      </c>
      <c r="AD2058" t="b">
        <f t="shared" si="602"/>
        <v>1</v>
      </c>
    </row>
    <row r="2059" spans="1:30">
      <c r="A2059" s="56">
        <f t="shared" si="579"/>
        <v>2059</v>
      </c>
      <c r="B2059" s="55">
        <f t="shared" si="580"/>
        <v>2010</v>
      </c>
      <c r="C2059" s="97" t="s">
        <v>4052</v>
      </c>
      <c r="D2059" s="97">
        <v>11</v>
      </c>
      <c r="E2059" s="98" t="s">
        <v>2485</v>
      </c>
      <c r="F2059" s="98" t="s">
        <v>2485</v>
      </c>
      <c r="G2059" s="99">
        <v>0</v>
      </c>
      <c r="H2059" s="99">
        <v>0</v>
      </c>
      <c r="I2059" s="177" t="s">
        <v>3</v>
      </c>
      <c r="J2059" s="98" t="s">
        <v>1550</v>
      </c>
      <c r="K2059" s="100" t="s">
        <v>4077</v>
      </c>
      <c r="L2059" s="97"/>
      <c r="M2059" s="102" t="s">
        <v>2491</v>
      </c>
      <c r="N2059" s="102"/>
      <c r="O2059"/>
      <c r="P2059" t="str">
        <f t="shared" si="603"/>
        <v/>
      </c>
      <c r="Q2059" t="str">
        <f>IF(ISNA(VLOOKUP(AC2059,#REF!,1)),"//","")</f>
        <v/>
      </c>
      <c r="R2059"/>
      <c r="S2059" s="43">
        <f t="shared" si="604"/>
        <v>651</v>
      </c>
      <c r="T2059" s="92" t="s">
        <v>2947</v>
      </c>
      <c r="U2059" s="70" t="s">
        <v>2817</v>
      </c>
      <c r="V2059" s="70" t="s">
        <v>2431</v>
      </c>
      <c r="W2059" s="44" t="str">
        <f t="shared" si="597"/>
        <v/>
      </c>
      <c r="X2059" s="25" t="str">
        <f t="shared" si="598"/>
        <v/>
      </c>
      <c r="Y2059" s="1">
        <f t="shared" si="599"/>
        <v>2010</v>
      </c>
      <c r="Z2059" t="str">
        <f t="shared" si="600"/>
        <v>ITM_DEMO1</v>
      </c>
      <c r="AA2059" s="158" t="str">
        <f>IF(ISNA(VLOOKUP(X2059,Sheet2!J:J,1,0)),"//","")</f>
        <v/>
      </c>
      <c r="AC2059" s="108" t="str">
        <f t="shared" si="601"/>
        <v/>
      </c>
      <c r="AD2059" t="b">
        <f t="shared" si="602"/>
        <v>1</v>
      </c>
    </row>
    <row r="2060" spans="1:30">
      <c r="A2060" s="56">
        <f t="shared" si="579"/>
        <v>2060</v>
      </c>
      <c r="B2060" s="55">
        <f t="shared" si="580"/>
        <v>2011</v>
      </c>
      <c r="C2060" s="97" t="s">
        <v>4052</v>
      </c>
      <c r="D2060" s="97">
        <v>12</v>
      </c>
      <c r="E2060" s="98" t="s">
        <v>2486</v>
      </c>
      <c r="F2060" s="98" t="s">
        <v>2486</v>
      </c>
      <c r="G2060" s="99">
        <v>0</v>
      </c>
      <c r="H2060" s="99">
        <v>0</v>
      </c>
      <c r="I2060" s="177" t="s">
        <v>3</v>
      </c>
      <c r="J2060" s="98" t="s">
        <v>1550</v>
      </c>
      <c r="K2060" s="100" t="s">
        <v>4077</v>
      </c>
      <c r="L2060" s="97"/>
      <c r="M2060" s="102" t="s">
        <v>2492</v>
      </c>
      <c r="N2060" s="102"/>
      <c r="O2060"/>
      <c r="P2060" t="str">
        <f t="shared" si="603"/>
        <v/>
      </c>
      <c r="Q2060" t="str">
        <f>IF(ISNA(VLOOKUP(AC2060,#REF!,1)),"//","")</f>
        <v/>
      </c>
      <c r="R2060"/>
      <c r="S2060" s="43">
        <f t="shared" si="604"/>
        <v>651</v>
      </c>
      <c r="T2060" s="92" t="s">
        <v>2947</v>
      </c>
      <c r="U2060" s="70" t="s">
        <v>2817</v>
      </c>
      <c r="V2060" s="70" t="s">
        <v>2431</v>
      </c>
      <c r="W2060" s="44" t="str">
        <f t="shared" si="597"/>
        <v/>
      </c>
      <c r="X2060" s="25" t="str">
        <f t="shared" si="598"/>
        <v/>
      </c>
      <c r="Y2060" s="1">
        <f t="shared" si="599"/>
        <v>2011</v>
      </c>
      <c r="Z2060" t="str">
        <f t="shared" si="600"/>
        <v>ITM_DEMO2</v>
      </c>
      <c r="AA2060" s="158" t="str">
        <f>IF(ISNA(VLOOKUP(X2060,Sheet2!J:J,1,0)),"//","")</f>
        <v/>
      </c>
      <c r="AC2060" s="108" t="str">
        <f t="shared" si="601"/>
        <v/>
      </c>
      <c r="AD2060" t="b">
        <f t="shared" si="602"/>
        <v>1</v>
      </c>
    </row>
    <row r="2061" spans="1:30">
      <c r="A2061" s="56">
        <f t="shared" si="579"/>
        <v>2061</v>
      </c>
      <c r="B2061" s="55">
        <f t="shared" si="580"/>
        <v>2012</v>
      </c>
      <c r="C2061" s="97" t="s">
        <v>4052</v>
      </c>
      <c r="D2061" s="97">
        <v>13</v>
      </c>
      <c r="E2061" s="98" t="s">
        <v>2487</v>
      </c>
      <c r="F2061" s="98" t="s">
        <v>2487</v>
      </c>
      <c r="G2061" s="99">
        <v>0</v>
      </c>
      <c r="H2061" s="99">
        <v>0</v>
      </c>
      <c r="I2061" s="177" t="s">
        <v>3</v>
      </c>
      <c r="J2061" s="98" t="s">
        <v>1550</v>
      </c>
      <c r="K2061" s="100" t="s">
        <v>4077</v>
      </c>
      <c r="L2061" s="97"/>
      <c r="M2061" s="102" t="s">
        <v>2493</v>
      </c>
      <c r="N2061" s="102"/>
      <c r="O2061"/>
      <c r="P2061" t="str">
        <f t="shared" si="603"/>
        <v/>
      </c>
      <c r="Q2061" t="str">
        <f>IF(ISNA(VLOOKUP(AC2061,#REF!,1)),"//","")</f>
        <v/>
      </c>
      <c r="R2061"/>
      <c r="S2061" s="43">
        <f t="shared" si="604"/>
        <v>651</v>
      </c>
      <c r="T2061" s="92" t="s">
        <v>2947</v>
      </c>
      <c r="U2061" s="70" t="s">
        <v>2817</v>
      </c>
      <c r="V2061" s="70" t="s">
        <v>2431</v>
      </c>
      <c r="W2061" s="44" t="str">
        <f t="shared" si="597"/>
        <v/>
      </c>
      <c r="X2061" s="25" t="str">
        <f t="shared" si="598"/>
        <v/>
      </c>
      <c r="Y2061" s="1">
        <f t="shared" si="599"/>
        <v>2012</v>
      </c>
      <c r="Z2061" t="str">
        <f t="shared" si="600"/>
        <v>ITM_DEMO3</v>
      </c>
      <c r="AA2061" s="158" t="str">
        <f>IF(ISNA(VLOOKUP(X2061,Sheet2!J:J,1,0)),"//","")</f>
        <v/>
      </c>
      <c r="AC2061" s="108" t="str">
        <f t="shared" si="601"/>
        <v/>
      </c>
      <c r="AD2061" t="b">
        <f t="shared" si="602"/>
        <v>1</v>
      </c>
    </row>
    <row r="2062" spans="1:30">
      <c r="A2062" s="56">
        <f t="shared" si="579"/>
        <v>2062</v>
      </c>
      <c r="B2062" s="55">
        <f t="shared" si="580"/>
        <v>2013</v>
      </c>
      <c r="C2062" s="97" t="s">
        <v>4052</v>
      </c>
      <c r="D2062" s="97">
        <v>14</v>
      </c>
      <c r="E2062" s="98" t="s">
        <v>2488</v>
      </c>
      <c r="F2062" s="98" t="s">
        <v>2488</v>
      </c>
      <c r="G2062" s="99">
        <v>0</v>
      </c>
      <c r="H2062" s="99">
        <v>0</v>
      </c>
      <c r="I2062" s="177" t="s">
        <v>3</v>
      </c>
      <c r="J2062" s="98" t="s">
        <v>1550</v>
      </c>
      <c r="K2062" s="100" t="s">
        <v>4077</v>
      </c>
      <c r="L2062" s="97"/>
      <c r="M2062" s="102" t="s">
        <v>2494</v>
      </c>
      <c r="N2062" s="102"/>
      <c r="O2062"/>
      <c r="P2062" t="str">
        <f t="shared" si="603"/>
        <v/>
      </c>
      <c r="Q2062" t="str">
        <f>IF(ISNA(VLOOKUP(AC2062,#REF!,1)),"//","")</f>
        <v/>
      </c>
      <c r="R2062"/>
      <c r="S2062" s="43">
        <f t="shared" si="604"/>
        <v>651</v>
      </c>
      <c r="T2062" s="92" t="s">
        <v>2947</v>
      </c>
      <c r="U2062" s="70" t="s">
        <v>2817</v>
      </c>
      <c r="V2062" s="70" t="s">
        <v>2431</v>
      </c>
      <c r="W2062" s="44" t="str">
        <f t="shared" si="597"/>
        <v/>
      </c>
      <c r="X2062" s="25" t="str">
        <f t="shared" si="598"/>
        <v/>
      </c>
      <c r="Y2062" s="1">
        <f t="shared" si="599"/>
        <v>2013</v>
      </c>
      <c r="Z2062" t="str">
        <f t="shared" si="600"/>
        <v>ITM_DEMO4</v>
      </c>
      <c r="AA2062" s="158" t="str">
        <f>IF(ISNA(VLOOKUP(X2062,Sheet2!J:J,1,0)),"//","")</f>
        <v/>
      </c>
      <c r="AC2062" s="108" t="str">
        <f t="shared" si="601"/>
        <v/>
      </c>
      <c r="AD2062" t="b">
        <f t="shared" si="602"/>
        <v>1</v>
      </c>
    </row>
    <row r="2063" spans="1:30">
      <c r="A2063" s="56">
        <f t="shared" si="579"/>
        <v>2063</v>
      </c>
      <c r="B2063" s="55">
        <f t="shared" si="580"/>
        <v>2014</v>
      </c>
      <c r="C2063" s="97" t="s">
        <v>4052</v>
      </c>
      <c r="D2063" s="97">
        <v>15</v>
      </c>
      <c r="E2063" s="98" t="s">
        <v>2489</v>
      </c>
      <c r="F2063" s="98" t="s">
        <v>2489</v>
      </c>
      <c r="G2063" s="99">
        <v>0</v>
      </c>
      <c r="H2063" s="99">
        <v>0</v>
      </c>
      <c r="I2063" s="177" t="s">
        <v>3</v>
      </c>
      <c r="J2063" s="98" t="s">
        <v>1550</v>
      </c>
      <c r="K2063" s="100" t="s">
        <v>4077</v>
      </c>
      <c r="L2063" s="97"/>
      <c r="M2063" s="102" t="s">
        <v>2495</v>
      </c>
      <c r="N2063" s="102"/>
      <c r="O2063"/>
      <c r="P2063" t="str">
        <f t="shared" si="603"/>
        <v/>
      </c>
      <c r="Q2063" t="str">
        <f>IF(ISNA(VLOOKUP(AC2063,#REF!,1)),"//","")</f>
        <v/>
      </c>
      <c r="R2063"/>
      <c r="S2063" s="43">
        <f t="shared" si="604"/>
        <v>651</v>
      </c>
      <c r="T2063" s="92" t="s">
        <v>2947</v>
      </c>
      <c r="U2063" s="70" t="s">
        <v>2817</v>
      </c>
      <c r="V2063" s="70" t="s">
        <v>2431</v>
      </c>
      <c r="W2063" s="44" t="str">
        <f t="shared" si="597"/>
        <v/>
      </c>
      <c r="X2063" s="25" t="str">
        <f t="shared" si="598"/>
        <v/>
      </c>
      <c r="Y2063" s="1">
        <f t="shared" si="599"/>
        <v>2014</v>
      </c>
      <c r="Z2063" t="str">
        <f t="shared" si="600"/>
        <v>ITM_DEMO5</v>
      </c>
      <c r="AA2063" s="158" t="str">
        <f>IF(ISNA(VLOOKUP(X2063,Sheet2!J:J,1,0)),"//","")</f>
        <v/>
      </c>
      <c r="AC2063" s="108" t="str">
        <f t="shared" si="601"/>
        <v/>
      </c>
      <c r="AD2063" t="b">
        <f t="shared" si="602"/>
        <v>1</v>
      </c>
    </row>
    <row r="2064" spans="1:30">
      <c r="A2064" s="56">
        <f t="shared" si="579"/>
        <v>2064</v>
      </c>
      <c r="B2064" s="55">
        <f t="shared" si="580"/>
        <v>2015</v>
      </c>
      <c r="C2064" s="97" t="s">
        <v>4052</v>
      </c>
      <c r="D2064" s="97">
        <v>16</v>
      </c>
      <c r="E2064" s="98" t="s">
        <v>2490</v>
      </c>
      <c r="F2064" s="98" t="s">
        <v>2490</v>
      </c>
      <c r="G2064" s="99">
        <v>0</v>
      </c>
      <c r="H2064" s="99">
        <v>0</v>
      </c>
      <c r="I2064" s="177" t="s">
        <v>3</v>
      </c>
      <c r="J2064" s="98" t="s">
        <v>1550</v>
      </c>
      <c r="K2064" s="100" t="s">
        <v>4077</v>
      </c>
      <c r="L2064" s="97"/>
      <c r="M2064" s="102" t="s">
        <v>2496</v>
      </c>
      <c r="N2064" s="102"/>
      <c r="O2064"/>
      <c r="P2064" t="str">
        <f t="shared" si="603"/>
        <v/>
      </c>
      <c r="Q2064" t="str">
        <f>IF(ISNA(VLOOKUP(AC2064,#REF!,1)),"//","")</f>
        <v/>
      </c>
      <c r="R2064"/>
      <c r="S2064" s="43">
        <f t="shared" si="604"/>
        <v>651</v>
      </c>
      <c r="T2064" s="92" t="s">
        <v>2947</v>
      </c>
      <c r="U2064" s="70" t="s">
        <v>2817</v>
      </c>
      <c r="V2064" s="70" t="s">
        <v>2431</v>
      </c>
      <c r="W2064" s="44" t="str">
        <f t="shared" si="597"/>
        <v/>
      </c>
      <c r="X2064" s="25" t="str">
        <f t="shared" si="598"/>
        <v/>
      </c>
      <c r="Y2064" s="1">
        <f t="shared" si="599"/>
        <v>2015</v>
      </c>
      <c r="Z2064" t="str">
        <f t="shared" si="600"/>
        <v>ITM_DEMO6</v>
      </c>
      <c r="AA2064" s="158" t="str">
        <f>IF(ISNA(VLOOKUP(X2064,Sheet2!J:J,1,0)),"//","")</f>
        <v/>
      </c>
      <c r="AC2064" s="108" t="str">
        <f t="shared" si="601"/>
        <v/>
      </c>
      <c r="AD2064" t="b">
        <f t="shared" si="602"/>
        <v>1</v>
      </c>
    </row>
    <row r="2065" spans="1:30">
      <c r="A2065" s="56">
        <f t="shared" si="579"/>
        <v>2065</v>
      </c>
      <c r="B2065" s="55">
        <f t="shared" si="580"/>
        <v>2016</v>
      </c>
      <c r="C2065" s="97" t="s">
        <v>4053</v>
      </c>
      <c r="D2065" s="97" t="s">
        <v>7</v>
      </c>
      <c r="E2065" s="230" t="s">
        <v>533</v>
      </c>
      <c r="F2065" s="98" t="s">
        <v>3031</v>
      </c>
      <c r="G2065" s="99">
        <v>0</v>
      </c>
      <c r="H2065" s="99">
        <v>0</v>
      </c>
      <c r="I2065" s="182" t="s">
        <v>1</v>
      </c>
      <c r="J2065" s="98" t="s">
        <v>1550</v>
      </c>
      <c r="K2065" s="100" t="s">
        <v>4077</v>
      </c>
      <c r="L2065" s="97" t="s">
        <v>3018</v>
      </c>
      <c r="M2065" s="102" t="s">
        <v>3028</v>
      </c>
      <c r="N2065" s="102"/>
      <c r="O2065"/>
      <c r="P2065" t="str">
        <f t="shared" si="603"/>
        <v>NOT EQUAL</v>
      </c>
      <c r="Q2065" t="str">
        <f>IF(ISNA(VLOOKUP(AC2065,#REF!,1)),"//","")</f>
        <v/>
      </c>
      <c r="R2065"/>
      <c r="S2065" s="43">
        <f t="shared" si="604"/>
        <v>652</v>
      </c>
      <c r="T2065" s="92" t="s">
        <v>2947</v>
      </c>
      <c r="U2065" s="70"/>
      <c r="V2065" s="70" t="s">
        <v>4258</v>
      </c>
      <c r="W2065" s="44" t="str">
        <f t="shared" si="597"/>
        <v/>
      </c>
      <c r="X2065" s="25" t="str">
        <f t="shared" si="598"/>
        <v>P_INT</v>
      </c>
      <c r="Y2065" s="1">
        <f t="shared" si="599"/>
        <v>2016</v>
      </c>
      <c r="Z2065" t="str">
        <f t="shared" si="600"/>
        <v>ITM_INTG</v>
      </c>
      <c r="AA2065" s="158" t="str">
        <f>IF(ISNA(VLOOKUP(X2065,Sheet2!J:J,1,0)),"//","")</f>
        <v/>
      </c>
      <c r="AC2065" s="108" t="str">
        <f t="shared" si="601"/>
        <v/>
      </c>
      <c r="AD2065" t="b">
        <f t="shared" si="602"/>
        <v>0</v>
      </c>
    </row>
    <row r="2066" spans="1:30">
      <c r="A2066" s="56">
        <f t="shared" si="579"/>
        <v>2066</v>
      </c>
      <c r="B2066" s="55">
        <f t="shared" si="580"/>
        <v>2017</v>
      </c>
      <c r="C2066" s="97" t="s">
        <v>4054</v>
      </c>
      <c r="D2066" s="97" t="s">
        <v>7</v>
      </c>
      <c r="E2066" s="230" t="s">
        <v>533</v>
      </c>
      <c r="F2066" s="98" t="s">
        <v>3032</v>
      </c>
      <c r="G2066" s="99">
        <v>0</v>
      </c>
      <c r="H2066" s="99">
        <v>0</v>
      </c>
      <c r="I2066" s="182" t="s">
        <v>1</v>
      </c>
      <c r="J2066" s="98" t="s">
        <v>1550</v>
      </c>
      <c r="K2066" s="100" t="s">
        <v>4077</v>
      </c>
      <c r="L2066" s="97" t="s">
        <v>3018</v>
      </c>
      <c r="M2066" s="102" t="s">
        <v>3029</v>
      </c>
      <c r="N2066" s="102"/>
      <c r="O2066"/>
      <c r="P2066" t="str">
        <f t="shared" si="603"/>
        <v>NOT EQUAL</v>
      </c>
      <c r="Q2066" t="str">
        <f>IF(ISNA(VLOOKUP(AC2066,#REF!,1)),"//","")</f>
        <v/>
      </c>
      <c r="R2066"/>
      <c r="S2066" s="43">
        <f t="shared" si="604"/>
        <v>653</v>
      </c>
      <c r="T2066" s="92" t="s">
        <v>2947</v>
      </c>
      <c r="U2066" s="70" t="s">
        <v>2431</v>
      </c>
      <c r="V2066" s="70" t="s">
        <v>4259</v>
      </c>
      <c r="W2066" s="44" t="str">
        <f t="shared" si="597"/>
        <v/>
      </c>
      <c r="X2066" s="25" t="str">
        <f t="shared" si="598"/>
        <v>P_DIFF</v>
      </c>
      <c r="Y2066" s="1">
        <f t="shared" si="599"/>
        <v>2017</v>
      </c>
      <c r="Z2066" t="str">
        <f t="shared" si="600"/>
        <v>ITM_DIFF</v>
      </c>
      <c r="AA2066" s="158" t="str">
        <f>IF(ISNA(VLOOKUP(X2066,Sheet2!J:J,1,0)),"//","")</f>
        <v/>
      </c>
      <c r="AC2066" s="108" t="str">
        <f t="shared" si="601"/>
        <v/>
      </c>
      <c r="AD2066" t="b">
        <f t="shared" si="602"/>
        <v>0</v>
      </c>
    </row>
    <row r="2067" spans="1:30">
      <c r="A2067" s="56">
        <f t="shared" si="579"/>
        <v>2067</v>
      </c>
      <c r="B2067" s="55">
        <f t="shared" si="580"/>
        <v>2018</v>
      </c>
      <c r="C2067" s="97" t="s">
        <v>4055</v>
      </c>
      <c r="D2067" s="97" t="s">
        <v>7</v>
      </c>
      <c r="E2067" s="230" t="s">
        <v>533</v>
      </c>
      <c r="F2067" s="98" t="s">
        <v>3030</v>
      </c>
      <c r="G2067" s="99">
        <v>0</v>
      </c>
      <c r="H2067" s="99">
        <v>0</v>
      </c>
      <c r="I2067" s="182" t="s">
        <v>1</v>
      </c>
      <c r="J2067" s="98" t="s">
        <v>1550</v>
      </c>
      <c r="K2067" s="100" t="s">
        <v>4077</v>
      </c>
      <c r="L2067" s="97" t="s">
        <v>3018</v>
      </c>
      <c r="M2067" s="102" t="s">
        <v>3689</v>
      </c>
      <c r="N2067" s="102"/>
      <c r="O2067"/>
      <c r="P2067" t="str">
        <f t="shared" si="603"/>
        <v>NOT EQUAL</v>
      </c>
      <c r="Q2067" t="str">
        <f>IF(ISNA(VLOOKUP(AC2067,#REF!,1)),"//","")</f>
        <v/>
      </c>
      <c r="R2067"/>
      <c r="S2067" s="43">
        <f t="shared" si="604"/>
        <v>654</v>
      </c>
      <c r="T2067" s="92" t="s">
        <v>2947</v>
      </c>
      <c r="U2067" s="70"/>
      <c r="V2067" s="70" t="s">
        <v>4260</v>
      </c>
      <c r="W2067" s="44" t="str">
        <f t="shared" si="597"/>
        <v/>
      </c>
      <c r="X2067" s="25" t="str">
        <f t="shared" si="598"/>
        <v>P_RMS</v>
      </c>
      <c r="Y2067" s="1">
        <f t="shared" si="599"/>
        <v>2018</v>
      </c>
      <c r="Z2067" t="str">
        <f t="shared" si="600"/>
        <v>ITM_RMS</v>
      </c>
      <c r="AA2067" s="158" t="str">
        <f>IF(ISNA(VLOOKUP(X2067,Sheet2!J:J,1,0)),"//","")</f>
        <v/>
      </c>
      <c r="AC2067" s="108" t="str">
        <f t="shared" si="601"/>
        <v/>
      </c>
      <c r="AD2067" t="b">
        <f t="shared" si="602"/>
        <v>0</v>
      </c>
    </row>
    <row r="2068" spans="1:30">
      <c r="A2068" s="56">
        <f t="shared" si="579"/>
        <v>2068</v>
      </c>
      <c r="B2068" s="55">
        <f t="shared" si="580"/>
        <v>2019</v>
      </c>
      <c r="C2068" s="97" t="s">
        <v>4056</v>
      </c>
      <c r="D2068" s="97" t="s">
        <v>7</v>
      </c>
      <c r="E2068" s="230" t="s">
        <v>533</v>
      </c>
      <c r="F2068" s="98" t="s">
        <v>4376</v>
      </c>
      <c r="G2068" s="99">
        <v>0</v>
      </c>
      <c r="H2068" s="99">
        <v>0</v>
      </c>
      <c r="I2068" s="182" t="s">
        <v>1</v>
      </c>
      <c r="J2068" s="98" t="s">
        <v>1550</v>
      </c>
      <c r="K2068" s="100" t="s">
        <v>4077</v>
      </c>
      <c r="L2068" s="97" t="s">
        <v>3018</v>
      </c>
      <c r="M2068" s="102" t="s">
        <v>3037</v>
      </c>
      <c r="N2068" s="102"/>
      <c r="O2068"/>
      <c r="P2068" t="str">
        <f t="shared" si="603"/>
        <v>NOT EQUAL</v>
      </c>
      <c r="Q2068" t="str">
        <f>IF(ISNA(VLOOKUP(AC2068,#REF!,1)),"//","")</f>
        <v/>
      </c>
      <c r="R2068"/>
      <c r="S2068" s="43">
        <f t="shared" si="604"/>
        <v>655</v>
      </c>
      <c r="T2068" s="92" t="s">
        <v>2947</v>
      </c>
      <c r="U2068" s="70"/>
      <c r="V2068" s="70" t="s">
        <v>4261</v>
      </c>
      <c r="W2068" s="44" t="str">
        <f t="shared" si="597"/>
        <v/>
      </c>
      <c r="X2068" s="25" t="str">
        <f t="shared" si="598"/>
        <v>P_SHADE</v>
      </c>
      <c r="Y2068" s="1">
        <f t="shared" si="599"/>
        <v>2019</v>
      </c>
      <c r="Z2068" t="str">
        <f t="shared" si="600"/>
        <v>ITM_SHADE</v>
      </c>
      <c r="AA2068" s="158" t="str">
        <f>IF(ISNA(VLOOKUP(X2068,Sheet2!J:J,1,0)),"//","")</f>
        <v/>
      </c>
      <c r="AC2068" s="108" t="str">
        <f t="shared" si="601"/>
        <v/>
      </c>
      <c r="AD2068" t="b">
        <f t="shared" si="602"/>
        <v>0</v>
      </c>
    </row>
    <row r="2069" spans="1:30">
      <c r="A2069" s="56">
        <f t="shared" si="579"/>
        <v>2069</v>
      </c>
      <c r="B2069" s="55">
        <f t="shared" si="580"/>
        <v>2020</v>
      </c>
      <c r="C2069" s="97" t="s">
        <v>4057</v>
      </c>
      <c r="D2069" s="97" t="s">
        <v>7</v>
      </c>
      <c r="E2069" s="98" t="s">
        <v>3012</v>
      </c>
      <c r="F2069" s="98" t="s">
        <v>3012</v>
      </c>
      <c r="G2069" s="99">
        <v>0</v>
      </c>
      <c r="H2069" s="99">
        <v>0</v>
      </c>
      <c r="I2069" s="180" t="s">
        <v>16</v>
      </c>
      <c r="J2069" s="98" t="s">
        <v>1550</v>
      </c>
      <c r="K2069" s="100" t="s">
        <v>4077</v>
      </c>
      <c r="L2069" s="97"/>
      <c r="M2069" s="102" t="s">
        <v>3013</v>
      </c>
      <c r="N2069" s="102"/>
      <c r="O2069"/>
      <c r="P2069" t="str">
        <f t="shared" si="603"/>
        <v/>
      </c>
      <c r="Q2069" t="str">
        <f>IF(ISNA(VLOOKUP(AC2069,#REF!,1)),"//","")</f>
        <v/>
      </c>
      <c r="R2069"/>
      <c r="S2069" s="43">
        <f t="shared" si="604"/>
        <v>655</v>
      </c>
      <c r="T2069" s="92" t="s">
        <v>2431</v>
      </c>
      <c r="U2069" s="70" t="s">
        <v>2431</v>
      </c>
      <c r="V2069" s="70" t="s">
        <v>2431</v>
      </c>
      <c r="W2069" s="44" t="str">
        <f t="shared" si="597"/>
        <v/>
      </c>
      <c r="X2069" s="25" t="str">
        <f t="shared" si="598"/>
        <v/>
      </c>
      <c r="Y2069" s="1">
        <f t="shared" si="599"/>
        <v>2020</v>
      </c>
      <c r="Z2069" t="str">
        <f t="shared" si="600"/>
        <v>MNU_PLOT</v>
      </c>
      <c r="AA2069" s="158" t="str">
        <f>IF(ISNA(VLOOKUP(X2069,Sheet2!J:J,1,0)),"//","")</f>
        <v/>
      </c>
      <c r="AC2069" s="108" t="str">
        <f t="shared" si="601"/>
        <v/>
      </c>
      <c r="AD2069" t="b">
        <f t="shared" si="602"/>
        <v>1</v>
      </c>
    </row>
    <row r="2070" spans="1:30">
      <c r="A2070" s="56">
        <f t="shared" si="579"/>
        <v>2070</v>
      </c>
      <c r="B2070" s="55">
        <f t="shared" si="580"/>
        <v>2021</v>
      </c>
      <c r="C2070" s="97" t="s">
        <v>3995</v>
      </c>
      <c r="D2070" s="97" t="s">
        <v>4374</v>
      </c>
      <c r="E2070" s="230" t="s">
        <v>533</v>
      </c>
      <c r="F2070" s="98" t="s">
        <v>4067</v>
      </c>
      <c r="G2070" s="99">
        <v>0</v>
      </c>
      <c r="H2070" s="99">
        <v>0</v>
      </c>
      <c r="I2070" s="182" t="s">
        <v>1</v>
      </c>
      <c r="J2070" s="98" t="s">
        <v>1550</v>
      </c>
      <c r="K2070" s="100" t="s">
        <v>4077</v>
      </c>
      <c r="L2070" s="97"/>
      <c r="M2070" s="102" t="s">
        <v>4073</v>
      </c>
      <c r="N2070" s="102"/>
      <c r="O2070"/>
      <c r="P2070" t="str">
        <f t="shared" ref="P2070:P2077" si="607">IF(E2070=F2070,"","NOT EQUAL")</f>
        <v>NOT EQUAL</v>
      </c>
      <c r="Q2070" t="str">
        <f>IF(ISNA(VLOOKUP(AC2070,#REF!,1)),"//","")</f>
        <v/>
      </c>
      <c r="R2070"/>
      <c r="S2070" s="43">
        <f t="shared" si="604"/>
        <v>655</v>
      </c>
      <c r="T2070" s="92"/>
      <c r="U2070" s="70"/>
      <c r="V2070" s="70"/>
      <c r="W2070" s="44" t="str">
        <f t="shared" si="597"/>
        <v/>
      </c>
      <c r="X2070" s="25" t="str">
        <f t="shared" si="598"/>
        <v/>
      </c>
      <c r="Y2070" s="1">
        <f t="shared" si="599"/>
        <v>2021</v>
      </c>
      <c r="Z2070" t="str">
        <f t="shared" si="600"/>
        <v>CHR_num</v>
      </c>
      <c r="AA2070" s="158" t="str">
        <f>IF(ISNA(VLOOKUP(X2070,Sheet2!J:J,1,0)),"//","")</f>
        <v/>
      </c>
      <c r="AC2070" s="108" t="str">
        <f t="shared" si="601"/>
        <v/>
      </c>
      <c r="AD2070" t="b">
        <f t="shared" si="602"/>
        <v>1</v>
      </c>
    </row>
    <row r="2071" spans="1:30">
      <c r="A2071" s="56">
        <f t="shared" si="579"/>
        <v>2071</v>
      </c>
      <c r="B2071" s="55">
        <f t="shared" si="580"/>
        <v>2022</v>
      </c>
      <c r="C2071" s="97" t="s">
        <v>4057</v>
      </c>
      <c r="D2071" s="97" t="s">
        <v>7</v>
      </c>
      <c r="E2071" s="230" t="s">
        <v>533</v>
      </c>
      <c r="F2071" s="98" t="s">
        <v>4065</v>
      </c>
      <c r="G2071" s="99">
        <v>0</v>
      </c>
      <c r="H2071" s="99">
        <v>0</v>
      </c>
      <c r="I2071" s="182" t="s">
        <v>1</v>
      </c>
      <c r="J2071" s="98" t="s">
        <v>1550</v>
      </c>
      <c r="K2071" s="100" t="s">
        <v>4077</v>
      </c>
      <c r="L2071" s="97"/>
      <c r="M2071" s="102" t="s">
        <v>4074</v>
      </c>
      <c r="N2071" s="102"/>
      <c r="O2071"/>
      <c r="P2071" t="str">
        <f t="shared" si="607"/>
        <v>NOT EQUAL</v>
      </c>
      <c r="Q2071" t="str">
        <f>IF(ISNA(VLOOKUP(AC2071,#REF!,1)),"//","")</f>
        <v/>
      </c>
      <c r="R2071"/>
      <c r="S2071" s="43">
        <f t="shared" si="604"/>
        <v>655</v>
      </c>
      <c r="T2071" s="92"/>
      <c r="U2071" s="70"/>
      <c r="V2071" s="70"/>
      <c r="W2071" s="44" t="str">
        <f t="shared" si="597"/>
        <v/>
      </c>
      <c r="X2071" s="25" t="str">
        <f t="shared" si="598"/>
        <v/>
      </c>
      <c r="Y2071" s="1">
        <f t="shared" si="599"/>
        <v>2022</v>
      </c>
      <c r="Z2071" t="str">
        <f t="shared" si="600"/>
        <v>CHR_numL</v>
      </c>
      <c r="AA2071" s="158" t="str">
        <f>IF(ISNA(VLOOKUP(X2071,Sheet2!J:J,1,0)),"//","")</f>
        <v/>
      </c>
      <c r="AC2071" s="108" t="str">
        <f t="shared" si="601"/>
        <v/>
      </c>
      <c r="AD2071" t="b">
        <f t="shared" si="602"/>
        <v>1</v>
      </c>
    </row>
    <row r="2072" spans="1:30">
      <c r="A2072" s="56">
        <f t="shared" si="579"/>
        <v>2072</v>
      </c>
      <c r="B2072" s="55">
        <f t="shared" si="580"/>
        <v>2023</v>
      </c>
      <c r="C2072" s="97" t="s">
        <v>4057</v>
      </c>
      <c r="D2072" s="97" t="s">
        <v>7</v>
      </c>
      <c r="E2072" s="230" t="s">
        <v>533</v>
      </c>
      <c r="F2072" s="98" t="s">
        <v>4066</v>
      </c>
      <c r="G2072" s="99">
        <v>0</v>
      </c>
      <c r="H2072" s="99">
        <v>0</v>
      </c>
      <c r="I2072" s="182" t="s">
        <v>1</v>
      </c>
      <c r="J2072" s="98" t="s">
        <v>1550</v>
      </c>
      <c r="K2072" s="100" t="s">
        <v>4077</v>
      </c>
      <c r="L2072" s="97"/>
      <c r="M2072" s="102" t="s">
        <v>4075</v>
      </c>
      <c r="N2072" s="102"/>
      <c r="O2072"/>
      <c r="P2072" t="str">
        <f t="shared" si="607"/>
        <v>NOT EQUAL</v>
      </c>
      <c r="Q2072" t="str">
        <f>IF(ISNA(VLOOKUP(AC2072,#REF!,1)),"//","")</f>
        <v/>
      </c>
      <c r="R2072"/>
      <c r="S2072" s="43">
        <f t="shared" si="604"/>
        <v>655</v>
      </c>
      <c r="T2072" s="92"/>
      <c r="U2072" s="70"/>
      <c r="V2072" s="70"/>
      <c r="W2072" s="44" t="str">
        <f t="shared" si="597"/>
        <v/>
      </c>
      <c r="X2072" s="25" t="str">
        <f t="shared" si="598"/>
        <v/>
      </c>
      <c r="Y2072" s="1">
        <f t="shared" si="599"/>
        <v>2023</v>
      </c>
      <c r="Z2072" t="str">
        <f t="shared" si="600"/>
        <v>CHR_numU</v>
      </c>
      <c r="AA2072" s="158" t="str">
        <f>IF(ISNA(VLOOKUP(X2072,Sheet2!J:J,1,0)),"//","")</f>
        <v/>
      </c>
      <c r="AC2072" s="108" t="str">
        <f t="shared" si="601"/>
        <v/>
      </c>
      <c r="AD2072" t="b">
        <f t="shared" si="602"/>
        <v>1</v>
      </c>
    </row>
    <row r="2073" spans="1:30">
      <c r="A2073" s="56">
        <f t="shared" si="579"/>
        <v>2073</v>
      </c>
      <c r="B2073" s="55">
        <f t="shared" si="580"/>
        <v>2024</v>
      </c>
      <c r="C2073" s="97" t="s">
        <v>4058</v>
      </c>
      <c r="D2073" s="97" t="s">
        <v>4064</v>
      </c>
      <c r="E2073" s="230" t="s">
        <v>533</v>
      </c>
      <c r="F2073" s="98" t="s">
        <v>774</v>
      </c>
      <c r="G2073" s="99">
        <v>0</v>
      </c>
      <c r="H2073" s="99">
        <v>0</v>
      </c>
      <c r="I2073" s="182" t="s">
        <v>1</v>
      </c>
      <c r="J2073" s="98" t="s">
        <v>1550</v>
      </c>
      <c r="K2073" s="100" t="s">
        <v>4077</v>
      </c>
      <c r="L2073" s="97"/>
      <c r="M2073" s="102" t="s">
        <v>4064</v>
      </c>
      <c r="N2073" s="102"/>
      <c r="O2073"/>
      <c r="P2073" t="str">
        <f t="shared" si="607"/>
        <v>NOT EQUAL</v>
      </c>
      <c r="Q2073" t="str">
        <f>IF(ISNA(VLOOKUP(AC2073,#REF!,1)),"//","")</f>
        <v/>
      </c>
      <c r="R2073"/>
      <c r="S2073" s="43">
        <f t="shared" si="604"/>
        <v>655</v>
      </c>
      <c r="T2073" s="92"/>
      <c r="U2073" s="70"/>
      <c r="V2073" s="70"/>
      <c r="W2073" s="44" t="str">
        <f t="shared" si="597"/>
        <v/>
      </c>
      <c r="X2073" s="25" t="str">
        <f t="shared" si="598"/>
        <v/>
      </c>
      <c r="Y2073" s="1">
        <f t="shared" si="599"/>
        <v>2024</v>
      </c>
      <c r="Z2073" t="str">
        <f t="shared" si="600"/>
        <v>ITM_EEXCHR</v>
      </c>
      <c r="AA2073" s="158" t="str">
        <f>IF(ISNA(VLOOKUP(X2073,Sheet2!J:J,1,0)),"//","")</f>
        <v/>
      </c>
      <c r="AC2073" s="108" t="str">
        <f t="shared" si="601"/>
        <v/>
      </c>
      <c r="AD2073" t="b">
        <f t="shared" si="602"/>
        <v>1</v>
      </c>
    </row>
    <row r="2074" spans="1:30">
      <c r="A2074" s="56">
        <f t="shared" si="579"/>
        <v>2074</v>
      </c>
      <c r="B2074" s="55">
        <f t="shared" si="580"/>
        <v>2025</v>
      </c>
      <c r="C2074" s="59" t="s">
        <v>4255</v>
      </c>
      <c r="D2074" s="59" t="s">
        <v>7</v>
      </c>
      <c r="E2074" s="65" t="s">
        <v>4256</v>
      </c>
      <c r="F2074" s="65" t="s">
        <v>4256</v>
      </c>
      <c r="G2074" s="190">
        <v>0</v>
      </c>
      <c r="H2074" s="190">
        <v>0</v>
      </c>
      <c r="I2074" s="174" t="s">
        <v>3</v>
      </c>
      <c r="J2074" s="65" t="s">
        <v>1550</v>
      </c>
      <c r="K2074" s="66" t="s">
        <v>4241</v>
      </c>
      <c r="L2074" s="67"/>
      <c r="M2074" s="63" t="s">
        <v>4257</v>
      </c>
      <c r="N2074" s="13"/>
      <c r="O2074"/>
      <c r="P2074" t="str">
        <f t="shared" si="607"/>
        <v/>
      </c>
      <c r="Q2074" t="str">
        <f>IF(ISNA(VLOOKUP(AC2074,#REF!,1)),"//","")</f>
        <v/>
      </c>
      <c r="R2074"/>
      <c r="S2074" s="43">
        <f t="shared" si="604"/>
        <v>656</v>
      </c>
      <c r="T2074" s="92" t="s">
        <v>2892</v>
      </c>
      <c r="U2074" s="70" t="s">
        <v>2823</v>
      </c>
      <c r="V2074" s="70" t="s">
        <v>2431</v>
      </c>
      <c r="W2074" s="44" t="str">
        <f t="shared" si="597"/>
        <v>"CLGRF"</v>
      </c>
      <c r="X2074" s="25" t="str">
        <f t="shared" si="598"/>
        <v>CLGRF</v>
      </c>
      <c r="Y2074" s="1">
        <f t="shared" si="599"/>
        <v>2025</v>
      </c>
      <c r="Z2074" t="str">
        <f t="shared" si="600"/>
        <v>ITM_CLGRF</v>
      </c>
      <c r="AA2074" s="158" t="str">
        <f>IF(ISNA(VLOOKUP(X2074,Sheet2!J:J,1,0)),"//","")</f>
        <v/>
      </c>
      <c r="AC2074" s="108" t="str">
        <f t="shared" si="601"/>
        <v>CLGRF</v>
      </c>
      <c r="AD2074" t="b">
        <f t="shared" si="602"/>
        <v>1</v>
      </c>
    </row>
    <row r="2075" spans="1:30">
      <c r="A2075" s="56">
        <f t="shared" ref="A2075:A2100" si="608">IF(B2075=INT(B2075),ROW(),"")</f>
        <v>2075</v>
      </c>
      <c r="B2075" s="55">
        <f t="shared" ref="B2075:B2100" si="609">IF(AND(MID(C2075,2,1)&lt;&gt;"/",MID(C2075,1,1)="/"),INT(B2074)+1,B2074+0.01)</f>
        <v>2026</v>
      </c>
      <c r="C2075" s="97" t="s">
        <v>4383</v>
      </c>
      <c r="D2075" s="97" t="s">
        <v>4384</v>
      </c>
      <c r="E2075" s="230" t="s">
        <v>533</v>
      </c>
      <c r="F2075" s="98" t="s">
        <v>4386</v>
      </c>
      <c r="G2075" s="99">
        <v>0</v>
      </c>
      <c r="H2075" s="99">
        <v>0</v>
      </c>
      <c r="I2075" s="182" t="s">
        <v>1</v>
      </c>
      <c r="J2075" s="98" t="s">
        <v>1550</v>
      </c>
      <c r="K2075" s="100" t="s">
        <v>4077</v>
      </c>
      <c r="L2075" s="97" t="s">
        <v>3018</v>
      </c>
      <c r="M2075" s="102" t="s">
        <v>4388</v>
      </c>
      <c r="N2075" s="102"/>
      <c r="O2075"/>
      <c r="P2075" t="str">
        <f t="shared" si="607"/>
        <v>NOT EQUAL</v>
      </c>
      <c r="Q2075" t="str">
        <f>IF(ISNA(VLOOKUP(AC2075,#REF!,1)),"//","")</f>
        <v/>
      </c>
      <c r="R2075"/>
      <c r="S2075" s="43">
        <f t="shared" si="604"/>
        <v>656</v>
      </c>
      <c r="T2075" s="92" t="s">
        <v>2947</v>
      </c>
      <c r="U2075" s="70"/>
      <c r="V2075" s="70"/>
      <c r="W2075" s="44" t="str">
        <f t="shared" si="597"/>
        <v/>
      </c>
      <c r="X2075" s="25" t="str">
        <f t="shared" si="598"/>
        <v/>
      </c>
      <c r="Y2075" s="1">
        <f t="shared" si="599"/>
        <v>2026</v>
      </c>
      <c r="Z2075" t="str">
        <f t="shared" si="600"/>
        <v>ITM_PZOOMX</v>
      </c>
      <c r="AA2075" s="158" t="str">
        <f>IF(ISNA(VLOOKUP(X2075,Sheet2!J:J,1,0)),"//","")</f>
        <v/>
      </c>
      <c r="AC2075" s="108" t="str">
        <f t="shared" si="601"/>
        <v/>
      </c>
      <c r="AD2075" t="b">
        <f t="shared" si="602"/>
        <v>1</v>
      </c>
    </row>
    <row r="2076" spans="1:30">
      <c r="A2076" s="56">
        <f t="shared" si="608"/>
        <v>2076</v>
      </c>
      <c r="B2076" s="55">
        <f t="shared" si="609"/>
        <v>2027</v>
      </c>
      <c r="C2076" s="97" t="s">
        <v>4383</v>
      </c>
      <c r="D2076" s="97" t="s">
        <v>4385</v>
      </c>
      <c r="E2076" s="230" t="s">
        <v>533</v>
      </c>
      <c r="F2076" s="98" t="s">
        <v>4387</v>
      </c>
      <c r="G2076" s="99">
        <v>0</v>
      </c>
      <c r="H2076" s="99">
        <v>0</v>
      </c>
      <c r="I2076" s="182" t="s">
        <v>1</v>
      </c>
      <c r="J2076" s="98" t="s">
        <v>1550</v>
      </c>
      <c r="K2076" s="100" t="s">
        <v>4077</v>
      </c>
      <c r="L2076" s="97" t="s">
        <v>3018</v>
      </c>
      <c r="M2076" s="102" t="s">
        <v>4389</v>
      </c>
      <c r="N2076" s="102"/>
      <c r="O2076"/>
      <c r="P2076" t="str">
        <f t="shared" si="607"/>
        <v>NOT EQUAL</v>
      </c>
      <c r="Q2076" t="str">
        <f>IF(ISNA(VLOOKUP(AC2076,#REF!,1)),"//","")</f>
        <v/>
      </c>
      <c r="R2076"/>
      <c r="S2076" s="43">
        <f t="shared" si="604"/>
        <v>656</v>
      </c>
      <c r="T2076" s="92" t="s">
        <v>2947</v>
      </c>
      <c r="U2076" s="70"/>
      <c r="V2076" s="70"/>
      <c r="W2076" s="44" t="str">
        <f t="shared" si="597"/>
        <v/>
      </c>
      <c r="X2076" s="25" t="str">
        <f t="shared" si="598"/>
        <v/>
      </c>
      <c r="Y2076" s="1">
        <f t="shared" si="599"/>
        <v>2027</v>
      </c>
      <c r="Z2076" t="str">
        <f t="shared" si="600"/>
        <v>ITM_PZOOMY</v>
      </c>
      <c r="AA2076" s="158" t="str">
        <f>IF(ISNA(VLOOKUP(X2076,Sheet2!J:J,1,0)),"//","")</f>
        <v/>
      </c>
      <c r="AC2076" s="108" t="str">
        <f t="shared" si="601"/>
        <v/>
      </c>
      <c r="AD2076" t="b">
        <f t="shared" si="602"/>
        <v>1</v>
      </c>
    </row>
    <row r="2077" spans="1:30">
      <c r="A2077" s="56">
        <f t="shared" si="608"/>
        <v>2077</v>
      </c>
      <c r="B2077" s="55">
        <f t="shared" si="609"/>
        <v>2028</v>
      </c>
      <c r="C2077" s="97" t="s">
        <v>4052</v>
      </c>
      <c r="D2077" s="97" t="s">
        <v>4586</v>
      </c>
      <c r="E2077" s="98" t="s">
        <v>4585</v>
      </c>
      <c r="F2077" s="98" t="s">
        <v>4585</v>
      </c>
      <c r="G2077" s="99">
        <v>0</v>
      </c>
      <c r="H2077" s="99">
        <v>0</v>
      </c>
      <c r="I2077" s="177" t="s">
        <v>3</v>
      </c>
      <c r="J2077" s="98" t="s">
        <v>1550</v>
      </c>
      <c r="K2077" s="100" t="s">
        <v>4077</v>
      </c>
      <c r="L2077" s="97"/>
      <c r="M2077" s="102" t="s">
        <v>4591</v>
      </c>
      <c r="N2077" s="102"/>
      <c r="O2077"/>
      <c r="P2077" t="str">
        <f t="shared" si="607"/>
        <v/>
      </c>
      <c r="Q2077" t="str">
        <f>IF(ISNA(VLOOKUP(AC2077,#REF!,1)),"//","")</f>
        <v/>
      </c>
      <c r="R2077"/>
      <c r="S2077" s="43">
        <f t="shared" si="604"/>
        <v>656</v>
      </c>
      <c r="T2077" s="92" t="s">
        <v>2947</v>
      </c>
      <c r="U2077" s="70" t="s">
        <v>2817</v>
      </c>
      <c r="V2077" s="70" t="s">
        <v>2431</v>
      </c>
      <c r="W2077" s="44" t="str">
        <f t="shared" si="597"/>
        <v/>
      </c>
      <c r="X2077" s="25" t="str">
        <f t="shared" si="598"/>
        <v/>
      </c>
      <c r="Y2077" s="1">
        <f t="shared" si="599"/>
        <v>2028</v>
      </c>
      <c r="Z2077" t="str">
        <f t="shared" si="600"/>
        <v>ITM_XSOLV</v>
      </c>
      <c r="AA2077" s="158" t="str">
        <f>IF(ISNA(VLOOKUP(X2077,Sheet2!J:J,1,0)),"//","")</f>
        <v/>
      </c>
      <c r="AC2077" s="108" t="str">
        <f t="shared" si="601"/>
        <v/>
      </c>
      <c r="AD2077" t="b">
        <f t="shared" si="602"/>
        <v>1</v>
      </c>
    </row>
    <row r="2078" spans="1:30">
      <c r="A2078" s="56">
        <f t="shared" si="608"/>
        <v>2078</v>
      </c>
      <c r="B2078" s="55">
        <f t="shared" si="609"/>
        <v>2029</v>
      </c>
      <c r="C2078" s="97" t="s">
        <v>4052</v>
      </c>
      <c r="D2078" s="97" t="s">
        <v>4587</v>
      </c>
      <c r="E2078" s="98" t="s">
        <v>4589</v>
      </c>
      <c r="F2078" s="98" t="s">
        <v>4589</v>
      </c>
      <c r="G2078" s="99">
        <v>0</v>
      </c>
      <c r="H2078" s="99">
        <v>0</v>
      </c>
      <c r="I2078" s="177" t="s">
        <v>3</v>
      </c>
      <c r="J2078" s="98" t="s">
        <v>1550</v>
      </c>
      <c r="K2078" s="100" t="s">
        <v>4077</v>
      </c>
      <c r="L2078" s="97"/>
      <c r="M2078" s="102" t="s">
        <v>4592</v>
      </c>
      <c r="N2078" s="102"/>
      <c r="O2078"/>
      <c r="P2078" t="str">
        <f t="shared" ref="P2078:P2079" si="610">IF(E2078=F2078,"","NOT EQUAL")</f>
        <v/>
      </c>
      <c r="Q2078" t="str">
        <f>IF(ISNA(VLOOKUP(AC2078,#REF!,1)),"//","")</f>
        <v/>
      </c>
      <c r="R2078"/>
      <c r="S2078" s="43">
        <f t="shared" si="604"/>
        <v>656</v>
      </c>
      <c r="T2078" s="92" t="s">
        <v>2947</v>
      </c>
      <c r="U2078" s="70" t="s">
        <v>2817</v>
      </c>
      <c r="V2078" s="70" t="s">
        <v>2431</v>
      </c>
      <c r="W2078" s="44" t="str">
        <f t="shared" si="597"/>
        <v/>
      </c>
      <c r="X2078" s="25" t="str">
        <f t="shared" si="598"/>
        <v/>
      </c>
      <c r="Y2078" s="1">
        <f t="shared" si="599"/>
        <v>2029</v>
      </c>
      <c r="Z2078" t="str">
        <f t="shared" si="600"/>
        <v>ITM_XPLOT</v>
      </c>
      <c r="AA2078" s="158" t="str">
        <f>IF(ISNA(VLOOKUP(X2078,Sheet2!J:J,1,0)),"//","")</f>
        <v/>
      </c>
      <c r="AC2078" s="108" t="str">
        <f t="shared" si="601"/>
        <v/>
      </c>
      <c r="AD2078" t="b">
        <f t="shared" si="602"/>
        <v>1</v>
      </c>
    </row>
    <row r="2079" spans="1:30">
      <c r="A2079" s="56">
        <f t="shared" si="608"/>
        <v>2079</v>
      </c>
      <c r="B2079" s="55">
        <f t="shared" si="609"/>
        <v>2030</v>
      </c>
      <c r="C2079" s="97" t="s">
        <v>4052</v>
      </c>
      <c r="D2079" s="97" t="s">
        <v>4588</v>
      </c>
      <c r="E2079" s="98" t="s">
        <v>4590</v>
      </c>
      <c r="F2079" s="98" t="s">
        <v>4590</v>
      </c>
      <c r="G2079" s="99">
        <v>0</v>
      </c>
      <c r="H2079" s="99">
        <v>0</v>
      </c>
      <c r="I2079" s="177" t="s">
        <v>3</v>
      </c>
      <c r="J2079" s="98" t="s">
        <v>1550</v>
      </c>
      <c r="K2079" s="100" t="s">
        <v>4077</v>
      </c>
      <c r="L2079" s="97"/>
      <c r="M2079" s="102" t="s">
        <v>4593</v>
      </c>
      <c r="N2079" s="102"/>
      <c r="O2079"/>
      <c r="P2079" t="str">
        <f t="shared" si="610"/>
        <v/>
      </c>
      <c r="Q2079" t="str">
        <f>IF(ISNA(VLOOKUP(AC2079,#REF!,1)),"//","")</f>
        <v/>
      </c>
      <c r="R2079"/>
      <c r="S2079" s="43">
        <f t="shared" si="604"/>
        <v>656</v>
      </c>
      <c r="T2079" s="92" t="s">
        <v>2947</v>
      </c>
      <c r="U2079" s="70" t="s">
        <v>2817</v>
      </c>
      <c r="V2079" s="70" t="s">
        <v>2431</v>
      </c>
      <c r="W2079" s="44" t="str">
        <f t="shared" si="597"/>
        <v/>
      </c>
      <c r="X2079" s="25" t="str">
        <f t="shared" si="598"/>
        <v/>
      </c>
      <c r="Y2079" s="1">
        <f t="shared" si="599"/>
        <v>2030</v>
      </c>
      <c r="Z2079" t="str">
        <f t="shared" si="600"/>
        <v>ITM_XDEMO</v>
      </c>
      <c r="AA2079" s="158" t="str">
        <f>IF(ISNA(VLOOKUP(X2079,Sheet2!J:J,1,0)),"//","")</f>
        <v/>
      </c>
      <c r="AC2079" s="108" t="str">
        <f t="shared" si="601"/>
        <v/>
      </c>
      <c r="AD2079" t="b">
        <f t="shared" si="602"/>
        <v>1</v>
      </c>
    </row>
    <row r="2080" spans="1:30">
      <c r="A2080" s="56">
        <f t="shared" si="608"/>
        <v>2080</v>
      </c>
      <c r="B2080" s="55">
        <f t="shared" si="609"/>
        <v>2031</v>
      </c>
      <c r="C2080" s="97" t="s">
        <v>3981</v>
      </c>
      <c r="D2080" s="97" t="s">
        <v>4384</v>
      </c>
      <c r="E2080" s="98" t="s">
        <v>4623</v>
      </c>
      <c r="F2080" s="98" t="s">
        <v>4623</v>
      </c>
      <c r="G2080" s="99">
        <v>0</v>
      </c>
      <c r="H2080" s="99">
        <v>0</v>
      </c>
      <c r="I2080" s="177" t="s">
        <v>3</v>
      </c>
      <c r="J2080" s="98" t="s">
        <v>1550</v>
      </c>
      <c r="K2080" s="100" t="s">
        <v>4077</v>
      </c>
      <c r="L2080" s="97"/>
      <c r="M2080" s="102" t="s">
        <v>4624</v>
      </c>
      <c r="N2080" s="102"/>
      <c r="O2080"/>
      <c r="P2080" t="str">
        <f t="shared" ref="P2080:P2082" si="611">IF(E2080=F2080,"","NOT EQUAL")</f>
        <v/>
      </c>
      <c r="Q2080" t="str">
        <f>IF(ISNA(VLOOKUP(AC2080,#REF!,1)),"//","")</f>
        <v/>
      </c>
      <c r="R2080"/>
      <c r="S2080" s="43">
        <f t="shared" si="604"/>
        <v>656</v>
      </c>
      <c r="T2080" s="92" t="s">
        <v>2947</v>
      </c>
      <c r="U2080" s="70" t="s">
        <v>2817</v>
      </c>
      <c r="V2080" s="70" t="s">
        <v>2431</v>
      </c>
      <c r="W2080" s="44" t="str">
        <f t="shared" si="597"/>
        <v/>
      </c>
      <c r="X2080" s="25" t="str">
        <f t="shared" si="598"/>
        <v/>
      </c>
      <c r="Y2080" s="1">
        <f t="shared" si="599"/>
        <v>2031</v>
      </c>
      <c r="Z2080" t="str">
        <f t="shared" si="600"/>
        <v>ITM_PRN</v>
      </c>
      <c r="AA2080" s="158" t="str">
        <f>IF(ISNA(VLOOKUP(X2080,Sheet2!J:J,1,0)),"//","")</f>
        <v/>
      </c>
      <c r="AC2080" s="108" t="str">
        <f t="shared" si="601"/>
        <v/>
      </c>
      <c r="AD2080" t="b">
        <f t="shared" si="602"/>
        <v>1</v>
      </c>
    </row>
    <row r="2081" spans="1:30">
      <c r="A2081" s="56">
        <f t="shared" si="608"/>
        <v>2081</v>
      </c>
      <c r="B2081" s="55">
        <f t="shared" si="609"/>
        <v>2032</v>
      </c>
      <c r="C2081" s="59" t="s">
        <v>3893</v>
      </c>
      <c r="D2081" s="97" t="s">
        <v>7</v>
      </c>
      <c r="E2081" s="65" t="s">
        <v>4927</v>
      </c>
      <c r="F2081" s="65" t="s">
        <v>4927</v>
      </c>
      <c r="G2081" s="190">
        <v>0</v>
      </c>
      <c r="H2081" s="190">
        <v>0</v>
      </c>
      <c r="I2081" s="174" t="s">
        <v>3</v>
      </c>
      <c r="J2081" s="65" t="s">
        <v>1549</v>
      </c>
      <c r="K2081" s="66" t="s">
        <v>4241</v>
      </c>
      <c r="L2081" s="67"/>
      <c r="M2081" s="63" t="s">
        <v>4931</v>
      </c>
      <c r="N2081" s="13"/>
      <c r="O2081"/>
      <c r="P2081" t="str">
        <f t="shared" si="611"/>
        <v/>
      </c>
      <c r="Q2081" t="str">
        <f>IF(ISNA(VLOOKUP(AC2081,#REF!,1)),"//","")</f>
        <v/>
      </c>
      <c r="R2081"/>
      <c r="S2081" s="43">
        <f t="shared" si="604"/>
        <v>657</v>
      </c>
      <c r="T2081" s="92" t="s">
        <v>2915</v>
      </c>
      <c r="U2081" s="70" t="s">
        <v>2823</v>
      </c>
      <c r="V2081" s="70" t="s">
        <v>2431</v>
      </c>
      <c r="W2081" s="44" t="str">
        <f t="shared" si="597"/>
        <v>"PLOTXY"</v>
      </c>
      <c r="X2081" s="25" t="str">
        <f t="shared" si="598"/>
        <v>PLOTXY</v>
      </c>
      <c r="Y2081" s="1">
        <f t="shared" si="599"/>
        <v>2032</v>
      </c>
      <c r="Z2081" t="str">
        <f t="shared" si="600"/>
        <v>ITM_PLOT_XY</v>
      </c>
      <c r="AA2081" s="158" t="str">
        <f>IF(ISNA(VLOOKUP(X2081,Sheet2!J:J,1,0)),"//","")</f>
        <v/>
      </c>
      <c r="AC2081" s="108" t="str">
        <f t="shared" si="601"/>
        <v>PLOTXY</v>
      </c>
      <c r="AD2081" t="b">
        <f t="shared" si="602"/>
        <v>1</v>
      </c>
    </row>
    <row r="2082" spans="1:30">
      <c r="A2082" s="56">
        <f t="shared" si="608"/>
        <v>2082</v>
      </c>
      <c r="B2082" s="55">
        <f t="shared" si="609"/>
        <v>2033</v>
      </c>
      <c r="C2082" s="97" t="s">
        <v>4000</v>
      </c>
      <c r="D2082" s="228" t="s">
        <v>5083</v>
      </c>
      <c r="E2082" s="98" t="s">
        <v>533</v>
      </c>
      <c r="F2082" s="98" t="s">
        <v>5084</v>
      </c>
      <c r="G2082" s="99">
        <v>0</v>
      </c>
      <c r="H2082" s="99">
        <v>0</v>
      </c>
      <c r="I2082" s="182" t="s">
        <v>1</v>
      </c>
      <c r="J2082" s="98" t="s">
        <v>1550</v>
      </c>
      <c r="K2082" s="100" t="s">
        <v>4077</v>
      </c>
      <c r="L2082" s="97"/>
      <c r="M2082" s="102" t="s">
        <v>5082</v>
      </c>
      <c r="N2082" s="102"/>
      <c r="O2082"/>
      <c r="P2082" t="str">
        <f t="shared" si="611"/>
        <v>NOT EQUAL</v>
      </c>
      <c r="Q2082" t="str">
        <f>IF(ISNA(VLOOKUP(AC2082,#REF!,1)),"//","")</f>
        <v/>
      </c>
      <c r="R2082"/>
      <c r="S2082" s="43">
        <f t="shared" si="604"/>
        <v>658</v>
      </c>
      <c r="T2082" s="92" t="s">
        <v>2939</v>
      </c>
      <c r="U2082" s="70" t="s">
        <v>2823</v>
      </c>
      <c r="V2082" s="70"/>
      <c r="W2082" s="44" t="str">
        <f t="shared" si="597"/>
        <v>"M" STD_RIGHT_ARROW "ZYX"</v>
      </c>
      <c r="X2082" s="25" t="str">
        <f t="shared" si="598"/>
        <v>M&gt;ZYX</v>
      </c>
      <c r="Y2082" s="1">
        <f t="shared" si="599"/>
        <v>2033</v>
      </c>
      <c r="Z2082" t="str">
        <f t="shared" si="600"/>
        <v>ITM_3x1TOSTK</v>
      </c>
      <c r="AC2082" s="108" t="str">
        <f t="shared" si="601"/>
        <v>M&gt;ZYX</v>
      </c>
      <c r="AD2082" t="b">
        <f t="shared" si="602"/>
        <v>1</v>
      </c>
    </row>
    <row r="2083" spans="1:30">
      <c r="A2083" s="56">
        <f t="shared" si="608"/>
        <v>2083</v>
      </c>
      <c r="B2083" s="55">
        <f t="shared" si="609"/>
        <v>2034</v>
      </c>
      <c r="C2083" s="59" t="s">
        <v>4932</v>
      </c>
      <c r="D2083" s="97" t="s">
        <v>7</v>
      </c>
      <c r="E2083" s="65" t="s">
        <v>4933</v>
      </c>
      <c r="F2083" s="65" t="s">
        <v>4933</v>
      </c>
      <c r="G2083" s="190">
        <v>0</v>
      </c>
      <c r="H2083" s="190">
        <v>0</v>
      </c>
      <c r="I2083" s="174" t="s">
        <v>3</v>
      </c>
      <c r="J2083" s="65" t="s">
        <v>1549</v>
      </c>
      <c r="K2083" s="66" t="s">
        <v>4241</v>
      </c>
      <c r="L2083" s="67"/>
      <c r="M2083" s="63" t="s">
        <v>4934</v>
      </c>
      <c r="N2083" s="13"/>
      <c r="O2083"/>
      <c r="P2083" t="str">
        <f t="shared" ref="P2083:P2100" si="612">IF(E2083=F2083,"","NOT EQUAL")</f>
        <v/>
      </c>
      <c r="Q2083" t="str">
        <f>IF(ISNA(VLOOKUP(AC2083,#REF!,1)),"//","")</f>
        <v/>
      </c>
      <c r="R2083"/>
      <c r="S2083" s="43">
        <f t="shared" si="604"/>
        <v>659</v>
      </c>
      <c r="T2083" s="92" t="s">
        <v>2915</v>
      </c>
      <c r="U2083" s="70" t="s">
        <v>2823</v>
      </c>
      <c r="V2083" s="70" t="s">
        <v>2431</v>
      </c>
      <c r="W2083" s="44" t="str">
        <f t="shared" ref="W2083:W2100" si="613">IF( OR(U2083="CNST", I2083="CAT_REGS"),IF(E2083=CHAR(34)&amp;CHAR(34),F2083,E2083),
IF(U2083="YES",UPPER(IF(E2083=CHAR(34)&amp;CHAR(34),F2083,E2083)),
IF(   AND(U2083&lt;&gt;"NO",I2083="CAT_FNCT",D2083&lt;&gt;"multiply", D2083&lt;&gt;"divide"),IF(J2083="SLS_ENABLED",   UPPER(IF(E2083=CHAR(34)&amp;CHAR(34),F2083,E2083)),""),"")))</f>
        <v>"PLTRST"</v>
      </c>
      <c r="X2083" s="25" t="str">
        <f t="shared" ref="X2083:X2100" si="614">IF(LEN(V2083)&gt;0,V2083,SUBSTITUTE(SUBSTITUTE(SUBSTITUTE(SUBSTITUTE(SUBSTITUTE(SUBSTITUTE(SUBSTITUTE(SUBSTITUTE(SUBSTITUTE(SUBSTITUTE(SUBSTITUTE( (SUBSTITUTE( SUBSTITUTE( SUBSTITUTE( SUBSTITUTE(W2083,"STD_SIGMA","SUM"),"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Y2083" s="1">
        <f t="shared" ref="Y2083:Y2100" si="615">B2083</f>
        <v>2034</v>
      </c>
      <c r="Z2083" t="str">
        <f t="shared" ref="Z2083:Z2100" si="616">M2083</f>
        <v>ITM_PLOTRST</v>
      </c>
      <c r="AA2083" s="158" t="str">
        <f>IF(ISNA(VLOOKUP(X2083,Sheet2!J:J,1,0)),"//","")</f>
        <v/>
      </c>
      <c r="AC2083" s="108" t="str">
        <f t="shared" ref="AC2083:AC2100" si="617">IF(LEN(X2083)=0,"",SUBSTITUTE(SUBSTITUTE(SUBSTITUTE(SUBSTITUTE(SUBSTITUTE(SUBSTITUTE(SUBSTITUTE(SUBSTITUTE(SUBSTITUTE(SUBSTITUTE(SUBSTITUTE(SUBSTITUTE(SUBSTITUTE(SUBSTITUTE(SUBSTITUTE(SUBSTITUTE(SUBSTITUTE( (SUBSTITUTE( SUBSTITUTE( SUBSTITUTE( SUBSTITUTE(W2083,"STD_SIGMA","SUM"),"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D2083" t="b">
        <f t="shared" ref="AD2083:AD2100" si="618">X2083=AC2083</f>
        <v>1</v>
      </c>
    </row>
    <row r="2084" spans="1:30" s="17" customFormat="1">
      <c r="A2084" s="56">
        <f t="shared" si="608"/>
        <v>2084</v>
      </c>
      <c r="B2084" s="55">
        <f t="shared" si="609"/>
        <v>2035</v>
      </c>
      <c r="C2084" s="168" t="s">
        <v>4777</v>
      </c>
      <c r="D2084" s="168" t="s">
        <v>7</v>
      </c>
      <c r="E2084" s="230" t="s">
        <v>533</v>
      </c>
      <c r="F2084" s="169" t="s">
        <v>4778</v>
      </c>
      <c r="G2084" s="191">
        <v>0</v>
      </c>
      <c r="H2084" s="191">
        <v>0</v>
      </c>
      <c r="I2084" s="181" t="s">
        <v>1</v>
      </c>
      <c r="J2084" s="65" t="s">
        <v>1549</v>
      </c>
      <c r="K2084" s="66" t="s">
        <v>4241</v>
      </c>
      <c r="M2084" s="170" t="s">
        <v>4789</v>
      </c>
      <c r="N2084" s="16"/>
      <c r="P2084" s="17" t="str">
        <f t="shared" si="612"/>
        <v>NOT EQUAL</v>
      </c>
      <c r="Q2084" s="17" t="str">
        <f>IF(ISNA(VLOOKUP(AC2084,#REF!,1)),"//","")</f>
        <v/>
      </c>
      <c r="S2084" s="43">
        <f t="shared" si="604"/>
        <v>659</v>
      </c>
      <c r="T2084" s="108" t="s">
        <v>2431</v>
      </c>
      <c r="U2084" s="115" t="s">
        <v>2431</v>
      </c>
      <c r="V2084" s="115" t="s">
        <v>2431</v>
      </c>
      <c r="W2084" s="44" t="str">
        <f t="shared" si="613"/>
        <v/>
      </c>
      <c r="X2084" s="25" t="str">
        <f t="shared" si="614"/>
        <v/>
      </c>
      <c r="Y2084" s="1">
        <f t="shared" si="615"/>
        <v>2035</v>
      </c>
      <c r="Z2084" t="str">
        <f t="shared" si="616"/>
        <v>ITM_STATDEMO0</v>
      </c>
      <c r="AA2084" s="158" t="str">
        <f>IF(ISNA(VLOOKUP(X2084,Sheet2!J:J,1,0)),"//","")</f>
        <v/>
      </c>
      <c r="AC2084" s="108" t="str">
        <f t="shared" si="617"/>
        <v/>
      </c>
      <c r="AD2084" t="b">
        <f t="shared" si="618"/>
        <v>1</v>
      </c>
    </row>
    <row r="2085" spans="1:30" s="17" customFormat="1">
      <c r="A2085" s="56">
        <f t="shared" si="608"/>
        <v>2085</v>
      </c>
      <c r="B2085" s="55">
        <f t="shared" si="609"/>
        <v>2036</v>
      </c>
      <c r="C2085" s="168" t="s">
        <v>4757</v>
      </c>
      <c r="D2085" s="168" t="s">
        <v>7</v>
      </c>
      <c r="E2085" s="230" t="s">
        <v>533</v>
      </c>
      <c r="F2085" s="169" t="s">
        <v>4762</v>
      </c>
      <c r="G2085" s="191">
        <v>0</v>
      </c>
      <c r="H2085" s="191">
        <v>0</v>
      </c>
      <c r="I2085" s="181" t="s">
        <v>1</v>
      </c>
      <c r="J2085" s="65" t="s">
        <v>1549</v>
      </c>
      <c r="K2085" s="66" t="s">
        <v>4241</v>
      </c>
      <c r="M2085" s="170" t="s">
        <v>4764</v>
      </c>
      <c r="N2085" s="16"/>
      <c r="P2085" s="17" t="str">
        <f t="shared" si="612"/>
        <v>NOT EQUAL</v>
      </c>
      <c r="Q2085" s="17" t="str">
        <f>IF(ISNA(VLOOKUP(AC2085,#REF!,1)),"//","")</f>
        <v/>
      </c>
      <c r="S2085" s="43">
        <f t="shared" si="604"/>
        <v>659</v>
      </c>
      <c r="T2085" s="108" t="s">
        <v>2431</v>
      </c>
      <c r="U2085" s="115" t="s">
        <v>2431</v>
      </c>
      <c r="V2085" s="115" t="s">
        <v>2431</v>
      </c>
      <c r="W2085" s="44" t="str">
        <f t="shared" si="613"/>
        <v/>
      </c>
      <c r="X2085" s="25" t="str">
        <f t="shared" si="614"/>
        <v/>
      </c>
      <c r="Y2085" s="1">
        <f t="shared" si="615"/>
        <v>2036</v>
      </c>
      <c r="Z2085" t="str">
        <f t="shared" si="616"/>
        <v xml:space="preserve">ITM_STATDEMO1   </v>
      </c>
      <c r="AA2085" s="158" t="str">
        <f>IF(ISNA(VLOOKUP(X2085,Sheet2!J:J,1,0)),"//","")</f>
        <v/>
      </c>
      <c r="AC2085" s="108" t="str">
        <f t="shared" si="617"/>
        <v/>
      </c>
      <c r="AD2085" t="b">
        <f t="shared" si="618"/>
        <v>1</v>
      </c>
    </row>
    <row r="2086" spans="1:30" s="17" customFormat="1">
      <c r="A2086" s="56">
        <f t="shared" si="608"/>
        <v>2086</v>
      </c>
      <c r="B2086" s="55">
        <f t="shared" si="609"/>
        <v>2037</v>
      </c>
      <c r="C2086" s="168" t="s">
        <v>4758</v>
      </c>
      <c r="D2086" s="168" t="s">
        <v>7</v>
      </c>
      <c r="E2086" s="230" t="s">
        <v>533</v>
      </c>
      <c r="F2086" s="169" t="s">
        <v>4763</v>
      </c>
      <c r="G2086" s="191">
        <v>0</v>
      </c>
      <c r="H2086" s="191">
        <v>0</v>
      </c>
      <c r="I2086" s="181" t="s">
        <v>1</v>
      </c>
      <c r="J2086" s="65" t="s">
        <v>1549</v>
      </c>
      <c r="K2086" s="66" t="s">
        <v>4241</v>
      </c>
      <c r="M2086" s="170" t="s">
        <v>4765</v>
      </c>
      <c r="N2086" s="16"/>
      <c r="P2086" s="17" t="str">
        <f t="shared" si="612"/>
        <v>NOT EQUAL</v>
      </c>
      <c r="Q2086" s="17" t="str">
        <f>IF(ISNA(VLOOKUP(AC2086,#REF!,1)),"//","")</f>
        <v/>
      </c>
      <c r="S2086" s="43">
        <f t="shared" si="604"/>
        <v>659</v>
      </c>
      <c r="T2086" s="108" t="s">
        <v>2431</v>
      </c>
      <c r="U2086" s="115" t="s">
        <v>2431</v>
      </c>
      <c r="V2086" s="115" t="s">
        <v>2431</v>
      </c>
      <c r="W2086" s="44" t="str">
        <f t="shared" si="613"/>
        <v/>
      </c>
      <c r="X2086" s="25" t="str">
        <f t="shared" si="614"/>
        <v/>
      </c>
      <c r="Y2086" s="1">
        <f t="shared" si="615"/>
        <v>2037</v>
      </c>
      <c r="Z2086" t="str">
        <f t="shared" si="616"/>
        <v xml:space="preserve">ITM_STATDEMO2   </v>
      </c>
      <c r="AA2086" s="158" t="str">
        <f>IF(ISNA(VLOOKUP(X2086,Sheet2!J:J,1,0)),"//","")</f>
        <v/>
      </c>
      <c r="AC2086" s="108" t="str">
        <f t="shared" si="617"/>
        <v/>
      </c>
      <c r="AD2086" t="b">
        <f t="shared" si="618"/>
        <v>1</v>
      </c>
    </row>
    <row r="2087" spans="1:30" s="202" customFormat="1">
      <c r="A2087" s="56">
        <f t="shared" si="608"/>
        <v>2087</v>
      </c>
      <c r="B2087" s="55">
        <f t="shared" si="609"/>
        <v>2038</v>
      </c>
      <c r="C2087" s="198" t="s">
        <v>4781</v>
      </c>
      <c r="D2087" s="110" t="s">
        <v>7</v>
      </c>
      <c r="E2087" s="230" t="s">
        <v>533</v>
      </c>
      <c r="F2087" s="205" t="s">
        <v>4784</v>
      </c>
      <c r="G2087" s="199">
        <v>0</v>
      </c>
      <c r="H2087" s="199">
        <v>0</v>
      </c>
      <c r="I2087" s="200" t="s">
        <v>1</v>
      </c>
      <c r="J2087" s="200" t="s">
        <v>1550</v>
      </c>
      <c r="K2087" s="201" t="s">
        <v>4077</v>
      </c>
      <c r="M2087" s="203" t="s">
        <v>4790</v>
      </c>
      <c r="N2087" s="203"/>
      <c r="P2087" s="202" t="str">
        <f t="shared" si="612"/>
        <v>NOT EQUAL</v>
      </c>
      <c r="Q2087" s="202" t="str">
        <f>IF(ISNA(VLOOKUP(AC2087,#REF!,1)),"//","")</f>
        <v/>
      </c>
      <c r="S2087" s="43">
        <f t="shared" si="604"/>
        <v>659</v>
      </c>
      <c r="T2087" s="197" t="s">
        <v>2431</v>
      </c>
      <c r="U2087" s="204" t="s">
        <v>2431</v>
      </c>
      <c r="V2087" s="204" t="s">
        <v>2431</v>
      </c>
      <c r="W2087" s="44" t="str">
        <f t="shared" si="613"/>
        <v/>
      </c>
      <c r="X2087" s="25" t="str">
        <f t="shared" si="614"/>
        <v/>
      </c>
      <c r="Y2087" s="1">
        <f t="shared" si="615"/>
        <v>2038</v>
      </c>
      <c r="Z2087" t="str">
        <f t="shared" si="616"/>
        <v>ITM_STATDEM105</v>
      </c>
      <c r="AA2087" s="158" t="str">
        <f>IF(ISNA(VLOOKUP(X2087,Sheet2!J:J,1,0)),"//","")</f>
        <v/>
      </c>
      <c r="AC2087" s="108" t="str">
        <f t="shared" si="617"/>
        <v/>
      </c>
      <c r="AD2087" t="b">
        <f t="shared" si="618"/>
        <v>1</v>
      </c>
    </row>
    <row r="2088" spans="1:30" s="202" customFormat="1">
      <c r="A2088" s="56">
        <f t="shared" si="608"/>
        <v>2088</v>
      </c>
      <c r="B2088" s="55">
        <f t="shared" si="609"/>
        <v>2039</v>
      </c>
      <c r="C2088" s="198" t="s">
        <v>4782</v>
      </c>
      <c r="D2088" s="110" t="s">
        <v>7</v>
      </c>
      <c r="E2088" s="230" t="s">
        <v>533</v>
      </c>
      <c r="F2088" s="205" t="s">
        <v>4785</v>
      </c>
      <c r="G2088" s="199">
        <v>0</v>
      </c>
      <c r="H2088" s="199">
        <v>0</v>
      </c>
      <c r="I2088" s="200" t="s">
        <v>1</v>
      </c>
      <c r="J2088" s="200" t="s">
        <v>1550</v>
      </c>
      <c r="K2088" s="201" t="s">
        <v>4077</v>
      </c>
      <c r="M2088" s="203" t="s">
        <v>4791</v>
      </c>
      <c r="N2088" s="203"/>
      <c r="P2088" s="202" t="str">
        <f t="shared" si="612"/>
        <v>NOT EQUAL</v>
      </c>
      <c r="Q2088" s="202" t="str">
        <f>IF(ISNA(VLOOKUP(AC2088,#REF!,1)),"//","")</f>
        <v/>
      </c>
      <c r="S2088" s="43">
        <f t="shared" si="604"/>
        <v>659</v>
      </c>
      <c r="T2088" s="197" t="s">
        <v>2431</v>
      </c>
      <c r="U2088" s="204" t="s">
        <v>2431</v>
      </c>
      <c r="V2088" s="204" t="s">
        <v>2431</v>
      </c>
      <c r="W2088" s="44" t="str">
        <f t="shared" si="613"/>
        <v/>
      </c>
      <c r="X2088" s="25" t="str">
        <f t="shared" si="614"/>
        <v/>
      </c>
      <c r="Y2088" s="1">
        <f t="shared" si="615"/>
        <v>2039</v>
      </c>
      <c r="Z2088" t="str">
        <f t="shared" si="616"/>
        <v>ITM_STATDEM107</v>
      </c>
      <c r="AA2088" s="158" t="str">
        <f>IF(ISNA(VLOOKUP(X2088,Sheet2!J:J,1,0)),"//","")</f>
        <v/>
      </c>
      <c r="AC2088" s="108" t="str">
        <f t="shared" si="617"/>
        <v/>
      </c>
      <c r="AD2088" t="b">
        <f t="shared" si="618"/>
        <v>1</v>
      </c>
    </row>
    <row r="2089" spans="1:30" s="202" customFormat="1">
      <c r="A2089" s="56">
        <f t="shared" si="608"/>
        <v>2089</v>
      </c>
      <c r="B2089" s="55">
        <f t="shared" si="609"/>
        <v>2040</v>
      </c>
      <c r="C2089" s="198" t="s">
        <v>4783</v>
      </c>
      <c r="D2089" s="110" t="s">
        <v>7</v>
      </c>
      <c r="E2089" s="230" t="s">
        <v>533</v>
      </c>
      <c r="F2089" s="205" t="s">
        <v>4786</v>
      </c>
      <c r="G2089" s="199">
        <v>0</v>
      </c>
      <c r="H2089" s="199">
        <v>0</v>
      </c>
      <c r="I2089" s="200" t="s">
        <v>1</v>
      </c>
      <c r="J2089" s="200" t="s">
        <v>1550</v>
      </c>
      <c r="K2089" s="201" t="s">
        <v>4077</v>
      </c>
      <c r="M2089" s="203" t="s">
        <v>4792</v>
      </c>
      <c r="N2089" s="203"/>
      <c r="P2089" s="202" t="str">
        <f t="shared" si="612"/>
        <v>NOT EQUAL</v>
      </c>
      <c r="Q2089" s="202" t="str">
        <f>IF(ISNA(VLOOKUP(AC2089,#REF!,1)),"//","")</f>
        <v/>
      </c>
      <c r="S2089" s="43">
        <f t="shared" si="604"/>
        <v>659</v>
      </c>
      <c r="T2089" s="197" t="s">
        <v>2431</v>
      </c>
      <c r="U2089" s="204" t="s">
        <v>2431</v>
      </c>
      <c r="V2089" s="204" t="s">
        <v>2431</v>
      </c>
      <c r="W2089" s="44" t="str">
        <f t="shared" si="613"/>
        <v/>
      </c>
      <c r="X2089" s="25" t="str">
        <f t="shared" si="614"/>
        <v/>
      </c>
      <c r="Y2089" s="1">
        <f t="shared" si="615"/>
        <v>2040</v>
      </c>
      <c r="Z2089" t="str">
        <f t="shared" si="616"/>
        <v>ITM_STATDEM109</v>
      </c>
      <c r="AA2089" s="158" t="str">
        <f>IF(ISNA(VLOOKUP(X2089,Sheet2!J:J,1,0)),"//","")</f>
        <v/>
      </c>
      <c r="AC2089" s="108" t="str">
        <f t="shared" si="617"/>
        <v/>
      </c>
      <c r="AD2089" t="b">
        <f t="shared" si="618"/>
        <v>1</v>
      </c>
    </row>
    <row r="2090" spans="1:30">
      <c r="A2090" s="56">
        <f t="shared" si="608"/>
        <v>2090</v>
      </c>
      <c r="B2090" s="55">
        <f t="shared" si="609"/>
        <v>2041</v>
      </c>
      <c r="C2090" s="59" t="s">
        <v>5024</v>
      </c>
      <c r="D2090" s="59" t="s">
        <v>4794</v>
      </c>
      <c r="E2090" s="65" t="s">
        <v>93</v>
      </c>
      <c r="F2090" s="65" t="s">
        <v>93</v>
      </c>
      <c r="G2090" s="190">
        <v>0</v>
      </c>
      <c r="H2090" s="190">
        <v>0</v>
      </c>
      <c r="I2090" s="174" t="s">
        <v>3</v>
      </c>
      <c r="J2090" s="65" t="s">
        <v>1549</v>
      </c>
      <c r="K2090" s="66" t="s">
        <v>4241</v>
      </c>
      <c r="L2090" s="67"/>
      <c r="M2090" s="63" t="s">
        <v>5025</v>
      </c>
      <c r="N2090" s="13"/>
      <c r="O2090"/>
      <c r="P2090" t="str">
        <f t="shared" si="612"/>
        <v/>
      </c>
      <c r="Q2090" t="str">
        <f>IF(ISNA(VLOOKUP(AC2090,#REF!,1)),"//","")</f>
        <v/>
      </c>
      <c r="R2090"/>
      <c r="S2090" s="43">
        <f t="shared" si="604"/>
        <v>660</v>
      </c>
      <c r="T2090" s="92" t="s">
        <v>2431</v>
      </c>
      <c r="U2090" s="70" t="s">
        <v>2431</v>
      </c>
      <c r="V2090" s="70" t="s">
        <v>2431</v>
      </c>
      <c r="W2090" s="44" t="str">
        <f t="shared" si="613"/>
        <v>"EXPF"</v>
      </c>
      <c r="X2090" s="25" t="str">
        <f t="shared" si="614"/>
        <v>EXPF</v>
      </c>
      <c r="Y2090" s="1">
        <f t="shared" si="615"/>
        <v>2041</v>
      </c>
      <c r="Z2090" t="str">
        <f t="shared" si="616"/>
        <v>ITM_T_EXPF</v>
      </c>
      <c r="AA2090" s="158" t="str">
        <f>IF(ISNA(VLOOKUP(X2090,Sheet2!J:J,1,0)),"//","")</f>
        <v>//</v>
      </c>
      <c r="AC2090" s="108" t="str">
        <f t="shared" si="617"/>
        <v>EXPF</v>
      </c>
      <c r="AD2090" t="b">
        <f t="shared" si="618"/>
        <v>1</v>
      </c>
    </row>
    <row r="2091" spans="1:30">
      <c r="A2091" s="56">
        <f t="shared" si="608"/>
        <v>2091</v>
      </c>
      <c r="B2091" s="55">
        <f t="shared" si="609"/>
        <v>2042</v>
      </c>
      <c r="C2091" s="59" t="s">
        <v>5024</v>
      </c>
      <c r="D2091" s="59" t="s">
        <v>4795</v>
      </c>
      <c r="E2091" s="65" t="s">
        <v>178</v>
      </c>
      <c r="F2091" s="65" t="s">
        <v>178</v>
      </c>
      <c r="G2091" s="190">
        <v>0</v>
      </c>
      <c r="H2091" s="190">
        <v>0</v>
      </c>
      <c r="I2091" s="174" t="s">
        <v>3</v>
      </c>
      <c r="J2091" s="65" t="s">
        <v>1549</v>
      </c>
      <c r="K2091" s="66" t="s">
        <v>4241</v>
      </c>
      <c r="L2091" s="67"/>
      <c r="M2091" s="63" t="s">
        <v>5026</v>
      </c>
      <c r="N2091" s="13"/>
      <c r="O2091"/>
      <c r="P2091" t="str">
        <f t="shared" si="612"/>
        <v/>
      </c>
      <c r="Q2091" t="str">
        <f>IF(ISNA(VLOOKUP(AC2091,#REF!,1)),"//","")</f>
        <v/>
      </c>
      <c r="R2091"/>
      <c r="S2091" s="43">
        <f t="shared" si="604"/>
        <v>661</v>
      </c>
      <c r="T2091" s="92" t="s">
        <v>2431</v>
      </c>
      <c r="U2091" s="70" t="s">
        <v>2431</v>
      </c>
      <c r="V2091" s="70" t="s">
        <v>2431</v>
      </c>
      <c r="W2091" s="44" t="str">
        <f t="shared" si="613"/>
        <v>"LINF"</v>
      </c>
      <c r="X2091" s="25" t="str">
        <f t="shared" si="614"/>
        <v>LINF</v>
      </c>
      <c r="Y2091" s="1">
        <f t="shared" si="615"/>
        <v>2042</v>
      </c>
      <c r="Z2091" t="str">
        <f t="shared" si="616"/>
        <v>ITM_T_LINF</v>
      </c>
      <c r="AA2091" s="158" t="str">
        <f>IF(ISNA(VLOOKUP(X2091,Sheet2!J:J,1,0)),"//","")</f>
        <v>//</v>
      </c>
      <c r="AC2091" s="108" t="str">
        <f t="shared" si="617"/>
        <v>LINF</v>
      </c>
      <c r="AD2091" t="b">
        <f t="shared" si="618"/>
        <v>1</v>
      </c>
    </row>
    <row r="2092" spans="1:30">
      <c r="A2092" s="56">
        <f t="shared" si="608"/>
        <v>2092</v>
      </c>
      <c r="B2092" s="55">
        <f t="shared" si="609"/>
        <v>2043</v>
      </c>
      <c r="C2092" s="59" t="s">
        <v>5024</v>
      </c>
      <c r="D2092" s="59" t="s">
        <v>4796</v>
      </c>
      <c r="E2092" s="65" t="s">
        <v>190</v>
      </c>
      <c r="F2092" s="65" t="s">
        <v>190</v>
      </c>
      <c r="G2092" s="190">
        <v>0</v>
      </c>
      <c r="H2092" s="190">
        <v>0</v>
      </c>
      <c r="I2092" s="174" t="s">
        <v>3</v>
      </c>
      <c r="J2092" s="65" t="s">
        <v>1549</v>
      </c>
      <c r="K2092" s="66" t="s">
        <v>4241</v>
      </c>
      <c r="L2092" s="67"/>
      <c r="M2092" s="63" t="s">
        <v>5027</v>
      </c>
      <c r="N2092" s="13"/>
      <c r="O2092"/>
      <c r="P2092" t="str">
        <f t="shared" si="612"/>
        <v/>
      </c>
      <c r="Q2092" t="str">
        <f>IF(ISNA(VLOOKUP(AC2092,#REF!,1)),"//","")</f>
        <v/>
      </c>
      <c r="R2092"/>
      <c r="S2092" s="43">
        <f t="shared" si="604"/>
        <v>662</v>
      </c>
      <c r="T2092" s="92" t="s">
        <v>2431</v>
      </c>
      <c r="U2092" s="70" t="s">
        <v>2431</v>
      </c>
      <c r="V2092" s="70" t="s">
        <v>2431</v>
      </c>
      <c r="W2092" s="44" t="str">
        <f t="shared" si="613"/>
        <v>"LOGF"</v>
      </c>
      <c r="X2092" s="25" t="str">
        <f t="shared" si="614"/>
        <v>LOGF</v>
      </c>
      <c r="Y2092" s="1">
        <f t="shared" si="615"/>
        <v>2043</v>
      </c>
      <c r="Z2092" t="str">
        <f t="shared" si="616"/>
        <v>ITM_T_LOGF</v>
      </c>
      <c r="AA2092" s="158" t="str">
        <f>IF(ISNA(VLOOKUP(X2092,Sheet2!J:J,1,0)),"//","")</f>
        <v>//</v>
      </c>
      <c r="AC2092" s="108" t="str">
        <f t="shared" si="617"/>
        <v>LOGF</v>
      </c>
      <c r="AD2092" t="b">
        <f t="shared" si="618"/>
        <v>1</v>
      </c>
    </row>
    <row r="2093" spans="1:30">
      <c r="A2093" s="56">
        <f t="shared" si="608"/>
        <v>2093</v>
      </c>
      <c r="B2093" s="55">
        <f t="shared" si="609"/>
        <v>2044</v>
      </c>
      <c r="C2093" s="59" t="s">
        <v>5024</v>
      </c>
      <c r="D2093" s="59" t="s">
        <v>4797</v>
      </c>
      <c r="E2093" s="65" t="s">
        <v>245</v>
      </c>
      <c r="F2093" s="65" t="s">
        <v>245</v>
      </c>
      <c r="G2093" s="190">
        <v>0</v>
      </c>
      <c r="H2093" s="190">
        <v>0</v>
      </c>
      <c r="I2093" s="174" t="s">
        <v>3</v>
      </c>
      <c r="J2093" s="65" t="s">
        <v>1549</v>
      </c>
      <c r="K2093" s="66" t="s">
        <v>4241</v>
      </c>
      <c r="L2093" s="67"/>
      <c r="M2093" s="63" t="s">
        <v>5028</v>
      </c>
      <c r="N2093" s="13"/>
      <c r="O2093"/>
      <c r="P2093" t="str">
        <f t="shared" si="612"/>
        <v/>
      </c>
      <c r="Q2093" t="str">
        <f>IF(ISNA(VLOOKUP(AC2093,#REF!,1)),"//","")</f>
        <v/>
      </c>
      <c r="R2093"/>
      <c r="S2093" s="43">
        <f t="shared" si="604"/>
        <v>663</v>
      </c>
      <c r="T2093" s="92" t="s">
        <v>2431</v>
      </c>
      <c r="U2093" s="70" t="s">
        <v>2431</v>
      </c>
      <c r="V2093" s="70" t="s">
        <v>2431</v>
      </c>
      <c r="W2093" s="44" t="str">
        <f t="shared" si="613"/>
        <v>"ORTHOF"</v>
      </c>
      <c r="X2093" s="25" t="str">
        <f t="shared" si="614"/>
        <v>ORTHOF</v>
      </c>
      <c r="Y2093" s="1">
        <f t="shared" si="615"/>
        <v>2044</v>
      </c>
      <c r="Z2093" t="str">
        <f t="shared" si="616"/>
        <v>ITM_T_ORTHOF</v>
      </c>
      <c r="AA2093" s="158" t="str">
        <f>IF(ISNA(VLOOKUP(X2093,Sheet2!J:J,1,0)),"//","")</f>
        <v>//</v>
      </c>
      <c r="AC2093" s="108" t="str">
        <f t="shared" si="617"/>
        <v>ORTHOF</v>
      </c>
      <c r="AD2093" t="b">
        <f t="shared" si="618"/>
        <v>1</v>
      </c>
    </row>
    <row r="2094" spans="1:30">
      <c r="A2094" s="56">
        <f t="shared" si="608"/>
        <v>2094</v>
      </c>
      <c r="B2094" s="55">
        <f t="shared" si="609"/>
        <v>2045</v>
      </c>
      <c r="C2094" s="59" t="s">
        <v>5024</v>
      </c>
      <c r="D2094" s="59" t="s">
        <v>4798</v>
      </c>
      <c r="E2094" s="65" t="s">
        <v>261</v>
      </c>
      <c r="F2094" s="65" t="s">
        <v>261</v>
      </c>
      <c r="G2094" s="190">
        <v>0</v>
      </c>
      <c r="H2094" s="190">
        <v>0</v>
      </c>
      <c r="I2094" s="174" t="s">
        <v>3</v>
      </c>
      <c r="J2094" s="65" t="s">
        <v>1549</v>
      </c>
      <c r="K2094" s="66" t="s">
        <v>4241</v>
      </c>
      <c r="L2094" s="67"/>
      <c r="M2094" s="63" t="s">
        <v>5029</v>
      </c>
      <c r="N2094" s="13"/>
      <c r="O2094"/>
      <c r="P2094" t="str">
        <f t="shared" si="612"/>
        <v/>
      </c>
      <c r="Q2094" t="str">
        <f>IF(ISNA(VLOOKUP(AC2094,#REF!,1)),"//","")</f>
        <v/>
      </c>
      <c r="R2094"/>
      <c r="S2094" s="43">
        <f t="shared" si="604"/>
        <v>664</v>
      </c>
      <c r="T2094" s="92" t="s">
        <v>2431</v>
      </c>
      <c r="U2094" s="70" t="s">
        <v>2431</v>
      </c>
      <c r="V2094" s="70" t="s">
        <v>2431</v>
      </c>
      <c r="W2094" s="44" t="str">
        <f t="shared" si="613"/>
        <v>"POWERF"</v>
      </c>
      <c r="X2094" s="25" t="str">
        <f t="shared" si="614"/>
        <v>POWERF</v>
      </c>
      <c r="Y2094" s="1">
        <f t="shared" si="615"/>
        <v>2045</v>
      </c>
      <c r="Z2094" t="str">
        <f t="shared" si="616"/>
        <v>ITM_T_POWERF</v>
      </c>
      <c r="AA2094" s="158" t="str">
        <f>IF(ISNA(VLOOKUP(X2094,Sheet2!J:J,1,0)),"//","")</f>
        <v>//</v>
      </c>
      <c r="AC2094" s="108" t="str">
        <f t="shared" si="617"/>
        <v>POWERF</v>
      </c>
      <c r="AD2094" t="b">
        <f t="shared" si="618"/>
        <v>1</v>
      </c>
    </row>
    <row r="2095" spans="1:30">
      <c r="A2095" s="56">
        <f t="shared" si="608"/>
        <v>2095</v>
      </c>
      <c r="B2095" s="55">
        <f t="shared" si="609"/>
        <v>2046</v>
      </c>
      <c r="C2095" s="59" t="s">
        <v>5024</v>
      </c>
      <c r="D2095" s="59" t="s">
        <v>4799</v>
      </c>
      <c r="E2095" s="65" t="s">
        <v>1028</v>
      </c>
      <c r="F2095" s="65" t="s">
        <v>1028</v>
      </c>
      <c r="G2095" s="73">
        <v>0</v>
      </c>
      <c r="H2095" s="73">
        <v>0</v>
      </c>
      <c r="I2095" s="174" t="s">
        <v>3</v>
      </c>
      <c r="J2095" s="65" t="s">
        <v>1549</v>
      </c>
      <c r="K2095" s="66" t="s">
        <v>4241</v>
      </c>
      <c r="L2095" s="67"/>
      <c r="M2095" s="63" t="s">
        <v>5030</v>
      </c>
      <c r="N2095" s="13"/>
      <c r="O2095"/>
      <c r="P2095" t="str">
        <f t="shared" si="612"/>
        <v/>
      </c>
      <c r="Q2095" t="str">
        <f>IF(ISNA(VLOOKUP(AC2095,#REF!,1)),"//","")</f>
        <v/>
      </c>
      <c r="R2095"/>
      <c r="S2095" s="43">
        <f t="shared" si="604"/>
        <v>665</v>
      </c>
      <c r="T2095" s="92" t="s">
        <v>2431</v>
      </c>
      <c r="U2095" s="70" t="s">
        <v>2431</v>
      </c>
      <c r="V2095" s="70" t="s">
        <v>2431</v>
      </c>
      <c r="W2095" s="44" t="str">
        <f t="shared" si="613"/>
        <v>"GAUSSF"</v>
      </c>
      <c r="X2095" s="25" t="str">
        <f t="shared" si="614"/>
        <v>GAUSSF</v>
      </c>
      <c r="Y2095" s="1">
        <f t="shared" si="615"/>
        <v>2046</v>
      </c>
      <c r="Z2095" t="str">
        <f t="shared" si="616"/>
        <v>ITM_T_GAUSSF</v>
      </c>
      <c r="AA2095" s="158" t="str">
        <f>IF(ISNA(VLOOKUP(X2095,Sheet2!J:J,1,0)),"//","")</f>
        <v>//</v>
      </c>
      <c r="AC2095" s="108" t="str">
        <f t="shared" si="617"/>
        <v>GAUSSF</v>
      </c>
      <c r="AD2095" t="b">
        <f t="shared" si="618"/>
        <v>1</v>
      </c>
    </row>
    <row r="2096" spans="1:30">
      <c r="A2096" s="56">
        <f t="shared" si="608"/>
        <v>2096</v>
      </c>
      <c r="B2096" s="55">
        <f t="shared" si="609"/>
        <v>2047</v>
      </c>
      <c r="C2096" s="59" t="s">
        <v>5024</v>
      </c>
      <c r="D2096" s="59" t="s">
        <v>4800</v>
      </c>
      <c r="E2096" s="65" t="s">
        <v>1029</v>
      </c>
      <c r="F2096" s="65" t="s">
        <v>1029</v>
      </c>
      <c r="G2096" s="73">
        <v>0</v>
      </c>
      <c r="H2096" s="73">
        <v>0</v>
      </c>
      <c r="I2096" s="174" t="s">
        <v>3</v>
      </c>
      <c r="J2096" s="65" t="s">
        <v>1549</v>
      </c>
      <c r="K2096" s="66" t="s">
        <v>4241</v>
      </c>
      <c r="L2096" s="67"/>
      <c r="M2096" s="63" t="s">
        <v>5031</v>
      </c>
      <c r="N2096" s="13"/>
      <c r="O2096"/>
      <c r="P2096" t="str">
        <f t="shared" si="612"/>
        <v/>
      </c>
      <c r="Q2096" t="str">
        <f>IF(ISNA(VLOOKUP(AC2096,#REF!,1)),"//","")</f>
        <v/>
      </c>
      <c r="R2096"/>
      <c r="S2096" s="43">
        <f t="shared" si="604"/>
        <v>666</v>
      </c>
      <c r="T2096" s="92" t="s">
        <v>2431</v>
      </c>
      <c r="U2096" s="70" t="s">
        <v>2431</v>
      </c>
      <c r="V2096" s="70" t="s">
        <v>2431</v>
      </c>
      <c r="W2096" s="44" t="str">
        <f t="shared" si="613"/>
        <v>"CAUCHF"</v>
      </c>
      <c r="X2096" s="25" t="str">
        <f t="shared" si="614"/>
        <v>CAUCHF</v>
      </c>
      <c r="Y2096" s="1">
        <f t="shared" si="615"/>
        <v>2047</v>
      </c>
      <c r="Z2096" t="str">
        <f t="shared" si="616"/>
        <v>ITM_T_CAUCHF</v>
      </c>
      <c r="AA2096" s="158" t="str">
        <f>IF(ISNA(VLOOKUP(X2096,Sheet2!J:J,1,0)),"//","")</f>
        <v>//</v>
      </c>
      <c r="AC2096" s="108" t="str">
        <f t="shared" si="617"/>
        <v>CAUCHF</v>
      </c>
      <c r="AD2096" t="b">
        <f t="shared" si="618"/>
        <v>1</v>
      </c>
    </row>
    <row r="2097" spans="1:30">
      <c r="A2097" s="56">
        <f t="shared" si="608"/>
        <v>2097</v>
      </c>
      <c r="B2097" s="55">
        <f t="shared" si="609"/>
        <v>2048</v>
      </c>
      <c r="C2097" s="59" t="s">
        <v>5024</v>
      </c>
      <c r="D2097" s="59" t="s">
        <v>4801</v>
      </c>
      <c r="E2097" s="65" t="s">
        <v>1030</v>
      </c>
      <c r="F2097" s="65" t="s">
        <v>1030</v>
      </c>
      <c r="G2097" s="73">
        <v>0</v>
      </c>
      <c r="H2097" s="73">
        <v>0</v>
      </c>
      <c r="I2097" s="174" t="s">
        <v>3</v>
      </c>
      <c r="J2097" s="65" t="s">
        <v>1549</v>
      </c>
      <c r="K2097" s="66" t="s">
        <v>4241</v>
      </c>
      <c r="L2097" s="67"/>
      <c r="M2097" s="63" t="s">
        <v>5032</v>
      </c>
      <c r="N2097" s="13"/>
      <c r="O2097"/>
      <c r="P2097" t="str">
        <f t="shared" si="612"/>
        <v/>
      </c>
      <c r="Q2097" t="str">
        <f>IF(ISNA(VLOOKUP(AC2097,#REF!,1)),"//","")</f>
        <v/>
      </c>
      <c r="R2097"/>
      <c r="S2097" s="43">
        <f t="shared" si="604"/>
        <v>667</v>
      </c>
      <c r="T2097" s="92" t="s">
        <v>2431</v>
      </c>
      <c r="U2097" s="70" t="s">
        <v>2431</v>
      </c>
      <c r="V2097" s="70" t="s">
        <v>2431</v>
      </c>
      <c r="W2097" s="44" t="str">
        <f t="shared" si="613"/>
        <v>"PARABF"</v>
      </c>
      <c r="X2097" s="25" t="str">
        <f t="shared" si="614"/>
        <v>PARABF</v>
      </c>
      <c r="Y2097" s="1">
        <f t="shared" si="615"/>
        <v>2048</v>
      </c>
      <c r="Z2097" t="str">
        <f t="shared" si="616"/>
        <v>ITM_T_PARABF</v>
      </c>
      <c r="AA2097" s="158" t="str">
        <f>IF(ISNA(VLOOKUP(X2097,Sheet2!J:J,1,0)),"//","")</f>
        <v>//</v>
      </c>
      <c r="AC2097" s="108" t="str">
        <f t="shared" si="617"/>
        <v>PARABF</v>
      </c>
      <c r="AD2097" t="b">
        <f t="shared" si="618"/>
        <v>1</v>
      </c>
    </row>
    <row r="2098" spans="1:30">
      <c r="A2098" s="56">
        <f t="shared" si="608"/>
        <v>2098</v>
      </c>
      <c r="B2098" s="55">
        <f t="shared" si="609"/>
        <v>2049</v>
      </c>
      <c r="C2098" s="59" t="s">
        <v>5024</v>
      </c>
      <c r="D2098" s="59" t="s">
        <v>4802</v>
      </c>
      <c r="E2098" s="65" t="s">
        <v>1031</v>
      </c>
      <c r="F2098" s="65" t="s">
        <v>1031</v>
      </c>
      <c r="G2098" s="73">
        <v>0</v>
      </c>
      <c r="H2098" s="73">
        <v>0</v>
      </c>
      <c r="I2098" s="174" t="s">
        <v>3</v>
      </c>
      <c r="J2098" s="65" t="s">
        <v>1549</v>
      </c>
      <c r="K2098" s="66" t="s">
        <v>4241</v>
      </c>
      <c r="L2098" s="67"/>
      <c r="M2098" s="63" t="s">
        <v>5033</v>
      </c>
      <c r="N2098" s="13"/>
      <c r="O2098"/>
      <c r="P2098" t="str">
        <f t="shared" si="612"/>
        <v/>
      </c>
      <c r="Q2098" t="str">
        <f>IF(ISNA(VLOOKUP(AC2098,#REF!,1)),"//","")</f>
        <v/>
      </c>
      <c r="R2098"/>
      <c r="S2098" s="43">
        <f t="shared" si="604"/>
        <v>668</v>
      </c>
      <c r="T2098" s="92" t="s">
        <v>2431</v>
      </c>
      <c r="U2098" s="70" t="s">
        <v>2431</v>
      </c>
      <c r="V2098" s="70" t="s">
        <v>2431</v>
      </c>
      <c r="W2098" s="44" t="str">
        <f t="shared" si="613"/>
        <v>"HYPF"</v>
      </c>
      <c r="X2098" s="25" t="str">
        <f t="shared" si="614"/>
        <v>HYPF</v>
      </c>
      <c r="Y2098" s="1">
        <f t="shared" si="615"/>
        <v>2049</v>
      </c>
      <c r="Z2098" t="str">
        <f t="shared" si="616"/>
        <v>ITM_T_HYPF</v>
      </c>
      <c r="AA2098" s="158" t="str">
        <f>IF(ISNA(VLOOKUP(X2098,Sheet2!J:J,1,0)),"//","")</f>
        <v>//</v>
      </c>
      <c r="AC2098" s="108" t="str">
        <f t="shared" si="617"/>
        <v>HYPF</v>
      </c>
      <c r="AD2098" t="b">
        <f t="shared" si="618"/>
        <v>1</v>
      </c>
    </row>
    <row r="2099" spans="1:30">
      <c r="A2099" s="56">
        <f t="shared" si="608"/>
        <v>2099</v>
      </c>
      <c r="B2099" s="55">
        <f t="shared" si="609"/>
        <v>2050</v>
      </c>
      <c r="C2099" s="59" t="s">
        <v>5024</v>
      </c>
      <c r="D2099" s="59" t="s">
        <v>4803</v>
      </c>
      <c r="E2099" s="65" t="s">
        <v>1522</v>
      </c>
      <c r="F2099" s="65" t="s">
        <v>1522</v>
      </c>
      <c r="G2099" s="73">
        <v>0</v>
      </c>
      <c r="H2099" s="73">
        <v>0</v>
      </c>
      <c r="I2099" s="174" t="s">
        <v>3</v>
      </c>
      <c r="J2099" s="65" t="s">
        <v>1549</v>
      </c>
      <c r="K2099" s="66" t="s">
        <v>4241</v>
      </c>
      <c r="L2099" s="67"/>
      <c r="M2099" s="63" t="s">
        <v>5034</v>
      </c>
      <c r="N2099" s="13"/>
      <c r="O2099"/>
      <c r="P2099" t="str">
        <f t="shared" si="612"/>
        <v/>
      </c>
      <c r="Q2099" t="str">
        <f>IF(ISNA(VLOOKUP(AC2099,#REF!,1)),"//","")</f>
        <v/>
      </c>
      <c r="R2099"/>
      <c r="S2099" s="43">
        <f t="shared" si="604"/>
        <v>669</v>
      </c>
      <c r="T2099" s="92" t="s">
        <v>2431</v>
      </c>
      <c r="U2099" s="70" t="s">
        <v>2431</v>
      </c>
      <c r="V2099" s="70" t="s">
        <v>2431</v>
      </c>
      <c r="W2099" s="44" t="str">
        <f t="shared" si="613"/>
        <v>"ROOTF"</v>
      </c>
      <c r="X2099" s="25" t="str">
        <f t="shared" si="614"/>
        <v>ROOTF</v>
      </c>
      <c r="Y2099" s="1">
        <f t="shared" si="615"/>
        <v>2050</v>
      </c>
      <c r="Z2099" t="str">
        <f t="shared" si="616"/>
        <v>ITM_T_ROOTF</v>
      </c>
      <c r="AA2099" s="158" t="str">
        <f>IF(ISNA(VLOOKUP(X2099,Sheet2!J:J,1,0)),"//","")</f>
        <v>//</v>
      </c>
      <c r="AC2099" s="108" t="str">
        <f t="shared" si="617"/>
        <v>ROOTF</v>
      </c>
      <c r="AD2099" t="b">
        <f t="shared" si="618"/>
        <v>1</v>
      </c>
    </row>
    <row r="2100" spans="1:30">
      <c r="A2100" s="56">
        <f t="shared" si="608"/>
        <v>2100</v>
      </c>
      <c r="B2100" s="55">
        <f t="shared" si="609"/>
        <v>2051</v>
      </c>
      <c r="C2100" s="59" t="s">
        <v>5023</v>
      </c>
      <c r="D2100" s="59" t="s">
        <v>7</v>
      </c>
      <c r="E2100" s="65" t="s">
        <v>5015</v>
      </c>
      <c r="F2100" s="65" t="s">
        <v>5015</v>
      </c>
      <c r="G2100" s="73">
        <v>0</v>
      </c>
      <c r="H2100" s="73">
        <v>0</v>
      </c>
      <c r="I2100" s="174" t="s">
        <v>3</v>
      </c>
      <c r="J2100" s="65" t="s">
        <v>1549</v>
      </c>
      <c r="K2100" s="66" t="s">
        <v>4241</v>
      </c>
      <c r="L2100" s="67"/>
      <c r="M2100" s="63" t="s">
        <v>5016</v>
      </c>
      <c r="N2100" s="13"/>
      <c r="O2100"/>
      <c r="P2100" t="str">
        <f t="shared" si="612"/>
        <v/>
      </c>
      <c r="Q2100" t="str">
        <f>IF(ISNA(VLOOKUP(AC2100,#REF!,1)),"//","")</f>
        <v/>
      </c>
      <c r="R2100"/>
      <c r="S2100" s="43">
        <f t="shared" si="604"/>
        <v>670</v>
      </c>
      <c r="T2100" s="92" t="s">
        <v>2431</v>
      </c>
      <c r="U2100" s="70" t="s">
        <v>2431</v>
      </c>
      <c r="V2100" s="70" t="s">
        <v>2431</v>
      </c>
      <c r="W2100" s="44" t="str">
        <f t="shared" si="613"/>
        <v>"RESETF"</v>
      </c>
      <c r="X2100" s="25" t="str">
        <f t="shared" si="614"/>
        <v>RESETF</v>
      </c>
      <c r="Y2100" s="1">
        <f t="shared" si="615"/>
        <v>2051</v>
      </c>
      <c r="Z2100" t="str">
        <f t="shared" si="616"/>
        <v>ITM_RSTF</v>
      </c>
      <c r="AA2100" s="158" t="str">
        <f>IF(ISNA(VLOOKUP(X2100,Sheet2!J:J,1,0)),"//","")</f>
        <v>//</v>
      </c>
      <c r="AC2100" s="108" t="str">
        <f t="shared" si="617"/>
        <v>RESETF</v>
      </c>
      <c r="AD2100" t="b">
        <f t="shared" si="618"/>
        <v>1</v>
      </c>
    </row>
    <row r="2101" spans="1:30" s="17" customFormat="1">
      <c r="A2101" s="108"/>
      <c r="B2101" s="109"/>
      <c r="C2101" s="110"/>
      <c r="D2101" s="110"/>
      <c r="E2101" s="112"/>
      <c r="F2101" s="112"/>
      <c r="G2101" s="130"/>
      <c r="H2101" s="130"/>
      <c r="I2101" s="112"/>
      <c r="J2101" s="112"/>
      <c r="K2101" s="131"/>
      <c r="M2101" s="16"/>
      <c r="N2101" s="16"/>
      <c r="Q2101" s="17" t="str">
        <f>IF(ISNA(VLOOKUP(AC2101,#REF!,1)),"//","")</f>
        <v/>
      </c>
      <c r="S2101" s="114"/>
      <c r="T2101" s="108"/>
      <c r="U2101" s="115"/>
      <c r="V2101" s="115"/>
      <c r="W2101" s="44" t="str">
        <f t="shared" si="597"/>
        <v/>
      </c>
      <c r="X2101" s="25" t="str">
        <f t="shared" si="598"/>
        <v/>
      </c>
      <c r="Y2101" s="1">
        <f t="shared" si="599"/>
        <v>0</v>
      </c>
      <c r="Z2101">
        <f t="shared" si="600"/>
        <v>0</v>
      </c>
      <c r="AA2101" s="158" t="str">
        <f>IF(ISNA(VLOOKUP(X2101,Sheet2!J:J,1,0)),"//","")</f>
        <v/>
      </c>
      <c r="AC2101" s="108"/>
    </row>
    <row r="2102" spans="1:30" s="17" customFormat="1">
      <c r="A2102" s="108"/>
      <c r="B2102" s="109"/>
      <c r="C2102" s="110"/>
      <c r="D2102" s="110"/>
      <c r="E2102" s="112"/>
      <c r="F2102" s="112"/>
      <c r="G2102" s="130"/>
      <c r="H2102" s="130"/>
      <c r="I2102" s="112"/>
      <c r="J2102" s="112"/>
      <c r="K2102" s="131"/>
      <c r="M2102" s="16"/>
      <c r="N2102" s="16"/>
      <c r="Q2102" s="17" t="str">
        <f>IF(ISNA(VLOOKUP(AC2102,#REF!,1)),"//","")</f>
        <v/>
      </c>
      <c r="S2102" s="114"/>
      <c r="T2102" s="108"/>
      <c r="U2102" s="115"/>
      <c r="V2102" s="115"/>
      <c r="W2102" s="44" t="str">
        <f t="shared" si="597"/>
        <v/>
      </c>
      <c r="X2102" s="25" t="str">
        <f t="shared" si="598"/>
        <v/>
      </c>
      <c r="Y2102" s="1">
        <f t="shared" si="599"/>
        <v>0</v>
      </c>
      <c r="Z2102">
        <f t="shared" si="600"/>
        <v>0</v>
      </c>
      <c r="AA2102" s="158" t="str">
        <f>IF(ISNA(VLOOKUP(X2102,Sheet2!J:J,1,0)),"//","")</f>
        <v/>
      </c>
      <c r="AC2102" s="108"/>
    </row>
    <row r="2103" spans="1:30" s="17" customFormat="1">
      <c r="A2103" s="108"/>
      <c r="B2103" s="109"/>
      <c r="C2103" s="110"/>
      <c r="D2103" s="110"/>
      <c r="E2103" s="112"/>
      <c r="F2103" s="112"/>
      <c r="G2103" s="130"/>
      <c r="H2103" s="130"/>
      <c r="I2103" s="112"/>
      <c r="J2103" s="112"/>
      <c r="K2103" s="131"/>
      <c r="M2103" s="16"/>
      <c r="N2103" s="16"/>
      <c r="Q2103" s="17" t="str">
        <f>IF(ISNA(VLOOKUP(AC2103,#REF!,1)),"//","")</f>
        <v/>
      </c>
      <c r="S2103" s="114"/>
      <c r="T2103" s="108"/>
      <c r="U2103" s="115"/>
      <c r="V2103" s="115"/>
      <c r="W2103" s="44" t="str">
        <f t="shared" si="597"/>
        <v/>
      </c>
      <c r="X2103" s="25" t="str">
        <f t="shared" si="598"/>
        <v/>
      </c>
      <c r="Y2103" s="1">
        <f t="shared" si="599"/>
        <v>0</v>
      </c>
      <c r="Z2103">
        <f t="shared" si="600"/>
        <v>0</v>
      </c>
      <c r="AA2103" s="158" t="str">
        <f>IF(ISNA(VLOOKUP(X2103,Sheet2!J:J,1,0)),"//","")</f>
        <v/>
      </c>
      <c r="AC2103" s="108"/>
    </row>
    <row r="2104" spans="1:30">
      <c r="Q2104" s="9" t="str">
        <f>IF(ISNA(VLOOKUP(AC2104,#REF!,1)),"//","")</f>
        <v/>
      </c>
      <c r="AA2104" s="158" t="str">
        <f>IF(ISNA(VLOOKUP(X2104,Sheet2!J:J,1,0)),"//","")</f>
        <v>//</v>
      </c>
    </row>
    <row r="2105" spans="1:30"/>
    <row r="2106" spans="1:30"/>
    <row r="2107" spans="1:30"/>
    <row r="2108" spans="1:30"/>
    <row r="2109" spans="1:30"/>
    <row r="2110" spans="1:30"/>
    <row r="2111" spans="1:30"/>
    <row r="2112" spans="1:30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</sheetData>
  <autoFilter ref="A1:AD2104" xr:uid="{7F87C574-9EAC-1947-98A3-1BB1CBFF73E1}"/>
  <sortState xmlns:xlrd2="http://schemas.microsoft.com/office/spreadsheetml/2017/richdata2" ref="A1816:Z2026">
    <sortCondition ref="T1816:T2026"/>
  </sortState>
  <conditionalFormatting sqref="O2104:P1048576 R2104:V1048576">
    <cfRule type="cellIs" dxfId="1371" priority="3113" operator="greaterThan">
      <formula>0</formula>
    </cfRule>
  </conditionalFormatting>
  <conditionalFormatting sqref="J1:J2 L66:N66 L895:N895 L94 L91 J1912:J1920 L732 J83:J100 J104:J105 J156:J180 J349:J383 J572 J574:J612 J978:J987 J808:J862 J865 J804 J614:J634 J264:J346 J1905:J1910 J1882:J1887 J552:K563 J637:K639 K642 K649:K654 J649:J653 J657:K658 J661:K661 J666:K668 J671:K705 J713:K734 J737:K759 J763:K776 J781:K785 J793:J801 K793:K865 J873:K968 J971:J976 K971:K987 J1055:K1066 J1069:K1069 J1072:K1091 J1098:K1170 K1331:K1340 J644:K645 J990:K1053 J137:J154 J232:J262 J1819:K1820 J1951 J2104:J1048576 J56:K60 J63:K70 J72:K74 K76:K81 J76:J80 K83:K105 K107:K117 J107:J113 J417:J439 J1469:K1469 K1494:K1499 K1539:K1555 K1536:K1537 K1579:K1581 K1612 K1623:K1651 K1729:K1765 K1769:K1778 J1943:J1949 J1897 K572:K634 K1780:K1795 K1653:K1669 K1723:K1725 K1557:K1577 K1671:K1683 K1501:K1508 J1813:K1815 K1584:K1586 K1614:K1621 J44:K53 J182:J214 J1238:K1306 K1444 J1445:K1451 J1471:K1484 K1485:K1492 J1823:K1831 J1955:J1987 J216:J228 J1871:K1879 K1588:K1610 J1350:K1428 J2028:K2030 J1904:K1904 K1955:K2004 J1889:K1895 K2006:K2026 J452:J476 K1685:K1702 K1511:K1534 J1922 J1926 J1924 J1938:K1941 J1931:K1936 J6:K42 K1704:K1719 K1452:K1467">
    <cfRule type="containsText" dxfId="1370" priority="3111" operator="containsText" text="DISABLED">
      <formula>NOT(ISERROR(SEARCH("DISABLED",J1)))</formula>
    </cfRule>
    <cfRule type="containsText" dxfId="1369" priority="3112" operator="containsText" text="ENABLED">
      <formula>NOT(ISERROR(SEARCH("ENABLED",J1)))</formula>
    </cfRule>
  </conditionalFormatting>
  <conditionalFormatting sqref="J3:J4">
    <cfRule type="containsText" dxfId="1368" priority="3109" operator="containsText" text="DISABLED">
      <formula>NOT(ISERROR(SEARCH("DISABLED",J3)))</formula>
    </cfRule>
    <cfRule type="containsText" dxfId="1367" priority="3110" operator="containsText" text="ENABLED">
      <formula>NOT(ISERROR(SEARCH("ENABLED",J3)))</formula>
    </cfRule>
  </conditionalFormatting>
  <conditionalFormatting sqref="O2:P2 R2:V2">
    <cfRule type="cellIs" dxfId="1366" priority="3107" operator="greaterThan">
      <formula>0</formula>
    </cfRule>
  </conditionalFormatting>
  <conditionalFormatting sqref="W2104:W1048576">
    <cfRule type="cellIs" dxfId="1365" priority="3106" operator="greaterThan">
      <formula>0</formula>
    </cfRule>
  </conditionalFormatting>
  <conditionalFormatting sqref="W2">
    <cfRule type="cellIs" dxfId="1364" priority="3104" operator="greaterThan">
      <formula>0</formula>
    </cfRule>
  </conditionalFormatting>
  <conditionalFormatting sqref="J2006">
    <cfRule type="containsText" dxfId="1363" priority="3094" operator="containsText" text="DISABLED">
      <formula>NOT(ISERROR(SEARCH("DISABLED",J2006)))</formula>
    </cfRule>
    <cfRule type="containsText" dxfId="1362" priority="3095" operator="containsText" text="ENABLED">
      <formula>NOT(ISERROR(SEARCH("ENABLED",J2006)))</formula>
    </cfRule>
  </conditionalFormatting>
  <conditionalFormatting sqref="J2007">
    <cfRule type="containsText" dxfId="1361" priority="3080" operator="containsText" text="DISABLED">
      <formula>NOT(ISERROR(SEARCH("DISABLED",J2007)))</formula>
    </cfRule>
    <cfRule type="containsText" dxfId="1360" priority="3081" operator="containsText" text="ENABLED">
      <formula>NOT(ISERROR(SEARCH("ENABLED",J2007)))</formula>
    </cfRule>
  </conditionalFormatting>
  <conditionalFormatting sqref="J2008">
    <cfRule type="containsText" dxfId="1359" priority="3078" operator="containsText" text="DISABLED">
      <formula>NOT(ISERROR(SEARCH("DISABLED",J2008)))</formula>
    </cfRule>
    <cfRule type="containsText" dxfId="1358" priority="3079" operator="containsText" text="ENABLED">
      <formula>NOT(ISERROR(SEARCH("ENABLED",J2008)))</formula>
    </cfRule>
  </conditionalFormatting>
  <conditionalFormatting sqref="J1911">
    <cfRule type="containsText" dxfId="1357" priority="3072" operator="containsText" text="DISABLED">
      <formula>NOT(ISERROR(SEARCH("DISABLED",J1911)))</formula>
    </cfRule>
    <cfRule type="containsText" dxfId="1356" priority="3073" operator="containsText" text="ENABLED">
      <formula>NOT(ISERROR(SEARCH("ENABLED",J1911)))</formula>
    </cfRule>
  </conditionalFormatting>
  <conditionalFormatting sqref="J2010:J2016">
    <cfRule type="containsText" dxfId="1355" priority="3070" operator="containsText" text="DISABLED">
      <formula>NOT(ISERROR(SEARCH("DISABLED",J2010)))</formula>
    </cfRule>
    <cfRule type="containsText" dxfId="1354" priority="3071" operator="containsText" text="ENABLED">
      <formula>NOT(ISERROR(SEARCH("ENABLED",J2010)))</formula>
    </cfRule>
  </conditionalFormatting>
  <conditionalFormatting sqref="J2017">
    <cfRule type="containsText" dxfId="1353" priority="3068" operator="containsText" text="DISABLED">
      <formula>NOT(ISERROR(SEARCH("DISABLED",J2017)))</formula>
    </cfRule>
    <cfRule type="containsText" dxfId="1352" priority="3069" operator="containsText" text="ENABLED">
      <formula>NOT(ISERROR(SEARCH("ENABLED",J2017)))</formula>
    </cfRule>
  </conditionalFormatting>
  <conditionalFormatting sqref="J2019">
    <cfRule type="containsText" dxfId="1351" priority="3062" operator="containsText" text="DISABLED">
      <formula>NOT(ISERROR(SEARCH("DISABLED",J2019)))</formula>
    </cfRule>
    <cfRule type="containsText" dxfId="1350" priority="3063" operator="containsText" text="ENABLED">
      <formula>NOT(ISERROR(SEARCH("ENABLED",J2019)))</formula>
    </cfRule>
  </conditionalFormatting>
  <conditionalFormatting sqref="J2020:J2022">
    <cfRule type="containsText" dxfId="1349" priority="3060" operator="containsText" text="DISABLED">
      <formula>NOT(ISERROR(SEARCH("DISABLED",J2020)))</formula>
    </cfRule>
    <cfRule type="containsText" dxfId="1348" priority="3061" operator="containsText" text="ENABLED">
      <formula>NOT(ISERROR(SEARCH("ENABLED",J2020)))</formula>
    </cfRule>
  </conditionalFormatting>
  <conditionalFormatting sqref="J2023">
    <cfRule type="containsText" dxfId="1347" priority="3058" operator="containsText" text="DISABLED">
      <formula>NOT(ISERROR(SEARCH("DISABLED",J2023)))</formula>
    </cfRule>
    <cfRule type="containsText" dxfId="1346" priority="3059" operator="containsText" text="ENABLED">
      <formula>NOT(ISERROR(SEARCH("ENABLED",J2023)))</formula>
    </cfRule>
  </conditionalFormatting>
  <conditionalFormatting sqref="J2026">
    <cfRule type="containsText" dxfId="1345" priority="3052" operator="containsText" text="DISABLED">
      <formula>NOT(ISERROR(SEARCH("DISABLED",J2026)))</formula>
    </cfRule>
    <cfRule type="containsText" dxfId="1344" priority="3053" operator="containsText" text="ENABLED">
      <formula>NOT(ISERROR(SEARCH("ENABLED",J2026)))</formula>
    </cfRule>
  </conditionalFormatting>
  <conditionalFormatting sqref="J863:J864">
    <cfRule type="containsText" dxfId="1343" priority="3046" operator="containsText" text="DISABLED">
      <formula>NOT(ISERROR(SEARCH("DISABLED",J863)))</formula>
    </cfRule>
    <cfRule type="containsText" dxfId="1342" priority="3047" operator="containsText" text="ENABLED">
      <formula>NOT(ISERROR(SEARCH("ENABLED",J863)))</formula>
    </cfRule>
  </conditionalFormatting>
  <conditionalFormatting sqref="J81">
    <cfRule type="containsText" dxfId="1341" priority="3032" operator="containsText" text="DISABLED">
      <formula>NOT(ISERROR(SEARCH("DISABLED",J81)))</formula>
    </cfRule>
    <cfRule type="containsText" dxfId="1340" priority="3033" operator="containsText" text="ENABLED">
      <formula>NOT(ISERROR(SEARCH("ENABLED",J81)))</formula>
    </cfRule>
  </conditionalFormatting>
  <conditionalFormatting sqref="J103">
    <cfRule type="containsText" dxfId="1339" priority="3028" operator="containsText" text="DISABLED">
      <formula>NOT(ISERROR(SEARCH("DISABLED",J103)))</formula>
    </cfRule>
    <cfRule type="containsText" dxfId="1338" priority="3029" operator="containsText" text="ENABLED">
      <formula>NOT(ISERROR(SEARCH("ENABLED",J103)))</formula>
    </cfRule>
  </conditionalFormatting>
  <conditionalFormatting sqref="J155">
    <cfRule type="containsText" dxfId="1337" priority="3020" operator="containsText" text="DISABLED">
      <formula>NOT(ISERROR(SEARCH("DISABLED",J155)))</formula>
    </cfRule>
    <cfRule type="containsText" dxfId="1336" priority="3021" operator="containsText" text="ENABLED">
      <formula>NOT(ISERROR(SEARCH("ENABLED",J155)))</formula>
    </cfRule>
  </conditionalFormatting>
  <conditionalFormatting sqref="J263">
    <cfRule type="containsText" dxfId="1335" priority="3018" operator="containsText" text="DISABLED">
      <formula>NOT(ISERROR(SEARCH("DISABLED",J263)))</formula>
    </cfRule>
    <cfRule type="containsText" dxfId="1334" priority="3019" operator="containsText" text="ENABLED">
      <formula>NOT(ISERROR(SEARCH("ENABLED",J263)))</formula>
    </cfRule>
  </conditionalFormatting>
  <conditionalFormatting sqref="J573">
    <cfRule type="containsText" dxfId="1333" priority="2992" operator="containsText" text="DISABLED">
      <formula>NOT(ISERROR(SEARCH("DISABLED",J573)))</formula>
    </cfRule>
    <cfRule type="containsText" dxfId="1332" priority="2993" operator="containsText" text="ENABLED">
      <formula>NOT(ISERROR(SEARCH("ENABLED",J573)))</formula>
    </cfRule>
  </conditionalFormatting>
  <conditionalFormatting sqref="J613">
    <cfRule type="containsText" dxfId="1331" priority="2988" operator="containsText" text="DISABLED">
      <formula>NOT(ISERROR(SEARCH("DISABLED",J613)))</formula>
    </cfRule>
    <cfRule type="containsText" dxfId="1330" priority="2989" operator="containsText" text="ENABLED">
      <formula>NOT(ISERROR(SEARCH("ENABLED",J613)))</formula>
    </cfRule>
  </conditionalFormatting>
  <conditionalFormatting sqref="J654">
    <cfRule type="containsText" dxfId="1329" priority="2986" operator="containsText" text="DISABLED">
      <formula>NOT(ISERROR(SEARCH("DISABLED",J654)))</formula>
    </cfRule>
    <cfRule type="containsText" dxfId="1328" priority="2987" operator="containsText" text="ENABLED">
      <formula>NOT(ISERROR(SEARCH("ENABLED",J654)))</formula>
    </cfRule>
  </conditionalFormatting>
  <conditionalFormatting sqref="J977">
    <cfRule type="containsText" dxfId="1327" priority="2982" operator="containsText" text="DISABLED">
      <formula>NOT(ISERROR(SEARCH("DISABLED",J977)))</formula>
    </cfRule>
    <cfRule type="containsText" dxfId="1326" priority="2983" operator="containsText" text="ENABLED">
      <formula>NOT(ISERROR(SEARCH("ENABLED",J977)))</formula>
    </cfRule>
  </conditionalFormatting>
  <conditionalFormatting sqref="J805:J807">
    <cfRule type="containsText" dxfId="1325" priority="2962" operator="containsText" text="DISABLED">
      <formula>NOT(ISERROR(SEARCH("DISABLED",J805)))</formula>
    </cfRule>
    <cfRule type="containsText" dxfId="1324" priority="2963" operator="containsText" text="ENABLED">
      <formula>NOT(ISERROR(SEARCH("ENABLED",J805)))</formula>
    </cfRule>
  </conditionalFormatting>
  <conditionalFormatting sqref="J101:J102">
    <cfRule type="containsText" dxfId="1323" priority="2936" operator="containsText" text="DISABLED">
      <formula>NOT(ISERROR(SEARCH("DISABLED",J101)))</formula>
    </cfRule>
    <cfRule type="containsText" dxfId="1322" priority="2937" operator="containsText" text="ENABLED">
      <formula>NOT(ISERROR(SEARCH("ENABLED",J101)))</formula>
    </cfRule>
  </conditionalFormatting>
  <conditionalFormatting sqref="J2018">
    <cfRule type="containsText" dxfId="1321" priority="2930" operator="containsText" text="DISABLED">
      <formula>NOT(ISERROR(SEARCH("DISABLED",J2018)))</formula>
    </cfRule>
    <cfRule type="containsText" dxfId="1320" priority="2931" operator="containsText" text="ENABLED">
      <formula>NOT(ISERROR(SEARCH("ENABLED",J2018)))</formula>
    </cfRule>
  </conditionalFormatting>
  <conditionalFormatting sqref="J114">
    <cfRule type="containsText" dxfId="1319" priority="2928" operator="containsText" text="DISABLED">
      <formula>NOT(ISERROR(SEARCH("DISABLED",J114)))</formula>
    </cfRule>
    <cfRule type="containsText" dxfId="1318" priority="2929" operator="containsText" text="ENABLED">
      <formula>NOT(ISERROR(SEARCH("ENABLED",J114)))</formula>
    </cfRule>
  </conditionalFormatting>
  <conditionalFormatting sqref="J181">
    <cfRule type="containsText" dxfId="1317" priority="2926" operator="containsText" text="DISABLED">
      <formula>NOT(ISERROR(SEARCH("DISABLED",J181)))</formula>
    </cfRule>
    <cfRule type="containsText" dxfId="1316" priority="2927" operator="containsText" text="ENABLED">
      <formula>NOT(ISERROR(SEARCH("ENABLED",J181)))</formula>
    </cfRule>
  </conditionalFormatting>
  <conditionalFormatting sqref="J642">
    <cfRule type="containsText" dxfId="1315" priority="2922" operator="containsText" text="DISABLED">
      <formula>NOT(ISERROR(SEARCH("DISABLED",J642)))</formula>
    </cfRule>
    <cfRule type="containsText" dxfId="1314" priority="2923" operator="containsText" text="ENABLED">
      <formula>NOT(ISERROR(SEARCH("ENABLED",J642)))</formula>
    </cfRule>
  </conditionalFormatting>
  <conditionalFormatting sqref="J347:J348">
    <cfRule type="containsText" dxfId="1313" priority="2914" operator="containsText" text="DISABLED">
      <formula>NOT(ISERROR(SEARCH("DISABLED",J347)))</formula>
    </cfRule>
    <cfRule type="containsText" dxfId="1312" priority="2915" operator="containsText" text="ENABLED">
      <formula>NOT(ISERROR(SEARCH("ENABLED",J347)))</formula>
    </cfRule>
  </conditionalFormatting>
  <conditionalFormatting sqref="J421">
    <cfRule type="containsText" dxfId="1311" priority="2912" operator="containsText" text="DISABLED">
      <formula>NOT(ISERROR(SEARCH("DISABLED",J421)))</formula>
    </cfRule>
    <cfRule type="containsText" dxfId="1310" priority="2913" operator="containsText" text="ENABLED">
      <formula>NOT(ISERROR(SEARCH("ENABLED",J421)))</formula>
    </cfRule>
  </conditionalFormatting>
  <conditionalFormatting sqref="J802">
    <cfRule type="containsText" dxfId="1309" priority="2898" operator="containsText" text="DISABLED">
      <formula>NOT(ISERROR(SEARCH("DISABLED",J802)))</formula>
    </cfRule>
    <cfRule type="containsText" dxfId="1308" priority="2899" operator="containsText" text="ENABLED">
      <formula>NOT(ISERROR(SEARCH("ENABLED",J802)))</formula>
    </cfRule>
  </conditionalFormatting>
  <conditionalFormatting sqref="J803">
    <cfRule type="containsText" dxfId="1307" priority="2896" operator="containsText" text="DISABLED">
      <formula>NOT(ISERROR(SEARCH("DISABLED",J803)))</formula>
    </cfRule>
    <cfRule type="containsText" dxfId="1306" priority="2897" operator="containsText" text="ENABLED">
      <formula>NOT(ISERROR(SEARCH("ENABLED",J803)))</formula>
    </cfRule>
  </conditionalFormatting>
  <conditionalFormatting sqref="X1:X4 X1822:X1920 X2101:X1048576 X6:X1198 X1813:X1820 X1809:X1810 X1440:X1621 X1200:X1340 X1685:X1702 X1922 X1926 X1924 X1931:X1936 X1938:X1953 X1955:X2081 X1342:X1432 X1727 X1729:X1778 X1704:X1719 X1434:X1437 X1723:X1725 X1623:X1683 X1780:X1802 X1806">
    <cfRule type="notContainsBlanks" dxfId="1305" priority="2891">
      <formula>LEN(TRIM(X1))&gt;0</formula>
    </cfRule>
  </conditionalFormatting>
  <conditionalFormatting sqref="J2009">
    <cfRule type="containsText" dxfId="1304" priority="2842" operator="containsText" text="DISABLED">
      <formula>NOT(ISERROR(SEARCH("DISABLED",J2009)))</formula>
    </cfRule>
    <cfRule type="containsText" dxfId="1303" priority="2843" operator="containsText" text="ENABLED">
      <formula>NOT(ISERROR(SEARCH("ENABLED",J2009)))</formula>
    </cfRule>
  </conditionalFormatting>
  <conditionalFormatting sqref="X2009">
    <cfRule type="notContainsBlanks" dxfId="1302" priority="2841">
      <formula>LEN(TRIM(X2009))&gt;0</formula>
    </cfRule>
  </conditionalFormatting>
  <conditionalFormatting sqref="K485:K524 K1:K4 K119 K232:K383 K1882:K1887 K1951 K2104:K1048576 K411:K439 K1943:K1949 K1897 K137:K214 K1905:K1920 K216:K228 K452:K476 K1922 K1926 K1924">
    <cfRule type="containsText" dxfId="1301" priority="2833" operator="containsText" text="DISABLED">
      <formula>NOT(ISERROR(SEARCH("DISABLED",K1)))</formula>
    </cfRule>
    <cfRule type="containsText" dxfId="1300" priority="2834" operator="containsText" text="ENABLED">
      <formula>NOT(ISERROR(SEARCH("ENABLED",K1)))</formula>
    </cfRule>
  </conditionalFormatting>
  <conditionalFormatting sqref="J1880">
    <cfRule type="containsText" dxfId="1299" priority="2811" operator="containsText" text="DISABLED">
      <formula>NOT(ISERROR(SEARCH("DISABLED",J1880)))</formula>
    </cfRule>
    <cfRule type="containsText" dxfId="1298" priority="2812" operator="containsText" text="ENABLED">
      <formula>NOT(ISERROR(SEARCH("ENABLED",J1880)))</formula>
    </cfRule>
  </conditionalFormatting>
  <conditionalFormatting sqref="K1880">
    <cfRule type="containsText" dxfId="1297" priority="2808" operator="containsText" text="DISABLED">
      <formula>NOT(ISERROR(SEARCH("DISABLED",K1880)))</formula>
    </cfRule>
    <cfRule type="containsText" dxfId="1296" priority="2809" operator="containsText" text="ENABLED">
      <formula>NOT(ISERROR(SEARCH("ENABLED",K1880)))</formula>
    </cfRule>
  </conditionalFormatting>
  <conditionalFormatting sqref="J451">
    <cfRule type="containsText" dxfId="1295" priority="2806" operator="containsText" text="DISABLED">
      <formula>NOT(ISERROR(SEARCH("DISABLED",J451)))</formula>
    </cfRule>
    <cfRule type="containsText" dxfId="1294" priority="2807" operator="containsText" text="ENABLED">
      <formula>NOT(ISERROR(SEARCH("ENABLED",J451)))</formula>
    </cfRule>
  </conditionalFormatting>
  <conditionalFormatting sqref="X451">
    <cfRule type="notContainsBlanks" dxfId="1293" priority="2805">
      <formula>LEN(TRIM(X451))&gt;0</formula>
    </cfRule>
  </conditionalFormatting>
  <conditionalFormatting sqref="K451">
    <cfRule type="containsText" dxfId="1292" priority="2802" operator="containsText" text="DISABLED">
      <formula>NOT(ISERROR(SEARCH("DISABLED",K451)))</formula>
    </cfRule>
    <cfRule type="containsText" dxfId="1291" priority="2803" operator="containsText" text="ENABLED">
      <formula>NOT(ISERROR(SEARCH("ENABLED",K451)))</formula>
    </cfRule>
  </conditionalFormatting>
  <conditionalFormatting sqref="X484">
    <cfRule type="notContainsBlanks" dxfId="1290" priority="2799">
      <formula>LEN(TRIM(X484))&gt;0</formula>
    </cfRule>
  </conditionalFormatting>
  <conditionalFormatting sqref="K484">
    <cfRule type="containsText" dxfId="1289" priority="2796" operator="containsText" text="DISABLED">
      <formula>NOT(ISERROR(SEARCH("DISABLED",K484)))</formula>
    </cfRule>
    <cfRule type="containsText" dxfId="1288" priority="2797" operator="containsText" text="ENABLED">
      <formula>NOT(ISERROR(SEARCH("ENABLED",K484)))</formula>
    </cfRule>
  </conditionalFormatting>
  <conditionalFormatting sqref="J551">
    <cfRule type="containsText" dxfId="1287" priority="2794" operator="containsText" text="DISABLED">
      <formula>NOT(ISERROR(SEARCH("DISABLED",J551)))</formula>
    </cfRule>
    <cfRule type="containsText" dxfId="1286" priority="2795" operator="containsText" text="ENABLED">
      <formula>NOT(ISERROR(SEARCH("ENABLED",J551)))</formula>
    </cfRule>
  </conditionalFormatting>
  <conditionalFormatting sqref="X551">
    <cfRule type="notContainsBlanks" dxfId="1285" priority="2793">
      <formula>LEN(TRIM(X551))&gt;0</formula>
    </cfRule>
  </conditionalFormatting>
  <conditionalFormatting sqref="K551">
    <cfRule type="containsText" dxfId="1284" priority="2790" operator="containsText" text="DISABLED">
      <formula>NOT(ISERROR(SEARCH("DISABLED",K551)))</formula>
    </cfRule>
    <cfRule type="containsText" dxfId="1283" priority="2791" operator="containsText" text="ENABLED">
      <formula>NOT(ISERROR(SEARCH("ENABLED",K551)))</formula>
    </cfRule>
  </conditionalFormatting>
  <conditionalFormatting sqref="J636">
    <cfRule type="containsText" dxfId="1282" priority="2786" operator="containsText" text="DISABLED">
      <formula>NOT(ISERROR(SEARCH("DISABLED",J636)))</formula>
    </cfRule>
    <cfRule type="containsText" dxfId="1281" priority="2787" operator="containsText" text="ENABLED">
      <formula>NOT(ISERROR(SEARCH("ENABLED",J636)))</formula>
    </cfRule>
  </conditionalFormatting>
  <conditionalFormatting sqref="X636">
    <cfRule type="notContainsBlanks" dxfId="1280" priority="2785">
      <formula>LEN(TRIM(X636))&gt;0</formula>
    </cfRule>
  </conditionalFormatting>
  <conditionalFormatting sqref="K636">
    <cfRule type="containsText" dxfId="1279" priority="2782" operator="containsText" text="DISABLED">
      <formula>NOT(ISERROR(SEARCH("DISABLED",K636)))</formula>
    </cfRule>
    <cfRule type="containsText" dxfId="1278" priority="2783" operator="containsText" text="ENABLED">
      <formula>NOT(ISERROR(SEARCH("ENABLED",K636)))</formula>
    </cfRule>
  </conditionalFormatting>
  <conditionalFormatting sqref="J641">
    <cfRule type="containsText" dxfId="1277" priority="2780" operator="containsText" text="DISABLED">
      <formula>NOT(ISERROR(SEARCH("DISABLED",J641)))</formula>
    </cfRule>
    <cfRule type="containsText" dxfId="1276" priority="2781" operator="containsText" text="ENABLED">
      <formula>NOT(ISERROR(SEARCH("ENABLED",J641)))</formula>
    </cfRule>
  </conditionalFormatting>
  <conditionalFormatting sqref="X641">
    <cfRule type="notContainsBlanks" dxfId="1275" priority="2779">
      <formula>LEN(TRIM(X641))&gt;0</formula>
    </cfRule>
  </conditionalFormatting>
  <conditionalFormatting sqref="K641">
    <cfRule type="containsText" dxfId="1274" priority="2776" operator="containsText" text="DISABLED">
      <formula>NOT(ISERROR(SEARCH("DISABLED",K641)))</formula>
    </cfRule>
    <cfRule type="containsText" dxfId="1273" priority="2777" operator="containsText" text="ENABLED">
      <formula>NOT(ISERROR(SEARCH("ENABLED",K641)))</formula>
    </cfRule>
  </conditionalFormatting>
  <conditionalFormatting sqref="J648">
    <cfRule type="containsText" dxfId="1272" priority="2768" operator="containsText" text="DISABLED">
      <formula>NOT(ISERROR(SEARCH("DISABLED",J648)))</formula>
    </cfRule>
    <cfRule type="containsText" dxfId="1271" priority="2769" operator="containsText" text="ENABLED">
      <formula>NOT(ISERROR(SEARCH("ENABLED",J648)))</formula>
    </cfRule>
  </conditionalFormatting>
  <conditionalFormatting sqref="X648">
    <cfRule type="notContainsBlanks" dxfId="1270" priority="2767">
      <formula>LEN(TRIM(X648))&gt;0</formula>
    </cfRule>
  </conditionalFormatting>
  <conditionalFormatting sqref="K648">
    <cfRule type="containsText" dxfId="1269" priority="2764" operator="containsText" text="DISABLED">
      <formula>NOT(ISERROR(SEARCH("DISABLED",K648)))</formula>
    </cfRule>
    <cfRule type="containsText" dxfId="1268" priority="2765" operator="containsText" text="ENABLED">
      <formula>NOT(ISERROR(SEARCH("ENABLED",K648)))</formula>
    </cfRule>
  </conditionalFormatting>
  <conditionalFormatting sqref="J656">
    <cfRule type="containsText" dxfId="1267" priority="2762" operator="containsText" text="DISABLED">
      <formula>NOT(ISERROR(SEARCH("DISABLED",J656)))</formula>
    </cfRule>
    <cfRule type="containsText" dxfId="1266" priority="2763" operator="containsText" text="ENABLED">
      <formula>NOT(ISERROR(SEARCH("ENABLED",J656)))</formula>
    </cfRule>
  </conditionalFormatting>
  <conditionalFormatting sqref="X656">
    <cfRule type="notContainsBlanks" dxfId="1265" priority="2761">
      <formula>LEN(TRIM(X656))&gt;0</formula>
    </cfRule>
  </conditionalFormatting>
  <conditionalFormatting sqref="K656">
    <cfRule type="containsText" dxfId="1264" priority="2758" operator="containsText" text="DISABLED">
      <formula>NOT(ISERROR(SEARCH("DISABLED",K656)))</formula>
    </cfRule>
    <cfRule type="containsText" dxfId="1263" priority="2759" operator="containsText" text="ENABLED">
      <formula>NOT(ISERROR(SEARCH("ENABLED",K656)))</formula>
    </cfRule>
  </conditionalFormatting>
  <conditionalFormatting sqref="J660">
    <cfRule type="containsText" dxfId="1262" priority="2756" operator="containsText" text="DISABLED">
      <formula>NOT(ISERROR(SEARCH("DISABLED",J660)))</formula>
    </cfRule>
    <cfRule type="containsText" dxfId="1261" priority="2757" operator="containsText" text="ENABLED">
      <formula>NOT(ISERROR(SEARCH("ENABLED",J660)))</formula>
    </cfRule>
  </conditionalFormatting>
  <conditionalFormatting sqref="X660">
    <cfRule type="notContainsBlanks" dxfId="1260" priority="2755">
      <formula>LEN(TRIM(X660))&gt;0</formula>
    </cfRule>
  </conditionalFormatting>
  <conditionalFormatting sqref="K660">
    <cfRule type="containsText" dxfId="1259" priority="2752" operator="containsText" text="DISABLED">
      <formula>NOT(ISERROR(SEARCH("DISABLED",K660)))</formula>
    </cfRule>
    <cfRule type="containsText" dxfId="1258" priority="2753" operator="containsText" text="ENABLED">
      <formula>NOT(ISERROR(SEARCH("ENABLED",K660)))</formula>
    </cfRule>
  </conditionalFormatting>
  <conditionalFormatting sqref="J663">
    <cfRule type="containsText" dxfId="1257" priority="2750" operator="containsText" text="DISABLED">
      <formula>NOT(ISERROR(SEARCH("DISABLED",J663)))</formula>
    </cfRule>
    <cfRule type="containsText" dxfId="1256" priority="2751" operator="containsText" text="ENABLED">
      <formula>NOT(ISERROR(SEARCH("ENABLED",J663)))</formula>
    </cfRule>
  </conditionalFormatting>
  <conditionalFormatting sqref="X663">
    <cfRule type="notContainsBlanks" dxfId="1255" priority="2749">
      <formula>LEN(TRIM(X663))&gt;0</formula>
    </cfRule>
  </conditionalFormatting>
  <conditionalFormatting sqref="K663">
    <cfRule type="containsText" dxfId="1254" priority="2746" operator="containsText" text="DISABLED">
      <formula>NOT(ISERROR(SEARCH("DISABLED",K663)))</formula>
    </cfRule>
    <cfRule type="containsText" dxfId="1253" priority="2747" operator="containsText" text="ENABLED">
      <formula>NOT(ISERROR(SEARCH("ENABLED",K663)))</formula>
    </cfRule>
  </conditionalFormatting>
  <conditionalFormatting sqref="J665">
    <cfRule type="containsText" dxfId="1252" priority="2744" operator="containsText" text="DISABLED">
      <formula>NOT(ISERROR(SEARCH("DISABLED",J665)))</formula>
    </cfRule>
    <cfRule type="containsText" dxfId="1251" priority="2745" operator="containsText" text="ENABLED">
      <formula>NOT(ISERROR(SEARCH("ENABLED",J665)))</formula>
    </cfRule>
  </conditionalFormatting>
  <conditionalFormatting sqref="X665">
    <cfRule type="notContainsBlanks" dxfId="1250" priority="2743">
      <formula>LEN(TRIM(X665))&gt;0</formula>
    </cfRule>
  </conditionalFormatting>
  <conditionalFormatting sqref="K665">
    <cfRule type="containsText" dxfId="1249" priority="2740" operator="containsText" text="DISABLED">
      <formula>NOT(ISERROR(SEARCH("DISABLED",K665)))</formula>
    </cfRule>
    <cfRule type="containsText" dxfId="1248" priority="2741" operator="containsText" text="ENABLED">
      <formula>NOT(ISERROR(SEARCH("ENABLED",K665)))</formula>
    </cfRule>
  </conditionalFormatting>
  <conditionalFormatting sqref="J670">
    <cfRule type="containsText" dxfId="1247" priority="2738" operator="containsText" text="DISABLED">
      <formula>NOT(ISERROR(SEARCH("DISABLED",J670)))</formula>
    </cfRule>
    <cfRule type="containsText" dxfId="1246" priority="2739" operator="containsText" text="ENABLED">
      <formula>NOT(ISERROR(SEARCH("ENABLED",J670)))</formula>
    </cfRule>
  </conditionalFormatting>
  <conditionalFormatting sqref="X670">
    <cfRule type="notContainsBlanks" dxfId="1245" priority="2737">
      <formula>LEN(TRIM(X670))&gt;0</formula>
    </cfRule>
  </conditionalFormatting>
  <conditionalFormatting sqref="K670">
    <cfRule type="containsText" dxfId="1244" priority="2734" operator="containsText" text="DISABLED">
      <formula>NOT(ISERROR(SEARCH("DISABLED",K670)))</formula>
    </cfRule>
    <cfRule type="containsText" dxfId="1243" priority="2735" operator="containsText" text="ENABLED">
      <formula>NOT(ISERROR(SEARCH("ENABLED",K670)))</formula>
    </cfRule>
  </conditionalFormatting>
  <conditionalFormatting sqref="J712">
    <cfRule type="containsText" dxfId="1242" priority="2702" operator="containsText" text="DISABLED">
      <formula>NOT(ISERROR(SEARCH("DISABLED",J712)))</formula>
    </cfRule>
    <cfRule type="containsText" dxfId="1241" priority="2703" operator="containsText" text="ENABLED">
      <formula>NOT(ISERROR(SEARCH("ENABLED",J712)))</formula>
    </cfRule>
  </conditionalFormatting>
  <conditionalFormatting sqref="X712">
    <cfRule type="notContainsBlanks" dxfId="1240" priority="2701">
      <formula>LEN(TRIM(X712))&gt;0</formula>
    </cfRule>
  </conditionalFormatting>
  <conditionalFormatting sqref="K712">
    <cfRule type="containsText" dxfId="1239" priority="2698" operator="containsText" text="DISABLED">
      <formula>NOT(ISERROR(SEARCH("DISABLED",K712)))</formula>
    </cfRule>
    <cfRule type="containsText" dxfId="1238" priority="2699" operator="containsText" text="ENABLED">
      <formula>NOT(ISERROR(SEARCH("ENABLED",K712)))</formula>
    </cfRule>
  </conditionalFormatting>
  <conditionalFormatting sqref="J736">
    <cfRule type="containsText" dxfId="1237" priority="2696" operator="containsText" text="DISABLED">
      <formula>NOT(ISERROR(SEARCH("DISABLED",J736)))</formula>
    </cfRule>
    <cfRule type="containsText" dxfId="1236" priority="2697" operator="containsText" text="ENABLED">
      <formula>NOT(ISERROR(SEARCH("ENABLED",J736)))</formula>
    </cfRule>
  </conditionalFormatting>
  <conditionalFormatting sqref="X736">
    <cfRule type="notContainsBlanks" dxfId="1235" priority="2695">
      <formula>LEN(TRIM(X736))&gt;0</formula>
    </cfRule>
  </conditionalFormatting>
  <conditionalFormatting sqref="K736">
    <cfRule type="containsText" dxfId="1234" priority="2692" operator="containsText" text="DISABLED">
      <formula>NOT(ISERROR(SEARCH("DISABLED",K736)))</formula>
    </cfRule>
    <cfRule type="containsText" dxfId="1233" priority="2693" operator="containsText" text="ENABLED">
      <formula>NOT(ISERROR(SEARCH("ENABLED",K736)))</formula>
    </cfRule>
  </conditionalFormatting>
  <conditionalFormatting sqref="J792">
    <cfRule type="containsText" dxfId="1232" priority="2619" operator="containsText" text="DISABLED">
      <formula>NOT(ISERROR(SEARCH("DISABLED",J792)))</formula>
    </cfRule>
    <cfRule type="containsText" dxfId="1231" priority="2620" operator="containsText" text="ENABLED">
      <formula>NOT(ISERROR(SEARCH("ENABLED",J792)))</formula>
    </cfRule>
  </conditionalFormatting>
  <conditionalFormatting sqref="J762">
    <cfRule type="containsText" dxfId="1230" priority="2682" operator="containsText" text="DISABLED">
      <formula>NOT(ISERROR(SEARCH("DISABLED",J762)))</formula>
    </cfRule>
    <cfRule type="containsText" dxfId="1229" priority="2683" operator="containsText" text="ENABLED">
      <formula>NOT(ISERROR(SEARCH("ENABLED",J762)))</formula>
    </cfRule>
  </conditionalFormatting>
  <conditionalFormatting sqref="X762">
    <cfRule type="notContainsBlanks" dxfId="1228" priority="2681">
      <formula>LEN(TRIM(X762))&gt;0</formula>
    </cfRule>
  </conditionalFormatting>
  <conditionalFormatting sqref="K762">
    <cfRule type="containsText" dxfId="1227" priority="2678" operator="containsText" text="DISABLED">
      <formula>NOT(ISERROR(SEARCH("DISABLED",K762)))</formula>
    </cfRule>
    <cfRule type="containsText" dxfId="1226" priority="2679" operator="containsText" text="ENABLED">
      <formula>NOT(ISERROR(SEARCH("ENABLED",K762)))</formula>
    </cfRule>
  </conditionalFormatting>
  <conditionalFormatting sqref="K792">
    <cfRule type="containsText" dxfId="1225" priority="2615" operator="containsText" text="DISABLED">
      <formula>NOT(ISERROR(SEARCH("DISABLED",K792)))</formula>
    </cfRule>
    <cfRule type="containsText" dxfId="1224" priority="2616" operator="containsText" text="ENABLED">
      <formula>NOT(ISERROR(SEARCH("ENABLED",K792)))</formula>
    </cfRule>
  </conditionalFormatting>
  <conditionalFormatting sqref="J780">
    <cfRule type="containsText" dxfId="1223" priority="2661" operator="containsText" text="DISABLED">
      <formula>NOT(ISERROR(SEARCH("DISABLED",J780)))</formula>
    </cfRule>
    <cfRule type="containsText" dxfId="1222" priority="2662" operator="containsText" text="ENABLED">
      <formula>NOT(ISERROR(SEARCH("ENABLED",J780)))</formula>
    </cfRule>
  </conditionalFormatting>
  <conditionalFormatting sqref="X780">
    <cfRule type="notContainsBlanks" dxfId="1221" priority="2660">
      <formula>LEN(TRIM(X780))&gt;0</formula>
    </cfRule>
  </conditionalFormatting>
  <conditionalFormatting sqref="K780">
    <cfRule type="containsText" dxfId="1220" priority="2657" operator="containsText" text="DISABLED">
      <formula>NOT(ISERROR(SEARCH("DISABLED",K780)))</formula>
    </cfRule>
    <cfRule type="containsText" dxfId="1219" priority="2658" operator="containsText" text="ENABLED">
      <formula>NOT(ISERROR(SEARCH("ENABLED",K780)))</formula>
    </cfRule>
  </conditionalFormatting>
  <conditionalFormatting sqref="X792">
    <cfRule type="notContainsBlanks" dxfId="1218" priority="2618">
      <formula>LEN(TRIM(X792))&gt;0</formula>
    </cfRule>
  </conditionalFormatting>
  <conditionalFormatting sqref="J872">
    <cfRule type="containsText" dxfId="1217" priority="2577" operator="containsText" text="DISABLED">
      <formula>NOT(ISERROR(SEARCH("DISABLED",J872)))</formula>
    </cfRule>
    <cfRule type="containsText" dxfId="1216" priority="2578" operator="containsText" text="ENABLED">
      <formula>NOT(ISERROR(SEARCH("ENABLED",J872)))</formula>
    </cfRule>
  </conditionalFormatting>
  <conditionalFormatting sqref="X872">
    <cfRule type="notContainsBlanks" dxfId="1215" priority="2576">
      <formula>LEN(TRIM(X872))&gt;0</formula>
    </cfRule>
  </conditionalFormatting>
  <conditionalFormatting sqref="K872">
    <cfRule type="containsText" dxfId="1214" priority="2573" operator="containsText" text="DISABLED">
      <formula>NOT(ISERROR(SEARCH("DISABLED",K872)))</formula>
    </cfRule>
    <cfRule type="containsText" dxfId="1213" priority="2574" operator="containsText" text="ENABLED">
      <formula>NOT(ISERROR(SEARCH("ENABLED",K872)))</formula>
    </cfRule>
  </conditionalFormatting>
  <conditionalFormatting sqref="J970">
    <cfRule type="containsText" dxfId="1212" priority="2570" operator="containsText" text="DISABLED">
      <formula>NOT(ISERROR(SEARCH("DISABLED",J970)))</formula>
    </cfRule>
    <cfRule type="containsText" dxfId="1211" priority="2571" operator="containsText" text="ENABLED">
      <formula>NOT(ISERROR(SEARCH("ENABLED",J970)))</formula>
    </cfRule>
  </conditionalFormatting>
  <conditionalFormatting sqref="X970">
    <cfRule type="notContainsBlanks" dxfId="1210" priority="2569">
      <formula>LEN(TRIM(X970))&gt;0</formula>
    </cfRule>
  </conditionalFormatting>
  <conditionalFormatting sqref="K970">
    <cfRule type="containsText" dxfId="1209" priority="2566" operator="containsText" text="DISABLED">
      <formula>NOT(ISERROR(SEARCH("DISABLED",K970)))</formula>
    </cfRule>
    <cfRule type="containsText" dxfId="1208" priority="2567" operator="containsText" text="ENABLED">
      <formula>NOT(ISERROR(SEARCH("ENABLED",K970)))</formula>
    </cfRule>
  </conditionalFormatting>
  <conditionalFormatting sqref="J989">
    <cfRule type="containsText" dxfId="1207" priority="2563" operator="containsText" text="DISABLED">
      <formula>NOT(ISERROR(SEARCH("DISABLED",J989)))</formula>
    </cfRule>
    <cfRule type="containsText" dxfId="1206" priority="2564" operator="containsText" text="ENABLED">
      <formula>NOT(ISERROR(SEARCH("ENABLED",J989)))</formula>
    </cfRule>
  </conditionalFormatting>
  <conditionalFormatting sqref="X989">
    <cfRule type="notContainsBlanks" dxfId="1205" priority="2562">
      <formula>LEN(TRIM(X989))&gt;0</formula>
    </cfRule>
  </conditionalFormatting>
  <conditionalFormatting sqref="K989">
    <cfRule type="containsText" dxfId="1204" priority="2559" operator="containsText" text="DISABLED">
      <formula>NOT(ISERROR(SEARCH("DISABLED",K989)))</formula>
    </cfRule>
    <cfRule type="containsText" dxfId="1203" priority="2560" operator="containsText" text="ENABLED">
      <formula>NOT(ISERROR(SEARCH("ENABLED",K989)))</formula>
    </cfRule>
  </conditionalFormatting>
  <conditionalFormatting sqref="J1054">
    <cfRule type="containsText" dxfId="1202" priority="2549" operator="containsText" text="DISABLED">
      <formula>NOT(ISERROR(SEARCH("DISABLED",J1054)))</formula>
    </cfRule>
    <cfRule type="containsText" dxfId="1201" priority="2550" operator="containsText" text="ENABLED">
      <formula>NOT(ISERROR(SEARCH("ENABLED",J1054)))</formula>
    </cfRule>
  </conditionalFormatting>
  <conditionalFormatting sqref="X1054">
    <cfRule type="notContainsBlanks" dxfId="1200" priority="2548">
      <formula>LEN(TRIM(X1054))&gt;0</formula>
    </cfRule>
  </conditionalFormatting>
  <conditionalFormatting sqref="K1054">
    <cfRule type="containsText" dxfId="1199" priority="2545" operator="containsText" text="DISABLED">
      <formula>NOT(ISERROR(SEARCH("DISABLED",K1054)))</formula>
    </cfRule>
    <cfRule type="containsText" dxfId="1198" priority="2546" operator="containsText" text="ENABLED">
      <formula>NOT(ISERROR(SEARCH("ENABLED",K1054)))</formula>
    </cfRule>
  </conditionalFormatting>
  <conditionalFormatting sqref="J1068">
    <cfRule type="containsText" dxfId="1197" priority="2542" operator="containsText" text="DISABLED">
      <formula>NOT(ISERROR(SEARCH("DISABLED",J1068)))</formula>
    </cfRule>
    <cfRule type="containsText" dxfId="1196" priority="2543" operator="containsText" text="ENABLED">
      <formula>NOT(ISERROR(SEARCH("ENABLED",J1068)))</formula>
    </cfRule>
  </conditionalFormatting>
  <conditionalFormatting sqref="X1068">
    <cfRule type="notContainsBlanks" dxfId="1195" priority="2541">
      <formula>LEN(TRIM(X1068))&gt;0</formula>
    </cfRule>
  </conditionalFormatting>
  <conditionalFormatting sqref="K1068">
    <cfRule type="containsText" dxfId="1194" priority="2538" operator="containsText" text="DISABLED">
      <formula>NOT(ISERROR(SEARCH("DISABLED",K1068)))</formula>
    </cfRule>
    <cfRule type="containsText" dxfId="1193" priority="2539" operator="containsText" text="ENABLED">
      <formula>NOT(ISERROR(SEARCH("ENABLED",K1068)))</formula>
    </cfRule>
  </conditionalFormatting>
  <conditionalFormatting sqref="J1071">
    <cfRule type="containsText" dxfId="1192" priority="2535" operator="containsText" text="DISABLED">
      <formula>NOT(ISERROR(SEARCH("DISABLED",J1071)))</formula>
    </cfRule>
    <cfRule type="containsText" dxfId="1191" priority="2536" operator="containsText" text="ENABLED">
      <formula>NOT(ISERROR(SEARCH("ENABLED",J1071)))</formula>
    </cfRule>
  </conditionalFormatting>
  <conditionalFormatting sqref="X1071">
    <cfRule type="notContainsBlanks" dxfId="1190" priority="2534">
      <formula>LEN(TRIM(X1071))&gt;0</formula>
    </cfRule>
  </conditionalFormatting>
  <conditionalFormatting sqref="K1071">
    <cfRule type="containsText" dxfId="1189" priority="2531" operator="containsText" text="DISABLED">
      <formula>NOT(ISERROR(SEARCH("DISABLED",K1071)))</formula>
    </cfRule>
    <cfRule type="containsText" dxfId="1188" priority="2532" operator="containsText" text="ENABLED">
      <formula>NOT(ISERROR(SEARCH("ENABLED",K1071)))</formula>
    </cfRule>
  </conditionalFormatting>
  <conditionalFormatting sqref="J1094">
    <cfRule type="containsText" dxfId="1187" priority="2521" operator="containsText" text="DISABLED">
      <formula>NOT(ISERROR(SEARCH("DISABLED",J1094)))</formula>
    </cfRule>
    <cfRule type="containsText" dxfId="1186" priority="2522" operator="containsText" text="ENABLED">
      <formula>NOT(ISERROR(SEARCH("ENABLED",J1094)))</formula>
    </cfRule>
  </conditionalFormatting>
  <conditionalFormatting sqref="X1094">
    <cfRule type="notContainsBlanks" dxfId="1185" priority="2520">
      <formula>LEN(TRIM(X1094))&gt;0</formula>
    </cfRule>
  </conditionalFormatting>
  <conditionalFormatting sqref="K1094">
    <cfRule type="containsText" dxfId="1184" priority="2517" operator="containsText" text="DISABLED">
      <formula>NOT(ISERROR(SEARCH("DISABLED",K1094)))</formula>
    </cfRule>
    <cfRule type="containsText" dxfId="1183" priority="2518" operator="containsText" text="ENABLED">
      <formula>NOT(ISERROR(SEARCH("ENABLED",K1094)))</formula>
    </cfRule>
  </conditionalFormatting>
  <conditionalFormatting sqref="J1097">
    <cfRule type="containsText" dxfId="1182" priority="2507" operator="containsText" text="DISABLED">
      <formula>NOT(ISERROR(SEARCH("DISABLED",J1097)))</formula>
    </cfRule>
    <cfRule type="containsText" dxfId="1181" priority="2508" operator="containsText" text="ENABLED">
      <formula>NOT(ISERROR(SEARCH("ENABLED",J1097)))</formula>
    </cfRule>
  </conditionalFormatting>
  <conditionalFormatting sqref="X1097">
    <cfRule type="notContainsBlanks" dxfId="1180" priority="2506">
      <formula>LEN(TRIM(X1097))&gt;0</formula>
    </cfRule>
  </conditionalFormatting>
  <conditionalFormatting sqref="K1097">
    <cfRule type="containsText" dxfId="1179" priority="2503" operator="containsText" text="DISABLED">
      <formula>NOT(ISERROR(SEARCH("DISABLED",K1097)))</formula>
    </cfRule>
    <cfRule type="containsText" dxfId="1178" priority="2504" operator="containsText" text="ENABLED">
      <formula>NOT(ISERROR(SEARCH("ENABLED",K1097)))</formula>
    </cfRule>
  </conditionalFormatting>
  <conditionalFormatting sqref="J1202:J1231">
    <cfRule type="containsText" dxfId="1177" priority="2437" operator="containsText" text="DISABLED">
      <formula>NOT(ISERROR(SEARCH("DISABLED",J1202)))</formula>
    </cfRule>
    <cfRule type="containsText" dxfId="1176" priority="2438" operator="containsText" text="ENABLED">
      <formula>NOT(ISERROR(SEARCH("ENABLED",J1202)))</formula>
    </cfRule>
  </conditionalFormatting>
  <conditionalFormatting sqref="X1202">
    <cfRule type="notContainsBlanks" dxfId="1175" priority="2436">
      <formula>LEN(TRIM(X1202))&gt;0</formula>
    </cfRule>
  </conditionalFormatting>
  <conditionalFormatting sqref="K1202:K1231">
    <cfRule type="containsText" dxfId="1174" priority="2433" operator="containsText" text="DISABLED">
      <formula>NOT(ISERROR(SEARCH("DISABLED",K1202)))</formula>
    </cfRule>
    <cfRule type="containsText" dxfId="1173" priority="2434" operator="containsText" text="ENABLED">
      <formula>NOT(ISERROR(SEARCH("ENABLED",K1202)))</formula>
    </cfRule>
  </conditionalFormatting>
  <conditionalFormatting sqref="X1228">
    <cfRule type="notContainsBlanks" dxfId="1172" priority="2429">
      <formula>LEN(TRIM(X1228))&gt;0</formula>
    </cfRule>
  </conditionalFormatting>
  <conditionalFormatting sqref="X1229">
    <cfRule type="notContainsBlanks" dxfId="1171" priority="2422">
      <formula>LEN(TRIM(X1229))&gt;0</formula>
    </cfRule>
  </conditionalFormatting>
  <conditionalFormatting sqref="X1230">
    <cfRule type="notContainsBlanks" dxfId="1170" priority="2415">
      <formula>LEN(TRIM(X1230))&gt;0</formula>
    </cfRule>
  </conditionalFormatting>
  <conditionalFormatting sqref="X1231">
    <cfRule type="notContainsBlanks" dxfId="1169" priority="2408">
      <formula>LEN(TRIM(X1231))&gt;0</formula>
    </cfRule>
  </conditionalFormatting>
  <conditionalFormatting sqref="J1237">
    <cfRule type="containsText" dxfId="1168" priority="2388" operator="containsText" text="DISABLED">
      <formula>NOT(ISERROR(SEARCH("DISABLED",J1237)))</formula>
    </cfRule>
    <cfRule type="containsText" dxfId="1167" priority="2389" operator="containsText" text="ENABLED">
      <formula>NOT(ISERROR(SEARCH("ENABLED",J1237)))</formula>
    </cfRule>
  </conditionalFormatting>
  <conditionalFormatting sqref="X1237">
    <cfRule type="notContainsBlanks" dxfId="1166" priority="2387">
      <formula>LEN(TRIM(X1237))&gt;0</formula>
    </cfRule>
  </conditionalFormatting>
  <conditionalFormatting sqref="K1237">
    <cfRule type="containsText" dxfId="1165" priority="2384" operator="containsText" text="DISABLED">
      <formula>NOT(ISERROR(SEARCH("DISABLED",K1237)))</formula>
    </cfRule>
    <cfRule type="containsText" dxfId="1164" priority="2385" operator="containsText" text="ENABLED">
      <formula>NOT(ISERROR(SEARCH("ENABLED",K1237)))</formula>
    </cfRule>
  </conditionalFormatting>
  <conditionalFormatting sqref="K1330">
    <cfRule type="containsText" dxfId="1163" priority="2244" operator="containsText" text="DISABLED">
      <formula>NOT(ISERROR(SEARCH("DISABLED",K1330)))</formula>
    </cfRule>
    <cfRule type="containsText" dxfId="1162" priority="2245" operator="containsText" text="ENABLED">
      <formula>NOT(ISERROR(SEARCH("ENABLED",K1330)))</formula>
    </cfRule>
  </conditionalFormatting>
  <conditionalFormatting sqref="X1330">
    <cfRule type="notContainsBlanks" dxfId="1161" priority="2247">
      <formula>LEN(TRIM(X1330))&gt;0</formula>
    </cfRule>
  </conditionalFormatting>
  <conditionalFormatting sqref="J1349">
    <cfRule type="containsText" dxfId="1160" priority="2213" operator="containsText" text="DISABLED">
      <formula>NOT(ISERROR(SEARCH("DISABLED",J1349)))</formula>
    </cfRule>
    <cfRule type="containsText" dxfId="1159" priority="2214" operator="containsText" text="ENABLED">
      <formula>NOT(ISERROR(SEARCH("ENABLED",J1349)))</formula>
    </cfRule>
  </conditionalFormatting>
  <conditionalFormatting sqref="X1349">
    <cfRule type="notContainsBlanks" dxfId="1158" priority="2212">
      <formula>LEN(TRIM(X1349))&gt;0</formula>
    </cfRule>
  </conditionalFormatting>
  <conditionalFormatting sqref="K1349">
    <cfRule type="containsText" dxfId="1157" priority="2209" operator="containsText" text="DISABLED">
      <formula>NOT(ISERROR(SEARCH("DISABLED",K1349)))</formula>
    </cfRule>
    <cfRule type="containsText" dxfId="1156" priority="2210" operator="containsText" text="ENABLED">
      <formula>NOT(ISERROR(SEARCH("ENABLED",K1349)))</formula>
    </cfRule>
  </conditionalFormatting>
  <conditionalFormatting sqref="K1443">
    <cfRule type="containsText" dxfId="1155" priority="2129" operator="containsText" text="DISABLED">
      <formula>NOT(ISERROR(SEARCH("DISABLED",K1443)))</formula>
    </cfRule>
    <cfRule type="containsText" dxfId="1154" priority="2130" operator="containsText" text="ENABLED">
      <formula>NOT(ISERROR(SEARCH("ENABLED",K1443)))</formula>
    </cfRule>
  </conditionalFormatting>
  <conditionalFormatting sqref="J1429">
    <cfRule type="containsText" dxfId="1153" priority="2196" operator="containsText" text="DISABLED">
      <formula>NOT(ISERROR(SEARCH("DISABLED",J1429)))</formula>
    </cfRule>
    <cfRule type="containsText" dxfId="1152" priority="2197" operator="containsText" text="ENABLED">
      <formula>NOT(ISERROR(SEARCH("ENABLED",J1429)))</formula>
    </cfRule>
  </conditionalFormatting>
  <conditionalFormatting sqref="X1429">
    <cfRule type="notContainsBlanks" dxfId="1151" priority="2195">
      <formula>LEN(TRIM(X1429))&gt;0</formula>
    </cfRule>
  </conditionalFormatting>
  <conditionalFormatting sqref="K1429">
    <cfRule type="containsText" dxfId="1150" priority="2192" operator="containsText" text="DISABLED">
      <formula>NOT(ISERROR(SEARCH("DISABLED",K1429)))</formula>
    </cfRule>
    <cfRule type="containsText" dxfId="1149" priority="2193" operator="containsText" text="ENABLED">
      <formula>NOT(ISERROR(SEARCH("ENABLED",K1429)))</formula>
    </cfRule>
  </conditionalFormatting>
  <conditionalFormatting sqref="J1430">
    <cfRule type="containsText" dxfId="1148" priority="2189" operator="containsText" text="DISABLED">
      <formula>NOT(ISERROR(SEARCH("DISABLED",J1430)))</formula>
    </cfRule>
    <cfRule type="containsText" dxfId="1147" priority="2190" operator="containsText" text="ENABLED">
      <formula>NOT(ISERROR(SEARCH("ENABLED",J1430)))</formula>
    </cfRule>
  </conditionalFormatting>
  <conditionalFormatting sqref="X1430">
    <cfRule type="notContainsBlanks" dxfId="1146" priority="2188">
      <formula>LEN(TRIM(X1430))&gt;0</formula>
    </cfRule>
  </conditionalFormatting>
  <conditionalFormatting sqref="K1430">
    <cfRule type="containsText" dxfId="1145" priority="2185" operator="containsText" text="DISABLED">
      <formula>NOT(ISERROR(SEARCH("DISABLED",K1430)))</formula>
    </cfRule>
    <cfRule type="containsText" dxfId="1144" priority="2186" operator="containsText" text="ENABLED">
      <formula>NOT(ISERROR(SEARCH("ENABLED",K1430)))</formula>
    </cfRule>
  </conditionalFormatting>
  <conditionalFormatting sqref="X1443">
    <cfRule type="notContainsBlanks" dxfId="1143" priority="2132">
      <formula>LEN(TRIM(X1443))&gt;0</formula>
    </cfRule>
  </conditionalFormatting>
  <conditionalFormatting sqref="J550">
    <cfRule type="containsText" dxfId="1142" priority="1981" operator="containsText" text="DISABLED">
      <formula>NOT(ISERROR(SEARCH("DISABLED",J550)))</formula>
    </cfRule>
    <cfRule type="containsText" dxfId="1141" priority="1982" operator="containsText" text="ENABLED">
      <formula>NOT(ISERROR(SEARCH("ENABLED",J550)))</formula>
    </cfRule>
  </conditionalFormatting>
  <conditionalFormatting sqref="X550">
    <cfRule type="notContainsBlanks" dxfId="1140" priority="1980">
      <formula>LEN(TRIM(X550))&gt;0</formula>
    </cfRule>
  </conditionalFormatting>
  <conditionalFormatting sqref="J5">
    <cfRule type="containsText" dxfId="1139" priority="2101" operator="containsText" text="DISABLED">
      <formula>NOT(ISERROR(SEARCH("DISABLED",J5)))</formula>
    </cfRule>
    <cfRule type="containsText" dxfId="1138" priority="2102" operator="containsText" text="ENABLED">
      <formula>NOT(ISERROR(SEARCH("ENABLED",J5)))</formula>
    </cfRule>
  </conditionalFormatting>
  <conditionalFormatting sqref="X5">
    <cfRule type="notContainsBlanks" dxfId="1137" priority="2100">
      <formula>LEN(TRIM(X5))&gt;0</formula>
    </cfRule>
  </conditionalFormatting>
  <conditionalFormatting sqref="K5">
    <cfRule type="containsText" dxfId="1136" priority="2097" operator="containsText" text="DISABLED">
      <formula>NOT(ISERROR(SEARCH("DISABLED",K5)))</formula>
    </cfRule>
    <cfRule type="containsText" dxfId="1135" priority="2098" operator="containsText" text="ENABLED">
      <formula>NOT(ISERROR(SEARCH("ENABLED",K5)))</formula>
    </cfRule>
  </conditionalFormatting>
  <conditionalFormatting sqref="J133">
    <cfRule type="containsText" dxfId="1134" priority="2089" operator="containsText" text="DISABLED">
      <formula>NOT(ISERROR(SEARCH("DISABLED",J133)))</formula>
    </cfRule>
    <cfRule type="containsText" dxfId="1133" priority="2090" operator="containsText" text="ENABLED">
      <formula>NOT(ISERROR(SEARCH("ENABLED",J133)))</formula>
    </cfRule>
  </conditionalFormatting>
  <conditionalFormatting sqref="X133">
    <cfRule type="notContainsBlanks" dxfId="1132" priority="2088">
      <formula>LEN(TRIM(X133))&gt;0</formula>
    </cfRule>
  </conditionalFormatting>
  <conditionalFormatting sqref="K133">
    <cfRule type="containsText" dxfId="1131" priority="2085" operator="containsText" text="DISABLED">
      <formula>NOT(ISERROR(SEARCH("DISABLED",K133)))</formula>
    </cfRule>
    <cfRule type="containsText" dxfId="1130" priority="2086" operator="containsText" text="ENABLED">
      <formula>NOT(ISERROR(SEARCH("ENABLED",K133)))</formula>
    </cfRule>
  </conditionalFormatting>
  <conditionalFormatting sqref="J134">
    <cfRule type="containsText" dxfId="1129" priority="2083" operator="containsText" text="DISABLED">
      <formula>NOT(ISERROR(SEARCH("DISABLED",J134)))</formula>
    </cfRule>
    <cfRule type="containsText" dxfId="1128" priority="2084" operator="containsText" text="ENABLED">
      <formula>NOT(ISERROR(SEARCH("ENABLED",J134)))</formula>
    </cfRule>
  </conditionalFormatting>
  <conditionalFormatting sqref="X134">
    <cfRule type="notContainsBlanks" dxfId="1127" priority="2082">
      <formula>LEN(TRIM(X134))&gt;0</formula>
    </cfRule>
  </conditionalFormatting>
  <conditionalFormatting sqref="K134">
    <cfRule type="containsText" dxfId="1126" priority="2079" operator="containsText" text="DISABLED">
      <formula>NOT(ISERROR(SEARCH("DISABLED",K134)))</formula>
    </cfRule>
    <cfRule type="containsText" dxfId="1125" priority="2080" operator="containsText" text="ENABLED">
      <formula>NOT(ISERROR(SEARCH("ENABLED",K134)))</formula>
    </cfRule>
  </conditionalFormatting>
  <conditionalFormatting sqref="J135">
    <cfRule type="containsText" dxfId="1124" priority="2077" operator="containsText" text="DISABLED">
      <formula>NOT(ISERROR(SEARCH("DISABLED",J135)))</formula>
    </cfRule>
    <cfRule type="containsText" dxfId="1123" priority="2078" operator="containsText" text="ENABLED">
      <formula>NOT(ISERROR(SEARCH("ENABLED",J135)))</formula>
    </cfRule>
  </conditionalFormatting>
  <conditionalFormatting sqref="X135">
    <cfRule type="notContainsBlanks" dxfId="1122" priority="2076">
      <formula>LEN(TRIM(X135))&gt;0</formula>
    </cfRule>
  </conditionalFormatting>
  <conditionalFormatting sqref="K135">
    <cfRule type="containsText" dxfId="1121" priority="2073" operator="containsText" text="DISABLED">
      <formula>NOT(ISERROR(SEARCH("DISABLED",K135)))</formula>
    </cfRule>
    <cfRule type="containsText" dxfId="1120" priority="2074" operator="containsText" text="ENABLED">
      <formula>NOT(ISERROR(SEARCH("ENABLED",K135)))</formula>
    </cfRule>
  </conditionalFormatting>
  <conditionalFormatting sqref="J136">
    <cfRule type="containsText" dxfId="1119" priority="2071" operator="containsText" text="DISABLED">
      <formula>NOT(ISERROR(SEARCH("DISABLED",J136)))</formula>
    </cfRule>
    <cfRule type="containsText" dxfId="1118" priority="2072" operator="containsText" text="ENABLED">
      <formula>NOT(ISERROR(SEARCH("ENABLED",J136)))</formula>
    </cfRule>
  </conditionalFormatting>
  <conditionalFormatting sqref="X136">
    <cfRule type="notContainsBlanks" dxfId="1117" priority="2070">
      <formula>LEN(TRIM(X136))&gt;0</formula>
    </cfRule>
  </conditionalFormatting>
  <conditionalFormatting sqref="K136">
    <cfRule type="containsText" dxfId="1116" priority="2067" operator="containsText" text="DISABLED">
      <formula>NOT(ISERROR(SEARCH("DISABLED",K136)))</formula>
    </cfRule>
    <cfRule type="containsText" dxfId="1115" priority="2068" operator="containsText" text="ENABLED">
      <formula>NOT(ISERROR(SEARCH("ENABLED",K136)))</formula>
    </cfRule>
  </conditionalFormatting>
  <conditionalFormatting sqref="J229">
    <cfRule type="containsText" dxfId="1114" priority="2065" operator="containsText" text="DISABLED">
      <formula>NOT(ISERROR(SEARCH("DISABLED",J229)))</formula>
    </cfRule>
    <cfRule type="containsText" dxfId="1113" priority="2066" operator="containsText" text="ENABLED">
      <formula>NOT(ISERROR(SEARCH("ENABLED",J229)))</formula>
    </cfRule>
  </conditionalFormatting>
  <conditionalFormatting sqref="X229">
    <cfRule type="notContainsBlanks" dxfId="1112" priority="2064">
      <formula>LEN(TRIM(X229))&gt;0</formula>
    </cfRule>
  </conditionalFormatting>
  <conditionalFormatting sqref="K229">
    <cfRule type="containsText" dxfId="1111" priority="2061" operator="containsText" text="DISABLED">
      <formula>NOT(ISERROR(SEARCH("DISABLED",K229)))</formula>
    </cfRule>
    <cfRule type="containsText" dxfId="1110" priority="2062" operator="containsText" text="ENABLED">
      <formula>NOT(ISERROR(SEARCH("ENABLED",K229)))</formula>
    </cfRule>
  </conditionalFormatting>
  <conditionalFormatting sqref="J230">
    <cfRule type="containsText" dxfId="1109" priority="2059" operator="containsText" text="DISABLED">
      <formula>NOT(ISERROR(SEARCH("DISABLED",J230)))</formula>
    </cfRule>
    <cfRule type="containsText" dxfId="1108" priority="2060" operator="containsText" text="ENABLED">
      <formula>NOT(ISERROR(SEARCH("ENABLED",J230)))</formula>
    </cfRule>
  </conditionalFormatting>
  <conditionalFormatting sqref="X230">
    <cfRule type="notContainsBlanks" dxfId="1107" priority="2058">
      <formula>LEN(TRIM(X230))&gt;0</formula>
    </cfRule>
  </conditionalFormatting>
  <conditionalFormatting sqref="K230">
    <cfRule type="containsText" dxfId="1106" priority="2055" operator="containsText" text="DISABLED">
      <formula>NOT(ISERROR(SEARCH("DISABLED",K230)))</formula>
    </cfRule>
    <cfRule type="containsText" dxfId="1105" priority="2056" operator="containsText" text="ENABLED">
      <formula>NOT(ISERROR(SEARCH("ENABLED",K230)))</formula>
    </cfRule>
  </conditionalFormatting>
  <conditionalFormatting sqref="J231">
    <cfRule type="containsText" dxfId="1104" priority="2053" operator="containsText" text="DISABLED">
      <formula>NOT(ISERROR(SEARCH("DISABLED",J231)))</formula>
    </cfRule>
    <cfRule type="containsText" dxfId="1103" priority="2054" operator="containsText" text="ENABLED">
      <formula>NOT(ISERROR(SEARCH("ENABLED",J231)))</formula>
    </cfRule>
  </conditionalFormatting>
  <conditionalFormatting sqref="X231">
    <cfRule type="notContainsBlanks" dxfId="1102" priority="2052">
      <formula>LEN(TRIM(X231))&gt;0</formula>
    </cfRule>
  </conditionalFormatting>
  <conditionalFormatting sqref="K231">
    <cfRule type="containsText" dxfId="1101" priority="2049" operator="containsText" text="DISABLED">
      <formula>NOT(ISERROR(SEARCH("DISABLED",K231)))</formula>
    </cfRule>
    <cfRule type="containsText" dxfId="1100" priority="2050" operator="containsText" text="ENABLED">
      <formula>NOT(ISERROR(SEARCH("ENABLED",K231)))</formula>
    </cfRule>
  </conditionalFormatting>
  <conditionalFormatting sqref="J408">
    <cfRule type="containsText" dxfId="1099" priority="2047" operator="containsText" text="DISABLED">
      <formula>NOT(ISERROR(SEARCH("DISABLED",J408)))</formula>
    </cfRule>
    <cfRule type="containsText" dxfId="1098" priority="2048" operator="containsText" text="ENABLED">
      <formula>NOT(ISERROR(SEARCH("ENABLED",J408)))</formula>
    </cfRule>
  </conditionalFormatting>
  <conditionalFormatting sqref="X408">
    <cfRule type="notContainsBlanks" dxfId="1097" priority="2046">
      <formula>LEN(TRIM(X408))&gt;0</formula>
    </cfRule>
  </conditionalFormatting>
  <conditionalFormatting sqref="K408">
    <cfRule type="containsText" dxfId="1096" priority="2043" operator="containsText" text="DISABLED">
      <formula>NOT(ISERROR(SEARCH("DISABLED",K408)))</formula>
    </cfRule>
    <cfRule type="containsText" dxfId="1095" priority="2044" operator="containsText" text="ENABLED">
      <formula>NOT(ISERROR(SEARCH("ENABLED",K408)))</formula>
    </cfRule>
  </conditionalFormatting>
  <conditionalFormatting sqref="J409">
    <cfRule type="containsText" dxfId="1094" priority="2041" operator="containsText" text="DISABLED">
      <formula>NOT(ISERROR(SEARCH("DISABLED",J409)))</formula>
    </cfRule>
    <cfRule type="containsText" dxfId="1093" priority="2042" operator="containsText" text="ENABLED">
      <formula>NOT(ISERROR(SEARCH("ENABLED",J409)))</formula>
    </cfRule>
  </conditionalFormatting>
  <conditionalFormatting sqref="X409">
    <cfRule type="notContainsBlanks" dxfId="1092" priority="2040">
      <formula>LEN(TRIM(X409))&gt;0</formula>
    </cfRule>
  </conditionalFormatting>
  <conditionalFormatting sqref="K409">
    <cfRule type="containsText" dxfId="1091" priority="2037" operator="containsText" text="DISABLED">
      <formula>NOT(ISERROR(SEARCH("DISABLED",K409)))</formula>
    </cfRule>
    <cfRule type="containsText" dxfId="1090" priority="2038" operator="containsText" text="ENABLED">
      <formula>NOT(ISERROR(SEARCH("ENABLED",K409)))</formula>
    </cfRule>
  </conditionalFormatting>
  <conditionalFormatting sqref="J410">
    <cfRule type="containsText" dxfId="1089" priority="2035" operator="containsText" text="DISABLED">
      <formula>NOT(ISERROR(SEARCH("DISABLED",J410)))</formula>
    </cfRule>
    <cfRule type="containsText" dxfId="1088" priority="2036" operator="containsText" text="ENABLED">
      <formula>NOT(ISERROR(SEARCH("ENABLED",J410)))</formula>
    </cfRule>
  </conditionalFormatting>
  <conditionalFormatting sqref="X410">
    <cfRule type="notContainsBlanks" dxfId="1087" priority="2034">
      <formula>LEN(TRIM(X410))&gt;0</formula>
    </cfRule>
  </conditionalFormatting>
  <conditionalFormatting sqref="K410">
    <cfRule type="containsText" dxfId="1086" priority="2031" operator="containsText" text="DISABLED">
      <formula>NOT(ISERROR(SEARCH("DISABLED",K410)))</formula>
    </cfRule>
    <cfRule type="containsText" dxfId="1085" priority="2032" operator="containsText" text="ENABLED">
      <formula>NOT(ISERROR(SEARCH("ENABLED",K410)))</formula>
    </cfRule>
  </conditionalFormatting>
  <conditionalFormatting sqref="J448">
    <cfRule type="containsText" dxfId="1084" priority="2029" operator="containsText" text="DISABLED">
      <formula>NOT(ISERROR(SEARCH("DISABLED",J448)))</formula>
    </cfRule>
    <cfRule type="containsText" dxfId="1083" priority="2030" operator="containsText" text="ENABLED">
      <formula>NOT(ISERROR(SEARCH("ENABLED",J448)))</formula>
    </cfRule>
  </conditionalFormatting>
  <conditionalFormatting sqref="X448">
    <cfRule type="notContainsBlanks" dxfId="1082" priority="2028">
      <formula>LEN(TRIM(X448))&gt;0</formula>
    </cfRule>
  </conditionalFormatting>
  <conditionalFormatting sqref="K448">
    <cfRule type="containsText" dxfId="1081" priority="2025" operator="containsText" text="DISABLED">
      <formula>NOT(ISERROR(SEARCH("DISABLED",K448)))</formula>
    </cfRule>
    <cfRule type="containsText" dxfId="1080" priority="2026" operator="containsText" text="ENABLED">
      <formula>NOT(ISERROR(SEARCH("ENABLED",K448)))</formula>
    </cfRule>
  </conditionalFormatting>
  <conditionalFormatting sqref="J449">
    <cfRule type="containsText" dxfId="1079" priority="2023" operator="containsText" text="DISABLED">
      <formula>NOT(ISERROR(SEARCH("DISABLED",J449)))</formula>
    </cfRule>
    <cfRule type="containsText" dxfId="1078" priority="2024" operator="containsText" text="ENABLED">
      <formula>NOT(ISERROR(SEARCH("ENABLED",J449)))</formula>
    </cfRule>
  </conditionalFormatting>
  <conditionalFormatting sqref="X449">
    <cfRule type="notContainsBlanks" dxfId="1077" priority="2022">
      <formula>LEN(TRIM(X449))&gt;0</formula>
    </cfRule>
  </conditionalFormatting>
  <conditionalFormatting sqref="K449">
    <cfRule type="containsText" dxfId="1076" priority="2019" operator="containsText" text="DISABLED">
      <formula>NOT(ISERROR(SEARCH("DISABLED",K449)))</formula>
    </cfRule>
    <cfRule type="containsText" dxfId="1075" priority="2020" operator="containsText" text="ENABLED">
      <formula>NOT(ISERROR(SEARCH("ENABLED",K449)))</formula>
    </cfRule>
  </conditionalFormatting>
  <conditionalFormatting sqref="J450">
    <cfRule type="containsText" dxfId="1074" priority="2017" operator="containsText" text="DISABLED">
      <formula>NOT(ISERROR(SEARCH("DISABLED",J450)))</formula>
    </cfRule>
    <cfRule type="containsText" dxfId="1073" priority="2018" operator="containsText" text="ENABLED">
      <formula>NOT(ISERROR(SEARCH("ENABLED",J450)))</formula>
    </cfRule>
  </conditionalFormatting>
  <conditionalFormatting sqref="X450">
    <cfRule type="notContainsBlanks" dxfId="1072" priority="2016">
      <formula>LEN(TRIM(X450))&gt;0</formula>
    </cfRule>
  </conditionalFormatting>
  <conditionalFormatting sqref="K450">
    <cfRule type="containsText" dxfId="1071" priority="2013" operator="containsText" text="DISABLED">
      <formula>NOT(ISERROR(SEARCH("DISABLED",K450)))</formula>
    </cfRule>
    <cfRule type="containsText" dxfId="1070" priority="2014" operator="containsText" text="ENABLED">
      <formula>NOT(ISERROR(SEARCH("ENABLED",K450)))</formula>
    </cfRule>
  </conditionalFormatting>
  <conditionalFormatting sqref="J481">
    <cfRule type="containsText" dxfId="1069" priority="2011" operator="containsText" text="DISABLED">
      <formula>NOT(ISERROR(SEARCH("DISABLED",J481)))</formula>
    </cfRule>
    <cfRule type="containsText" dxfId="1068" priority="2012" operator="containsText" text="ENABLED">
      <formula>NOT(ISERROR(SEARCH("ENABLED",J481)))</formula>
    </cfRule>
  </conditionalFormatting>
  <conditionalFormatting sqref="X481">
    <cfRule type="notContainsBlanks" dxfId="1067" priority="2010">
      <formula>LEN(TRIM(X481))&gt;0</formula>
    </cfRule>
  </conditionalFormatting>
  <conditionalFormatting sqref="K481">
    <cfRule type="containsText" dxfId="1066" priority="2007" operator="containsText" text="DISABLED">
      <formula>NOT(ISERROR(SEARCH("DISABLED",K481)))</formula>
    </cfRule>
    <cfRule type="containsText" dxfId="1065" priority="2008" operator="containsText" text="ENABLED">
      <formula>NOT(ISERROR(SEARCH("ENABLED",K481)))</formula>
    </cfRule>
  </conditionalFormatting>
  <conditionalFormatting sqref="J482">
    <cfRule type="containsText" dxfId="1064" priority="2005" operator="containsText" text="DISABLED">
      <formula>NOT(ISERROR(SEARCH("DISABLED",J482)))</formula>
    </cfRule>
    <cfRule type="containsText" dxfId="1063" priority="2006" operator="containsText" text="ENABLED">
      <formula>NOT(ISERROR(SEARCH("ENABLED",J482)))</formula>
    </cfRule>
  </conditionalFormatting>
  <conditionalFormatting sqref="X482">
    <cfRule type="notContainsBlanks" dxfId="1062" priority="2004">
      <formula>LEN(TRIM(X482))&gt;0</formula>
    </cfRule>
  </conditionalFormatting>
  <conditionalFormatting sqref="K482">
    <cfRule type="containsText" dxfId="1061" priority="2001" operator="containsText" text="DISABLED">
      <formula>NOT(ISERROR(SEARCH("DISABLED",K482)))</formula>
    </cfRule>
    <cfRule type="containsText" dxfId="1060" priority="2002" operator="containsText" text="ENABLED">
      <formula>NOT(ISERROR(SEARCH("ENABLED",K482)))</formula>
    </cfRule>
  </conditionalFormatting>
  <conditionalFormatting sqref="J483">
    <cfRule type="containsText" dxfId="1059" priority="1999" operator="containsText" text="DISABLED">
      <formula>NOT(ISERROR(SEARCH("DISABLED",J483)))</formula>
    </cfRule>
    <cfRule type="containsText" dxfId="1058" priority="2000" operator="containsText" text="ENABLED">
      <formula>NOT(ISERROR(SEARCH("ENABLED",J483)))</formula>
    </cfRule>
  </conditionalFormatting>
  <conditionalFormatting sqref="X483">
    <cfRule type="notContainsBlanks" dxfId="1057" priority="1998">
      <formula>LEN(TRIM(X483))&gt;0</formula>
    </cfRule>
  </conditionalFormatting>
  <conditionalFormatting sqref="K483">
    <cfRule type="containsText" dxfId="1056" priority="1995" operator="containsText" text="DISABLED">
      <formula>NOT(ISERROR(SEARCH("DISABLED",K483)))</formula>
    </cfRule>
    <cfRule type="containsText" dxfId="1055" priority="1996" operator="containsText" text="ENABLED">
      <formula>NOT(ISERROR(SEARCH("ENABLED",K483)))</formula>
    </cfRule>
  </conditionalFormatting>
  <conditionalFormatting sqref="J548">
    <cfRule type="containsText" dxfId="1054" priority="1993" operator="containsText" text="DISABLED">
      <formula>NOT(ISERROR(SEARCH("DISABLED",J548)))</formula>
    </cfRule>
    <cfRule type="containsText" dxfId="1053" priority="1994" operator="containsText" text="ENABLED">
      <formula>NOT(ISERROR(SEARCH("ENABLED",J548)))</formula>
    </cfRule>
  </conditionalFormatting>
  <conditionalFormatting sqref="X548">
    <cfRule type="notContainsBlanks" dxfId="1052" priority="1992">
      <formula>LEN(TRIM(X548))&gt;0</formula>
    </cfRule>
  </conditionalFormatting>
  <conditionalFormatting sqref="K548">
    <cfRule type="containsText" dxfId="1051" priority="1989" operator="containsText" text="DISABLED">
      <formula>NOT(ISERROR(SEARCH("DISABLED",K548)))</formula>
    </cfRule>
    <cfRule type="containsText" dxfId="1050" priority="1990" operator="containsText" text="ENABLED">
      <formula>NOT(ISERROR(SEARCH("ENABLED",K548)))</formula>
    </cfRule>
  </conditionalFormatting>
  <conditionalFormatting sqref="J549">
    <cfRule type="containsText" dxfId="1049" priority="1987" operator="containsText" text="DISABLED">
      <formula>NOT(ISERROR(SEARCH("DISABLED",J549)))</formula>
    </cfRule>
    <cfRule type="containsText" dxfId="1048" priority="1988" operator="containsText" text="ENABLED">
      <formula>NOT(ISERROR(SEARCH("ENABLED",J549)))</formula>
    </cfRule>
  </conditionalFormatting>
  <conditionalFormatting sqref="X549">
    <cfRule type="notContainsBlanks" dxfId="1047" priority="1986">
      <formula>LEN(TRIM(X549))&gt;0</formula>
    </cfRule>
  </conditionalFormatting>
  <conditionalFormatting sqref="K549">
    <cfRule type="containsText" dxfId="1046" priority="1983" operator="containsText" text="DISABLED">
      <formula>NOT(ISERROR(SEARCH("DISABLED",K549)))</formula>
    </cfRule>
    <cfRule type="containsText" dxfId="1045" priority="1984" operator="containsText" text="ENABLED">
      <formula>NOT(ISERROR(SEARCH("ENABLED",K549)))</formula>
    </cfRule>
  </conditionalFormatting>
  <conditionalFormatting sqref="K550">
    <cfRule type="containsText" dxfId="1044" priority="1977" operator="containsText" text="DISABLED">
      <formula>NOT(ISERROR(SEARCH("DISABLED",K550)))</formula>
    </cfRule>
    <cfRule type="containsText" dxfId="1043" priority="1978" operator="containsText" text="ENABLED">
      <formula>NOT(ISERROR(SEARCH("ENABLED",K550)))</formula>
    </cfRule>
  </conditionalFormatting>
  <conditionalFormatting sqref="J1200">
    <cfRule type="containsText" dxfId="1042" priority="1969" operator="containsText" text="DISABLED">
      <formula>NOT(ISERROR(SEARCH("DISABLED",J1200)))</formula>
    </cfRule>
    <cfRule type="containsText" dxfId="1041" priority="1970" operator="containsText" text="ENABLED">
      <formula>NOT(ISERROR(SEARCH("ENABLED",J1200)))</formula>
    </cfRule>
  </conditionalFormatting>
  <conditionalFormatting sqref="X1200">
    <cfRule type="notContainsBlanks" dxfId="1040" priority="1968">
      <formula>LEN(TRIM(X1200))&gt;0</formula>
    </cfRule>
  </conditionalFormatting>
  <conditionalFormatting sqref="K1200">
    <cfRule type="containsText" dxfId="1039" priority="1965" operator="containsText" text="DISABLED">
      <formula>NOT(ISERROR(SEARCH("DISABLED",K1200)))</formula>
    </cfRule>
    <cfRule type="containsText" dxfId="1038" priority="1966" operator="containsText" text="ENABLED">
      <formula>NOT(ISERROR(SEARCH("ENABLED",K1200)))</formula>
    </cfRule>
  </conditionalFormatting>
  <conditionalFormatting sqref="J1201">
    <cfRule type="containsText" dxfId="1037" priority="1963" operator="containsText" text="DISABLED">
      <formula>NOT(ISERROR(SEARCH("DISABLED",J1201)))</formula>
    </cfRule>
    <cfRule type="containsText" dxfId="1036" priority="1964" operator="containsText" text="ENABLED">
      <formula>NOT(ISERROR(SEARCH("ENABLED",J1201)))</formula>
    </cfRule>
  </conditionalFormatting>
  <conditionalFormatting sqref="X1201">
    <cfRule type="notContainsBlanks" dxfId="1035" priority="1962">
      <formula>LEN(TRIM(X1201))&gt;0</formula>
    </cfRule>
  </conditionalFormatting>
  <conditionalFormatting sqref="K1201">
    <cfRule type="containsText" dxfId="1034" priority="1959" operator="containsText" text="DISABLED">
      <formula>NOT(ISERROR(SEARCH("DISABLED",K1201)))</formula>
    </cfRule>
    <cfRule type="containsText" dxfId="1033" priority="1960" operator="containsText" text="ENABLED">
      <formula>NOT(ISERROR(SEARCH("ENABLED",K1201)))</formula>
    </cfRule>
  </conditionalFormatting>
  <conditionalFormatting sqref="J1234">
    <cfRule type="containsText" dxfId="1032" priority="1957" operator="containsText" text="DISABLED">
      <formula>NOT(ISERROR(SEARCH("DISABLED",J1234)))</formula>
    </cfRule>
    <cfRule type="containsText" dxfId="1031" priority="1958" operator="containsText" text="ENABLED">
      <formula>NOT(ISERROR(SEARCH("ENABLED",J1234)))</formula>
    </cfRule>
  </conditionalFormatting>
  <conditionalFormatting sqref="X1234">
    <cfRule type="notContainsBlanks" dxfId="1030" priority="1956">
      <formula>LEN(TRIM(X1234))&gt;0</formula>
    </cfRule>
  </conditionalFormatting>
  <conditionalFormatting sqref="K1234">
    <cfRule type="containsText" dxfId="1029" priority="1953" operator="containsText" text="DISABLED">
      <formula>NOT(ISERROR(SEARCH("DISABLED",K1234)))</formula>
    </cfRule>
    <cfRule type="containsText" dxfId="1028" priority="1954" operator="containsText" text="ENABLED">
      <formula>NOT(ISERROR(SEARCH("ENABLED",K1234)))</formula>
    </cfRule>
  </conditionalFormatting>
  <conditionalFormatting sqref="J1235">
    <cfRule type="containsText" dxfId="1027" priority="1951" operator="containsText" text="DISABLED">
      <formula>NOT(ISERROR(SEARCH("DISABLED",J1235)))</formula>
    </cfRule>
    <cfRule type="containsText" dxfId="1026" priority="1952" operator="containsText" text="ENABLED">
      <formula>NOT(ISERROR(SEARCH("ENABLED",J1235)))</formula>
    </cfRule>
  </conditionalFormatting>
  <conditionalFormatting sqref="X1235">
    <cfRule type="notContainsBlanks" dxfId="1025" priority="1950">
      <formula>LEN(TRIM(X1235))&gt;0</formula>
    </cfRule>
  </conditionalFormatting>
  <conditionalFormatting sqref="K1235">
    <cfRule type="containsText" dxfId="1024" priority="1947" operator="containsText" text="DISABLED">
      <formula>NOT(ISERROR(SEARCH("DISABLED",K1235)))</formula>
    </cfRule>
    <cfRule type="containsText" dxfId="1023" priority="1948" operator="containsText" text="ENABLED">
      <formula>NOT(ISERROR(SEARCH("ENABLED",K1235)))</formula>
    </cfRule>
  </conditionalFormatting>
  <conditionalFormatting sqref="J1236">
    <cfRule type="containsText" dxfId="1022" priority="1945" operator="containsText" text="DISABLED">
      <formula>NOT(ISERROR(SEARCH("DISABLED",J1236)))</formula>
    </cfRule>
    <cfRule type="containsText" dxfId="1021" priority="1946" operator="containsText" text="ENABLED">
      <formula>NOT(ISERROR(SEARCH("ENABLED",J1236)))</formula>
    </cfRule>
  </conditionalFormatting>
  <conditionalFormatting sqref="X1236">
    <cfRule type="notContainsBlanks" dxfId="1020" priority="1944">
      <formula>LEN(TRIM(X1236))&gt;0</formula>
    </cfRule>
  </conditionalFormatting>
  <conditionalFormatting sqref="K1236">
    <cfRule type="containsText" dxfId="1019" priority="1941" operator="containsText" text="DISABLED">
      <formula>NOT(ISERROR(SEARCH("DISABLED",K1236)))</formula>
    </cfRule>
    <cfRule type="containsText" dxfId="1018" priority="1942" operator="containsText" text="ENABLED">
      <formula>NOT(ISERROR(SEARCH("ENABLED",K1236)))</formula>
    </cfRule>
  </conditionalFormatting>
  <conditionalFormatting sqref="J1327">
    <cfRule type="containsText" dxfId="1017" priority="1939" operator="containsText" text="DISABLED">
      <formula>NOT(ISERROR(SEARCH("DISABLED",J1327)))</formula>
    </cfRule>
    <cfRule type="containsText" dxfId="1016" priority="1940" operator="containsText" text="ENABLED">
      <formula>NOT(ISERROR(SEARCH("ENABLED",J1327)))</formula>
    </cfRule>
  </conditionalFormatting>
  <conditionalFormatting sqref="X1327">
    <cfRule type="notContainsBlanks" dxfId="1015" priority="1938">
      <formula>LEN(TRIM(X1327))&gt;0</formula>
    </cfRule>
  </conditionalFormatting>
  <conditionalFormatting sqref="K1327">
    <cfRule type="containsText" dxfId="1014" priority="1935" operator="containsText" text="DISABLED">
      <formula>NOT(ISERROR(SEARCH("DISABLED",K1327)))</formula>
    </cfRule>
    <cfRule type="containsText" dxfId="1013" priority="1936" operator="containsText" text="ENABLED">
      <formula>NOT(ISERROR(SEARCH("ENABLED",K1327)))</formula>
    </cfRule>
  </conditionalFormatting>
  <conditionalFormatting sqref="J1328">
    <cfRule type="containsText" dxfId="1012" priority="1933" operator="containsText" text="DISABLED">
      <formula>NOT(ISERROR(SEARCH("DISABLED",J1328)))</formula>
    </cfRule>
    <cfRule type="containsText" dxfId="1011" priority="1934" operator="containsText" text="ENABLED">
      <formula>NOT(ISERROR(SEARCH("ENABLED",J1328)))</formula>
    </cfRule>
  </conditionalFormatting>
  <conditionalFormatting sqref="X1328">
    <cfRule type="notContainsBlanks" dxfId="1010" priority="1932">
      <formula>LEN(TRIM(X1328))&gt;0</formula>
    </cfRule>
  </conditionalFormatting>
  <conditionalFormatting sqref="K1328">
    <cfRule type="containsText" dxfId="1009" priority="1929" operator="containsText" text="DISABLED">
      <formula>NOT(ISERROR(SEARCH("DISABLED",K1328)))</formula>
    </cfRule>
    <cfRule type="containsText" dxfId="1008" priority="1930" operator="containsText" text="ENABLED">
      <formula>NOT(ISERROR(SEARCH("ENABLED",K1328)))</formula>
    </cfRule>
  </conditionalFormatting>
  <conditionalFormatting sqref="J1329">
    <cfRule type="containsText" dxfId="1007" priority="1927" operator="containsText" text="DISABLED">
      <formula>NOT(ISERROR(SEARCH("DISABLED",J1329)))</formula>
    </cfRule>
    <cfRule type="containsText" dxfId="1006" priority="1928" operator="containsText" text="ENABLED">
      <formula>NOT(ISERROR(SEARCH("ENABLED",J1329)))</formula>
    </cfRule>
  </conditionalFormatting>
  <conditionalFormatting sqref="X1329">
    <cfRule type="notContainsBlanks" dxfId="1005" priority="1926">
      <formula>LEN(TRIM(X1329))&gt;0</formula>
    </cfRule>
  </conditionalFormatting>
  <conditionalFormatting sqref="K1329">
    <cfRule type="containsText" dxfId="1004" priority="1923" operator="containsText" text="DISABLED">
      <formula>NOT(ISERROR(SEARCH("DISABLED",K1329)))</formula>
    </cfRule>
    <cfRule type="containsText" dxfId="1003" priority="1924" operator="containsText" text="ENABLED">
      <formula>NOT(ISERROR(SEARCH("ENABLED",K1329)))</formula>
    </cfRule>
  </conditionalFormatting>
  <conditionalFormatting sqref="J1346">
    <cfRule type="containsText" dxfId="1002" priority="1921" operator="containsText" text="DISABLED">
      <formula>NOT(ISERROR(SEARCH("DISABLED",J1346)))</formula>
    </cfRule>
    <cfRule type="containsText" dxfId="1001" priority="1922" operator="containsText" text="ENABLED">
      <formula>NOT(ISERROR(SEARCH("ENABLED",J1346)))</formula>
    </cfRule>
  </conditionalFormatting>
  <conditionalFormatting sqref="X1346">
    <cfRule type="notContainsBlanks" dxfId="1000" priority="1920">
      <formula>LEN(TRIM(X1346))&gt;0</formula>
    </cfRule>
  </conditionalFormatting>
  <conditionalFormatting sqref="K1346">
    <cfRule type="containsText" dxfId="999" priority="1917" operator="containsText" text="DISABLED">
      <formula>NOT(ISERROR(SEARCH("DISABLED",K1346)))</formula>
    </cfRule>
    <cfRule type="containsText" dxfId="998" priority="1918" operator="containsText" text="ENABLED">
      <formula>NOT(ISERROR(SEARCH("ENABLED",K1346)))</formula>
    </cfRule>
  </conditionalFormatting>
  <conditionalFormatting sqref="J1347">
    <cfRule type="containsText" dxfId="997" priority="1915" operator="containsText" text="DISABLED">
      <formula>NOT(ISERROR(SEARCH("DISABLED",J1347)))</formula>
    </cfRule>
    <cfRule type="containsText" dxfId="996" priority="1916" operator="containsText" text="ENABLED">
      <formula>NOT(ISERROR(SEARCH("ENABLED",J1347)))</formula>
    </cfRule>
  </conditionalFormatting>
  <conditionalFormatting sqref="X1347">
    <cfRule type="notContainsBlanks" dxfId="995" priority="1914">
      <formula>LEN(TRIM(X1347))&gt;0</formula>
    </cfRule>
  </conditionalFormatting>
  <conditionalFormatting sqref="K1347">
    <cfRule type="containsText" dxfId="994" priority="1911" operator="containsText" text="DISABLED">
      <formula>NOT(ISERROR(SEARCH("DISABLED",K1347)))</formula>
    </cfRule>
    <cfRule type="containsText" dxfId="993" priority="1912" operator="containsText" text="ENABLED">
      <formula>NOT(ISERROR(SEARCH("ENABLED",K1347)))</formula>
    </cfRule>
  </conditionalFormatting>
  <conditionalFormatting sqref="J1348">
    <cfRule type="containsText" dxfId="992" priority="1909" operator="containsText" text="DISABLED">
      <formula>NOT(ISERROR(SEARCH("DISABLED",J1348)))</formula>
    </cfRule>
    <cfRule type="containsText" dxfId="991" priority="1910" operator="containsText" text="ENABLED">
      <formula>NOT(ISERROR(SEARCH("ENABLED",J1348)))</formula>
    </cfRule>
  </conditionalFormatting>
  <conditionalFormatting sqref="X1348">
    <cfRule type="notContainsBlanks" dxfId="990" priority="1908">
      <formula>LEN(TRIM(X1348))&gt;0</formula>
    </cfRule>
  </conditionalFormatting>
  <conditionalFormatting sqref="K1348">
    <cfRule type="containsText" dxfId="989" priority="1905" operator="containsText" text="DISABLED">
      <formula>NOT(ISERROR(SEARCH("DISABLED",K1348)))</formula>
    </cfRule>
    <cfRule type="containsText" dxfId="988" priority="1906" operator="containsText" text="ENABLED">
      <formula>NOT(ISERROR(SEARCH("ENABLED",K1348)))</formula>
    </cfRule>
  </conditionalFormatting>
  <conditionalFormatting sqref="J1440:J1441">
    <cfRule type="containsText" dxfId="987" priority="1897" operator="containsText" text="DISABLED">
      <formula>NOT(ISERROR(SEARCH("DISABLED",J1440)))</formula>
    </cfRule>
    <cfRule type="containsText" dxfId="986" priority="1898" operator="containsText" text="ENABLED">
      <formula>NOT(ISERROR(SEARCH("ENABLED",J1440)))</formula>
    </cfRule>
  </conditionalFormatting>
  <conditionalFormatting sqref="X1440:X1441">
    <cfRule type="notContainsBlanks" dxfId="985" priority="1896">
      <formula>LEN(TRIM(X1440))&gt;0</formula>
    </cfRule>
  </conditionalFormatting>
  <conditionalFormatting sqref="K1440:K1441">
    <cfRule type="containsText" dxfId="984" priority="1893" operator="containsText" text="DISABLED">
      <formula>NOT(ISERROR(SEARCH("DISABLED",K1440)))</formula>
    </cfRule>
    <cfRule type="containsText" dxfId="983" priority="1894" operator="containsText" text="ENABLED">
      <formula>NOT(ISERROR(SEARCH("ENABLED",K1440)))</formula>
    </cfRule>
  </conditionalFormatting>
  <conditionalFormatting sqref="X1442">
    <cfRule type="notContainsBlanks" dxfId="982" priority="1890">
      <formula>LEN(TRIM(X1442))&gt;0</formula>
    </cfRule>
  </conditionalFormatting>
  <conditionalFormatting sqref="K1442">
    <cfRule type="containsText" dxfId="981" priority="1887" operator="containsText" text="DISABLED">
      <formula>NOT(ISERROR(SEARCH("DISABLED",K1442)))</formula>
    </cfRule>
    <cfRule type="containsText" dxfId="980" priority="1888" operator="containsText" text="ENABLED">
      <formula>NOT(ISERROR(SEARCH("ENABLED",K1442)))</formula>
    </cfRule>
  </conditionalFormatting>
  <conditionalFormatting sqref="X1510">
    <cfRule type="notContainsBlanks" dxfId="979" priority="1884">
      <formula>LEN(TRIM(X1510))&gt;0</formula>
    </cfRule>
  </conditionalFormatting>
  <conditionalFormatting sqref="K1510">
    <cfRule type="containsText" dxfId="978" priority="1881" operator="containsText" text="DISABLED">
      <formula>NOT(ISERROR(SEARCH("DISABLED",K1510)))</formula>
    </cfRule>
    <cfRule type="containsText" dxfId="977" priority="1882" operator="containsText" text="ENABLED">
      <formula>NOT(ISERROR(SEARCH("ENABLED",K1510)))</formula>
    </cfRule>
  </conditionalFormatting>
  <conditionalFormatting sqref="J1816:K1818">
    <cfRule type="containsText" dxfId="976" priority="1879" operator="containsText" text="DISABLED">
      <formula>NOT(ISERROR(SEARCH("DISABLED",J1816)))</formula>
    </cfRule>
    <cfRule type="containsText" dxfId="975" priority="1880" operator="containsText" text="ENABLED">
      <formula>NOT(ISERROR(SEARCH("ENABLED",J1816)))</formula>
    </cfRule>
  </conditionalFormatting>
  <conditionalFormatting sqref="X1816:X1818">
    <cfRule type="notContainsBlanks" dxfId="974" priority="1878">
      <formula>LEN(TRIM(X1816))&gt;0</formula>
    </cfRule>
  </conditionalFormatting>
  <conditionalFormatting sqref="J2027">
    <cfRule type="containsText" dxfId="973" priority="1871" operator="containsText" text="DISABLED">
      <formula>NOT(ISERROR(SEARCH("DISABLED",J2027)))</formula>
    </cfRule>
    <cfRule type="containsText" dxfId="972" priority="1872" operator="containsText" text="ENABLED">
      <formula>NOT(ISERROR(SEARCH("ENABLED",J2027)))</formula>
    </cfRule>
  </conditionalFormatting>
  <conditionalFormatting sqref="X2027">
    <cfRule type="notContainsBlanks" dxfId="971" priority="1870">
      <formula>LEN(TRIM(X2027))&gt;0</formula>
    </cfRule>
  </conditionalFormatting>
  <conditionalFormatting sqref="K2027">
    <cfRule type="containsText" dxfId="970" priority="1867" operator="containsText" text="DISABLED">
      <formula>NOT(ISERROR(SEARCH("DISABLED",K2027)))</formula>
    </cfRule>
    <cfRule type="containsText" dxfId="969" priority="1868" operator="containsText" text="ENABLED">
      <formula>NOT(ISERROR(SEARCH("ENABLED",K2027)))</formula>
    </cfRule>
  </conditionalFormatting>
  <conditionalFormatting sqref="J2031">
    <cfRule type="containsText" dxfId="968" priority="1859" operator="containsText" text="DISABLED">
      <formula>NOT(ISERROR(SEARCH("DISABLED",J2031)))</formula>
    </cfRule>
    <cfRule type="containsText" dxfId="967" priority="1860" operator="containsText" text="ENABLED">
      <formula>NOT(ISERROR(SEARCH("ENABLED",J2031)))</formula>
    </cfRule>
  </conditionalFormatting>
  <conditionalFormatting sqref="X2031">
    <cfRule type="notContainsBlanks" dxfId="966" priority="1858">
      <formula>LEN(TRIM(X2031))&gt;0</formula>
    </cfRule>
  </conditionalFormatting>
  <conditionalFormatting sqref="K2031">
    <cfRule type="containsText" dxfId="965" priority="1855" operator="containsText" text="DISABLED">
      <formula>NOT(ISERROR(SEARCH("DISABLED",K2031)))</formula>
    </cfRule>
    <cfRule type="containsText" dxfId="964" priority="1856" operator="containsText" text="ENABLED">
      <formula>NOT(ISERROR(SEARCH("ENABLED",K2031)))</formula>
    </cfRule>
  </conditionalFormatting>
  <conditionalFormatting sqref="J2032">
    <cfRule type="containsText" dxfId="963" priority="1853" operator="containsText" text="DISABLED">
      <formula>NOT(ISERROR(SEARCH("DISABLED",J2032)))</formula>
    </cfRule>
    <cfRule type="containsText" dxfId="962" priority="1854" operator="containsText" text="ENABLED">
      <formula>NOT(ISERROR(SEARCH("ENABLED",J2032)))</formula>
    </cfRule>
  </conditionalFormatting>
  <conditionalFormatting sqref="X2032">
    <cfRule type="notContainsBlanks" dxfId="961" priority="1852">
      <formula>LEN(TRIM(X2032))&gt;0</formula>
    </cfRule>
  </conditionalFormatting>
  <conditionalFormatting sqref="K2032">
    <cfRule type="containsText" dxfId="960" priority="1849" operator="containsText" text="DISABLED">
      <formula>NOT(ISERROR(SEARCH("DISABLED",K2032)))</formula>
    </cfRule>
    <cfRule type="containsText" dxfId="959" priority="1850" operator="containsText" text="ENABLED">
      <formula>NOT(ISERROR(SEARCH("ENABLED",K2032)))</formula>
    </cfRule>
  </conditionalFormatting>
  <conditionalFormatting sqref="J2033">
    <cfRule type="containsText" dxfId="958" priority="1847" operator="containsText" text="DISABLED">
      <formula>NOT(ISERROR(SEARCH("DISABLED",J2033)))</formula>
    </cfRule>
    <cfRule type="containsText" dxfId="957" priority="1848" operator="containsText" text="ENABLED">
      <formula>NOT(ISERROR(SEARCH("ENABLED",J2033)))</formula>
    </cfRule>
  </conditionalFormatting>
  <conditionalFormatting sqref="X2033">
    <cfRule type="notContainsBlanks" dxfId="956" priority="1846">
      <formula>LEN(TRIM(X2033))&gt;0</formula>
    </cfRule>
  </conditionalFormatting>
  <conditionalFormatting sqref="K2033">
    <cfRule type="containsText" dxfId="955" priority="1843" operator="containsText" text="DISABLED">
      <formula>NOT(ISERROR(SEARCH("DISABLED",K2033)))</formula>
    </cfRule>
    <cfRule type="containsText" dxfId="954" priority="1844" operator="containsText" text="ENABLED">
      <formula>NOT(ISERROR(SEARCH("ENABLED",K2033)))</formula>
    </cfRule>
  </conditionalFormatting>
  <conditionalFormatting sqref="J2034">
    <cfRule type="containsText" dxfId="953" priority="1841" operator="containsText" text="DISABLED">
      <formula>NOT(ISERROR(SEARCH("DISABLED",J2034)))</formula>
    </cfRule>
    <cfRule type="containsText" dxfId="952" priority="1842" operator="containsText" text="ENABLED">
      <formula>NOT(ISERROR(SEARCH("ENABLED",J2034)))</formula>
    </cfRule>
  </conditionalFormatting>
  <conditionalFormatting sqref="X2034">
    <cfRule type="notContainsBlanks" dxfId="951" priority="1840">
      <formula>LEN(TRIM(X2034))&gt;0</formula>
    </cfRule>
  </conditionalFormatting>
  <conditionalFormatting sqref="K2034">
    <cfRule type="containsText" dxfId="950" priority="1837" operator="containsText" text="DISABLED">
      <formula>NOT(ISERROR(SEARCH("DISABLED",K2034)))</formula>
    </cfRule>
    <cfRule type="containsText" dxfId="949" priority="1838" operator="containsText" text="ENABLED">
      <formula>NOT(ISERROR(SEARCH("ENABLED",K2034)))</formula>
    </cfRule>
  </conditionalFormatting>
  <conditionalFormatting sqref="J2035">
    <cfRule type="containsText" dxfId="948" priority="1835" operator="containsText" text="DISABLED">
      <formula>NOT(ISERROR(SEARCH("DISABLED",J2035)))</formula>
    </cfRule>
    <cfRule type="containsText" dxfId="947" priority="1836" operator="containsText" text="ENABLED">
      <formula>NOT(ISERROR(SEARCH("ENABLED",J2035)))</formula>
    </cfRule>
  </conditionalFormatting>
  <conditionalFormatting sqref="X2035">
    <cfRule type="notContainsBlanks" dxfId="946" priority="1834">
      <formula>LEN(TRIM(X2035))&gt;0</formula>
    </cfRule>
  </conditionalFormatting>
  <conditionalFormatting sqref="K2035">
    <cfRule type="containsText" dxfId="945" priority="1831" operator="containsText" text="DISABLED">
      <formula>NOT(ISERROR(SEARCH("DISABLED",K2035)))</formula>
    </cfRule>
    <cfRule type="containsText" dxfId="944" priority="1832" operator="containsText" text="ENABLED">
      <formula>NOT(ISERROR(SEARCH("ENABLED",K2035)))</formula>
    </cfRule>
  </conditionalFormatting>
  <conditionalFormatting sqref="J2036">
    <cfRule type="containsText" dxfId="943" priority="1829" operator="containsText" text="DISABLED">
      <formula>NOT(ISERROR(SEARCH("DISABLED",J2036)))</formula>
    </cfRule>
    <cfRule type="containsText" dxfId="942" priority="1830" operator="containsText" text="ENABLED">
      <formula>NOT(ISERROR(SEARCH("ENABLED",J2036)))</formula>
    </cfRule>
  </conditionalFormatting>
  <conditionalFormatting sqref="X2036">
    <cfRule type="notContainsBlanks" dxfId="941" priority="1828">
      <formula>LEN(TRIM(X2036))&gt;0</formula>
    </cfRule>
  </conditionalFormatting>
  <conditionalFormatting sqref="K2036">
    <cfRule type="containsText" dxfId="940" priority="1825" operator="containsText" text="DISABLED">
      <formula>NOT(ISERROR(SEARCH("DISABLED",K2036)))</formula>
    </cfRule>
    <cfRule type="containsText" dxfId="939" priority="1826" operator="containsText" text="ENABLED">
      <formula>NOT(ISERROR(SEARCH("ENABLED",K2036)))</formula>
    </cfRule>
  </conditionalFormatting>
  <conditionalFormatting sqref="J2037">
    <cfRule type="containsText" dxfId="938" priority="1823" operator="containsText" text="DISABLED">
      <formula>NOT(ISERROR(SEARCH("DISABLED",J2037)))</formula>
    </cfRule>
    <cfRule type="containsText" dxfId="937" priority="1824" operator="containsText" text="ENABLED">
      <formula>NOT(ISERROR(SEARCH("ENABLED",J2037)))</formula>
    </cfRule>
  </conditionalFormatting>
  <conditionalFormatting sqref="X2037">
    <cfRule type="notContainsBlanks" dxfId="936" priority="1822">
      <formula>LEN(TRIM(X2037))&gt;0</formula>
    </cfRule>
  </conditionalFormatting>
  <conditionalFormatting sqref="K2037">
    <cfRule type="containsText" dxfId="935" priority="1819" operator="containsText" text="DISABLED">
      <formula>NOT(ISERROR(SEARCH("DISABLED",K2037)))</formula>
    </cfRule>
    <cfRule type="containsText" dxfId="934" priority="1820" operator="containsText" text="ENABLED">
      <formula>NOT(ISERROR(SEARCH("ENABLED",K2037)))</formula>
    </cfRule>
  </conditionalFormatting>
  <conditionalFormatting sqref="J2038">
    <cfRule type="containsText" dxfId="933" priority="1817" operator="containsText" text="DISABLED">
      <formula>NOT(ISERROR(SEARCH("DISABLED",J2038)))</formula>
    </cfRule>
    <cfRule type="containsText" dxfId="932" priority="1818" operator="containsText" text="ENABLED">
      <formula>NOT(ISERROR(SEARCH("ENABLED",J2038)))</formula>
    </cfRule>
  </conditionalFormatting>
  <conditionalFormatting sqref="X2038">
    <cfRule type="notContainsBlanks" dxfId="931" priority="1816">
      <formula>LEN(TRIM(X2038))&gt;0</formula>
    </cfRule>
  </conditionalFormatting>
  <conditionalFormatting sqref="K2038">
    <cfRule type="containsText" dxfId="930" priority="1813" operator="containsText" text="DISABLED">
      <formula>NOT(ISERROR(SEARCH("DISABLED",K2038)))</formula>
    </cfRule>
    <cfRule type="containsText" dxfId="929" priority="1814" operator="containsText" text="ENABLED">
      <formula>NOT(ISERROR(SEARCH("ENABLED",K2038)))</formula>
    </cfRule>
  </conditionalFormatting>
  <conditionalFormatting sqref="J2039">
    <cfRule type="containsText" dxfId="928" priority="1811" operator="containsText" text="DISABLED">
      <formula>NOT(ISERROR(SEARCH("DISABLED",J2039)))</formula>
    </cfRule>
    <cfRule type="containsText" dxfId="927" priority="1812" operator="containsText" text="ENABLED">
      <formula>NOT(ISERROR(SEARCH("ENABLED",J2039)))</formula>
    </cfRule>
  </conditionalFormatting>
  <conditionalFormatting sqref="X2039">
    <cfRule type="notContainsBlanks" dxfId="926" priority="1810">
      <formula>LEN(TRIM(X2039))&gt;0</formula>
    </cfRule>
  </conditionalFormatting>
  <conditionalFormatting sqref="K2039">
    <cfRule type="containsText" dxfId="925" priority="1807" operator="containsText" text="DISABLED">
      <formula>NOT(ISERROR(SEARCH("DISABLED",K2039)))</formula>
    </cfRule>
    <cfRule type="containsText" dxfId="924" priority="1808" operator="containsText" text="ENABLED">
      <formula>NOT(ISERROR(SEARCH("ENABLED",K2039)))</formula>
    </cfRule>
  </conditionalFormatting>
  <conditionalFormatting sqref="J2040">
    <cfRule type="containsText" dxfId="923" priority="1805" operator="containsText" text="DISABLED">
      <formula>NOT(ISERROR(SEARCH("DISABLED",J2040)))</formula>
    </cfRule>
    <cfRule type="containsText" dxfId="922" priority="1806" operator="containsText" text="ENABLED">
      <formula>NOT(ISERROR(SEARCH("ENABLED",J2040)))</formula>
    </cfRule>
  </conditionalFormatting>
  <conditionalFormatting sqref="X2040">
    <cfRule type="notContainsBlanks" dxfId="921" priority="1804">
      <formula>LEN(TRIM(X2040))&gt;0</formula>
    </cfRule>
  </conditionalFormatting>
  <conditionalFormatting sqref="K2040">
    <cfRule type="containsText" dxfId="920" priority="1801" operator="containsText" text="DISABLED">
      <formula>NOT(ISERROR(SEARCH("DISABLED",K2040)))</formula>
    </cfRule>
    <cfRule type="containsText" dxfId="919" priority="1802" operator="containsText" text="ENABLED">
      <formula>NOT(ISERROR(SEARCH("ENABLED",K2040)))</formula>
    </cfRule>
  </conditionalFormatting>
  <conditionalFormatting sqref="J2041">
    <cfRule type="containsText" dxfId="918" priority="1799" operator="containsText" text="DISABLED">
      <formula>NOT(ISERROR(SEARCH("DISABLED",J2041)))</formula>
    </cfRule>
    <cfRule type="containsText" dxfId="917" priority="1800" operator="containsText" text="ENABLED">
      <formula>NOT(ISERROR(SEARCH("ENABLED",J2041)))</formula>
    </cfRule>
  </conditionalFormatting>
  <conditionalFormatting sqref="X2041">
    <cfRule type="notContainsBlanks" dxfId="916" priority="1798">
      <formula>LEN(TRIM(X2041))&gt;0</formula>
    </cfRule>
  </conditionalFormatting>
  <conditionalFormatting sqref="K2041">
    <cfRule type="containsText" dxfId="915" priority="1795" operator="containsText" text="DISABLED">
      <formula>NOT(ISERROR(SEARCH("DISABLED",K2041)))</formula>
    </cfRule>
    <cfRule type="containsText" dxfId="914" priority="1796" operator="containsText" text="ENABLED">
      <formula>NOT(ISERROR(SEARCH("ENABLED",K2041)))</formula>
    </cfRule>
  </conditionalFormatting>
  <conditionalFormatting sqref="J2042:J2043">
    <cfRule type="containsText" dxfId="913" priority="1793" operator="containsText" text="DISABLED">
      <formula>NOT(ISERROR(SEARCH("DISABLED",J2042)))</formula>
    </cfRule>
    <cfRule type="containsText" dxfId="912" priority="1794" operator="containsText" text="ENABLED">
      <formula>NOT(ISERROR(SEARCH("ENABLED",J2042)))</formula>
    </cfRule>
  </conditionalFormatting>
  <conditionalFormatting sqref="X2042:X2044">
    <cfRule type="notContainsBlanks" dxfId="911" priority="1792">
      <formula>LEN(TRIM(X2042))&gt;0</formula>
    </cfRule>
  </conditionalFormatting>
  <conditionalFormatting sqref="K2042:K2044">
    <cfRule type="containsText" dxfId="910" priority="1789" operator="containsText" text="DISABLED">
      <formula>NOT(ISERROR(SEARCH("DISABLED",K2042)))</formula>
    </cfRule>
    <cfRule type="containsText" dxfId="909" priority="1790" operator="containsText" text="ENABLED">
      <formula>NOT(ISERROR(SEARCH("ENABLED",K2042)))</formula>
    </cfRule>
  </conditionalFormatting>
  <conditionalFormatting sqref="X2045">
    <cfRule type="notContainsBlanks" dxfId="908" priority="1786">
      <formula>LEN(TRIM(X2045))&gt;0</formula>
    </cfRule>
  </conditionalFormatting>
  <conditionalFormatting sqref="K2045">
    <cfRule type="containsText" dxfId="907" priority="1783" operator="containsText" text="DISABLED">
      <formula>NOT(ISERROR(SEARCH("DISABLED",K2045)))</formula>
    </cfRule>
    <cfRule type="containsText" dxfId="906" priority="1784" operator="containsText" text="ENABLED">
      <formula>NOT(ISERROR(SEARCH("ENABLED",K2045)))</formula>
    </cfRule>
  </conditionalFormatting>
  <conditionalFormatting sqref="X2046 X2048">
    <cfRule type="notContainsBlanks" dxfId="905" priority="1780">
      <formula>LEN(TRIM(X2046))&gt;0</formula>
    </cfRule>
  </conditionalFormatting>
  <conditionalFormatting sqref="K2046">
    <cfRule type="containsText" dxfId="904" priority="1777" operator="containsText" text="DISABLED">
      <formula>NOT(ISERROR(SEARCH("DISABLED",K2046)))</formula>
    </cfRule>
    <cfRule type="containsText" dxfId="903" priority="1778" operator="containsText" text="ENABLED">
      <formula>NOT(ISERROR(SEARCH("ENABLED",K2046)))</formula>
    </cfRule>
  </conditionalFormatting>
  <conditionalFormatting sqref="X2047">
    <cfRule type="notContainsBlanks" dxfId="902" priority="1774">
      <formula>LEN(TRIM(X2047))&gt;0</formula>
    </cfRule>
  </conditionalFormatting>
  <conditionalFormatting sqref="K2047">
    <cfRule type="containsText" dxfId="901" priority="1771" operator="containsText" text="DISABLED">
      <formula>NOT(ISERROR(SEARCH("DISABLED",K2047)))</formula>
    </cfRule>
    <cfRule type="containsText" dxfId="900" priority="1772" operator="containsText" text="ENABLED">
      <formula>NOT(ISERROR(SEARCH("ENABLED",K2047)))</formula>
    </cfRule>
  </conditionalFormatting>
  <conditionalFormatting sqref="K2048 K2050">
    <cfRule type="containsText" dxfId="899" priority="1766" operator="containsText" text="DISABLED">
      <formula>NOT(ISERROR(SEARCH("DISABLED",K2048)))</formula>
    </cfRule>
    <cfRule type="containsText" dxfId="898" priority="1767" operator="containsText" text="ENABLED">
      <formula>NOT(ISERROR(SEARCH("ENABLED",K2048)))</formula>
    </cfRule>
  </conditionalFormatting>
  <conditionalFormatting sqref="X2050">
    <cfRule type="notContainsBlanks" dxfId="897" priority="1739">
      <formula>LEN(TRIM(X2050))&gt;0</formula>
    </cfRule>
  </conditionalFormatting>
  <conditionalFormatting sqref="X2051">
    <cfRule type="notContainsBlanks" dxfId="896" priority="1735">
      <formula>LEN(TRIM(X2051))&gt;0</formula>
    </cfRule>
  </conditionalFormatting>
  <conditionalFormatting sqref="K2051">
    <cfRule type="containsText" dxfId="895" priority="1732" operator="containsText" text="DISABLED">
      <formula>NOT(ISERROR(SEARCH("DISABLED",K2051)))</formula>
    </cfRule>
    <cfRule type="containsText" dxfId="894" priority="1733" operator="containsText" text="ENABLED">
      <formula>NOT(ISERROR(SEARCH("ENABLED",K2051)))</formula>
    </cfRule>
  </conditionalFormatting>
  <conditionalFormatting sqref="X2052">
    <cfRule type="notContainsBlanks" dxfId="893" priority="1729">
      <formula>LEN(TRIM(X2052))&gt;0</formula>
    </cfRule>
  </conditionalFormatting>
  <conditionalFormatting sqref="K2052">
    <cfRule type="containsText" dxfId="892" priority="1726" operator="containsText" text="DISABLED">
      <formula>NOT(ISERROR(SEARCH("DISABLED",K2052)))</formula>
    </cfRule>
    <cfRule type="containsText" dxfId="891" priority="1727" operator="containsText" text="ENABLED">
      <formula>NOT(ISERROR(SEARCH("ENABLED",K2052)))</formula>
    </cfRule>
  </conditionalFormatting>
  <conditionalFormatting sqref="X2053">
    <cfRule type="notContainsBlanks" dxfId="890" priority="1723">
      <formula>LEN(TRIM(X2053))&gt;0</formula>
    </cfRule>
  </conditionalFormatting>
  <conditionalFormatting sqref="K2053">
    <cfRule type="containsText" dxfId="889" priority="1720" operator="containsText" text="DISABLED">
      <formula>NOT(ISERROR(SEARCH("DISABLED",K2053)))</formula>
    </cfRule>
    <cfRule type="containsText" dxfId="888" priority="1721" operator="containsText" text="ENABLED">
      <formula>NOT(ISERROR(SEARCH("ENABLED",K2053)))</formula>
    </cfRule>
  </conditionalFormatting>
  <conditionalFormatting sqref="X2054">
    <cfRule type="notContainsBlanks" dxfId="887" priority="1717">
      <formula>LEN(TRIM(X2054))&gt;0</formula>
    </cfRule>
  </conditionalFormatting>
  <conditionalFormatting sqref="K2054">
    <cfRule type="containsText" dxfId="886" priority="1714" operator="containsText" text="DISABLED">
      <formula>NOT(ISERROR(SEARCH("DISABLED",K2054)))</formula>
    </cfRule>
    <cfRule type="containsText" dxfId="885" priority="1715" operator="containsText" text="ENABLED">
      <formula>NOT(ISERROR(SEARCH("ENABLED",K2054)))</formula>
    </cfRule>
  </conditionalFormatting>
  <conditionalFormatting sqref="J1888:K1888">
    <cfRule type="containsText" dxfId="884" priority="1712" operator="containsText" text="DISABLED">
      <formula>NOT(ISERROR(SEARCH("DISABLED",J1888)))</formula>
    </cfRule>
    <cfRule type="containsText" dxfId="883" priority="1713" operator="containsText" text="ENABLED">
      <formula>NOT(ISERROR(SEARCH("ENABLED",J1888)))</formula>
    </cfRule>
  </conditionalFormatting>
  <conditionalFormatting sqref="X1888">
    <cfRule type="notContainsBlanks" dxfId="882" priority="1711">
      <formula>LEN(TRIM(X1888))&gt;0</formula>
    </cfRule>
  </conditionalFormatting>
  <conditionalFormatting sqref="X2055:X2056">
    <cfRule type="notContainsBlanks" dxfId="881" priority="1707">
      <formula>LEN(TRIM(X2055))&gt;0</formula>
    </cfRule>
  </conditionalFormatting>
  <conditionalFormatting sqref="X2056">
    <cfRule type="notContainsBlanks" dxfId="880" priority="1704">
      <formula>LEN(TRIM(X2056))&gt;0</formula>
    </cfRule>
  </conditionalFormatting>
  <conditionalFormatting sqref="K2055:K2056">
    <cfRule type="containsText" dxfId="879" priority="1701" operator="containsText" text="DISABLED">
      <formula>NOT(ISERROR(SEARCH("DISABLED",K2055)))</formula>
    </cfRule>
    <cfRule type="containsText" dxfId="878" priority="1702" operator="containsText" text="ENABLED">
      <formula>NOT(ISERROR(SEARCH("ENABLED",K2055)))</formula>
    </cfRule>
  </conditionalFormatting>
  <conditionalFormatting sqref="X2055">
    <cfRule type="notContainsBlanks" dxfId="877" priority="1694">
      <formula>LEN(TRIM(X2055))&gt;0</formula>
    </cfRule>
  </conditionalFormatting>
  <conditionalFormatting sqref="K2055">
    <cfRule type="containsText" dxfId="876" priority="1691" operator="containsText" text="DISABLED">
      <formula>NOT(ISERROR(SEARCH("DISABLED",K2055)))</formula>
    </cfRule>
    <cfRule type="containsText" dxfId="875" priority="1692" operator="containsText" text="ENABLED">
      <formula>NOT(ISERROR(SEARCH("ENABLED",K2055)))</formula>
    </cfRule>
  </conditionalFormatting>
  <conditionalFormatting sqref="K2059">
    <cfRule type="containsText" dxfId="874" priority="1666" operator="containsText" text="DISABLED">
      <formula>NOT(ISERROR(SEARCH("DISABLED",K2059)))</formula>
    </cfRule>
    <cfRule type="containsText" dxfId="873" priority="1667" operator="containsText" text="ENABLED">
      <formula>NOT(ISERROR(SEARCH("ENABLED",K2059)))</formula>
    </cfRule>
  </conditionalFormatting>
  <conditionalFormatting sqref="X2059">
    <cfRule type="notContainsBlanks" dxfId="872" priority="1665">
      <formula>LEN(TRIM(X2059))&gt;0</formula>
    </cfRule>
  </conditionalFormatting>
  <conditionalFormatting sqref="X2060:X2065">
    <cfRule type="notContainsBlanks" dxfId="871" priority="1661">
      <formula>LEN(TRIM(X2060))&gt;0</formula>
    </cfRule>
  </conditionalFormatting>
  <conditionalFormatting sqref="K2060:K2065">
    <cfRule type="containsText" dxfId="870" priority="1658" operator="containsText" text="DISABLED">
      <formula>NOT(ISERROR(SEARCH("DISABLED",K2060)))</formula>
    </cfRule>
    <cfRule type="containsText" dxfId="869" priority="1659" operator="containsText" text="ENABLED">
      <formula>NOT(ISERROR(SEARCH("ENABLED",K2060)))</formula>
    </cfRule>
  </conditionalFormatting>
  <conditionalFormatting sqref="X2049">
    <cfRule type="notContainsBlanks" dxfId="868" priority="1632">
      <formula>LEN(TRIM(X2049))&gt;0</formula>
    </cfRule>
  </conditionalFormatting>
  <conditionalFormatting sqref="K2049">
    <cfRule type="containsText" dxfId="867" priority="1627" operator="containsText" text="DISABLED">
      <formula>NOT(ISERROR(SEARCH("DISABLED",K2049)))</formula>
    </cfRule>
    <cfRule type="containsText" dxfId="866" priority="1628" operator="containsText" text="ENABLED">
      <formula>NOT(ISERROR(SEARCH("ENABLED",K2049)))</formula>
    </cfRule>
  </conditionalFormatting>
  <conditionalFormatting sqref="X2066:X2068">
    <cfRule type="notContainsBlanks" dxfId="865" priority="1624">
      <formula>LEN(TRIM(X2066))&gt;0</formula>
    </cfRule>
  </conditionalFormatting>
  <conditionalFormatting sqref="K2066:K2068">
    <cfRule type="containsText" dxfId="864" priority="1621" operator="containsText" text="DISABLED">
      <formula>NOT(ISERROR(SEARCH("DISABLED",K2066)))</formula>
    </cfRule>
    <cfRule type="containsText" dxfId="863" priority="1622" operator="containsText" text="ENABLED">
      <formula>NOT(ISERROR(SEARCH("ENABLED",K2066)))</formula>
    </cfRule>
  </conditionalFormatting>
  <conditionalFormatting sqref="J1903">
    <cfRule type="containsText" dxfId="862" priority="1613" operator="containsText" text="DISABLED">
      <formula>NOT(ISERROR(SEARCH("DISABLED",J1903)))</formula>
    </cfRule>
    <cfRule type="containsText" dxfId="861" priority="1614" operator="containsText" text="ENABLED">
      <formula>NOT(ISERROR(SEARCH("ENABLED",J1903)))</formula>
    </cfRule>
  </conditionalFormatting>
  <conditionalFormatting sqref="X1903">
    <cfRule type="notContainsBlanks" dxfId="860" priority="1612">
      <formula>LEN(TRIM(X1903))&gt;0</formula>
    </cfRule>
  </conditionalFormatting>
  <conditionalFormatting sqref="K1903">
    <cfRule type="containsText" dxfId="859" priority="1609" operator="containsText" text="DISABLED">
      <formula>NOT(ISERROR(SEARCH("DISABLED",K1903)))</formula>
    </cfRule>
    <cfRule type="containsText" dxfId="858" priority="1610" operator="containsText" text="ENABLED">
      <formula>NOT(ISERROR(SEARCH("ENABLED",K1903)))</formula>
    </cfRule>
  </conditionalFormatting>
  <conditionalFormatting sqref="J1953">
    <cfRule type="containsText" dxfId="857" priority="1599" operator="containsText" text="DISABLED">
      <formula>NOT(ISERROR(SEARCH("DISABLED",J1953)))</formula>
    </cfRule>
    <cfRule type="containsText" dxfId="856" priority="1600" operator="containsText" text="ENABLED">
      <formula>NOT(ISERROR(SEARCH("ENABLED",J1953)))</formula>
    </cfRule>
  </conditionalFormatting>
  <conditionalFormatting sqref="X1953">
    <cfRule type="notContainsBlanks" dxfId="855" priority="1598">
      <formula>LEN(TRIM(X1953))&gt;0</formula>
    </cfRule>
  </conditionalFormatting>
  <conditionalFormatting sqref="K1953">
    <cfRule type="containsText" dxfId="854" priority="1595" operator="containsText" text="DISABLED">
      <formula>NOT(ISERROR(SEARCH("DISABLED",K1953)))</formula>
    </cfRule>
    <cfRule type="containsText" dxfId="853" priority="1596" operator="containsText" text="ENABLED">
      <formula>NOT(ISERROR(SEARCH("ENABLED",K1953)))</formula>
    </cfRule>
  </conditionalFormatting>
  <conditionalFormatting sqref="J1952">
    <cfRule type="containsText" dxfId="852" priority="1593" operator="containsText" text="DISABLED">
      <formula>NOT(ISERROR(SEARCH("DISABLED",J1952)))</formula>
    </cfRule>
    <cfRule type="containsText" dxfId="851" priority="1594" operator="containsText" text="ENABLED">
      <formula>NOT(ISERROR(SEARCH("ENABLED",J1952)))</formula>
    </cfRule>
  </conditionalFormatting>
  <conditionalFormatting sqref="X1952">
    <cfRule type="notContainsBlanks" dxfId="850" priority="1592">
      <formula>LEN(TRIM(X1952))&gt;0</formula>
    </cfRule>
  </conditionalFormatting>
  <conditionalFormatting sqref="K1952">
    <cfRule type="containsText" dxfId="849" priority="1589" operator="containsText" text="DISABLED">
      <formula>NOT(ISERROR(SEARCH("DISABLED",K1952)))</formula>
    </cfRule>
    <cfRule type="containsText" dxfId="848" priority="1590" operator="containsText" text="ENABLED">
      <formula>NOT(ISERROR(SEARCH("ENABLED",K1952)))</formula>
    </cfRule>
  </conditionalFormatting>
  <conditionalFormatting sqref="J1950">
    <cfRule type="containsText" dxfId="847" priority="1587" operator="containsText" text="DISABLED">
      <formula>NOT(ISERROR(SEARCH("DISABLED",J1950)))</formula>
    </cfRule>
    <cfRule type="containsText" dxfId="846" priority="1588" operator="containsText" text="ENABLED">
      <formula>NOT(ISERROR(SEARCH("ENABLED",J1950)))</formula>
    </cfRule>
  </conditionalFormatting>
  <conditionalFormatting sqref="X1950">
    <cfRule type="notContainsBlanks" dxfId="845" priority="1586">
      <formula>LEN(TRIM(X1950))&gt;0</formula>
    </cfRule>
  </conditionalFormatting>
  <conditionalFormatting sqref="K1950">
    <cfRule type="containsText" dxfId="844" priority="1583" operator="containsText" text="DISABLED">
      <formula>NOT(ISERROR(SEARCH("DISABLED",K1950)))</formula>
    </cfRule>
    <cfRule type="containsText" dxfId="843" priority="1584" operator="containsText" text="ENABLED">
      <formula>NOT(ISERROR(SEARCH("ENABLED",K1950)))</formula>
    </cfRule>
  </conditionalFormatting>
  <conditionalFormatting sqref="X1898">
    <cfRule type="notContainsBlanks" dxfId="842" priority="1568">
      <formula>LEN(TRIM(X1898))&gt;0</formula>
    </cfRule>
  </conditionalFormatting>
  <conditionalFormatting sqref="K1898">
    <cfRule type="containsText" dxfId="841" priority="1565" operator="containsText" text="DISABLED">
      <formula>NOT(ISERROR(SEARCH("DISABLED",K1898)))</formula>
    </cfRule>
    <cfRule type="containsText" dxfId="840" priority="1566" operator="containsText" text="ENABLED">
      <formula>NOT(ISERROR(SEARCH("ENABLED",K1898)))</formula>
    </cfRule>
  </conditionalFormatting>
  <conditionalFormatting sqref="J1822">
    <cfRule type="containsText" dxfId="839" priority="1563" operator="containsText" text="DISABLED">
      <formula>NOT(ISERROR(SEARCH("DISABLED",J1822)))</formula>
    </cfRule>
    <cfRule type="containsText" dxfId="838" priority="1564" operator="containsText" text="ENABLED">
      <formula>NOT(ISERROR(SEARCH("ENABLED",J1822)))</formula>
    </cfRule>
  </conditionalFormatting>
  <conditionalFormatting sqref="X1822">
    <cfRule type="notContainsBlanks" dxfId="837" priority="1562">
      <formula>LEN(TRIM(X1822))&gt;0</formula>
    </cfRule>
  </conditionalFormatting>
  <conditionalFormatting sqref="K1822">
    <cfRule type="containsText" dxfId="836" priority="1559" operator="containsText" text="DISABLED">
      <formula>NOT(ISERROR(SEARCH("DISABLED",K1822)))</formula>
    </cfRule>
    <cfRule type="containsText" dxfId="835" priority="1560" operator="containsText" text="ENABLED">
      <formula>NOT(ISERROR(SEARCH("ENABLED",K1822)))</formula>
    </cfRule>
  </conditionalFormatting>
  <conditionalFormatting sqref="X2069">
    <cfRule type="notContainsBlanks" dxfId="834" priority="1552">
      <formula>LEN(TRIM(X2069))&gt;0</formula>
    </cfRule>
  </conditionalFormatting>
  <conditionalFormatting sqref="K2069">
    <cfRule type="containsText" dxfId="833" priority="1549" operator="containsText" text="DISABLED">
      <formula>NOT(ISERROR(SEARCH("DISABLED",K2069)))</formula>
    </cfRule>
    <cfRule type="containsText" dxfId="832" priority="1550" operator="containsText" text="ENABLED">
      <formula>NOT(ISERROR(SEARCH("ENABLED",K2069)))</formula>
    </cfRule>
  </conditionalFormatting>
  <conditionalFormatting sqref="J2071:J2073">
    <cfRule type="containsText" dxfId="831" priority="1529" operator="containsText" text="DISABLED">
      <formula>NOT(ISERROR(SEARCH("DISABLED",J2071)))</formula>
    </cfRule>
    <cfRule type="containsText" dxfId="830" priority="1530" operator="containsText" text="ENABLED">
      <formula>NOT(ISERROR(SEARCH("ENABLED",J2071)))</formula>
    </cfRule>
  </conditionalFormatting>
  <conditionalFormatting sqref="X2070:X2073">
    <cfRule type="notContainsBlanks" dxfId="829" priority="1528">
      <formula>LEN(TRIM(X2070))&gt;0</formula>
    </cfRule>
  </conditionalFormatting>
  <conditionalFormatting sqref="K2070:K2073">
    <cfRule type="containsText" dxfId="828" priority="1525" operator="containsText" text="DISABLED">
      <formula>NOT(ISERROR(SEARCH("DISABLED",K2070)))</formula>
    </cfRule>
    <cfRule type="containsText" dxfId="827" priority="1526" operator="containsText" text="ENABLED">
      <formula>NOT(ISERROR(SEARCH("ENABLED",K2070)))</formula>
    </cfRule>
  </conditionalFormatting>
  <conditionalFormatting sqref="J1881">
    <cfRule type="containsText" dxfId="826" priority="1523" operator="containsText" text="DISABLED">
      <formula>NOT(ISERROR(SEARCH("DISABLED",J1881)))</formula>
    </cfRule>
    <cfRule type="containsText" dxfId="825" priority="1524" operator="containsText" text="ENABLED">
      <formula>NOT(ISERROR(SEARCH("ENABLED",J1881)))</formula>
    </cfRule>
  </conditionalFormatting>
  <conditionalFormatting sqref="X1881">
    <cfRule type="notContainsBlanks" dxfId="824" priority="1522">
      <formula>LEN(TRIM(X1881))&gt;0</formula>
    </cfRule>
  </conditionalFormatting>
  <conditionalFormatting sqref="K1881">
    <cfRule type="containsText" dxfId="823" priority="1519" operator="containsText" text="DISABLED">
      <formula>NOT(ISERROR(SEARCH("DISABLED",K1881)))</formula>
    </cfRule>
    <cfRule type="containsText" dxfId="822" priority="1520" operator="containsText" text="ENABLED">
      <formula>NOT(ISERROR(SEARCH("ENABLED",K1881)))</formula>
    </cfRule>
  </conditionalFormatting>
  <conditionalFormatting sqref="J1901">
    <cfRule type="containsText" dxfId="821" priority="1517" operator="containsText" text="DISABLED">
      <formula>NOT(ISERROR(SEARCH("DISABLED",J1901)))</formula>
    </cfRule>
    <cfRule type="containsText" dxfId="820" priority="1518" operator="containsText" text="ENABLED">
      <formula>NOT(ISERROR(SEARCH("ENABLED",J1901)))</formula>
    </cfRule>
  </conditionalFormatting>
  <conditionalFormatting sqref="X1901">
    <cfRule type="notContainsBlanks" dxfId="819" priority="1516">
      <formula>LEN(TRIM(X1901))&gt;0</formula>
    </cfRule>
  </conditionalFormatting>
  <conditionalFormatting sqref="K1901">
    <cfRule type="containsText" dxfId="818" priority="1513" operator="containsText" text="DISABLED">
      <formula>NOT(ISERROR(SEARCH("DISABLED",K1901)))</formula>
    </cfRule>
    <cfRule type="containsText" dxfId="817" priority="1514" operator="containsText" text="ENABLED">
      <formula>NOT(ISERROR(SEARCH("ENABLED",K1901)))</formula>
    </cfRule>
  </conditionalFormatting>
  <conditionalFormatting sqref="J1902">
    <cfRule type="containsText" dxfId="816" priority="1511" operator="containsText" text="DISABLED">
      <formula>NOT(ISERROR(SEARCH("DISABLED",J1902)))</formula>
    </cfRule>
    <cfRule type="containsText" dxfId="815" priority="1512" operator="containsText" text="ENABLED">
      <formula>NOT(ISERROR(SEARCH("ENABLED",J1902)))</formula>
    </cfRule>
  </conditionalFormatting>
  <conditionalFormatting sqref="X1902">
    <cfRule type="notContainsBlanks" dxfId="814" priority="1510">
      <formula>LEN(TRIM(X1902))&gt;0</formula>
    </cfRule>
  </conditionalFormatting>
  <conditionalFormatting sqref="K1902">
    <cfRule type="containsText" dxfId="813" priority="1508" operator="containsText" text="DISABLED">
      <formula>NOT(ISERROR(SEARCH("DISABLED",K1902)))</formula>
    </cfRule>
    <cfRule type="containsText" dxfId="812" priority="1509" operator="containsText" text="ENABLED">
      <formula>NOT(ISERROR(SEARCH("ENABLED",K1902)))</formula>
    </cfRule>
  </conditionalFormatting>
  <conditionalFormatting sqref="K43">
    <cfRule type="containsText" dxfId="811" priority="1499" operator="containsText" text="DISABLED">
      <formula>NOT(ISERROR(SEARCH("DISABLED",K43)))</formula>
    </cfRule>
    <cfRule type="containsText" dxfId="810" priority="1500" operator="containsText" text="ENABLED">
      <formula>NOT(ISERROR(SEARCH("ENABLED",K43)))</formula>
    </cfRule>
  </conditionalFormatting>
  <conditionalFormatting sqref="X43">
    <cfRule type="notContainsBlanks" dxfId="809" priority="1498">
      <formula>LEN(TRIM(X43))&gt;0</formula>
    </cfRule>
  </conditionalFormatting>
  <conditionalFormatting sqref="K1582">
    <cfRule type="containsText" dxfId="808" priority="1495" operator="containsText" text="DISABLED">
      <formula>NOT(ISERROR(SEARCH("DISABLED",K1582)))</formula>
    </cfRule>
    <cfRule type="containsText" dxfId="807" priority="1496" operator="containsText" text="ENABLED">
      <formula>NOT(ISERROR(SEARCH("ENABLED",K1582)))</formula>
    </cfRule>
  </conditionalFormatting>
  <conditionalFormatting sqref="X1582">
    <cfRule type="notContainsBlanks" dxfId="806" priority="1494">
      <formula>LEN(TRIM(X1582))&gt;0</formula>
    </cfRule>
  </conditionalFormatting>
  <conditionalFormatting sqref="J54:K54">
    <cfRule type="containsText" dxfId="805" priority="1487" operator="containsText" text="DISABLED">
      <formula>NOT(ISERROR(SEARCH("DISABLED",J54)))</formula>
    </cfRule>
    <cfRule type="containsText" dxfId="804" priority="1488" operator="containsText" text="ENABLED">
      <formula>NOT(ISERROR(SEARCH("ENABLED",J54)))</formula>
    </cfRule>
  </conditionalFormatting>
  <conditionalFormatting sqref="X54">
    <cfRule type="notContainsBlanks" dxfId="803" priority="1486">
      <formula>LEN(TRIM(X54))&gt;0</formula>
    </cfRule>
  </conditionalFormatting>
  <conditionalFormatting sqref="J55:K55">
    <cfRule type="containsText" dxfId="802" priority="1483" operator="containsText" text="DISABLED">
      <formula>NOT(ISERROR(SEARCH("DISABLED",J55)))</formula>
    </cfRule>
    <cfRule type="containsText" dxfId="801" priority="1484" operator="containsText" text="ENABLED">
      <formula>NOT(ISERROR(SEARCH("ENABLED",J55)))</formula>
    </cfRule>
  </conditionalFormatting>
  <conditionalFormatting sqref="X55">
    <cfRule type="notContainsBlanks" dxfId="800" priority="1482">
      <formula>LEN(TRIM(X55))&gt;0</formula>
    </cfRule>
  </conditionalFormatting>
  <conditionalFormatting sqref="X61">
    <cfRule type="notContainsBlanks" dxfId="799" priority="1474">
      <formula>LEN(TRIM(X61))&gt;0</formula>
    </cfRule>
  </conditionalFormatting>
  <conditionalFormatting sqref="X62">
    <cfRule type="notContainsBlanks" dxfId="798" priority="1472">
      <formula>LEN(TRIM(X62))&gt;0</formula>
    </cfRule>
  </conditionalFormatting>
  <conditionalFormatting sqref="X62">
    <cfRule type="notContainsBlanks" dxfId="797" priority="1469">
      <formula>LEN(TRIM(X62))&gt;0</formula>
    </cfRule>
  </conditionalFormatting>
  <conditionalFormatting sqref="K62">
    <cfRule type="containsText" dxfId="796" priority="1466" operator="containsText" text="DISABLED">
      <formula>NOT(ISERROR(SEARCH("DISABLED",K62)))</formula>
    </cfRule>
    <cfRule type="containsText" dxfId="795" priority="1467" operator="containsText" text="ENABLED">
      <formula>NOT(ISERROR(SEARCH("ENABLED",K62)))</formula>
    </cfRule>
  </conditionalFormatting>
  <conditionalFormatting sqref="J71:K71">
    <cfRule type="containsText" dxfId="794" priority="1460" operator="containsText" text="DISABLED">
      <formula>NOT(ISERROR(SEARCH("DISABLED",J71)))</formula>
    </cfRule>
    <cfRule type="containsText" dxfId="793" priority="1461" operator="containsText" text="ENABLED">
      <formula>NOT(ISERROR(SEARCH("ENABLED",J71)))</formula>
    </cfRule>
  </conditionalFormatting>
  <conditionalFormatting sqref="X71">
    <cfRule type="notContainsBlanks" dxfId="792" priority="1459">
      <formula>LEN(TRIM(X71))&gt;0</formula>
    </cfRule>
  </conditionalFormatting>
  <conditionalFormatting sqref="K75">
    <cfRule type="containsText" dxfId="791" priority="1452" operator="containsText" text="DISABLED">
      <formula>NOT(ISERROR(SEARCH("DISABLED",K75)))</formula>
    </cfRule>
    <cfRule type="containsText" dxfId="790" priority="1453" operator="containsText" text="ENABLED">
      <formula>NOT(ISERROR(SEARCH("ENABLED",K75)))</formula>
    </cfRule>
  </conditionalFormatting>
  <conditionalFormatting sqref="X75">
    <cfRule type="notContainsBlanks" dxfId="789" priority="1451">
      <formula>LEN(TRIM(X75))&gt;0</formula>
    </cfRule>
  </conditionalFormatting>
  <conditionalFormatting sqref="K82">
    <cfRule type="containsText" dxfId="788" priority="1444" operator="containsText" text="DISABLED">
      <formula>NOT(ISERROR(SEARCH("DISABLED",K82)))</formula>
    </cfRule>
    <cfRule type="containsText" dxfId="787" priority="1445" operator="containsText" text="ENABLED">
      <formula>NOT(ISERROR(SEARCH("ENABLED",K82)))</formula>
    </cfRule>
  </conditionalFormatting>
  <conditionalFormatting sqref="X82">
    <cfRule type="notContainsBlanks" dxfId="786" priority="1443">
      <formula>LEN(TRIM(X82))&gt;0</formula>
    </cfRule>
  </conditionalFormatting>
  <conditionalFormatting sqref="J2101:K2103">
    <cfRule type="containsText" dxfId="785" priority="1440" operator="containsText" text="DISABLED">
      <formula>NOT(ISERROR(SEARCH("DISABLED",J2101)))</formula>
    </cfRule>
    <cfRule type="containsText" dxfId="784" priority="1441" operator="containsText" text="ENABLED">
      <formula>NOT(ISERROR(SEARCH("ENABLED",J2101)))</formula>
    </cfRule>
  </conditionalFormatting>
  <conditionalFormatting sqref="X2101:X2103">
    <cfRule type="notContainsBlanks" dxfId="783" priority="1439">
      <formula>LEN(TRIM(X2101))&gt;0</formula>
    </cfRule>
  </conditionalFormatting>
  <conditionalFormatting sqref="K106">
    <cfRule type="containsText" dxfId="782" priority="1436" operator="containsText" text="DISABLED">
      <formula>NOT(ISERROR(SEARCH("DISABLED",K106)))</formula>
    </cfRule>
    <cfRule type="containsText" dxfId="781" priority="1437" operator="containsText" text="ENABLED">
      <formula>NOT(ISERROR(SEARCH("ENABLED",K106)))</formula>
    </cfRule>
  </conditionalFormatting>
  <conditionalFormatting sqref="X106">
    <cfRule type="notContainsBlanks" dxfId="780" priority="1435">
      <formula>LEN(TRIM(X106))&gt;0</formula>
    </cfRule>
  </conditionalFormatting>
  <conditionalFormatting sqref="X118">
    <cfRule type="notContainsBlanks" dxfId="779" priority="1425">
      <formula>LEN(TRIM(X118))&gt;0</formula>
    </cfRule>
  </conditionalFormatting>
  <conditionalFormatting sqref="J120:K122">
    <cfRule type="containsText" dxfId="778" priority="1422" operator="containsText" text="DISABLED">
      <formula>NOT(ISERROR(SEARCH("DISABLED",J120)))</formula>
    </cfRule>
    <cfRule type="containsText" dxfId="777" priority="1423" operator="containsText" text="ENABLED">
      <formula>NOT(ISERROR(SEARCH("ENABLED",J120)))</formula>
    </cfRule>
  </conditionalFormatting>
  <conditionalFormatting sqref="X120:X122">
    <cfRule type="notContainsBlanks" dxfId="776" priority="1421">
      <formula>LEN(TRIM(X120))&gt;0</formula>
    </cfRule>
  </conditionalFormatting>
  <conditionalFormatting sqref="J123:K123">
    <cfRule type="containsText" dxfId="775" priority="1418" operator="containsText" text="DISABLED">
      <formula>NOT(ISERROR(SEARCH("DISABLED",J123)))</formula>
    </cfRule>
    <cfRule type="containsText" dxfId="774" priority="1419" operator="containsText" text="ENABLED">
      <formula>NOT(ISERROR(SEARCH("ENABLED",J123)))</formula>
    </cfRule>
  </conditionalFormatting>
  <conditionalFormatting sqref="X123">
    <cfRule type="notContainsBlanks" dxfId="773" priority="1417">
      <formula>LEN(TRIM(X123))&gt;0</formula>
    </cfRule>
  </conditionalFormatting>
  <conditionalFormatting sqref="J124:K124">
    <cfRule type="containsText" dxfId="772" priority="1414" operator="containsText" text="DISABLED">
      <formula>NOT(ISERROR(SEARCH("DISABLED",J124)))</formula>
    </cfRule>
    <cfRule type="containsText" dxfId="771" priority="1415" operator="containsText" text="ENABLED">
      <formula>NOT(ISERROR(SEARCH("ENABLED",J124)))</formula>
    </cfRule>
  </conditionalFormatting>
  <conditionalFormatting sqref="X124">
    <cfRule type="notContainsBlanks" dxfId="770" priority="1413">
      <formula>LEN(TRIM(X124))&gt;0</formula>
    </cfRule>
  </conditionalFormatting>
  <conditionalFormatting sqref="J125:K125">
    <cfRule type="containsText" dxfId="769" priority="1410" operator="containsText" text="DISABLED">
      <formula>NOT(ISERROR(SEARCH("DISABLED",J125)))</formula>
    </cfRule>
    <cfRule type="containsText" dxfId="768" priority="1411" operator="containsText" text="ENABLED">
      <formula>NOT(ISERROR(SEARCH("ENABLED",J125)))</formula>
    </cfRule>
  </conditionalFormatting>
  <conditionalFormatting sqref="X125">
    <cfRule type="notContainsBlanks" dxfId="767" priority="1409">
      <formula>LEN(TRIM(X125))&gt;0</formula>
    </cfRule>
  </conditionalFormatting>
  <conditionalFormatting sqref="J126:K126">
    <cfRule type="containsText" dxfId="766" priority="1406" operator="containsText" text="DISABLED">
      <formula>NOT(ISERROR(SEARCH("DISABLED",J126)))</formula>
    </cfRule>
    <cfRule type="containsText" dxfId="765" priority="1407" operator="containsText" text="ENABLED">
      <formula>NOT(ISERROR(SEARCH("ENABLED",J126)))</formula>
    </cfRule>
  </conditionalFormatting>
  <conditionalFormatting sqref="X126">
    <cfRule type="notContainsBlanks" dxfId="764" priority="1405">
      <formula>LEN(TRIM(X126))&gt;0</formula>
    </cfRule>
  </conditionalFormatting>
  <conditionalFormatting sqref="J127:K127">
    <cfRule type="containsText" dxfId="763" priority="1402" operator="containsText" text="DISABLED">
      <formula>NOT(ISERROR(SEARCH("DISABLED",J127)))</formula>
    </cfRule>
    <cfRule type="containsText" dxfId="762" priority="1403" operator="containsText" text="ENABLED">
      <formula>NOT(ISERROR(SEARCH("ENABLED",J127)))</formula>
    </cfRule>
  </conditionalFormatting>
  <conditionalFormatting sqref="X127">
    <cfRule type="notContainsBlanks" dxfId="761" priority="1401">
      <formula>LEN(TRIM(X127))&gt;0</formula>
    </cfRule>
  </conditionalFormatting>
  <conditionalFormatting sqref="J128:J131">
    <cfRule type="containsText" dxfId="760" priority="1398" operator="containsText" text="DISABLED">
      <formula>NOT(ISERROR(SEARCH("DISABLED",J128)))</formula>
    </cfRule>
    <cfRule type="containsText" dxfId="759" priority="1399" operator="containsText" text="ENABLED">
      <formula>NOT(ISERROR(SEARCH("ENABLED",J128)))</formula>
    </cfRule>
  </conditionalFormatting>
  <conditionalFormatting sqref="X128:X131">
    <cfRule type="notContainsBlanks" dxfId="758" priority="1397">
      <formula>LEN(TRIM(X128))&gt;0</formula>
    </cfRule>
  </conditionalFormatting>
  <conditionalFormatting sqref="K128:K131">
    <cfRule type="containsText" dxfId="757" priority="1394" operator="containsText" text="DISABLED">
      <formula>NOT(ISERROR(SEARCH("DISABLED",K128)))</formula>
    </cfRule>
    <cfRule type="containsText" dxfId="756" priority="1395" operator="containsText" text="ENABLED">
      <formula>NOT(ISERROR(SEARCH("ENABLED",K128)))</formula>
    </cfRule>
  </conditionalFormatting>
  <conditionalFormatting sqref="J132:K132">
    <cfRule type="containsText" dxfId="755" priority="1392" operator="containsText" text="DISABLED">
      <formula>NOT(ISERROR(SEARCH("DISABLED",J132)))</formula>
    </cfRule>
    <cfRule type="containsText" dxfId="754" priority="1393" operator="containsText" text="ENABLED">
      <formula>NOT(ISERROR(SEARCH("ENABLED",J132)))</formula>
    </cfRule>
  </conditionalFormatting>
  <conditionalFormatting sqref="X132">
    <cfRule type="notContainsBlanks" dxfId="753" priority="1391">
      <formula>LEN(TRIM(X132))&gt;0</formula>
    </cfRule>
  </conditionalFormatting>
  <conditionalFormatting sqref="J417">
    <cfRule type="containsText" dxfId="752" priority="1388" operator="containsText" text="DISABLED">
      <formula>NOT(ISERROR(SEARCH("DISABLED",J417)))</formula>
    </cfRule>
    <cfRule type="containsText" dxfId="751" priority="1389" operator="containsText" text="ENABLED">
      <formula>NOT(ISERROR(SEARCH("ENABLED",J417)))</formula>
    </cfRule>
  </conditionalFormatting>
  <conditionalFormatting sqref="X440:X447">
    <cfRule type="notContainsBlanks" dxfId="750" priority="1379">
      <formula>LEN(TRIM(X440))&gt;0</formula>
    </cfRule>
  </conditionalFormatting>
  <conditionalFormatting sqref="K440:K447">
    <cfRule type="containsText" dxfId="749" priority="1376" operator="containsText" text="DISABLED">
      <formula>NOT(ISERROR(SEARCH("DISABLED",K440)))</formula>
    </cfRule>
    <cfRule type="containsText" dxfId="748" priority="1377" operator="containsText" text="ENABLED">
      <formula>NOT(ISERROR(SEARCH("ENABLED",K440)))</formula>
    </cfRule>
  </conditionalFormatting>
  <conditionalFormatting sqref="J969">
    <cfRule type="containsText" dxfId="747" priority="1374" operator="containsText" text="DISABLED">
      <formula>NOT(ISERROR(SEARCH("DISABLED",J969)))</formula>
    </cfRule>
    <cfRule type="containsText" dxfId="746" priority="1375" operator="containsText" text="ENABLED">
      <formula>NOT(ISERROR(SEARCH("ENABLED",J969)))</formula>
    </cfRule>
  </conditionalFormatting>
  <conditionalFormatting sqref="X969">
    <cfRule type="notContainsBlanks" dxfId="745" priority="1373">
      <formula>LEN(TRIM(X969))&gt;0</formula>
    </cfRule>
  </conditionalFormatting>
  <conditionalFormatting sqref="K969">
    <cfRule type="containsText" dxfId="744" priority="1370" operator="containsText" text="DISABLED">
      <formula>NOT(ISERROR(SEARCH("DISABLED",K969)))</formula>
    </cfRule>
    <cfRule type="containsText" dxfId="743" priority="1371" operator="containsText" text="ENABLED">
      <formula>NOT(ISERROR(SEARCH("ENABLED",K969)))</formula>
    </cfRule>
  </conditionalFormatting>
  <conditionalFormatting sqref="J1067">
    <cfRule type="containsText" dxfId="742" priority="1368" operator="containsText" text="DISABLED">
      <formula>NOT(ISERROR(SEARCH("DISABLED",J1067)))</formula>
    </cfRule>
    <cfRule type="containsText" dxfId="741" priority="1369" operator="containsText" text="ENABLED">
      <formula>NOT(ISERROR(SEARCH("ENABLED",J1067)))</formula>
    </cfRule>
  </conditionalFormatting>
  <conditionalFormatting sqref="X1067">
    <cfRule type="notContainsBlanks" dxfId="740" priority="1367">
      <formula>LEN(TRIM(X1067))&gt;0</formula>
    </cfRule>
  </conditionalFormatting>
  <conditionalFormatting sqref="K1067">
    <cfRule type="containsText" dxfId="739" priority="1364" operator="containsText" text="DISABLED">
      <formula>NOT(ISERROR(SEARCH("DISABLED",K1067)))</formula>
    </cfRule>
    <cfRule type="containsText" dxfId="738" priority="1365" operator="containsText" text="ENABLED">
      <formula>NOT(ISERROR(SEARCH("ENABLED",K1067)))</formula>
    </cfRule>
  </conditionalFormatting>
  <conditionalFormatting sqref="J1070">
    <cfRule type="containsText" dxfId="737" priority="1362" operator="containsText" text="DISABLED">
      <formula>NOT(ISERROR(SEARCH("DISABLED",J1070)))</formula>
    </cfRule>
    <cfRule type="containsText" dxfId="736" priority="1363" operator="containsText" text="ENABLED">
      <formula>NOT(ISERROR(SEARCH("ENABLED",J1070)))</formula>
    </cfRule>
  </conditionalFormatting>
  <conditionalFormatting sqref="X1070">
    <cfRule type="notContainsBlanks" dxfId="735" priority="1361">
      <formula>LEN(TRIM(X1070))&gt;0</formula>
    </cfRule>
  </conditionalFormatting>
  <conditionalFormatting sqref="K1070">
    <cfRule type="containsText" dxfId="734" priority="1358" operator="containsText" text="DISABLED">
      <formula>NOT(ISERROR(SEARCH("DISABLED",K1070)))</formula>
    </cfRule>
    <cfRule type="containsText" dxfId="733" priority="1359" operator="containsText" text="ENABLED">
      <formula>NOT(ISERROR(SEARCH("ENABLED",K1070)))</formula>
    </cfRule>
  </conditionalFormatting>
  <conditionalFormatting sqref="J1171:J1188">
    <cfRule type="containsText" dxfId="732" priority="1356" operator="containsText" text="DISABLED">
      <formula>NOT(ISERROR(SEARCH("DISABLED",J1171)))</formula>
    </cfRule>
    <cfRule type="containsText" dxfId="731" priority="1357" operator="containsText" text="ENABLED">
      <formula>NOT(ISERROR(SEARCH("ENABLED",J1171)))</formula>
    </cfRule>
  </conditionalFormatting>
  <conditionalFormatting sqref="X1171:X1188">
    <cfRule type="notContainsBlanks" dxfId="730" priority="1355">
      <formula>LEN(TRIM(X1171))&gt;0</formula>
    </cfRule>
  </conditionalFormatting>
  <conditionalFormatting sqref="K1171:K1188">
    <cfRule type="containsText" dxfId="729" priority="1352" operator="containsText" text="DISABLED">
      <formula>NOT(ISERROR(SEARCH("DISABLED",K1171)))</formula>
    </cfRule>
    <cfRule type="containsText" dxfId="728" priority="1353" operator="containsText" text="ENABLED">
      <formula>NOT(ISERROR(SEARCH("ENABLED",K1171)))</formula>
    </cfRule>
  </conditionalFormatting>
  <conditionalFormatting sqref="K1468">
    <cfRule type="containsText" dxfId="727" priority="1350" operator="containsText" text="DISABLED">
      <formula>NOT(ISERROR(SEARCH("DISABLED",K1468)))</formula>
    </cfRule>
    <cfRule type="containsText" dxfId="726" priority="1351" operator="containsText" text="ENABLED">
      <formula>NOT(ISERROR(SEARCH("ENABLED",K1468)))</formula>
    </cfRule>
  </conditionalFormatting>
  <conditionalFormatting sqref="X1468">
    <cfRule type="notContainsBlanks" dxfId="725" priority="1349">
      <formula>LEN(TRIM(X1468))&gt;0</formula>
    </cfRule>
  </conditionalFormatting>
  <conditionalFormatting sqref="K1470">
    <cfRule type="containsText" dxfId="724" priority="1346" operator="containsText" text="DISABLED">
      <formula>NOT(ISERROR(SEARCH("DISABLED",K1470)))</formula>
    </cfRule>
    <cfRule type="containsText" dxfId="723" priority="1347" operator="containsText" text="ENABLED">
      <formula>NOT(ISERROR(SEARCH("ENABLED",K1470)))</formula>
    </cfRule>
  </conditionalFormatting>
  <conditionalFormatting sqref="X1470">
    <cfRule type="notContainsBlanks" dxfId="722" priority="1345">
      <formula>LEN(TRIM(X1470))&gt;0</formula>
    </cfRule>
  </conditionalFormatting>
  <conditionalFormatting sqref="K1538">
    <cfRule type="containsText" dxfId="721" priority="1332" operator="containsText" text="DISABLED">
      <formula>NOT(ISERROR(SEARCH("DISABLED",K1538)))</formula>
    </cfRule>
    <cfRule type="containsText" dxfId="720" priority="1333" operator="containsText" text="ENABLED">
      <formula>NOT(ISERROR(SEARCH("ENABLED",K1538)))</formula>
    </cfRule>
  </conditionalFormatting>
  <conditionalFormatting sqref="X1538">
    <cfRule type="notContainsBlanks" dxfId="719" priority="1331">
      <formula>LEN(TRIM(X1538))&gt;0</formula>
    </cfRule>
  </conditionalFormatting>
  <conditionalFormatting sqref="K1535">
    <cfRule type="containsText" dxfId="718" priority="1328" operator="containsText" text="DISABLED">
      <formula>NOT(ISERROR(SEARCH("DISABLED",K1535)))</formula>
    </cfRule>
    <cfRule type="containsText" dxfId="717" priority="1329" operator="containsText" text="ENABLED">
      <formula>NOT(ISERROR(SEARCH("ENABLED",K1535)))</formula>
    </cfRule>
  </conditionalFormatting>
  <conditionalFormatting sqref="X1535">
    <cfRule type="notContainsBlanks" dxfId="716" priority="1327">
      <formula>LEN(TRIM(X1535))&gt;0</formula>
    </cfRule>
  </conditionalFormatting>
  <conditionalFormatting sqref="X1578">
    <cfRule type="notContainsBlanks" dxfId="715" priority="1323">
      <formula>LEN(TRIM(X1578))&gt;0</formula>
    </cfRule>
  </conditionalFormatting>
  <conditionalFormatting sqref="K1578">
    <cfRule type="containsText" dxfId="714" priority="1320" operator="containsText" text="DISABLED">
      <formula>NOT(ISERROR(SEARCH("DISABLED",K1578)))</formula>
    </cfRule>
    <cfRule type="containsText" dxfId="713" priority="1321" operator="containsText" text="ENABLED">
      <formula>NOT(ISERROR(SEARCH("ENABLED",K1578)))</formula>
    </cfRule>
  </conditionalFormatting>
  <conditionalFormatting sqref="K1583">
    <cfRule type="containsText" dxfId="712" priority="1318" operator="containsText" text="DISABLED">
      <formula>NOT(ISERROR(SEARCH("DISABLED",K1583)))</formula>
    </cfRule>
    <cfRule type="containsText" dxfId="711" priority="1319" operator="containsText" text="ENABLED">
      <formula>NOT(ISERROR(SEARCH("ENABLED",K1583)))</formula>
    </cfRule>
  </conditionalFormatting>
  <conditionalFormatting sqref="X1583">
    <cfRule type="notContainsBlanks" dxfId="710" priority="1317">
      <formula>LEN(TRIM(X1583))&gt;0</formula>
    </cfRule>
  </conditionalFormatting>
  <conditionalFormatting sqref="X1611">
    <cfRule type="notContainsBlanks" dxfId="709" priority="1313">
      <formula>LEN(TRIM(X1611))&gt;0</formula>
    </cfRule>
  </conditionalFormatting>
  <conditionalFormatting sqref="K1613">
    <cfRule type="containsText" dxfId="708" priority="1308" operator="containsText" text="DISABLED">
      <formula>NOT(ISERROR(SEARCH("DISABLED",K1613)))</formula>
    </cfRule>
    <cfRule type="containsText" dxfId="707" priority="1309" operator="containsText" text="ENABLED">
      <formula>NOT(ISERROR(SEARCH("ENABLED",K1613)))</formula>
    </cfRule>
  </conditionalFormatting>
  <conditionalFormatting sqref="X1613">
    <cfRule type="notContainsBlanks" dxfId="706" priority="1307">
      <formula>LEN(TRIM(X1613))&gt;0</formula>
    </cfRule>
  </conditionalFormatting>
  <conditionalFormatting sqref="K1652">
    <cfRule type="containsText" dxfId="705" priority="1298" operator="containsText" text="DISABLED">
      <formula>NOT(ISERROR(SEARCH("DISABLED",K1652)))</formula>
    </cfRule>
    <cfRule type="containsText" dxfId="704" priority="1299" operator="containsText" text="ENABLED">
      <formula>NOT(ISERROR(SEARCH("ENABLED",K1652)))</formula>
    </cfRule>
  </conditionalFormatting>
  <conditionalFormatting sqref="X1652">
    <cfRule type="notContainsBlanks" dxfId="703" priority="1297">
      <formula>LEN(TRIM(X1652))&gt;0</formula>
    </cfRule>
  </conditionalFormatting>
  <conditionalFormatting sqref="K1670">
    <cfRule type="containsText" dxfId="702" priority="1294" operator="containsText" text="DISABLED">
      <formula>NOT(ISERROR(SEARCH("DISABLED",K1670)))</formula>
    </cfRule>
    <cfRule type="containsText" dxfId="701" priority="1295" operator="containsText" text="ENABLED">
      <formula>NOT(ISERROR(SEARCH("ENABLED",K1670)))</formula>
    </cfRule>
  </conditionalFormatting>
  <conditionalFormatting sqref="X1670">
    <cfRule type="notContainsBlanks" dxfId="700" priority="1293">
      <formula>LEN(TRIM(X1670))&gt;0</formula>
    </cfRule>
  </conditionalFormatting>
  <conditionalFormatting sqref="X1766:X1768">
    <cfRule type="notContainsBlanks" dxfId="699" priority="1265">
      <formula>LEN(TRIM(X1766))&gt;0</formula>
    </cfRule>
  </conditionalFormatting>
  <conditionalFormatting sqref="K1500">
    <cfRule type="containsText" dxfId="698" priority="1260" operator="containsText" text="DISABLED">
      <formula>NOT(ISERROR(SEARCH("DISABLED",K1500)))</formula>
    </cfRule>
    <cfRule type="containsText" dxfId="697" priority="1261" operator="containsText" text="ENABLED">
      <formula>NOT(ISERROR(SEARCH("ENABLED",K1500)))</formula>
    </cfRule>
  </conditionalFormatting>
  <conditionalFormatting sqref="X1500">
    <cfRule type="notContainsBlanks" dxfId="696" priority="1259">
      <formula>LEN(TRIM(X1500))&gt;0</formula>
    </cfRule>
  </conditionalFormatting>
  <conditionalFormatting sqref="J1470">
    <cfRule type="containsText" dxfId="695" priority="1244" operator="containsText" text="DISABLED">
      <formula>NOT(ISERROR(SEARCH("DISABLED",J1470)))</formula>
    </cfRule>
    <cfRule type="containsText" dxfId="694" priority="1245" operator="containsText" text="ENABLED">
      <formula>NOT(ISERROR(SEARCH("ENABLED",J1470)))</formula>
    </cfRule>
  </conditionalFormatting>
  <conditionalFormatting sqref="J2074:K2074">
    <cfRule type="containsText" dxfId="693" priority="1242" operator="containsText" text="DISABLED">
      <formula>NOT(ISERROR(SEARCH("DISABLED",J2074)))</formula>
    </cfRule>
    <cfRule type="containsText" dxfId="692" priority="1243" operator="containsText" text="ENABLED">
      <formula>NOT(ISERROR(SEARCH("ENABLED",J2074)))</formula>
    </cfRule>
  </conditionalFormatting>
  <conditionalFormatting sqref="X2074">
    <cfRule type="notContainsBlanks" dxfId="691" priority="1241">
      <formula>LEN(TRIM(X2074))&gt;0</formula>
    </cfRule>
  </conditionalFormatting>
  <conditionalFormatting sqref="J564:J571">
    <cfRule type="containsText" dxfId="690" priority="1220" operator="containsText" text="DISABLED">
      <formula>NOT(ISERROR(SEARCH("DISABLED",J564)))</formula>
    </cfRule>
    <cfRule type="containsText" dxfId="689" priority="1221" operator="containsText" text="ENABLED">
      <formula>NOT(ISERROR(SEARCH("ENABLED",J564)))</formula>
    </cfRule>
  </conditionalFormatting>
  <conditionalFormatting sqref="X564:X571">
    <cfRule type="notContainsBlanks" dxfId="688" priority="1219">
      <formula>LEN(TRIM(X564))&gt;0</formula>
    </cfRule>
  </conditionalFormatting>
  <conditionalFormatting sqref="K564:K571">
    <cfRule type="containsText" dxfId="687" priority="1216" operator="containsText" text="DISABLED">
      <formula>NOT(ISERROR(SEARCH("DISABLED",K564)))</formula>
    </cfRule>
    <cfRule type="containsText" dxfId="686" priority="1217" operator="containsText" text="ENABLED">
      <formula>NOT(ISERROR(SEARCH("ENABLED",K564)))</formula>
    </cfRule>
  </conditionalFormatting>
  <conditionalFormatting sqref="J1232:J1233">
    <cfRule type="containsText" dxfId="685" priority="1214" operator="containsText" text="DISABLED">
      <formula>NOT(ISERROR(SEARCH("DISABLED",J1232)))</formula>
    </cfRule>
    <cfRule type="containsText" dxfId="684" priority="1215" operator="containsText" text="ENABLED">
      <formula>NOT(ISERROR(SEARCH("ENABLED",J1232)))</formula>
    </cfRule>
  </conditionalFormatting>
  <conditionalFormatting sqref="X1232:X1233">
    <cfRule type="notContainsBlanks" dxfId="683" priority="1213">
      <formula>LEN(TRIM(X1232))&gt;0</formula>
    </cfRule>
  </conditionalFormatting>
  <conditionalFormatting sqref="K1232:K1233">
    <cfRule type="containsText" dxfId="682" priority="1210" operator="containsText" text="DISABLED">
      <formula>NOT(ISERROR(SEARCH("DISABLED",K1232)))</formula>
    </cfRule>
    <cfRule type="containsText" dxfId="681" priority="1211" operator="containsText" text="ENABLED">
      <formula>NOT(ISERROR(SEARCH("ENABLED",K1232)))</formula>
    </cfRule>
  </conditionalFormatting>
  <conditionalFormatting sqref="X1556">
    <cfRule type="notContainsBlanks" dxfId="680" priority="1207">
      <formula>LEN(TRIM(X1556))&gt;0</formula>
    </cfRule>
  </conditionalFormatting>
  <conditionalFormatting sqref="J384:J399">
    <cfRule type="containsText" dxfId="679" priority="1202" operator="containsText" text="DISABLED">
      <formula>NOT(ISERROR(SEARCH("DISABLED",J384)))</formula>
    </cfRule>
    <cfRule type="containsText" dxfId="678" priority="1203" operator="containsText" text="ENABLED">
      <formula>NOT(ISERROR(SEARCH("ENABLED",J384)))</formula>
    </cfRule>
  </conditionalFormatting>
  <conditionalFormatting sqref="K384:K399">
    <cfRule type="containsText" dxfId="677" priority="1199" operator="containsText" text="DISABLED">
      <formula>NOT(ISERROR(SEARCH("DISABLED",K384)))</formula>
    </cfRule>
    <cfRule type="containsText" dxfId="676" priority="1200" operator="containsText" text="ENABLED">
      <formula>NOT(ISERROR(SEARCH("ENABLED",K384)))</formula>
    </cfRule>
  </conditionalFormatting>
  <conditionalFormatting sqref="X397">
    <cfRule type="notContainsBlanks" dxfId="675" priority="1198">
      <formula>LEN(TRIM(X397))&gt;0</formula>
    </cfRule>
  </conditionalFormatting>
  <conditionalFormatting sqref="K400:K407">
    <cfRule type="containsText" dxfId="674" priority="1187" operator="containsText" text="DISABLED">
      <formula>NOT(ISERROR(SEARCH("DISABLED",K400)))</formula>
    </cfRule>
    <cfRule type="containsText" dxfId="673" priority="1188" operator="containsText" text="ENABLED">
      <formula>NOT(ISERROR(SEARCH("ENABLED",K400)))</formula>
    </cfRule>
  </conditionalFormatting>
  <conditionalFormatting sqref="X398:X407">
    <cfRule type="notContainsBlanks" dxfId="672" priority="1190">
      <formula>LEN(TRIM(X398))&gt;0</formula>
    </cfRule>
  </conditionalFormatting>
  <conditionalFormatting sqref="K1432 K1434:K1437">
    <cfRule type="containsText" dxfId="671" priority="989" operator="containsText" text="DISABLED">
      <formula>NOT(ISERROR(SEARCH("DISABLED",K1432)))</formula>
    </cfRule>
    <cfRule type="containsText" dxfId="670" priority="990" operator="containsText" text="ENABLED">
      <formula>NOT(ISERROR(SEARCH("ENABLED",K1432)))</formula>
    </cfRule>
  </conditionalFormatting>
  <conditionalFormatting sqref="X398">
    <cfRule type="notContainsBlanks" dxfId="669" priority="1186">
      <formula>LEN(TRIM(X398))&gt;0</formula>
    </cfRule>
  </conditionalFormatting>
  <conditionalFormatting sqref="X396">
    <cfRule type="notContainsBlanks" dxfId="668" priority="1178">
      <formula>LEN(TRIM(X396))&gt;0</formula>
    </cfRule>
  </conditionalFormatting>
  <conditionalFormatting sqref="X396 X398">
    <cfRule type="notContainsBlanks" dxfId="667" priority="1174">
      <formula>LEN(TRIM(X396))&gt;0</formula>
    </cfRule>
  </conditionalFormatting>
  <conditionalFormatting sqref="X398">
    <cfRule type="notContainsBlanks" dxfId="666" priority="1168">
      <formula>LEN(TRIM(X398))&gt;0</formula>
    </cfRule>
  </conditionalFormatting>
  <conditionalFormatting sqref="X399">
    <cfRule type="notContainsBlanks" dxfId="665" priority="1162">
      <formula>LEN(TRIM(X399))&gt;0</formula>
    </cfRule>
  </conditionalFormatting>
  <conditionalFormatting sqref="X397">
    <cfRule type="notContainsBlanks" dxfId="664" priority="1154">
      <formula>LEN(TRIM(X397))&gt;0</formula>
    </cfRule>
  </conditionalFormatting>
  <conditionalFormatting sqref="X395">
    <cfRule type="notContainsBlanks" dxfId="663" priority="1150">
      <formula>LEN(TRIM(X395))&gt;0</formula>
    </cfRule>
  </conditionalFormatting>
  <conditionalFormatting sqref="X395">
    <cfRule type="notContainsBlanks" dxfId="662" priority="1144">
      <formula>LEN(TRIM(X395))&gt;0</formula>
    </cfRule>
  </conditionalFormatting>
  <conditionalFormatting sqref="X395">
    <cfRule type="notContainsBlanks" dxfId="661" priority="1136">
      <formula>LEN(TRIM(X395))&gt;0</formula>
    </cfRule>
  </conditionalFormatting>
  <conditionalFormatting sqref="K525:K547">
    <cfRule type="containsText" dxfId="660" priority="1127" operator="containsText" text="DISABLED">
      <formula>NOT(ISERROR(SEARCH("DISABLED",K525)))</formula>
    </cfRule>
    <cfRule type="containsText" dxfId="659" priority="1128" operator="containsText" text="ENABLED">
      <formula>NOT(ISERROR(SEARCH("ENABLED",K525)))</formula>
    </cfRule>
  </conditionalFormatting>
  <conditionalFormatting sqref="X525:X547">
    <cfRule type="notContainsBlanks" dxfId="658" priority="1130">
      <formula>LEN(TRIM(X525))&gt;0</formula>
    </cfRule>
  </conditionalFormatting>
  <conditionalFormatting sqref="J635">
    <cfRule type="containsText" dxfId="657" priority="1125" operator="containsText" text="DISABLED">
      <formula>NOT(ISERROR(SEARCH("DISABLED",J635)))</formula>
    </cfRule>
    <cfRule type="containsText" dxfId="656" priority="1126" operator="containsText" text="ENABLED">
      <formula>NOT(ISERROR(SEARCH("ENABLED",J635)))</formula>
    </cfRule>
  </conditionalFormatting>
  <conditionalFormatting sqref="X635">
    <cfRule type="notContainsBlanks" dxfId="655" priority="1124">
      <formula>LEN(TRIM(X635))&gt;0</formula>
    </cfRule>
  </conditionalFormatting>
  <conditionalFormatting sqref="K635">
    <cfRule type="containsText" dxfId="654" priority="1121" operator="containsText" text="DISABLED">
      <formula>NOT(ISERROR(SEARCH("DISABLED",K635)))</formula>
    </cfRule>
    <cfRule type="containsText" dxfId="653" priority="1122" operator="containsText" text="ENABLED">
      <formula>NOT(ISERROR(SEARCH("ENABLED",K635)))</formula>
    </cfRule>
  </conditionalFormatting>
  <conditionalFormatting sqref="J640">
    <cfRule type="containsText" dxfId="652" priority="1119" operator="containsText" text="DISABLED">
      <formula>NOT(ISERROR(SEARCH("DISABLED",J640)))</formula>
    </cfRule>
    <cfRule type="containsText" dxfId="651" priority="1120" operator="containsText" text="ENABLED">
      <formula>NOT(ISERROR(SEARCH("ENABLED",J640)))</formula>
    </cfRule>
  </conditionalFormatting>
  <conditionalFormatting sqref="X640">
    <cfRule type="notContainsBlanks" dxfId="650" priority="1118">
      <formula>LEN(TRIM(X640))&gt;0</formula>
    </cfRule>
  </conditionalFormatting>
  <conditionalFormatting sqref="K640">
    <cfRule type="containsText" dxfId="649" priority="1115" operator="containsText" text="DISABLED">
      <formula>NOT(ISERROR(SEARCH("DISABLED",K640)))</formula>
    </cfRule>
    <cfRule type="containsText" dxfId="648" priority="1116" operator="containsText" text="ENABLED">
      <formula>NOT(ISERROR(SEARCH("ENABLED",K640)))</formula>
    </cfRule>
  </conditionalFormatting>
  <conditionalFormatting sqref="J643">
    <cfRule type="containsText" dxfId="647" priority="1113" operator="containsText" text="DISABLED">
      <formula>NOT(ISERROR(SEARCH("DISABLED",J643)))</formula>
    </cfRule>
    <cfRule type="containsText" dxfId="646" priority="1114" operator="containsText" text="ENABLED">
      <formula>NOT(ISERROR(SEARCH("ENABLED",J643)))</formula>
    </cfRule>
  </conditionalFormatting>
  <conditionalFormatting sqref="X643">
    <cfRule type="notContainsBlanks" dxfId="645" priority="1112">
      <formula>LEN(TRIM(X643))&gt;0</formula>
    </cfRule>
  </conditionalFormatting>
  <conditionalFormatting sqref="K643">
    <cfRule type="containsText" dxfId="644" priority="1109" operator="containsText" text="DISABLED">
      <formula>NOT(ISERROR(SEARCH("DISABLED",K643)))</formula>
    </cfRule>
    <cfRule type="containsText" dxfId="643" priority="1110" operator="containsText" text="ENABLED">
      <formula>NOT(ISERROR(SEARCH("ENABLED",K643)))</formula>
    </cfRule>
  </conditionalFormatting>
  <conditionalFormatting sqref="J646">
    <cfRule type="containsText" dxfId="642" priority="1107" operator="containsText" text="DISABLED">
      <formula>NOT(ISERROR(SEARCH("DISABLED",J646)))</formula>
    </cfRule>
    <cfRule type="containsText" dxfId="641" priority="1108" operator="containsText" text="ENABLED">
      <formula>NOT(ISERROR(SEARCH("ENABLED",J646)))</formula>
    </cfRule>
  </conditionalFormatting>
  <conditionalFormatting sqref="X646">
    <cfRule type="notContainsBlanks" dxfId="640" priority="1106">
      <formula>LEN(TRIM(X646))&gt;0</formula>
    </cfRule>
  </conditionalFormatting>
  <conditionalFormatting sqref="K646">
    <cfRule type="containsText" dxfId="639" priority="1103" operator="containsText" text="DISABLED">
      <formula>NOT(ISERROR(SEARCH("DISABLED",K646)))</formula>
    </cfRule>
    <cfRule type="containsText" dxfId="638" priority="1104" operator="containsText" text="ENABLED">
      <formula>NOT(ISERROR(SEARCH("ENABLED",K646)))</formula>
    </cfRule>
  </conditionalFormatting>
  <conditionalFormatting sqref="J647">
    <cfRule type="containsText" dxfId="637" priority="1101" operator="containsText" text="DISABLED">
      <formula>NOT(ISERROR(SEARCH("DISABLED",J647)))</formula>
    </cfRule>
    <cfRule type="containsText" dxfId="636" priority="1102" operator="containsText" text="ENABLED">
      <formula>NOT(ISERROR(SEARCH("ENABLED",J647)))</formula>
    </cfRule>
  </conditionalFormatting>
  <conditionalFormatting sqref="X647">
    <cfRule type="notContainsBlanks" dxfId="635" priority="1100">
      <formula>LEN(TRIM(X647))&gt;0</formula>
    </cfRule>
  </conditionalFormatting>
  <conditionalFormatting sqref="K647">
    <cfRule type="containsText" dxfId="634" priority="1097" operator="containsText" text="DISABLED">
      <formula>NOT(ISERROR(SEARCH("DISABLED",K647)))</formula>
    </cfRule>
    <cfRule type="containsText" dxfId="633" priority="1098" operator="containsText" text="ENABLED">
      <formula>NOT(ISERROR(SEARCH("ENABLED",K647)))</formula>
    </cfRule>
  </conditionalFormatting>
  <conditionalFormatting sqref="J655">
    <cfRule type="containsText" dxfId="632" priority="1095" operator="containsText" text="DISABLED">
      <formula>NOT(ISERROR(SEARCH("DISABLED",J655)))</formula>
    </cfRule>
    <cfRule type="containsText" dxfId="631" priority="1096" operator="containsText" text="ENABLED">
      <formula>NOT(ISERROR(SEARCH("ENABLED",J655)))</formula>
    </cfRule>
  </conditionalFormatting>
  <conditionalFormatting sqref="X655">
    <cfRule type="notContainsBlanks" dxfId="630" priority="1094">
      <formula>LEN(TRIM(X655))&gt;0</formula>
    </cfRule>
  </conditionalFormatting>
  <conditionalFormatting sqref="K655">
    <cfRule type="containsText" dxfId="629" priority="1091" operator="containsText" text="DISABLED">
      <formula>NOT(ISERROR(SEARCH("DISABLED",K655)))</formula>
    </cfRule>
    <cfRule type="containsText" dxfId="628" priority="1092" operator="containsText" text="ENABLED">
      <formula>NOT(ISERROR(SEARCH("ENABLED",K655)))</formula>
    </cfRule>
  </conditionalFormatting>
  <conditionalFormatting sqref="J659">
    <cfRule type="containsText" dxfId="627" priority="1089" operator="containsText" text="DISABLED">
      <formula>NOT(ISERROR(SEARCH("DISABLED",J659)))</formula>
    </cfRule>
    <cfRule type="containsText" dxfId="626" priority="1090" operator="containsText" text="ENABLED">
      <formula>NOT(ISERROR(SEARCH("ENABLED",J659)))</formula>
    </cfRule>
  </conditionalFormatting>
  <conditionalFormatting sqref="X659">
    <cfRule type="notContainsBlanks" dxfId="625" priority="1088">
      <formula>LEN(TRIM(X659))&gt;0</formula>
    </cfRule>
  </conditionalFormatting>
  <conditionalFormatting sqref="K659">
    <cfRule type="containsText" dxfId="624" priority="1085" operator="containsText" text="DISABLED">
      <formula>NOT(ISERROR(SEARCH("DISABLED",K659)))</formula>
    </cfRule>
    <cfRule type="containsText" dxfId="623" priority="1086" operator="containsText" text="ENABLED">
      <formula>NOT(ISERROR(SEARCH("ENABLED",K659)))</formula>
    </cfRule>
  </conditionalFormatting>
  <conditionalFormatting sqref="J662">
    <cfRule type="containsText" dxfId="622" priority="1083" operator="containsText" text="DISABLED">
      <formula>NOT(ISERROR(SEARCH("DISABLED",J662)))</formula>
    </cfRule>
    <cfRule type="containsText" dxfId="621" priority="1084" operator="containsText" text="ENABLED">
      <formula>NOT(ISERROR(SEARCH("ENABLED",J662)))</formula>
    </cfRule>
  </conditionalFormatting>
  <conditionalFormatting sqref="X662">
    <cfRule type="notContainsBlanks" dxfId="620" priority="1082">
      <formula>LEN(TRIM(X662))&gt;0</formula>
    </cfRule>
  </conditionalFormatting>
  <conditionalFormatting sqref="K662">
    <cfRule type="containsText" dxfId="619" priority="1079" operator="containsText" text="DISABLED">
      <formula>NOT(ISERROR(SEARCH("DISABLED",K662)))</formula>
    </cfRule>
    <cfRule type="containsText" dxfId="618" priority="1080" operator="containsText" text="ENABLED">
      <formula>NOT(ISERROR(SEARCH("ENABLED",K662)))</formula>
    </cfRule>
  </conditionalFormatting>
  <conditionalFormatting sqref="J664">
    <cfRule type="containsText" dxfId="617" priority="1077" operator="containsText" text="DISABLED">
      <formula>NOT(ISERROR(SEARCH("DISABLED",J664)))</formula>
    </cfRule>
    <cfRule type="containsText" dxfId="616" priority="1078" operator="containsText" text="ENABLED">
      <formula>NOT(ISERROR(SEARCH("ENABLED",J664)))</formula>
    </cfRule>
  </conditionalFormatting>
  <conditionalFormatting sqref="X664">
    <cfRule type="notContainsBlanks" dxfId="615" priority="1076">
      <formula>LEN(TRIM(X664))&gt;0</formula>
    </cfRule>
  </conditionalFormatting>
  <conditionalFormatting sqref="K664">
    <cfRule type="containsText" dxfId="614" priority="1073" operator="containsText" text="DISABLED">
      <formula>NOT(ISERROR(SEARCH("DISABLED",K664)))</formula>
    </cfRule>
    <cfRule type="containsText" dxfId="613" priority="1074" operator="containsText" text="ENABLED">
      <formula>NOT(ISERROR(SEARCH("ENABLED",K664)))</formula>
    </cfRule>
  </conditionalFormatting>
  <conditionalFormatting sqref="J669">
    <cfRule type="containsText" dxfId="612" priority="1071" operator="containsText" text="DISABLED">
      <formula>NOT(ISERROR(SEARCH("DISABLED",J669)))</formula>
    </cfRule>
    <cfRule type="containsText" dxfId="611" priority="1072" operator="containsText" text="ENABLED">
      <formula>NOT(ISERROR(SEARCH("ENABLED",J669)))</formula>
    </cfRule>
  </conditionalFormatting>
  <conditionalFormatting sqref="X669">
    <cfRule type="notContainsBlanks" dxfId="610" priority="1070">
      <formula>LEN(TRIM(X669))&gt;0</formula>
    </cfRule>
  </conditionalFormatting>
  <conditionalFormatting sqref="K669">
    <cfRule type="containsText" dxfId="609" priority="1067" operator="containsText" text="DISABLED">
      <formula>NOT(ISERROR(SEARCH("DISABLED",K669)))</formula>
    </cfRule>
    <cfRule type="containsText" dxfId="608" priority="1068" operator="containsText" text="ENABLED">
      <formula>NOT(ISERROR(SEARCH("ENABLED",K669)))</formula>
    </cfRule>
  </conditionalFormatting>
  <conditionalFormatting sqref="J706:J711">
    <cfRule type="containsText" dxfId="607" priority="1065" operator="containsText" text="DISABLED">
      <formula>NOT(ISERROR(SEARCH("DISABLED",J706)))</formula>
    </cfRule>
    <cfRule type="containsText" dxfId="606" priority="1066" operator="containsText" text="ENABLED">
      <formula>NOT(ISERROR(SEARCH("ENABLED",J706)))</formula>
    </cfRule>
  </conditionalFormatting>
  <conditionalFormatting sqref="X706:X711">
    <cfRule type="notContainsBlanks" dxfId="605" priority="1064">
      <formula>LEN(TRIM(X706))&gt;0</formula>
    </cfRule>
  </conditionalFormatting>
  <conditionalFormatting sqref="K706:K711">
    <cfRule type="containsText" dxfId="604" priority="1061" operator="containsText" text="DISABLED">
      <formula>NOT(ISERROR(SEARCH("DISABLED",K706)))</formula>
    </cfRule>
    <cfRule type="containsText" dxfId="603" priority="1062" operator="containsText" text="ENABLED">
      <formula>NOT(ISERROR(SEARCH("ENABLED",K706)))</formula>
    </cfRule>
  </conditionalFormatting>
  <conditionalFormatting sqref="J735">
    <cfRule type="containsText" dxfId="602" priority="1059" operator="containsText" text="DISABLED">
      <formula>NOT(ISERROR(SEARCH("DISABLED",J735)))</formula>
    </cfRule>
    <cfRule type="containsText" dxfId="601" priority="1060" operator="containsText" text="ENABLED">
      <formula>NOT(ISERROR(SEARCH("ENABLED",J735)))</formula>
    </cfRule>
  </conditionalFormatting>
  <conditionalFormatting sqref="X735">
    <cfRule type="notContainsBlanks" dxfId="600" priority="1058">
      <formula>LEN(TRIM(X735))&gt;0</formula>
    </cfRule>
  </conditionalFormatting>
  <conditionalFormatting sqref="K735">
    <cfRule type="containsText" dxfId="599" priority="1055" operator="containsText" text="DISABLED">
      <formula>NOT(ISERROR(SEARCH("DISABLED",K735)))</formula>
    </cfRule>
    <cfRule type="containsText" dxfId="598" priority="1056" operator="containsText" text="ENABLED">
      <formula>NOT(ISERROR(SEARCH("ENABLED",K735)))</formula>
    </cfRule>
  </conditionalFormatting>
  <conditionalFormatting sqref="J760:J761">
    <cfRule type="containsText" dxfId="597" priority="1053" operator="containsText" text="DISABLED">
      <formula>NOT(ISERROR(SEARCH("DISABLED",J760)))</formula>
    </cfRule>
    <cfRule type="containsText" dxfId="596" priority="1054" operator="containsText" text="ENABLED">
      <formula>NOT(ISERROR(SEARCH("ENABLED",J760)))</formula>
    </cfRule>
  </conditionalFormatting>
  <conditionalFormatting sqref="X760:X761">
    <cfRule type="notContainsBlanks" dxfId="595" priority="1052">
      <formula>LEN(TRIM(X760))&gt;0</formula>
    </cfRule>
  </conditionalFormatting>
  <conditionalFormatting sqref="K760:K761">
    <cfRule type="containsText" dxfId="594" priority="1049" operator="containsText" text="DISABLED">
      <formula>NOT(ISERROR(SEARCH("DISABLED",K760)))</formula>
    </cfRule>
    <cfRule type="containsText" dxfId="593" priority="1050" operator="containsText" text="ENABLED">
      <formula>NOT(ISERROR(SEARCH("ENABLED",K760)))</formula>
    </cfRule>
  </conditionalFormatting>
  <conditionalFormatting sqref="J777:J779">
    <cfRule type="containsText" dxfId="592" priority="1047" operator="containsText" text="DISABLED">
      <formula>NOT(ISERROR(SEARCH("DISABLED",J777)))</formula>
    </cfRule>
    <cfRule type="containsText" dxfId="591" priority="1048" operator="containsText" text="ENABLED">
      <formula>NOT(ISERROR(SEARCH("ENABLED",J777)))</formula>
    </cfRule>
  </conditionalFormatting>
  <conditionalFormatting sqref="X777:X779">
    <cfRule type="notContainsBlanks" dxfId="590" priority="1046">
      <formula>LEN(TRIM(X777))&gt;0</formula>
    </cfRule>
  </conditionalFormatting>
  <conditionalFormatting sqref="K777:K779">
    <cfRule type="containsText" dxfId="589" priority="1043" operator="containsText" text="DISABLED">
      <formula>NOT(ISERROR(SEARCH("DISABLED",K777)))</formula>
    </cfRule>
    <cfRule type="containsText" dxfId="588" priority="1044" operator="containsText" text="ENABLED">
      <formula>NOT(ISERROR(SEARCH("ENABLED",K777)))</formula>
    </cfRule>
  </conditionalFormatting>
  <conditionalFormatting sqref="J786:J791">
    <cfRule type="containsText" dxfId="587" priority="1041" operator="containsText" text="DISABLED">
      <formula>NOT(ISERROR(SEARCH("DISABLED",J786)))</formula>
    </cfRule>
    <cfRule type="containsText" dxfId="586" priority="1042" operator="containsText" text="ENABLED">
      <formula>NOT(ISERROR(SEARCH("ENABLED",J786)))</formula>
    </cfRule>
  </conditionalFormatting>
  <conditionalFormatting sqref="X786:X791">
    <cfRule type="notContainsBlanks" dxfId="585" priority="1040">
      <formula>LEN(TRIM(X786))&gt;0</formula>
    </cfRule>
  </conditionalFormatting>
  <conditionalFormatting sqref="K786:K791">
    <cfRule type="containsText" dxfId="584" priority="1037" operator="containsText" text="DISABLED">
      <formula>NOT(ISERROR(SEARCH("DISABLED",K786)))</formula>
    </cfRule>
    <cfRule type="containsText" dxfId="583" priority="1038" operator="containsText" text="ENABLED">
      <formula>NOT(ISERROR(SEARCH("ENABLED",K786)))</formula>
    </cfRule>
  </conditionalFormatting>
  <conditionalFormatting sqref="J866:J871">
    <cfRule type="containsText" dxfId="582" priority="1035" operator="containsText" text="DISABLED">
      <formula>NOT(ISERROR(SEARCH("DISABLED",J866)))</formula>
    </cfRule>
    <cfRule type="containsText" dxfId="581" priority="1036" operator="containsText" text="ENABLED">
      <formula>NOT(ISERROR(SEARCH("ENABLED",J866)))</formula>
    </cfRule>
  </conditionalFormatting>
  <conditionalFormatting sqref="X866:X871">
    <cfRule type="notContainsBlanks" dxfId="580" priority="1034">
      <formula>LEN(TRIM(X866))&gt;0</formula>
    </cfRule>
  </conditionalFormatting>
  <conditionalFormatting sqref="K866:K871">
    <cfRule type="containsText" dxfId="579" priority="1031" operator="containsText" text="DISABLED">
      <formula>NOT(ISERROR(SEARCH("DISABLED",K866)))</formula>
    </cfRule>
    <cfRule type="containsText" dxfId="578" priority="1032" operator="containsText" text="ENABLED">
      <formula>NOT(ISERROR(SEARCH("ENABLED",K866)))</formula>
    </cfRule>
  </conditionalFormatting>
  <conditionalFormatting sqref="J988">
    <cfRule type="containsText" dxfId="577" priority="1029" operator="containsText" text="DISABLED">
      <formula>NOT(ISERROR(SEARCH("DISABLED",J988)))</formula>
    </cfRule>
    <cfRule type="containsText" dxfId="576" priority="1030" operator="containsText" text="ENABLED">
      <formula>NOT(ISERROR(SEARCH("ENABLED",J988)))</formula>
    </cfRule>
  </conditionalFormatting>
  <conditionalFormatting sqref="X988">
    <cfRule type="notContainsBlanks" dxfId="575" priority="1028">
      <formula>LEN(TRIM(X988))&gt;0</formula>
    </cfRule>
  </conditionalFormatting>
  <conditionalFormatting sqref="K988">
    <cfRule type="containsText" dxfId="574" priority="1025" operator="containsText" text="DISABLED">
      <formula>NOT(ISERROR(SEARCH("DISABLED",K988)))</formula>
    </cfRule>
    <cfRule type="containsText" dxfId="573" priority="1026" operator="containsText" text="ENABLED">
      <formula>NOT(ISERROR(SEARCH("ENABLED",K988)))</formula>
    </cfRule>
  </conditionalFormatting>
  <conditionalFormatting sqref="J1092:J1093">
    <cfRule type="containsText" dxfId="572" priority="1023" operator="containsText" text="DISABLED">
      <formula>NOT(ISERROR(SEARCH("DISABLED",J1092)))</formula>
    </cfRule>
    <cfRule type="containsText" dxfId="571" priority="1024" operator="containsText" text="ENABLED">
      <formula>NOT(ISERROR(SEARCH("ENABLED",J1092)))</formula>
    </cfRule>
  </conditionalFormatting>
  <conditionalFormatting sqref="X1092:X1093">
    <cfRule type="notContainsBlanks" dxfId="570" priority="1022">
      <formula>LEN(TRIM(X1092))&gt;0</formula>
    </cfRule>
  </conditionalFormatting>
  <conditionalFormatting sqref="K1092:K1093">
    <cfRule type="containsText" dxfId="569" priority="1019" operator="containsText" text="DISABLED">
      <formula>NOT(ISERROR(SEARCH("DISABLED",K1092)))</formula>
    </cfRule>
    <cfRule type="containsText" dxfId="568" priority="1020" operator="containsText" text="ENABLED">
      <formula>NOT(ISERROR(SEARCH("ENABLED",K1092)))</formula>
    </cfRule>
  </conditionalFormatting>
  <conditionalFormatting sqref="J1095:J1096">
    <cfRule type="containsText" dxfId="567" priority="1017" operator="containsText" text="DISABLED">
      <formula>NOT(ISERROR(SEARCH("DISABLED",J1095)))</formula>
    </cfRule>
    <cfRule type="containsText" dxfId="566" priority="1018" operator="containsText" text="ENABLED">
      <formula>NOT(ISERROR(SEARCH("ENABLED",J1095)))</formula>
    </cfRule>
  </conditionalFormatting>
  <conditionalFormatting sqref="X1095:X1096">
    <cfRule type="notContainsBlanks" dxfId="565" priority="1016">
      <formula>LEN(TRIM(X1095))&gt;0</formula>
    </cfRule>
  </conditionalFormatting>
  <conditionalFormatting sqref="K1095:K1096">
    <cfRule type="containsText" dxfId="564" priority="1013" operator="containsText" text="DISABLED">
      <formula>NOT(ISERROR(SEARCH("DISABLED",K1095)))</formula>
    </cfRule>
    <cfRule type="containsText" dxfId="563" priority="1014" operator="containsText" text="ENABLED">
      <formula>NOT(ISERROR(SEARCH("ENABLED",K1095)))</formula>
    </cfRule>
  </conditionalFormatting>
  <conditionalFormatting sqref="J1189:J1198">
    <cfRule type="containsText" dxfId="562" priority="1011" operator="containsText" text="DISABLED">
      <formula>NOT(ISERROR(SEARCH("DISABLED",J1189)))</formula>
    </cfRule>
    <cfRule type="containsText" dxfId="561" priority="1012" operator="containsText" text="ENABLED">
      <formula>NOT(ISERROR(SEARCH("ENABLED",J1189)))</formula>
    </cfRule>
  </conditionalFormatting>
  <conditionalFormatting sqref="X1189:X1198">
    <cfRule type="notContainsBlanks" dxfId="560" priority="1010">
      <formula>LEN(TRIM(X1189))&gt;0</formula>
    </cfRule>
  </conditionalFormatting>
  <conditionalFormatting sqref="K1189:K1198">
    <cfRule type="containsText" dxfId="559" priority="1007" operator="containsText" text="DISABLED">
      <formula>NOT(ISERROR(SEARCH("DISABLED",K1189)))</formula>
    </cfRule>
    <cfRule type="containsText" dxfId="558" priority="1008" operator="containsText" text="ENABLED">
      <formula>NOT(ISERROR(SEARCH("ENABLED",K1189)))</formula>
    </cfRule>
  </conditionalFormatting>
  <conditionalFormatting sqref="J1307:J1326">
    <cfRule type="containsText" dxfId="557" priority="1005" operator="containsText" text="DISABLED">
      <formula>NOT(ISERROR(SEARCH("DISABLED",J1307)))</formula>
    </cfRule>
    <cfRule type="containsText" dxfId="556" priority="1006" operator="containsText" text="ENABLED">
      <formula>NOT(ISERROR(SEARCH("ENABLED",J1307)))</formula>
    </cfRule>
  </conditionalFormatting>
  <conditionalFormatting sqref="X1307:X1326">
    <cfRule type="notContainsBlanks" dxfId="555" priority="1004">
      <formula>LEN(TRIM(X1307))&gt;0</formula>
    </cfRule>
  </conditionalFormatting>
  <conditionalFormatting sqref="K1307:K1326">
    <cfRule type="containsText" dxfId="554" priority="1001" operator="containsText" text="DISABLED">
      <formula>NOT(ISERROR(SEARCH("DISABLED",K1307)))</formula>
    </cfRule>
    <cfRule type="containsText" dxfId="553" priority="1002" operator="containsText" text="ENABLED">
      <formula>NOT(ISERROR(SEARCH("ENABLED",K1307)))</formula>
    </cfRule>
  </conditionalFormatting>
  <conditionalFormatting sqref="X1342:X1345">
    <cfRule type="notContainsBlanks" dxfId="552" priority="998">
      <formula>LEN(TRIM(X1342))&gt;0</formula>
    </cfRule>
  </conditionalFormatting>
  <conditionalFormatting sqref="K1342:K1345">
    <cfRule type="containsText" dxfId="551" priority="995" operator="containsText" text="DISABLED">
      <formula>NOT(ISERROR(SEARCH("DISABLED",K1342)))</formula>
    </cfRule>
    <cfRule type="containsText" dxfId="550" priority="996" operator="containsText" text="ENABLED">
      <formula>NOT(ISERROR(SEARCH("ENABLED",K1342)))</formula>
    </cfRule>
  </conditionalFormatting>
  <conditionalFormatting sqref="J1432 J1434:J1437">
    <cfRule type="containsText" dxfId="549" priority="993" operator="containsText" text="DISABLED">
      <formula>NOT(ISERROR(SEARCH("DISABLED",J1432)))</formula>
    </cfRule>
    <cfRule type="containsText" dxfId="548" priority="994" operator="containsText" text="ENABLED">
      <formula>NOT(ISERROR(SEARCH("ENABLED",J1432)))</formula>
    </cfRule>
  </conditionalFormatting>
  <conditionalFormatting sqref="X1432 X1434:X1437">
    <cfRule type="notContainsBlanks" dxfId="547" priority="992">
      <formula>LEN(TRIM(X1432))&gt;0</formula>
    </cfRule>
  </conditionalFormatting>
  <conditionalFormatting sqref="X476:X480">
    <cfRule type="notContainsBlanks" dxfId="546" priority="980">
      <formula>LEN(TRIM(X476))&gt;0</formula>
    </cfRule>
  </conditionalFormatting>
  <conditionalFormatting sqref="K476:K480">
    <cfRule type="containsText" dxfId="545" priority="977" operator="containsText" text="DISABLED">
      <formula>NOT(ISERROR(SEARCH("DISABLED",K476)))</formula>
    </cfRule>
    <cfRule type="containsText" dxfId="544" priority="978" operator="containsText" text="ENABLED">
      <formula>NOT(ISERROR(SEARCH("ENABLED",K476)))</formula>
    </cfRule>
  </conditionalFormatting>
  <conditionalFormatting sqref="K1556">
    <cfRule type="containsText" dxfId="543" priority="974" operator="containsText" text="DISABLED">
      <formula>NOT(ISERROR(SEARCH("DISABLED",K1556)))</formula>
    </cfRule>
    <cfRule type="containsText" dxfId="542" priority="975" operator="containsText" text="ENABLED">
      <formula>NOT(ISERROR(SEARCH("ENABLED",K1556)))</formula>
    </cfRule>
  </conditionalFormatting>
  <conditionalFormatting sqref="X2057">
    <cfRule type="notContainsBlanks" dxfId="541" priority="952">
      <formula>LEN(TRIM(X2057))&gt;0</formula>
    </cfRule>
  </conditionalFormatting>
  <conditionalFormatting sqref="X2057">
    <cfRule type="notContainsBlanks" dxfId="540" priority="949">
      <formula>LEN(TRIM(X2057))&gt;0</formula>
    </cfRule>
  </conditionalFormatting>
  <conditionalFormatting sqref="K2057">
    <cfRule type="containsText" dxfId="539" priority="946" operator="containsText" text="DISABLED">
      <formula>NOT(ISERROR(SEARCH("DISABLED",K2057)))</formula>
    </cfRule>
    <cfRule type="containsText" dxfId="538" priority="947" operator="containsText" text="ENABLED">
      <formula>NOT(ISERROR(SEARCH("ENABLED",K2057)))</formula>
    </cfRule>
  </conditionalFormatting>
  <conditionalFormatting sqref="X2058">
    <cfRule type="notContainsBlanks" dxfId="537" priority="943">
      <formula>LEN(TRIM(X2058))&gt;0</formula>
    </cfRule>
  </conditionalFormatting>
  <conditionalFormatting sqref="X2058">
    <cfRule type="notContainsBlanks" dxfId="536" priority="940">
      <formula>LEN(TRIM(X2058))&gt;0</formula>
    </cfRule>
  </conditionalFormatting>
  <conditionalFormatting sqref="K2058">
    <cfRule type="containsText" dxfId="535" priority="937" operator="containsText" text="DISABLED">
      <formula>NOT(ISERROR(SEARCH("DISABLED",K2058)))</formula>
    </cfRule>
    <cfRule type="containsText" dxfId="534" priority="938" operator="containsText" text="ENABLED">
      <formula>NOT(ISERROR(SEARCH("ENABLED",K2058)))</formula>
    </cfRule>
  </conditionalFormatting>
  <conditionalFormatting sqref="J2075">
    <cfRule type="containsText" dxfId="533" priority="927" operator="containsText" text="DISABLED">
      <formula>NOT(ISERROR(SEARCH("DISABLED",J2075)))</formula>
    </cfRule>
    <cfRule type="containsText" dxfId="532" priority="928" operator="containsText" text="ENABLED">
      <formula>NOT(ISERROR(SEARCH("ENABLED",J2075)))</formula>
    </cfRule>
  </conditionalFormatting>
  <conditionalFormatting sqref="X2075">
    <cfRule type="notContainsBlanks" dxfId="531" priority="926">
      <formula>LEN(TRIM(X2075))&gt;0</formula>
    </cfRule>
  </conditionalFormatting>
  <conditionalFormatting sqref="K2075">
    <cfRule type="containsText" dxfId="530" priority="923" operator="containsText" text="DISABLED">
      <formula>NOT(ISERROR(SEARCH("DISABLED",K2075)))</formula>
    </cfRule>
    <cfRule type="containsText" dxfId="529" priority="924" operator="containsText" text="ENABLED">
      <formula>NOT(ISERROR(SEARCH("ENABLED",K2075)))</formula>
    </cfRule>
  </conditionalFormatting>
  <conditionalFormatting sqref="J2076">
    <cfRule type="containsText" dxfId="528" priority="921" operator="containsText" text="DISABLED">
      <formula>NOT(ISERROR(SEARCH("DISABLED",J2076)))</formula>
    </cfRule>
    <cfRule type="containsText" dxfId="527" priority="922" operator="containsText" text="ENABLED">
      <formula>NOT(ISERROR(SEARCH("ENABLED",J2076)))</formula>
    </cfRule>
  </conditionalFormatting>
  <conditionalFormatting sqref="X2076">
    <cfRule type="notContainsBlanks" dxfId="526" priority="920">
      <formula>LEN(TRIM(X2076))&gt;0</formula>
    </cfRule>
  </conditionalFormatting>
  <conditionalFormatting sqref="K2076">
    <cfRule type="containsText" dxfId="525" priority="917" operator="containsText" text="DISABLED">
      <formula>NOT(ISERROR(SEARCH("DISABLED",K2076)))</formula>
    </cfRule>
    <cfRule type="containsText" dxfId="524" priority="918" operator="containsText" text="ENABLED">
      <formula>NOT(ISERROR(SEARCH("ENABLED",K2076)))</formula>
    </cfRule>
  </conditionalFormatting>
  <conditionalFormatting sqref="AA2104:AA1048576">
    <cfRule type="cellIs" dxfId="523" priority="909" operator="greaterThan">
      <formula>0</formula>
    </cfRule>
  </conditionalFormatting>
  <conditionalFormatting sqref="AA2">
    <cfRule type="cellIs" dxfId="522" priority="908" operator="greaterThan">
      <formula>0</formula>
    </cfRule>
  </conditionalFormatting>
  <conditionalFormatting sqref="AA1822:AA1920 AA2101:AA1048576 AA1:AA1198 AA1813:AA1820 AA1809:AA1810 AA1440:AA1621 AA1200:AA1340 AA1685:AA1702 AA1922 AA1926 AA1924 AA1931:AA1936 AA1938:AA1953 AA1955:AA2081 AA1342:AA1432 AA1727 AA1729:AA1778 AA1704:AA1719 AA1434:AA1437 AA1723:AA1725 AA1623:AA1683 AA1780:AA1802 AA1806">
    <cfRule type="notContainsText" dxfId="521" priority="907" operator="notContains" text="//">
      <formula>ISERROR(SEARCH("//",AA1))</formula>
    </cfRule>
  </conditionalFormatting>
  <conditionalFormatting sqref="Q2104:Q1048576">
    <cfRule type="cellIs" dxfId="520" priority="906" operator="greaterThan">
      <formula>0</formula>
    </cfRule>
  </conditionalFormatting>
  <conditionalFormatting sqref="Q2">
    <cfRule type="cellIs" dxfId="519" priority="905" operator="greaterThan">
      <formula>0</formula>
    </cfRule>
  </conditionalFormatting>
  <conditionalFormatting sqref="J1899:K1900">
    <cfRule type="containsText" dxfId="518" priority="894" operator="containsText" text="DISABLED">
      <formula>NOT(ISERROR(SEARCH("DISABLED",J1899)))</formula>
    </cfRule>
    <cfRule type="containsText" dxfId="517" priority="895" operator="containsText" text="ENABLED">
      <formula>NOT(ISERROR(SEARCH("ENABLED",J1899)))</formula>
    </cfRule>
  </conditionalFormatting>
  <conditionalFormatting sqref="X1899:X1900">
    <cfRule type="notContainsBlanks" dxfId="516" priority="893">
      <formula>LEN(TRIM(X1899))&gt;0</formula>
    </cfRule>
  </conditionalFormatting>
  <conditionalFormatting sqref="AA1899:AA1900">
    <cfRule type="notContainsText" dxfId="515" priority="891" operator="notContains" text="//">
      <formula>ISERROR(SEARCH("//",AA1899))</formula>
    </cfRule>
  </conditionalFormatting>
  <conditionalFormatting sqref="J1942">
    <cfRule type="containsText" dxfId="514" priority="889" operator="containsText" text="DISABLED">
      <formula>NOT(ISERROR(SEARCH("DISABLED",J1942)))</formula>
    </cfRule>
    <cfRule type="containsText" dxfId="513" priority="890" operator="containsText" text="ENABLED">
      <formula>NOT(ISERROR(SEARCH("ENABLED",J1942)))</formula>
    </cfRule>
  </conditionalFormatting>
  <conditionalFormatting sqref="X1942">
    <cfRule type="notContainsBlanks" dxfId="512" priority="888">
      <formula>LEN(TRIM(X1942))&gt;0</formula>
    </cfRule>
  </conditionalFormatting>
  <conditionalFormatting sqref="K1942">
    <cfRule type="containsText" dxfId="511" priority="885" operator="containsText" text="DISABLED">
      <formula>NOT(ISERROR(SEARCH("DISABLED",K1942)))</formula>
    </cfRule>
    <cfRule type="containsText" dxfId="510" priority="886" operator="containsText" text="ENABLED">
      <formula>NOT(ISERROR(SEARCH("ENABLED",K1942)))</formula>
    </cfRule>
  </conditionalFormatting>
  <conditionalFormatting sqref="AA1942">
    <cfRule type="notContainsText" dxfId="509" priority="884" operator="notContains" text="//">
      <formula>ISERROR(SEARCH("//",AA1942))</formula>
    </cfRule>
  </conditionalFormatting>
  <conditionalFormatting sqref="K1509">
    <cfRule type="containsText" dxfId="508" priority="873" operator="containsText" text="DISABLED">
      <formula>NOT(ISERROR(SEARCH("DISABLED",K1509)))</formula>
    </cfRule>
    <cfRule type="containsText" dxfId="507" priority="874" operator="containsText" text="ENABLED">
      <formula>NOT(ISERROR(SEARCH("ENABLED",K1509)))</formula>
    </cfRule>
  </conditionalFormatting>
  <conditionalFormatting sqref="X1509">
    <cfRule type="notContainsBlanks" dxfId="506" priority="872">
      <formula>LEN(TRIM(X1509))&gt;0</formula>
    </cfRule>
  </conditionalFormatting>
  <conditionalFormatting sqref="AA1509">
    <cfRule type="notContainsText" dxfId="505" priority="870" operator="notContains" text="//">
      <formula>ISERROR(SEARCH("//",AA1509))</formula>
    </cfRule>
  </conditionalFormatting>
  <conditionalFormatting sqref="K1493">
    <cfRule type="containsText" dxfId="504" priority="868" operator="containsText" text="DISABLED">
      <formula>NOT(ISERROR(SEARCH("DISABLED",K1493)))</formula>
    </cfRule>
    <cfRule type="containsText" dxfId="503" priority="869" operator="containsText" text="ENABLED">
      <formula>NOT(ISERROR(SEARCH("ENABLED",K1493)))</formula>
    </cfRule>
  </conditionalFormatting>
  <conditionalFormatting sqref="X1493">
    <cfRule type="notContainsBlanks" dxfId="502" priority="867">
      <formula>LEN(TRIM(X1493))&gt;0</formula>
    </cfRule>
  </conditionalFormatting>
  <conditionalFormatting sqref="AA1493">
    <cfRule type="notContainsText" dxfId="501" priority="865" operator="notContains" text="//">
      <formula>ISERROR(SEARCH("//",AA1493))</formula>
    </cfRule>
  </conditionalFormatting>
  <conditionalFormatting sqref="J43">
    <cfRule type="containsText" dxfId="500" priority="815" operator="containsText" text="DISABLED">
      <formula>NOT(ISERROR(SEARCH("DISABLED",J43)))</formula>
    </cfRule>
    <cfRule type="containsText" dxfId="499" priority="816" operator="containsText" text="ENABLED">
      <formula>NOT(ISERROR(SEARCH("ENABLED",J43)))</formula>
    </cfRule>
  </conditionalFormatting>
  <conditionalFormatting sqref="J61:J62">
    <cfRule type="containsText" dxfId="498" priority="813" operator="containsText" text="DISABLED">
      <formula>NOT(ISERROR(SEARCH("DISABLED",J61)))</formula>
    </cfRule>
    <cfRule type="containsText" dxfId="497" priority="814" operator="containsText" text="ENABLED">
      <formula>NOT(ISERROR(SEARCH("ENABLED",J61)))</formula>
    </cfRule>
  </conditionalFormatting>
  <conditionalFormatting sqref="J75">
    <cfRule type="containsText" dxfId="496" priority="811" operator="containsText" text="DISABLED">
      <formula>NOT(ISERROR(SEARCH("DISABLED",J75)))</formula>
    </cfRule>
    <cfRule type="containsText" dxfId="495" priority="812" operator="containsText" text="ENABLED">
      <formula>NOT(ISERROR(SEARCH("ENABLED",J75)))</formula>
    </cfRule>
  </conditionalFormatting>
  <conditionalFormatting sqref="J82">
    <cfRule type="containsText" dxfId="494" priority="809" operator="containsText" text="DISABLED">
      <formula>NOT(ISERROR(SEARCH("DISABLED",J82)))</formula>
    </cfRule>
    <cfRule type="containsText" dxfId="493" priority="810" operator="containsText" text="ENABLED">
      <formula>NOT(ISERROR(SEARCH("ENABLED",J82)))</formula>
    </cfRule>
  </conditionalFormatting>
  <conditionalFormatting sqref="J106">
    <cfRule type="containsText" dxfId="492" priority="807" operator="containsText" text="DISABLED">
      <formula>NOT(ISERROR(SEARCH("DISABLED",J106)))</formula>
    </cfRule>
    <cfRule type="containsText" dxfId="491" priority="808" operator="containsText" text="ENABLED">
      <formula>NOT(ISERROR(SEARCH("ENABLED",J106)))</formula>
    </cfRule>
  </conditionalFormatting>
  <conditionalFormatting sqref="J115:J119">
    <cfRule type="containsText" dxfId="490" priority="805" operator="containsText" text="DISABLED">
      <formula>NOT(ISERROR(SEARCH("DISABLED",J115)))</formula>
    </cfRule>
    <cfRule type="containsText" dxfId="489" priority="806" operator="containsText" text="ENABLED">
      <formula>NOT(ISERROR(SEARCH("ENABLED",J115)))</formula>
    </cfRule>
  </conditionalFormatting>
  <conditionalFormatting sqref="J400:J407">
    <cfRule type="containsText" dxfId="488" priority="803" operator="containsText" text="DISABLED">
      <formula>NOT(ISERROR(SEARCH("DISABLED",J400)))</formula>
    </cfRule>
    <cfRule type="containsText" dxfId="487" priority="804" operator="containsText" text="ENABLED">
      <formula>NOT(ISERROR(SEARCH("ENABLED",J400)))</formula>
    </cfRule>
  </conditionalFormatting>
  <conditionalFormatting sqref="J411:J416">
    <cfRule type="containsText" dxfId="486" priority="801" operator="containsText" text="DISABLED">
      <formula>NOT(ISERROR(SEARCH("DISABLED",J411)))</formula>
    </cfRule>
    <cfRule type="containsText" dxfId="485" priority="802" operator="containsText" text="ENABLED">
      <formula>NOT(ISERROR(SEARCH("ENABLED",J411)))</formula>
    </cfRule>
  </conditionalFormatting>
  <conditionalFormatting sqref="J440:J447">
    <cfRule type="containsText" dxfId="484" priority="799" operator="containsText" text="DISABLED">
      <formula>NOT(ISERROR(SEARCH("DISABLED",J440)))</formula>
    </cfRule>
    <cfRule type="containsText" dxfId="483" priority="800" operator="containsText" text="ENABLED">
      <formula>NOT(ISERROR(SEARCH("ENABLED",J440)))</formula>
    </cfRule>
  </conditionalFormatting>
  <conditionalFormatting sqref="J476:J480">
    <cfRule type="containsText" dxfId="482" priority="797" operator="containsText" text="DISABLED">
      <formula>NOT(ISERROR(SEARCH("DISABLED",J476)))</formula>
    </cfRule>
    <cfRule type="containsText" dxfId="481" priority="798" operator="containsText" text="ENABLED">
      <formula>NOT(ISERROR(SEARCH("ENABLED",J476)))</formula>
    </cfRule>
  </conditionalFormatting>
  <conditionalFormatting sqref="J484:J547">
    <cfRule type="containsText" dxfId="480" priority="795" operator="containsText" text="DISABLED">
      <formula>NOT(ISERROR(SEARCH("DISABLED",J484)))</formula>
    </cfRule>
    <cfRule type="containsText" dxfId="479" priority="796" operator="containsText" text="ENABLED">
      <formula>NOT(ISERROR(SEARCH("ENABLED",J484)))</formula>
    </cfRule>
  </conditionalFormatting>
  <conditionalFormatting sqref="J1330:J1340 J1342:J1345">
    <cfRule type="containsText" dxfId="478" priority="793" operator="containsText" text="DISABLED">
      <formula>NOT(ISERROR(SEARCH("DISABLED",J1330)))</formula>
    </cfRule>
    <cfRule type="containsText" dxfId="477" priority="794" operator="containsText" text="ENABLED">
      <formula>NOT(ISERROR(SEARCH("ENABLED",J1330)))</formula>
    </cfRule>
  </conditionalFormatting>
  <conditionalFormatting sqref="J1442:J1444">
    <cfRule type="containsText" dxfId="476" priority="791" operator="containsText" text="DISABLED">
      <formula>NOT(ISERROR(SEARCH("DISABLED",J1442)))</formula>
    </cfRule>
    <cfRule type="containsText" dxfId="475" priority="792" operator="containsText" text="ENABLED">
      <formula>NOT(ISERROR(SEARCH("ENABLED",J1442)))</formula>
    </cfRule>
  </conditionalFormatting>
  <conditionalFormatting sqref="J1452:J1468">
    <cfRule type="containsText" dxfId="474" priority="789" operator="containsText" text="DISABLED">
      <formula>NOT(ISERROR(SEARCH("DISABLED",J1452)))</formula>
    </cfRule>
    <cfRule type="containsText" dxfId="473" priority="790" operator="containsText" text="ENABLED">
      <formula>NOT(ISERROR(SEARCH("ENABLED",J1452)))</formula>
    </cfRule>
  </conditionalFormatting>
  <conditionalFormatting sqref="J1485:J1586 J1588:J1610 J1769:J1778 J1612:J1621 J1685:J1702 J1729:J1765 J1704:J1719 J1723:J1725 J1623:J1683 J1780:J1795">
    <cfRule type="containsText" dxfId="472" priority="787" operator="containsText" text="DISABLED">
      <formula>NOT(ISERROR(SEARCH("DISABLED",J1485)))</formula>
    </cfRule>
    <cfRule type="containsText" dxfId="471" priority="788" operator="containsText" text="ENABLED">
      <formula>NOT(ISERROR(SEARCH("ENABLED",J1485)))</formula>
    </cfRule>
  </conditionalFormatting>
  <conditionalFormatting sqref="J1898">
    <cfRule type="containsText" dxfId="470" priority="785" operator="containsText" text="DISABLED">
      <formula>NOT(ISERROR(SEARCH("DISABLED",J1898)))</formula>
    </cfRule>
    <cfRule type="containsText" dxfId="469" priority="786" operator="containsText" text="ENABLED">
      <formula>NOT(ISERROR(SEARCH("ENABLED",J1898)))</formula>
    </cfRule>
  </conditionalFormatting>
  <conditionalFormatting sqref="J2024">
    <cfRule type="containsText" dxfId="468" priority="781" operator="containsText" text="DISABLED">
      <formula>NOT(ISERROR(SEARCH("DISABLED",J2024)))</formula>
    </cfRule>
    <cfRule type="containsText" dxfId="467" priority="782" operator="containsText" text="ENABLED">
      <formula>NOT(ISERROR(SEARCH("ENABLED",J2024)))</formula>
    </cfRule>
  </conditionalFormatting>
  <conditionalFormatting sqref="J2025">
    <cfRule type="containsText" dxfId="466" priority="779" operator="containsText" text="DISABLED">
      <formula>NOT(ISERROR(SEARCH("DISABLED",J2025)))</formula>
    </cfRule>
    <cfRule type="containsText" dxfId="465" priority="780" operator="containsText" text="ENABLED">
      <formula>NOT(ISERROR(SEARCH("ENABLED",J2025)))</formula>
    </cfRule>
  </conditionalFormatting>
  <conditionalFormatting sqref="J2070">
    <cfRule type="containsText" dxfId="464" priority="739" operator="containsText" text="DISABLED">
      <formula>NOT(ISERROR(SEARCH("DISABLED",J2070)))</formula>
    </cfRule>
    <cfRule type="containsText" dxfId="463" priority="740" operator="containsText" text="ENABLED">
      <formula>NOT(ISERROR(SEARCH("ENABLED",J2070)))</formula>
    </cfRule>
  </conditionalFormatting>
  <conditionalFormatting sqref="J2069">
    <cfRule type="containsText" dxfId="462" priority="737" operator="containsText" text="DISABLED">
      <formula>NOT(ISERROR(SEARCH("DISABLED",J2069)))</formula>
    </cfRule>
    <cfRule type="containsText" dxfId="461" priority="738" operator="containsText" text="ENABLED">
      <formula>NOT(ISERROR(SEARCH("ENABLED",J2069)))</formula>
    </cfRule>
  </conditionalFormatting>
  <conditionalFormatting sqref="J2068">
    <cfRule type="containsText" dxfId="460" priority="735" operator="containsText" text="DISABLED">
      <formula>NOT(ISERROR(SEARCH("DISABLED",J2068)))</formula>
    </cfRule>
    <cfRule type="containsText" dxfId="459" priority="736" operator="containsText" text="ENABLED">
      <formula>NOT(ISERROR(SEARCH("ENABLED",J2068)))</formula>
    </cfRule>
  </conditionalFormatting>
  <conditionalFormatting sqref="J2067">
    <cfRule type="containsText" dxfId="458" priority="733" operator="containsText" text="DISABLED">
      <formula>NOT(ISERROR(SEARCH("DISABLED",J2067)))</formula>
    </cfRule>
    <cfRule type="containsText" dxfId="457" priority="734" operator="containsText" text="ENABLED">
      <formula>NOT(ISERROR(SEARCH("ENABLED",J2067)))</formula>
    </cfRule>
  </conditionalFormatting>
  <conditionalFormatting sqref="J2066">
    <cfRule type="containsText" dxfId="456" priority="731" operator="containsText" text="DISABLED">
      <formula>NOT(ISERROR(SEARCH("DISABLED",J2066)))</formula>
    </cfRule>
    <cfRule type="containsText" dxfId="455" priority="732" operator="containsText" text="ENABLED">
      <formula>NOT(ISERROR(SEARCH("ENABLED",J2066)))</formula>
    </cfRule>
  </conditionalFormatting>
  <conditionalFormatting sqref="J2065">
    <cfRule type="containsText" dxfId="454" priority="729" operator="containsText" text="DISABLED">
      <formula>NOT(ISERROR(SEARCH("DISABLED",J2065)))</formula>
    </cfRule>
    <cfRule type="containsText" dxfId="453" priority="730" operator="containsText" text="ENABLED">
      <formula>NOT(ISERROR(SEARCH("ENABLED",J2065)))</formula>
    </cfRule>
  </conditionalFormatting>
  <conditionalFormatting sqref="J2064">
    <cfRule type="containsText" dxfId="452" priority="727" operator="containsText" text="DISABLED">
      <formula>NOT(ISERROR(SEARCH("DISABLED",J2064)))</formula>
    </cfRule>
    <cfRule type="containsText" dxfId="451" priority="728" operator="containsText" text="ENABLED">
      <formula>NOT(ISERROR(SEARCH("ENABLED",J2064)))</formula>
    </cfRule>
  </conditionalFormatting>
  <conditionalFormatting sqref="J2063">
    <cfRule type="containsText" dxfId="450" priority="725" operator="containsText" text="DISABLED">
      <formula>NOT(ISERROR(SEARCH("DISABLED",J2063)))</formula>
    </cfRule>
    <cfRule type="containsText" dxfId="449" priority="726" operator="containsText" text="ENABLED">
      <formula>NOT(ISERROR(SEARCH("ENABLED",J2063)))</formula>
    </cfRule>
  </conditionalFormatting>
  <conditionalFormatting sqref="J2062">
    <cfRule type="containsText" dxfId="448" priority="723" operator="containsText" text="DISABLED">
      <formula>NOT(ISERROR(SEARCH("DISABLED",J2062)))</formula>
    </cfRule>
    <cfRule type="containsText" dxfId="447" priority="724" operator="containsText" text="ENABLED">
      <formula>NOT(ISERROR(SEARCH("ENABLED",J2062)))</formula>
    </cfRule>
  </conditionalFormatting>
  <conditionalFormatting sqref="J2061">
    <cfRule type="containsText" dxfId="446" priority="721" operator="containsText" text="DISABLED">
      <formula>NOT(ISERROR(SEARCH("DISABLED",J2061)))</formula>
    </cfRule>
    <cfRule type="containsText" dxfId="445" priority="722" operator="containsText" text="ENABLED">
      <formula>NOT(ISERROR(SEARCH("ENABLED",J2061)))</formula>
    </cfRule>
  </conditionalFormatting>
  <conditionalFormatting sqref="J2060">
    <cfRule type="containsText" dxfId="444" priority="719" operator="containsText" text="DISABLED">
      <formula>NOT(ISERROR(SEARCH("DISABLED",J2060)))</formula>
    </cfRule>
    <cfRule type="containsText" dxfId="443" priority="720" operator="containsText" text="ENABLED">
      <formula>NOT(ISERROR(SEARCH("ENABLED",J2060)))</formula>
    </cfRule>
  </conditionalFormatting>
  <conditionalFormatting sqref="J2059">
    <cfRule type="containsText" dxfId="442" priority="717" operator="containsText" text="DISABLED">
      <formula>NOT(ISERROR(SEARCH("DISABLED",J2059)))</formula>
    </cfRule>
    <cfRule type="containsText" dxfId="441" priority="718" operator="containsText" text="ENABLED">
      <formula>NOT(ISERROR(SEARCH("ENABLED",J2059)))</formula>
    </cfRule>
  </conditionalFormatting>
  <conditionalFormatting sqref="J2046:J2058">
    <cfRule type="containsText" dxfId="440" priority="713" operator="containsText" text="DISABLED">
      <formula>NOT(ISERROR(SEARCH("DISABLED",J2046)))</formula>
    </cfRule>
    <cfRule type="containsText" dxfId="439" priority="714" operator="containsText" text="ENABLED">
      <formula>NOT(ISERROR(SEARCH("ENABLED",J2046)))</formula>
    </cfRule>
  </conditionalFormatting>
  <conditionalFormatting sqref="J2044">
    <cfRule type="containsText" dxfId="438" priority="711" operator="containsText" text="DISABLED">
      <formula>NOT(ISERROR(SEARCH("DISABLED",J2044)))</formula>
    </cfRule>
    <cfRule type="containsText" dxfId="437" priority="712" operator="containsText" text="ENABLED">
      <formula>NOT(ISERROR(SEARCH("ENABLED",J2044)))</formula>
    </cfRule>
  </conditionalFormatting>
  <conditionalFormatting sqref="J2045">
    <cfRule type="containsText" dxfId="436" priority="709" operator="containsText" text="DISABLED">
      <formula>NOT(ISERROR(SEARCH("DISABLED",J2045)))</formula>
    </cfRule>
    <cfRule type="containsText" dxfId="435" priority="710" operator="containsText" text="ENABLED">
      <formula>NOT(ISERROR(SEARCH("ENABLED",J2045)))</formula>
    </cfRule>
  </conditionalFormatting>
  <conditionalFormatting sqref="X2077">
    <cfRule type="notContainsBlanks" dxfId="434" priority="682">
      <formula>LEN(TRIM(X2077))&gt;0</formula>
    </cfRule>
  </conditionalFormatting>
  <conditionalFormatting sqref="K2077">
    <cfRule type="containsText" dxfId="433" priority="679" operator="containsText" text="DISABLED">
      <formula>NOT(ISERROR(SEARCH("DISABLED",K2077)))</formula>
    </cfRule>
    <cfRule type="containsText" dxfId="432" priority="680" operator="containsText" text="ENABLED">
      <formula>NOT(ISERROR(SEARCH("ENABLED",K2077)))</formula>
    </cfRule>
  </conditionalFormatting>
  <conditionalFormatting sqref="AA2077">
    <cfRule type="notContainsText" dxfId="431" priority="678" operator="notContains" text="//">
      <formula>ISERROR(SEARCH("//",AA2077))</formula>
    </cfRule>
  </conditionalFormatting>
  <conditionalFormatting sqref="J2077">
    <cfRule type="containsText" dxfId="430" priority="676" operator="containsText" text="DISABLED">
      <formula>NOT(ISERROR(SEARCH("DISABLED",J2077)))</formula>
    </cfRule>
    <cfRule type="containsText" dxfId="429" priority="677" operator="containsText" text="ENABLED">
      <formula>NOT(ISERROR(SEARCH("ENABLED",J2077)))</formula>
    </cfRule>
  </conditionalFormatting>
  <conditionalFormatting sqref="X2078:X2079">
    <cfRule type="notContainsBlanks" dxfId="428" priority="675">
      <formula>LEN(TRIM(X2078))&gt;0</formula>
    </cfRule>
  </conditionalFormatting>
  <conditionalFormatting sqref="K2078:K2079">
    <cfRule type="containsText" dxfId="427" priority="672" operator="containsText" text="DISABLED">
      <formula>NOT(ISERROR(SEARCH("DISABLED",K2078)))</formula>
    </cfRule>
    <cfRule type="containsText" dxfId="426" priority="673" operator="containsText" text="ENABLED">
      <formula>NOT(ISERROR(SEARCH("ENABLED",K2078)))</formula>
    </cfRule>
  </conditionalFormatting>
  <conditionalFormatting sqref="AA2078:AA2079">
    <cfRule type="notContainsText" dxfId="425" priority="671" operator="notContains" text="//">
      <formula>ISERROR(SEARCH("//",AA2078))</formula>
    </cfRule>
  </conditionalFormatting>
  <conditionalFormatting sqref="J2078:J2079">
    <cfRule type="containsText" dxfId="424" priority="669" operator="containsText" text="DISABLED">
      <formula>NOT(ISERROR(SEARCH("DISABLED",J2078)))</formula>
    </cfRule>
    <cfRule type="containsText" dxfId="423" priority="670" operator="containsText" text="ENABLED">
      <formula>NOT(ISERROR(SEARCH("ENABLED",J2078)))</formula>
    </cfRule>
  </conditionalFormatting>
  <conditionalFormatting sqref="X2080">
    <cfRule type="notContainsBlanks" dxfId="422" priority="663">
      <formula>LEN(TRIM(X2080))&gt;0</formula>
    </cfRule>
  </conditionalFormatting>
  <conditionalFormatting sqref="K2080">
    <cfRule type="containsText" dxfId="421" priority="660" operator="containsText" text="DISABLED">
      <formula>NOT(ISERROR(SEARCH("DISABLED",K2080)))</formula>
    </cfRule>
    <cfRule type="containsText" dxfId="420" priority="661" operator="containsText" text="ENABLED">
      <formula>NOT(ISERROR(SEARCH("ENABLED",K2080)))</formula>
    </cfRule>
  </conditionalFormatting>
  <conditionalFormatting sqref="AA2080">
    <cfRule type="notContainsText" dxfId="419" priority="659" operator="notContains" text="//">
      <formula>ISERROR(SEARCH("//",AA2080))</formula>
    </cfRule>
  </conditionalFormatting>
  <conditionalFormatting sqref="J2080">
    <cfRule type="containsText" dxfId="418" priority="657" operator="containsText" text="DISABLED">
      <formula>NOT(ISERROR(SEARCH("DISABLED",J2080)))</formula>
    </cfRule>
    <cfRule type="containsText" dxfId="417" priority="658" operator="containsText" text="ENABLED">
      <formula>NOT(ISERROR(SEARCH("ENABLED",J2080)))</formula>
    </cfRule>
  </conditionalFormatting>
  <conditionalFormatting sqref="X1431">
    <cfRule type="notContainsBlanks" dxfId="416" priority="655">
      <formula>LEN(TRIM(X1431))&gt;0</formula>
    </cfRule>
  </conditionalFormatting>
  <conditionalFormatting sqref="J1431">
    <cfRule type="containsText" dxfId="415" priority="653" operator="containsText" text="DISABLED">
      <formula>NOT(ISERROR(SEARCH("DISABLED",J1431)))</formula>
    </cfRule>
    <cfRule type="containsText" dxfId="414" priority="654" operator="containsText" text="ENABLED">
      <formula>NOT(ISERROR(SEARCH("ENABLED",J1431)))</formula>
    </cfRule>
  </conditionalFormatting>
  <conditionalFormatting sqref="X1431">
    <cfRule type="notContainsBlanks" dxfId="413" priority="652">
      <formula>LEN(TRIM(X1431))&gt;0</formula>
    </cfRule>
  </conditionalFormatting>
  <conditionalFormatting sqref="K1431">
    <cfRule type="containsText" dxfId="412" priority="649" operator="containsText" text="DISABLED">
      <formula>NOT(ISERROR(SEARCH("DISABLED",K1431)))</formula>
    </cfRule>
    <cfRule type="containsText" dxfId="411" priority="650" operator="containsText" text="ENABLED">
      <formula>NOT(ISERROR(SEARCH("ENABLED",K1431)))</formula>
    </cfRule>
  </conditionalFormatting>
  <conditionalFormatting sqref="AA1431">
    <cfRule type="notContainsText" dxfId="410" priority="648" operator="notContains" text="//">
      <formula>ISERROR(SEARCH("//",AA1431))</formula>
    </cfRule>
  </conditionalFormatting>
  <conditionalFormatting sqref="K2081">
    <cfRule type="containsText" dxfId="409" priority="646" operator="containsText" text="DISABLED">
      <formula>NOT(ISERROR(SEARCH("DISABLED",K2081)))</formula>
    </cfRule>
    <cfRule type="containsText" dxfId="408" priority="647" operator="containsText" text="ENABLED">
      <formula>NOT(ISERROR(SEARCH("ENABLED",K2081)))</formula>
    </cfRule>
  </conditionalFormatting>
  <conditionalFormatting sqref="X2081">
    <cfRule type="notContainsBlanks" dxfId="407" priority="645">
      <formula>LEN(TRIM(X2081))&gt;0</formula>
    </cfRule>
  </conditionalFormatting>
  <conditionalFormatting sqref="AA2081">
    <cfRule type="notContainsText" dxfId="406" priority="643" operator="notContains" text="//">
      <formula>ISERROR(SEARCH("//",AA2081))</formula>
    </cfRule>
  </conditionalFormatting>
  <conditionalFormatting sqref="J2081">
    <cfRule type="containsText" dxfId="405" priority="641" operator="containsText" text="DISABLED">
      <formula>NOT(ISERROR(SEARCH("DISABLED",J2081)))</formula>
    </cfRule>
    <cfRule type="containsText" dxfId="404" priority="642" operator="containsText" text="ENABLED">
      <formula>NOT(ISERROR(SEARCH("ENABLED",J2081)))</formula>
    </cfRule>
  </conditionalFormatting>
  <conditionalFormatting sqref="K1796">
    <cfRule type="containsText" dxfId="403" priority="632" operator="containsText" text="DISABLED">
      <formula>NOT(ISERROR(SEARCH("DISABLED",K1796)))</formula>
    </cfRule>
    <cfRule type="containsText" dxfId="402" priority="633" operator="containsText" text="ENABLED">
      <formula>NOT(ISERROR(SEARCH("ENABLED",K1796)))</formula>
    </cfRule>
  </conditionalFormatting>
  <conditionalFormatting sqref="J1796">
    <cfRule type="containsText" dxfId="401" priority="629" operator="containsText" text="DISABLED">
      <formula>NOT(ISERROR(SEARCH("DISABLED",J1796)))</formula>
    </cfRule>
    <cfRule type="containsText" dxfId="400" priority="630" operator="containsText" text="ENABLED">
      <formula>NOT(ISERROR(SEARCH("ENABLED",J1796)))</formula>
    </cfRule>
  </conditionalFormatting>
  <conditionalFormatting sqref="X1796">
    <cfRule type="notContainsBlanks" dxfId="399" priority="635">
      <formula>LEN(TRIM(X1796))&gt;0</formula>
    </cfRule>
  </conditionalFormatting>
  <conditionalFormatting sqref="AA1796">
    <cfRule type="notContainsText" dxfId="398" priority="634" operator="notContains" text="//">
      <formula>ISERROR(SEARCH("//",AA1796))</formula>
    </cfRule>
  </conditionalFormatting>
  <conditionalFormatting sqref="J1809:J1810 J1806">
    <cfRule type="containsText" dxfId="397" priority="620" operator="containsText" text="DISABLED">
      <formula>NOT(ISERROR(SEARCH("DISABLED",J1806)))</formula>
    </cfRule>
    <cfRule type="containsText" dxfId="396" priority="621" operator="containsText" text="ENABLED">
      <formula>NOT(ISERROR(SEARCH("ENABLED",J1806)))</formula>
    </cfRule>
  </conditionalFormatting>
  <conditionalFormatting sqref="X1809:X1810 X1798:X1802 X1806">
    <cfRule type="notContainsBlanks" dxfId="395" priority="619">
      <formula>LEN(TRIM(X1798))&gt;0</formula>
    </cfRule>
  </conditionalFormatting>
  <conditionalFormatting sqref="K1809:K1810 K1806">
    <cfRule type="containsText" dxfId="394" priority="616" operator="containsText" text="DISABLED">
      <formula>NOT(ISERROR(SEARCH("DISABLED",K1806)))</formula>
    </cfRule>
    <cfRule type="containsText" dxfId="393" priority="617" operator="containsText" text="ENABLED">
      <formula>NOT(ISERROR(SEARCH("ENABLED",K1806)))</formula>
    </cfRule>
  </conditionalFormatting>
  <conditionalFormatting sqref="AA1809:AA1810 AA1798:AA1802 AA1806">
    <cfRule type="notContainsText" dxfId="392" priority="615" operator="notContains" text="//">
      <formula>ISERROR(SEARCH("//",AA1798))</formula>
    </cfRule>
  </conditionalFormatting>
  <conditionalFormatting sqref="J215">
    <cfRule type="containsText" dxfId="391" priority="613" operator="containsText" text="DISABLED">
      <formula>NOT(ISERROR(SEARCH("DISABLED",J215)))</formula>
    </cfRule>
    <cfRule type="containsText" dxfId="390" priority="614" operator="containsText" text="ENABLED">
      <formula>NOT(ISERROR(SEARCH("ENABLED",J215)))</formula>
    </cfRule>
  </conditionalFormatting>
  <conditionalFormatting sqref="K215">
    <cfRule type="containsText" dxfId="389" priority="611" operator="containsText" text="DISABLED">
      <formula>NOT(ISERROR(SEARCH("DISABLED",K215)))</formula>
    </cfRule>
    <cfRule type="containsText" dxfId="388" priority="612" operator="containsText" text="ENABLED">
      <formula>NOT(ISERROR(SEARCH("ENABLED",K215)))</formula>
    </cfRule>
  </conditionalFormatting>
  <conditionalFormatting sqref="J1796 J1798">
    <cfRule type="containsText" dxfId="387" priority="609" operator="containsText" text="DISABLED">
      <formula>NOT(ISERROR(SEARCH("DISABLED",J1796)))</formula>
    </cfRule>
    <cfRule type="containsText" dxfId="386" priority="610" operator="containsText" text="ENABLED">
      <formula>NOT(ISERROR(SEARCH("ENABLED",J1796)))</formula>
    </cfRule>
  </conditionalFormatting>
  <conditionalFormatting sqref="K1796 K1798">
    <cfRule type="containsText" dxfId="385" priority="607" operator="containsText" text="DISABLED">
      <formula>NOT(ISERROR(SEARCH("DISABLED",K1796)))</formula>
    </cfRule>
    <cfRule type="containsText" dxfId="384" priority="608" operator="containsText" text="ENABLED">
      <formula>NOT(ISERROR(SEARCH("ENABLED",K1796)))</formula>
    </cfRule>
  </conditionalFormatting>
  <conditionalFormatting sqref="J1832:K1834 J1861:K1861 J1868:K1870">
    <cfRule type="containsText" dxfId="383" priority="605" operator="containsText" text="DISABLED">
      <formula>NOT(ISERROR(SEARCH("DISABLED",J1832)))</formula>
    </cfRule>
    <cfRule type="containsText" dxfId="382" priority="606" operator="containsText" text="ENABLED">
      <formula>NOT(ISERROR(SEARCH("ENABLED",J1832)))</formula>
    </cfRule>
  </conditionalFormatting>
  <conditionalFormatting sqref="K1587">
    <cfRule type="containsText" dxfId="381" priority="600" operator="containsText" text="DISABLED">
      <formula>NOT(ISERROR(SEARCH("DISABLED",K1587)))</formula>
    </cfRule>
    <cfRule type="containsText" dxfId="380" priority="601" operator="containsText" text="ENABLED">
      <formula>NOT(ISERROR(SEARCH("ENABLED",K1587)))</formula>
    </cfRule>
  </conditionalFormatting>
  <conditionalFormatting sqref="J1587">
    <cfRule type="containsText" dxfId="379" priority="603" operator="containsText" text="DISABLED">
      <formula>NOT(ISERROR(SEARCH("DISABLED",J1587)))</formula>
    </cfRule>
    <cfRule type="containsText" dxfId="378" priority="604" operator="containsText" text="ENABLED">
      <formula>NOT(ISERROR(SEARCH("ENABLED",J1587)))</formula>
    </cfRule>
  </conditionalFormatting>
  <conditionalFormatting sqref="X1587">
    <cfRule type="notContainsBlanks" dxfId="377" priority="602">
      <formula>LEN(TRIM(X1587))&gt;0</formula>
    </cfRule>
  </conditionalFormatting>
  <conditionalFormatting sqref="AA1587">
    <cfRule type="notContainsText" dxfId="376" priority="599" operator="notContains" text="//">
      <formula>ISERROR(SEARCH("//",AA1587))</formula>
    </cfRule>
  </conditionalFormatting>
  <conditionalFormatting sqref="J1896:K1896">
    <cfRule type="containsText" dxfId="375" priority="585" operator="containsText" text="DISABLED">
      <formula>NOT(ISERROR(SEARCH("DISABLED",J1896)))</formula>
    </cfRule>
    <cfRule type="containsText" dxfId="374" priority="586" operator="containsText" text="ENABLED">
      <formula>NOT(ISERROR(SEARCH("ENABLED",J1896)))</formula>
    </cfRule>
  </conditionalFormatting>
  <conditionalFormatting sqref="X1896">
    <cfRule type="notContainsBlanks" dxfId="373" priority="584">
      <formula>LEN(TRIM(X1896))&gt;0</formula>
    </cfRule>
  </conditionalFormatting>
  <conditionalFormatting sqref="AA1896">
    <cfRule type="notContainsText" dxfId="372" priority="583" operator="notContains" text="//">
      <formula>ISERROR(SEARCH("//",AA1896))</formula>
    </cfRule>
  </conditionalFormatting>
  <conditionalFormatting sqref="J1806">
    <cfRule type="containsText" dxfId="371" priority="577" operator="containsText" text="DISABLED">
      <formula>NOT(ISERROR(SEARCH("DISABLED",J1806)))</formula>
    </cfRule>
    <cfRule type="containsText" dxfId="370" priority="578" operator="containsText" text="ENABLED">
      <formula>NOT(ISERROR(SEARCH("ENABLED",J1806)))</formula>
    </cfRule>
  </conditionalFormatting>
  <conditionalFormatting sqref="X1806">
    <cfRule type="notContainsBlanks" dxfId="369" priority="576">
      <formula>LEN(TRIM(X1806))&gt;0</formula>
    </cfRule>
  </conditionalFormatting>
  <conditionalFormatting sqref="K1806">
    <cfRule type="containsText" dxfId="368" priority="574" operator="containsText" text="DISABLED">
      <formula>NOT(ISERROR(SEARCH("DISABLED",K1806)))</formula>
    </cfRule>
    <cfRule type="containsText" dxfId="367" priority="575" operator="containsText" text="ENABLED">
      <formula>NOT(ISERROR(SEARCH("ENABLED",K1806)))</formula>
    </cfRule>
  </conditionalFormatting>
  <conditionalFormatting sqref="AA1806">
    <cfRule type="notContainsText" dxfId="366" priority="573" operator="notContains" text="//">
      <formula>ISERROR(SEARCH("//",AA1806))</formula>
    </cfRule>
  </conditionalFormatting>
  <conditionalFormatting sqref="J1806">
    <cfRule type="containsText" dxfId="365" priority="571" operator="containsText" text="DISABLED">
      <formula>NOT(ISERROR(SEARCH("DISABLED",J1806)))</formula>
    </cfRule>
    <cfRule type="containsText" dxfId="364" priority="572" operator="containsText" text="ENABLED">
      <formula>NOT(ISERROR(SEARCH("ENABLED",J1806)))</formula>
    </cfRule>
  </conditionalFormatting>
  <conditionalFormatting sqref="K1806">
    <cfRule type="containsText" dxfId="363" priority="569" operator="containsText" text="DISABLED">
      <formula>NOT(ISERROR(SEARCH("DISABLED",K1806)))</formula>
    </cfRule>
    <cfRule type="containsText" dxfId="362" priority="570" operator="containsText" text="ENABLED">
      <formula>NOT(ISERROR(SEARCH("ENABLED",K1806)))</formula>
    </cfRule>
  </conditionalFormatting>
  <conditionalFormatting sqref="X1797">
    <cfRule type="notContainsBlanks" dxfId="361" priority="558">
      <formula>LEN(TRIM(X1797))&gt;0</formula>
    </cfRule>
  </conditionalFormatting>
  <conditionalFormatting sqref="K1797">
    <cfRule type="containsText" dxfId="360" priority="556" operator="containsText" text="DISABLED">
      <formula>NOT(ISERROR(SEARCH("DISABLED",K1797)))</formula>
    </cfRule>
    <cfRule type="containsText" dxfId="359" priority="557" operator="containsText" text="ENABLED">
      <formula>NOT(ISERROR(SEARCH("ENABLED",K1797)))</formula>
    </cfRule>
  </conditionalFormatting>
  <conditionalFormatting sqref="AA1797">
    <cfRule type="notContainsText" dxfId="358" priority="555" operator="notContains" text="//">
      <formula>ISERROR(SEARCH("//",AA1797))</formula>
    </cfRule>
  </conditionalFormatting>
  <conditionalFormatting sqref="J1835:J1849">
    <cfRule type="containsText" dxfId="351" priority="511" operator="containsText" text="DISABLED">
      <formula>NOT(ISERROR(SEARCH("DISABLED",J1835)))</formula>
    </cfRule>
    <cfRule type="containsText" dxfId="350" priority="512" operator="containsText" text="ENABLED">
      <formula>NOT(ISERROR(SEARCH("ENABLED",J1835)))</formula>
    </cfRule>
  </conditionalFormatting>
  <conditionalFormatting sqref="X1835:X1849">
    <cfRule type="notContainsBlanks" dxfId="349" priority="510">
      <formula>LEN(TRIM(X1835))&gt;0</formula>
    </cfRule>
  </conditionalFormatting>
  <conditionalFormatting sqref="K1835:K1849">
    <cfRule type="containsText" dxfId="348" priority="508" operator="containsText" text="DISABLED">
      <formula>NOT(ISERROR(SEARCH("DISABLED",K1835)))</formula>
    </cfRule>
    <cfRule type="containsText" dxfId="347" priority="509" operator="containsText" text="ENABLED">
      <formula>NOT(ISERROR(SEARCH("ENABLED",K1835)))</formula>
    </cfRule>
  </conditionalFormatting>
  <conditionalFormatting sqref="AA1835:AA1849">
    <cfRule type="notContainsText" dxfId="346" priority="507" operator="notContains" text="//">
      <formula>ISERROR(SEARCH("//",AA1835))</formula>
    </cfRule>
  </conditionalFormatting>
  <conditionalFormatting sqref="J1851:J1853">
    <cfRule type="containsText" dxfId="345" priority="505" operator="containsText" text="DISABLED">
      <formula>NOT(ISERROR(SEARCH("DISABLED",J1851)))</formula>
    </cfRule>
    <cfRule type="containsText" dxfId="344" priority="506" operator="containsText" text="ENABLED">
      <formula>NOT(ISERROR(SEARCH("ENABLED",J1851)))</formula>
    </cfRule>
  </conditionalFormatting>
  <conditionalFormatting sqref="X1851:X1853">
    <cfRule type="notContainsBlanks" dxfId="343" priority="504">
      <formula>LEN(TRIM(X1851))&gt;0</formula>
    </cfRule>
  </conditionalFormatting>
  <conditionalFormatting sqref="K1851:K1853">
    <cfRule type="containsText" dxfId="342" priority="502" operator="containsText" text="DISABLED">
      <formula>NOT(ISERROR(SEARCH("DISABLED",K1851)))</formula>
    </cfRule>
    <cfRule type="containsText" dxfId="341" priority="503" operator="containsText" text="ENABLED">
      <formula>NOT(ISERROR(SEARCH("ENABLED",K1851)))</formula>
    </cfRule>
  </conditionalFormatting>
  <conditionalFormatting sqref="AA1851:AA1853">
    <cfRule type="notContainsText" dxfId="340" priority="501" operator="notContains" text="//">
      <formula>ISERROR(SEARCH("//",AA1851))</formula>
    </cfRule>
  </conditionalFormatting>
  <conditionalFormatting sqref="J1853:J1861">
    <cfRule type="containsText" dxfId="339" priority="499" operator="containsText" text="DISABLED">
      <formula>NOT(ISERROR(SEARCH("DISABLED",J1853)))</formula>
    </cfRule>
    <cfRule type="containsText" dxfId="338" priority="500" operator="containsText" text="ENABLED">
      <formula>NOT(ISERROR(SEARCH("ENABLED",J1853)))</formula>
    </cfRule>
  </conditionalFormatting>
  <conditionalFormatting sqref="X1853:X1861">
    <cfRule type="notContainsBlanks" dxfId="337" priority="498">
      <formula>LEN(TRIM(X1853))&gt;0</formula>
    </cfRule>
  </conditionalFormatting>
  <conditionalFormatting sqref="K1853:K1861">
    <cfRule type="containsText" dxfId="336" priority="496" operator="containsText" text="DISABLED">
      <formula>NOT(ISERROR(SEARCH("DISABLED",K1853)))</formula>
    </cfRule>
    <cfRule type="containsText" dxfId="335" priority="497" operator="containsText" text="ENABLED">
      <formula>NOT(ISERROR(SEARCH("ENABLED",K1853)))</formula>
    </cfRule>
  </conditionalFormatting>
  <conditionalFormatting sqref="AA1853:AA1861">
    <cfRule type="notContainsText" dxfId="334" priority="495" operator="notContains" text="//">
      <formula>ISERROR(SEARCH("//",AA1853))</formula>
    </cfRule>
  </conditionalFormatting>
  <conditionalFormatting sqref="J1850:K1850">
    <cfRule type="containsText" dxfId="333" priority="493" operator="containsText" text="DISABLED">
      <formula>NOT(ISERROR(SEARCH("DISABLED",J1850)))</formula>
    </cfRule>
    <cfRule type="containsText" dxfId="332" priority="494" operator="containsText" text="ENABLED">
      <formula>NOT(ISERROR(SEARCH("ENABLED",J1850)))</formula>
    </cfRule>
  </conditionalFormatting>
  <conditionalFormatting sqref="X1850">
    <cfRule type="notContainsBlanks" dxfId="331" priority="492">
      <formula>LEN(TRIM(X1850))&gt;0</formula>
    </cfRule>
  </conditionalFormatting>
  <conditionalFormatting sqref="AA1850">
    <cfRule type="notContainsText" dxfId="330" priority="491" operator="notContains" text="//">
      <formula>ISERROR(SEARCH("//",AA1850))</formula>
    </cfRule>
  </conditionalFormatting>
  <conditionalFormatting sqref="J1864">
    <cfRule type="containsText" dxfId="329" priority="489" operator="containsText" text="DISABLED">
      <formula>NOT(ISERROR(SEARCH("DISABLED",J1864)))</formula>
    </cfRule>
    <cfRule type="containsText" dxfId="328" priority="490" operator="containsText" text="ENABLED">
      <formula>NOT(ISERROR(SEARCH("ENABLED",J1864)))</formula>
    </cfRule>
  </conditionalFormatting>
  <conditionalFormatting sqref="X1864">
    <cfRule type="notContainsBlanks" dxfId="327" priority="488">
      <formula>LEN(TRIM(X1864))&gt;0</formula>
    </cfRule>
  </conditionalFormatting>
  <conditionalFormatting sqref="K1864">
    <cfRule type="containsText" dxfId="326" priority="486" operator="containsText" text="DISABLED">
      <formula>NOT(ISERROR(SEARCH("DISABLED",K1864)))</formula>
    </cfRule>
    <cfRule type="containsText" dxfId="325" priority="487" operator="containsText" text="ENABLED">
      <formula>NOT(ISERROR(SEARCH("ENABLED",K1864)))</formula>
    </cfRule>
  </conditionalFormatting>
  <conditionalFormatting sqref="AA1864">
    <cfRule type="notContainsText" dxfId="324" priority="485" operator="notContains" text="//">
      <formula>ISERROR(SEARCH("//",AA1864))</formula>
    </cfRule>
  </conditionalFormatting>
  <conditionalFormatting sqref="X1862">
    <cfRule type="notContainsBlanks" dxfId="323" priority="482">
      <formula>LEN(TRIM(X1862))&gt;0</formula>
    </cfRule>
  </conditionalFormatting>
  <conditionalFormatting sqref="J1862:K1862">
    <cfRule type="containsText" dxfId="322" priority="483" operator="containsText" text="DISABLED">
      <formula>NOT(ISERROR(SEARCH("DISABLED",J1862)))</formula>
    </cfRule>
    <cfRule type="containsText" dxfId="321" priority="484" operator="containsText" text="ENABLED">
      <formula>NOT(ISERROR(SEARCH("ENABLED",J1862)))</formula>
    </cfRule>
  </conditionalFormatting>
  <conditionalFormatting sqref="AA1862">
    <cfRule type="notContainsText" dxfId="320" priority="481" operator="notContains" text="//">
      <formula>ISERROR(SEARCH("//",AA1862))</formula>
    </cfRule>
  </conditionalFormatting>
  <conditionalFormatting sqref="J1863:K1863">
    <cfRule type="containsText" dxfId="319" priority="479" operator="containsText" text="DISABLED">
      <formula>NOT(ISERROR(SEARCH("DISABLED",J1863)))</formula>
    </cfRule>
    <cfRule type="containsText" dxfId="318" priority="480" operator="containsText" text="ENABLED">
      <formula>NOT(ISERROR(SEARCH("ENABLED",J1863)))</formula>
    </cfRule>
  </conditionalFormatting>
  <conditionalFormatting sqref="X1863">
    <cfRule type="notContainsBlanks" dxfId="317" priority="478">
      <formula>LEN(TRIM(X1863))&gt;0</formula>
    </cfRule>
  </conditionalFormatting>
  <conditionalFormatting sqref="AA1863">
    <cfRule type="notContainsText" dxfId="316" priority="477" operator="notContains" text="//">
      <formula>ISERROR(SEARCH("//",AA1863))</formula>
    </cfRule>
  </conditionalFormatting>
  <conditionalFormatting sqref="J1863:K1863">
    <cfRule type="containsText" dxfId="315" priority="475" operator="containsText" text="DISABLED">
      <formula>NOT(ISERROR(SEARCH("DISABLED",J1863)))</formula>
    </cfRule>
    <cfRule type="containsText" dxfId="314" priority="476" operator="containsText" text="ENABLED">
      <formula>NOT(ISERROR(SEARCH("ENABLED",J1863)))</formula>
    </cfRule>
  </conditionalFormatting>
  <conditionalFormatting sqref="X1863">
    <cfRule type="notContainsBlanks" dxfId="313" priority="474">
      <formula>LEN(TRIM(X1863))&gt;0</formula>
    </cfRule>
  </conditionalFormatting>
  <conditionalFormatting sqref="AA1863">
    <cfRule type="notContainsText" dxfId="312" priority="473" operator="notContains" text="//">
      <formula>ISERROR(SEARCH("//",AA1863))</formula>
    </cfRule>
  </conditionalFormatting>
  <conditionalFormatting sqref="J1864:K1864">
    <cfRule type="containsText" dxfId="311" priority="471" operator="containsText" text="DISABLED">
      <formula>NOT(ISERROR(SEARCH("DISABLED",J1864)))</formula>
    </cfRule>
    <cfRule type="containsText" dxfId="310" priority="472" operator="containsText" text="ENABLED">
      <formula>NOT(ISERROR(SEARCH("ENABLED",J1864)))</formula>
    </cfRule>
  </conditionalFormatting>
  <conditionalFormatting sqref="X1864">
    <cfRule type="notContainsBlanks" dxfId="309" priority="470">
      <formula>LEN(TRIM(X1864))&gt;0</formula>
    </cfRule>
  </conditionalFormatting>
  <conditionalFormatting sqref="AA1864">
    <cfRule type="notContainsText" dxfId="308" priority="469" operator="notContains" text="//">
      <formula>ISERROR(SEARCH("//",AA1864))</formula>
    </cfRule>
  </conditionalFormatting>
  <conditionalFormatting sqref="J1866:K1866">
    <cfRule type="containsText" dxfId="307" priority="467" operator="containsText" text="DISABLED">
      <formula>NOT(ISERROR(SEARCH("DISABLED",J1866)))</formula>
    </cfRule>
    <cfRule type="containsText" dxfId="306" priority="468" operator="containsText" text="ENABLED">
      <formula>NOT(ISERROR(SEARCH("ENABLED",J1866)))</formula>
    </cfRule>
  </conditionalFormatting>
  <conditionalFormatting sqref="X1866">
    <cfRule type="notContainsBlanks" dxfId="305" priority="466">
      <formula>LEN(TRIM(X1866))&gt;0</formula>
    </cfRule>
  </conditionalFormatting>
  <conditionalFormatting sqref="AA1866">
    <cfRule type="notContainsText" dxfId="304" priority="465" operator="notContains" text="//">
      <formula>ISERROR(SEARCH("//",AA1866))</formula>
    </cfRule>
  </conditionalFormatting>
  <conditionalFormatting sqref="K1865">
    <cfRule type="containsText" dxfId="303" priority="463" operator="containsText" text="DISABLED">
      <formula>NOT(ISERROR(SEARCH("DISABLED",K1865)))</formula>
    </cfRule>
    <cfRule type="containsText" dxfId="302" priority="464" operator="containsText" text="ENABLED">
      <formula>NOT(ISERROR(SEARCH("ENABLED",K1865)))</formula>
    </cfRule>
  </conditionalFormatting>
  <conditionalFormatting sqref="X1865">
    <cfRule type="notContainsBlanks" dxfId="301" priority="462">
      <formula>LEN(TRIM(X1865))&gt;0</formula>
    </cfRule>
  </conditionalFormatting>
  <conditionalFormatting sqref="AA1865">
    <cfRule type="notContainsText" dxfId="300" priority="461" operator="notContains" text="//">
      <formula>ISERROR(SEARCH("//",AA1865))</formula>
    </cfRule>
  </conditionalFormatting>
  <conditionalFormatting sqref="J1865">
    <cfRule type="containsText" dxfId="299" priority="459" operator="containsText" text="DISABLED">
      <formula>NOT(ISERROR(SEARCH("DISABLED",J1865)))</formula>
    </cfRule>
    <cfRule type="containsText" dxfId="298" priority="460" operator="containsText" text="ENABLED">
      <formula>NOT(ISERROR(SEARCH("ENABLED",J1865)))</formula>
    </cfRule>
  </conditionalFormatting>
  <conditionalFormatting sqref="J1867:K1867">
    <cfRule type="containsText" dxfId="297" priority="457" operator="containsText" text="DISABLED">
      <formula>NOT(ISERROR(SEARCH("DISABLED",J1867)))</formula>
    </cfRule>
    <cfRule type="containsText" dxfId="296" priority="458" operator="containsText" text="ENABLED">
      <formula>NOT(ISERROR(SEARCH("ENABLED",J1867)))</formula>
    </cfRule>
  </conditionalFormatting>
  <conditionalFormatting sqref="X1867">
    <cfRule type="notContainsBlanks" dxfId="295" priority="456">
      <formula>LEN(TRIM(X1867))&gt;0</formula>
    </cfRule>
  </conditionalFormatting>
  <conditionalFormatting sqref="AA1867">
    <cfRule type="notContainsText" dxfId="294" priority="455" operator="notContains" text="//">
      <formula>ISERROR(SEARCH("//",AA1867))</formula>
    </cfRule>
  </conditionalFormatting>
  <conditionalFormatting sqref="K2005">
    <cfRule type="containsText" dxfId="293" priority="453" operator="containsText" text="DISABLED">
      <formula>NOT(ISERROR(SEARCH("DISABLED",K2005)))</formula>
    </cfRule>
    <cfRule type="containsText" dxfId="292" priority="454" operator="containsText" text="ENABLED">
      <formula>NOT(ISERROR(SEARCH("ENABLED",K2005)))</formula>
    </cfRule>
  </conditionalFormatting>
  <conditionalFormatting sqref="X2005">
    <cfRule type="notContainsBlanks" dxfId="291" priority="452">
      <formula>LEN(TRIM(X2005))&gt;0</formula>
    </cfRule>
  </conditionalFormatting>
  <conditionalFormatting sqref="AA2005">
    <cfRule type="notContainsText" dxfId="290" priority="451" operator="notContains" text="//">
      <formula>ISERROR(SEARCH("//",AA2005))</formula>
    </cfRule>
  </conditionalFormatting>
  <conditionalFormatting sqref="X1821">
    <cfRule type="notContainsBlanks" dxfId="289" priority="428">
      <formula>LEN(TRIM(X1821))&gt;0</formula>
    </cfRule>
  </conditionalFormatting>
  <conditionalFormatting sqref="AA1821">
    <cfRule type="notContainsText" dxfId="288" priority="427" operator="notContains" text="//">
      <formula>ISERROR(SEARCH("//",AA1821))</formula>
    </cfRule>
  </conditionalFormatting>
  <conditionalFormatting sqref="J1821">
    <cfRule type="containsText" dxfId="287" priority="425" operator="containsText" text="DISABLED">
      <formula>NOT(ISERROR(SEARCH("DISABLED",J1821)))</formula>
    </cfRule>
    <cfRule type="containsText" dxfId="286" priority="426" operator="containsText" text="ENABLED">
      <formula>NOT(ISERROR(SEARCH("ENABLED",J1821)))</formula>
    </cfRule>
  </conditionalFormatting>
  <conditionalFormatting sqref="X1821">
    <cfRule type="notContainsBlanks" dxfId="285" priority="424">
      <formula>LEN(TRIM(X1821))&gt;0</formula>
    </cfRule>
  </conditionalFormatting>
  <conditionalFormatting sqref="K1821">
    <cfRule type="containsText" dxfId="284" priority="422" operator="containsText" text="DISABLED">
      <formula>NOT(ISERROR(SEARCH("DISABLED",K1821)))</formula>
    </cfRule>
    <cfRule type="containsText" dxfId="283" priority="423" operator="containsText" text="ENABLED">
      <formula>NOT(ISERROR(SEARCH("ENABLED",K1821)))</formula>
    </cfRule>
  </conditionalFormatting>
  <conditionalFormatting sqref="AA1821">
    <cfRule type="notContainsText" dxfId="282" priority="421" operator="notContains" text="//">
      <formula>ISERROR(SEARCH("//",AA1821))</formula>
    </cfRule>
  </conditionalFormatting>
  <conditionalFormatting sqref="J1821">
    <cfRule type="containsText" dxfId="281" priority="419" operator="containsText" text="DISABLED">
      <formula>NOT(ISERROR(SEARCH("DISABLED",J1821)))</formula>
    </cfRule>
    <cfRule type="containsText" dxfId="280" priority="420" operator="containsText" text="ENABLED">
      <formula>NOT(ISERROR(SEARCH("ENABLED",J1821)))</formula>
    </cfRule>
  </conditionalFormatting>
  <conditionalFormatting sqref="K1821">
    <cfRule type="containsText" dxfId="279" priority="417" operator="containsText" text="DISABLED">
      <formula>NOT(ISERROR(SEARCH("DISABLED",K1821)))</formula>
    </cfRule>
    <cfRule type="containsText" dxfId="278" priority="418" operator="containsText" text="ENABLED">
      <formula>NOT(ISERROR(SEARCH("ENABLED",K1821)))</formula>
    </cfRule>
  </conditionalFormatting>
  <conditionalFormatting sqref="X2083">
    <cfRule type="notContainsBlanks" dxfId="277" priority="416">
      <formula>LEN(TRIM(X2083))&gt;0</formula>
    </cfRule>
  </conditionalFormatting>
  <conditionalFormatting sqref="AA2083">
    <cfRule type="notContainsText" dxfId="276" priority="415" operator="notContains" text="//">
      <formula>ISERROR(SEARCH("//",AA2083))</formula>
    </cfRule>
  </conditionalFormatting>
  <conditionalFormatting sqref="K2083">
    <cfRule type="containsText" dxfId="275" priority="413" operator="containsText" text="DISABLED">
      <formula>NOT(ISERROR(SEARCH("DISABLED",K2083)))</formula>
    </cfRule>
    <cfRule type="containsText" dxfId="274" priority="414" operator="containsText" text="ENABLED">
      <formula>NOT(ISERROR(SEARCH("ENABLED",K2083)))</formula>
    </cfRule>
  </conditionalFormatting>
  <conditionalFormatting sqref="X2083">
    <cfRule type="notContainsBlanks" dxfId="273" priority="412">
      <formula>LEN(TRIM(X2083))&gt;0</formula>
    </cfRule>
  </conditionalFormatting>
  <conditionalFormatting sqref="AA2083">
    <cfRule type="notContainsText" dxfId="272" priority="411" operator="notContains" text="//">
      <formula>ISERROR(SEARCH("//",AA2083))</formula>
    </cfRule>
  </conditionalFormatting>
  <conditionalFormatting sqref="J2083">
    <cfRule type="containsText" dxfId="271" priority="409" operator="containsText" text="DISABLED">
      <formula>NOT(ISERROR(SEARCH("DISABLED",J2083)))</formula>
    </cfRule>
    <cfRule type="containsText" dxfId="270" priority="410" operator="containsText" text="ENABLED">
      <formula>NOT(ISERROR(SEARCH("ENABLED",J2083)))</formula>
    </cfRule>
  </conditionalFormatting>
  <conditionalFormatting sqref="X1438:X1439">
    <cfRule type="notContainsBlanks" dxfId="269" priority="408">
      <formula>LEN(TRIM(X1438))&gt;0</formula>
    </cfRule>
  </conditionalFormatting>
  <conditionalFormatting sqref="K1438:K1439">
    <cfRule type="containsText" dxfId="268" priority="403" operator="containsText" text="DISABLED">
      <formula>NOT(ISERROR(SEARCH("DISABLED",K1438)))</formula>
    </cfRule>
    <cfRule type="containsText" dxfId="267" priority="404" operator="containsText" text="ENABLED">
      <formula>NOT(ISERROR(SEARCH("ENABLED",K1438)))</formula>
    </cfRule>
  </conditionalFormatting>
  <conditionalFormatting sqref="J1438:J1439">
    <cfRule type="containsText" dxfId="266" priority="406" operator="containsText" text="DISABLED">
      <formula>NOT(ISERROR(SEARCH("DISABLED",J1438)))</formula>
    </cfRule>
    <cfRule type="containsText" dxfId="265" priority="407" operator="containsText" text="ENABLED">
      <formula>NOT(ISERROR(SEARCH("ENABLED",J1438)))</formula>
    </cfRule>
  </conditionalFormatting>
  <conditionalFormatting sqref="X1438:X1439">
    <cfRule type="notContainsBlanks" dxfId="264" priority="405">
      <formula>LEN(TRIM(X1438))&gt;0</formula>
    </cfRule>
  </conditionalFormatting>
  <conditionalFormatting sqref="AA1438:AA1439">
    <cfRule type="notContainsText" dxfId="263" priority="402" operator="notContains" text="//">
      <formula>ISERROR(SEARCH("//",AA1438))</formula>
    </cfRule>
  </conditionalFormatting>
  <conditionalFormatting sqref="X1199">
    <cfRule type="notContainsBlanks" dxfId="262" priority="401">
      <formula>LEN(TRIM(X1199))&gt;0</formula>
    </cfRule>
  </conditionalFormatting>
  <conditionalFormatting sqref="J1199">
    <cfRule type="containsText" dxfId="261" priority="399" operator="containsText" text="DISABLED">
      <formula>NOT(ISERROR(SEARCH("DISABLED",J1199)))</formula>
    </cfRule>
    <cfRule type="containsText" dxfId="260" priority="400" operator="containsText" text="ENABLED">
      <formula>NOT(ISERROR(SEARCH("ENABLED",J1199)))</formula>
    </cfRule>
  </conditionalFormatting>
  <conditionalFormatting sqref="X1199">
    <cfRule type="notContainsBlanks" dxfId="259" priority="398">
      <formula>LEN(TRIM(X1199))&gt;0</formula>
    </cfRule>
  </conditionalFormatting>
  <conditionalFormatting sqref="K1199">
    <cfRule type="containsText" dxfId="258" priority="396" operator="containsText" text="DISABLED">
      <formula>NOT(ISERROR(SEARCH("DISABLED",K1199)))</formula>
    </cfRule>
    <cfRule type="containsText" dxfId="257" priority="397" operator="containsText" text="ENABLED">
      <formula>NOT(ISERROR(SEARCH("ENABLED",K1199)))</formula>
    </cfRule>
  </conditionalFormatting>
  <conditionalFormatting sqref="AA1199">
    <cfRule type="notContainsText" dxfId="256" priority="395" operator="notContains" text="//">
      <formula>ISERROR(SEARCH("//",AA1199))</formula>
    </cfRule>
  </conditionalFormatting>
  <conditionalFormatting sqref="X2084:X2086">
    <cfRule type="notContainsBlanks" dxfId="255" priority="394">
      <formula>LEN(TRIM(X2084))&gt;0</formula>
    </cfRule>
  </conditionalFormatting>
  <conditionalFormatting sqref="AA2084:AA2086">
    <cfRule type="notContainsText" dxfId="254" priority="393" operator="notContains" text="//">
      <formula>ISERROR(SEARCH("//",AA2084))</formula>
    </cfRule>
  </conditionalFormatting>
  <conditionalFormatting sqref="X2084:X2086">
    <cfRule type="notContainsBlanks" dxfId="253" priority="392">
      <formula>LEN(TRIM(X2084))&gt;0</formula>
    </cfRule>
  </conditionalFormatting>
  <conditionalFormatting sqref="AA2084:AA2086">
    <cfRule type="notContainsText" dxfId="252" priority="391" operator="notContains" text="//">
      <formula>ISERROR(SEARCH("//",AA2084))</formula>
    </cfRule>
  </conditionalFormatting>
  <conditionalFormatting sqref="J2084:J2086">
    <cfRule type="containsText" dxfId="251" priority="389" operator="containsText" text="DISABLED">
      <formula>NOT(ISERROR(SEARCH("DISABLED",J2084)))</formula>
    </cfRule>
    <cfRule type="containsText" dxfId="250" priority="390" operator="containsText" text="ENABLED">
      <formula>NOT(ISERROR(SEARCH("ENABLED",J2084)))</formula>
    </cfRule>
  </conditionalFormatting>
  <conditionalFormatting sqref="K2084:K2086">
    <cfRule type="containsText" dxfId="249" priority="387" operator="containsText" text="DISABLED">
      <formula>NOT(ISERROR(SEARCH("DISABLED",K2084)))</formula>
    </cfRule>
    <cfRule type="containsText" dxfId="248" priority="388" operator="containsText" text="ENABLED">
      <formula>NOT(ISERROR(SEARCH("ENABLED",K2084)))</formula>
    </cfRule>
  </conditionalFormatting>
  <conditionalFormatting sqref="X2087:X2089">
    <cfRule type="notContainsBlanks" dxfId="247" priority="386">
      <formula>LEN(TRIM(X2087))&gt;0</formula>
    </cfRule>
  </conditionalFormatting>
  <conditionalFormatting sqref="AA2087:AA2089">
    <cfRule type="notContainsText" dxfId="246" priority="385" operator="notContains" text="//">
      <formula>ISERROR(SEARCH("//",AA2087))</formula>
    </cfRule>
  </conditionalFormatting>
  <conditionalFormatting sqref="J2087:J2089">
    <cfRule type="containsText" dxfId="245" priority="383" operator="containsText" text="DISABLED">
      <formula>NOT(ISERROR(SEARCH("DISABLED",J2087)))</formula>
    </cfRule>
    <cfRule type="containsText" dxfId="244" priority="384" operator="containsText" text="ENABLED">
      <formula>NOT(ISERROR(SEARCH("ENABLED",J2087)))</formula>
    </cfRule>
  </conditionalFormatting>
  <conditionalFormatting sqref="X2087:X2089">
    <cfRule type="notContainsBlanks" dxfId="243" priority="382">
      <formula>LEN(TRIM(X2087))&gt;0</formula>
    </cfRule>
  </conditionalFormatting>
  <conditionalFormatting sqref="K2087:K2089">
    <cfRule type="containsText" dxfId="242" priority="380" operator="containsText" text="DISABLED">
      <formula>NOT(ISERROR(SEARCH("DISABLED",K2087)))</formula>
    </cfRule>
    <cfRule type="containsText" dxfId="241" priority="381" operator="containsText" text="ENABLED">
      <formula>NOT(ISERROR(SEARCH("ENABLED",K2087)))</formula>
    </cfRule>
  </conditionalFormatting>
  <conditionalFormatting sqref="AA2087:AA2089">
    <cfRule type="notContainsText" dxfId="240" priority="379" operator="notContains" text="//">
      <formula>ISERROR(SEARCH("//",AA2087))</formula>
    </cfRule>
  </conditionalFormatting>
  <conditionalFormatting sqref="J2087:J2089">
    <cfRule type="containsText" dxfId="239" priority="377" operator="containsText" text="DISABLED">
      <formula>NOT(ISERROR(SEARCH("DISABLED",J2087)))</formula>
    </cfRule>
    <cfRule type="containsText" dxfId="238" priority="378" operator="containsText" text="ENABLED">
      <formula>NOT(ISERROR(SEARCH("ENABLED",J2087)))</formula>
    </cfRule>
  </conditionalFormatting>
  <conditionalFormatting sqref="K2087:K2089">
    <cfRule type="containsText" dxfId="237" priority="375" operator="containsText" text="DISABLED">
      <formula>NOT(ISERROR(SEARCH("DISABLED",K2087)))</formula>
    </cfRule>
    <cfRule type="containsText" dxfId="236" priority="376" operator="containsText" text="ENABLED">
      <formula>NOT(ISERROR(SEARCH("ENABLED",K2087)))</formula>
    </cfRule>
  </conditionalFormatting>
  <conditionalFormatting sqref="J2089">
    <cfRule type="containsText" dxfId="235" priority="373" operator="containsText" text="DISABLED">
      <formula>NOT(ISERROR(SEARCH("DISABLED",J2089)))</formula>
    </cfRule>
    <cfRule type="containsText" dxfId="234" priority="374" operator="containsText" text="ENABLED">
      <formula>NOT(ISERROR(SEARCH("ENABLED",J2089)))</formula>
    </cfRule>
  </conditionalFormatting>
  <conditionalFormatting sqref="X2089">
    <cfRule type="notContainsBlanks" dxfId="233" priority="372">
      <formula>LEN(TRIM(X2089))&gt;0</formula>
    </cfRule>
  </conditionalFormatting>
  <conditionalFormatting sqref="K2089">
    <cfRule type="containsText" dxfId="232" priority="370" operator="containsText" text="DISABLED">
      <formula>NOT(ISERROR(SEARCH("DISABLED",K2089)))</formula>
    </cfRule>
    <cfRule type="containsText" dxfId="231" priority="371" operator="containsText" text="ENABLED">
      <formula>NOT(ISERROR(SEARCH("ENABLED",K2089)))</formula>
    </cfRule>
  </conditionalFormatting>
  <conditionalFormatting sqref="AA2089">
    <cfRule type="notContainsText" dxfId="230" priority="369" operator="notContains" text="//">
      <formula>ISERROR(SEARCH("//",AA2089))</formula>
    </cfRule>
  </conditionalFormatting>
  <conditionalFormatting sqref="J2089">
    <cfRule type="containsText" dxfId="229" priority="367" operator="containsText" text="DISABLED">
      <formula>NOT(ISERROR(SEARCH("DISABLED",J2089)))</formula>
    </cfRule>
    <cfRule type="containsText" dxfId="228" priority="368" operator="containsText" text="ENABLED">
      <formula>NOT(ISERROR(SEARCH("ENABLED",J2089)))</formula>
    </cfRule>
  </conditionalFormatting>
  <conditionalFormatting sqref="K2089">
    <cfRule type="containsText" dxfId="227" priority="365" operator="containsText" text="DISABLED">
      <formula>NOT(ISERROR(SEARCH("DISABLED",K2089)))</formula>
    </cfRule>
    <cfRule type="containsText" dxfId="226" priority="366" operator="containsText" text="ENABLED">
      <formula>NOT(ISERROR(SEARCH("ENABLED",K2089)))</formula>
    </cfRule>
  </conditionalFormatting>
  <conditionalFormatting sqref="J1798">
    <cfRule type="containsText" dxfId="225" priority="359" operator="containsText" text="DISABLED">
      <formula>NOT(ISERROR(SEARCH("DISABLED",J1798)))</formula>
    </cfRule>
    <cfRule type="containsText" dxfId="224" priority="360" operator="containsText" text="ENABLED">
      <formula>NOT(ISERROR(SEARCH("ENABLED",J1798)))</formula>
    </cfRule>
  </conditionalFormatting>
  <conditionalFormatting sqref="J1798">
    <cfRule type="containsText" dxfId="223" priority="357" operator="containsText" text="DISABLED">
      <formula>NOT(ISERROR(SEARCH("DISABLED",J1798)))</formula>
    </cfRule>
    <cfRule type="containsText" dxfId="222" priority="358" operator="containsText" text="ENABLED">
      <formula>NOT(ISERROR(SEARCH("ENABLED",J1798)))</formula>
    </cfRule>
  </conditionalFormatting>
  <conditionalFormatting sqref="X1802">
    <cfRule type="notContainsBlanks" dxfId="221" priority="354">
      <formula>LEN(TRIM(X1802))&gt;0</formula>
    </cfRule>
  </conditionalFormatting>
  <conditionalFormatting sqref="AA1802">
    <cfRule type="notContainsText" dxfId="220" priority="351" operator="notContains" text="//">
      <formula>ISERROR(SEARCH("//",AA1802))</formula>
    </cfRule>
  </conditionalFormatting>
  <conditionalFormatting sqref="X1801">
    <cfRule type="notContainsBlanks" dxfId="219" priority="334">
      <formula>LEN(TRIM(X1801))&gt;0</formula>
    </cfRule>
  </conditionalFormatting>
  <conditionalFormatting sqref="AA1801">
    <cfRule type="notContainsText" dxfId="218" priority="331" operator="notContains" text="//">
      <formula>ISERROR(SEARCH("//",AA1801))</formula>
    </cfRule>
  </conditionalFormatting>
  <conditionalFormatting sqref="J1809:K1809">
    <cfRule type="containsText" dxfId="217" priority="325" operator="containsText" text="DISABLED">
      <formula>NOT(ISERROR(SEARCH("DISABLED",J1809)))</formula>
    </cfRule>
    <cfRule type="containsText" dxfId="216" priority="326" operator="containsText" text="ENABLED">
      <formula>NOT(ISERROR(SEARCH("ENABLED",J1809)))</formula>
    </cfRule>
  </conditionalFormatting>
  <conditionalFormatting sqref="J1810:K1810">
    <cfRule type="containsText" dxfId="215" priority="323" operator="containsText" text="DISABLED">
      <formula>NOT(ISERROR(SEARCH("DISABLED",J1810)))</formula>
    </cfRule>
    <cfRule type="containsText" dxfId="214" priority="324" operator="containsText" text="ENABLED">
      <formula>NOT(ISERROR(SEARCH("ENABLED",J1810)))</formula>
    </cfRule>
  </conditionalFormatting>
  <conditionalFormatting sqref="X1810">
    <cfRule type="notContainsBlanks" dxfId="213" priority="322">
      <formula>LEN(TRIM(X1810))&gt;0</formula>
    </cfRule>
  </conditionalFormatting>
  <conditionalFormatting sqref="X1802">
    <cfRule type="notContainsBlanks" dxfId="212" priority="319">
      <formula>LEN(TRIM(X1802))&gt;0</formula>
    </cfRule>
  </conditionalFormatting>
  <conditionalFormatting sqref="AA1802">
    <cfRule type="notContainsText" dxfId="211" priority="316" operator="notContains" text="//">
      <formula>ISERROR(SEARCH("//",AA1802))</formula>
    </cfRule>
  </conditionalFormatting>
  <conditionalFormatting sqref="X1811:X1812">
    <cfRule type="notContainsBlanks" dxfId="210" priority="311">
      <formula>LEN(TRIM(X1811))&gt;0</formula>
    </cfRule>
  </conditionalFormatting>
  <conditionalFormatting sqref="AA1811:AA1812">
    <cfRule type="notContainsText" dxfId="209" priority="310" operator="notContains" text="//">
      <formula>ISERROR(SEARCH("//",AA1811))</formula>
    </cfRule>
  </conditionalFormatting>
  <conditionalFormatting sqref="J1811:J1812">
    <cfRule type="containsText" dxfId="208" priority="308" operator="containsText" text="DISABLED">
      <formula>NOT(ISERROR(SEARCH("DISABLED",J1811)))</formula>
    </cfRule>
    <cfRule type="containsText" dxfId="207" priority="309" operator="containsText" text="ENABLED">
      <formula>NOT(ISERROR(SEARCH("ENABLED",J1811)))</formula>
    </cfRule>
  </conditionalFormatting>
  <conditionalFormatting sqref="X1811:X1812">
    <cfRule type="notContainsBlanks" dxfId="206" priority="307">
      <formula>LEN(TRIM(X1811))&gt;0</formula>
    </cfRule>
  </conditionalFormatting>
  <conditionalFormatting sqref="K1811:K1812">
    <cfRule type="containsText" dxfId="205" priority="305" operator="containsText" text="DISABLED">
      <formula>NOT(ISERROR(SEARCH("DISABLED",K1811)))</formula>
    </cfRule>
    <cfRule type="containsText" dxfId="204" priority="306" operator="containsText" text="ENABLED">
      <formula>NOT(ISERROR(SEARCH("ENABLED",K1811)))</formula>
    </cfRule>
  </conditionalFormatting>
  <conditionalFormatting sqref="AA1811:AA1812">
    <cfRule type="notContainsText" dxfId="203" priority="304" operator="notContains" text="//">
      <formula>ISERROR(SEARCH("//",AA1811))</formula>
    </cfRule>
  </conditionalFormatting>
  <conditionalFormatting sqref="J1811">
    <cfRule type="containsText" dxfId="202" priority="302" operator="containsText" text="DISABLED">
      <formula>NOT(ISERROR(SEARCH("DISABLED",J1811)))</formula>
    </cfRule>
    <cfRule type="containsText" dxfId="201" priority="303" operator="containsText" text="ENABLED">
      <formula>NOT(ISERROR(SEARCH("ENABLED",J1811)))</formula>
    </cfRule>
  </conditionalFormatting>
  <conditionalFormatting sqref="X1811">
    <cfRule type="notContainsBlanks" dxfId="200" priority="301">
      <formula>LEN(TRIM(X1811))&gt;0</formula>
    </cfRule>
  </conditionalFormatting>
  <conditionalFormatting sqref="K1811">
    <cfRule type="containsText" dxfId="199" priority="299" operator="containsText" text="DISABLED">
      <formula>NOT(ISERROR(SEARCH("DISABLED",K1811)))</formula>
    </cfRule>
    <cfRule type="containsText" dxfId="198" priority="300" operator="containsText" text="ENABLED">
      <formula>NOT(ISERROR(SEARCH("ENABLED",K1811)))</formula>
    </cfRule>
  </conditionalFormatting>
  <conditionalFormatting sqref="AA1811">
    <cfRule type="notContainsText" dxfId="197" priority="298" operator="notContains" text="//">
      <formula>ISERROR(SEARCH("//",AA1811))</formula>
    </cfRule>
  </conditionalFormatting>
  <conditionalFormatting sqref="J1811">
    <cfRule type="containsText" dxfId="196" priority="296" operator="containsText" text="DISABLED">
      <formula>NOT(ISERROR(SEARCH("DISABLED",J1811)))</formula>
    </cfRule>
    <cfRule type="containsText" dxfId="195" priority="297" operator="containsText" text="ENABLED">
      <formula>NOT(ISERROR(SEARCH("ENABLED",J1811)))</formula>
    </cfRule>
  </conditionalFormatting>
  <conditionalFormatting sqref="K1811">
    <cfRule type="containsText" dxfId="194" priority="294" operator="containsText" text="DISABLED">
      <formula>NOT(ISERROR(SEARCH("DISABLED",K1811)))</formula>
    </cfRule>
    <cfRule type="containsText" dxfId="193" priority="295" operator="containsText" text="ENABLED">
      <formula>NOT(ISERROR(SEARCH("ENABLED",K1811)))</formula>
    </cfRule>
  </conditionalFormatting>
  <conditionalFormatting sqref="J1811:K1812">
    <cfRule type="containsText" dxfId="192" priority="292" operator="containsText" text="DISABLED">
      <formula>NOT(ISERROR(SEARCH("DISABLED",J1811)))</formula>
    </cfRule>
    <cfRule type="containsText" dxfId="191" priority="293" operator="containsText" text="ENABLED">
      <formula>NOT(ISERROR(SEARCH("ENABLED",J1811)))</formula>
    </cfRule>
  </conditionalFormatting>
  <conditionalFormatting sqref="X1807:X1808">
    <cfRule type="notContainsBlanks" dxfId="190" priority="291">
      <formula>LEN(TRIM(X1807))&gt;0</formula>
    </cfRule>
  </conditionalFormatting>
  <conditionalFormatting sqref="AA1807:AA1808">
    <cfRule type="notContainsText" dxfId="189" priority="290" operator="notContains" text="//">
      <formula>ISERROR(SEARCH("//",AA1807))</formula>
    </cfRule>
  </conditionalFormatting>
  <conditionalFormatting sqref="J1807:J1808">
    <cfRule type="containsText" dxfId="188" priority="288" operator="containsText" text="DISABLED">
      <formula>NOT(ISERROR(SEARCH("DISABLED",J1807)))</formula>
    </cfRule>
    <cfRule type="containsText" dxfId="187" priority="289" operator="containsText" text="ENABLED">
      <formula>NOT(ISERROR(SEARCH("ENABLED",J1807)))</formula>
    </cfRule>
  </conditionalFormatting>
  <conditionalFormatting sqref="X1807:X1808">
    <cfRule type="notContainsBlanks" dxfId="186" priority="287">
      <formula>LEN(TRIM(X1807))&gt;0</formula>
    </cfRule>
  </conditionalFormatting>
  <conditionalFormatting sqref="K1807:K1808">
    <cfRule type="containsText" dxfId="185" priority="285" operator="containsText" text="DISABLED">
      <formula>NOT(ISERROR(SEARCH("DISABLED",K1807)))</formula>
    </cfRule>
    <cfRule type="containsText" dxfId="184" priority="286" operator="containsText" text="ENABLED">
      <formula>NOT(ISERROR(SEARCH("ENABLED",K1807)))</formula>
    </cfRule>
  </conditionalFormatting>
  <conditionalFormatting sqref="AA1807:AA1808">
    <cfRule type="notContainsText" dxfId="183" priority="284" operator="notContains" text="//">
      <formula>ISERROR(SEARCH("//",AA1807))</formula>
    </cfRule>
  </conditionalFormatting>
  <conditionalFormatting sqref="J1807:J1808">
    <cfRule type="containsText" dxfId="182" priority="282" operator="containsText" text="DISABLED">
      <formula>NOT(ISERROR(SEARCH("DISABLED",J1807)))</formula>
    </cfRule>
    <cfRule type="containsText" dxfId="181" priority="283" operator="containsText" text="ENABLED">
      <formula>NOT(ISERROR(SEARCH("ENABLED",J1807)))</formula>
    </cfRule>
  </conditionalFormatting>
  <conditionalFormatting sqref="X1807:X1808">
    <cfRule type="notContainsBlanks" dxfId="180" priority="281">
      <formula>LEN(TRIM(X1807))&gt;0</formula>
    </cfRule>
  </conditionalFormatting>
  <conditionalFormatting sqref="K1807:K1808">
    <cfRule type="containsText" dxfId="179" priority="279" operator="containsText" text="DISABLED">
      <formula>NOT(ISERROR(SEARCH("DISABLED",K1807)))</formula>
    </cfRule>
    <cfRule type="containsText" dxfId="178" priority="280" operator="containsText" text="ENABLED">
      <formula>NOT(ISERROR(SEARCH("ENABLED",K1807)))</formula>
    </cfRule>
  </conditionalFormatting>
  <conditionalFormatting sqref="AA1807:AA1808">
    <cfRule type="notContainsText" dxfId="177" priority="278" operator="notContains" text="//">
      <formula>ISERROR(SEARCH("//",AA1807))</formula>
    </cfRule>
  </conditionalFormatting>
  <conditionalFormatting sqref="J1807:J1808">
    <cfRule type="containsText" dxfId="176" priority="276" operator="containsText" text="DISABLED">
      <formula>NOT(ISERROR(SEARCH("DISABLED",J1807)))</formula>
    </cfRule>
    <cfRule type="containsText" dxfId="175" priority="277" operator="containsText" text="ENABLED">
      <formula>NOT(ISERROR(SEARCH("ENABLED",J1807)))</formula>
    </cfRule>
  </conditionalFormatting>
  <conditionalFormatting sqref="K1807:K1808">
    <cfRule type="containsText" dxfId="174" priority="274" operator="containsText" text="DISABLED">
      <formula>NOT(ISERROR(SEARCH("DISABLED",K1807)))</formula>
    </cfRule>
    <cfRule type="containsText" dxfId="173" priority="275" operator="containsText" text="ENABLED">
      <formula>NOT(ISERROR(SEARCH("ENABLED",K1807)))</formula>
    </cfRule>
  </conditionalFormatting>
  <conditionalFormatting sqref="K1766:K1768">
    <cfRule type="containsText" dxfId="172" priority="272" operator="containsText" text="DISABLED">
      <formula>NOT(ISERROR(SEARCH("DISABLED",K1766)))</formula>
    </cfRule>
    <cfRule type="containsText" dxfId="171" priority="273" operator="containsText" text="ENABLED">
      <formula>NOT(ISERROR(SEARCH("ENABLED",K1766)))</formula>
    </cfRule>
  </conditionalFormatting>
  <conditionalFormatting sqref="J1766:J1768">
    <cfRule type="containsText" dxfId="170" priority="270" operator="containsText" text="DISABLED">
      <formula>NOT(ISERROR(SEARCH("DISABLED",J1766)))</formula>
    </cfRule>
    <cfRule type="containsText" dxfId="169" priority="271" operator="containsText" text="ENABLED">
      <formula>NOT(ISERROR(SEARCH("ENABLED",J1766)))</formula>
    </cfRule>
  </conditionalFormatting>
  <conditionalFormatting sqref="K1611">
    <cfRule type="containsText" dxfId="168" priority="268" operator="containsText" text="DISABLED">
      <formula>NOT(ISERROR(SEARCH("DISABLED",K1611)))</formula>
    </cfRule>
    <cfRule type="containsText" dxfId="167" priority="269" operator="containsText" text="ENABLED">
      <formula>NOT(ISERROR(SEARCH("ENABLED",K1611)))</formula>
    </cfRule>
  </conditionalFormatting>
  <conditionalFormatting sqref="J1611">
    <cfRule type="containsText" dxfId="166" priority="266" operator="containsText" text="DISABLED">
      <formula>NOT(ISERROR(SEARCH("DISABLED",J1611)))</formula>
    </cfRule>
    <cfRule type="containsText" dxfId="165" priority="267" operator="containsText" text="ENABLED">
      <formula>NOT(ISERROR(SEARCH("ENABLED",J1611)))</formula>
    </cfRule>
  </conditionalFormatting>
  <conditionalFormatting sqref="K1684">
    <cfRule type="containsText" dxfId="164" priority="255" operator="containsText" text="DISABLED">
      <formula>NOT(ISERROR(SEARCH("DISABLED",K1684)))</formula>
    </cfRule>
    <cfRule type="containsText" dxfId="163" priority="256" operator="containsText" text="ENABLED">
      <formula>NOT(ISERROR(SEARCH("ENABLED",K1684)))</formula>
    </cfRule>
  </conditionalFormatting>
  <conditionalFormatting sqref="X1684">
    <cfRule type="notContainsBlanks" dxfId="162" priority="254">
      <formula>LEN(TRIM(X1684))&gt;0</formula>
    </cfRule>
  </conditionalFormatting>
  <conditionalFormatting sqref="AA1684">
    <cfRule type="notContainsText" dxfId="161" priority="253" operator="notContains" text="//">
      <formula>ISERROR(SEARCH("//",AA1684))</formula>
    </cfRule>
  </conditionalFormatting>
  <conditionalFormatting sqref="J1684">
    <cfRule type="containsText" dxfId="160" priority="251" operator="containsText" text="DISABLED">
      <formula>NOT(ISERROR(SEARCH("DISABLED",J1684)))</formula>
    </cfRule>
    <cfRule type="containsText" dxfId="159" priority="252" operator="containsText" text="ENABLED">
      <formula>NOT(ISERROR(SEARCH("ENABLED",J1684)))</formula>
    </cfRule>
  </conditionalFormatting>
  <conditionalFormatting sqref="J1927">
    <cfRule type="containsText" dxfId="158" priority="231" operator="containsText" text="DISABLED">
      <formula>NOT(ISERROR(SEARCH("DISABLED",J1927)))</formula>
    </cfRule>
    <cfRule type="containsText" dxfId="157" priority="232" operator="containsText" text="ENABLED">
      <formula>NOT(ISERROR(SEARCH("ENABLED",J1927)))</formula>
    </cfRule>
  </conditionalFormatting>
  <conditionalFormatting sqref="X1927">
    <cfRule type="notContainsBlanks" dxfId="156" priority="230">
      <formula>LEN(TRIM(X1927))&gt;0</formula>
    </cfRule>
  </conditionalFormatting>
  <conditionalFormatting sqref="K1927">
    <cfRule type="containsText" dxfId="155" priority="228" operator="containsText" text="DISABLED">
      <formula>NOT(ISERROR(SEARCH("DISABLED",K1927)))</formula>
    </cfRule>
    <cfRule type="containsText" dxfId="154" priority="229" operator="containsText" text="ENABLED">
      <formula>NOT(ISERROR(SEARCH("ENABLED",K1927)))</formula>
    </cfRule>
  </conditionalFormatting>
  <conditionalFormatting sqref="AA1927">
    <cfRule type="notContainsText" dxfId="153" priority="227" operator="notContains" text="//">
      <formula>ISERROR(SEARCH("//",AA1927))</formula>
    </cfRule>
  </conditionalFormatting>
  <conditionalFormatting sqref="J1921">
    <cfRule type="containsText" dxfId="152" priority="225" operator="containsText" text="DISABLED">
      <formula>NOT(ISERROR(SEARCH("DISABLED",J1921)))</formula>
    </cfRule>
    <cfRule type="containsText" dxfId="151" priority="226" operator="containsText" text="ENABLED">
      <formula>NOT(ISERROR(SEARCH("ENABLED",J1921)))</formula>
    </cfRule>
  </conditionalFormatting>
  <conditionalFormatting sqref="X1921">
    <cfRule type="notContainsBlanks" dxfId="150" priority="224">
      <formula>LEN(TRIM(X1921))&gt;0</formula>
    </cfRule>
  </conditionalFormatting>
  <conditionalFormatting sqref="K1921">
    <cfRule type="containsText" dxfId="149" priority="222" operator="containsText" text="DISABLED">
      <formula>NOT(ISERROR(SEARCH("DISABLED",K1921)))</formula>
    </cfRule>
    <cfRule type="containsText" dxfId="148" priority="223" operator="containsText" text="ENABLED">
      <formula>NOT(ISERROR(SEARCH("ENABLED",K1921)))</formula>
    </cfRule>
  </conditionalFormatting>
  <conditionalFormatting sqref="AA1921">
    <cfRule type="notContainsText" dxfId="147" priority="221" operator="notContains" text="//">
      <formula>ISERROR(SEARCH("//",AA1921))</formula>
    </cfRule>
  </conditionalFormatting>
  <conditionalFormatting sqref="J1929">
    <cfRule type="containsText" dxfId="146" priority="219" operator="containsText" text="DISABLED">
      <formula>NOT(ISERROR(SEARCH("DISABLED",J1929)))</formula>
    </cfRule>
    <cfRule type="containsText" dxfId="145" priority="220" operator="containsText" text="ENABLED">
      <formula>NOT(ISERROR(SEARCH("ENABLED",J1929)))</formula>
    </cfRule>
  </conditionalFormatting>
  <conditionalFormatting sqref="X1929">
    <cfRule type="notContainsBlanks" dxfId="144" priority="218">
      <formula>LEN(TRIM(X1929))&gt;0</formula>
    </cfRule>
  </conditionalFormatting>
  <conditionalFormatting sqref="K1929">
    <cfRule type="containsText" dxfId="143" priority="216" operator="containsText" text="DISABLED">
      <formula>NOT(ISERROR(SEARCH("DISABLED",K1929)))</formula>
    </cfRule>
    <cfRule type="containsText" dxfId="142" priority="217" operator="containsText" text="ENABLED">
      <formula>NOT(ISERROR(SEARCH("ENABLED",K1929)))</formula>
    </cfRule>
  </conditionalFormatting>
  <conditionalFormatting sqref="AA1929">
    <cfRule type="notContainsText" dxfId="141" priority="215" operator="notContains" text="//">
      <formula>ISERROR(SEARCH("//",AA1929))</formula>
    </cfRule>
  </conditionalFormatting>
  <conditionalFormatting sqref="J1930">
    <cfRule type="containsText" dxfId="140" priority="213" operator="containsText" text="DISABLED">
      <formula>NOT(ISERROR(SEARCH("DISABLED",J1930)))</formula>
    </cfRule>
    <cfRule type="containsText" dxfId="139" priority="214" operator="containsText" text="ENABLED">
      <formula>NOT(ISERROR(SEARCH("ENABLED",J1930)))</formula>
    </cfRule>
  </conditionalFormatting>
  <conditionalFormatting sqref="X1930">
    <cfRule type="notContainsBlanks" dxfId="138" priority="212">
      <formula>LEN(TRIM(X1930))&gt;0</formula>
    </cfRule>
  </conditionalFormatting>
  <conditionalFormatting sqref="K1930">
    <cfRule type="containsText" dxfId="137" priority="210" operator="containsText" text="DISABLED">
      <formula>NOT(ISERROR(SEARCH("DISABLED",K1930)))</formula>
    </cfRule>
    <cfRule type="containsText" dxfId="136" priority="211" operator="containsText" text="ENABLED">
      <formula>NOT(ISERROR(SEARCH("ENABLED",K1930)))</formula>
    </cfRule>
  </conditionalFormatting>
  <conditionalFormatting sqref="AA1930">
    <cfRule type="notContainsText" dxfId="135" priority="209" operator="notContains" text="//">
      <formula>ISERROR(SEARCH("//",AA1930))</formula>
    </cfRule>
  </conditionalFormatting>
  <conditionalFormatting sqref="J1928">
    <cfRule type="containsText" dxfId="134" priority="207" operator="containsText" text="DISABLED">
      <formula>NOT(ISERROR(SEARCH("DISABLED",J1928)))</formula>
    </cfRule>
    <cfRule type="containsText" dxfId="133" priority="208" operator="containsText" text="ENABLED">
      <formula>NOT(ISERROR(SEARCH("ENABLED",J1928)))</formula>
    </cfRule>
  </conditionalFormatting>
  <conditionalFormatting sqref="X1928">
    <cfRule type="notContainsBlanks" dxfId="132" priority="206">
      <formula>LEN(TRIM(X1928))&gt;0</formula>
    </cfRule>
  </conditionalFormatting>
  <conditionalFormatting sqref="K1928">
    <cfRule type="containsText" dxfId="131" priority="204" operator="containsText" text="DISABLED">
      <formula>NOT(ISERROR(SEARCH("DISABLED",K1928)))</formula>
    </cfRule>
    <cfRule type="containsText" dxfId="130" priority="205" operator="containsText" text="ENABLED">
      <formula>NOT(ISERROR(SEARCH("ENABLED",K1928)))</formula>
    </cfRule>
  </conditionalFormatting>
  <conditionalFormatting sqref="AA1928">
    <cfRule type="notContainsText" dxfId="129" priority="203" operator="notContains" text="//">
      <formula>ISERROR(SEARCH("//",AA1928))</formula>
    </cfRule>
  </conditionalFormatting>
  <conditionalFormatting sqref="J1925">
    <cfRule type="containsText" dxfId="128" priority="201" operator="containsText" text="DISABLED">
      <formula>NOT(ISERROR(SEARCH("DISABLED",J1925)))</formula>
    </cfRule>
    <cfRule type="containsText" dxfId="127" priority="202" operator="containsText" text="ENABLED">
      <formula>NOT(ISERROR(SEARCH("ENABLED",J1925)))</formula>
    </cfRule>
  </conditionalFormatting>
  <conditionalFormatting sqref="X1925">
    <cfRule type="notContainsBlanks" dxfId="126" priority="200">
      <formula>LEN(TRIM(X1925))&gt;0</formula>
    </cfRule>
  </conditionalFormatting>
  <conditionalFormatting sqref="K1925">
    <cfRule type="containsText" dxfId="125" priority="198" operator="containsText" text="DISABLED">
      <formula>NOT(ISERROR(SEARCH("DISABLED",K1925)))</formula>
    </cfRule>
    <cfRule type="containsText" dxfId="124" priority="199" operator="containsText" text="ENABLED">
      <formula>NOT(ISERROR(SEARCH("ENABLED",K1925)))</formula>
    </cfRule>
  </conditionalFormatting>
  <conditionalFormatting sqref="AA1925">
    <cfRule type="notContainsText" dxfId="123" priority="197" operator="notContains" text="//">
      <formula>ISERROR(SEARCH("//",AA1925))</formula>
    </cfRule>
  </conditionalFormatting>
  <conditionalFormatting sqref="J1923">
    <cfRule type="containsText" dxfId="122" priority="195" operator="containsText" text="DISABLED">
      <formula>NOT(ISERROR(SEARCH("DISABLED",J1923)))</formula>
    </cfRule>
    <cfRule type="containsText" dxfId="121" priority="196" operator="containsText" text="ENABLED">
      <formula>NOT(ISERROR(SEARCH("ENABLED",J1923)))</formula>
    </cfRule>
  </conditionalFormatting>
  <conditionalFormatting sqref="X1923">
    <cfRule type="notContainsBlanks" dxfId="120" priority="194">
      <formula>LEN(TRIM(X1923))&gt;0</formula>
    </cfRule>
  </conditionalFormatting>
  <conditionalFormatting sqref="K1923">
    <cfRule type="containsText" dxfId="119" priority="192" operator="containsText" text="DISABLED">
      <formula>NOT(ISERROR(SEARCH("DISABLED",K1923)))</formula>
    </cfRule>
    <cfRule type="containsText" dxfId="118" priority="193" operator="containsText" text="ENABLED">
      <formula>NOT(ISERROR(SEARCH("ENABLED",K1923)))</formula>
    </cfRule>
  </conditionalFormatting>
  <conditionalFormatting sqref="AA1923">
    <cfRule type="notContainsText" dxfId="117" priority="191" operator="notContains" text="//">
      <formula>ISERROR(SEARCH("//",AA1923))</formula>
    </cfRule>
  </conditionalFormatting>
  <conditionalFormatting sqref="J1937">
    <cfRule type="containsText" dxfId="116" priority="171" operator="containsText" text="DISABLED">
      <formula>NOT(ISERROR(SEARCH("DISABLED",J1937)))</formula>
    </cfRule>
    <cfRule type="containsText" dxfId="115" priority="172" operator="containsText" text="ENABLED">
      <formula>NOT(ISERROR(SEARCH("ENABLED",J1937)))</formula>
    </cfRule>
  </conditionalFormatting>
  <conditionalFormatting sqref="X1937">
    <cfRule type="notContainsBlanks" dxfId="114" priority="170">
      <formula>LEN(TRIM(X1937))&gt;0</formula>
    </cfRule>
  </conditionalFormatting>
  <conditionalFormatting sqref="K1937">
    <cfRule type="containsText" dxfId="113" priority="168" operator="containsText" text="DISABLED">
      <formula>NOT(ISERROR(SEARCH("DISABLED",K1937)))</formula>
    </cfRule>
    <cfRule type="containsText" dxfId="112" priority="169" operator="containsText" text="ENABLED">
      <formula>NOT(ISERROR(SEARCH("ENABLED",K1937)))</formula>
    </cfRule>
  </conditionalFormatting>
  <conditionalFormatting sqref="AA1937">
    <cfRule type="notContainsText" dxfId="111" priority="167" operator="notContains" text="//">
      <formula>ISERROR(SEARCH("//",AA1937))</formula>
    </cfRule>
  </conditionalFormatting>
  <conditionalFormatting sqref="K61">
    <cfRule type="containsText" dxfId="110" priority="165" operator="containsText" text="DISABLED">
      <formula>NOT(ISERROR(SEARCH("DISABLED",K61)))</formula>
    </cfRule>
    <cfRule type="containsText" dxfId="109" priority="166" operator="containsText" text="ENABLED">
      <formula>NOT(ISERROR(SEARCH("ENABLED",K61)))</formula>
    </cfRule>
  </conditionalFormatting>
  <conditionalFormatting sqref="K118">
    <cfRule type="containsText" dxfId="108" priority="163" operator="containsText" text="DISABLED">
      <formula>NOT(ISERROR(SEARCH("DISABLED",K118)))</formula>
    </cfRule>
    <cfRule type="containsText" dxfId="107" priority="164" operator="containsText" text="ENABLED">
      <formula>NOT(ISERROR(SEARCH("ENABLED",K118)))</formula>
    </cfRule>
  </conditionalFormatting>
  <conditionalFormatting sqref="J1797">
    <cfRule type="containsText" dxfId="106" priority="161" operator="containsText" text="DISABLED">
      <formula>NOT(ISERROR(SEARCH("DISABLED",J1797)))</formula>
    </cfRule>
    <cfRule type="containsText" dxfId="105" priority="162" operator="containsText" text="ENABLED">
      <formula>NOT(ISERROR(SEARCH("ENABLED",J1797)))</formula>
    </cfRule>
  </conditionalFormatting>
  <conditionalFormatting sqref="J1797">
    <cfRule type="containsText" dxfId="104" priority="159" operator="containsText" text="DISABLED">
      <formula>NOT(ISERROR(SEARCH("DISABLED",J1797)))</formula>
    </cfRule>
    <cfRule type="containsText" dxfId="103" priority="160" operator="containsText" text="ENABLED">
      <formula>NOT(ISERROR(SEARCH("ENABLED",J1797)))</formula>
    </cfRule>
  </conditionalFormatting>
  <conditionalFormatting sqref="J1797">
    <cfRule type="containsText" dxfId="102" priority="157" operator="containsText" text="DISABLED">
      <formula>NOT(ISERROR(SEARCH("DISABLED",J1797)))</formula>
    </cfRule>
    <cfRule type="containsText" dxfId="101" priority="158" operator="containsText" text="ENABLED">
      <formula>NOT(ISERROR(SEARCH("ENABLED",J1797)))</formula>
    </cfRule>
  </conditionalFormatting>
  <conditionalFormatting sqref="K1799:K1802">
    <cfRule type="containsText" dxfId="100" priority="155" operator="containsText" text="DISABLED">
      <formula>NOT(ISERROR(SEARCH("DISABLED",K1799)))</formula>
    </cfRule>
    <cfRule type="containsText" dxfId="99" priority="156" operator="containsText" text="ENABLED">
      <formula>NOT(ISERROR(SEARCH("ENABLED",K1799)))</formula>
    </cfRule>
  </conditionalFormatting>
  <conditionalFormatting sqref="J1799:J1802">
    <cfRule type="containsText" dxfId="98" priority="153" operator="containsText" text="DISABLED">
      <formula>NOT(ISERROR(SEARCH("DISABLED",J1799)))</formula>
    </cfRule>
    <cfRule type="containsText" dxfId="97" priority="154" operator="containsText" text="ENABLED">
      <formula>NOT(ISERROR(SEARCH("ENABLED",J1799)))</formula>
    </cfRule>
  </conditionalFormatting>
  <conditionalFormatting sqref="J1799:J1802">
    <cfRule type="containsText" dxfId="96" priority="151" operator="containsText" text="DISABLED">
      <formula>NOT(ISERROR(SEARCH("DISABLED",J1799)))</formula>
    </cfRule>
    <cfRule type="containsText" dxfId="95" priority="152" operator="containsText" text="ENABLED">
      <formula>NOT(ISERROR(SEARCH("ENABLED",J1799)))</formula>
    </cfRule>
  </conditionalFormatting>
  <conditionalFormatting sqref="K1799:K1802">
    <cfRule type="containsText" dxfId="94" priority="149" operator="containsText" text="DISABLED">
      <formula>NOT(ISERROR(SEARCH("DISABLED",K1799)))</formula>
    </cfRule>
    <cfRule type="containsText" dxfId="93" priority="150" operator="containsText" text="ENABLED">
      <formula>NOT(ISERROR(SEARCH("ENABLED",K1799)))</formula>
    </cfRule>
  </conditionalFormatting>
  <conditionalFormatting sqref="X1726">
    <cfRule type="notContainsBlanks" dxfId="92" priority="142">
      <formula>LEN(TRIM(X1726))&gt;0</formula>
    </cfRule>
  </conditionalFormatting>
  <conditionalFormatting sqref="K1726">
    <cfRule type="containsText" dxfId="91" priority="140" operator="containsText" text="DISABLED">
      <formula>NOT(ISERROR(SEARCH("DISABLED",K1726)))</formula>
    </cfRule>
    <cfRule type="containsText" dxfId="90" priority="141" operator="containsText" text="ENABLED">
      <formula>NOT(ISERROR(SEARCH("ENABLED",K1726)))</formula>
    </cfRule>
  </conditionalFormatting>
  <conditionalFormatting sqref="AA1726">
    <cfRule type="notContainsText" dxfId="89" priority="139" operator="notContains" text="//">
      <formula>ISERROR(SEARCH("//",AA1726))</formula>
    </cfRule>
  </conditionalFormatting>
  <conditionalFormatting sqref="J1726">
    <cfRule type="containsText" dxfId="88" priority="137" operator="containsText" text="DISABLED">
      <formula>NOT(ISERROR(SEARCH("DISABLED",J1726)))</formula>
    </cfRule>
    <cfRule type="containsText" dxfId="87" priority="138" operator="containsText" text="ENABLED">
      <formula>NOT(ISERROR(SEARCH("ENABLED",J1726)))</formula>
    </cfRule>
  </conditionalFormatting>
  <conditionalFormatting sqref="X1728">
    <cfRule type="notContainsBlanks" dxfId="86" priority="136">
      <formula>LEN(TRIM(X1728))&gt;0</formula>
    </cfRule>
  </conditionalFormatting>
  <conditionalFormatting sqref="AA1728">
    <cfRule type="notContainsText" dxfId="85" priority="133" operator="notContains" text="//">
      <formula>ISERROR(SEARCH("//",AA1728))</formula>
    </cfRule>
  </conditionalFormatting>
  <conditionalFormatting sqref="K1727">
    <cfRule type="containsText" dxfId="84" priority="129" operator="containsText" text="DISABLED">
      <formula>NOT(ISERROR(SEARCH("DISABLED",K1727)))</formula>
    </cfRule>
    <cfRule type="containsText" dxfId="83" priority="130" operator="containsText" text="ENABLED">
      <formula>NOT(ISERROR(SEARCH("ENABLED",K1727)))</formula>
    </cfRule>
  </conditionalFormatting>
  <conditionalFormatting sqref="J1727">
    <cfRule type="containsText" dxfId="82" priority="127" operator="containsText" text="DISABLED">
      <formula>NOT(ISERROR(SEARCH("DISABLED",J1727)))</formula>
    </cfRule>
    <cfRule type="containsText" dxfId="81" priority="128" operator="containsText" text="ENABLED">
      <formula>NOT(ISERROR(SEARCH("ENABLED",J1727)))</formula>
    </cfRule>
  </conditionalFormatting>
  <conditionalFormatting sqref="K1728">
    <cfRule type="containsText" dxfId="80" priority="125" operator="containsText" text="DISABLED">
      <formula>NOT(ISERROR(SEARCH("DISABLED",K1728)))</formula>
    </cfRule>
    <cfRule type="containsText" dxfId="79" priority="126" operator="containsText" text="ENABLED">
      <formula>NOT(ISERROR(SEARCH("ENABLED",K1728)))</formula>
    </cfRule>
  </conditionalFormatting>
  <conditionalFormatting sqref="J1728">
    <cfRule type="containsText" dxfId="78" priority="123" operator="containsText" text="DISABLED">
      <formula>NOT(ISERROR(SEARCH("DISABLED",J1728)))</formula>
    </cfRule>
    <cfRule type="containsText" dxfId="77" priority="124" operator="containsText" text="ENABLED">
      <formula>NOT(ISERROR(SEARCH("ENABLED",J1728)))</formula>
    </cfRule>
  </conditionalFormatting>
  <conditionalFormatting sqref="K2090:K2099">
    <cfRule type="containsText" dxfId="76" priority="83" operator="containsText" text="DISABLED">
      <formula>NOT(ISERROR(SEARCH("DISABLED",K2090)))</formula>
    </cfRule>
    <cfRule type="containsText" dxfId="75" priority="84" operator="containsText" text="ENABLED">
      <formula>NOT(ISERROR(SEARCH("ENABLED",K2090)))</formula>
    </cfRule>
  </conditionalFormatting>
  <conditionalFormatting sqref="X2090:X2099">
    <cfRule type="notContainsBlanks" dxfId="74" priority="82">
      <formula>LEN(TRIM(X2090))&gt;0</formula>
    </cfRule>
  </conditionalFormatting>
  <conditionalFormatting sqref="AA2090:AA2099">
    <cfRule type="notContainsText" dxfId="73" priority="81" operator="notContains" text="//">
      <formula>ISERROR(SEARCH("//",AA2090))</formula>
    </cfRule>
  </conditionalFormatting>
  <conditionalFormatting sqref="J2090:J2099">
    <cfRule type="containsText" dxfId="72" priority="79" operator="containsText" text="DISABLED">
      <formula>NOT(ISERROR(SEARCH("DISABLED",J2090)))</formula>
    </cfRule>
    <cfRule type="containsText" dxfId="71" priority="80" operator="containsText" text="ENABLED">
      <formula>NOT(ISERROR(SEARCH("ENABLED",J2090)))</formula>
    </cfRule>
  </conditionalFormatting>
  <conditionalFormatting sqref="K2100">
    <cfRule type="containsText" dxfId="70" priority="77" operator="containsText" text="DISABLED">
      <formula>NOT(ISERROR(SEARCH("DISABLED",K2100)))</formula>
    </cfRule>
    <cfRule type="containsText" dxfId="69" priority="78" operator="containsText" text="ENABLED">
      <formula>NOT(ISERROR(SEARCH("ENABLED",K2100)))</formula>
    </cfRule>
  </conditionalFormatting>
  <conditionalFormatting sqref="X2100">
    <cfRule type="notContainsBlanks" dxfId="68" priority="76">
      <formula>LEN(TRIM(X2100))&gt;0</formula>
    </cfRule>
  </conditionalFormatting>
  <conditionalFormatting sqref="AA2100">
    <cfRule type="notContainsText" dxfId="67" priority="75" operator="notContains" text="//">
      <formula>ISERROR(SEARCH("//",AA2100))</formula>
    </cfRule>
  </conditionalFormatting>
  <conditionalFormatting sqref="J2100">
    <cfRule type="containsText" dxfId="66" priority="73" operator="containsText" text="DISABLED">
      <formula>NOT(ISERROR(SEARCH("DISABLED",J2100)))</formula>
    </cfRule>
    <cfRule type="containsText" dxfId="65" priority="74" operator="containsText" text="ENABLED">
      <formula>NOT(ISERROR(SEARCH("ENABLED",J2100)))</formula>
    </cfRule>
  </conditionalFormatting>
  <conditionalFormatting sqref="X1341">
    <cfRule type="notContainsBlanks" dxfId="64" priority="72">
      <formula>LEN(TRIM(X1341))&gt;0</formula>
    </cfRule>
  </conditionalFormatting>
  <conditionalFormatting sqref="X1341">
    <cfRule type="notContainsBlanks" dxfId="63" priority="71">
      <formula>LEN(TRIM(X1341))&gt;0</formula>
    </cfRule>
  </conditionalFormatting>
  <conditionalFormatting sqref="K1341">
    <cfRule type="containsText" dxfId="62" priority="69" operator="containsText" text="DISABLED">
      <formula>NOT(ISERROR(SEARCH("DISABLED",K1341)))</formula>
    </cfRule>
    <cfRule type="containsText" dxfId="61" priority="70" operator="containsText" text="ENABLED">
      <formula>NOT(ISERROR(SEARCH("ENABLED",K1341)))</formula>
    </cfRule>
  </conditionalFormatting>
  <conditionalFormatting sqref="AA1341">
    <cfRule type="notContainsText" dxfId="60" priority="68" operator="notContains" text="//">
      <formula>ISERROR(SEARCH("//",AA1341))</formula>
    </cfRule>
  </conditionalFormatting>
  <conditionalFormatting sqref="J1341">
    <cfRule type="containsText" dxfId="59" priority="66" operator="containsText" text="DISABLED">
      <formula>NOT(ISERROR(SEARCH("DISABLED",J1341)))</formula>
    </cfRule>
    <cfRule type="containsText" dxfId="58" priority="67" operator="containsText" text="ENABLED">
      <formula>NOT(ISERROR(SEARCH("ENABLED",J1341)))</formula>
    </cfRule>
  </conditionalFormatting>
  <conditionalFormatting sqref="X1433">
    <cfRule type="notContainsBlanks" dxfId="57" priority="65">
      <formula>LEN(TRIM(X1433))&gt;0</formula>
    </cfRule>
  </conditionalFormatting>
  <conditionalFormatting sqref="J1433">
    <cfRule type="containsText" dxfId="56" priority="63" operator="containsText" text="DISABLED">
      <formula>NOT(ISERROR(SEARCH("DISABLED",J1433)))</formula>
    </cfRule>
    <cfRule type="containsText" dxfId="55" priority="64" operator="containsText" text="ENABLED">
      <formula>NOT(ISERROR(SEARCH("ENABLED",J1433)))</formula>
    </cfRule>
  </conditionalFormatting>
  <conditionalFormatting sqref="X1433">
    <cfRule type="notContainsBlanks" dxfId="54" priority="62">
      <formula>LEN(TRIM(X1433))&gt;0</formula>
    </cfRule>
  </conditionalFormatting>
  <conditionalFormatting sqref="K1433">
    <cfRule type="containsText" dxfId="53" priority="60" operator="containsText" text="DISABLED">
      <formula>NOT(ISERROR(SEARCH("DISABLED",K1433)))</formula>
    </cfRule>
    <cfRule type="containsText" dxfId="52" priority="61" operator="containsText" text="ENABLED">
      <formula>NOT(ISERROR(SEARCH("ENABLED",K1433)))</formula>
    </cfRule>
  </conditionalFormatting>
  <conditionalFormatting sqref="AA1433">
    <cfRule type="notContainsText" dxfId="51" priority="59" operator="notContains" text="//">
      <formula>ISERROR(SEARCH("//",AA1433))</formula>
    </cfRule>
  </conditionalFormatting>
  <conditionalFormatting sqref="K1703">
    <cfRule type="containsText" dxfId="50" priority="53" operator="containsText" text="DISABLED">
      <formula>NOT(ISERROR(SEARCH("DISABLED",K1703)))</formula>
    </cfRule>
    <cfRule type="containsText" dxfId="49" priority="54" operator="containsText" text="ENABLED">
      <formula>NOT(ISERROR(SEARCH("ENABLED",K1703)))</formula>
    </cfRule>
  </conditionalFormatting>
  <conditionalFormatting sqref="X1703">
    <cfRule type="notContainsBlanks" dxfId="48" priority="52">
      <formula>LEN(TRIM(X1703))&gt;0</formula>
    </cfRule>
  </conditionalFormatting>
  <conditionalFormatting sqref="AA1703">
    <cfRule type="notContainsText" dxfId="47" priority="51" operator="notContains" text="//">
      <formula>ISERROR(SEARCH("//",AA1703))</formula>
    </cfRule>
  </conditionalFormatting>
  <conditionalFormatting sqref="J1703">
    <cfRule type="containsText" dxfId="46" priority="49" operator="containsText" text="DISABLED">
      <formula>NOT(ISERROR(SEARCH("DISABLED",J1703)))</formula>
    </cfRule>
    <cfRule type="containsText" dxfId="45" priority="50" operator="containsText" text="ENABLED">
      <formula>NOT(ISERROR(SEARCH("ENABLED",J1703)))</formula>
    </cfRule>
  </conditionalFormatting>
  <conditionalFormatting sqref="K1720:K1722">
    <cfRule type="containsText" dxfId="44" priority="41" operator="containsText" text="DISABLED">
      <formula>NOT(ISERROR(SEARCH("DISABLED",K1720)))</formula>
    </cfRule>
    <cfRule type="containsText" dxfId="43" priority="42" operator="containsText" text="ENABLED">
      <formula>NOT(ISERROR(SEARCH("ENABLED",K1720)))</formula>
    </cfRule>
  </conditionalFormatting>
  <conditionalFormatting sqref="X1720:X1722">
    <cfRule type="notContainsBlanks" dxfId="42" priority="40">
      <formula>LEN(TRIM(X1720))&gt;0</formula>
    </cfRule>
  </conditionalFormatting>
  <conditionalFormatting sqref="AA1720:AA1722">
    <cfRule type="notContainsText" dxfId="41" priority="39" operator="notContains" text="//">
      <formula>ISERROR(SEARCH("//",AA1720))</formula>
    </cfRule>
  </conditionalFormatting>
  <conditionalFormatting sqref="J1720:J1722">
    <cfRule type="containsText" dxfId="40" priority="37" operator="containsText" text="DISABLED">
      <formula>NOT(ISERROR(SEARCH("DISABLED",J1720)))</formula>
    </cfRule>
    <cfRule type="containsText" dxfId="39" priority="38" operator="containsText" text="ENABLED">
      <formula>NOT(ISERROR(SEARCH("ENABLED",J1720)))</formula>
    </cfRule>
  </conditionalFormatting>
  <conditionalFormatting sqref="K1622">
    <cfRule type="containsText" dxfId="38" priority="31" operator="containsText" text="DISABLED">
      <formula>NOT(ISERROR(SEARCH("DISABLED",K1622)))</formula>
    </cfRule>
    <cfRule type="containsText" dxfId="37" priority="32" operator="containsText" text="ENABLED">
      <formula>NOT(ISERROR(SEARCH("ENABLED",K1622)))</formula>
    </cfRule>
  </conditionalFormatting>
  <conditionalFormatting sqref="X1622">
    <cfRule type="notContainsBlanks" dxfId="36" priority="30">
      <formula>LEN(TRIM(X1622))&gt;0</formula>
    </cfRule>
  </conditionalFormatting>
  <conditionalFormatting sqref="AA1622">
    <cfRule type="notContainsText" dxfId="35" priority="29" operator="notContains" text="//">
      <formula>ISERROR(SEARCH("//",AA1622))</formula>
    </cfRule>
  </conditionalFormatting>
  <conditionalFormatting sqref="J1622">
    <cfRule type="containsText" dxfId="34" priority="27" operator="containsText" text="DISABLED">
      <formula>NOT(ISERROR(SEARCH("DISABLED",J1622)))</formula>
    </cfRule>
    <cfRule type="containsText" dxfId="33" priority="28" operator="containsText" text="ENABLED">
      <formula>NOT(ISERROR(SEARCH("ENABLED",J1622)))</formula>
    </cfRule>
  </conditionalFormatting>
  <conditionalFormatting sqref="K1779">
    <cfRule type="containsText" dxfId="32" priority="25" operator="containsText" text="DISABLED">
      <formula>NOT(ISERROR(SEARCH("DISABLED",K1779)))</formula>
    </cfRule>
    <cfRule type="containsText" dxfId="31" priority="26" operator="containsText" text="ENABLED">
      <formula>NOT(ISERROR(SEARCH("ENABLED",K1779)))</formula>
    </cfRule>
  </conditionalFormatting>
  <conditionalFormatting sqref="X1779">
    <cfRule type="notContainsBlanks" dxfId="30" priority="24">
      <formula>LEN(TRIM(X1779))&gt;0</formula>
    </cfRule>
  </conditionalFormatting>
  <conditionalFormatting sqref="AA1779">
    <cfRule type="notContainsText" dxfId="29" priority="23" operator="notContains" text="//">
      <formula>ISERROR(SEARCH("//",AA1779))</formula>
    </cfRule>
  </conditionalFormatting>
  <conditionalFormatting sqref="J1779">
    <cfRule type="containsText" dxfId="28" priority="21" operator="containsText" text="DISABLED">
      <formula>NOT(ISERROR(SEARCH("DISABLED",J1779)))</formula>
    </cfRule>
    <cfRule type="containsText" dxfId="27" priority="22" operator="containsText" text="ENABLED">
      <formula>NOT(ISERROR(SEARCH("ENABLED",J1779)))</formula>
    </cfRule>
  </conditionalFormatting>
  <conditionalFormatting sqref="K1803:K1805">
    <cfRule type="containsText" dxfId="26" priority="19" operator="containsText" text="DISABLED">
      <formula>NOT(ISERROR(SEARCH("DISABLED",K1803)))</formula>
    </cfRule>
    <cfRule type="containsText" dxfId="25" priority="20" operator="containsText" text="ENABLED">
      <formula>NOT(ISERROR(SEARCH("ENABLED",K1803)))</formula>
    </cfRule>
  </conditionalFormatting>
  <conditionalFormatting sqref="X1803:X1805">
    <cfRule type="notContainsBlanks" dxfId="24" priority="18">
      <formula>LEN(TRIM(X1803))&gt;0</formula>
    </cfRule>
  </conditionalFormatting>
  <conditionalFormatting sqref="AA1803:AA1805">
    <cfRule type="notContainsText" dxfId="23" priority="17" operator="notContains" text="//">
      <formula>ISERROR(SEARCH("//",AA1803))</formula>
    </cfRule>
  </conditionalFormatting>
  <conditionalFormatting sqref="J1803:J1805">
    <cfRule type="containsText" dxfId="22" priority="15" operator="containsText" text="DISABLED">
      <formula>NOT(ISERROR(SEARCH("DISABLED",J1803)))</formula>
    </cfRule>
    <cfRule type="containsText" dxfId="21" priority="16" operator="containsText" text="ENABLED">
      <formula>NOT(ISERROR(SEARCH("ENABLED",J1803)))</formula>
    </cfRule>
  </conditionalFormatting>
  <conditionalFormatting sqref="J1988:J2005">
    <cfRule type="containsText" dxfId="20" priority="13" operator="containsText" text="DISABLED">
      <formula>NOT(ISERROR(SEARCH("DISABLED",J1988)))</formula>
    </cfRule>
    <cfRule type="containsText" dxfId="19" priority="14" operator="containsText" text="ENABLED">
      <formula>NOT(ISERROR(SEARCH("ENABLED",J1988)))</formula>
    </cfRule>
  </conditionalFormatting>
  <conditionalFormatting sqref="X1954">
    <cfRule type="notContainsBlanks" dxfId="18" priority="12">
      <formula>LEN(TRIM(X1954))&gt;0</formula>
    </cfRule>
  </conditionalFormatting>
  <conditionalFormatting sqref="AA1954">
    <cfRule type="notContainsText" dxfId="17" priority="11" operator="notContains" text="//">
      <formula>ISERROR(SEARCH("//",AA1954))</formula>
    </cfRule>
  </conditionalFormatting>
  <conditionalFormatting sqref="J1954:K1954">
    <cfRule type="containsText" dxfId="16" priority="9" operator="containsText" text="DISABLED">
      <formula>NOT(ISERROR(SEARCH("DISABLED",J1954)))</formula>
    </cfRule>
    <cfRule type="containsText" dxfId="15" priority="10" operator="containsText" text="ENABLED">
      <formula>NOT(ISERROR(SEARCH("ENABLED",J1954)))</formula>
    </cfRule>
  </conditionalFormatting>
  <conditionalFormatting sqref="X1954">
    <cfRule type="notContainsBlanks" dxfId="14" priority="8">
      <formula>LEN(TRIM(X1954))&gt;0</formula>
    </cfRule>
  </conditionalFormatting>
  <conditionalFormatting sqref="AA1954">
    <cfRule type="notContainsText" dxfId="13" priority="7" operator="notContains" text="//">
      <formula>ISERROR(SEARCH("//",AA1954))</formula>
    </cfRule>
  </conditionalFormatting>
  <conditionalFormatting sqref="X2082">
    <cfRule type="notContainsBlanks" dxfId="5" priority="6">
      <formula>LEN(TRIM(X2082))&gt;0</formula>
    </cfRule>
  </conditionalFormatting>
  <conditionalFormatting sqref="AA2082">
    <cfRule type="notContainsText" dxfId="4" priority="5" operator="notContains" text="//">
      <formula>ISERROR(SEARCH("//",AA2082))</formula>
    </cfRule>
  </conditionalFormatting>
  <conditionalFormatting sqref="J2082:K2082">
    <cfRule type="containsText" dxfId="3" priority="3" operator="containsText" text="DISABLED">
      <formula>NOT(ISERROR(SEARCH("DISABLED",J2082)))</formula>
    </cfRule>
    <cfRule type="containsText" dxfId="2" priority="4" operator="containsText" text="ENABLED">
      <formula>NOT(ISERROR(SEARCH("ENABLED",J2082)))</formula>
    </cfRule>
  </conditionalFormatting>
  <conditionalFormatting sqref="X2082">
    <cfRule type="notContainsBlanks" dxfId="1" priority="2">
      <formula>LEN(TRIM(X2082))&gt;0</formula>
    </cfRule>
  </conditionalFormatting>
  <conditionalFormatting sqref="AA2082">
    <cfRule type="notContainsText" dxfId="0" priority="1" operator="notContains" text="//">
      <formula>ISERROR(SEARCH("//",AA2082))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10" sqref="C10"/>
    </sheetView>
  </sheetViews>
  <sheetFormatPr baseColWidth="10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9"/>
      <c r="B1" s="59"/>
      <c r="C1" s="65"/>
    </row>
    <row r="2" spans="1:3">
      <c r="A2" s="59"/>
      <c r="B2" s="59"/>
      <c r="C2" s="84"/>
    </row>
    <row r="3" spans="1:3">
      <c r="A3" s="59"/>
      <c r="B3" s="59"/>
      <c r="C3" s="84"/>
    </row>
    <row r="4" spans="1:3">
      <c r="A4" s="59"/>
      <c r="B4" s="59"/>
      <c r="C4" s="84"/>
    </row>
    <row r="5" spans="1:3">
      <c r="A5" s="59"/>
      <c r="B5" s="59"/>
      <c r="C5" s="65"/>
    </row>
    <row r="6" spans="1:3">
      <c r="A6" s="59"/>
      <c r="B6" s="59"/>
      <c r="C6" s="65"/>
    </row>
    <row r="7" spans="1:3">
      <c r="A7" s="59"/>
      <c r="B7" s="59"/>
      <c r="C7" s="84"/>
    </row>
    <row r="8" spans="1:3">
      <c r="A8" s="59"/>
      <c r="B8" s="59"/>
      <c r="C8" s="84"/>
    </row>
    <row r="9" spans="1:3">
      <c r="A9" s="59"/>
      <c r="B9" s="59"/>
      <c r="C9" s="84"/>
    </row>
    <row r="10" spans="1:3">
      <c r="A10" s="59"/>
      <c r="B10" s="59"/>
      <c r="C10" s="65"/>
    </row>
    <row r="11" spans="1:3">
      <c r="A11" s="59"/>
      <c r="B11" s="59"/>
      <c r="C11" s="65"/>
    </row>
    <row r="12" spans="1:3">
      <c r="A12" s="59"/>
      <c r="B12" s="59"/>
      <c r="C12" s="84"/>
    </row>
    <row r="13" spans="1:3">
      <c r="A13" s="59"/>
      <c r="B13" s="59"/>
      <c r="C13" s="84"/>
    </row>
    <row r="14" spans="1:3">
      <c r="A14" s="59"/>
      <c r="B14" s="59"/>
      <c r="C14" s="84"/>
    </row>
    <row r="15" spans="1:3">
      <c r="A15" s="59"/>
      <c r="B15" s="59"/>
      <c r="C15" s="65"/>
    </row>
    <row r="16" spans="1:3">
      <c r="A16" s="59"/>
      <c r="B16" s="59"/>
      <c r="C16" s="65"/>
    </row>
    <row r="17" spans="1:3">
      <c r="A17" s="59"/>
      <c r="B17" s="59"/>
      <c r="C17" s="65"/>
    </row>
    <row r="18" spans="1:3">
      <c r="A18" s="59"/>
      <c r="B18" s="59"/>
      <c r="C18" s="84"/>
    </row>
    <row r="19" spans="1:3">
      <c r="A19" s="59"/>
      <c r="B19" s="59"/>
      <c r="C19" s="84"/>
    </row>
    <row r="20" spans="1:3">
      <c r="A20" s="59"/>
      <c r="B20" s="59"/>
      <c r="C20" s="65"/>
    </row>
    <row r="21" spans="1:3">
      <c r="A21" s="59"/>
      <c r="B21" s="59"/>
      <c r="C21" s="65"/>
    </row>
    <row r="22" spans="1:3">
      <c r="A22" s="59"/>
      <c r="B22" s="59"/>
      <c r="C22" s="84"/>
    </row>
    <row r="23" spans="1:3">
      <c r="A23" s="59"/>
      <c r="B23" s="59"/>
      <c r="C23" s="84"/>
    </row>
    <row r="24" spans="1:3">
      <c r="A24" s="59"/>
      <c r="B24" s="59"/>
      <c r="C24" s="84"/>
    </row>
    <row r="25" spans="1:3">
      <c r="A25" s="59"/>
      <c r="B25" s="59"/>
      <c r="C25" s="65"/>
    </row>
    <row r="26" spans="1:3">
      <c r="A26" s="59"/>
      <c r="B26" s="59"/>
      <c r="C26" s="65"/>
    </row>
    <row r="27" spans="1:3">
      <c r="A27" s="59"/>
      <c r="B27" s="59"/>
      <c r="C27" s="85"/>
    </row>
    <row r="28" spans="1:3">
      <c r="A28" s="59"/>
      <c r="B28" s="59"/>
      <c r="C28" s="85"/>
    </row>
    <row r="29" spans="1:3">
      <c r="A29" s="59"/>
      <c r="B29" s="59"/>
      <c r="C29" s="85"/>
    </row>
    <row r="30" spans="1:3">
      <c r="A30" s="59"/>
      <c r="B30" s="59"/>
      <c r="C30" s="65"/>
    </row>
    <row r="31" spans="1:3">
      <c r="A31" s="59"/>
      <c r="B31" s="59"/>
      <c r="C31" s="65"/>
    </row>
    <row r="32" spans="1:3">
      <c r="A32" s="59"/>
      <c r="B32" s="59"/>
      <c r="C32" s="65"/>
    </row>
    <row r="33" spans="1:3">
      <c r="A33" s="59"/>
      <c r="B33" s="59"/>
      <c r="C33" s="65"/>
    </row>
    <row r="34" spans="1:3">
      <c r="A34" s="59"/>
      <c r="B34" s="59"/>
      <c r="C34" s="65"/>
    </row>
    <row r="35" spans="1:3">
      <c r="A35" s="59"/>
      <c r="B35" s="59"/>
      <c r="C35" s="65"/>
    </row>
    <row r="36" spans="1:3">
      <c r="A36" s="59"/>
      <c r="B36" s="59"/>
      <c r="C36" s="65"/>
    </row>
    <row r="37" spans="1:3">
      <c r="A37" s="59"/>
      <c r="B37" s="59"/>
      <c r="C37" s="85"/>
    </row>
    <row r="38" spans="1:3">
      <c r="A38" s="59"/>
      <c r="B38" s="59"/>
      <c r="C38" s="85"/>
    </row>
    <row r="39" spans="1:3">
      <c r="A39" s="59"/>
      <c r="B39" s="59"/>
      <c r="C39" s="85"/>
    </row>
    <row r="40" spans="1:3">
      <c r="A40" s="59"/>
      <c r="B40" s="59"/>
      <c r="C40" s="65"/>
    </row>
    <row r="41" spans="1:3">
      <c r="A41" s="59"/>
      <c r="B41" s="59"/>
      <c r="C41" s="65"/>
    </row>
    <row r="42" spans="1:3">
      <c r="A42" s="59"/>
      <c r="B42" s="59"/>
      <c r="C42" s="85"/>
    </row>
    <row r="43" spans="1:3">
      <c r="A43" s="59"/>
      <c r="B43" s="59"/>
      <c r="C43" s="85"/>
    </row>
    <row r="44" spans="1:3">
      <c r="A44" s="59"/>
      <c r="B44" s="59"/>
      <c r="C44" s="85"/>
    </row>
    <row r="45" spans="1:3">
      <c r="A45" s="59"/>
      <c r="B45" s="59"/>
      <c r="C45" s="65"/>
    </row>
    <row r="46" spans="1:3">
      <c r="A46" s="59"/>
      <c r="B46" s="59"/>
      <c r="C46" s="65"/>
    </row>
    <row r="47" spans="1:3">
      <c r="A47" s="59"/>
      <c r="B47" s="59"/>
      <c r="C47" s="85"/>
    </row>
    <row r="48" spans="1:3">
      <c r="A48" s="59"/>
      <c r="B48" s="59"/>
      <c r="C48" s="85"/>
    </row>
    <row r="49" spans="1:3">
      <c r="A49" s="59"/>
      <c r="B49" s="59"/>
      <c r="C49" s="85"/>
    </row>
    <row r="50" spans="1:3">
      <c r="A50" s="59"/>
      <c r="B50" s="59"/>
      <c r="C50" s="65"/>
    </row>
    <row r="51" spans="1:3">
      <c r="A51" s="59"/>
      <c r="B51" s="59"/>
      <c r="C51" s="65"/>
    </row>
    <row r="52" spans="1:3">
      <c r="A52" s="59"/>
      <c r="B52" s="59"/>
      <c r="C52" s="85"/>
    </row>
    <row r="53" spans="1:3">
      <c r="A53" s="59"/>
      <c r="B53" s="59"/>
      <c r="C53" s="85"/>
    </row>
    <row r="54" spans="1:3">
      <c r="A54" s="59"/>
      <c r="B54" s="59"/>
      <c r="C54" s="85"/>
    </row>
    <row r="55" spans="1:3">
      <c r="A55" s="59"/>
      <c r="B55" s="59"/>
      <c r="C55" s="65"/>
    </row>
    <row r="56" spans="1:3">
      <c r="A56" s="59"/>
      <c r="B56" s="59"/>
      <c r="C56" s="65"/>
    </row>
    <row r="57" spans="1:3">
      <c r="A57" s="59"/>
      <c r="B57" s="59"/>
      <c r="C57" s="65"/>
    </row>
    <row r="58" spans="1:3">
      <c r="A58" s="59"/>
      <c r="B58" s="59"/>
      <c r="C58" s="84"/>
    </row>
    <row r="59" spans="1:3">
      <c r="A59" s="59"/>
      <c r="B59" s="59"/>
      <c r="C59" s="84"/>
    </row>
    <row r="60" spans="1:3">
      <c r="A60" s="59"/>
      <c r="B60" s="59"/>
      <c r="C60" s="65"/>
    </row>
    <row r="61" spans="1:3">
      <c r="A61" s="59"/>
      <c r="B61" s="59"/>
      <c r="C61" s="65"/>
    </row>
    <row r="62" spans="1:3">
      <c r="A62" s="59"/>
      <c r="B62" s="59"/>
      <c r="C62" s="85"/>
    </row>
    <row r="63" spans="1:3">
      <c r="A63" s="59"/>
      <c r="B63" s="59"/>
      <c r="C63" s="85"/>
    </row>
    <row r="64" spans="1:3">
      <c r="A64" s="59"/>
      <c r="B64" s="59"/>
      <c r="C64" s="85"/>
    </row>
    <row r="65" spans="1:3">
      <c r="A65" s="59"/>
      <c r="B65" s="59"/>
      <c r="C65" s="65"/>
    </row>
    <row r="66" spans="1:3">
      <c r="A66" s="59"/>
      <c r="B66" s="59"/>
      <c r="C66" s="65"/>
    </row>
    <row r="67" spans="1:3">
      <c r="A67" s="59"/>
      <c r="B67" s="59"/>
      <c r="C67" s="85"/>
    </row>
    <row r="68" spans="1:3">
      <c r="A68" s="59"/>
      <c r="B68" s="59"/>
      <c r="C68" s="85"/>
    </row>
    <row r="69" spans="1:3">
      <c r="A69" s="59"/>
      <c r="B69" s="59"/>
      <c r="C69" s="85"/>
    </row>
    <row r="70" spans="1:3">
      <c r="A70" s="59"/>
      <c r="B70" s="59"/>
      <c r="C70" s="65"/>
    </row>
    <row r="71" spans="1:3">
      <c r="A71" s="110"/>
      <c r="B71" s="110"/>
      <c r="C71" s="135"/>
    </row>
    <row r="72" spans="1:3">
      <c r="A72" s="110"/>
      <c r="B72" s="110"/>
      <c r="C72" s="135"/>
    </row>
    <row r="73" spans="1:3">
      <c r="A73" s="110"/>
      <c r="B73" s="110"/>
      <c r="C73" s="1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topLeftCell="A545" zoomScale="75" zoomScaleNormal="75" zoomScalePageLayoutView="75" workbookViewId="0">
      <selection activeCell="F545" sqref="F1:F1048576"/>
    </sheetView>
  </sheetViews>
  <sheetFormatPr baseColWidth="10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48"/>
  </cols>
  <sheetData>
    <row r="1" spans="1:25" ht="32" thickBot="1">
      <c r="A1">
        <f>SUM(A3:A10322)</f>
        <v>2</v>
      </c>
      <c r="B1">
        <f>SUM(B3:B10322)</f>
        <v>20</v>
      </c>
      <c r="F1" s="147" t="s">
        <v>4253</v>
      </c>
      <c r="H1">
        <f>COUNTIF(H2:H2:H823,"=FALSE")</f>
        <v>20</v>
      </c>
      <c r="N1" s="147" t="s">
        <v>4100</v>
      </c>
      <c r="W1">
        <f>SUM(W5:W1323)</f>
        <v>51</v>
      </c>
      <c r="X1">
        <f>SUM(X5:X1323)</f>
        <v>299797199.25280225</v>
      </c>
    </row>
    <row r="2" spans="1:25">
      <c r="A2" t="s">
        <v>2830</v>
      </c>
      <c r="B2" t="s">
        <v>2830</v>
      </c>
      <c r="I2" s="31" t="s">
        <v>2834</v>
      </c>
      <c r="J2" s="32" t="s">
        <v>2833</v>
      </c>
      <c r="K2" s="33" t="s">
        <v>2835</v>
      </c>
      <c r="L2" s="38" t="s">
        <v>2887</v>
      </c>
      <c r="N2" s="22" t="str">
        <f>TEST!B2</f>
        <v>CLSUM CLSTK ERPN DEG ALL 00</v>
      </c>
      <c r="Q2" s="26" t="s">
        <v>2871</v>
      </c>
      <c r="U2" t="s">
        <v>4098</v>
      </c>
      <c r="V2" s="53" t="s">
        <v>4098</v>
      </c>
      <c r="W2" t="s">
        <v>4096</v>
      </c>
      <c r="X2" t="s">
        <v>4097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VLOOKUP(C3,SOURCE!$S$3:$Z$2839,8,0)</f>
        <v>ITM_XEQ</v>
      </c>
      <c r="E3" s="26" t="str">
        <f>CHAR(34)&amp;VLOOKUP(C3,SOURCE!$S$3:$Z$2839,6,0)&amp;CHAR(34)</f>
        <v>"XEQ"</v>
      </c>
      <c r="F3" s="22" t="str">
        <f>VLOOKUP(C3,SOURCE!$S$3:$AA$2839,9,0)&amp;"           {"&amp;D3&amp;",   "&amp;E3&amp;"},"</f>
        <v>//           {ITM_XEQ,   "XEQ"},</v>
      </c>
      <c r="H3" t="b">
        <f>ISNA(VLOOKUP(J3,J4:J$823,1,0))</f>
        <v>1</v>
      </c>
      <c r="I3" s="27">
        <f>VLOOKUP(C3,SOURCE!S$6:Y$10018,7,0)</f>
        <v>3</v>
      </c>
      <c r="J3" s="28" t="str">
        <f>VLOOKUP(C3,SOURCE!S$6:Y$10018,6,0)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VLOOKUP(C3,SOURCE!S$6:Y$10018,2,0)</f>
        <v/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"XEQ"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VLOOKUP(C4,SOURCE!$S$3:$Z$2839,8,0)</f>
        <v>ITM_XEQU</v>
      </c>
      <c r="E4" s="26" t="str">
        <f>CHAR(34)&amp;VLOOKUP(C4,SOURCE!$S$3:$Z$2839,6,0)&amp;CHAR(34)</f>
        <v>"X=?"</v>
      </c>
      <c r="F4" s="22" t="str">
        <f>VLOOKUP(C4,SOURCE!$S$3:$AA$2839,9,0)&amp;"           {"&amp;D4&amp;",   "&amp;E4&amp;"},"</f>
        <v>//           {ITM_XEQU,   "X=?"},</v>
      </c>
      <c r="H4" t="b">
        <f>ISNA(VLOOKUP(J4,J5:J$823,1,0))</f>
        <v>1</v>
      </c>
      <c r="I4" s="27">
        <f>VLOOKUP(C4,SOURCE!S$6:Y$10018,7,0)</f>
        <v>11</v>
      </c>
      <c r="J4" s="28" t="str">
        <f>VLOOKUP(C4,SOURCE!S$6:Y$10018,6,0)</f>
        <v>X=?</v>
      </c>
      <c r="K4" s="29" t="str">
        <f t="shared" si="0"/>
        <v>x=?</v>
      </c>
      <c r="L4" s="39" t="str">
        <f>VLOOKUP(C4,SOURCE!S$6:Y$10018,2,0)</f>
        <v/>
      </c>
      <c r="M4" t="str">
        <f>IF(VLOOKUP(I4,SOURCE!B:M,2,0)="/  { itemToBeCoded","To be coded","")</f>
        <v/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"x= ?"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VLOOKUP(C5,SOURCE!$S$3:$Z$2839,8,0)</f>
        <v>ITM_XNE</v>
      </c>
      <c r="E5" s="26" t="str">
        <f>CHAR(34)&amp;VLOOKUP(C5,SOURCE!$S$3:$Z$2839,6,0)&amp;CHAR(34)</f>
        <v>"XNOT_EQUAL?"</v>
      </c>
      <c r="F5" s="22" t="str">
        <f>VLOOKUP(C5,SOURCE!$S$3:$AA$2839,9,0)&amp;"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VLOOKUP(C5,SOURCE!S$6:Y$10018,7,0)</f>
        <v>12</v>
      </c>
      <c r="J5" s="28" t="str">
        <f>VLOOKUP(C5,SOURCE!S$6:Y$10018,6,0)</f>
        <v>XNOT_EQUAL?</v>
      </c>
      <c r="K5" s="29" t="str">
        <f t="shared" si="0"/>
        <v>xNOT_EQUAL?</v>
      </c>
      <c r="L5" s="39" t="str">
        <f>VLOOKUP(C5,SOURCE!S$6:Y$10018,2,0)</f>
        <v/>
      </c>
      <c r="M5" t="str">
        <f>IF(VLOOKUP(I5,SOURCE!B:M,2,0)="/  { itemToBeCoded","To be coded","")</f>
        <v/>
      </c>
      <c r="N5" s="17" t="str">
        <f>IF(AND(O5,VLOOKUP(I5,SOURCE!B:M,2,0)&lt;&gt;"/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VLOOKUP(I5,SOURCE!B:M,5,0)</f>
        <v>"x" STD_NOT_EQUAL " ?"</v>
      </c>
      <c r="U5">
        <f t="shared" ref="U5:U14" si="1">SUM(U4,W5)</f>
        <v>0</v>
      </c>
      <c r="V5" s="53">
        <f t="shared" ref="V5:V68" si="2">SUM(V4,IF($O5,X5,0))</f>
        <v>0</v>
      </c>
      <c r="W5" t="str">
        <f>IF(AND(O5,VLOOKUP(I5,SOURCE!B:M,2,0)&lt;&gt;"/  { itemToBeCoded"),IF(ISERROR(VLOOKUP(J5,TEST!A:F,5,0)),"",VLOOKUP(J5,TEST!A:F,5,0)),"")</f>
        <v/>
      </c>
      <c r="X5" t="str">
        <f>IF(AND(O5,VLOOKUP(I5,SOURCE!B:M,2,0)&lt;&gt;"/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VLOOKUP(C6,SOURCE!$S$3:$Z$2839,8,0)</f>
        <v>ITM_XEQUP0</v>
      </c>
      <c r="E6" s="26" t="str">
        <f>CHAR(34)&amp;VLOOKUP(C6,SOURCE!$S$3:$Z$2839,6,0)&amp;CHAR(34)</f>
        <v>"X=+0?"</v>
      </c>
      <c r="F6" s="22" t="str">
        <f>VLOOKUP(C6,SOURCE!$S$3:$AA$2839,9,0)&amp;"           {"&amp;D6&amp;",   "&amp;E6&amp;"},"</f>
        <v>//           {ITM_XEQUP0,   "X=+0?"},</v>
      </c>
      <c r="H6" t="b">
        <f>ISNA(VLOOKUP(J6,J7:J$823,1,0))</f>
        <v>1</v>
      </c>
      <c r="I6" s="27">
        <f>VLOOKUP(C6,SOURCE!S$6:Y$10018,7,0)</f>
        <v>13</v>
      </c>
      <c r="J6" s="28" t="str">
        <f>VLOOKUP(C6,SOURCE!S$6:Y$10018,6,0)</f>
        <v>X=+0?</v>
      </c>
      <c r="K6" s="29" t="str">
        <f t="shared" si="0"/>
        <v>x=+0?</v>
      </c>
      <c r="L6" s="39" t="str">
        <f>VLOOKUP(C6,SOURCE!S$6:Y$10018,2,0)</f>
        <v/>
      </c>
      <c r="M6" t="str">
        <f>IF(VLOOKUP(I6,SOURCE!B:M,2,0)="/  { itemToBeCoded","To be coded","")</f>
        <v/>
      </c>
      <c r="N6" s="17" t="str">
        <f>IF(AND(O6,VLOOKUP(I6,SOURCE!B:M,2,0)&lt;&gt;"/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VLOOKUP(I6,SOURCE!B:M,5,0)</f>
        <v>"x=+0?"</v>
      </c>
      <c r="U6">
        <f t="shared" si="1"/>
        <v>0</v>
      </c>
      <c r="V6" s="53">
        <f t="shared" si="2"/>
        <v>0</v>
      </c>
      <c r="W6" t="str">
        <f>IF(AND(O6,VLOOKUP(I6,SOURCE!B:M,2,0)&lt;&gt;"/  { itemToBeCoded"),IF(ISERROR(VLOOKUP(J6,TEST!A:F,5,0)),"",VLOOKUP(J6,TEST!A:F,5,0)),"")</f>
        <v/>
      </c>
      <c r="X6" t="str">
        <f>IF(AND(O6,VLOOKUP(I6,SOURCE!B:M,2,0)&lt;&gt;"/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VLOOKUP(C7,SOURCE!$S$3:$Z$2839,8,0)</f>
        <v>ITM_XEQUM0</v>
      </c>
      <c r="E7" s="26" t="str">
        <f>CHAR(34)&amp;VLOOKUP(C7,SOURCE!$S$3:$Z$2839,6,0)&amp;CHAR(34)</f>
        <v>"X=-0?"</v>
      </c>
      <c r="F7" s="22" t="str">
        <f>VLOOKUP(C7,SOURCE!$S$3:$AA$2839,9,0)&amp;"           {"&amp;D7&amp;",   "&amp;E7&amp;"},"</f>
        <v>//           {ITM_XEQUM0,   "X=-0?"},</v>
      </c>
      <c r="H7" t="b">
        <f>ISNA(VLOOKUP(J7,J8:J$823,1,0))</f>
        <v>1</v>
      </c>
      <c r="I7" s="27">
        <f>VLOOKUP(C7,SOURCE!S$6:Y$10018,7,0)</f>
        <v>14</v>
      </c>
      <c r="J7" s="28" t="str">
        <f>VLOOKUP(C7,SOURCE!S$6:Y$10018,6,0)</f>
        <v>X=-0?</v>
      </c>
      <c r="K7" s="29" t="str">
        <f t="shared" si="0"/>
        <v>x=-0?</v>
      </c>
      <c r="L7" s="39" t="str">
        <f>VLOOKUP(C7,SOURCE!S$6:Y$10018,2,0)</f>
        <v/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VLOOKUP(I7,SOURCE!B:M,5,0)</f>
        <v>"x=-0?"</v>
      </c>
      <c r="U7">
        <f t="shared" si="1"/>
        <v>0</v>
      </c>
      <c r="V7" s="53">
        <f t="shared" si="2"/>
        <v>0</v>
      </c>
      <c r="W7" t="str">
        <f>IF(AND(O7,VLOOKUP(I7,SOURCE!B:M,2,0)&lt;&gt;"/  { itemToBeCoded"),IF(ISERROR(VLOOKUP(J7,TEST!A:F,5,0)),"",VLOOKUP(J7,TEST!A:F,5,0)),"")</f>
        <v/>
      </c>
      <c r="X7" t="str">
        <f>IF(AND(O7,VLOOKUP(I7,SOURCE!B:M,2,0)&lt;&gt;"/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VLOOKUP(C8,SOURCE!$S$3:$Z$2839,8,0)</f>
        <v>ITM_XAEQU</v>
      </c>
      <c r="E8" s="26" t="str">
        <f>CHAR(34)&amp;VLOOKUP(C8,SOURCE!$S$3:$Z$2839,6,0)&amp;CHAR(34)</f>
        <v>"XALMOST_EQUAL?"</v>
      </c>
      <c r="F8" s="22" t="str">
        <f>VLOOKUP(C8,SOURCE!$S$3:$AA$2839,9,0)&amp;"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VLOOKUP(C8,SOURCE!S$6:Y$10018,7,0)</f>
        <v>15</v>
      </c>
      <c r="J8" s="28" t="str">
        <f>VLOOKUP(C8,SOURCE!S$6:Y$10018,6,0)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VLOOKUP(C8,SOURCE!S$6:Y$10018,2,0)</f>
        <v/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VLOOKUP(I8,SOURCE!B:M,5,0)</f>
        <v>"x" STD_ALMOST_EQUAL " ?"</v>
      </c>
      <c r="U8">
        <f t="shared" si="1"/>
        <v>0</v>
      </c>
      <c r="V8" s="53">
        <f t="shared" si="2"/>
        <v>0</v>
      </c>
      <c r="W8" t="str">
        <f>IF(AND(O8,VLOOKUP(I8,SOURCE!B:M,2,0)&lt;&gt;"/  { itemToBeCoded"),IF(ISERROR(VLOOKUP(J8,TEST!A:F,5,0)),"",VLOOKUP(J8,TEST!A:F,5,0)),"")</f>
        <v/>
      </c>
      <c r="X8" t="str">
        <f>IF(AND(O8,VLOOKUP(I8,SOURCE!B:M,2,0)&lt;&gt;"/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VLOOKUP(C9,SOURCE!$S$3:$Z$2839,8,0)</f>
        <v>ITM_XLT</v>
      </c>
      <c r="E9" s="26" t="str">
        <f>CHAR(34)&amp;VLOOKUP(C9,SOURCE!$S$3:$Z$2839,6,0)&amp;CHAR(34)</f>
        <v>"X&lt;?"</v>
      </c>
      <c r="F9" s="22" t="str">
        <f>VLOOKUP(C9,SOURCE!$S$3:$AA$2839,9,0)&amp;"           {"&amp;D9&amp;",   "&amp;E9&amp;"},"</f>
        <v>//           {ITM_XLT,   "X&lt;?"},</v>
      </c>
      <c r="H9" t="b">
        <f>ISNA(VLOOKUP(J9,J10:J$823,1,0))</f>
        <v>0</v>
      </c>
      <c r="I9" s="27">
        <f>VLOOKUP(C9,SOURCE!S$6:Y$10018,7,0)</f>
        <v>16</v>
      </c>
      <c r="J9" s="28" t="str">
        <f>VLOOKUP(C9,SOURCE!S$6:Y$10018,6,0)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VLOOKUP(C9,SOURCE!S$6:Y$10018,2,0)</f>
        <v/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VLOOKUP(I9,SOURCE!B:M,5,0)</f>
        <v>"x&lt; ?"</v>
      </c>
      <c r="U9">
        <f t="shared" si="1"/>
        <v>0</v>
      </c>
      <c r="V9" s="53">
        <f t="shared" si="2"/>
        <v>0</v>
      </c>
      <c r="W9" t="str">
        <f>IF(AND(O9,VLOOKUP(I9,SOURCE!B:M,2,0)&lt;&gt;"/  { itemToBeCoded"),IF(ISERROR(VLOOKUP(J9,TEST!A:F,5,0)),"",VLOOKUP(J9,TEST!A:F,5,0)),"")</f>
        <v/>
      </c>
      <c r="X9" t="str">
        <f>IF(AND(O9,VLOOKUP(I9,SOURCE!B:M,2,0)&lt;&gt;"/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VLOOKUP(C10,SOURCE!$S$3:$Z$2839,8,0)</f>
        <v>ITM_XLE</v>
      </c>
      <c r="E10" s="26" t="str">
        <f>CHAR(34)&amp;VLOOKUP(C10,SOURCE!$S$3:$Z$2839,6,0)&amp;CHAR(34)</f>
        <v>"XLESS_EQUAL?"</v>
      </c>
      <c r="F10" s="22" t="str">
        <f>VLOOKUP(C10,SOURCE!$S$3:$AA$2839,9,0)&amp;"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VLOOKUP(C10,SOURCE!S$6:Y$10018,7,0)</f>
        <v>17</v>
      </c>
      <c r="J10" s="28" t="str">
        <f>VLOOKUP(C10,SOURCE!S$6:Y$10018,6,0)</f>
        <v>XLESS_EQUAL?</v>
      </c>
      <c r="K10" s="29" t="str">
        <f t="shared" si="4"/>
        <v>xLESS_EQUAL?</v>
      </c>
      <c r="L10" s="39" t="str">
        <f>VLOOKUP(C10,SOURCE!S$6:Y$10018,2,0)</f>
        <v/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VLOOKUP(I10,SOURCE!B:M,5,0)</f>
        <v>"x" STD_LESS_EQUAL " ?"</v>
      </c>
      <c r="U10">
        <f t="shared" si="1"/>
        <v>0</v>
      </c>
      <c r="V10" s="53">
        <f t="shared" si="2"/>
        <v>0</v>
      </c>
      <c r="W10" t="str">
        <f>IF(AND(O10,VLOOKUP(I10,SOURCE!B:M,2,0)&lt;&gt;"/  { itemToBeCoded"),IF(ISERROR(VLOOKUP(J10,TEST!A:F,5,0)),"",VLOOKUP(J10,TEST!A:F,5,0)),"")</f>
        <v/>
      </c>
      <c r="X10" t="str">
        <f>IF(AND(O10,VLOOKUP(I10,SOURCE!B:M,2,0)&lt;&gt;"/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VLOOKUP(C11,SOURCE!$S$3:$Z$2839,8,0)</f>
        <v>ITM_XGE</v>
      </c>
      <c r="E11" s="26" t="str">
        <f>CHAR(34)&amp;VLOOKUP(C11,SOURCE!$S$3:$Z$2839,6,0)&amp;CHAR(34)</f>
        <v>"XGREATER_EQUAL?"</v>
      </c>
      <c r="F11" s="22" t="str">
        <f>VLOOKUP(C11,SOURCE!$S$3:$AA$2839,9,0)&amp;"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VLOOKUP(C11,SOURCE!S$6:Y$10018,7,0)</f>
        <v>18</v>
      </c>
      <c r="J11" s="28" t="str">
        <f>VLOOKUP(C11,SOURCE!S$6:Y$10018,6,0)</f>
        <v>XGREATER_EQUAL?</v>
      </c>
      <c r="K11" s="29" t="str">
        <f t="shared" si="4"/>
        <v>xGREATER_EQUAL?</v>
      </c>
      <c r="L11" s="39" t="str">
        <f>VLOOKUP(C11,SOURCE!S$6:Y$10018,2,0)</f>
        <v/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VLOOKUP(I11,SOURCE!B:M,5,0)</f>
        <v>"x" STD_GREATER_EQUAL " ?"</v>
      </c>
      <c r="U11">
        <f t="shared" si="1"/>
        <v>0</v>
      </c>
      <c r="V11" s="53">
        <f t="shared" si="2"/>
        <v>0</v>
      </c>
      <c r="W11" t="str">
        <f>IF(AND(O11,VLOOKUP(I11,SOURCE!B:M,2,0)&lt;&gt;"/  { itemToBeCoded"),IF(ISERROR(VLOOKUP(J11,TEST!A:F,5,0)),"",VLOOKUP(J11,TEST!A:F,5,0)),"")</f>
        <v/>
      </c>
      <c r="X11" t="str">
        <f>IF(AND(O11,VLOOKUP(I11,SOURCE!B:M,2,0)&lt;&gt;"/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VLOOKUP(C12,SOURCE!$S$3:$Z$2839,8,0)</f>
        <v>ITM_XGT</v>
      </c>
      <c r="E12" s="26" t="str">
        <f>CHAR(34)&amp;VLOOKUP(C12,SOURCE!$S$3:$Z$2839,6,0)&amp;CHAR(34)</f>
        <v>"X&gt;?"</v>
      </c>
      <c r="F12" s="22" t="str">
        <f>VLOOKUP(C12,SOURCE!$S$3:$AA$2839,9,0)&amp;"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VLOOKUP(C12,SOURCE!S$6:Y$10018,7,0)</f>
        <v>19</v>
      </c>
      <c r="J12" s="28" t="str">
        <f>VLOOKUP(C12,SOURCE!S$6:Y$10018,6,0)</f>
        <v>X&gt;?</v>
      </c>
      <c r="K12" s="29" t="str">
        <f t="shared" si="4"/>
        <v>x&gt;?</v>
      </c>
      <c r="L12" s="39" t="str">
        <f>VLOOKUP(C12,SOURCE!S$6:Y$10018,2,0)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VLOOKUP(I12,SOURCE!B:M,5,0)</f>
        <v>"x&gt; ?"</v>
      </c>
      <c r="U12">
        <f t="shared" si="1"/>
        <v>0</v>
      </c>
      <c r="V12" s="53">
        <f t="shared" si="2"/>
        <v>0</v>
      </c>
      <c r="W12" t="str">
        <f>IF(AND(O12,VLOOKUP(I12,SOURCE!B:M,2,0)&lt;&gt;"/  { itemToBeCoded"),IF(ISERROR(VLOOKUP(J12,TEST!A:F,5,0)),"",VLOOKUP(J12,TEST!A:F,5,0)),"")</f>
        <v/>
      </c>
      <c r="X12" t="str">
        <f>IF(AND(O12,VLOOKUP(I12,SOURCE!B:M,2,0)&lt;&gt;"/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VLOOKUP(C13,SOURCE!$S$3:$Z$2839,8,0)</f>
        <v>ITM_FC</v>
      </c>
      <c r="E13" s="26" t="str">
        <f>CHAR(34)&amp;VLOOKUP(C13,SOURCE!$S$3:$Z$2839,6,0)&amp;CHAR(34)</f>
        <v>"FC?"</v>
      </c>
      <c r="F13" s="22" t="str">
        <f>VLOOKUP(C13,SOURCE!$S$3:$AA$2839,9,0)&amp;"           {"&amp;D13&amp;",   "&amp;E13&amp;"},"</f>
        <v>//           {ITM_FC,   "FC?"},</v>
      </c>
      <c r="H13" t="b">
        <f>ISNA(VLOOKUP(J13,J14:J$823,1,0))</f>
        <v>1</v>
      </c>
      <c r="I13" s="27">
        <f>VLOOKUP(C13,SOURCE!S$6:Y$10018,7,0)</f>
        <v>20</v>
      </c>
      <c r="J13" s="28" t="str">
        <f>VLOOKUP(C13,SOURCE!S$6:Y$10018,6,0)</f>
        <v>FC?</v>
      </c>
      <c r="K13" s="29" t="str">
        <f t="shared" si="4"/>
        <v>FC?</v>
      </c>
      <c r="L13" s="39" t="str">
        <f>VLOOKUP(C13,SOURCE!S$6:Y$10018,2,0)</f>
        <v/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VLOOKUP(I13,SOURCE!B:M,5,0)</f>
        <v>"FC?"</v>
      </c>
      <c r="U13">
        <f t="shared" si="1"/>
        <v>0</v>
      </c>
      <c r="V13" s="53">
        <f t="shared" si="2"/>
        <v>0</v>
      </c>
      <c r="W13" t="str">
        <f>IF(AND(O13,VLOOKUP(I13,SOURCE!B:M,2,0)&lt;&gt;"/  { itemToBeCoded"),IF(ISERROR(VLOOKUP(J13,TEST!A:F,5,0)),"",VLOOKUP(J13,TEST!A:F,5,0)),"")</f>
        <v/>
      </c>
      <c r="X13" t="str">
        <f>IF(AND(O13,VLOOKUP(I13,SOURCE!B:M,2,0)&lt;&gt;"/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VLOOKUP(C14,SOURCE!$S$3:$Z$2839,8,0)</f>
        <v>ITM_FS</v>
      </c>
      <c r="E14" s="26" t="str">
        <f>CHAR(34)&amp;VLOOKUP(C14,SOURCE!$S$3:$Z$2839,6,0)&amp;CHAR(34)</f>
        <v>"FS?"</v>
      </c>
      <c r="F14" s="22" t="str">
        <f>VLOOKUP(C14,SOURCE!$S$3:$AA$2839,9,0)&amp;"           {"&amp;D14&amp;",   "&amp;E14&amp;"},"</f>
        <v>//           {ITM_FS,   "FS?"},</v>
      </c>
      <c r="H14" t="b">
        <f>ISNA(VLOOKUP(J14,J15:J$823,1,0))</f>
        <v>1</v>
      </c>
      <c r="I14" s="27">
        <f>VLOOKUP(C14,SOURCE!S$6:Y$10018,7,0)</f>
        <v>21</v>
      </c>
      <c r="J14" s="28" t="str">
        <f>VLOOKUP(C14,SOURCE!S$6:Y$10018,6,0)</f>
        <v>FS?</v>
      </c>
      <c r="K14" s="29" t="str">
        <f t="shared" si="4"/>
        <v>FS?</v>
      </c>
      <c r="L14" s="39" t="str">
        <f>VLOOKUP(C14,SOURCE!S$6:Y$10018,2,0)</f>
        <v/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VLOOKUP(I14,SOURCE!B:M,5,0)</f>
        <v>"FS?"</v>
      </c>
      <c r="U14">
        <f t="shared" si="1"/>
        <v>0</v>
      </c>
      <c r="V14" s="53">
        <f t="shared" si="2"/>
        <v>0</v>
      </c>
      <c r="W14" t="str">
        <f>IF(AND(O14,VLOOKUP(I14,SOURCE!B:M,2,0)&lt;&gt;"/  { itemToBeCoded"),IF(ISERROR(VLOOKUP(J14,TEST!A:F,5,0)),"",VLOOKUP(J14,TEST!A:F,5,0)),"")</f>
        <v/>
      </c>
      <c r="X14" t="str">
        <f>IF(AND(O14,VLOOKUP(I14,SOURCE!B:M,2,0)&lt;&gt;"/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VLOOKUP(C15,SOURCE!$S$3:$Z$2839,8,0)</f>
        <v>ITM_EVEN</v>
      </c>
      <c r="E15" s="26" t="str">
        <f>CHAR(34)&amp;VLOOKUP(C15,SOURCE!$S$3:$Z$2839,6,0)&amp;CHAR(34)</f>
        <v>"EVEN?"</v>
      </c>
      <c r="F15" s="22" t="str">
        <f>VLOOKUP(C15,SOURCE!$S$3:$AA$2839,9,0)&amp;"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VLOOKUP(C15,SOURCE!S$6:Y$10018,7,0)</f>
        <v>22</v>
      </c>
      <c r="J15" s="28" t="str">
        <f>VLOOKUP(C15,SOURCE!S$6:Y$10018,6,0)</f>
        <v>EVEN?</v>
      </c>
      <c r="K15" s="29" t="str">
        <f t="shared" si="4"/>
        <v>EVEN?</v>
      </c>
      <c r="L15" s="39" t="str">
        <f>VLOOKUP(C15,SOURCE!S$6:Y$10018,2,0)</f>
        <v/>
      </c>
      <c r="M15" t="str">
        <f>IF(VLOOKUP(I15,SOURCE!B:M,2,0)="/  { itemToBeCoded","To be coded","")</f>
        <v/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"EVEN?"</v>
      </c>
      <c r="U15">
        <f>SUM(U14,W15)</f>
        <v>0</v>
      </c>
      <c r="V15" s="53">
        <f t="shared" si="2"/>
        <v>0</v>
      </c>
      <c r="W15" t="str">
        <f>IF(AND(O15,VLOOKUP(I15,SOURCE!B:M,2,0)&lt;&gt;"/  { itemToBeCoded"),IF(ISERROR(VLOOKUP(J15,TEST!A:F,5,0)),"",VLOOKUP(J15,TEST!A:F,5,0)),"")</f>
        <v/>
      </c>
      <c r="X15" t="str">
        <f>IF(AND(O15,VLOOKUP(I15,SOURCE!B:M,2,0)&lt;&gt;"/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VLOOKUP(C16,SOURCE!$S$3:$Z$2839,8,0)</f>
        <v>ITM_ODD</v>
      </c>
      <c r="E16" s="26" t="str">
        <f>CHAR(34)&amp;VLOOKUP(C16,SOURCE!$S$3:$Z$2839,6,0)&amp;CHAR(34)</f>
        <v>"ODD?"</v>
      </c>
      <c r="F16" s="22" t="str">
        <f>VLOOKUP(C16,SOURCE!$S$3:$AA$2839,9,0)&amp;"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VLOOKUP(C16,SOURCE!S$6:Y$10018,7,0)</f>
        <v>23</v>
      </c>
      <c r="J16" s="28" t="str">
        <f>VLOOKUP(C16,SOURCE!S$6:Y$10018,6,0)</f>
        <v>ODD?</v>
      </c>
      <c r="K16" s="29" t="str">
        <f t="shared" si="4"/>
        <v>ODD?</v>
      </c>
      <c r="L16" s="39" t="str">
        <f>VLOOKUP(C16,SOURCE!S$6:Y$10018,2,0)</f>
        <v/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VLOOKUP(I16,SOURCE!B:M,5,0)</f>
        <v>"ODD?"</v>
      </c>
      <c r="U16">
        <f t="shared" ref="U16:U79" si="5">SUM(U15,W16)</f>
        <v>0</v>
      </c>
      <c r="V16" s="53">
        <f t="shared" si="2"/>
        <v>0</v>
      </c>
      <c r="W16" t="str">
        <f>IF(AND(O16,VLOOKUP(I16,SOURCE!B:M,2,0)&lt;&gt;"/  { itemToBeCoded"),IF(ISERROR(VLOOKUP(J16,TEST!A:F,5,0)),"",VLOOKUP(J16,TEST!A:F,5,0)),"")</f>
        <v/>
      </c>
      <c r="X16" t="str">
        <f>IF(AND(O16,VLOOKUP(I16,SOURCE!B:M,2,0)&lt;&gt;"/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VLOOKUP(C17,SOURCE!$S$3:$Z$2839,8,0)</f>
        <v>ITM_FPQ</v>
      </c>
      <c r="E17" s="26" t="str">
        <f>CHAR(34)&amp;VLOOKUP(C17,SOURCE!$S$3:$Z$2839,6,0)&amp;CHAR(34)</f>
        <v>"FP?"</v>
      </c>
      <c r="F17" s="22" t="str">
        <f>VLOOKUP(C17,SOURCE!$S$3:$AA$2839,9,0)&amp;"           {"&amp;D17&amp;",   "&amp;E17&amp;"},"</f>
        <v>//           {ITM_FPQ,   "FP?"},</v>
      </c>
      <c r="H17" t="b">
        <f>ISNA(VLOOKUP(J17,J18:J$823,1,0))</f>
        <v>1</v>
      </c>
      <c r="I17" s="27">
        <f>VLOOKUP(C17,SOURCE!S$6:Y$10018,7,0)</f>
        <v>24</v>
      </c>
      <c r="J17" s="28" t="str">
        <f>VLOOKUP(C17,SOURCE!S$6:Y$10018,6,0)</f>
        <v>FP?</v>
      </c>
      <c r="K17" s="29" t="str">
        <f t="shared" si="4"/>
        <v>FP?</v>
      </c>
      <c r="L17" s="39" t="str">
        <f>VLOOKUP(C17,SOURCE!S$6:Y$10018,2,0)</f>
        <v/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VLOOKUP(I17,SOURCE!B:M,5,0)</f>
        <v>"FP?"</v>
      </c>
      <c r="U17">
        <f t="shared" si="5"/>
        <v>0</v>
      </c>
      <c r="V17" s="53">
        <f t="shared" si="2"/>
        <v>0</v>
      </c>
      <c r="W17" t="str">
        <f>IF(AND(O17,VLOOKUP(I17,SOURCE!B:M,2,0)&lt;&gt;"/  { itemToBeCoded"),IF(ISERROR(VLOOKUP(J17,TEST!A:F,5,0)),"",VLOOKUP(J17,TEST!A:F,5,0)),"")</f>
        <v/>
      </c>
      <c r="X17" t="str">
        <f>IF(AND(O17,VLOOKUP(I17,SOURCE!B:M,2,0)&lt;&gt;"/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VLOOKUP(C18,SOURCE!$S$3:$Z$2839,8,0)</f>
        <v>ITM_INT</v>
      </c>
      <c r="E18" s="26" t="str">
        <f>CHAR(34)&amp;VLOOKUP(C18,SOURCE!$S$3:$Z$2839,6,0)&amp;CHAR(34)</f>
        <v>"INT?"</v>
      </c>
      <c r="F18" s="22" t="str">
        <f>VLOOKUP(C18,SOURCE!$S$3:$AA$2839,9,0)&amp;"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VLOOKUP(C18,SOURCE!S$6:Y$10018,7,0)</f>
        <v>25</v>
      </c>
      <c r="J18" s="28" t="str">
        <f>VLOOKUP(C18,SOURCE!S$6:Y$10018,6,0)</f>
        <v>INT?</v>
      </c>
      <c r="K18" s="29" t="str">
        <f t="shared" si="4"/>
        <v>INT?</v>
      </c>
      <c r="L18" s="39" t="str">
        <f>VLOOKUP(C18,SOURCE!S$6:Y$10018,2,0)</f>
        <v/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VLOOKUP(I18,SOURCE!B:M,5,0)</f>
        <v>"INT?"</v>
      </c>
      <c r="U18">
        <f t="shared" si="5"/>
        <v>0</v>
      </c>
      <c r="V18" s="53">
        <f t="shared" si="2"/>
        <v>0</v>
      </c>
      <c r="W18" t="str">
        <f>IF(AND(O18,VLOOKUP(I18,SOURCE!B:M,2,0)&lt;&gt;"/  { itemToBeCoded"),IF(ISERROR(VLOOKUP(J18,TEST!A:F,5,0)),"",VLOOKUP(J18,TEST!A:F,5,0)),"")</f>
        <v/>
      </c>
      <c r="X18" t="str">
        <f>IF(AND(O18,VLOOKUP(I18,SOURCE!B:M,2,0)&lt;&gt;"/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>
        <f>IF(ISNA(VLOOKUP(E19,E20:E$10322,1,0)),"",1)</f>
        <v>1</v>
      </c>
      <c r="C19" s="2">
        <v>17</v>
      </c>
      <c r="D19" s="2" t="str">
        <f>VLOOKUP(C19,SOURCE!$S$3:$Z$2839,8,0)</f>
        <v>ITM_CPX</v>
      </c>
      <c r="E19" s="26" t="str">
        <f>CHAR(34)&amp;VLOOKUP(C19,SOURCE!$S$3:$Z$2839,6,0)&amp;CHAR(34)</f>
        <v>"CPX?"</v>
      </c>
      <c r="F19" s="22" t="str">
        <f>VLOOKUP(C19,SOURCE!$S$3:$AA$2839,9,0)&amp;"           {"&amp;D19&amp;",   "&amp;E19&amp;"},"</f>
        <v>//           {ITM_CPX,   "CPX?"},</v>
      </c>
      <c r="H19" t="b">
        <f>ISNA(VLOOKUP(J19,J20:J$823,1,0))</f>
        <v>0</v>
      </c>
      <c r="I19" s="27">
        <f>VLOOKUP(C19,SOURCE!S$6:Y$10018,7,0)</f>
        <v>26</v>
      </c>
      <c r="J19" s="28" t="str">
        <f>VLOOKUP(C19,SOURCE!S$6:Y$10018,6,0)</f>
        <v>CPX?</v>
      </c>
      <c r="K19" s="29" t="str">
        <f t="shared" si="4"/>
        <v>CPX?</v>
      </c>
      <c r="L19" s="39" t="str">
        <f>VLOOKUP(C19,SOURCE!S$6:Y$10018,2,0)</f>
        <v>Complex</v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VLOOKUP(I19,SOURCE!B:M,5,0)</f>
        <v>"CPX?"</v>
      </c>
      <c r="U19">
        <f t="shared" si="5"/>
        <v>0</v>
      </c>
      <c r="V19" s="53">
        <f t="shared" si="2"/>
        <v>0</v>
      </c>
      <c r="W19" t="str">
        <f>IF(AND(O19,VLOOKUP(I19,SOURCE!B:M,2,0)&lt;&gt;"/  { itemToBeCoded"),IF(ISERROR(VLOOKUP(J19,TEST!A:F,5,0)),"",VLOOKUP(J19,TEST!A:F,5,0)),"")</f>
        <v/>
      </c>
      <c r="X19" t="str">
        <f>IF(AND(O19,VLOOKUP(I19,SOURCE!B:M,2,0)&lt;&gt;"/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VLOOKUP(C20,SOURCE!$S$3:$Z$2839,8,0)</f>
        <v>ITM_MATR</v>
      </c>
      <c r="E20" s="26" t="str">
        <f>CHAR(34)&amp;VLOOKUP(C20,SOURCE!$S$3:$Z$2839,6,0)&amp;CHAR(34)</f>
        <v>"MATR?"</v>
      </c>
      <c r="F20" s="22" t="str">
        <f>VLOOKUP(C20,SOURCE!$S$3:$AA$2839,9,0)&amp;"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VLOOKUP(C20,SOURCE!S$6:Y$10018,7,0)</f>
        <v>27</v>
      </c>
      <c r="J20" s="28" t="str">
        <f>VLOOKUP(C20,SOURCE!S$6:Y$10018,6,0)</f>
        <v>MATR?</v>
      </c>
      <c r="K20" s="29" t="str">
        <f t="shared" si="4"/>
        <v>MATR?</v>
      </c>
      <c r="L20" s="39" t="str">
        <f>VLOOKUP(C20,SOURCE!S$6:Y$10018,2,0)</f>
        <v/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VLOOKUP(I20,SOURCE!B:M,5,0)</f>
        <v>"MATR?"</v>
      </c>
      <c r="U20">
        <f t="shared" si="5"/>
        <v>0</v>
      </c>
      <c r="V20" s="53">
        <f t="shared" si="2"/>
        <v>0</v>
      </c>
      <c r="W20" t="str">
        <f>IF(AND(O20,VLOOKUP(I20,SOURCE!B:M,2,0)&lt;&gt;"/  { itemToBeCoded"),IF(ISERROR(VLOOKUP(J20,TEST!A:F,5,0)),"",VLOOKUP(J20,TEST!A:F,5,0)),"")</f>
        <v/>
      </c>
      <c r="X20" t="str">
        <f>IF(AND(O20,VLOOKUP(I20,SOURCE!B:M,2,0)&lt;&gt;"/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VLOOKUP(C21,SOURCE!$S$3:$Z$2839,8,0)</f>
        <v>ITM_NAN</v>
      </c>
      <c r="E21" s="26" t="str">
        <f>CHAR(34)&amp;VLOOKUP(C21,SOURCE!$S$3:$Z$2839,6,0)&amp;CHAR(34)</f>
        <v>"NAN?"</v>
      </c>
      <c r="F21" s="22" t="str">
        <f>VLOOKUP(C21,SOURCE!$S$3:$AA$2839,9,0)&amp;"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VLOOKUP(C21,SOURCE!S$6:Y$10018,7,0)</f>
        <v>28</v>
      </c>
      <c r="J21" s="28" t="str">
        <f>VLOOKUP(C21,SOURCE!S$6:Y$10018,6,0)</f>
        <v>NAN?</v>
      </c>
      <c r="K21" s="29" t="str">
        <f t="shared" si="4"/>
        <v>NaN?</v>
      </c>
      <c r="L21" s="39" t="str">
        <f>VLOOKUP(C21,SOURCE!S$6:Y$10018,2,0)</f>
        <v/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VLOOKUP(I21,SOURCE!B:M,5,0)</f>
        <v>"NaN?"</v>
      </c>
      <c r="U21">
        <f t="shared" si="5"/>
        <v>0</v>
      </c>
      <c r="V21" s="53">
        <f t="shared" si="2"/>
        <v>0</v>
      </c>
      <c r="W21" t="str">
        <f>IF(AND(O21,VLOOKUP(I21,SOURCE!B:M,2,0)&lt;&gt;"/  { itemToBeCoded"),IF(ISERROR(VLOOKUP(J21,TEST!A:F,5,0)),"",VLOOKUP(J21,TEST!A:F,5,0)),"")</f>
        <v/>
      </c>
      <c r="X21" t="str">
        <f>IF(AND(O21,VLOOKUP(I21,SOURCE!B:M,2,0)&lt;&gt;"/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VLOOKUP(C22,SOURCE!$S$3:$Z$2839,8,0)</f>
        <v>ITM_REAL</v>
      </c>
      <c r="E22" s="26" t="str">
        <f>CHAR(34)&amp;VLOOKUP(C22,SOURCE!$S$3:$Z$2839,6,0)&amp;CHAR(34)</f>
        <v>"REAL?"</v>
      </c>
      <c r="F22" s="22" t="str">
        <f>VLOOKUP(C22,SOURCE!$S$3:$AA$2839,9,0)&amp;"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VLOOKUP(C22,SOURCE!S$6:Y$10018,7,0)</f>
        <v>29</v>
      </c>
      <c r="J22" s="28" t="str">
        <f>VLOOKUP(C22,SOURCE!S$6:Y$10018,6,0)</f>
        <v>REAL?</v>
      </c>
      <c r="K22" s="29" t="str">
        <f t="shared" si="4"/>
        <v>REAL?</v>
      </c>
      <c r="L22" s="39" t="str">
        <f>VLOOKUP(C22,SOURCE!S$6:Y$10018,2,0)</f>
        <v>INFO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VLOOKUP(I22,SOURCE!B:M,5,0)</f>
        <v>"REAL?"</v>
      </c>
      <c r="T22" s="139"/>
      <c r="U22">
        <f t="shared" si="5"/>
        <v>0</v>
      </c>
      <c r="V22" s="53">
        <f t="shared" si="2"/>
        <v>0</v>
      </c>
      <c r="W22" t="str">
        <f>IF(AND(O22,VLOOKUP(I22,SOURCE!B:M,2,0)&lt;&gt;"/  { itemToBeCoded"),IF(ISERROR(VLOOKUP(J22,TEST!A:F,5,0)),"",VLOOKUP(J22,TEST!A:F,5,0)),"")</f>
        <v/>
      </c>
      <c r="X22" t="str">
        <f>IF(AND(O22,VLOOKUP(I22,SOURCE!B:M,2,0)&lt;&gt;"/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VLOOKUP(C23,SOURCE!$S$3:$Z$2839,8,0)</f>
        <v>ITM_SPEC</v>
      </c>
      <c r="E23" s="26" t="str">
        <f>CHAR(34)&amp;VLOOKUP(C23,SOURCE!$S$3:$Z$2839,6,0)&amp;CHAR(34)</f>
        <v>"SPEC?"</v>
      </c>
      <c r="F23" s="22" t="str">
        <f>VLOOKUP(C23,SOURCE!$S$3:$AA$2839,9,0)&amp;"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VLOOKUP(C23,SOURCE!S$6:Y$10018,7,0)</f>
        <v>30</v>
      </c>
      <c r="J23" s="28" t="str">
        <f>VLOOKUP(C23,SOURCE!S$6:Y$10018,6,0)</f>
        <v>SPEC?</v>
      </c>
      <c r="K23" s="29" t="str">
        <f t="shared" si="4"/>
        <v>SPEC?</v>
      </c>
      <c r="L23" s="39" t="str">
        <f>VLOOKUP(C23,SOURCE!S$6:Y$10018,2,0)</f>
        <v/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VLOOKUP(I23,SOURCE!B:M,5,0)</f>
        <v>"SPEC?"</v>
      </c>
      <c r="T23" s="139"/>
      <c r="U23">
        <f t="shared" si="5"/>
        <v>0</v>
      </c>
      <c r="V23" s="53">
        <f t="shared" si="2"/>
        <v>0</v>
      </c>
      <c r="W23" t="str">
        <f>IF(AND(O23,VLOOKUP(I23,SOURCE!B:M,2,0)&lt;&gt;"/  { itemToBeCoded"),IF(ISERROR(VLOOKUP(J23,TEST!A:F,5,0)),"",VLOOKUP(J23,TEST!A:F,5,0)),"")</f>
        <v/>
      </c>
      <c r="X23" t="str">
        <f>IF(AND(O23,VLOOKUP(I23,SOURCE!B:M,2,0)&lt;&gt;"/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VLOOKUP(C24,SOURCE!$S$3:$Z$2839,8,0)</f>
        <v>ITM_STRI</v>
      </c>
      <c r="E24" s="26" t="str">
        <f>CHAR(34)&amp;VLOOKUP(C24,SOURCE!$S$3:$Z$2839,6,0)&amp;CHAR(34)</f>
        <v>"STRI?"</v>
      </c>
      <c r="F24" s="22" t="str">
        <f>VLOOKUP(C24,SOURCE!$S$3:$AA$2839,9,0)&amp;"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VLOOKUP(C24,SOURCE!S$6:Y$10018,7,0)</f>
        <v>31</v>
      </c>
      <c r="J24" s="28" t="str">
        <f>VLOOKUP(C24,SOURCE!S$6:Y$10018,6,0)</f>
        <v>STRI?</v>
      </c>
      <c r="K24" s="29" t="str">
        <f t="shared" si="4"/>
        <v>STRI?</v>
      </c>
      <c r="L24" s="39" t="str">
        <f>VLOOKUP(C24,SOURCE!S$6:Y$10018,2,0)</f>
        <v/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VLOOKUP(I24,SOURCE!B:M,5,0)</f>
        <v>"STRI?"</v>
      </c>
      <c r="T24" s="139"/>
      <c r="U24">
        <f t="shared" si="5"/>
        <v>0</v>
      </c>
      <c r="V24" s="53">
        <f t="shared" si="2"/>
        <v>0</v>
      </c>
      <c r="W24" t="str">
        <f>IF(AND(O24,VLOOKUP(I24,SOURCE!B:M,2,0)&lt;&gt;"/  { itemToBeCoded"),IF(ISERROR(VLOOKUP(J24,TEST!A:F,5,0)),"",VLOOKUP(J24,TEST!A:F,5,0)),"")</f>
        <v/>
      </c>
      <c r="X24" t="str">
        <f>IF(AND(O24,VLOOKUP(I24,SOURCE!B:M,2,0)&lt;&gt;"/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VLOOKUP(C25,SOURCE!$S$3:$Z$2839,8,0)</f>
        <v>ITM_PMINFINITY</v>
      </c>
      <c r="E25" s="26" t="str">
        <f>CHAR(34)&amp;VLOOKUP(C25,SOURCE!$S$3:$Z$2839,6,0)&amp;CHAR(34)</f>
        <v>"PLUS_MINUSINFINITY?"</v>
      </c>
      <c r="F25" s="22" t="str">
        <f>VLOOKUP(C25,SOURCE!$S$3:$AA$2839,9,0)&amp;"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VLOOKUP(C25,SOURCE!S$6:Y$10018,7,0)</f>
        <v>32</v>
      </c>
      <c r="J25" s="28" t="str">
        <f>VLOOKUP(C25,SOURCE!S$6:Y$10018,6,0)</f>
        <v>PLUS_MINUSINFINITY?</v>
      </c>
      <c r="K25" s="29" t="str">
        <f t="shared" si="4"/>
        <v>PLUS_MINUSINFINITY?</v>
      </c>
      <c r="L25" s="39" t="str">
        <f>VLOOKUP(C25,SOURCE!S$6:Y$10018,2,0)</f>
        <v/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VLOOKUP(I25,SOURCE!B:M,5,0)</f>
        <v>STD_PLUS_MINUS STD_INFINITY "?"</v>
      </c>
      <c r="T25" s="139"/>
      <c r="U25">
        <f t="shared" si="5"/>
        <v>0</v>
      </c>
      <c r="V25" s="53">
        <f t="shared" si="2"/>
        <v>0</v>
      </c>
      <c r="W25" t="str">
        <f>IF(AND(O25,VLOOKUP(I25,SOURCE!B:M,2,0)&lt;&gt;"/  { itemToBeCoded"),IF(ISERROR(VLOOKUP(J25,TEST!A:F,5,0)),"",VLOOKUP(J25,TEST!A:F,5,0)),"")</f>
        <v/>
      </c>
      <c r="X25" t="str">
        <f>IF(AND(O25,VLOOKUP(I25,SOURCE!B:M,2,0)&lt;&gt;"/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VLOOKUP(C26,SOURCE!$S$3:$Z$2839,8,0)</f>
        <v>ITM_PRIME</v>
      </c>
      <c r="E26" s="26" t="str">
        <f>CHAR(34)&amp;VLOOKUP(C26,SOURCE!$S$3:$Z$2839,6,0)&amp;CHAR(34)</f>
        <v>"PRIME?"</v>
      </c>
      <c r="F26" s="22" t="str">
        <f>VLOOKUP(C26,SOURCE!$S$3:$AA$2839,9,0)&amp;"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VLOOKUP(C26,SOURCE!S$6:Y$10018,7,0)</f>
        <v>33</v>
      </c>
      <c r="J26" s="28" t="str">
        <f>VLOOKUP(C26,SOURCE!S$6:Y$10018,6,0)</f>
        <v>PRIME?</v>
      </c>
      <c r="K26" s="29" t="str">
        <f t="shared" si="4"/>
        <v>PRIME?</v>
      </c>
      <c r="L26" s="39" t="str">
        <f>VLOOKUP(C26,SOURCE!S$6:Y$10018,2,0)</f>
        <v>Math</v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VLOOKUP(I26,SOURCE!B:M,5,0)</f>
        <v>"PRIME?"</v>
      </c>
      <c r="T26" s="139"/>
      <c r="U26">
        <f t="shared" si="5"/>
        <v>1</v>
      </c>
      <c r="V26" s="53">
        <f t="shared" si="2"/>
        <v>1</v>
      </c>
      <c r="W26">
        <f>IF(AND(O26,VLOOKUP(I26,SOURCE!B:M,2,0)&lt;&gt;"/  { itemToBeCoded"),IF(ISERROR(VLOOKUP(J26,TEST!A:F,5,0)),"",VLOOKUP(J26,TEST!A:F,5,0)),"")</f>
        <v>1</v>
      </c>
      <c r="X26">
        <f>IF(AND(O26,VLOOKUP(I26,SOURCE!B:M,2,0)&lt;&gt;"/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VLOOKUP(C27,SOURCE!$S$3:$Z$2839,8,0)</f>
        <v>ITM_TOP</v>
      </c>
      <c r="E27" s="26" t="str">
        <f>CHAR(34)&amp;VLOOKUP(C27,SOURCE!$S$3:$Z$2839,6,0)&amp;CHAR(34)</f>
        <v>"TOP?"</v>
      </c>
      <c r="F27" s="22" t="str">
        <f>VLOOKUP(C27,SOURCE!$S$3:$AA$2839,9,0)&amp;"           {"&amp;D27&amp;",   "&amp;E27&amp;"},"</f>
        <v>//           {ITM_TOP,   "TOP?"},</v>
      </c>
      <c r="H27" t="b">
        <f>ISNA(VLOOKUP(J27,J28:J$823,1,0))</f>
        <v>1</v>
      </c>
      <c r="I27" s="27">
        <f>VLOOKUP(C27,SOURCE!S$6:Y$10018,7,0)</f>
        <v>34</v>
      </c>
      <c r="J27" s="28" t="str">
        <f>VLOOKUP(C27,SOURCE!S$6:Y$10018,6,0)</f>
        <v>TOP?</v>
      </c>
      <c r="K27" s="29" t="str">
        <f t="shared" si="4"/>
        <v>TOP?</v>
      </c>
      <c r="L27" s="39" t="str">
        <f>VLOOKUP(C27,SOURCE!S$6:Y$10018,2,0)</f>
        <v/>
      </c>
      <c r="M27" t="str">
        <f>IF(VLOOKUP(I27,SOURCE!B:M,2,0)="/  { itemToBeCoded","To be coded","")</f>
        <v>To be coded</v>
      </c>
      <c r="N27" s="17" t="str">
        <f>IF(AND(O27,VLOOKUP(I27,SOURCE!B:M,2,0)&lt;&gt;"/  { itemToBeCoded"),IF(ISERROR(VLOOKUP(J27,TEST!A:L,12,0)),"",   IF(VLOOKUP(J27,TEST!A:L,12,0)="","",VLOOKUP(J27,TEST!A:L,12,0)&amp;" //"&amp;U27)),"")</f>
        <v/>
      </c>
      <c r="O27" t="b">
        <f>ISNA(VLOOKUP(J27,J$3:J26,1,0))</f>
        <v>1</v>
      </c>
      <c r="Q27" s="26" t="str">
        <f>VLOOKUP(I27,SOURCE!B:M,5,0)</f>
        <v>"TOP?"</v>
      </c>
      <c r="T27" s="140"/>
      <c r="U27">
        <f t="shared" si="5"/>
        <v>1</v>
      </c>
      <c r="V27" s="53">
        <f t="shared" si="2"/>
        <v>1</v>
      </c>
      <c r="W27" t="str">
        <f>IF(AND(O27,VLOOKUP(I27,SOURCE!B:M,2,0)&lt;&gt;"/  { itemToBeCoded"),IF(ISERROR(VLOOKUP(J27,TEST!A:F,5,0)),"",VLOOKUP(J27,TEST!A:F,5,0)),"")</f>
        <v/>
      </c>
      <c r="X27" t="str">
        <f>IF(AND(O27,VLOOKUP(I27,SOURCE!B:M,2,0)&lt;&gt;"/  { itemToBeCoded"),IF(ISERROR(VLOOKUP(J27,TEST!A:F,6,0)),"",VLOOKUP(J27,TEST!A:F,6,0)),"")</f>
        <v/>
      </c>
      <c r="Y27" t="str">
        <f t="shared" si="3"/>
        <v/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VLOOKUP(C28,SOURCE!$S$3:$Z$2839,8,0)</f>
        <v>ITM_ENTER</v>
      </c>
      <c r="E28" s="26" t="str">
        <f>CHAR(34)&amp;VLOOKUP(C28,SOURCE!$S$3:$Z$2839,6,0)&amp;CHAR(34)</f>
        <v>"ENTER"</v>
      </c>
      <c r="F28" s="22" t="str">
        <f>VLOOKUP(C28,SOURCE!$S$3:$AA$2839,9,0)&amp;"           {"&amp;D28&amp;",   "&amp;E28&amp;"},"</f>
        <v xml:space="preserve">           {ITM_ENTER,   "ENTER"},</v>
      </c>
      <c r="H28" t="b">
        <f>ISNA(VLOOKUP(J28,J29:J$823,1,0))</f>
        <v>1</v>
      </c>
      <c r="I28" s="27">
        <f>VLOOKUP(C28,SOURCE!S$6:Y$10018,7,0)</f>
        <v>35</v>
      </c>
      <c r="J28" s="28" t="str">
        <f>VLOOKUP(C28,SOURCE!S$6:Y$10018,6,0)</f>
        <v>ENTER</v>
      </c>
      <c r="K28" s="29" t="str">
        <f t="shared" si="4"/>
        <v>ENTER</v>
      </c>
      <c r="L28" s="39" t="str">
        <f>VLOOKUP(C28,SOURCE!S$6:Y$10018,2,0)</f>
        <v>STACK</v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>RPN 5 ENTER + ERPN 1  + 11 GSB M2 //2</v>
      </c>
      <c r="O28" t="b">
        <f>ISNA(VLOOKUP(J28,J$3:J27,1,0))</f>
        <v>1</v>
      </c>
      <c r="Q28" s="26" t="str">
        <f>VLOOKUP(I28,SOURCE!B:M,5,0)</f>
        <v>"ENTER" STD_UP_ARROW</v>
      </c>
      <c r="T28" s="139"/>
      <c r="U28">
        <f t="shared" si="5"/>
        <v>2</v>
      </c>
      <c r="V28" s="53">
        <f t="shared" si="2"/>
        <v>12</v>
      </c>
      <c r="W28">
        <f>IF(AND(O28,VLOOKUP(I28,SOURCE!B:M,2,0)&lt;&gt;"/  { itemToBeCoded"),IF(ISERROR(VLOOKUP(J28,TEST!A:F,5,0)),"",VLOOKUP(J28,TEST!A:F,5,0)),"")</f>
        <v>1</v>
      </c>
      <c r="X28">
        <f>IF(AND(O28,VLOOKUP(I28,SOURCE!B:M,2,0)&lt;&gt;"/  { itemToBeCoded"),IF(ISERROR(VLOOKUP(J28,TEST!A:F,6,0)),"",VLOOKUP(J28,TEST!A:F,6,0)),"")</f>
        <v>11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VLOOKUP(C29,SOURCE!$S$3:$Z$2839,8,0)</f>
        <v>ITM_XexY</v>
      </c>
      <c r="E29" s="26" t="str">
        <f>CHAR(34)&amp;VLOOKUP(C29,SOURCE!$S$3:$Z$2839,6,0)&amp;CHAR(34)</f>
        <v>"X&lt;&gt;Y"</v>
      </c>
      <c r="F29" s="22" t="str">
        <f>VLOOKUP(C29,SOURCE!$S$3:$AA$2839,9,0)&amp;"           {"&amp;D29&amp;",   "&amp;E29&amp;"},"</f>
        <v xml:space="preserve">           {ITM_XexY,   "X&lt;&gt;Y"},</v>
      </c>
      <c r="H29" t="b">
        <f>ISNA(VLOOKUP(J29,J30:J$823,1,0))</f>
        <v>1</v>
      </c>
      <c r="I29" s="27">
        <f>VLOOKUP(C29,SOURCE!S$6:Y$10018,7,0)</f>
        <v>36</v>
      </c>
      <c r="J29" s="28" t="str">
        <f>VLOOKUP(C29,SOURCE!S$6:Y$10018,6,0)</f>
        <v>X&lt;&gt;Y</v>
      </c>
      <c r="K29" s="29" t="str">
        <f t="shared" si="4"/>
        <v>x&lt;&gt;y</v>
      </c>
      <c r="L29" s="39" t="str">
        <f>VLOOKUP(C29,SOURCE!S$6:Y$10018,2,0)</f>
        <v>STACK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2 ENTER 5 X&lt;&gt;Y /  2.5 GSB M2 //3</v>
      </c>
      <c r="O29" t="b">
        <f>ISNA(VLOOKUP(J29,J$3:J28,1,0))</f>
        <v>1</v>
      </c>
      <c r="Q29" s="26" t="str">
        <f>VLOOKUP(I29,SOURCE!B:M,5,0)</f>
        <v>"x" STD_LEFT_RIGHT_ARROWS "y"</v>
      </c>
      <c r="T29" s="140"/>
      <c r="U29">
        <f t="shared" si="5"/>
        <v>3</v>
      </c>
      <c r="V29" s="53">
        <f t="shared" si="2"/>
        <v>14.5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2.5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VLOOKUP(C30,SOURCE!$S$3:$Z$2839,8,0)</f>
        <v>ITM_DROP</v>
      </c>
      <c r="E30" s="26" t="str">
        <f>CHAR(34)&amp;VLOOKUP(C30,SOURCE!$S$3:$Z$2839,6,0)&amp;CHAR(34)</f>
        <v>"DROP"</v>
      </c>
      <c r="F30" s="22" t="str">
        <f>VLOOKUP(C30,SOURCE!$S$3:$AA$2839,9,0)&amp;"           {"&amp;D30&amp;",   "&amp;E30&amp;"},"</f>
        <v xml:space="preserve">           {ITM_DROP,   "DROP"},</v>
      </c>
      <c r="H30" t="b">
        <f>ISNA(VLOOKUP(J30,J31:J$823,1,0))</f>
        <v>1</v>
      </c>
      <c r="I30" s="27">
        <f>VLOOKUP(C30,SOURCE!S$6:Y$10018,7,0)</f>
        <v>37</v>
      </c>
      <c r="J30" s="28" t="str">
        <f>VLOOKUP(C30,SOURCE!S$6:Y$10018,6,0)</f>
        <v>DROP</v>
      </c>
      <c r="K30" s="29" t="str">
        <f t="shared" si="4"/>
        <v>DROP</v>
      </c>
      <c r="L30" s="39" t="str">
        <f>VLOOKUP(C30,SOURCE!S$6:Y$10018,2,0)</f>
        <v>STACK</v>
      </c>
      <c r="M30" t="str">
        <f>IF(VLOOKUP(I30,SOURCE!B:M,2,0)="/  { itemToBeCoded","To be coded","")</f>
        <v/>
      </c>
      <c r="N30" s="17" t="str">
        <f>IF(AND(O30,VLOOKUP(I30,SOURCE!B:M,2,0)&lt;&gt;"/  { itemToBeCoded"),IF(ISERROR(VLOOKUP(J30,TEST!A:L,12,0)),"",   IF(VLOOKUP(J30,TEST!A:L,12,0)="","",VLOOKUP(J30,TEST!A:L,12,0)&amp;" //"&amp;U30)),"")</f>
        <v>1 EXIT 2 DROP 1 EXIT 3 DROP 1 GSB M2 //4</v>
      </c>
      <c r="O30" t="b">
        <f>ISNA(VLOOKUP(J30,J$3:J29,1,0))</f>
        <v>1</v>
      </c>
      <c r="Q30" s="26" t="str">
        <f>VLOOKUP(I30,SOURCE!B:M,5,0)</f>
        <v>"DROP" STD_DOWN_ARROW</v>
      </c>
      <c r="T30" s="139"/>
      <c r="U30">
        <f t="shared" si="5"/>
        <v>4</v>
      </c>
      <c r="V30" s="53">
        <f t="shared" si="2"/>
        <v>15.5</v>
      </c>
      <c r="W30">
        <f>IF(AND(O30,VLOOKUP(I30,SOURCE!B:M,2,0)&lt;&gt;"/  { itemToBeCoded"),IF(ISERROR(VLOOKUP(J30,TEST!A:F,5,0)),"",VLOOKUP(J30,TEST!A:F,5,0)),"")</f>
        <v>1</v>
      </c>
      <c r="X30">
        <f>IF(AND(O30,VLOOKUP(I30,SOURCE!B:M,2,0)&lt;&gt;"/  { itemToBeCoded"),IF(ISERROR(VLOOKUP(J30,TEST!A:F,6,0)),"",VLOOKUP(J30,TEST!A:F,6,0)),"")</f>
        <v>1</v>
      </c>
      <c r="Y30" t="str">
        <f t="shared" si="3"/>
        <v>both</v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VLOOKUP(C31,SOURCE!$S$3:$Z$2839,8,0)</f>
        <v>ITM_PAUSE</v>
      </c>
      <c r="E31" s="26" t="str">
        <f>CHAR(34)&amp;VLOOKUP(C31,SOURCE!$S$3:$Z$2839,6,0)&amp;CHAR(34)</f>
        <v>"PAUSE"</v>
      </c>
      <c r="F31" s="22" t="str">
        <f>VLOOKUP(C31,SOURCE!$S$3:$AA$2839,9,0)&amp;"           {"&amp;D31&amp;",   "&amp;E31&amp;"},"</f>
        <v>//           {ITM_PAUSE,   "PAUSE"},</v>
      </c>
      <c r="H31" t="b">
        <f>ISNA(VLOOKUP(J31,J32:J$823,1,0))</f>
        <v>1</v>
      </c>
      <c r="I31" s="27">
        <f>VLOOKUP(C31,SOURCE!S$6:Y$10018,7,0)</f>
        <v>38</v>
      </c>
      <c r="J31" s="28" t="str">
        <f>VLOOKUP(C31,SOURCE!S$6:Y$10018,6,0)</f>
        <v>PAUSE</v>
      </c>
      <c r="K31" s="29" t="str">
        <f t="shared" si="4"/>
        <v>PAUSE</v>
      </c>
      <c r="L31" s="39" t="str">
        <f>VLOOKUP(C31,SOURCE!S$6:Y$10018,2,0)</f>
        <v/>
      </c>
      <c r="M31" t="str">
        <f>IF(VLOOKUP(I31,SOURCE!B:M,2,0)="/  { itemToBeCoded","To be coded","")</f>
        <v>To be coded</v>
      </c>
      <c r="N31" s="17" t="str">
        <f>IF(AND(O31,VLOOKUP(I31,SOURCE!B:M,2,0)&lt;&gt;"/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VLOOKUP(I31,SOURCE!B:M,5,0)</f>
        <v>"PAUSE"</v>
      </c>
      <c r="T31" s="139"/>
      <c r="U31">
        <f t="shared" si="5"/>
        <v>4</v>
      </c>
      <c r="V31" s="53">
        <f t="shared" si="2"/>
        <v>15.5</v>
      </c>
      <c r="W31" t="str">
        <f>IF(AND(O31,VLOOKUP(I31,SOURCE!B:M,2,0)&lt;&gt;"/  { itemToBeCoded"),IF(ISERROR(VLOOKUP(J31,TEST!A:F,5,0)),"",VLOOKUP(J31,TEST!A:F,5,0)),"")</f>
        <v/>
      </c>
      <c r="X31" t="str">
        <f>IF(AND(O31,VLOOKUP(I31,SOURCE!B:M,2,0)&lt;&gt;"/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VLOOKUP(C32,SOURCE!$S$3:$Z$2839,8,0)</f>
        <v>ITM_Rup</v>
      </c>
      <c r="E32" s="26" t="str">
        <f>CHAR(34)&amp;VLOOKUP(C32,SOURCE!$S$3:$Z$2839,6,0)&amp;CHAR(34)</f>
        <v>"R"</v>
      </c>
      <c r="F32" s="22" t="str">
        <f>VLOOKUP(C32,SOURCE!$S$3:$AA$2839,9,0)&amp;"           {"&amp;D32&amp;",   "&amp;E32&amp;"},"</f>
        <v>//           {ITM_Rup,   "R"},</v>
      </c>
      <c r="H32" t="b">
        <f>ISNA(VLOOKUP(J32,J33:J$823,1,0))</f>
        <v>1</v>
      </c>
      <c r="I32" s="27">
        <f>VLOOKUP(C32,SOURCE!S$6:Y$10018,7,0)</f>
        <v>39</v>
      </c>
      <c r="J32" s="28" t="str">
        <f>VLOOKUP(C32,SOURCE!S$6:Y$10018,6,0)</f>
        <v>R</v>
      </c>
      <c r="K32" s="29" t="str">
        <f t="shared" si="4"/>
        <v>R</v>
      </c>
      <c r="L32" s="39" t="str">
        <f>VLOOKUP(C32,SOURCE!S$6:Y$10018,2,0)</f>
        <v/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/>
      </c>
      <c r="O32" t="b">
        <f>ISNA(VLOOKUP(J32,J$3:J31,1,0))</f>
        <v>1</v>
      </c>
      <c r="Q32" s="26" t="str">
        <f>VLOOKUP(I32,SOURCE!B:M,5,0)</f>
        <v>"R" STD_UP_ARROW</v>
      </c>
      <c r="T32" s="139"/>
      <c r="U32">
        <f t="shared" si="5"/>
        <v>4</v>
      </c>
      <c r="V32" s="53">
        <f t="shared" si="2"/>
        <v>15.5</v>
      </c>
      <c r="W32" t="str">
        <f>IF(AND(O32,VLOOKUP(I32,SOURCE!B:M,2,0)&lt;&gt;"/  { itemToBeCoded"),IF(ISERROR(VLOOKUP(J32,TEST!A:F,5,0)),"",VLOOKUP(J32,TEST!A:F,5,0)),"")</f>
        <v/>
      </c>
      <c r="X32" t="str">
        <f>IF(AND(O32,VLOOKUP(I32,SOURCE!B:M,2,0)&lt;&gt;"/  { itemToBeCoded"),IF(ISERROR(VLOOKUP(J32,TEST!A:F,6,0)),"",VLOOKUP(J32,TEST!A:F,6,0)),"")</f>
        <v/>
      </c>
      <c r="Y32" t="str">
        <f t="shared" si="3"/>
        <v/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VLOOKUP(C33,SOURCE!$S$3:$Z$2839,8,0)</f>
        <v>ITM_Rdown</v>
      </c>
      <c r="E33" s="26" t="str">
        <f>CHAR(34)&amp;VLOOKUP(C33,SOURCE!$S$3:$Z$2839,6,0)&amp;CHAR(34)</f>
        <v>"RDOWN_ARROW"</v>
      </c>
      <c r="F33" s="22" t="str">
        <f>VLOOKUP(C33,SOURCE!$S$3:$AA$2839,9,0)&amp;"           {"&amp;D33&amp;",   "&amp;E33&amp;"},"</f>
        <v>//           {ITM_Rdown,   "RDOWN_ARROW"},</v>
      </c>
      <c r="H33" t="b">
        <f>ISNA(VLOOKUP(J33,J34:J$823,1,0))</f>
        <v>1</v>
      </c>
      <c r="I33" s="27">
        <f>VLOOKUP(C33,SOURCE!S$6:Y$10018,7,0)</f>
        <v>40</v>
      </c>
      <c r="J33" s="28" t="str">
        <f>VLOOKUP(C33,SOURCE!S$6:Y$10018,6,0)</f>
        <v>RDOWN_ARROW</v>
      </c>
      <c r="K33" s="29" t="str">
        <f t="shared" si="4"/>
        <v>R</v>
      </c>
      <c r="L33" s="39" t="str">
        <f>VLOOKUP(C33,SOURCE!S$6:Y$10018,2,0)</f>
        <v/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/>
      </c>
      <c r="O33" t="b">
        <f>ISNA(VLOOKUP(J33,J$3:J32,1,0))</f>
        <v>1</v>
      </c>
      <c r="Q33" s="26" t="str">
        <f>VLOOKUP(I33,SOURCE!B:M,5,0)</f>
        <v>"R" STD_DOWN_ARROW</v>
      </c>
      <c r="T33" s="139"/>
      <c r="U33">
        <f t="shared" si="5"/>
        <v>4</v>
      </c>
      <c r="V33" s="53">
        <f t="shared" si="2"/>
        <v>15.5</v>
      </c>
      <c r="W33" t="str">
        <f>IF(AND(O33,VLOOKUP(I33,SOURCE!B:M,2,0)&lt;&gt;"/  { itemToBeCoded"),IF(ISERROR(VLOOKUP(J33,TEST!A:F,5,0)),"",VLOOKUP(J33,TEST!A:F,5,0)),"")</f>
        <v/>
      </c>
      <c r="X33" t="str">
        <f>IF(AND(O33,VLOOKUP(I33,SOURCE!B:M,2,0)&lt;&gt;"/  { itemToBeCoded"),IF(ISERROR(VLOOKUP(J33,TEST!A:F,6,0)),"",VLOOKUP(J33,TEST!A:F,6,0)),"")</f>
        <v/>
      </c>
      <c r="Y33" t="str">
        <f t="shared" si="3"/>
        <v/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VLOOKUP(C34,SOURCE!$S$3:$Z$2839,8,0)</f>
        <v>ITM_CLX</v>
      </c>
      <c r="E34" s="26" t="str">
        <f>CHAR(34)&amp;VLOOKUP(C34,SOURCE!$S$3:$Z$2839,6,0)&amp;CHAR(34)</f>
        <v>"CLX"</v>
      </c>
      <c r="F34" s="22" t="str">
        <f>VLOOKUP(C34,SOURCE!$S$3:$AA$2839,9,0)&amp;"           {"&amp;D34&amp;",   "&amp;E34&amp;"},"</f>
        <v xml:space="preserve">           {ITM_CLX,   "CLX"},</v>
      </c>
      <c r="H34" t="b">
        <f>ISNA(VLOOKUP(J34,J35:J$823,1,0))</f>
        <v>1</v>
      </c>
      <c r="I34" s="27">
        <f>VLOOKUP(C34,SOURCE!S$6:Y$10018,7,0)</f>
        <v>41</v>
      </c>
      <c r="J34" s="28" t="str">
        <f>VLOOKUP(C34,SOURCE!S$6:Y$10018,6,0)</f>
        <v>CLX</v>
      </c>
      <c r="K34" s="29" t="str">
        <f t="shared" si="4"/>
        <v>CLX</v>
      </c>
      <c r="L34" s="39" t="str">
        <f>VLOOKUP(C34,SOURCE!S$6:Y$10018,2,0)</f>
        <v>Clear</v>
      </c>
      <c r="M34" t="str">
        <f>IF(VLOOKUP(I34,SOURCE!B:M,2,0)="/  { itemToBeCoded","To be coded","")</f>
        <v/>
      </c>
      <c r="N34" s="17" t="str">
        <f>IF(AND(O34,VLOOKUP(I34,SOURCE!B:M,2,0)&lt;&gt;"/  { itemToBeCoded"),IF(ISERROR(VLOOKUP(J34,TEST!A:L,12,0)),"",   IF(VLOOKUP(J34,TEST!A:L,12,0)="","",VLOOKUP(J34,TEST!A:L,12,0)&amp;" //"&amp;U34)),"")</f>
        <v>1 ENTER 2 ENTER 3 ENTER CLX + + 3 GSB M2 //5</v>
      </c>
      <c r="O34" t="b">
        <f>ISNA(VLOOKUP(J34,J$3:J33,1,0))</f>
        <v>1</v>
      </c>
      <c r="Q34" s="26" t="str">
        <f>VLOOKUP(I34,SOURCE!B:M,5,0)</f>
        <v>"CLX"</v>
      </c>
      <c r="T34" s="139"/>
      <c r="U34">
        <f t="shared" si="5"/>
        <v>5</v>
      </c>
      <c r="V34" s="53">
        <f t="shared" si="2"/>
        <v>18.5</v>
      </c>
      <c r="W34">
        <f>IF(AND(O34,VLOOKUP(I34,SOURCE!B:M,2,0)&lt;&gt;"/  { itemToBeCoded"),IF(ISERROR(VLOOKUP(J34,TEST!A:F,5,0)),"",VLOOKUP(J34,TEST!A:F,5,0)),"")</f>
        <v>1</v>
      </c>
      <c r="X34">
        <f>IF(AND(O34,VLOOKUP(I34,SOURCE!B:M,2,0)&lt;&gt;"/  { itemToBeCoded"),IF(ISERROR(VLOOKUP(J34,TEST!A:F,6,0)),"",VLOOKUP(J34,TEST!A:F,6,0)),"")</f>
        <v>3</v>
      </c>
      <c r="Y34" t="str">
        <f t="shared" si="3"/>
        <v>both</v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VLOOKUP(C35,SOURCE!$S$3:$Z$2839,8,0)</f>
        <v>ITM_FILL</v>
      </c>
      <c r="E35" s="26" t="str">
        <f>CHAR(34)&amp;VLOOKUP(C35,SOURCE!$S$3:$Z$2839,6,0)&amp;CHAR(34)</f>
        <v>"FILL"</v>
      </c>
      <c r="F35" s="22" t="str">
        <f>VLOOKUP(C35,SOURCE!$S$3:$AA$2839,9,0)&amp;"           {"&amp;D35&amp;",   "&amp;E35&amp;"},"</f>
        <v xml:space="preserve">           {ITM_FILL,   "FILL"},</v>
      </c>
      <c r="H35" t="b">
        <f>ISNA(VLOOKUP(J35,J36:J$823,1,0))</f>
        <v>1</v>
      </c>
      <c r="I35" s="27">
        <f>VLOOKUP(C35,SOURCE!S$6:Y$10018,7,0)</f>
        <v>42</v>
      </c>
      <c r="J35" s="28" t="str">
        <f>VLOOKUP(C35,SOURCE!S$6:Y$10018,6,0)</f>
        <v>FILL</v>
      </c>
      <c r="K35" s="29" t="str">
        <f t="shared" si="4"/>
        <v>FILL</v>
      </c>
      <c r="L35" s="39" t="str">
        <f>VLOOKUP(C35,SOURCE!S$6:Y$10018,2,0)</f>
        <v>STACK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3 FILL + + + 12 GSB M2 //6</v>
      </c>
      <c r="O35" t="b">
        <f>ISNA(VLOOKUP(J35,J$3:J34,1,0))</f>
        <v>1</v>
      </c>
      <c r="Q35" s="26" t="str">
        <f>VLOOKUP(I35,SOURCE!B:M,5,0)</f>
        <v>"FILL"</v>
      </c>
      <c r="T35" s="139"/>
      <c r="U35">
        <f t="shared" si="5"/>
        <v>6</v>
      </c>
      <c r="V35" s="53">
        <f t="shared" si="2"/>
        <v>30.5</v>
      </c>
      <c r="W35">
        <f>IF(AND(O35,VLOOKUP(I35,SOURCE!B:M,2,0)&lt;&gt;"/  { itemToBeCoded"),IF(ISERROR(VLOOKUP(J35,TEST!A:F,5,0)),"",VLOOKUP(J35,TEST!A:F,5,0)),"")</f>
        <v>1</v>
      </c>
      <c r="X35">
        <f>IF(AND(O35,VLOOKUP(I35,SOURCE!B:M,2,0)&lt;&gt;"/  { itemToBeCoded"),IF(ISERROR(VLOOKUP(J35,TEST!A:F,6,0)),"",VLOOKUP(J35,TEST!A:F,6,0)),"")</f>
        <v>12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VLOOKUP(C36,SOURCE!$S$3:$Z$2839,8,0)</f>
        <v>ITM_INPUT</v>
      </c>
      <c r="E36" s="26" t="str">
        <f>CHAR(34)&amp;VLOOKUP(C36,SOURCE!$S$3:$Z$2839,6,0)&amp;CHAR(34)</f>
        <v>"INPUT"</v>
      </c>
      <c r="F36" s="22" t="str">
        <f>VLOOKUP(C36,SOURCE!$S$3:$AA$2839,9,0)&amp;"           {"&amp;D36&amp;",   "&amp;E36&amp;"},"</f>
        <v>//           {ITM_INPUT,   "INPUT"},</v>
      </c>
      <c r="H36" t="b">
        <f>ISNA(VLOOKUP(J36,J37:J$823,1,0))</f>
        <v>1</v>
      </c>
      <c r="I36" s="27">
        <f>VLOOKUP(C36,SOURCE!S$6:Y$10018,7,0)</f>
        <v>43</v>
      </c>
      <c r="J36" s="28" t="str">
        <f>VLOOKUP(C36,SOURCE!S$6:Y$10018,6,0)</f>
        <v>INPUT</v>
      </c>
      <c r="K36" s="29" t="str">
        <f t="shared" si="4"/>
        <v>INPUT</v>
      </c>
      <c r="L36" s="39" t="str">
        <f>VLOOKUP(C36,SOURCE!S$6:Y$10018,2,0)</f>
        <v/>
      </c>
      <c r="M36" t="str">
        <f>IF(VLOOKUP(I36,SOURCE!B:M,2,0)="/  { itemToBeCoded","To be coded","")</f>
        <v>To be coded</v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"INPUT"</v>
      </c>
      <c r="U36">
        <f t="shared" si="5"/>
        <v>6</v>
      </c>
      <c r="V36" s="53">
        <f t="shared" si="2"/>
        <v>30.5</v>
      </c>
      <c r="W36" t="str">
        <f>IF(AND(O36,VLOOKUP(I36,SOURCE!B:M,2,0)&lt;&gt;"/  { itemToBeCoded"),IF(ISERROR(VLOOKUP(J36,TEST!A:F,5,0)),"",VLOOKUP(J36,TEST!A:F,5,0)),"")</f>
        <v/>
      </c>
      <c r="X36" t="str">
        <f>IF(AND(O36,VLOOKUP(I36,SOURCE!B:M,2,0)&lt;&gt;"/  { itemToBeCoded"),IF(ISERROR(VLOOKUP(J36,TEST!A:F,6,0)),"",VLOOKUP(J36,TEST!A:F,6,0)),"")</f>
        <v/>
      </c>
      <c r="Y36" t="str">
        <f t="shared" si="3"/>
        <v/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VLOOKUP(C37,SOURCE!$S$3:$Z$2839,8,0)</f>
        <v>ITM_STO</v>
      </c>
      <c r="E37" s="26" t="str">
        <f>CHAR(34)&amp;VLOOKUP(C37,SOURCE!$S$3:$Z$2839,6,0)&amp;CHAR(34)</f>
        <v>"STO"</v>
      </c>
      <c r="F37" s="22" t="str">
        <f>VLOOKUP(C37,SOURCE!$S$3:$AA$2839,9,0)&amp;"           {"&amp;D37&amp;",   "&amp;E37&amp;"},"</f>
        <v xml:space="preserve">           {ITM_STO,   "STO"},</v>
      </c>
      <c r="H37" t="b">
        <f>ISNA(VLOOKUP(J37,J38:J$823,1,0))</f>
        <v>1</v>
      </c>
      <c r="I37" s="27">
        <f>VLOOKUP(C37,SOURCE!S$6:Y$10018,7,0)</f>
        <v>44</v>
      </c>
      <c r="J37" s="28" t="str">
        <f>VLOOKUP(C37,SOURCE!S$6:Y$10018,6,0)</f>
        <v>STO</v>
      </c>
      <c r="K37" s="29" t="str">
        <f t="shared" si="4"/>
        <v>STO</v>
      </c>
      <c r="L37" s="39" t="str">
        <f>VLOOKUP(C37,SOURCE!S$6:Y$10018,2,0)</f>
        <v>STACK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>1 CHS SQRT STO 01 CLSTK RCL 01 ENTER * CHS ABS ENTER 1 GSB M2 //7</v>
      </c>
      <c r="O37" t="b">
        <f>ISNA(VLOOKUP(J37,J$3:J36,1,0))</f>
        <v>1</v>
      </c>
      <c r="Q37" s="26" t="str">
        <f>VLOOKUP(I37,SOURCE!B:M,5,0)</f>
        <v>"STO"</v>
      </c>
      <c r="U37">
        <f t="shared" si="5"/>
        <v>7</v>
      </c>
      <c r="V37" s="53">
        <f t="shared" si="2"/>
        <v>31.5</v>
      </c>
      <c r="W37">
        <f>IF(AND(O37,VLOOKUP(I37,SOURCE!B:M,2,0)&lt;&gt;"/  { itemToBeCoded"),IF(ISERROR(VLOOKUP(J37,TEST!A:F,5,0)),"",VLOOKUP(J37,TEST!A:F,5,0)),"")</f>
        <v>1</v>
      </c>
      <c r="X37">
        <f>IF(AND(O37,VLOOKUP(I37,SOURCE!B:M,2,0)&lt;&gt;"/  { itemToBeCoded"),IF(ISERROR(VLOOKUP(J37,TEST!A:F,6,0)),"",VLOOKUP(J37,TEST!A:F,6,0)),"")</f>
        <v>1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VLOOKUP(C38,SOURCE!$S$3:$Z$2839,8,0)</f>
        <v>ITM_COMB</v>
      </c>
      <c r="E38" s="26" t="str">
        <f>CHAR(34)&amp;VLOOKUP(C38,SOURCE!$S$3:$Z$2839,6,0)&amp;CHAR(34)</f>
        <v>"COMB"</v>
      </c>
      <c r="F38" s="22" t="str">
        <f>VLOOKUP(C38,SOURCE!$S$3:$AA$2839,9,0)&amp;"           {"&amp;D38&amp;",   "&amp;E38&amp;"},"</f>
        <v xml:space="preserve">           {ITM_COMB,   "COMB"},</v>
      </c>
      <c r="H38" t="b">
        <f>ISNA(VLOOKUP(J38,J39:J$823,1,0))</f>
        <v>1</v>
      </c>
      <c r="I38" s="27">
        <f>VLOOKUP(C38,SOURCE!S$6:Y$10018,7,0)</f>
        <v>49</v>
      </c>
      <c r="J38" s="28" t="str">
        <f>VLOOKUP(C38,SOURCE!S$6:Y$10018,6,0)</f>
        <v>COMB</v>
      </c>
      <c r="K38" s="29" t="str">
        <f t="shared" si="4"/>
        <v>Cyx</v>
      </c>
      <c r="L38" s="39" t="str">
        <f>VLOOKUP(C38,SOURCE!S$6:Y$10018,2,0)</f>
        <v/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>10 ENTER 3 COMB 120 GSB M2 //8</v>
      </c>
      <c r="O38" t="b">
        <f>ISNA(VLOOKUP(J38,J$3:J37,1,0))</f>
        <v>1</v>
      </c>
      <c r="Q38" s="26" t="str">
        <f>VLOOKUP(I38,SOURCE!B:M,5,0)</f>
        <v>"C" STD_SUB_y STD_SUB_x</v>
      </c>
      <c r="U38">
        <f t="shared" si="5"/>
        <v>8</v>
      </c>
      <c r="V38" s="53">
        <f t="shared" si="2"/>
        <v>151.5</v>
      </c>
      <c r="W38">
        <f>IF(AND(O38,VLOOKUP(I38,SOURCE!B:M,2,0)&lt;&gt;"/  { itemToBeCoded"),IF(ISERROR(VLOOKUP(J38,TEST!A:F,5,0)),"",VLOOKUP(J38,TEST!A:F,5,0)),"")</f>
        <v>1</v>
      </c>
      <c r="X38">
        <f>IF(AND(O38,VLOOKUP(I38,SOURCE!B:M,2,0)&lt;&gt;"/  { itemToBeCoded"),IF(ISERROR(VLOOKUP(J38,TEST!A:F,6,0)),"",VLOOKUP(J38,TEST!A:F,6,0)),"")</f>
        <v>120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VLOOKUP(C39,SOURCE!$S$3:$Z$2839,8,0)</f>
        <v>ITM_PERM</v>
      </c>
      <c r="E39" s="26" t="str">
        <f>CHAR(34)&amp;VLOOKUP(C39,SOURCE!$S$3:$Z$2839,6,0)&amp;CHAR(34)</f>
        <v>"PERM"</v>
      </c>
      <c r="F39" s="22" t="str">
        <f>VLOOKUP(C39,SOURCE!$S$3:$AA$2839,9,0)&amp;"           {"&amp;D39&amp;",   "&amp;E39&amp;"},"</f>
        <v xml:space="preserve">           {ITM_PERM,   "PERM"},</v>
      </c>
      <c r="H39" t="b">
        <f>ISNA(VLOOKUP(J39,J40:J$823,1,0))</f>
        <v>1</v>
      </c>
      <c r="I39" s="27">
        <f>VLOOKUP(C39,SOURCE!S$6:Y$10018,7,0)</f>
        <v>50</v>
      </c>
      <c r="J39" s="28" t="str">
        <f>VLOOKUP(C39,SOURCE!S$6:Y$10018,6,0)</f>
        <v>PERM</v>
      </c>
      <c r="K39" s="29" t="str">
        <f t="shared" si="4"/>
        <v>Pyx</v>
      </c>
      <c r="L39" s="39" t="str">
        <f>VLOOKUP(C39,SOURCE!S$6:Y$10018,2,0)</f>
        <v>Math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>4 ENTER 3 PERM 24 GSB M2 //9</v>
      </c>
      <c r="O39" t="b">
        <f>ISNA(VLOOKUP(J39,J$3:J38,1,0))</f>
        <v>1</v>
      </c>
      <c r="Q39" s="26" t="str">
        <f>VLOOKUP(I39,SOURCE!B:M,5,0)</f>
        <v>"P" STD_SUB_y STD_SUB_x</v>
      </c>
      <c r="U39">
        <f t="shared" si="5"/>
        <v>9</v>
      </c>
      <c r="V39" s="53">
        <f t="shared" si="2"/>
        <v>175.5</v>
      </c>
      <c r="W39">
        <f>IF(AND(O39,VLOOKUP(I39,SOURCE!B:M,2,0)&lt;&gt;"/  { itemToBeCoded"),IF(ISERROR(VLOOKUP(J39,TEST!A:F,5,0)),"",VLOOKUP(J39,TEST!A:F,5,0)),"")</f>
        <v>1</v>
      </c>
      <c r="X39">
        <f>IF(AND(O39,VLOOKUP(I39,SOURCE!B:M,2,0)&lt;&gt;"/  { itemToBeCoded"),IF(ISERROR(VLOOKUP(J39,TEST!A:F,6,0)),"",VLOOKUP(J39,TEST!A:F,6,0)),"")</f>
        <v>24</v>
      </c>
      <c r="Y39" t="str">
        <f t="shared" si="3"/>
        <v>both</v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VLOOKUP(C40,SOURCE!$S$3:$Z$2839,8,0)</f>
        <v>ITM_RCL</v>
      </c>
      <c r="E40" s="26" t="str">
        <f>CHAR(34)&amp;VLOOKUP(C40,SOURCE!$S$3:$Z$2839,6,0)&amp;CHAR(34)</f>
        <v>"RCL"</v>
      </c>
      <c r="F40" s="22" t="str">
        <f>VLOOKUP(C40,SOURCE!$S$3:$AA$2839,9,0)&amp;"           {"&amp;D40&amp;",   "&amp;E40&amp;"},"</f>
        <v xml:space="preserve">           {ITM_RCL,   "RCL"},</v>
      </c>
      <c r="H40" t="b">
        <f>ISNA(VLOOKUP(J40,J41:J$823,1,0))</f>
        <v>1</v>
      </c>
      <c r="I40" s="27">
        <f>VLOOKUP(C40,SOURCE!S$6:Y$10018,7,0)</f>
        <v>51</v>
      </c>
      <c r="J40" s="28" t="str">
        <f>VLOOKUP(C40,SOURCE!S$6:Y$10018,6,0)</f>
        <v>RCL</v>
      </c>
      <c r="K40" s="29" t="str">
        <f t="shared" si="4"/>
        <v>RCL</v>
      </c>
      <c r="L40" s="39" t="str">
        <f>VLOOKUP(C40,SOURCE!S$6:Y$10018,2,0)</f>
        <v>STACK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>1 STO + 01 CLSTK RCL 01 X^2 ABS 2 GSB M2 //10</v>
      </c>
      <c r="O40" t="b">
        <f>ISNA(VLOOKUP(J40,J$3:J39,1,0))</f>
        <v>1</v>
      </c>
      <c r="Q40" s="26" t="str">
        <f>VLOOKUP(I40,SOURCE!B:M,5,0)</f>
        <v>"RCL"</v>
      </c>
      <c r="U40">
        <f t="shared" si="5"/>
        <v>10</v>
      </c>
      <c r="V40" s="53">
        <f t="shared" si="2"/>
        <v>177.5</v>
      </c>
      <c r="W40">
        <f>IF(AND(O40,VLOOKUP(I40,SOURCE!B:M,2,0)&lt;&gt;"/  { itemToBeCoded"),IF(ISERROR(VLOOKUP(J40,TEST!A:F,5,0)),"",VLOOKUP(J40,TEST!A:F,5,0)),"")</f>
        <v>1</v>
      </c>
      <c r="X40">
        <f>IF(AND(O40,VLOOKUP(I40,SOURCE!B:M,2,0)&lt;&gt;"/  { itemToBeCoded"),IF(ISERROR(VLOOKUP(J40,TEST!A:F,6,0)),"",VLOOKUP(J40,TEST!A:F,6,0)),"")</f>
        <v>2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VLOOKUP(C41,SOURCE!$S$3:$Z$2839,8,0)</f>
        <v>ITM_CONVG</v>
      </c>
      <c r="E41" s="26" t="str">
        <f>CHAR(34)&amp;VLOOKUP(C41,SOURCE!$S$3:$Z$2839,6,0)&amp;CHAR(34)</f>
        <v>"CONVG?"</v>
      </c>
      <c r="F41" s="22" t="str">
        <f>VLOOKUP(C41,SOURCE!$S$3:$AA$2839,9,0)&amp;"           {"&amp;D41&amp;",   "&amp;E41&amp;"},"</f>
        <v>//           {ITM_CONVG,   "CONVG?"},</v>
      </c>
      <c r="H41" t="b">
        <f>ISNA(VLOOKUP(J41,J42:J$823,1,0))</f>
        <v>1</v>
      </c>
      <c r="I41" s="27">
        <f>VLOOKUP(C41,SOURCE!S$6:Y$10018,7,0)</f>
        <v>56</v>
      </c>
      <c r="J41" s="28" t="str">
        <f>VLOOKUP(C41,SOURCE!S$6:Y$10018,6,0)</f>
        <v>CONVG?</v>
      </c>
      <c r="K41" s="29" t="str">
        <f t="shared" si="4"/>
        <v>CONVG?</v>
      </c>
      <c r="L41" s="39" t="str">
        <f>VLOOKUP(C41,SOURCE!S$6:Y$10018,2,0)</f>
        <v/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"CONVG?"</v>
      </c>
      <c r="U41">
        <f t="shared" si="5"/>
        <v>10</v>
      </c>
      <c r="V41" s="53">
        <f t="shared" si="2"/>
        <v>177.5</v>
      </c>
      <c r="W41" t="str">
        <f>IF(AND(O41,VLOOKUP(I41,SOURCE!B:M,2,0)&lt;&gt;"/  { itemToBeCoded"),IF(ISERROR(VLOOKUP(J41,TEST!A:F,5,0)),"",VLOOKUP(J41,TEST!A:F,5,0)),"")</f>
        <v/>
      </c>
      <c r="X41" t="str">
        <f>IF(AND(O41,VLOOKUP(I41,SOURCE!B:M,2,0)&lt;&gt;"/  { itemToBeCoded"),IF(ISERROR(VLOOKUP(J41,TEST!A:F,6,0)),"",VLOOKUP(J41,TEST!A:F,6,0)),"")</f>
        <v/>
      </c>
      <c r="Y41" t="str">
        <f t="shared" si="3"/>
        <v/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VLOOKUP(C42,SOURCE!$S$3:$Z$2839,8,0)</f>
        <v>ITM_ENTRY</v>
      </c>
      <c r="E42" s="26" t="str">
        <f>CHAR(34)&amp;VLOOKUP(C42,SOURCE!$S$3:$Z$2839,6,0)&amp;CHAR(34)</f>
        <v>"ENTRY?"</v>
      </c>
      <c r="F42" s="22" t="str">
        <f>VLOOKUP(C42,SOURCE!$S$3:$AA$2839,9,0)&amp;"           {"&amp;D42&amp;",   "&amp;E42&amp;"},"</f>
        <v>//           {ITM_ENTRY,   "ENTRY?"},</v>
      </c>
      <c r="H42" t="b">
        <f>ISNA(VLOOKUP(J42,J43:J$823,1,0))</f>
        <v>1</v>
      </c>
      <c r="I42" s="27">
        <f>VLOOKUP(C42,SOURCE!S$6:Y$10018,7,0)</f>
        <v>57</v>
      </c>
      <c r="J42" s="28" t="str">
        <f>VLOOKUP(C42,SOURCE!S$6:Y$10018,6,0)</f>
        <v>ENTRY?</v>
      </c>
      <c r="K42" s="29" t="str">
        <f t="shared" si="4"/>
        <v>ENTRY?</v>
      </c>
      <c r="L42" s="39" t="str">
        <f>VLOOKUP(C42,SOURCE!S$6:Y$10018,2,0)</f>
        <v>INFO</v>
      </c>
      <c r="M42" t="str">
        <f>IF(VLOOKUP(I42,SOURCE!B:M,2,0)="/  { itemToBeCoded","To be coded","")</f>
        <v>To be coded</v>
      </c>
      <c r="N42" s="17" t="str">
        <f>IF(AND(O42,VLOOKUP(I42,SOURCE!B:M,2,0)&lt;&gt;"/  { itemToBeCoded"),IF(ISERROR(VLOOKUP(J42,TEST!A:L,12,0)),"",   IF(VLOOKUP(J42,TEST!A:L,12,0)="","",VLOOKUP(J42,TEST!A:L,12,0)&amp;" //"&amp;U42)),"")</f>
        <v/>
      </c>
      <c r="O42" t="b">
        <f>ISNA(VLOOKUP(J42,J$3:J41,1,0))</f>
        <v>1</v>
      </c>
      <c r="Q42" s="26" t="str">
        <f>VLOOKUP(I42,SOURCE!B:M,5,0)</f>
        <v>"ENTRY?"</v>
      </c>
      <c r="U42">
        <f t="shared" si="5"/>
        <v>10</v>
      </c>
      <c r="V42" s="53">
        <f t="shared" si="2"/>
        <v>177.5</v>
      </c>
      <c r="W42" t="str">
        <f>IF(AND(O42,VLOOKUP(I42,SOURCE!B:M,2,0)&lt;&gt;"/  { itemToBeCoded"),IF(ISERROR(VLOOKUP(J42,TEST!A:F,5,0)),"",VLOOKUP(J42,TEST!A:F,5,0)),"")</f>
        <v/>
      </c>
      <c r="X42" t="str">
        <f>IF(AND(O42,VLOOKUP(I42,SOURCE!B:M,2,0)&lt;&gt;"/  { itemToBeCoded"),IF(ISERROR(VLOOKUP(J42,TEST!A:F,6,0)),"",VLOOKUP(J42,TEST!A:F,6,0)),"")</f>
        <v/>
      </c>
      <c r="Y42" t="str">
        <f t="shared" si="3"/>
        <v/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VLOOKUP(C43,SOURCE!$S$3:$Z$2839,8,0)</f>
        <v>ITM_SQUARE</v>
      </c>
      <c r="E43" s="26" t="str">
        <f>CHAR(34)&amp;VLOOKUP(C43,SOURCE!$S$3:$Z$2839,6,0)&amp;CHAR(34)</f>
        <v>"X^2"</v>
      </c>
      <c r="F43" s="22" t="str">
        <f>VLOOKUP(C43,SOURCE!$S$3:$AA$2839,9,0)&amp;"           {"&amp;D43&amp;",   "&amp;E43&amp;"},"</f>
        <v xml:space="preserve">           {ITM_SQUARE,   "X^2"},</v>
      </c>
      <c r="H43" t="b">
        <f>ISNA(VLOOKUP(J43,J44:J$823,1,0))</f>
        <v>1</v>
      </c>
      <c r="I43" s="27">
        <f>VLOOKUP(C43,SOURCE!S$6:Y$10018,7,0)</f>
        <v>58</v>
      </c>
      <c r="J43" s="28" t="str">
        <f>VLOOKUP(C43,SOURCE!S$6:Y$10018,6,0)</f>
        <v>X^2</v>
      </c>
      <c r="K43" s="29" t="str">
        <f t="shared" si="4"/>
        <v>x^2</v>
      </c>
      <c r="L43" s="39" t="str">
        <f>VLOOKUP(C43,SOURCE!S$6:Y$10018,2,0)</f>
        <v>Math</v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RCL 01 X^2 STO 02 ABS 2 GSB M2 //11</v>
      </c>
      <c r="O43" t="b">
        <f>ISNA(VLOOKUP(J43,J$3:J42,1,0))</f>
        <v>1</v>
      </c>
      <c r="Q43" s="26" t="str">
        <f>VLOOKUP(I43,SOURCE!B:M,5,0)</f>
        <v>"x" STD_SUP_2</v>
      </c>
      <c r="U43">
        <f t="shared" si="5"/>
        <v>11</v>
      </c>
      <c r="V43" s="53">
        <f t="shared" si="2"/>
        <v>179.5</v>
      </c>
      <c r="W43">
        <f>IF(AND(O43,VLOOKUP(I43,SOURCE!B:M,2,0)&lt;&gt;"/  { itemToBeCoded"),IF(ISERROR(VLOOKUP(J43,TEST!A:F,5,0)),"",VLOOKUP(J43,TEST!A:F,5,0)),"")</f>
        <v>1</v>
      </c>
      <c r="X43">
        <f>IF(AND(O43,VLOOKUP(I43,SOURCE!B:M,2,0)&lt;&gt;"/  { itemToBeCoded"),IF(ISERROR(VLOOKUP(J43,TEST!A:F,6,0)),"",VLOOKUP(J43,TEST!A:F,6,0)),"")</f>
        <v>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 t="str">
        <f>IF(ISNA(VLOOKUP(E44,E45:E$10322,1,0)),"",1)</f>
        <v/>
      </c>
      <c r="C44" s="2">
        <v>42</v>
      </c>
      <c r="D44" s="2" t="str">
        <f>VLOOKUP(C44,SOURCE!$S$3:$Z$2839,8,0)</f>
        <v>ITM_CUBE</v>
      </c>
      <c r="E44" s="26" t="str">
        <f>CHAR(34)&amp;VLOOKUP(C44,SOURCE!$S$3:$Z$2839,6,0)&amp;CHAR(34)</f>
        <v>"X^3"</v>
      </c>
      <c r="F44" s="22" t="str">
        <f>VLOOKUP(C44,SOURCE!$S$3:$AA$2839,9,0)&amp;"           {"&amp;D44&amp;",   "&amp;E44&amp;"},"</f>
        <v xml:space="preserve">           {ITM_CUBE,   "X^3"},</v>
      </c>
      <c r="H44" t="b">
        <f>ISNA(VLOOKUP(J44,J45:J$823,1,0))</f>
        <v>1</v>
      </c>
      <c r="I44" s="27">
        <f>VLOOKUP(C44,SOURCE!S$6:Y$10018,7,0)</f>
        <v>59</v>
      </c>
      <c r="J44" s="28" t="str">
        <f>VLOOKUP(C44,SOURCE!S$6:Y$10018,6,0)</f>
        <v>X^3</v>
      </c>
      <c r="K44" s="29" t="str">
        <f t="shared" si="4"/>
        <v>x^3</v>
      </c>
      <c r="L44" s="39" t="str">
        <f>VLOOKUP(C44,SOURCE!S$6:Y$10018,2,0)</f>
        <v>Math</v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RCL 01 X^3 STO 03 ABS 2.82842712474619 GSB M2 //12</v>
      </c>
      <c r="O44" t="b">
        <f>ISNA(VLOOKUP(J44,J$3:J43,1,0))</f>
        <v>1</v>
      </c>
      <c r="Q44" s="26" t="str">
        <f>VLOOKUP(I44,SOURCE!B:M,5,0)</f>
        <v>"x" STD_SUP_3</v>
      </c>
      <c r="U44">
        <f t="shared" si="5"/>
        <v>12</v>
      </c>
      <c r="V44" s="53">
        <f t="shared" si="2"/>
        <v>182.32842712474618</v>
      </c>
      <c r="W44">
        <f>IF(AND(O44,VLOOKUP(I44,SOURCE!B:M,2,0)&lt;&gt;"/  { itemToBeCoded"),IF(ISERROR(VLOOKUP(J44,TEST!A:F,5,0)),"",VLOOKUP(J44,TEST!A:F,5,0)),"")</f>
        <v>1</v>
      </c>
      <c r="X44">
        <f>IF(AND(O44,VLOOKUP(I44,SOURCE!B:M,2,0)&lt;&gt;"/  { itemToBeCoded"),IF(ISERROR(VLOOKUP(J44,TEST!A:F,6,0)),"",VLOOKUP(J44,TEST!A:F,6,0)),"")</f>
        <v>2.8284271247461907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VLOOKUP(C45,SOURCE!$S$3:$Z$2839,8,0)</f>
        <v>ITM_YX</v>
      </c>
      <c r="E45" s="26" t="str">
        <f>CHAR(34)&amp;VLOOKUP(C45,SOURCE!$S$3:$Z$2839,6,0)&amp;CHAR(34)</f>
        <v>"Y^X"</v>
      </c>
      <c r="F45" s="22" t="str">
        <f>VLOOKUP(C45,SOURCE!$S$3:$AA$2839,9,0)&amp;"           {"&amp;D45&amp;",   "&amp;E45&amp;"},"</f>
        <v xml:space="preserve">           {ITM_YX,   "Y^X"},</v>
      </c>
      <c r="H45" t="b">
        <f>ISNA(VLOOKUP(J45,J46:J$823,1,0))</f>
        <v>1</v>
      </c>
      <c r="I45" s="27">
        <f>VLOOKUP(C45,SOURCE!S$6:Y$10018,7,0)</f>
        <v>60</v>
      </c>
      <c r="J45" s="28" t="str">
        <f>VLOOKUP(C45,SOURCE!S$6:Y$10018,6,0)</f>
        <v>Y^X</v>
      </c>
      <c r="K45" s="29" t="str">
        <f t="shared" si="4"/>
        <v>y^x</v>
      </c>
      <c r="L45" s="39" t="str">
        <f>VLOOKUP(C45,SOURCE!S$6:Y$10018,2,0)</f>
        <v>Math</v>
      </c>
      <c r="M45" t="str">
        <f>IF(VLOOKUP(I45,SOURCE!B:M,2,0)="/  { itemToBeCoded","To be coded","")</f>
        <v/>
      </c>
      <c r="N45" s="17" t="str">
        <f>IF(AND(O45,VLOOKUP(I45,SOURCE!B:M,2,0)&lt;&gt;"/  { itemToBeCoded"),IF(ISERROR(VLOOKUP(J45,TEST!A:L,12,0)),"",   IF(VLOOKUP(J45,TEST!A:L,12,0)="","",VLOOKUP(J45,TEST!A:L,12,0)&amp;" //"&amp;U45)),"")</f>
        <v>RCL 01 23 Y^X STO 04 ABS 2896.3093757401 GSB M2 //13</v>
      </c>
      <c r="O45" t="b">
        <f>ISNA(VLOOKUP(J45,J$3:J44,1,0))</f>
        <v>1</v>
      </c>
      <c r="Q45" s="26" t="str">
        <f>VLOOKUP(I45,SOURCE!B:M,5,0)</f>
        <v>"y" STD_SUP_x</v>
      </c>
      <c r="U45">
        <f t="shared" si="5"/>
        <v>13</v>
      </c>
      <c r="V45" s="53">
        <f t="shared" si="2"/>
        <v>3078.6378028648464</v>
      </c>
      <c r="W45">
        <f>IF(AND(O45,VLOOKUP(I45,SOURCE!B:M,2,0)&lt;&gt;"/  { itemToBeCoded"),IF(ISERROR(VLOOKUP(J45,TEST!A:F,5,0)),"",VLOOKUP(J45,TEST!A:F,5,0)),"")</f>
        <v>1</v>
      </c>
      <c r="X45">
        <f>IF(AND(O45,VLOOKUP(I45,SOURCE!B:M,2,0)&lt;&gt;"/  { itemToBeCoded"),IF(ISERROR(VLOOKUP(J45,TEST!A:F,6,0)),"",VLOOKUP(J45,TEST!A:F,6,0)),"")</f>
        <v>2896.3093757401002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 t="str">
        <f>IF(ISNA(VLOOKUP(E46,E47:E$10322,1,0)),"",1)</f>
        <v/>
      </c>
      <c r="C46" s="2">
        <v>44</v>
      </c>
      <c r="D46" s="2" t="str">
        <f>VLOOKUP(C46,SOURCE!$S$3:$Z$2839,8,0)</f>
        <v>ITM_SQUAREROOTX</v>
      </c>
      <c r="E46" s="26" t="str">
        <f>CHAR(34)&amp;VLOOKUP(C46,SOURCE!$S$3:$Z$2839,6,0)&amp;CHAR(34)</f>
        <v>"SQRT"</v>
      </c>
      <c r="F46" s="22" t="str">
        <f>VLOOKUP(C46,SOURCE!$S$3:$AA$2839,9,0)&amp;"           {"&amp;D46&amp;",   "&amp;E46&amp;"},"</f>
        <v xml:space="preserve">           {ITM_SQUAREROOTX,   "SQRT"},</v>
      </c>
      <c r="H46" t="b">
        <f>ISNA(VLOOKUP(J46,J47:J$823,1,0))</f>
        <v>1</v>
      </c>
      <c r="I46" s="27">
        <f>VLOOKUP(C46,SOURCE!S$6:Y$10018,7,0)</f>
        <v>61</v>
      </c>
      <c r="J46" s="28" t="str">
        <f>VLOOKUP(C46,SOURCE!S$6:Y$10018,6,0)</f>
        <v>SQRT</v>
      </c>
      <c r="K46" s="29" t="str">
        <f t="shared" si="4"/>
        <v>SQUARE_ROOTx_UNDER_ROOT</v>
      </c>
      <c r="L46" s="39" t="str">
        <f>VLOOKUP(C46,SOURCE!S$6:Y$10018,2,0)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RCL 02 SQRT RCL 01 - ABS 0 GSB M2 //14</v>
      </c>
      <c r="O46" t="b">
        <f>ISNA(VLOOKUP(J46,J$3:J45,1,0))</f>
        <v>1</v>
      </c>
      <c r="Q46" s="26" t="str">
        <f>VLOOKUP(I46,SOURCE!B:M,5,0)</f>
        <v>STD_SQUARE_ROOT STD_x_UNDER_ROOT</v>
      </c>
      <c r="U46">
        <f t="shared" si="5"/>
        <v>14</v>
      </c>
      <c r="V46" s="53">
        <f t="shared" si="2"/>
        <v>3078.6378028648464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VLOOKUP(C47,SOURCE!$S$3:$Z$2839,8,0)</f>
        <v>ITM_CUBEROOT</v>
      </c>
      <c r="E47" s="26" t="str">
        <f>CHAR(34)&amp;VLOOKUP(C47,SOURCE!$S$3:$Z$2839,6,0)&amp;CHAR(34)</f>
        <v>"CUBRT"</v>
      </c>
      <c r="F47" s="22" t="str">
        <f>VLOOKUP(C47,SOURCE!$S$3:$AA$2839,9,0)&amp;"           {"&amp;D47&amp;",   "&amp;E47&amp;"},"</f>
        <v xml:space="preserve">           {ITM_CUBEROOT,   "CUBRT"},</v>
      </c>
      <c r="H47" t="b">
        <f>ISNA(VLOOKUP(J47,J48:J$823,1,0))</f>
        <v>1</v>
      </c>
      <c r="I47" s="27">
        <f>VLOOKUP(C47,SOURCE!S$6:Y$10018,7,0)</f>
        <v>62</v>
      </c>
      <c r="J47" s="28" t="str">
        <f>VLOOKUP(C47,SOURCE!S$6:Y$10018,6,0)</f>
        <v>CUBRT</v>
      </c>
      <c r="K47" s="29" t="str">
        <f t="shared" si="4"/>
        <v>CUBEx_UNDER_ROOT</v>
      </c>
      <c r="L47" s="39" t="str">
        <f>VLOOKUP(C47,SOURCE!S$6:Y$10018,2,0)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RCL 03 CUBRT RCL 01 - ABS 0 GSB M2 //15</v>
      </c>
      <c r="O47" t="b">
        <f>ISNA(VLOOKUP(J47,J$3:J46,1,0))</f>
        <v>1</v>
      </c>
      <c r="Q47" s="26" t="str">
        <f>VLOOKUP(I47,SOURCE!B:M,5,0)</f>
        <v>STD_CUBE_ROOT STD_x_UNDER_ROOT</v>
      </c>
      <c r="U47">
        <f t="shared" si="5"/>
        <v>15</v>
      </c>
      <c r="V47" s="53">
        <f t="shared" si="2"/>
        <v>3078.6378028648464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0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VLOOKUP(C48,SOURCE!$S$3:$Z$2839,8,0)</f>
        <v>ITM_XTHROOT</v>
      </c>
      <c r="E48" s="26" t="str">
        <f>CHAR(34)&amp;VLOOKUP(C48,SOURCE!$S$3:$Z$2839,6,0)&amp;CHAR(34)</f>
        <v>"XRTY"</v>
      </c>
      <c r="F48" s="22" t="str">
        <f>VLOOKUP(C48,SOURCE!$S$3:$AA$2839,9,0)&amp;"           {"&amp;D48&amp;",   "&amp;E48&amp;"},"</f>
        <v xml:space="preserve">           {ITM_XTHROOT,   "XRTY"},</v>
      </c>
      <c r="H48" t="b">
        <f>ISNA(VLOOKUP(J48,J49:J$823,1,0))</f>
        <v>1</v>
      </c>
      <c r="I48" s="27">
        <f>VLOOKUP(C48,SOURCE!S$6:Y$10018,7,0)</f>
        <v>63</v>
      </c>
      <c r="J48" s="28" t="str">
        <f>VLOOKUP(C48,SOURCE!S$6:Y$10018,6,0)</f>
        <v>XRTY</v>
      </c>
      <c r="K48" s="29" t="str">
        <f t="shared" si="4"/>
        <v>xTH_ROOTy_UNDER_ROOT</v>
      </c>
      <c r="L48" s="39" t="str">
        <f>VLOOKUP(C48,SOURCE!S$6:Y$10018,2,0)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1 EXIT 0.1 COMPLEX STO 06 23 Y^X 23 XRTY RCL 06 - ABS 0 GSB M2 //16</v>
      </c>
      <c r="O48" t="b">
        <f>ISNA(VLOOKUP(J48,J$3:J47,1,0))</f>
        <v>1</v>
      </c>
      <c r="Q48" s="26" t="str">
        <f>VLOOKUP(I48,SOURCE!B:M,5,0)</f>
        <v>STD_xTH_ROOT STD_y_UNDER_ROOT</v>
      </c>
      <c r="U48">
        <f t="shared" si="5"/>
        <v>16</v>
      </c>
      <c r="V48" s="53">
        <f t="shared" si="2"/>
        <v>3078.6378028648464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0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VLOOKUP(C49,SOURCE!$S$3:$Z$2839,8,0)</f>
        <v>ITM_2X</v>
      </c>
      <c r="E49" s="26" t="str">
        <f>CHAR(34)&amp;VLOOKUP(C49,SOURCE!$S$3:$Z$2839,6,0)&amp;CHAR(34)</f>
        <v>"2^X"</v>
      </c>
      <c r="F49" s="22" t="str">
        <f>VLOOKUP(C49,SOURCE!$S$3:$AA$2839,9,0)&amp;"           {"&amp;D49&amp;",   "&amp;E49&amp;"},"</f>
        <v xml:space="preserve">           {ITM_2X,   "2^X"},</v>
      </c>
      <c r="H49" t="b">
        <f>ISNA(VLOOKUP(J49,J50:J$823,1,0))</f>
        <v>1</v>
      </c>
      <c r="I49" s="27">
        <f>VLOOKUP(C49,SOURCE!S$6:Y$10018,7,0)</f>
        <v>64</v>
      </c>
      <c r="J49" s="28" t="str">
        <f>VLOOKUP(C49,SOURCE!S$6:Y$10018,6,0)</f>
        <v>2^X</v>
      </c>
      <c r="K49" s="29" t="str">
        <f t="shared" si="4"/>
        <v>2^x</v>
      </c>
      <c r="L49" s="39" t="str">
        <f>VLOOKUP(C49,SOURCE!S$6:Y$10018,2,0)</f>
        <v>Math</v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0.2 2^X 1.14869835499704 GSB M2 //17</v>
      </c>
      <c r="O49" t="b">
        <f>ISNA(VLOOKUP(J49,J$3:J48,1,0))</f>
        <v>1</v>
      </c>
      <c r="Q49" s="26" t="str">
        <f>VLOOKUP(I49,SOURCE!B:M,5,0)</f>
        <v>"2" STD_SUP_x</v>
      </c>
      <c r="U49">
        <f t="shared" si="5"/>
        <v>17</v>
      </c>
      <c r="V49" s="53">
        <f t="shared" si="2"/>
        <v>3079.7865012198436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1.1486983549970351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VLOOKUP(C50,SOURCE!$S$3:$Z$2839,8,0)</f>
        <v>ITM_EXP</v>
      </c>
      <c r="E50" s="26" t="str">
        <f>CHAR(34)&amp;VLOOKUP(C50,SOURCE!$S$3:$Z$2839,6,0)&amp;CHAR(34)</f>
        <v>"E^X"</v>
      </c>
      <c r="F50" s="22" t="str">
        <f>VLOOKUP(C50,SOURCE!$S$3:$AA$2839,9,0)&amp;"           {"&amp;D50&amp;",   "&amp;E50&amp;"},"</f>
        <v xml:space="preserve">           {ITM_EXP,   "E^X"},</v>
      </c>
      <c r="H50" t="b">
        <f>ISNA(VLOOKUP(J50,J51:J$823,1,0))</f>
        <v>1</v>
      </c>
      <c r="I50" s="27">
        <f>VLOOKUP(C50,SOURCE!S$6:Y$10018,7,0)</f>
        <v>65</v>
      </c>
      <c r="J50" s="28" t="str">
        <f>VLOOKUP(C50,SOURCE!S$6:Y$10018,6,0)</f>
        <v>E^X</v>
      </c>
      <c r="K50" s="29" t="str">
        <f t="shared" si="4"/>
        <v>e^x</v>
      </c>
      <c r="L50" s="39" t="str">
        <f>VLOOKUP(C50,SOURCE!S$6:Y$10018,2,0)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0.2 E^X 1.22140275816017 GSB M2 //18</v>
      </c>
      <c r="O50" t="b">
        <f>ISNA(VLOOKUP(J50,J$3:J49,1,0))</f>
        <v>1</v>
      </c>
      <c r="Q50" s="26" t="str">
        <f>VLOOKUP(I50,SOURCE!B:M,5,0)</f>
        <v>"e" STD_SUP_x</v>
      </c>
      <c r="U50">
        <f t="shared" si="5"/>
        <v>18</v>
      </c>
      <c r="V50" s="53">
        <f t="shared" si="2"/>
        <v>3081.0079039780039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1.2214027581601699</v>
      </c>
      <c r="Y50" t="str">
        <f t="shared" si="3"/>
        <v>both</v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VLOOKUP(C51,SOURCE!$S$3:$Z$2839,8,0)</f>
        <v>ITM_10x</v>
      </c>
      <c r="E51" s="26" t="str">
        <f>CHAR(34)&amp;VLOOKUP(C51,SOURCE!$S$3:$Z$2839,6,0)&amp;CHAR(34)</f>
        <v>"10^X"</v>
      </c>
      <c r="F51" s="22" t="str">
        <f>VLOOKUP(C51,SOURCE!$S$3:$AA$2839,9,0)&amp;"           {"&amp;D51&amp;",   "&amp;E51&amp;"},"</f>
        <v xml:space="preserve">           {ITM_10x,   "10^X"},</v>
      </c>
      <c r="H51" t="b">
        <f>ISNA(VLOOKUP(J51,J52:J$823,1,0))</f>
        <v>1</v>
      </c>
      <c r="I51" s="27">
        <f>VLOOKUP(C51,SOURCE!S$6:Y$10018,7,0)</f>
        <v>67</v>
      </c>
      <c r="J51" s="28" t="str">
        <f>VLOOKUP(C51,SOURCE!S$6:Y$10018,6,0)</f>
        <v>10^X</v>
      </c>
      <c r="K51" s="29" t="str">
        <f t="shared" si="4"/>
        <v>10^x</v>
      </c>
      <c r="L51" s="39" t="str">
        <f>VLOOKUP(C51,SOURCE!S$6:Y$10018,2,0)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0.2 10^X 1.58489319246111 GSB M2 //19</v>
      </c>
      <c r="O51" t="b">
        <f>ISNA(VLOOKUP(J51,J$3:J50,1,0))</f>
        <v>1</v>
      </c>
      <c r="Q51" s="26" t="str">
        <f>VLOOKUP(I51,SOURCE!B:M,5,0)</f>
        <v>"10" STD_SUP_x</v>
      </c>
      <c r="U51">
        <f t="shared" si="5"/>
        <v>19</v>
      </c>
      <c r="V51" s="53">
        <f t="shared" si="2"/>
        <v>3082.592797170465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1.5848931924611136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VLOOKUP(C52,SOURCE!$S$3:$Z$2839,8,0)</f>
        <v>ITM_LOG2</v>
      </c>
      <c r="E52" s="26" t="str">
        <f>CHAR(34)&amp;VLOOKUP(C52,SOURCE!$S$3:$Z$2839,6,0)&amp;CHAR(34)</f>
        <v>"LOG2"</v>
      </c>
      <c r="F52" s="22" t="str">
        <f>VLOOKUP(C52,SOURCE!$S$3:$AA$2839,9,0)&amp;"           {"&amp;D52&amp;",   "&amp;E52&amp;"},"</f>
        <v xml:space="preserve">           {ITM_LOG2,   "LOG2"},</v>
      </c>
      <c r="H52" t="b">
        <f>ISNA(VLOOKUP(J52,J53:J$823,1,0))</f>
        <v>1</v>
      </c>
      <c r="I52" s="27">
        <f>VLOOKUP(C52,SOURCE!S$6:Y$10018,7,0)</f>
        <v>68</v>
      </c>
      <c r="J52" s="28" t="str">
        <f>VLOOKUP(C52,SOURCE!S$6:Y$10018,6,0)</f>
        <v>LOG2</v>
      </c>
      <c r="K52" s="29" t="str">
        <f t="shared" si="4"/>
        <v>lbx</v>
      </c>
      <c r="L52" s="39" t="str">
        <f>VLOOKUP(C52,SOURCE!S$6:Y$10018,2,0)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>0.2 LOG2 2.32192809488736 CHS  GSB M2 //20</v>
      </c>
      <c r="O52" t="b">
        <f>ISNA(VLOOKUP(J52,J$3:J51,1,0))</f>
        <v>1</v>
      </c>
      <c r="Q52" s="26" t="str">
        <f>VLOOKUP(I52,SOURCE!B:M,5,0)</f>
        <v>"lb x"</v>
      </c>
      <c r="U52">
        <f t="shared" si="5"/>
        <v>20</v>
      </c>
      <c r="V52" s="53">
        <f t="shared" si="2"/>
        <v>3080.2708690755776</v>
      </c>
      <c r="W52">
        <f>IF(AND(O52,VLOOKUP(I52,SOURCE!B:M,2,0)&lt;&gt;"/  { itemToBeCoded"),IF(ISERROR(VLOOKUP(J52,TEST!A:F,5,0)),"",VLOOKUP(J52,TEST!A:F,5,0)),"")</f>
        <v>1</v>
      </c>
      <c r="X52">
        <f>IF(AND(O52,VLOOKUP(I52,SOURCE!B:M,2,0)&lt;&gt;"/  { itemToBeCoded"),IF(ISERROR(VLOOKUP(J52,TEST!A:F,6,0)),"",VLOOKUP(J52,TEST!A:F,6,0)),"")</f>
        <v>-2.3219280948873622</v>
      </c>
      <c r="Y52" t="str">
        <f t="shared" si="3"/>
        <v>both</v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VLOOKUP(C53,SOURCE!$S$3:$Z$2839,8,0)</f>
        <v>ITM_LN</v>
      </c>
      <c r="E53" s="26" t="str">
        <f>CHAR(34)&amp;VLOOKUP(C53,SOURCE!$S$3:$Z$2839,6,0)&amp;CHAR(34)</f>
        <v>"LN"</v>
      </c>
      <c r="F53" s="22" t="str">
        <f>VLOOKUP(C53,SOURCE!$S$3:$AA$2839,9,0)&amp;"           {"&amp;D53&amp;",   "&amp;E53&amp;"},"</f>
        <v xml:space="preserve">           {ITM_LN,   "LN"},</v>
      </c>
      <c r="H53" t="b">
        <f>ISNA(VLOOKUP(J53,J54:J$823,1,0))</f>
        <v>1</v>
      </c>
      <c r="I53" s="27">
        <f>VLOOKUP(C53,SOURCE!S$6:Y$10018,7,0)</f>
        <v>69</v>
      </c>
      <c r="J53" s="28" t="str">
        <f>VLOOKUP(C53,SOURCE!S$6:Y$10018,6,0)</f>
        <v>LN</v>
      </c>
      <c r="K53" s="29" t="str">
        <f t="shared" si="4"/>
        <v>LN</v>
      </c>
      <c r="L53" s="39" t="str">
        <f>VLOOKUP(C53,SOURCE!S$6:Y$10018,2,0)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>0.2 LN 1.6094379124341 CHS  GSB M2 //21</v>
      </c>
      <c r="O53" t="b">
        <f>ISNA(VLOOKUP(J53,J$3:J52,1,0))</f>
        <v>1</v>
      </c>
      <c r="Q53" s="26" t="str">
        <f>VLOOKUP(I53,SOURCE!B:M,5,0)</f>
        <v>"LN"</v>
      </c>
      <c r="S53" s="141"/>
      <c r="T53" s="141"/>
      <c r="U53">
        <f t="shared" si="5"/>
        <v>21</v>
      </c>
      <c r="V53" s="53">
        <f t="shared" si="2"/>
        <v>3078.6614311631433</v>
      </c>
      <c r="W53">
        <f>IF(AND(O53,VLOOKUP(I53,SOURCE!B:M,2,0)&lt;&gt;"/  { itemToBeCoded"),IF(ISERROR(VLOOKUP(J53,TEST!A:F,5,0)),"",VLOOKUP(J53,TEST!A:F,5,0)),"")</f>
        <v>1</v>
      </c>
      <c r="X53">
        <f>IF(AND(O53,VLOOKUP(I53,SOURCE!B:M,2,0)&lt;&gt;"/  { itemToBeCoded"),IF(ISERROR(VLOOKUP(J53,TEST!A:F,6,0)),"",VLOOKUP(J53,TEST!A:F,6,0)),"")</f>
        <v>-1.6094379124341003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VLOOKUP(C54,SOURCE!$S$3:$Z$2839,8,0)</f>
        <v>ITM_STOP</v>
      </c>
      <c r="E54" s="26" t="str">
        <f>CHAR(34)&amp;VLOOKUP(C54,SOURCE!$S$3:$Z$2839,6,0)&amp;CHAR(34)</f>
        <v>"STOP"</v>
      </c>
      <c r="F54" s="22" t="str">
        <f>VLOOKUP(C54,SOURCE!$S$3:$AA$2839,9,0)&amp;"           {"&amp;D54&amp;",   "&amp;E54&amp;"},"</f>
        <v>//           {ITM_STOP,   "STOP"},</v>
      </c>
      <c r="H54" t="b">
        <f>ISNA(VLOOKUP(J54,J55:J$823,1,0))</f>
        <v>1</v>
      </c>
      <c r="I54" s="27">
        <f>VLOOKUP(C54,SOURCE!S$6:Y$10018,7,0)</f>
        <v>70</v>
      </c>
      <c r="J54" s="28" t="str">
        <f>VLOOKUP(C54,SOURCE!S$6:Y$10018,6,0)</f>
        <v>STOP</v>
      </c>
      <c r="K54" s="29" t="str">
        <f t="shared" si="4"/>
        <v>R/S</v>
      </c>
      <c r="L54" s="39" t="str">
        <f>VLOOKUP(C54,SOURCE!S$6:Y$10018,2,0)</f>
        <v/>
      </c>
      <c r="M54" t="str">
        <f>IF(VLOOKUP(I54,SOURCE!B:M,2,0)="/  { itemToBeCoded","To be coded","")</f>
        <v>To be coded</v>
      </c>
      <c r="N54" s="17" t="str">
        <f>IF(AND(O54,VLOOKUP(I54,SOURCE!B:M,2,0)&lt;&gt;"/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VLOOKUP(I54,SOURCE!B:M,5,0)</f>
        <v>"R/S"</v>
      </c>
      <c r="S54" s="141"/>
      <c r="T54" s="141"/>
      <c r="U54">
        <f t="shared" si="5"/>
        <v>21</v>
      </c>
      <c r="V54" s="53">
        <f t="shared" si="2"/>
        <v>3078.6614311631433</v>
      </c>
      <c r="W54" t="str">
        <f>IF(AND(O54,VLOOKUP(I54,SOURCE!B:M,2,0)&lt;&gt;"/  { itemToBeCoded"),IF(ISERROR(VLOOKUP(J54,TEST!A:F,5,0)),"",VLOOKUP(J54,TEST!A:F,5,0)),"")</f>
        <v/>
      </c>
      <c r="X54" t="str">
        <f>IF(AND(O54,VLOOKUP(I54,SOURCE!B:M,2,0)&lt;&gt;"/  { itemToBeCoded"),IF(ISERROR(VLOOKUP(J54,TEST!A:F,6,0)),"",VLOOKUP(J54,TEST!A:F,6,0)),"")</f>
        <v/>
      </c>
      <c r="Y54" t="str">
        <f t="shared" si="3"/>
        <v/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VLOOKUP(C55,SOURCE!$S$3:$Z$2839,8,0)</f>
        <v>ITM_LOG10</v>
      </c>
      <c r="E55" s="26" t="str">
        <f>CHAR(34)&amp;VLOOKUP(C55,SOURCE!$S$3:$Z$2839,6,0)&amp;CHAR(34)</f>
        <v>"LOG10"</v>
      </c>
      <c r="F55" s="22" t="str">
        <f>VLOOKUP(C55,SOURCE!$S$3:$AA$2839,9,0)&amp;"           {"&amp;D55&amp;",   "&amp;E55&amp;"},"</f>
        <v xml:space="preserve">           {ITM_LOG10,   "LOG10"},</v>
      </c>
      <c r="H55" t="b">
        <f>ISNA(VLOOKUP(J55,J56:J$823,1,0))</f>
        <v>1</v>
      </c>
      <c r="I55" s="27">
        <f>VLOOKUP(C55,SOURCE!S$6:Y$10018,7,0)</f>
        <v>71</v>
      </c>
      <c r="J55" s="28" t="str">
        <f>VLOOKUP(C55,SOURCE!S$6:Y$10018,6,0)</f>
        <v>LOG10</v>
      </c>
      <c r="K55" s="29" t="str">
        <f t="shared" si="4"/>
        <v>LOG</v>
      </c>
      <c r="L55" s="39" t="str">
        <f>VLOOKUP(C55,SOURCE!S$6:Y$10018,2,0)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0.2 ENTER LOG10 0.698970004336019 CHS  GSB M2 //22</v>
      </c>
      <c r="O55" t="b">
        <f>ISNA(VLOOKUP(J55,J$3:J54,1,0))</f>
        <v>1</v>
      </c>
      <c r="Q55" s="26" t="str">
        <f>VLOOKUP(I55,SOURCE!B:M,5,0)</f>
        <v>"LOG"</v>
      </c>
      <c r="T55" s="142"/>
      <c r="U55">
        <f t="shared" si="5"/>
        <v>22</v>
      </c>
      <c r="V55" s="53">
        <f t="shared" si="2"/>
        <v>3077.9624611588074</v>
      </c>
      <c r="W55">
        <f>IF(AND(O55,VLOOKUP(I55,SOURCE!B:M,2,0)&lt;&gt;"/  { itemToBeCoded"),IF(ISERROR(VLOOKUP(J55,TEST!A:F,5,0)),"",VLOOKUP(J55,TEST!A:F,5,0)),"")</f>
        <v>1</v>
      </c>
      <c r="X55">
        <f>IF(AND(O55,VLOOKUP(I55,SOURCE!B:M,2,0)&lt;&gt;"/  { itemToBeCoded"),IF(ISERROR(VLOOKUP(J55,TEST!A:F,6,0)),"",VLOOKUP(J55,TEST!A:F,6,0)),"")</f>
        <v>-0.69897000433601875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VLOOKUP(C56,SOURCE!$S$3:$Z$2839,8,0)</f>
        <v>ITM_LOGXY</v>
      </c>
      <c r="E56" s="26" t="str">
        <f>CHAR(34)&amp;VLOOKUP(C56,SOURCE!$S$3:$Z$2839,6,0)&amp;CHAR(34)</f>
        <v>"LOGXY"</v>
      </c>
      <c r="F56" s="22" t="str">
        <f>VLOOKUP(C56,SOURCE!$S$3:$AA$2839,9,0)&amp;"           {"&amp;D56&amp;",   "&amp;E56&amp;"},"</f>
        <v xml:space="preserve">           {ITM_LOGXY,   "LOGXY"},</v>
      </c>
      <c r="H56" t="b">
        <f>ISNA(VLOOKUP(J56,J57:J$823,1,0))</f>
        <v>1</v>
      </c>
      <c r="I56" s="27">
        <f>VLOOKUP(C56,SOURCE!S$6:Y$10018,7,0)</f>
        <v>72</v>
      </c>
      <c r="J56" s="28" t="str">
        <f>VLOOKUP(C56,SOURCE!S$6:Y$10018,6,0)</f>
        <v>LOGXY</v>
      </c>
      <c r="K56" s="29" t="str">
        <f t="shared" si="4"/>
        <v>logxy</v>
      </c>
      <c r="L56" s="39" t="str">
        <f>VLOOKUP(C56,SOURCE!S$6:Y$10018,2,0)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0.2 EXIT 3 LOGXY 1.46497352071793 CHS  GSB M2 //23</v>
      </c>
      <c r="O56" t="b">
        <f>ISNA(VLOOKUP(J56,J$3:J55,1,0))</f>
        <v>1</v>
      </c>
      <c r="Q56" s="26" t="str">
        <f>VLOOKUP(I56,SOURCE!B:M,5,0)</f>
        <v>"log" STD_SUB_x "y"</v>
      </c>
      <c r="T56" s="142"/>
      <c r="U56">
        <f t="shared" si="5"/>
        <v>23</v>
      </c>
      <c r="V56" s="53">
        <f t="shared" si="2"/>
        <v>3076.4974876380893</v>
      </c>
      <c r="W56">
        <f>IF(AND(O56,VLOOKUP(I56,SOURCE!B:M,2,0)&lt;&gt;"/  { itemToBeCoded"),IF(ISERROR(VLOOKUP(J56,TEST!A:F,5,0)),"",VLOOKUP(J56,TEST!A:F,5,0)),"")</f>
        <v>1</v>
      </c>
      <c r="X56">
        <f>IF(AND(O56,VLOOKUP(I56,SOURCE!B:M,2,0)&lt;&gt;"/  { itemToBeCoded"),IF(ISERROR(VLOOKUP(J56,TEST!A:F,6,0)),"",VLOOKUP(J56,TEST!A:F,6,0)),"")</f>
        <v>-1.4649735207179271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VLOOKUP(C57,SOURCE!$S$3:$Z$2839,8,0)</f>
        <v>ITM_1ONX</v>
      </c>
      <c r="E57" s="26" t="str">
        <f>CHAR(34)&amp;VLOOKUP(C57,SOURCE!$S$3:$Z$2839,6,0)&amp;CHAR(34)</f>
        <v>"1/X"</v>
      </c>
      <c r="F57" s="22" t="str">
        <f>VLOOKUP(C57,SOURCE!$S$3:$AA$2839,9,0)&amp;"           {"&amp;D57&amp;",   "&amp;E57&amp;"},"</f>
        <v xml:space="preserve">           {ITM_1ONX,   "1/X"},</v>
      </c>
      <c r="H57" t="b">
        <f>ISNA(VLOOKUP(J57,J58:J$823,1,0))</f>
        <v>1</v>
      </c>
      <c r="I57" s="27">
        <f>VLOOKUP(C57,SOURCE!S$6:Y$10018,7,0)</f>
        <v>73</v>
      </c>
      <c r="J57" s="28" t="str">
        <f>VLOOKUP(C57,SOURCE!S$6:Y$10018,6,0)</f>
        <v>1/X</v>
      </c>
      <c r="K57" s="29" t="str">
        <f t="shared" si="4"/>
        <v>1/x</v>
      </c>
      <c r="L57" s="39" t="str">
        <f>VLOOKUP(C57,SOURCE!S$6:Y$10018,2,0)</f>
        <v>Math</v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0.2 ENTER 1/X 5 GSB M2 //24</v>
      </c>
      <c r="O57" t="b">
        <f>ISNA(VLOOKUP(J57,J$3:J56,1,0))</f>
        <v>1</v>
      </c>
      <c r="Q57" s="26" t="str">
        <f>VLOOKUP(I57,SOURCE!B:M,5,0)</f>
        <v>"1/x"</v>
      </c>
      <c r="T57" s="142"/>
      <c r="U57">
        <f t="shared" si="5"/>
        <v>24</v>
      </c>
      <c r="V57" s="53">
        <f t="shared" si="2"/>
        <v>3081.4974876380893</v>
      </c>
      <c r="W57">
        <f>IF(AND(O57,VLOOKUP(I57,SOURCE!B:M,2,0)&lt;&gt;"/  { itemToBeCoded"),IF(ISERROR(VLOOKUP(J57,TEST!A:F,5,0)),"",VLOOKUP(J57,TEST!A:F,5,0)),"")</f>
        <v>1</v>
      </c>
      <c r="X57">
        <f>IF(AND(O57,VLOOKUP(I57,SOURCE!B:M,2,0)&lt;&gt;"/  { itemToBeCoded"),IF(ISERROR(VLOOKUP(J57,TEST!A:F,6,0)),"",VLOOKUP(J57,TEST!A:F,6,0)),"")</f>
        <v>5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VLOOKUP(C58,SOURCE!$S$3:$Z$2839,8,0)</f>
        <v>ITM_cos</v>
      </c>
      <c r="E58" s="26" t="str">
        <f>CHAR(34)&amp;VLOOKUP(C58,SOURCE!$S$3:$Z$2839,6,0)&amp;CHAR(34)</f>
        <v>"COS"</v>
      </c>
      <c r="F58" s="22" t="str">
        <f>VLOOKUP(C58,SOURCE!$S$3:$AA$2839,9,0)&amp;"           {"&amp;D58&amp;",   "&amp;E58&amp;"},"</f>
        <v xml:space="preserve">           {ITM_cos,   "COS"},</v>
      </c>
      <c r="H58" t="b">
        <f>ISNA(VLOOKUP(J58,J59:J$823,1,0))</f>
        <v>1</v>
      </c>
      <c r="I58" s="27">
        <f>VLOOKUP(C58,SOURCE!S$6:Y$10018,7,0)</f>
        <v>74</v>
      </c>
      <c r="J58" s="28" t="str">
        <f>VLOOKUP(C58,SOURCE!S$6:Y$10018,6,0)</f>
        <v>COS</v>
      </c>
      <c r="K58" s="29" t="str">
        <f t="shared" si="4"/>
        <v>COS</v>
      </c>
      <c r="L58" s="39" t="str">
        <f>VLOOKUP(C58,SOURCE!S$6:Y$10018,2,0)</f>
        <v>Trig</v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16.8 COS ARCCOS STO 10 16.8 GSB M2 //25</v>
      </c>
      <c r="O58" t="b">
        <f>ISNA(VLOOKUP(J58,J$3:J57,1,0))</f>
        <v>1</v>
      </c>
      <c r="Q58" s="26" t="str">
        <f>VLOOKUP(I58,SOURCE!B:M,5,0)</f>
        <v>"COS"</v>
      </c>
      <c r="T58" s="142"/>
      <c r="U58">
        <f t="shared" si="5"/>
        <v>25</v>
      </c>
      <c r="V58" s="53">
        <f t="shared" si="2"/>
        <v>3098.2974876380895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VLOOKUP(C59,SOURCE!$S$3:$Z$2839,8,0)</f>
        <v>ITM_cosh</v>
      </c>
      <c r="E59" s="26" t="str">
        <f>CHAR(34)&amp;VLOOKUP(C59,SOURCE!$S$3:$Z$2839,6,0)&amp;CHAR(34)</f>
        <v>"COSH"</v>
      </c>
      <c r="F59" s="22" t="str">
        <f>VLOOKUP(C59,SOURCE!$S$3:$AA$2839,9,0)&amp;"           {"&amp;D59&amp;",   "&amp;E59&amp;"},"</f>
        <v xml:space="preserve">           {ITM_cosh,   "COSH"},</v>
      </c>
      <c r="H59" t="b">
        <f>ISNA(VLOOKUP(J59,J60:J$823,1,0))</f>
        <v>1</v>
      </c>
      <c r="I59" s="27">
        <f>VLOOKUP(C59,SOURCE!S$6:Y$10018,7,0)</f>
        <v>75</v>
      </c>
      <c r="J59" s="28" t="str">
        <f>VLOOKUP(C59,SOURCE!S$6:Y$10018,6,0)</f>
        <v>COSH</v>
      </c>
      <c r="K59" s="29" t="str">
        <f t="shared" si="4"/>
        <v>cosh</v>
      </c>
      <c r="L59" s="39" t="str">
        <f>VLOOKUP(C59,SOURCE!S$6:Y$10018,2,0)</f>
        <v>Trig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>16.8 COSH ARCCOSH STO 11 16.8 GSB M2 //26</v>
      </c>
      <c r="O59" t="b">
        <f>ISNA(VLOOKUP(J59,J$3:J58,1,0))</f>
        <v>1</v>
      </c>
      <c r="Q59" s="26" t="str">
        <f>VLOOKUP(I59,SOURCE!B:M,5,0)</f>
        <v>"cosh"</v>
      </c>
      <c r="U59">
        <f t="shared" si="5"/>
        <v>26</v>
      </c>
      <c r="V59" s="53">
        <f t="shared" si="2"/>
        <v>3115.0974876380897</v>
      </c>
      <c r="W59">
        <f>IF(AND(O59,VLOOKUP(I59,SOURCE!B:M,2,0)&lt;&gt;"/  { itemToBeCoded"),IF(ISERROR(VLOOKUP(J59,TEST!A:F,5,0)),"",VLOOKUP(J59,TEST!A:F,5,0)),"")</f>
        <v>1</v>
      </c>
      <c r="X59">
        <f>IF(AND(O59,VLOOKUP(I59,SOURCE!B:M,2,0)&lt;&gt;"/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VLOOKUP(C60,SOURCE!$S$3:$Z$2839,8,0)</f>
        <v>ITM_sin</v>
      </c>
      <c r="E60" s="26" t="str">
        <f>CHAR(34)&amp;VLOOKUP(C60,SOURCE!$S$3:$Z$2839,6,0)&amp;CHAR(34)</f>
        <v>"SIN"</v>
      </c>
      <c r="F60" s="22" t="str">
        <f>VLOOKUP(C60,SOURCE!$S$3:$AA$2839,9,0)&amp;"           {"&amp;D60&amp;",   "&amp;E60&amp;"},"</f>
        <v xml:space="preserve">           {ITM_sin,   "SIN"},</v>
      </c>
      <c r="H60" t="b">
        <f>ISNA(VLOOKUP(J60,J61:J$823,1,0))</f>
        <v>1</v>
      </c>
      <c r="I60" s="27">
        <f>VLOOKUP(C60,SOURCE!S$6:Y$10018,7,0)</f>
        <v>76</v>
      </c>
      <c r="J60" s="28" t="str">
        <f>VLOOKUP(C60,SOURCE!S$6:Y$10018,6,0)</f>
        <v>SIN</v>
      </c>
      <c r="K60" s="29" t="str">
        <f t="shared" si="4"/>
        <v>SIN</v>
      </c>
      <c r="L60" s="39" t="str">
        <f>VLOOKUP(C60,SOURCE!S$6:Y$10018,2,0)</f>
        <v>Trig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>16.8 SIN ARCSIN STO 12 16.8 GSB M2 //27</v>
      </c>
      <c r="O60" t="b">
        <f>ISNA(VLOOKUP(J60,J$3:J59,1,0))</f>
        <v>1</v>
      </c>
      <c r="Q60" s="26" t="str">
        <f>VLOOKUP(I60,SOURCE!B:M,5,0)</f>
        <v>"SIN"</v>
      </c>
      <c r="S60" s="141"/>
      <c r="T60" s="141"/>
      <c r="U60">
        <f t="shared" si="5"/>
        <v>27</v>
      </c>
      <c r="V60" s="53">
        <f t="shared" si="2"/>
        <v>3131.8974876380898</v>
      </c>
      <c r="W60">
        <f>IF(AND(O60,VLOOKUP(I60,SOURCE!B:M,2,0)&lt;&gt;"/  { itemToBeCoded"),IF(ISERROR(VLOOKUP(J60,TEST!A:F,5,0)),"",VLOOKUP(J60,TEST!A:F,5,0)),"")</f>
        <v>1</v>
      </c>
      <c r="X60">
        <f>IF(AND(O60,VLOOKUP(I60,SOURCE!B:M,2,0)&lt;&gt;"/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>
        <f>IF(ISNA(VLOOKUP(E61,E62:E$10322,1,0)),"",1)</f>
        <v>1</v>
      </c>
      <c r="C61" s="2">
        <v>59</v>
      </c>
      <c r="D61" s="2" t="str">
        <f>VLOOKUP(C61,SOURCE!$S$3:$Z$2839,8,0)</f>
        <v>ITM_KEYQ</v>
      </c>
      <c r="E61" s="26" t="str">
        <f>CHAR(34)&amp;VLOOKUP(C61,SOURCE!$S$3:$Z$2839,6,0)&amp;CHAR(34)</f>
        <v>"KEY?"</v>
      </c>
      <c r="F61" s="22" t="str">
        <f>VLOOKUP(C61,SOURCE!$S$3:$AA$2839,9,0)&amp;"           {"&amp;D61&amp;",   "&amp;E61&amp;"},"</f>
        <v>//           {ITM_KEYQ,   "KEY?"},</v>
      </c>
      <c r="H61" t="b">
        <f>ISNA(VLOOKUP(J61,J62:J$823,1,0))</f>
        <v>0</v>
      </c>
      <c r="I61" s="27">
        <f>VLOOKUP(C61,SOURCE!S$6:Y$10018,7,0)</f>
        <v>77</v>
      </c>
      <c r="J61" s="28" t="str">
        <f>VLOOKUP(C61,SOURCE!S$6:Y$10018,6,0)</f>
        <v>KEY?</v>
      </c>
      <c r="K61" s="29" t="str">
        <f t="shared" si="4"/>
        <v>KEY?</v>
      </c>
      <c r="L61" s="39" t="str">
        <f>VLOOKUP(C61,SOURCE!S$6:Y$10018,2,0)</f>
        <v/>
      </c>
      <c r="M61" t="str">
        <f>IF(VLOOKUP(I61,SOURCE!B:M,2,0)="/  { itemToBeCoded","To be coded","")</f>
        <v>To be coded</v>
      </c>
      <c r="N61" s="17" t="str">
        <f>IF(AND(O61,VLOOKUP(I61,SOURCE!B:M,2,0)&lt;&gt;"/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VLOOKUP(I61,SOURCE!B:M,5,0)</f>
        <v>"KEY?"</v>
      </c>
      <c r="T61" s="139"/>
      <c r="U61">
        <f t="shared" si="5"/>
        <v>27</v>
      </c>
      <c r="V61" s="53">
        <f t="shared" si="2"/>
        <v>3131.8974876380898</v>
      </c>
      <c r="W61" t="str">
        <f>IF(AND(O61,VLOOKUP(I61,SOURCE!B:M,2,0)&lt;&gt;"/  { itemToBeCoded"),IF(ISERROR(VLOOKUP(J61,TEST!A:F,5,0)),"",VLOOKUP(J61,TEST!A:F,5,0)),"")</f>
        <v/>
      </c>
      <c r="X61" t="str">
        <f>IF(AND(O61,VLOOKUP(I61,SOURCE!B:M,2,0)&lt;&gt;"/  { itemToBeCoded"),IF(ISERROR(VLOOKUP(J61,TEST!A:F,6,0)),"",VLOOKUP(J61,TEST!A:F,6,0)),"")</f>
        <v/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VLOOKUP(C62,SOURCE!$S$3:$Z$2839,8,0)</f>
        <v>ITM_sinh</v>
      </c>
      <c r="E62" s="26" t="str">
        <f>CHAR(34)&amp;VLOOKUP(C62,SOURCE!$S$3:$Z$2839,6,0)&amp;CHAR(34)</f>
        <v>"SINH"</v>
      </c>
      <c r="F62" s="22" t="str">
        <f>VLOOKUP(C62,SOURCE!$S$3:$AA$2839,9,0)&amp;"           {"&amp;D62&amp;",   "&amp;E62&amp;"},"</f>
        <v xml:space="preserve">           {ITM_sinh,   "SINH"},</v>
      </c>
      <c r="H62" t="b">
        <f>ISNA(VLOOKUP(J62,J63:J$823,1,0))</f>
        <v>1</v>
      </c>
      <c r="I62" s="27">
        <f>VLOOKUP(C62,SOURCE!S$6:Y$10018,7,0)</f>
        <v>78</v>
      </c>
      <c r="J62" s="28" t="str">
        <f>VLOOKUP(C62,SOURCE!S$6:Y$10018,6,0)</f>
        <v>SINH</v>
      </c>
      <c r="K62" s="29" t="str">
        <f t="shared" si="4"/>
        <v>sinh</v>
      </c>
      <c r="L62" s="39" t="str">
        <f>VLOOKUP(C62,SOURCE!S$6:Y$10018,2,0)</f>
        <v>Math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16.8 SINH ARCSINH STO 13 16.8 GSB M2 //28</v>
      </c>
      <c r="O62" t="b">
        <f>ISNA(VLOOKUP(J62,J$3:J61,1,0))</f>
        <v>1</v>
      </c>
      <c r="Q62" s="26" t="str">
        <f>VLOOKUP(I62,SOURCE!B:M,5,0)</f>
        <v>"sinh"</v>
      </c>
      <c r="T62" s="139"/>
      <c r="U62">
        <f t="shared" si="5"/>
        <v>28</v>
      </c>
      <c r="V62" s="53">
        <f t="shared" si="2"/>
        <v>3148.69748763809</v>
      </c>
      <c r="W62">
        <f>IF(AND(O62,VLOOKUP(I62,SOURCE!B:M,2,0)&lt;&gt;"/  { itemToBeCoded"),IF(ISERROR(VLOOKUP(J62,TEST!A:F,5,0)),"",VLOOKUP(J62,TEST!A:F,5,0)),"")</f>
        <v>1</v>
      </c>
      <c r="X62">
        <f>IF(AND(O62,VLOOKUP(I62,SOURCE!B:M,2,0)&lt;&gt;"/  { itemToBeCoded"),IF(ISERROR(VLOOKUP(J62,TEST!A:F,6,0)),"",VLOOKUP(J62,TEST!A:F,6,0)),"")</f>
        <v>16.8</v>
      </c>
      <c r="Y62" t="str">
        <f t="shared" si="3"/>
        <v>both</v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VLOOKUP(C63,SOURCE!$S$3:$Z$2839,8,0)</f>
        <v>ITM_tan</v>
      </c>
      <c r="E63" s="26" t="str">
        <f>CHAR(34)&amp;VLOOKUP(C63,SOURCE!$S$3:$Z$2839,6,0)&amp;CHAR(34)</f>
        <v>"TAN"</v>
      </c>
      <c r="F63" s="22" t="str">
        <f>VLOOKUP(C63,SOURCE!$S$3:$AA$2839,9,0)&amp;"           {"&amp;D63&amp;",   "&amp;E63&amp;"},"</f>
        <v xml:space="preserve">           {ITM_tan,   "TAN"},</v>
      </c>
      <c r="H63" t="b">
        <f>ISNA(VLOOKUP(J63,J64:J$823,1,0))</f>
        <v>1</v>
      </c>
      <c r="I63" s="27">
        <f>VLOOKUP(C63,SOURCE!S$6:Y$10018,7,0)</f>
        <v>79</v>
      </c>
      <c r="J63" s="28" t="str">
        <f>VLOOKUP(C63,SOURCE!S$6:Y$10018,6,0)</f>
        <v>TAN</v>
      </c>
      <c r="K63" s="29" t="str">
        <f t="shared" si="4"/>
        <v>TAN</v>
      </c>
      <c r="L63" s="39" t="str">
        <f>VLOOKUP(C63,SOURCE!S$6:Y$10018,2,0)</f>
        <v>Trig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>16.8 TAN ARCTAN STO 14 16.8 GSB M2 //29</v>
      </c>
      <c r="O63" t="b">
        <f>ISNA(VLOOKUP(J63,J$3:J62,1,0))</f>
        <v>1</v>
      </c>
      <c r="Q63" s="26" t="str">
        <f>VLOOKUP(I63,SOURCE!B:M,5,0)</f>
        <v>"TAN"</v>
      </c>
      <c r="U63">
        <f t="shared" si="5"/>
        <v>29</v>
      </c>
      <c r="V63" s="53">
        <f t="shared" si="2"/>
        <v>3165.4974876380902</v>
      </c>
      <c r="W63">
        <f>IF(AND(O63,VLOOKUP(I63,SOURCE!B:M,2,0)&lt;&gt;"/  { itemToBeCoded"),IF(ISERROR(VLOOKUP(J63,TEST!A:F,5,0)),"",VLOOKUP(J63,TEST!A:F,5,0)),"")</f>
        <v>1</v>
      </c>
      <c r="X63">
        <f>IF(AND(O63,VLOOKUP(I63,SOURCE!B:M,2,0)&lt;&gt;"/  { itemToBeCoded"),IF(ISERROR(VLOOKUP(J63,TEST!A:F,6,0)),"",VLOOKUP(J63,TEST!A:F,6,0)),"")</f>
        <v>16.8</v>
      </c>
      <c r="Y63" t="str">
        <f t="shared" si="3"/>
        <v>both</v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VLOOKUP(C64,SOURCE!$S$3:$Z$2839,8,0)</f>
        <v>ITM_tanh</v>
      </c>
      <c r="E64" s="26" t="str">
        <f>CHAR(34)&amp;VLOOKUP(C64,SOURCE!$S$3:$Z$2839,6,0)&amp;CHAR(34)</f>
        <v>"TANH"</v>
      </c>
      <c r="F64" s="22" t="str">
        <f>VLOOKUP(C64,SOURCE!$S$3:$AA$2839,9,0)&amp;"           {"&amp;D64&amp;",   "&amp;E64&amp;"},"</f>
        <v xml:space="preserve">           {ITM_tanh,   "TANH"},</v>
      </c>
      <c r="H64" t="b">
        <f>ISNA(VLOOKUP(J64,J65:J$823,1,0))</f>
        <v>1</v>
      </c>
      <c r="I64" s="27">
        <f>VLOOKUP(C64,SOURCE!S$6:Y$10018,7,0)</f>
        <v>80</v>
      </c>
      <c r="J64" s="28" t="str">
        <f>VLOOKUP(C64,SOURCE!S$6:Y$10018,6,0)</f>
        <v>TANH</v>
      </c>
      <c r="K64" s="29" t="str">
        <f t="shared" si="4"/>
        <v>tanh</v>
      </c>
      <c r="L64" s="39" t="str">
        <f>VLOOKUP(C64,SOURCE!S$6:Y$10018,2,0)</f>
        <v>Trig</v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>16.8 TANH ARCTANH STO 15 16.8 GSB M2 //30</v>
      </c>
      <c r="O64" t="b">
        <f>ISNA(VLOOKUP(J64,J$3:J63,1,0))</f>
        <v>1</v>
      </c>
      <c r="Q64" s="26" t="str">
        <f>VLOOKUP(I64,SOURCE!B:M,5,0)</f>
        <v>"tanh"</v>
      </c>
      <c r="S64" s="141"/>
      <c r="T64" s="141"/>
      <c r="U64">
        <f t="shared" si="5"/>
        <v>30</v>
      </c>
      <c r="V64" s="53">
        <f t="shared" si="2"/>
        <v>3182.2974876380904</v>
      </c>
      <c r="W64">
        <f>IF(AND(O64,VLOOKUP(I64,SOURCE!B:M,2,0)&lt;&gt;"/  { itemToBeCoded"),IF(ISERROR(VLOOKUP(J64,TEST!A:F,5,0)),"",VLOOKUP(J64,TEST!A:F,5,0)),"")</f>
        <v>1</v>
      </c>
      <c r="X64">
        <f>IF(AND(O64,VLOOKUP(I64,SOURCE!B:M,2,0)&lt;&gt;"/  { itemToBeCoded"),IF(ISERROR(VLOOKUP(J64,TEST!A:F,6,0)),"",VLOOKUP(J64,TEST!A:F,6,0)),"")</f>
        <v>16.8</v>
      </c>
      <c r="Y64" t="str">
        <f t="shared" si="3"/>
        <v>both</v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VLOOKUP(C65,SOURCE!$S$3:$Z$2839,8,0)</f>
        <v>ITM_arccos</v>
      </c>
      <c r="E65" s="26" t="str">
        <f>CHAR(34)&amp;VLOOKUP(C65,SOURCE!$S$3:$Z$2839,6,0)&amp;CHAR(34)</f>
        <v>"ARCCOS"</v>
      </c>
      <c r="F65" s="22" t="str">
        <f>VLOOKUP(C65,SOURCE!$S$3:$AA$2839,9,0)&amp;"           {"&amp;D65&amp;",   "&amp;E65&amp;"},"</f>
        <v xml:space="preserve">           {ITM_arccos,   "ARCCOS"},</v>
      </c>
      <c r="H65" t="b">
        <f>ISNA(VLOOKUP(J65,J66:J$823,1,0))</f>
        <v>1</v>
      </c>
      <c r="I65" s="27">
        <f>VLOOKUP(C65,SOURCE!S$6:Y$10018,7,0)</f>
        <v>81</v>
      </c>
      <c r="J65" s="28" t="str">
        <f>VLOOKUP(C65,SOURCE!S$6:Y$10018,6,0)</f>
        <v>ARCCOS</v>
      </c>
      <c r="K65" s="29" t="str">
        <f t="shared" si="4"/>
        <v>ACOS</v>
      </c>
      <c r="L65" s="39" t="str">
        <f>VLOOKUP(C65,SOURCE!S$6:Y$10018,2,0)</f>
        <v>Trig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VLOOKUP(I65,SOURCE!B:M,5,0)</f>
        <v>"ACOS"</v>
      </c>
      <c r="T65" s="139"/>
      <c r="U65">
        <f t="shared" si="5"/>
        <v>30</v>
      </c>
      <c r="V65" s="53">
        <f t="shared" si="2"/>
        <v>3182.2974876380904</v>
      </c>
      <c r="W65">
        <f>IF(AND(O65,VLOOKUP(I65,SOURCE!B:M,2,0)&lt;&gt;"/  { itemToBeCoded"),IF(ISERROR(VLOOKUP(J65,TEST!A:F,5,0)),"",VLOOKUP(J65,TEST!A:F,5,0)),"")</f>
        <v>0</v>
      </c>
      <c r="X65">
        <f>IF(AND(O65,VLOOKUP(I65,SOURCE!B:M,2,0)&lt;&gt;"/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VLOOKUP(C66,SOURCE!$S$3:$Z$2839,8,0)</f>
        <v>ITM_arcosh</v>
      </c>
      <c r="E66" s="26" t="str">
        <f>CHAR(34)&amp;VLOOKUP(C66,SOURCE!$S$3:$Z$2839,6,0)&amp;CHAR(34)</f>
        <v>"ARCCOSH"</v>
      </c>
      <c r="F66" s="22" t="str">
        <f>VLOOKUP(C66,SOURCE!$S$3:$AA$2839,9,0)&amp;"           {"&amp;D66&amp;",   "&amp;E66&amp;"},"</f>
        <v xml:space="preserve">           {ITM_arcosh,   "ARCCOSH"},</v>
      </c>
      <c r="H66" t="b">
        <f>ISNA(VLOOKUP(J66,J67:J$823,1,0))</f>
        <v>1</v>
      </c>
      <c r="I66" s="27">
        <f>VLOOKUP(C66,SOURCE!S$6:Y$10018,7,0)</f>
        <v>82</v>
      </c>
      <c r="J66" s="28" t="str">
        <f>VLOOKUP(C66,SOURCE!S$6:Y$10018,6,0)</f>
        <v>ARCCOSH</v>
      </c>
      <c r="K66" s="29" t="str">
        <f t="shared" si="4"/>
        <v>arcosh</v>
      </c>
      <c r="L66" s="39" t="str">
        <f>VLOOKUP(C66,SOURCE!S$6:Y$10018,2,0)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VLOOKUP(I66,SOURCE!B:M,5,0)</f>
        <v>"arcosh"</v>
      </c>
      <c r="S66" s="141"/>
      <c r="T66" s="141"/>
      <c r="U66">
        <f t="shared" si="5"/>
        <v>30</v>
      </c>
      <c r="V66" s="53">
        <f t="shared" si="2"/>
        <v>3182.2974876380904</v>
      </c>
      <c r="W66">
        <f>IF(AND(O66,VLOOKUP(I66,SOURCE!B:M,2,0)&lt;&gt;"/  { itemToBeCoded"),IF(ISERROR(VLOOKUP(J66,TEST!A:F,5,0)),"",VLOOKUP(J66,TEST!A:F,5,0)),"")</f>
        <v>0</v>
      </c>
      <c r="X66">
        <f>IF(AND(O66,VLOOKUP(I66,SOURCE!B:M,2,0)&lt;&gt;"/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VLOOKUP(C67,SOURCE!$S$3:$Z$2839,8,0)</f>
        <v>ITM_arcsin</v>
      </c>
      <c r="E67" s="26" t="str">
        <f>CHAR(34)&amp;VLOOKUP(C67,SOURCE!$S$3:$Z$2839,6,0)&amp;CHAR(34)</f>
        <v>"ARCSIN"</v>
      </c>
      <c r="F67" s="22" t="str">
        <f>VLOOKUP(C67,SOURCE!$S$3:$AA$2839,9,0)&amp;"           {"&amp;D67&amp;",   "&amp;E67&amp;"},"</f>
        <v xml:space="preserve">           {ITM_arcsin,   "ARCSIN"},</v>
      </c>
      <c r="H67" t="b">
        <f>ISNA(VLOOKUP(J67,J68:J$823,1,0))</f>
        <v>1</v>
      </c>
      <c r="I67" s="27">
        <f>VLOOKUP(C67,SOURCE!S$6:Y$10018,7,0)</f>
        <v>83</v>
      </c>
      <c r="J67" s="28" t="str">
        <f>VLOOKUP(C67,SOURCE!S$6:Y$10018,6,0)</f>
        <v>ARCSIN</v>
      </c>
      <c r="K67" s="29" t="str">
        <f t="shared" si="4"/>
        <v>ASIN</v>
      </c>
      <c r="L67" s="39" t="str">
        <f>VLOOKUP(C67,SOURCE!S$6:Y$10018,2,0)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/>
      </c>
      <c r="O67" t="b">
        <f>ISNA(VLOOKUP(J67,J$3:J66,1,0))</f>
        <v>1</v>
      </c>
      <c r="Q67" s="26" t="str">
        <f>VLOOKUP(I67,SOURCE!B:M,5,0)</f>
        <v>"ASIN"</v>
      </c>
      <c r="S67" s="141"/>
      <c r="T67" s="141"/>
      <c r="U67">
        <f t="shared" si="5"/>
        <v>30</v>
      </c>
      <c r="V67" s="53">
        <f t="shared" si="2"/>
        <v>3182.2974876380904</v>
      </c>
      <c r="W67">
        <f>IF(AND(O67,VLOOKUP(I67,SOURCE!B:M,2,0)&lt;&gt;"/  { itemToBeCoded"),IF(ISERROR(VLOOKUP(J67,TEST!A:F,5,0)),"",VLOOKUP(J67,TEST!A:F,5,0)),"")</f>
        <v>0</v>
      </c>
      <c r="X67">
        <f>IF(AND(O67,VLOOKUP(I67,SOURCE!B:M,2,0)&lt;&gt;"/  { itemToBeCoded"),IF(ISERROR(VLOOKUP(J67,TEST!A:F,6,0)),"",VLOOKUP(J67,TEST!A:F,6,0)),"")</f>
        <v>0</v>
      </c>
      <c r="Y67" t="str">
        <f t="shared" si="3"/>
        <v/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VLOOKUP(C68,SOURCE!$S$3:$Z$2839,8,0)</f>
        <v>ITM_arsinh</v>
      </c>
      <c r="E68" s="26" t="str">
        <f>CHAR(34)&amp;VLOOKUP(C68,SOURCE!$S$3:$Z$2839,6,0)&amp;CHAR(34)</f>
        <v>"ARCSINH"</v>
      </c>
      <c r="F68" s="22" t="str">
        <f>VLOOKUP(C68,SOURCE!$S$3:$AA$2839,9,0)&amp;"           {"&amp;D68&amp;",   "&amp;E68&amp;"},"</f>
        <v xml:space="preserve">           {ITM_arsinh,   "ARCSINH"},</v>
      </c>
      <c r="H68" t="b">
        <f>ISNA(VLOOKUP(J68,J69:J$823,1,0))</f>
        <v>1</v>
      </c>
      <c r="I68" s="27">
        <f>VLOOKUP(C68,SOURCE!S$6:Y$10018,7,0)</f>
        <v>84</v>
      </c>
      <c r="J68" s="28" t="str">
        <f>VLOOKUP(C68,SOURCE!S$6:Y$10018,6,0)</f>
        <v>ARCSINH</v>
      </c>
      <c r="K68" s="29" t="str">
        <f t="shared" si="4"/>
        <v>arsinh</v>
      </c>
      <c r="L68" s="39" t="str">
        <f>VLOOKUP(C68,SOURCE!S$6:Y$10018,2,0)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"arsinh"</v>
      </c>
      <c r="S68" s="141"/>
      <c r="T68" s="141"/>
      <c r="U68">
        <f t="shared" si="5"/>
        <v>30</v>
      </c>
      <c r="V68" s="53">
        <f t="shared" si="2"/>
        <v>3182.2974876380904</v>
      </c>
      <c r="W68">
        <f>IF(AND(O68,VLOOKUP(I68,SOURCE!B:M,2,0)&lt;&gt;"/  { itemToBeCoded"),IF(ISERROR(VLOOKUP(J68,TEST!A:F,5,0)),"",VLOOKUP(J68,TEST!A:F,5,0)),"")</f>
        <v>0</v>
      </c>
      <c r="X68">
        <f>IF(AND(O68,VLOOKUP(I68,SOURCE!B:M,2,0)&lt;&gt;"/  { itemToBeCoded"),IF(ISERROR(VLOOKUP(J68,TEST!A:F,6,0)),"",VLOOKUP(J68,TEST!A:F,6,0)),"")</f>
        <v>0</v>
      </c>
      <c r="Y68" t="str">
        <f t="shared" si="3"/>
        <v/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VLOOKUP(C69,SOURCE!$S$3:$Z$2839,8,0)</f>
        <v>ITM_arctan</v>
      </c>
      <c r="E69" s="26" t="str">
        <f>CHAR(34)&amp;VLOOKUP(C69,SOURCE!$S$3:$Z$2839,6,0)&amp;CHAR(34)</f>
        <v>"ARCTAN"</v>
      </c>
      <c r="F69" s="22" t="str">
        <f>VLOOKUP(C69,SOURCE!$S$3:$AA$2839,9,0)&amp;"           {"&amp;D69&amp;",   "&amp;E69&amp;"},"</f>
        <v xml:space="preserve">           {ITM_arctan,   "ARCTAN"},</v>
      </c>
      <c r="H69" t="b">
        <f>ISNA(VLOOKUP(J69,J70:J$823,1,0))</f>
        <v>1</v>
      </c>
      <c r="I69" s="27">
        <f>VLOOKUP(C69,SOURCE!S$6:Y$10018,7,0)</f>
        <v>85</v>
      </c>
      <c r="J69" s="28" t="str">
        <f>VLOOKUP(C69,SOURCE!S$6:Y$10018,6,0)</f>
        <v>ARCTAN</v>
      </c>
      <c r="K69" s="29" t="str">
        <f t="shared" si="4"/>
        <v>ATAN</v>
      </c>
      <c r="L69" s="39" t="str">
        <f>VLOOKUP(C69,SOURCE!S$6:Y$10018,2,0)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VLOOKUP(I69,SOURCE!B:M,5,0)</f>
        <v>"ATAN"</v>
      </c>
      <c r="T69" s="139"/>
      <c r="U69">
        <f t="shared" si="5"/>
        <v>30</v>
      </c>
      <c r="V69" s="53">
        <f t="shared" ref="V69:V132" si="7">SUM(V68,IF($O69,X69,0))</f>
        <v>3182.2974876380904</v>
      </c>
      <c r="W69">
        <f>IF(AND(O69,VLOOKUP(I69,SOURCE!B:M,2,0)&lt;&gt;"/  { itemToBeCoded"),IF(ISERROR(VLOOKUP(J69,TEST!A:F,5,0)),"",VLOOKUP(J69,TEST!A:F,5,0)),"")</f>
        <v>0</v>
      </c>
      <c r="X69">
        <f>IF(AND(O69,VLOOKUP(I69,SOURCE!B:M,2,0)&lt;&gt;"/  { itemToBeCoded"),IF(ISERROR(VLOOKUP(J69,TEST!A:F,6,0)),"",VLOOKUP(J69,TEST!A:F,6,0)),"")</f>
        <v>0</v>
      </c>
      <c r="Y69" t="str">
        <f t="shared" si="3"/>
        <v/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VLOOKUP(C70,SOURCE!$S$3:$Z$2839,8,0)</f>
        <v>ITM_artanh</v>
      </c>
      <c r="E70" s="26" t="str">
        <f>CHAR(34)&amp;VLOOKUP(C70,SOURCE!$S$3:$Z$2839,6,0)&amp;CHAR(34)</f>
        <v>"ARCTANH"</v>
      </c>
      <c r="F70" s="22" t="str">
        <f>VLOOKUP(C70,SOURCE!$S$3:$AA$2839,9,0)&amp;"           {"&amp;D70&amp;",   "&amp;E70&amp;"},"</f>
        <v xml:space="preserve">           {ITM_artanh,   "ARCTANH"},</v>
      </c>
      <c r="H70" t="b">
        <f>ISNA(VLOOKUP(J70,J71:J$823,1,0))</f>
        <v>1</v>
      </c>
      <c r="I70" s="27">
        <f>VLOOKUP(C70,SOURCE!S$6:Y$10018,7,0)</f>
        <v>86</v>
      </c>
      <c r="J70" s="28" t="str">
        <f>VLOOKUP(C70,SOURCE!S$6:Y$10018,6,0)</f>
        <v>ARCTANH</v>
      </c>
      <c r="K70" s="29" t="str">
        <f t="shared" si="4"/>
        <v>artanh</v>
      </c>
      <c r="L70" s="39" t="str">
        <f>VLOOKUP(C70,SOURCE!S$6:Y$10018,2,0)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/>
      </c>
      <c r="O70" t="b">
        <f>ISNA(VLOOKUP(J70,J$3:J69,1,0))</f>
        <v>1</v>
      </c>
      <c r="Q70" s="26" t="str">
        <f>VLOOKUP(I70,SOURCE!B:M,5,0)</f>
        <v>"artanh"</v>
      </c>
      <c r="T70" s="139"/>
      <c r="U70">
        <f t="shared" si="5"/>
        <v>30</v>
      </c>
      <c r="V70" s="53">
        <f t="shared" si="7"/>
        <v>3182.2974876380904</v>
      </c>
      <c r="W70">
        <f>IF(AND(O70,VLOOKUP(I70,SOURCE!B:M,2,0)&lt;&gt;"/  { itemToBeCoded"),IF(ISERROR(VLOOKUP(J70,TEST!A:F,5,0)),"",VLOOKUP(J70,TEST!A:F,5,0)),"")</f>
        <v>0</v>
      </c>
      <c r="X70">
        <f>IF(AND(O70,VLOOKUP(I70,SOURCE!B:M,2,0)&lt;&gt;"/  { itemToBeCoded"),IF(ISERROR(VLOOKUP(J70,TEST!A:F,6,0)),"",VLOOKUP(J70,TEST!A:F,6,0)),"")</f>
        <v>0</v>
      </c>
      <c r="Y70" t="str">
        <f t="shared" ref="Y70:Y133" si="8">IF(AND(N70&lt;&gt;"",X70&lt;&gt;""),"both","")</f>
        <v/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VLOOKUP(C71,SOURCE!$S$3:$Z$2839,8,0)</f>
        <v>ITM_CEIL</v>
      </c>
      <c r="E71" s="26" t="str">
        <f>CHAR(34)&amp;VLOOKUP(C71,SOURCE!$S$3:$Z$2839,6,0)&amp;CHAR(34)</f>
        <v>"CEIL"</v>
      </c>
      <c r="F71" s="22" t="str">
        <f>VLOOKUP(C71,SOURCE!$S$3:$AA$2839,9,0)&amp;"           {"&amp;D71&amp;",   "&amp;E71&amp;"},"</f>
        <v>//           {ITM_CEIL,   "CEIL"},</v>
      </c>
      <c r="H71" t="b">
        <f>ISNA(VLOOKUP(J71,J72:J$823,1,0))</f>
        <v>1</v>
      </c>
      <c r="I71" s="27">
        <f>VLOOKUP(C71,SOURCE!S$6:Y$10018,7,0)</f>
        <v>87</v>
      </c>
      <c r="J71" s="28" t="str">
        <f>VLOOKUP(C71,SOURCE!S$6:Y$10018,6,0)</f>
        <v>CEIL</v>
      </c>
      <c r="K71" s="29" t="str">
        <f t="shared" si="4"/>
        <v>CEIL</v>
      </c>
      <c r="L71" s="39" t="str">
        <f>VLOOKUP(C71,SOURCE!S$6:Y$10018,2,0)</f>
        <v>Math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0.2 CEIL 0.9 CEIL + 2 GSB M2 //31</v>
      </c>
      <c r="O71" t="b">
        <f>ISNA(VLOOKUP(J71,J$3:J70,1,0))</f>
        <v>1</v>
      </c>
      <c r="Q71" s="26" t="str">
        <f>VLOOKUP(I71,SOURCE!B:M,5,0)</f>
        <v>"CEIL"</v>
      </c>
      <c r="T71" s="139"/>
      <c r="U71">
        <f t="shared" si="5"/>
        <v>31</v>
      </c>
      <c r="V71" s="53">
        <f t="shared" si="7"/>
        <v>3184.2974876380904</v>
      </c>
      <c r="W71">
        <f>IF(AND(O71,VLOOKUP(I71,SOURCE!B:M,2,0)&lt;&gt;"/  { itemToBeCoded"),IF(ISERROR(VLOOKUP(J71,TEST!A:F,5,0)),"",VLOOKUP(J71,TEST!A:F,5,0)),"")</f>
        <v>1</v>
      </c>
      <c r="X71">
        <f>IF(AND(O71,VLOOKUP(I71,SOURCE!B:M,2,0)&lt;&gt;"/  { itemToBeCoded"),IF(ISERROR(VLOOKUP(J71,TEST!A:F,6,0)),"",VLOOKUP(J71,TEST!A:F,6,0)),"")</f>
        <v>2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VLOOKUP(C72,SOURCE!$S$3:$Z$2839,8,0)</f>
        <v>ITM_FLOOR</v>
      </c>
      <c r="E72" s="26" t="str">
        <f>CHAR(34)&amp;VLOOKUP(C72,SOURCE!$S$3:$Z$2839,6,0)&amp;CHAR(34)</f>
        <v>"FLOOR"</v>
      </c>
      <c r="F72" s="22" t="str">
        <f>VLOOKUP(C72,SOURCE!$S$3:$AA$2839,9,0)&amp;"           {"&amp;D72&amp;",   "&amp;E72&amp;"},"</f>
        <v>//           {ITM_FLOOR,   "FLOOR"},</v>
      </c>
      <c r="H72" t="b">
        <f>ISNA(VLOOKUP(J72,J73:J$823,1,0))</f>
        <v>1</v>
      </c>
      <c r="I72" s="27">
        <f>VLOOKUP(C72,SOURCE!S$6:Y$10018,7,0)</f>
        <v>88</v>
      </c>
      <c r="J72" s="28" t="str">
        <f>VLOOKUP(C72,SOURCE!S$6:Y$10018,6,0)</f>
        <v>FLOOR</v>
      </c>
      <c r="K72" s="29" t="str">
        <f t="shared" si="4"/>
        <v>FLOOR</v>
      </c>
      <c r="L72" s="39" t="str">
        <f>VLOOKUP(C72,SOURCE!S$6:Y$10018,2,0)</f>
        <v/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>1.2 FLOOR 1.9 FLOOR + 2 GSB M2 //32</v>
      </c>
      <c r="O72" t="b">
        <f>ISNA(VLOOKUP(J72,J$3:J71,1,0))</f>
        <v>1</v>
      </c>
      <c r="Q72" s="26" t="str">
        <f>VLOOKUP(I72,SOURCE!B:M,5,0)</f>
        <v>"FLOOR"</v>
      </c>
      <c r="S72" s="141"/>
      <c r="T72" s="141"/>
      <c r="U72">
        <f t="shared" si="5"/>
        <v>32</v>
      </c>
      <c r="V72" s="53">
        <f t="shared" si="7"/>
        <v>3186.2974876380904</v>
      </c>
      <c r="W72">
        <f>IF(AND(O72,VLOOKUP(I72,SOURCE!B:M,2,0)&lt;&gt;"/  { itemToBeCoded"),IF(ISERROR(VLOOKUP(J72,TEST!A:F,5,0)),"",VLOOKUP(J72,TEST!A:F,5,0)),"")</f>
        <v>1</v>
      </c>
      <c r="X72">
        <f>IF(AND(O72,VLOOKUP(I72,SOURCE!B:M,2,0)&lt;&gt;"/  { itemToBeCoded"),IF(ISERROR(VLOOKUP(J72,TEST!A:F,6,0)),"",VLOOKUP(J72,TEST!A:F,6,0)),"")</f>
        <v>2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VLOOKUP(C73,SOURCE!$S$3:$Z$2839,8,0)</f>
        <v>ITM_GCD</v>
      </c>
      <c r="E73" s="26" t="str">
        <f>CHAR(34)&amp;VLOOKUP(C73,SOURCE!$S$3:$Z$2839,6,0)&amp;CHAR(34)</f>
        <v>"GCD"</v>
      </c>
      <c r="F73" s="22" t="str">
        <f>VLOOKUP(C73,SOURCE!$S$3:$AA$2839,9,0)&amp;"           {"&amp;D73&amp;",   "&amp;E73&amp;"},"</f>
        <v xml:space="preserve">           {ITM_GCD,   "GCD"},</v>
      </c>
      <c r="H73" t="b">
        <f>ISNA(VLOOKUP(J73,J74:J$823,1,0))</f>
        <v>1</v>
      </c>
      <c r="I73" s="27">
        <f>VLOOKUP(C73,SOURCE!S$6:Y$10018,7,0)</f>
        <v>89</v>
      </c>
      <c r="J73" s="28" t="str">
        <f>VLOOKUP(C73,SOURCE!S$6:Y$10018,6,0)</f>
        <v>GCD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GCD</v>
      </c>
      <c r="L73" s="39" t="str">
        <f>VLOOKUP(C73,SOURCE!S$6:Y$10018,2,0)</f>
        <v/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>54 EXIT 24 GCD STO 22 6 GSB M2 //33</v>
      </c>
      <c r="O73" t="b">
        <f>ISNA(VLOOKUP(J73,J$3:J72,1,0))</f>
        <v>1</v>
      </c>
      <c r="Q73" s="26" t="str">
        <f>VLOOKUP(I73,SOURCE!B:M,5,0)</f>
        <v>"GCD"</v>
      </c>
      <c r="S73" s="141"/>
      <c r="T73" s="141"/>
      <c r="U73">
        <f t="shared" si="5"/>
        <v>33</v>
      </c>
      <c r="V73" s="53">
        <f t="shared" si="7"/>
        <v>3192.2974876380904</v>
      </c>
      <c r="W73">
        <f>IF(AND(O73,VLOOKUP(I73,SOURCE!B:M,2,0)&lt;&gt;"/  { itemToBeCoded"),IF(ISERROR(VLOOKUP(J73,TEST!A:F,5,0)),"",VLOOKUP(J73,TEST!A:F,5,0)),"")</f>
        <v>1</v>
      </c>
      <c r="X73">
        <f>IF(AND(O73,VLOOKUP(I73,SOURCE!B:M,2,0)&lt;&gt;"/  { itemToBeCoded"),IF(ISERROR(VLOOKUP(J73,TEST!A:F,6,0)),"",VLOOKUP(J73,TEST!A:F,6,0)),"")</f>
        <v>6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VLOOKUP(C74,SOURCE!$S$3:$Z$2839,8,0)</f>
        <v>ITM_LCM</v>
      </c>
      <c r="E74" s="26" t="str">
        <f>CHAR(34)&amp;VLOOKUP(C74,SOURCE!$S$3:$Z$2839,6,0)&amp;CHAR(34)</f>
        <v>"LCM"</v>
      </c>
      <c r="F74" s="22" t="str">
        <f>VLOOKUP(C74,SOURCE!$S$3:$AA$2839,9,0)&amp;"           {"&amp;D74&amp;",   "&amp;E74&amp;"},"</f>
        <v xml:space="preserve">           {ITM_LCM,   "LCM"},</v>
      </c>
      <c r="H74" t="b">
        <f>ISNA(VLOOKUP(J74,J75:J$823,1,0))</f>
        <v>1</v>
      </c>
      <c r="I74" s="27">
        <f>VLOOKUP(C74,SOURCE!S$6:Y$10018,7,0)</f>
        <v>90</v>
      </c>
      <c r="J74" s="28" t="str">
        <f>VLOOKUP(C74,SOURCE!S$6:Y$10018,6,0)</f>
        <v>LCM</v>
      </c>
      <c r="K74" s="29" t="str">
        <f t="shared" si="9"/>
        <v>LCM</v>
      </c>
      <c r="L74" s="39" t="str">
        <f>VLOOKUP(C74,SOURCE!S$6:Y$10018,2,0)</f>
        <v/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>4 EXIT 6 LCM 12 GSB M2 //34</v>
      </c>
      <c r="O74" t="b">
        <f>ISNA(VLOOKUP(J74,J$3:J73,1,0))</f>
        <v>1</v>
      </c>
      <c r="Q74" s="26" t="str">
        <f>VLOOKUP(I74,SOURCE!B:M,5,0)</f>
        <v>"LCM"</v>
      </c>
      <c r="S74" s="141"/>
      <c r="T74" s="141"/>
      <c r="U74">
        <f t="shared" si="5"/>
        <v>34</v>
      </c>
      <c r="V74" s="53">
        <f t="shared" si="7"/>
        <v>3204.2974876380904</v>
      </c>
      <c r="W74">
        <f>IF(AND(O74,VLOOKUP(I74,SOURCE!B:M,2,0)&lt;&gt;"/  { itemToBeCoded"),IF(ISERROR(VLOOKUP(J74,TEST!A:F,5,0)),"",VLOOKUP(J74,TEST!A:F,5,0)),"")</f>
        <v>1</v>
      </c>
      <c r="X74">
        <f>IF(AND(O74,VLOOKUP(I74,SOURCE!B:M,2,0)&lt;&gt;"/  { itemToBeCoded"),IF(ISERROR(VLOOKUP(J74,TEST!A:F,6,0)),"",VLOOKUP(J74,TEST!A:F,6,0)),"")</f>
        <v>12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VLOOKUP(C75,SOURCE!$S$3:$Z$2839,8,0)</f>
        <v>ITM_DEC</v>
      </c>
      <c r="E75" s="26" t="str">
        <f>CHAR(34)&amp;VLOOKUP(C75,SOURCE!$S$3:$Z$2839,6,0)&amp;CHAR(34)</f>
        <v>"DEC"</v>
      </c>
      <c r="F75" s="22" t="str">
        <f>VLOOKUP(C75,SOURCE!$S$3:$AA$2839,9,0)&amp;"           {"&amp;D75&amp;",   "&amp;E75&amp;"},"</f>
        <v xml:space="preserve">           {ITM_DEC,   "DEC"},</v>
      </c>
      <c r="H75" t="b">
        <f>ISNA(VLOOKUP(J75,J76:J$823,1,0))</f>
        <v>1</v>
      </c>
      <c r="I75" s="27">
        <f>VLOOKUP(C75,SOURCE!S$6:Y$10018,7,0)</f>
        <v>91</v>
      </c>
      <c r="J75" s="28" t="str">
        <f>VLOOKUP(C75,SOURCE!S$6:Y$10018,6,0)</f>
        <v>DEC</v>
      </c>
      <c r="K75" s="29" t="str">
        <f t="shared" si="9"/>
        <v>DEC</v>
      </c>
      <c r="L75" s="39" t="str">
        <f>VLOOKUP(C75,SOURCE!S$6:Y$10018,2,0)</f>
        <v>Math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>20 STO 00 DEC 00 RCL 00 19 GSB M2 //35</v>
      </c>
      <c r="O75" t="b">
        <f>ISNA(VLOOKUP(J75,J$3:J74,1,0))</f>
        <v>1</v>
      </c>
      <c r="Q75" s="26" t="str">
        <f>VLOOKUP(I75,SOURCE!B:M,5,0)</f>
        <v>"DEC"</v>
      </c>
      <c r="S75" s="141"/>
      <c r="T75" s="141"/>
      <c r="U75">
        <f t="shared" si="5"/>
        <v>35</v>
      </c>
      <c r="V75" s="53">
        <f t="shared" si="7"/>
        <v>3223.2974876380904</v>
      </c>
      <c r="W75">
        <f>IF(AND(O75,VLOOKUP(I75,SOURCE!B:M,2,0)&lt;&gt;"/  { itemToBeCoded"),IF(ISERROR(VLOOKUP(J75,TEST!A:F,5,0)),"",VLOOKUP(J75,TEST!A:F,5,0)),"")</f>
        <v>1</v>
      </c>
      <c r="X75">
        <f>IF(AND(O75,VLOOKUP(I75,SOURCE!B:M,2,0)&lt;&gt;"/  { itemToBeCoded"),IF(ISERROR(VLOOKUP(J75,TEST!A:F,6,0)),"",VLOOKUP(J75,TEST!A:F,6,0)),"")</f>
        <v>19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VLOOKUP(C76,SOURCE!$S$3:$Z$2839,8,0)</f>
        <v>ITM_INC</v>
      </c>
      <c r="E76" s="26" t="str">
        <f>CHAR(34)&amp;VLOOKUP(C76,SOURCE!$S$3:$Z$2839,6,0)&amp;CHAR(34)</f>
        <v>"INC"</v>
      </c>
      <c r="F76" s="22" t="str">
        <f>VLOOKUP(C76,SOURCE!$S$3:$AA$2839,9,0)&amp;"           {"&amp;D76&amp;",   "&amp;E76&amp;"},"</f>
        <v xml:space="preserve">           {ITM_INC,   "INC"},</v>
      </c>
      <c r="H76" t="b">
        <f>ISNA(VLOOKUP(J76,J77:J$823,1,0))</f>
        <v>1</v>
      </c>
      <c r="I76" s="27">
        <f>VLOOKUP(C76,SOURCE!S$6:Y$10018,7,0)</f>
        <v>92</v>
      </c>
      <c r="J76" s="28" t="str">
        <f>VLOOKUP(C76,SOURCE!S$6:Y$10018,6,0)</f>
        <v>INC</v>
      </c>
      <c r="K76" s="29" t="str">
        <f t="shared" si="9"/>
        <v>INC</v>
      </c>
      <c r="L76" s="39" t="str">
        <f>VLOOKUP(C76,SOURCE!S$6:Y$10018,2,0)</f>
        <v>Math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>20 STO 00 INC 00 RCL 00 21 GSB M2 //36</v>
      </c>
      <c r="O76" t="b">
        <f>ISNA(VLOOKUP(J76,J$3:J75,1,0))</f>
        <v>1</v>
      </c>
      <c r="Q76" s="26" t="str">
        <f>VLOOKUP(I76,SOURCE!B:M,5,0)</f>
        <v>"INC"</v>
      </c>
      <c r="S76" s="141"/>
      <c r="T76" s="141"/>
      <c r="U76">
        <f t="shared" si="5"/>
        <v>36</v>
      </c>
      <c r="V76" s="53">
        <f t="shared" si="7"/>
        <v>3244.2974876380904</v>
      </c>
      <c r="W76">
        <f>IF(AND(O76,VLOOKUP(I76,SOURCE!B:M,2,0)&lt;&gt;"/  { itemToBeCoded"),IF(ISERROR(VLOOKUP(J76,TEST!A:F,5,0)),"",VLOOKUP(J76,TEST!A:F,5,0)),"")</f>
        <v>1</v>
      </c>
      <c r="X76">
        <f>IF(AND(O76,VLOOKUP(I76,SOURCE!B:M,2,0)&lt;&gt;"/  { itemToBeCoded"),IF(ISERROR(VLOOKUP(J76,TEST!A:F,6,0)),"",VLOOKUP(J76,TEST!A:F,6,0)),"")</f>
        <v>21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VLOOKUP(C77,SOURCE!$S$3:$Z$2839,8,0)</f>
        <v>ITM_IP</v>
      </c>
      <c r="E77" s="26" t="str">
        <f>CHAR(34)&amp;VLOOKUP(C77,SOURCE!$S$3:$Z$2839,6,0)&amp;CHAR(34)</f>
        <v>"IP"</v>
      </c>
      <c r="F77" s="22" t="str">
        <f>VLOOKUP(C77,SOURCE!$S$3:$AA$2839,9,0)&amp;"           {"&amp;D77&amp;",   "&amp;E77&amp;"},"</f>
        <v xml:space="preserve">           {ITM_IP,   "IP"},</v>
      </c>
      <c r="H77" t="b">
        <f>ISNA(VLOOKUP(J77,J78:J$823,1,0))</f>
        <v>1</v>
      </c>
      <c r="I77" s="27">
        <f>VLOOKUP(C77,SOURCE!S$6:Y$10018,7,0)</f>
        <v>93</v>
      </c>
      <c r="J77" s="28" t="str">
        <f>VLOOKUP(C77,SOURCE!S$6:Y$10018,6,0)</f>
        <v>IP</v>
      </c>
      <c r="K77" s="29" t="str">
        <f t="shared" si="9"/>
        <v>IP</v>
      </c>
      <c r="L77" s="39" t="str">
        <f>VLOOKUP(C77,SOURCE!S$6:Y$10018,2,0)</f>
        <v>Math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>3.14159265 IP 3 GSB M2 //37</v>
      </c>
      <c r="O77" t="b">
        <f>ISNA(VLOOKUP(J77,J$3:J76,1,0))</f>
        <v>1</v>
      </c>
      <c r="Q77" s="26" t="str">
        <f>VLOOKUP(I77,SOURCE!B:M,5,0)</f>
        <v>"IP"</v>
      </c>
      <c r="S77" s="141"/>
      <c r="T77" s="141"/>
      <c r="U77">
        <f t="shared" si="5"/>
        <v>37</v>
      </c>
      <c r="V77" s="53">
        <f t="shared" si="7"/>
        <v>3247.2974876380904</v>
      </c>
      <c r="W77">
        <f>IF(AND(O77,VLOOKUP(I77,SOURCE!B:M,2,0)&lt;&gt;"/  { itemToBeCoded"),IF(ISERROR(VLOOKUP(J77,TEST!A:F,5,0)),"",VLOOKUP(J77,TEST!A:F,5,0)),"")</f>
        <v>1</v>
      </c>
      <c r="X77">
        <f>IF(AND(O77,VLOOKUP(I77,SOURCE!B:M,2,0)&lt;&gt;"/  { itemToBeCoded"),IF(ISERROR(VLOOKUP(J77,TEST!A:F,6,0)),"",VLOOKUP(J77,TEST!A:F,6,0)),"")</f>
        <v>3</v>
      </c>
      <c r="Y77" t="str">
        <f t="shared" si="8"/>
        <v>both</v>
      </c>
    </row>
    <row r="78" spans="1:25">
      <c r="A78" s="24" t="str">
        <f>IF(ISNA(VLOOKUP(D78,D79:D$10322,1,0)),"",1)</f>
        <v/>
      </c>
      <c r="B78" s="24" t="str">
        <f>IF(ISNA(VLOOKUP(E78,E79:E$10322,1,0)),"",1)</f>
        <v/>
      </c>
      <c r="C78" s="2">
        <v>76</v>
      </c>
      <c r="D78" s="2" t="str">
        <f>VLOOKUP(C78,SOURCE!$S$3:$Z$2839,8,0)</f>
        <v>ITM_FP</v>
      </c>
      <c r="E78" s="26" t="str">
        <f>CHAR(34)&amp;VLOOKUP(C78,SOURCE!$S$3:$Z$2839,6,0)&amp;CHAR(34)</f>
        <v>"FP"</v>
      </c>
      <c r="F78" s="22" t="str">
        <f>VLOOKUP(C78,SOURCE!$S$3:$AA$2839,9,0)&amp;"           {"&amp;D78&amp;",   "&amp;E78&amp;"},"</f>
        <v xml:space="preserve">           {ITM_FP,   "FP"},</v>
      </c>
      <c r="H78" t="b">
        <f>ISNA(VLOOKUP(J78,J79:J$823,1,0))</f>
        <v>1</v>
      </c>
      <c r="I78" s="27">
        <f>VLOOKUP(C78,SOURCE!S$6:Y$10018,7,0)</f>
        <v>94</v>
      </c>
      <c r="J78" s="28" t="str">
        <f>VLOOKUP(C78,SOURCE!S$6:Y$10018,6,0)</f>
        <v>FP</v>
      </c>
      <c r="K78" s="29" t="str">
        <f t="shared" si="9"/>
        <v>FP</v>
      </c>
      <c r="L78" s="39" t="str">
        <f>VLOOKUP(C78,SOURCE!S$6:Y$10018,2,0)</f>
        <v/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3.14159265 FP 0.14159265 GSB M2 //38</v>
      </c>
      <c r="O78" t="b">
        <f>ISNA(VLOOKUP(J78,J$3:J77,1,0))</f>
        <v>1</v>
      </c>
      <c r="Q78" s="26" t="str">
        <f>VLOOKUP(I78,SOURCE!B:M,5,0)</f>
        <v>"FP"</v>
      </c>
      <c r="U78">
        <f t="shared" si="5"/>
        <v>38</v>
      </c>
      <c r="V78" s="53">
        <f t="shared" si="7"/>
        <v>3247.4390802880903</v>
      </c>
      <c r="W78">
        <f>IF(AND(O78,VLOOKUP(I78,SOURCE!B:M,2,0)&lt;&gt;"/  { itemToBeCoded"),IF(ISERROR(VLOOKUP(J78,TEST!A:F,5,0)),"",VLOOKUP(J78,TEST!A:F,5,0)),"")</f>
        <v>1</v>
      </c>
      <c r="X78">
        <f>IF(AND(O78,VLOOKUP(I78,SOURCE!B:M,2,0)&lt;&gt;"/  { itemToBeCoded"),IF(ISERROR(VLOOKUP(J78,TEST!A:F,6,0)),"",VLOOKUP(J78,TEST!A:F,6,0)),"")</f>
        <v>0.14159264999999999</v>
      </c>
      <c r="Y78" t="str">
        <f t="shared" si="8"/>
        <v>both</v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VLOOKUP(C79,SOURCE!$S$3:$Z$2839,8,0)</f>
        <v>ITM_ADD</v>
      </c>
      <c r="E79" s="26" t="str">
        <f>CHAR(34)&amp;VLOOKUP(C79,SOURCE!$S$3:$Z$2839,6,0)&amp;CHAR(34)</f>
        <v>"+"</v>
      </c>
      <c r="F79" s="22" t="str">
        <f>VLOOKUP(C79,SOURCE!$S$3:$AA$2839,9,0)&amp;"           {"&amp;D79&amp;",   "&amp;E79&amp;"},"</f>
        <v xml:space="preserve">           {ITM_ADD,   "+"},</v>
      </c>
      <c r="H79" t="b">
        <f>ISNA(VLOOKUP(J79,J80:J$823,1,0))</f>
        <v>1</v>
      </c>
      <c r="I79" s="27">
        <f>VLOOKUP(C79,SOURCE!S$6:Y$10018,7,0)</f>
        <v>95</v>
      </c>
      <c r="J79" s="28" t="str">
        <f>VLOOKUP(C79,SOURCE!S$6:Y$10018,6,0)</f>
        <v>+</v>
      </c>
      <c r="K79" s="29" t="str">
        <f t="shared" si="9"/>
        <v>+</v>
      </c>
      <c r="L79" s="39" t="str">
        <f>VLOOKUP(C79,SOURCE!S$6:Y$10018,2,0)</f>
        <v>Math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>3 EXIT 4 + 5 EXIT + 12 GSB M2 //39</v>
      </c>
      <c r="O79" t="b">
        <f>ISNA(VLOOKUP(J79,J$3:J78,1,0))</f>
        <v>1</v>
      </c>
      <c r="Q79" s="26" t="str">
        <f>VLOOKUP(I79,SOURCE!B:M,5,0)</f>
        <v>"+"</v>
      </c>
      <c r="S79" s="141"/>
      <c r="T79" s="141"/>
      <c r="U79">
        <f t="shared" si="5"/>
        <v>39</v>
      </c>
      <c r="V79" s="53">
        <f t="shared" si="7"/>
        <v>3259.4390802880903</v>
      </c>
      <c r="W79">
        <f>IF(AND(O79,VLOOKUP(I79,SOURCE!B:M,2,0)&lt;&gt;"/  { itemToBeCoded"),IF(ISERROR(VLOOKUP(J79,TEST!A:F,5,0)),"",VLOOKUP(J79,TEST!A:F,5,0)),"")</f>
        <v>1</v>
      </c>
      <c r="X79">
        <f>IF(AND(O79,VLOOKUP(I79,SOURCE!B:M,2,0)&lt;&gt;"/  { itemToBeCoded"),IF(ISERROR(VLOOKUP(J79,TEST!A:F,6,0)),"",VLOOKUP(J79,TEST!A:F,6,0)),"")</f>
        <v>12</v>
      </c>
      <c r="Y79" t="str">
        <f t="shared" si="8"/>
        <v>both</v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VLOOKUP(C80,SOURCE!$S$3:$Z$2839,8,0)</f>
        <v>ITM_SUB</v>
      </c>
      <c r="E80" s="26" t="str">
        <f>CHAR(34)&amp;VLOOKUP(C80,SOURCE!$S$3:$Z$2839,6,0)&amp;CHAR(34)</f>
        <v>"-"</v>
      </c>
      <c r="F80" s="22" t="str">
        <f>VLOOKUP(C80,SOURCE!$S$3:$AA$2839,9,0)&amp;"           {"&amp;D80&amp;",   "&amp;E80&amp;"},"</f>
        <v xml:space="preserve">           {ITM_SUB,   "-"},</v>
      </c>
      <c r="H80" t="b">
        <f>ISNA(VLOOKUP(J80,J81:J$823,1,0))</f>
        <v>1</v>
      </c>
      <c r="I80" s="27">
        <f>VLOOKUP(C80,SOURCE!S$6:Y$10018,7,0)</f>
        <v>96</v>
      </c>
      <c r="J80" s="28" t="str">
        <f>VLOOKUP(C80,SOURCE!S$6:Y$10018,6,0)</f>
        <v>-</v>
      </c>
      <c r="K80" s="29" t="str">
        <f t="shared" si="9"/>
        <v>-</v>
      </c>
      <c r="L80" s="39" t="str">
        <f>VLOOKUP(C80,SOURCE!S$6:Y$10018,2,0)</f>
        <v>Math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>3 ENTER 4 - 5 EXIT - 6 CHS  GSB M2 //40</v>
      </c>
      <c r="O80" t="b">
        <f>ISNA(VLOOKUP(J80,J$3:J79,1,0))</f>
        <v>1</v>
      </c>
      <c r="Q80" s="26" t="str">
        <f>VLOOKUP(I80,SOURCE!B:M,5,0)</f>
        <v>"-"</v>
      </c>
      <c r="S80" s="141"/>
      <c r="T80" s="141"/>
      <c r="U80">
        <f t="shared" ref="U80:U143" si="10">SUM(U79,W80)</f>
        <v>40</v>
      </c>
      <c r="V80" s="53">
        <f t="shared" si="7"/>
        <v>3253.4390802880903</v>
      </c>
      <c r="W80">
        <f>IF(AND(O80,VLOOKUP(I80,SOURCE!B:M,2,0)&lt;&gt;"/  { itemToBeCoded"),IF(ISERROR(VLOOKUP(J80,TEST!A:F,5,0)),"",VLOOKUP(J80,TEST!A:F,5,0)),"")</f>
        <v>1</v>
      </c>
      <c r="X80">
        <f>IF(AND(O80,VLOOKUP(I80,SOURCE!B:M,2,0)&lt;&gt;"/  { itemToBeCoded"),IF(ISERROR(VLOOKUP(J80,TEST!A:F,6,0)),"",VLOOKUP(J80,TEST!A:F,6,0)),"")</f>
        <v>-6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VLOOKUP(C81,SOURCE!$S$3:$Z$2839,8,0)</f>
        <v>ITM_CHS</v>
      </c>
      <c r="E81" s="26" t="str">
        <f>CHAR(34)&amp;VLOOKUP(C81,SOURCE!$S$3:$Z$2839,6,0)&amp;CHAR(34)</f>
        <v>"CHS"</v>
      </c>
      <c r="F81" s="22" t="str">
        <f>VLOOKUP(C81,SOURCE!$S$3:$AA$2839,9,0)&amp;"           {"&amp;D81&amp;",   "&amp;E81&amp;"},"</f>
        <v xml:space="preserve">           {ITM_CHS,   "CHS"},</v>
      </c>
      <c r="H81" t="b">
        <f>ISNA(VLOOKUP(J81,J82:J$823,1,0))</f>
        <v>1</v>
      </c>
      <c r="I81" s="27">
        <f>VLOOKUP(C81,SOURCE!S$6:Y$10018,7,0)</f>
        <v>97</v>
      </c>
      <c r="J81" s="28" t="str">
        <f>VLOOKUP(C81,SOURCE!S$6:Y$10018,6,0)</f>
        <v>CHS</v>
      </c>
      <c r="K81" s="29" t="str">
        <f t="shared" si="9"/>
        <v>CHS</v>
      </c>
      <c r="L81" s="39" t="str">
        <f>VLOOKUP(C81,SOURCE!S$6:Y$10018,2,0)</f>
        <v>Math</v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VLOOKUP(I81,SOURCE!B:M,5,0)</f>
        <v>"CHS"</v>
      </c>
      <c r="S81" s="141"/>
      <c r="T81" s="141"/>
      <c r="U81">
        <f t="shared" si="10"/>
        <v>40</v>
      </c>
      <c r="V81" s="53">
        <f t="shared" si="7"/>
        <v>3253.4390802880903</v>
      </c>
      <c r="W81">
        <f>IF(AND(O81,VLOOKUP(I81,SOURCE!B:M,2,0)&lt;&gt;"/  { itemToBeCoded"),IF(ISERROR(VLOOKUP(J81,TEST!A:F,5,0)),"",VLOOKUP(J81,TEST!A:F,5,0)),"")</f>
        <v>0</v>
      </c>
      <c r="X81">
        <f>IF(AND(O81,VLOOKUP(I81,SOURCE!B:M,2,0)&lt;&gt;"/  { itemToBeCoded"),IF(ISERROR(VLOOKUP(J81,TEST!A:F,6,0)),"",VLOOKUP(J81,TEST!A:F,6,0)),"")</f>
        <v>0</v>
      </c>
      <c r="Y81" t="str">
        <f t="shared" si="8"/>
        <v/>
      </c>
    </row>
    <row r="82" spans="1:25">
      <c r="A82" s="24" t="str">
        <f>IF(ISNA(VLOOKUP(D82,D83:D$10322,1,0)),"",1)</f>
        <v/>
      </c>
      <c r="B82" s="24">
        <f>IF(ISNA(VLOOKUP(E82,E83:E$10322,1,0)),"",1)</f>
        <v>1</v>
      </c>
      <c r="C82" s="2">
        <v>80</v>
      </c>
      <c r="D82" s="2" t="str">
        <f>VLOOKUP(C82,SOURCE!$S$3:$Z$2839,8,0)</f>
        <v>ITM_MULT</v>
      </c>
      <c r="E82" s="26" t="str">
        <f>CHAR(34)&amp;VLOOKUP(C82,SOURCE!$S$3:$Z$2839,6,0)&amp;CHAR(34)</f>
        <v>"*"</v>
      </c>
      <c r="F82" s="22" t="str">
        <f>VLOOKUP(C82,SOURCE!$S$3:$AA$2839,9,0)&amp;"           {"&amp;D82&amp;",   "&amp;E82&amp;"},"</f>
        <v xml:space="preserve">           {ITM_MULT,   "*"},</v>
      </c>
      <c r="H82" t="b">
        <f>ISNA(VLOOKUP(J82,J83:J$823,1,0))</f>
        <v>0</v>
      </c>
      <c r="I82" s="27">
        <f>VLOOKUP(C82,SOURCE!S$6:Y$10018,7,0)</f>
        <v>98</v>
      </c>
      <c r="J82" s="28" t="str">
        <f>VLOOKUP(C82,SOURCE!S$6:Y$10018,6,0)</f>
        <v>*</v>
      </c>
      <c r="K82" s="29" t="str">
        <f t="shared" si="9"/>
        <v>CROSS</v>
      </c>
      <c r="L82" s="39" t="str">
        <f>VLOOKUP(C82,SOURCE!S$6:Y$10018,2,0)</f>
        <v>Math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/>
      </c>
      <c r="O82" t="b">
        <f>ISNA(VLOOKUP(J82,J$3:J81,1,0))</f>
        <v>0</v>
      </c>
      <c r="Q82" s="26" t="str">
        <f>VLOOKUP(I82,SOURCE!B:M,5,0)</f>
        <v>STD_CROSS</v>
      </c>
      <c r="S82" s="141"/>
      <c r="T82" s="141"/>
      <c r="U82">
        <f t="shared" si="10"/>
        <v>40</v>
      </c>
      <c r="V82" s="53">
        <f t="shared" si="7"/>
        <v>3253.4390802880903</v>
      </c>
      <c r="W82" t="str">
        <f>IF(AND(O82,VLOOKUP(I82,SOURCE!B:M,2,0)&lt;&gt;"/  { itemToBeCoded"),IF(ISERROR(VLOOKUP(J82,TEST!A:F,5,0)),"",VLOOKUP(J82,TEST!A:F,5,0)),"")</f>
        <v/>
      </c>
      <c r="X82" t="str">
        <f>IF(AND(O82,VLOOKUP(I82,SOURCE!B:M,2,0)&lt;&gt;"/  { itemToBeCoded"),IF(ISERROR(VLOOKUP(J82,TEST!A:F,6,0)),"",VLOOKUP(J82,TEST!A:F,6,0)),"")</f>
        <v/>
      </c>
      <c r="Y82" t="str">
        <f t="shared" si="8"/>
        <v/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VLOOKUP(C83,SOURCE!$S$3:$Z$2839,8,0)</f>
        <v>ITM_DIV</v>
      </c>
      <c r="E83" s="26" t="str">
        <f>CHAR(34)&amp;VLOOKUP(C83,SOURCE!$S$3:$Z$2839,6,0)&amp;CHAR(34)</f>
        <v>"/"</v>
      </c>
      <c r="F83" s="22" t="str">
        <f>VLOOKUP(C83,SOURCE!$S$3:$AA$2839,9,0)&amp;"           {"&amp;D83&amp;",   "&amp;E83&amp;"},"</f>
        <v xml:space="preserve">           {ITM_DIV,   "/"},</v>
      </c>
      <c r="H83" t="b">
        <f>ISNA(VLOOKUP(J83,J84:J$823,1,0))</f>
        <v>1</v>
      </c>
      <c r="I83" s="27">
        <f>VLOOKUP(C83,SOURCE!S$6:Y$10018,7,0)</f>
        <v>99</v>
      </c>
      <c r="J83" s="28" t="str">
        <f>VLOOKUP(C83,SOURCE!S$6:Y$10018,6,0)</f>
        <v>/</v>
      </c>
      <c r="K83" s="29" t="str">
        <f t="shared" si="9"/>
        <v>/</v>
      </c>
      <c r="L83" s="39" t="str">
        <f>VLOOKUP(C83,SOURCE!S$6:Y$10018,2,0)</f>
        <v>Math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/>
      </c>
      <c r="O83" t="b">
        <f>ISNA(VLOOKUP(J83,J$3:J82,1,0))</f>
        <v>1</v>
      </c>
      <c r="Q83" s="26" t="str">
        <f>VLOOKUP(I83,SOURCE!B:M,5,0)</f>
        <v>STD_DIVIDE</v>
      </c>
      <c r="S83" s="141"/>
      <c r="T83" s="141"/>
      <c r="U83">
        <f t="shared" si="10"/>
        <v>40</v>
      </c>
      <c r="V83" s="53">
        <f t="shared" si="7"/>
        <v>3253.4390802880903</v>
      </c>
      <c r="W83">
        <f>IF(AND(O83,VLOOKUP(I83,SOURCE!B:M,2,0)&lt;&gt;"/  { itemToBeCoded"),IF(ISERROR(VLOOKUP(J83,TEST!A:F,5,0)),"",VLOOKUP(J83,TEST!A:F,5,0)),"")</f>
        <v>0</v>
      </c>
      <c r="X83">
        <f>IF(AND(O83,VLOOKUP(I83,SOURCE!B:M,2,0)&lt;&gt;"/  { itemToBeCoded"),IF(ISERROR(VLOOKUP(J83,TEST!A:F,6,0)),"",VLOOKUP(J83,TEST!A:F,6,0)),"")</f>
        <v>0</v>
      </c>
      <c r="Y83" t="str">
        <f t="shared" si="8"/>
        <v/>
      </c>
    </row>
    <row r="84" spans="1:25">
      <c r="A84" s="24" t="str">
        <f>IF(ISNA(VLOOKUP(D84,D85:D$10322,1,0)),"",1)</f>
        <v/>
      </c>
      <c r="B84" s="24" t="str">
        <f>IF(ISNA(VLOOKUP(E84,E85:E$10322,1,0)),"",1)</f>
        <v/>
      </c>
      <c r="C84" s="2">
        <v>82</v>
      </c>
      <c r="D84" s="2" t="str">
        <f>VLOOKUP(C84,SOURCE!$S$3:$Z$2839,8,0)</f>
        <v>ITM_IDIV</v>
      </c>
      <c r="E84" s="26" t="str">
        <f>CHAR(34)&amp;VLOOKUP(C84,SOURCE!$S$3:$Z$2839,6,0)&amp;CHAR(34)</f>
        <v>"IDIV"</v>
      </c>
      <c r="F84" s="22" t="str">
        <f>VLOOKUP(C84,SOURCE!$S$3:$AA$2839,9,0)&amp;"           {"&amp;D84&amp;",   "&amp;E84&amp;"},"</f>
        <v xml:space="preserve">           {ITM_IDIV,   "IDIV"},</v>
      </c>
      <c r="H84" t="b">
        <f>ISNA(VLOOKUP(J84,J85:J$823,1,0))</f>
        <v>1</v>
      </c>
      <c r="I84" s="27">
        <f>VLOOKUP(C84,SOURCE!S$6:Y$10018,7,0)</f>
        <v>100</v>
      </c>
      <c r="J84" s="28" t="str">
        <f>VLOOKUP(C84,SOURCE!S$6:Y$10018,6,0)</f>
        <v>IDIV</v>
      </c>
      <c r="K84" s="29" t="str">
        <f t="shared" si="9"/>
        <v>IDIV</v>
      </c>
      <c r="L84" s="39" t="str">
        <f>VLOOKUP(C84,SOURCE!S$6:Y$10018,2,0)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>5 EXIT 2 IDIV 2 GSB M2 //41</v>
      </c>
      <c r="O84" t="b">
        <f>ISNA(VLOOKUP(J84,J$3:J83,1,0))</f>
        <v>1</v>
      </c>
      <c r="Q84" s="26" t="str">
        <f>VLOOKUP(I84,SOURCE!B:M,5,0)</f>
        <v>"IDIV"</v>
      </c>
      <c r="S84" s="141"/>
      <c r="T84" s="141"/>
      <c r="U84">
        <f t="shared" si="10"/>
        <v>41</v>
      </c>
      <c r="V84" s="53">
        <f t="shared" si="7"/>
        <v>3255.4390802880903</v>
      </c>
      <c r="W84">
        <f>IF(AND(O84,VLOOKUP(I84,SOURCE!B:M,2,0)&lt;&gt;"/  { itemToBeCoded"),IF(ISERROR(VLOOKUP(J84,TEST!A:F,5,0)),"",VLOOKUP(J84,TEST!A:F,5,0)),"")</f>
        <v>1</v>
      </c>
      <c r="X84">
        <f>IF(AND(O84,VLOOKUP(I84,SOURCE!B:M,2,0)&lt;&gt;"/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 t="str">
        <f>IF(ISNA(VLOOKUP(E85,E86:E$10322,1,0)),"",1)</f>
        <v/>
      </c>
      <c r="C85" s="2">
        <v>83</v>
      </c>
      <c r="D85" s="2" t="str">
        <f>VLOOKUP(C85,SOURCE!$S$3:$Z$2839,8,0)</f>
        <v>ITM_VIEW</v>
      </c>
      <c r="E85" s="26" t="str">
        <f>CHAR(34)&amp;VLOOKUP(C85,SOURCE!$S$3:$Z$2839,6,0)&amp;CHAR(34)</f>
        <v>"VIEW"</v>
      </c>
      <c r="F85" s="22" t="str">
        <f>VLOOKUP(C85,SOURCE!$S$3:$AA$2839,9,0)&amp;"           {"&amp;D85&amp;",   "&amp;E85&amp;"},"</f>
        <v xml:space="preserve">           {ITM_VIEW,   "VIEW"},</v>
      </c>
      <c r="H85" t="b">
        <f>ISNA(VLOOKUP(J85,J86:J$823,1,0))</f>
        <v>1</v>
      </c>
      <c r="I85" s="27">
        <f>VLOOKUP(C85,SOURCE!S$6:Y$10018,7,0)</f>
        <v>101</v>
      </c>
      <c r="J85" s="28" t="str">
        <f>VLOOKUP(C85,SOURCE!S$6:Y$10018,6,0)</f>
        <v>VIEW</v>
      </c>
      <c r="K85" s="29" t="str">
        <f t="shared" si="9"/>
        <v>VIEW</v>
      </c>
      <c r="L85" s="39" t="str">
        <f>VLOOKUP(C85,SOURCE!S$6:Y$10018,2,0)</f>
        <v/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VLOOKUP(I85,SOURCE!B:M,5,0)</f>
        <v>"VIEW"</v>
      </c>
      <c r="S85" s="141"/>
      <c r="T85" s="141"/>
      <c r="U85">
        <f t="shared" si="10"/>
        <v>41</v>
      </c>
      <c r="V85" s="53">
        <f t="shared" si="7"/>
        <v>3255.4390802880903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VLOOKUP(C86,SOURCE!$S$3:$Z$2839,8,0)</f>
        <v>ITM_MOD</v>
      </c>
      <c r="E86" s="26" t="str">
        <f>CHAR(34)&amp;VLOOKUP(C86,SOURCE!$S$3:$Z$2839,6,0)&amp;CHAR(34)</f>
        <v>"MOD"</v>
      </c>
      <c r="F86" s="22" t="str">
        <f>VLOOKUP(C86,SOURCE!$S$3:$AA$2839,9,0)&amp;"           {"&amp;D86&amp;",   "&amp;E86&amp;"},"</f>
        <v xml:space="preserve">           {ITM_MOD,   "MOD"},</v>
      </c>
      <c r="H86" t="b">
        <f>ISNA(VLOOKUP(J86,J87:J$823,1,0))</f>
        <v>1</v>
      </c>
      <c r="I86" s="27">
        <f>VLOOKUP(C86,SOURCE!S$6:Y$10018,7,0)</f>
        <v>102</v>
      </c>
      <c r="J86" s="28" t="str">
        <f>VLOOKUP(C86,SOURCE!S$6:Y$10018,6,0)</f>
        <v>MOD</v>
      </c>
      <c r="K86" s="29" t="str">
        <f t="shared" si="9"/>
        <v>MOD</v>
      </c>
      <c r="L86" s="39" t="str">
        <f>VLOOKUP(C86,SOURCE!S$6:Y$10018,2,0)</f>
        <v>Math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>5 EXIT 2 MOD 1 GSB M2 //42</v>
      </c>
      <c r="O86" t="b">
        <f>ISNA(VLOOKUP(J86,J$3:J85,1,0))</f>
        <v>1</v>
      </c>
      <c r="Q86" s="26" t="str">
        <f>VLOOKUP(I86,SOURCE!B:M,5,0)</f>
        <v>"MOD"</v>
      </c>
      <c r="S86" s="141"/>
      <c r="T86" s="141"/>
      <c r="U86">
        <f t="shared" si="10"/>
        <v>42</v>
      </c>
      <c r="V86" s="53">
        <f t="shared" si="7"/>
        <v>3256.4390802880903</v>
      </c>
      <c r="W86">
        <f>IF(AND(O86,VLOOKUP(I86,SOURCE!B:M,2,0)&lt;&gt;"/  { itemToBeCoded"),IF(ISERROR(VLOOKUP(J86,TEST!A:F,5,0)),"",VLOOKUP(J86,TEST!A:F,5,0)),"")</f>
        <v>1</v>
      </c>
      <c r="X86">
        <f>IF(AND(O86,VLOOKUP(I86,SOURCE!B:M,2,0)&lt;&gt;"/  { itemToBeCoded"),IF(ISERROR(VLOOKUP(J86,TEST!A:F,6,0)),"",VLOOKUP(J86,TEST!A:F,6,0)),"")</f>
        <v>1</v>
      </c>
      <c r="Y86" t="str">
        <f t="shared" si="8"/>
        <v>both</v>
      </c>
    </row>
    <row r="87" spans="1:25">
      <c r="A87" s="24">
        <f>IF(ISNA(VLOOKUP(D87,D88:D$10322,1,0)),"",1)</f>
        <v>1</v>
      </c>
      <c r="B87" s="24">
        <f>IF(ISNA(VLOOKUP(E87,E88:E$10322,1,0)),"",1)</f>
        <v>1</v>
      </c>
      <c r="C87" s="2">
        <v>85</v>
      </c>
      <c r="D87" s="2" t="str">
        <f>VLOOKUP(C87,SOURCE!$S$3:$Z$2839,8,0)</f>
        <v>ITM_MAX</v>
      </c>
      <c r="E87" s="26" t="str">
        <f>CHAR(34)&amp;VLOOKUP(C87,SOURCE!$S$3:$Z$2839,6,0)&amp;CHAR(34)</f>
        <v>"MAX"</v>
      </c>
      <c r="F87" s="22" t="str">
        <f>VLOOKUP(C87,SOURCE!$S$3:$AA$2839,9,0)&amp;"           {"&amp;D87&amp;",   "&amp;E87&amp;"},"</f>
        <v xml:space="preserve">           {ITM_MAX,   "MAX"},</v>
      </c>
      <c r="H87" t="b">
        <f>ISNA(VLOOKUP(J87,J88:J$823,1,0))</f>
        <v>0</v>
      </c>
      <c r="I87" s="27">
        <f>VLOOKUP(C87,SOURCE!S$6:Y$10018,7,0)</f>
        <v>103</v>
      </c>
      <c r="J87" s="28" t="str">
        <f>VLOOKUP(C87,SOURCE!S$6:Y$10018,6,0)</f>
        <v>MAX</v>
      </c>
      <c r="K87" s="29" t="str">
        <f t="shared" si="9"/>
        <v>max</v>
      </c>
      <c r="L87" s="39" t="str">
        <f>VLOOKUP(C87,SOURCE!S$6:Y$10018,2,0)</f>
        <v/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>5 EXIT 2 MAX 5 GSB M2 //43</v>
      </c>
      <c r="O87" t="b">
        <f>ISNA(VLOOKUP(J87,J$3:J86,1,0))</f>
        <v>1</v>
      </c>
      <c r="Q87" s="26" t="str">
        <f>VLOOKUP(I87,SOURCE!B:M,5,0)</f>
        <v>"max"</v>
      </c>
      <c r="S87" s="141"/>
      <c r="T87" s="141"/>
      <c r="U87">
        <f t="shared" si="10"/>
        <v>43</v>
      </c>
      <c r="V87" s="53">
        <f t="shared" si="7"/>
        <v>3261.4390802880903</v>
      </c>
      <c r="W87">
        <f>IF(AND(O87,VLOOKUP(I87,SOURCE!B:M,2,0)&lt;&gt;"/  { itemToBeCoded"),IF(ISERROR(VLOOKUP(J87,TEST!A:F,5,0)),"",VLOOKUP(J87,TEST!A:F,5,0)),"")</f>
        <v>1</v>
      </c>
      <c r="X87">
        <f>IF(AND(O87,VLOOKUP(I87,SOURCE!B:M,2,0)&lt;&gt;"/  { itemToBeCoded"),IF(ISERROR(VLOOKUP(J87,TEST!A:F,6,0)),"",VLOOKUP(J87,TEST!A:F,6,0)),"")</f>
        <v>5</v>
      </c>
      <c r="Y87" t="str">
        <f t="shared" si="8"/>
        <v>both</v>
      </c>
    </row>
    <row r="88" spans="1:25">
      <c r="A88" s="24">
        <f>IF(ISNA(VLOOKUP(D88,D89:D$10322,1,0)),"",1)</f>
        <v>1</v>
      </c>
      <c r="B88" s="24">
        <f>IF(ISNA(VLOOKUP(E88,E89:E$10322,1,0)),"",1)</f>
        <v>1</v>
      </c>
      <c r="C88" s="2">
        <v>86</v>
      </c>
      <c r="D88" s="2" t="str">
        <f>VLOOKUP(C88,SOURCE!$S$3:$Z$2839,8,0)</f>
        <v>ITM_MIN</v>
      </c>
      <c r="E88" s="26" t="str">
        <f>CHAR(34)&amp;VLOOKUP(C88,SOURCE!$S$3:$Z$2839,6,0)&amp;CHAR(34)</f>
        <v>"MIN"</v>
      </c>
      <c r="F88" s="22" t="str">
        <f>VLOOKUP(C88,SOURCE!$S$3:$AA$2839,9,0)&amp;"           {"&amp;D88&amp;",   "&amp;E88&amp;"},"</f>
        <v xml:space="preserve">           {ITM_MIN,   "MIN"},</v>
      </c>
      <c r="H88" t="b">
        <f>ISNA(VLOOKUP(J88,J89:J$823,1,0))</f>
        <v>0</v>
      </c>
      <c r="I88" s="27">
        <f>VLOOKUP(C88,SOURCE!S$6:Y$10018,7,0)</f>
        <v>104</v>
      </c>
      <c r="J88" s="28" t="str">
        <f>VLOOKUP(C88,SOURCE!S$6:Y$10018,6,0)</f>
        <v>MIN</v>
      </c>
      <c r="K88" s="29" t="str">
        <f t="shared" si="9"/>
        <v>min</v>
      </c>
      <c r="L88" s="39" t="str">
        <f>VLOOKUP(C88,SOURCE!S$6:Y$10018,2,0)</f>
        <v/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>5 EXIT 2 MIN 2 GSB M2 //44</v>
      </c>
      <c r="O88" t="b">
        <f>ISNA(VLOOKUP(J88,J$3:J87,1,0))</f>
        <v>1</v>
      </c>
      <c r="Q88" s="26" t="str">
        <f>VLOOKUP(I88,SOURCE!B:M,5,0)</f>
        <v>"min"</v>
      </c>
      <c r="S88" s="141"/>
      <c r="T88" s="141"/>
      <c r="U88">
        <f t="shared" si="10"/>
        <v>44</v>
      </c>
      <c r="V88" s="53">
        <f t="shared" si="7"/>
        <v>3263.4390802880903</v>
      </c>
      <c r="W88">
        <f>IF(AND(O88,VLOOKUP(I88,SOURCE!B:M,2,0)&lt;&gt;"/  { itemToBeCoded"),IF(ISERROR(VLOOKUP(J88,TEST!A:F,5,0)),"",VLOOKUP(J88,TEST!A:F,5,0)),"")</f>
        <v>1</v>
      </c>
      <c r="X88">
        <f>IF(AND(O88,VLOOKUP(I88,SOURCE!B:M,2,0)&lt;&gt;"/  { itemToBeCoded"),IF(ISERROR(VLOOKUP(J88,TEST!A:F,6,0)),"",VLOOKUP(J88,TEST!A:F,6,0)),"")</f>
        <v>2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>
        <f>IF(ISNA(VLOOKUP(E89,E90:E$10322,1,0)),"",1)</f>
        <v>1</v>
      </c>
      <c r="C89" s="2">
        <v>87</v>
      </c>
      <c r="D89" s="2" t="str">
        <f>VLOOKUP(C89,SOURCE!$S$3:$Z$2839,8,0)</f>
        <v>ITM_MAGNITUDE</v>
      </c>
      <c r="E89" s="26" t="str">
        <f>CHAR(34)&amp;VLOOKUP(C89,SOURCE!$S$3:$Z$2839,6,0)&amp;CHAR(34)</f>
        <v>"ABS"</v>
      </c>
      <c r="F89" s="22" t="str">
        <f>VLOOKUP(C89,SOURCE!$S$3:$AA$2839,9,0)&amp;"           {"&amp;D89&amp;",   "&amp;E89&amp;"},"</f>
        <v xml:space="preserve">           {ITM_MAGNITUDE,   "ABS"},</v>
      </c>
      <c r="H89" t="b">
        <f>ISNA(VLOOKUP(J89,J90:J$823,1,0))</f>
        <v>0</v>
      </c>
      <c r="I89" s="27">
        <f>VLOOKUP(C89,SOURCE!S$6:Y$10018,7,0)</f>
        <v>105</v>
      </c>
      <c r="J89" s="28" t="str">
        <f>VLOOKUP(C89,SOURCE!S$6:Y$10018,6,0)</f>
        <v>ABS</v>
      </c>
      <c r="K89" s="29" t="str">
        <f t="shared" si="9"/>
        <v>|x|</v>
      </c>
      <c r="L89" s="39" t="str">
        <f>VLOOKUP(C89,SOURCE!S$6:Y$10018,2,0)</f>
        <v>Math</v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VLOOKUP(I89,SOURCE!B:M,5,0)</f>
        <v>"|x|"</v>
      </c>
      <c r="S89" s="141"/>
      <c r="T89" s="141"/>
      <c r="U89">
        <f t="shared" si="10"/>
        <v>44</v>
      </c>
      <c r="V89" s="53">
        <f t="shared" si="7"/>
        <v>3263.4390802880903</v>
      </c>
      <c r="W89">
        <f>IF(AND(O89,VLOOKUP(I89,SOURCE!B:M,2,0)&lt;&gt;"/  { itemToBeCoded"),IF(ISERROR(VLOOKUP(J89,TEST!A:F,5,0)),"",VLOOKUP(J89,TEST!A:F,5,0)),"")</f>
        <v>0</v>
      </c>
      <c r="X89">
        <f>IF(AND(O89,VLOOKUP(I89,SOURCE!B:M,2,0)&lt;&gt;"/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VLOOKUP(C90,SOURCE!$S$3:$Z$2839,8,0)</f>
        <v>ITM_NEIGHB</v>
      </c>
      <c r="E90" s="26" t="str">
        <f>CHAR(34)&amp;VLOOKUP(C90,SOURCE!$S$3:$Z$2839,6,0)&amp;CHAR(34)</f>
        <v>"NEIGHB"</v>
      </c>
      <c r="F90" s="22" t="str">
        <f>VLOOKUP(C90,SOURCE!$S$3:$AA$2839,9,0)&amp;"           {"&amp;D90&amp;",   "&amp;E90&amp;"},"</f>
        <v>//           {ITM_NEIGHB,   "NEIGHB"},</v>
      </c>
      <c r="H90" t="b">
        <f>ISNA(VLOOKUP(J90,J91:J$823,1,0))</f>
        <v>1</v>
      </c>
      <c r="I90" s="27">
        <f>VLOOKUP(C90,SOURCE!S$6:Y$10018,7,0)</f>
        <v>106</v>
      </c>
      <c r="J90" s="28" t="str">
        <f>VLOOKUP(C90,SOURCE!S$6:Y$10018,6,0)</f>
        <v>NEIGHB</v>
      </c>
      <c r="K90" s="29" t="str">
        <f t="shared" si="9"/>
        <v>NEIGHB</v>
      </c>
      <c r="L90" s="39" t="str">
        <f>VLOOKUP(C90,SOURCE!S$6:Y$10018,2,0)</f>
        <v>INFO</v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"NEIGHB"</v>
      </c>
      <c r="S90" s="141"/>
      <c r="T90" s="141"/>
      <c r="U90">
        <f t="shared" si="10"/>
        <v>44</v>
      </c>
      <c r="V90" s="53">
        <f t="shared" si="7"/>
        <v>3263.4390802880903</v>
      </c>
      <c r="W90" t="str">
        <f>IF(AND(O90,VLOOKUP(I90,SOURCE!B:M,2,0)&lt;&gt;"/  { itemToBeCoded"),IF(ISERROR(VLOOKUP(J90,TEST!A:F,5,0)),"",VLOOKUP(J90,TEST!A:F,5,0)),"")</f>
        <v/>
      </c>
      <c r="X90" t="str">
        <f>IF(AND(O90,VLOOKUP(I90,SOURCE!B:M,2,0)&lt;&gt;"/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VLOOKUP(C91,SOURCE!$S$3:$Z$2839,8,0)</f>
        <v>ITM_NEXTP</v>
      </c>
      <c r="E91" s="26" t="str">
        <f>CHAR(34)&amp;VLOOKUP(C91,SOURCE!$S$3:$Z$2839,6,0)&amp;CHAR(34)</f>
        <v>"NEXTP"</v>
      </c>
      <c r="F91" s="22" t="str">
        <f>VLOOKUP(C91,SOURCE!$S$3:$AA$2839,9,0)&amp;"           {"&amp;D91&amp;",   "&amp;E91&amp;"},"</f>
        <v xml:space="preserve">           {ITM_NEXTP,   "NEXTP"},</v>
      </c>
      <c r="H91" t="b">
        <f>ISNA(VLOOKUP(J91,J92:J$823,1,0))</f>
        <v>1</v>
      </c>
      <c r="I91" s="27">
        <f>VLOOKUP(C91,SOURCE!S$6:Y$10018,7,0)</f>
        <v>107</v>
      </c>
      <c r="J91" s="28" t="str">
        <f>VLOOKUP(C91,SOURCE!S$6:Y$10018,6,0)</f>
        <v>NEXTP</v>
      </c>
      <c r="K91" s="29" t="str">
        <f t="shared" si="9"/>
        <v>NEXTP</v>
      </c>
      <c r="L91" s="39" t="str">
        <f>VLOOKUP(C91,SOURCE!S$6:Y$10018,2,0)</f>
        <v>Math</v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>201 NEXTP 211 GSB M2 //45</v>
      </c>
      <c r="O91" t="b">
        <f>ISNA(VLOOKUP(J91,J$3:J90,1,0))</f>
        <v>1</v>
      </c>
      <c r="Q91" s="26" t="str">
        <f>VLOOKUP(I91,SOURCE!B:M,5,0)</f>
        <v>"NEXTP"</v>
      </c>
      <c r="S91" s="141"/>
      <c r="T91" s="141"/>
      <c r="U91">
        <f t="shared" si="10"/>
        <v>45</v>
      </c>
      <c r="V91" s="53">
        <f t="shared" si="7"/>
        <v>3474.4390802880903</v>
      </c>
      <c r="W91">
        <f>IF(AND(O91,VLOOKUP(I91,SOURCE!B:M,2,0)&lt;&gt;"/  { itemToBeCoded"),IF(ISERROR(VLOOKUP(J91,TEST!A:F,5,0)),"",VLOOKUP(J91,TEST!A:F,5,0)),"")</f>
        <v>1</v>
      </c>
      <c r="X91">
        <f>IF(AND(O91,VLOOKUP(I91,SOURCE!B:M,2,0)&lt;&gt;"/  { itemToBeCoded"),IF(ISERROR(VLOOKUP(J91,TEST!A:F,6,0)),"",VLOOKUP(J91,TEST!A:F,6,0)),"")</f>
        <v>211</v>
      </c>
      <c r="Y91" t="str">
        <f t="shared" si="8"/>
        <v>both</v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VLOOKUP(C92,SOURCE!$S$3:$Z$2839,8,0)</f>
        <v>ITM_XFACT</v>
      </c>
      <c r="E92" s="26" t="str">
        <f>CHAR(34)&amp;VLOOKUP(C92,SOURCE!$S$3:$Z$2839,6,0)&amp;CHAR(34)</f>
        <v>"X!"</v>
      </c>
      <c r="F92" s="22" t="str">
        <f>VLOOKUP(C92,SOURCE!$S$3:$AA$2839,9,0)&amp;"           {"&amp;D92&amp;",   "&amp;E92&amp;"},"</f>
        <v>//           {ITM_XFACT,   "X!"},</v>
      </c>
      <c r="H92" t="b">
        <f>ISNA(VLOOKUP(J92,J93:J$823,1,0))</f>
        <v>1</v>
      </c>
      <c r="I92" s="27">
        <f>VLOOKUP(C92,SOURCE!S$6:Y$10018,7,0)</f>
        <v>108</v>
      </c>
      <c r="J92" s="28" t="str">
        <f>VLOOKUP(C92,SOURCE!S$6:Y$10018,6,0)</f>
        <v>X!</v>
      </c>
      <c r="K92" s="29" t="str">
        <f t="shared" si="9"/>
        <v>x!</v>
      </c>
      <c r="L92" s="39" t="str">
        <f>VLOOKUP(C92,SOURCE!S$6:Y$10018,2,0)</f>
        <v>Math</v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>5 X! 120 GSB M2 //46</v>
      </c>
      <c r="O92" t="b">
        <f>ISNA(VLOOKUP(J92,J$3:J91,1,0))</f>
        <v>1</v>
      </c>
      <c r="Q92" s="26" t="str">
        <f>VLOOKUP(I92,SOURCE!B:M,5,0)</f>
        <v>"x!"</v>
      </c>
      <c r="S92" s="141"/>
      <c r="T92" s="141"/>
      <c r="U92">
        <f t="shared" si="10"/>
        <v>46</v>
      </c>
      <c r="V92" s="53">
        <f t="shared" si="7"/>
        <v>3594.4390802880903</v>
      </c>
      <c r="W92">
        <f>IF(AND(O92,VLOOKUP(I92,SOURCE!B:M,2,0)&lt;&gt;"/  { itemToBeCoded"),IF(ISERROR(VLOOKUP(J92,TEST!A:F,5,0)),"",VLOOKUP(J92,TEST!A:F,5,0)),"")</f>
        <v>1</v>
      </c>
      <c r="X92">
        <f>IF(AND(O92,VLOOKUP(I92,SOURCE!B:M,2,0)&lt;&gt;"/  { itemToBeCoded"),IF(ISERROR(VLOOKUP(J92,TEST!A:F,6,0)),"",VLOOKUP(J92,TEST!A:F,6,0)),"")</f>
        <v>120</v>
      </c>
      <c r="Y92" t="str">
        <f t="shared" si="8"/>
        <v>both</v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VLOOKUP(C93,SOURCE!$S$3:$Z$2839,8,0)</f>
        <v>ITM_CONSTpi</v>
      </c>
      <c r="E93" s="26" t="str">
        <f>CHAR(34)&amp;VLOOKUP(C93,SOURCE!$S$3:$Z$2839,6,0)&amp;CHAR(34)</f>
        <v>"PI"</v>
      </c>
      <c r="F93" s="22" t="str">
        <f>VLOOKUP(C93,SOURCE!$S$3:$AA$2839,9,0)&amp;"           {"&amp;D93&amp;",   "&amp;E93&amp;"},"</f>
        <v xml:space="preserve">           {ITM_CONSTpi,   "PI"},</v>
      </c>
      <c r="H93" t="b">
        <f>ISNA(VLOOKUP(J93,J94:J$823,1,0))</f>
        <v>1</v>
      </c>
      <c r="I93" s="27">
        <f>VLOOKUP(C93,SOURCE!S$6:Y$10018,7,0)</f>
        <v>109</v>
      </c>
      <c r="J93" s="28" t="str">
        <f>VLOOKUP(C93,SOURCE!S$6:Y$10018,6,0)</f>
        <v>PI</v>
      </c>
      <c r="K93" s="29" t="str">
        <f t="shared" si="9"/>
        <v>pi</v>
      </c>
      <c r="L93" s="39" t="str">
        <f>VLOOKUP(C93,SOURCE!S$6:Y$10018,2,0)</f>
        <v>Constant</v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STD_pi</v>
      </c>
      <c r="S93" s="141"/>
      <c r="T93" s="141"/>
      <c r="U93">
        <f t="shared" si="10"/>
        <v>46</v>
      </c>
      <c r="V93" s="53">
        <f t="shared" si="7"/>
        <v>3594.4390802880903</v>
      </c>
      <c r="W93">
        <f>IF(AND(O93,VLOOKUP(I93,SOURCE!B:M,2,0)&lt;&gt;"/  { itemToBeCoded"),IF(ISERROR(VLOOKUP(J93,TEST!A:F,5,0)),"",VLOOKUP(J93,TEST!A:F,5,0)),"")</f>
        <v>0</v>
      </c>
      <c r="X93">
        <f>IF(AND(O93,VLOOKUP(I93,SOURCE!B:M,2,0)&lt;&gt;"/  { itemToBeCoded"),IF(ISERROR(VLOOKUP(J93,TEST!A:F,6,0)),"",VLOOKUP(J93,TEST!A:F,6,0)),"")</f>
        <v>0</v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VLOOKUP(C94,SOURCE!$S$3:$Z$2839,8,0)</f>
        <v>ITM_CF</v>
      </c>
      <c r="E94" s="26" t="str">
        <f>CHAR(34)&amp;VLOOKUP(C94,SOURCE!$S$3:$Z$2839,6,0)&amp;CHAR(34)</f>
        <v>"CF"</v>
      </c>
      <c r="F94" s="22" t="str">
        <f>VLOOKUP(C94,SOURCE!$S$3:$AA$2839,9,0)&amp;"           {"&amp;D94&amp;",   "&amp;E94&amp;"},"</f>
        <v>//           {ITM_CF,   "CF"},</v>
      </c>
      <c r="H94" t="b">
        <f>ISNA(VLOOKUP(J94,J95:J$823,1,0))</f>
        <v>1</v>
      </c>
      <c r="I94" s="27">
        <f>VLOOKUP(C94,SOURCE!S$6:Y$10018,7,0)</f>
        <v>110</v>
      </c>
      <c r="J94" s="28" t="str">
        <f>VLOOKUP(C94,SOURCE!S$6:Y$10018,6,0)</f>
        <v>CF</v>
      </c>
      <c r="K94" s="29" t="str">
        <f t="shared" si="9"/>
        <v>CF</v>
      </c>
      <c r="L94" s="39" t="str">
        <f>VLOOKUP(C94,SOURCE!S$6:Y$10018,2,0)</f>
        <v/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"CF"</v>
      </c>
      <c r="S94" s="141"/>
      <c r="T94" s="141"/>
      <c r="U94">
        <f t="shared" si="10"/>
        <v>46</v>
      </c>
      <c r="V94" s="53">
        <f t="shared" si="7"/>
        <v>3594.4390802880903</v>
      </c>
      <c r="W94" t="str">
        <f>IF(AND(O94,VLOOKUP(I94,SOURCE!B:M,2,0)&lt;&gt;"/  { itemToBeCoded"),IF(ISERROR(VLOOKUP(J94,TEST!A:F,5,0)),"",VLOOKUP(J94,TEST!A:F,5,0)),"")</f>
        <v/>
      </c>
      <c r="X94" t="str">
        <f>IF(AND(O94,VLOOKUP(I94,SOURCE!B:M,2,0)&lt;&gt;"/  { itemToBeCoded"),IF(ISERROR(VLOOKUP(J94,TEST!A:F,6,0)),"",VLOOKUP(J94,TEST!A:F,6,0)),"")</f>
        <v/>
      </c>
      <c r="Y94" t="str">
        <f t="shared" si="8"/>
        <v/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VLOOKUP(C95,SOURCE!$S$3:$Z$2839,8,0)</f>
        <v>ITM_SF</v>
      </c>
      <c r="E95" s="26" t="str">
        <f>CHAR(34)&amp;VLOOKUP(C95,SOURCE!$S$3:$Z$2839,6,0)&amp;CHAR(34)</f>
        <v>"SF"</v>
      </c>
      <c r="F95" s="22" t="str">
        <f>VLOOKUP(C95,SOURCE!$S$3:$AA$2839,9,0)&amp;"           {"&amp;D95&amp;",   "&amp;E95&amp;"},"</f>
        <v>//           {ITM_SF,   "SF"},</v>
      </c>
      <c r="H95" t="b">
        <f>ISNA(VLOOKUP(J95,J96:J$823,1,0))</f>
        <v>1</v>
      </c>
      <c r="I95" s="27">
        <f>VLOOKUP(C95,SOURCE!S$6:Y$10018,7,0)</f>
        <v>111</v>
      </c>
      <c r="J95" s="28" t="str">
        <f>VLOOKUP(C95,SOURCE!S$6:Y$10018,6,0)</f>
        <v>SF</v>
      </c>
      <c r="K95" s="29" t="str">
        <f t="shared" si="9"/>
        <v>SF</v>
      </c>
      <c r="L95" s="39" t="str">
        <f>VLOOKUP(C95,SOURCE!S$6:Y$10018,2,0)</f>
        <v/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VLOOKUP(I95,SOURCE!B:M,5,0)</f>
        <v>"SF"</v>
      </c>
      <c r="S95" s="141"/>
      <c r="T95" s="141"/>
      <c r="U95">
        <f t="shared" si="10"/>
        <v>46</v>
      </c>
      <c r="V95" s="53">
        <f t="shared" si="7"/>
        <v>3594.4390802880903</v>
      </c>
      <c r="W95" t="str">
        <f>IF(AND(O95,VLOOKUP(I95,SOURCE!B:M,2,0)&lt;&gt;"/  { itemToBeCoded"),IF(ISERROR(VLOOKUP(J95,TEST!A:F,5,0)),"",VLOOKUP(J95,TEST!A:F,5,0)),"")</f>
        <v/>
      </c>
      <c r="X95" t="str">
        <f>IF(AND(O95,VLOOKUP(I95,SOURCE!B:M,2,0)&lt;&gt;"/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VLOOKUP(C96,SOURCE!$S$3:$Z$2839,8,0)</f>
        <v>ITM_FF</v>
      </c>
      <c r="E96" s="26" t="str">
        <f>CHAR(34)&amp;VLOOKUP(C96,SOURCE!$S$3:$Z$2839,6,0)&amp;CHAR(34)</f>
        <v>"FF"</v>
      </c>
      <c r="F96" s="22" t="str">
        <f>VLOOKUP(C96,SOURCE!$S$3:$AA$2839,9,0)&amp;"           {"&amp;D96&amp;",   "&amp;E96&amp;"},"</f>
        <v>//           {ITM_FF,   "FF"},</v>
      </c>
      <c r="H96" t="b">
        <f>ISNA(VLOOKUP(J96,J97:J$823,1,0))</f>
        <v>1</v>
      </c>
      <c r="I96" s="27">
        <f>VLOOKUP(C96,SOURCE!S$6:Y$10018,7,0)</f>
        <v>112</v>
      </c>
      <c r="J96" s="28" t="str">
        <f>VLOOKUP(C96,SOURCE!S$6:Y$10018,6,0)</f>
        <v>FF</v>
      </c>
      <c r="K96" s="29" t="str">
        <f t="shared" si="9"/>
        <v>FF</v>
      </c>
      <c r="L96" s="39" t="str">
        <f>VLOOKUP(C96,SOURCE!S$6:Y$10018,2,0)</f>
        <v/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"FF"</v>
      </c>
      <c r="S96" s="141"/>
      <c r="T96" s="141"/>
      <c r="U96">
        <f t="shared" si="10"/>
        <v>46</v>
      </c>
      <c r="V96" s="53">
        <f t="shared" si="7"/>
        <v>3594.4390802880903</v>
      </c>
      <c r="W96" t="str">
        <f>IF(AND(O96,VLOOKUP(I96,SOURCE!B:M,2,0)&lt;&gt;"/  { itemToBeCoded"),IF(ISERROR(VLOOKUP(J96,TEST!A:F,5,0)),"",VLOOKUP(J96,TEST!A:F,5,0)),"")</f>
        <v/>
      </c>
      <c r="X96" t="str">
        <f>IF(AND(O96,VLOOKUP(I96,SOURCE!B:M,2,0)&lt;&gt;"/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VLOOKUP(C97,SOURCE!$S$3:$Z$2839,8,0)</f>
        <v>ITM_M_SQR</v>
      </c>
      <c r="E97" s="26" t="str">
        <f>CHAR(34)&amp;VLOOKUP(C97,SOURCE!$S$3:$Z$2839,6,0)&amp;CHAR(34)</f>
        <v>"M.SQR?"</v>
      </c>
      <c r="F97" s="22" t="str">
        <f>VLOOKUP(C97,SOURCE!$S$3:$AA$2839,9,0)&amp;"           {"&amp;D97&amp;",   "&amp;E97&amp;"},"</f>
        <v>//           {ITM_M_SQR,   "M.SQR?"},</v>
      </c>
      <c r="H97" t="b">
        <f>ISNA(VLOOKUP(J97,J98:J$823,1,0))</f>
        <v>1</v>
      </c>
      <c r="I97" s="27">
        <f>VLOOKUP(C97,SOURCE!S$6:Y$10018,7,0)</f>
        <v>113</v>
      </c>
      <c r="J97" s="28" t="str">
        <f>VLOOKUP(C97,SOURCE!S$6:Y$10018,6,0)</f>
        <v>M.SQR?</v>
      </c>
      <c r="K97" s="29" t="str">
        <f t="shared" si="9"/>
        <v>M.SQR?</v>
      </c>
      <c r="L97" s="39" t="str">
        <f>VLOOKUP(C97,SOURCE!S$6:Y$10018,2,0)</f>
        <v/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"M.SQR?"</v>
      </c>
      <c r="S97" s="141"/>
      <c r="T97" s="141"/>
      <c r="U97">
        <f t="shared" si="10"/>
        <v>46</v>
      </c>
      <c r="V97" s="53">
        <f t="shared" si="7"/>
        <v>3594.4390802880903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VLOOKUP(C98,SOURCE!$S$3:$Z$2839,8,0)</f>
        <v>ITM_toDEG</v>
      </c>
      <c r="E98" s="26" t="str">
        <f>CHAR(34)&amp;VLOOKUP(C98,SOURCE!$S$3:$Z$2839,6,0)&amp;CHAR(34)</f>
        <v>"&gt;DEG"</v>
      </c>
      <c r="F98" s="22" t="str">
        <f>VLOOKUP(C98,SOURCE!$S$3:$AA$2839,9,0)&amp;"           {"&amp;D98&amp;",   "&amp;E98&amp;"},"</f>
        <v xml:space="preserve">           {ITM_toDEG,   "&gt;DEG"},</v>
      </c>
      <c r="H98" t="b">
        <f>ISNA(VLOOKUP(J98,J99:J$823,1,0))</f>
        <v>1</v>
      </c>
      <c r="I98" s="27">
        <f>VLOOKUP(C98,SOURCE!S$6:Y$10018,7,0)</f>
        <v>115</v>
      </c>
      <c r="J98" s="28" t="str">
        <f>VLOOKUP(C98,SOURCE!S$6:Y$10018,6,0)</f>
        <v>&gt;DEG</v>
      </c>
      <c r="K98" s="29" t="str">
        <f t="shared" si="9"/>
        <v>&gt;DEG</v>
      </c>
      <c r="L98" s="39" t="str">
        <f>VLOOKUP(C98,SOURCE!S$6:Y$10018,2,0)</f>
        <v>Trig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>RAD 0.2 &gt;DEG &gt;REAL 0.2 GSB M2 //47</v>
      </c>
      <c r="O98" t="b">
        <f>ISNA(VLOOKUP(J98,J$3:J97,1,0))</f>
        <v>1</v>
      </c>
      <c r="Q98" s="26" t="str">
        <f>VLOOKUP(I98,SOURCE!B:M,5,0)</f>
        <v>STD_RIGHT_ARROW "DEG"</v>
      </c>
      <c r="S98" s="141"/>
      <c r="T98" s="141"/>
      <c r="U98">
        <f t="shared" si="10"/>
        <v>47</v>
      </c>
      <c r="V98" s="53">
        <f t="shared" si="7"/>
        <v>3594.6390802880901</v>
      </c>
      <c r="W98">
        <f>IF(AND(O98,VLOOKUP(I98,SOURCE!B:M,2,0)&lt;&gt;"/  { itemToBeCoded"),IF(ISERROR(VLOOKUP(J98,TEST!A:F,5,0)),"",VLOOKUP(J98,TEST!A:F,5,0)),"")</f>
        <v>1</v>
      </c>
      <c r="X98">
        <f>IF(AND(O98,VLOOKUP(I98,SOURCE!B:M,2,0)&lt;&gt;"/  { itemToBeCoded"),IF(ISERROR(VLOOKUP(J98,TEST!A:F,6,0)),"",VLOOKUP(J98,TEST!A:F,6,0)),"")</f>
        <v>0.2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VLOOKUP(C99,SOURCE!$S$3:$Z$2839,8,0)</f>
        <v>ITM_toDMS</v>
      </c>
      <c r="E99" s="26" t="str">
        <f>CHAR(34)&amp;VLOOKUP(C99,SOURCE!$S$3:$Z$2839,6,0)&amp;CHAR(34)</f>
        <v>"&gt;D.MS"</v>
      </c>
      <c r="F99" s="22" t="str">
        <f>VLOOKUP(C99,SOURCE!$S$3:$AA$2839,9,0)&amp;"           {"&amp;D99&amp;",   "&amp;E99&amp;"},"</f>
        <v xml:space="preserve">           {ITM_toDMS,   "&gt;D.MS"},</v>
      </c>
      <c r="H99" t="b">
        <f>ISNA(VLOOKUP(J99,J100:J$823,1,0))</f>
        <v>1</v>
      </c>
      <c r="I99" s="27">
        <f>VLOOKUP(C99,SOURCE!S$6:Y$10018,7,0)</f>
        <v>116</v>
      </c>
      <c r="J99" s="28" t="str">
        <f>VLOOKUP(C99,SOURCE!S$6:Y$10018,6,0)</f>
        <v>&gt;D.MS</v>
      </c>
      <c r="K99" s="29" t="str">
        <f t="shared" si="9"/>
        <v>&gt;D.MS</v>
      </c>
      <c r="L99" s="39" t="str">
        <f>VLOOKUP(C99,SOURCE!S$6:Y$10018,2,0)</f>
        <v>Trig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STD_RIGHT_ARROW "D.MS"</v>
      </c>
      <c r="S99" s="141"/>
      <c r="T99" s="141"/>
      <c r="U99">
        <f t="shared" si="10"/>
        <v>47</v>
      </c>
      <c r="V99" s="53">
        <f t="shared" si="7"/>
        <v>3594.6390802880901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VLOOKUP(C100,SOURCE!$S$3:$Z$2839,8,0)</f>
        <v>ITM_toGRAD</v>
      </c>
      <c r="E100" s="26" t="str">
        <f>CHAR(34)&amp;VLOOKUP(C100,SOURCE!$S$3:$Z$2839,6,0)&amp;CHAR(34)</f>
        <v>"&gt;GRAD"</v>
      </c>
      <c r="F100" s="22" t="str">
        <f>VLOOKUP(C100,SOURCE!$S$3:$AA$2839,9,0)&amp;"           {"&amp;D100&amp;",   "&amp;E100&amp;"},"</f>
        <v xml:space="preserve">           {ITM_toGRAD,   "&gt;GRAD"},</v>
      </c>
      <c r="H100" t="b">
        <f>ISNA(VLOOKUP(J100,J101:J$823,1,0))</f>
        <v>1</v>
      </c>
      <c r="I100" s="27">
        <f>VLOOKUP(C100,SOURCE!S$6:Y$10018,7,0)</f>
        <v>117</v>
      </c>
      <c r="J100" s="28" t="str">
        <f>VLOOKUP(C100,SOURCE!S$6:Y$10018,6,0)</f>
        <v>&gt;GRAD</v>
      </c>
      <c r="K100" s="29" t="str">
        <f t="shared" si="9"/>
        <v>&gt;GRAD</v>
      </c>
      <c r="L100" s="39" t="str">
        <f>VLOOKUP(C100,SOURCE!S$6:Y$10018,2,0)</f>
        <v>Trig</v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STD_RIGHT_ARROW "GRAD"</v>
      </c>
      <c r="S100" s="141"/>
      <c r="T100" s="141"/>
      <c r="U100">
        <f t="shared" si="10"/>
        <v>47</v>
      </c>
      <c r="V100" s="53">
        <f t="shared" si="7"/>
        <v>3594.6390802880901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8"/>
        <v/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VLOOKUP(C101,SOURCE!$S$3:$Z$2839,8,0)</f>
        <v>ITM_toMULpi</v>
      </c>
      <c r="E101" s="26" t="str">
        <f>CHAR(34)&amp;VLOOKUP(C101,SOURCE!$S$3:$Z$2839,6,0)&amp;CHAR(34)</f>
        <v>"&gt;MULPI"</v>
      </c>
      <c r="F101" s="22" t="str">
        <f>VLOOKUP(C101,SOURCE!$S$3:$AA$2839,9,0)&amp;"           {"&amp;D101&amp;",   "&amp;E101&amp;"},"</f>
        <v xml:space="preserve">           {ITM_toMULpi,   "&gt;MULPI"},</v>
      </c>
      <c r="H101" t="b">
        <f>ISNA(VLOOKUP(J101,J102:J$823,1,0))</f>
        <v>1</v>
      </c>
      <c r="I101" s="27">
        <f>VLOOKUP(C101,SOURCE!S$6:Y$10018,7,0)</f>
        <v>118</v>
      </c>
      <c r="J101" s="28" t="str">
        <f>VLOOKUP(C101,SOURCE!S$6:Y$10018,6,0)</f>
        <v>&gt;MULPI</v>
      </c>
      <c r="K101" s="29" t="str">
        <f t="shared" si="9"/>
        <v>&gt;MULpi</v>
      </c>
      <c r="L101" s="39" t="str">
        <f>VLOOKUP(C101,SOURCE!S$6:Y$10018,2,0)</f>
        <v>Trig</v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VLOOKUP(I101,SOURCE!B:M,5,0)</f>
        <v>STD_RIGHT_ARROW "MUL" STD_pi</v>
      </c>
      <c r="S101" s="141"/>
      <c r="T101" s="141"/>
      <c r="U101">
        <f t="shared" si="10"/>
        <v>47</v>
      </c>
      <c r="V101" s="53">
        <f t="shared" si="7"/>
        <v>3594.6390802880901</v>
      </c>
      <c r="W101" t="str">
        <f>IF(AND(O101,VLOOKUP(I101,SOURCE!B:M,2,0)&lt;&gt;"/  { itemToBeCoded"),IF(ISERROR(VLOOKUP(J101,TEST!A:F,5,0)),"",VLOOKUP(J101,TEST!A:F,5,0)),"")</f>
        <v/>
      </c>
      <c r="X101" t="str">
        <f>IF(AND(O101,VLOOKUP(I101,SOURCE!B:M,2,0)&lt;&gt;"/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VLOOKUP(C102,SOURCE!$S$3:$Z$2839,8,0)</f>
        <v>ITM_toRAD</v>
      </c>
      <c r="E102" s="26" t="str">
        <f>CHAR(34)&amp;VLOOKUP(C102,SOURCE!$S$3:$Z$2839,6,0)&amp;CHAR(34)</f>
        <v>"&gt;RAD"</v>
      </c>
      <c r="F102" s="22" t="str">
        <f>VLOOKUP(C102,SOURCE!$S$3:$AA$2839,9,0)&amp;"           {"&amp;D102&amp;",   "&amp;E102&amp;"},"</f>
        <v xml:space="preserve">           {ITM_toRAD,   "&gt;RAD"},</v>
      </c>
      <c r="H102" t="b">
        <f>ISNA(VLOOKUP(J102,J103:J$823,1,0))</f>
        <v>1</v>
      </c>
      <c r="I102" s="27">
        <f>VLOOKUP(C102,SOURCE!S$6:Y$10018,7,0)</f>
        <v>119</v>
      </c>
      <c r="J102" s="28" t="str">
        <f>VLOOKUP(C102,SOURCE!S$6:Y$10018,6,0)</f>
        <v>&gt;RAD</v>
      </c>
      <c r="K102" s="29" t="str">
        <f t="shared" si="9"/>
        <v>&gt;RAD</v>
      </c>
      <c r="L102" s="39" t="str">
        <f>VLOOKUP(C102,SOURCE!S$6:Y$10018,2,0)</f>
        <v>Trig</v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>DEG 20 &gt;RAD &gt;REAL 0.349065850398866 GSB M2 //48</v>
      </c>
      <c r="O102" t="b">
        <f>ISNA(VLOOKUP(J102,J$3:J101,1,0))</f>
        <v>1</v>
      </c>
      <c r="Q102" s="26" t="str">
        <f>VLOOKUP(I102,SOURCE!B:M,5,0)</f>
        <v>STD_RIGHT_ARROW "RAD"</v>
      </c>
      <c r="S102" s="141"/>
      <c r="T102" s="141"/>
      <c r="U102">
        <f t="shared" si="10"/>
        <v>48</v>
      </c>
      <c r="V102" s="53">
        <f t="shared" si="7"/>
        <v>3594.9881461384889</v>
      </c>
      <c r="W102">
        <f>IF(AND(O102,VLOOKUP(I102,SOURCE!B:M,2,0)&lt;&gt;"/  { itemToBeCoded"),IF(ISERROR(VLOOKUP(J102,TEST!A:F,5,0)),"",VLOOKUP(J102,TEST!A:F,5,0)),"")</f>
        <v>1</v>
      </c>
      <c r="X102">
        <f>IF(AND(O102,VLOOKUP(I102,SOURCE!B:M,2,0)&lt;&gt;"/  { itemToBeCoded"),IF(ISERROR(VLOOKUP(J102,TEST!A:F,6,0)),"",VLOOKUP(J102,TEST!A:F,6,0)),"")</f>
        <v>0.3490658503988659</v>
      </c>
      <c r="Y102" t="str">
        <f t="shared" si="8"/>
        <v>both</v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VLOOKUP(C103,SOURCE!$S$3:$Z$2839,8,0)</f>
        <v>ITM_DtoR</v>
      </c>
      <c r="E103" s="26" t="str">
        <f>CHAR(34)&amp;VLOOKUP(C103,SOURCE!$S$3:$Z$2839,6,0)&amp;CHAR(34)</f>
        <v>"D&gt;R"</v>
      </c>
      <c r="F103" s="22" t="str">
        <f>VLOOKUP(C103,SOURCE!$S$3:$AA$2839,9,0)&amp;"           {"&amp;D103&amp;",   "&amp;E103&amp;"},"</f>
        <v xml:space="preserve">           {ITM_DtoR,   "D&gt;R"},</v>
      </c>
      <c r="H103" t="b">
        <f>ISNA(VLOOKUP(J103,J104:J$823,1,0))</f>
        <v>1</v>
      </c>
      <c r="I103" s="27">
        <f>VLOOKUP(C103,SOURCE!S$6:Y$10018,7,0)</f>
        <v>120</v>
      </c>
      <c r="J103" s="28" t="str">
        <f>VLOOKUP(C103,SOURCE!S$6:Y$10018,6,0)</f>
        <v>D&gt;R</v>
      </c>
      <c r="K103" s="29" t="str">
        <f t="shared" si="9"/>
        <v>D&gt;R</v>
      </c>
      <c r="L103" s="39" t="str">
        <f>VLOOKUP(C103,SOURCE!S$6:Y$10018,2,0)</f>
        <v>Trig</v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>20 D&gt;R &gt;REAL 0.349065850398866 GSB M2 //49</v>
      </c>
      <c r="O103" t="b">
        <f>ISNA(VLOOKUP(J103,J$3:J102,1,0))</f>
        <v>1</v>
      </c>
      <c r="Q103" s="26" t="str">
        <f>VLOOKUP(I103,SOURCE!B:M,5,0)</f>
        <v>"D" STD_RIGHT_ARROW "R"</v>
      </c>
      <c r="S103" s="141"/>
      <c r="T103" s="141"/>
      <c r="U103">
        <f t="shared" si="10"/>
        <v>49</v>
      </c>
      <c r="V103" s="53">
        <f t="shared" si="7"/>
        <v>3595.3372119888877</v>
      </c>
      <c r="W103">
        <f>IF(AND(O103,VLOOKUP(I103,SOURCE!B:M,2,0)&lt;&gt;"/  { itemToBeCoded"),IF(ISERROR(VLOOKUP(J103,TEST!A:F,5,0)),"",VLOOKUP(J103,TEST!A:F,5,0)),"")</f>
        <v>1</v>
      </c>
      <c r="X103">
        <f>IF(AND(O103,VLOOKUP(I103,SOURCE!B:M,2,0)&lt;&gt;"/  { itemToBeCoded"),IF(ISERROR(VLOOKUP(J103,TEST!A:F,6,0)),"",VLOOKUP(J103,TEST!A:F,6,0)),"")</f>
        <v>0.3490658503988659</v>
      </c>
      <c r="Y103" t="str">
        <f t="shared" si="8"/>
        <v>both</v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VLOOKUP(C104,SOURCE!$S$3:$Z$2839,8,0)</f>
        <v>ITM_RtoD</v>
      </c>
      <c r="E104" s="26" t="str">
        <f>CHAR(34)&amp;VLOOKUP(C104,SOURCE!$S$3:$Z$2839,6,0)&amp;CHAR(34)</f>
        <v>"R&gt;D"</v>
      </c>
      <c r="F104" s="22" t="str">
        <f>VLOOKUP(C104,SOURCE!$S$3:$AA$2839,9,0)&amp;"           {"&amp;D104&amp;",   "&amp;E104&amp;"},"</f>
        <v xml:space="preserve">           {ITM_RtoD,   "R&gt;D"},</v>
      </c>
      <c r="H104" t="b">
        <f>ISNA(VLOOKUP(J104,J105:J$823,1,0))</f>
        <v>1</v>
      </c>
      <c r="I104" s="27">
        <f>VLOOKUP(C104,SOURCE!S$6:Y$10018,7,0)</f>
        <v>121</v>
      </c>
      <c r="J104" s="28" t="str">
        <f>VLOOKUP(C104,SOURCE!S$6:Y$10018,6,0)</f>
        <v>R&gt;D</v>
      </c>
      <c r="K104" s="29" t="str">
        <f t="shared" si="9"/>
        <v>R&gt;D</v>
      </c>
      <c r="L104" s="39" t="str">
        <f>VLOOKUP(C104,SOURCE!S$6:Y$10018,2,0)</f>
        <v>Trig</v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>20 R&gt;D &gt;REAL 1145.91559026165 GSB M2 //50</v>
      </c>
      <c r="O104" t="b">
        <f>ISNA(VLOOKUP(J104,J$3:J103,1,0))</f>
        <v>1</v>
      </c>
      <c r="Q104" s="26" t="str">
        <f>VLOOKUP(I104,SOURCE!B:M,5,0)</f>
        <v>"R" STD_RIGHT_ARROW "D"</v>
      </c>
      <c r="S104" s="141"/>
      <c r="T104" s="141"/>
      <c r="U104">
        <f t="shared" si="10"/>
        <v>50</v>
      </c>
      <c r="V104" s="53">
        <f t="shared" si="7"/>
        <v>4741.2528022505339</v>
      </c>
      <c r="W104">
        <f>IF(AND(O104,VLOOKUP(I104,SOURCE!B:M,2,0)&lt;&gt;"/  { itemToBeCoded"),IF(ISERROR(VLOOKUP(J104,TEST!A:F,5,0)),"",VLOOKUP(J104,TEST!A:F,5,0)),"")</f>
        <v>1</v>
      </c>
      <c r="X104">
        <f>IF(AND(O104,VLOOKUP(I104,SOURCE!B:M,2,0)&lt;&gt;"/  { itemToBeCoded"),IF(ISERROR(VLOOKUP(J104,TEST!A:F,6,0)),"",VLOOKUP(J104,TEST!A:F,6,0)),"")</f>
        <v>1145.9155902616465</v>
      </c>
      <c r="Y104" t="str">
        <f t="shared" si="8"/>
        <v>both</v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VLOOKUP(C105,SOURCE!$S$3:$Z$2839,8,0)</f>
        <v>ITM_RMD</v>
      </c>
      <c r="E105" s="26" t="str">
        <f>CHAR(34)&amp;VLOOKUP(C105,SOURCE!$S$3:$Z$2839,6,0)&amp;CHAR(34)</f>
        <v>"RMD"</v>
      </c>
      <c r="F105" s="22" t="str">
        <f>VLOOKUP(C105,SOURCE!$S$3:$AA$2839,9,0)&amp;"           {"&amp;D105&amp;",   "&amp;E105&amp;"},"</f>
        <v>//           {ITM_RMD,   "RMD"},</v>
      </c>
      <c r="H105" t="b">
        <f>ISNA(VLOOKUP(J105,J106:J$823,1,0))</f>
        <v>1</v>
      </c>
      <c r="I105" s="27">
        <f>VLOOKUP(C105,SOURCE!S$6:Y$10018,7,0)</f>
        <v>122</v>
      </c>
      <c r="J105" s="28" t="str">
        <f>VLOOKUP(C105,SOURCE!S$6:Y$10018,6,0)</f>
        <v>RMD</v>
      </c>
      <c r="K105" s="29" t="str">
        <f t="shared" si="9"/>
        <v>RMD</v>
      </c>
      <c r="L105" s="39" t="str">
        <f>VLOOKUP(C105,SOURCE!S$6:Y$10018,2,0)</f>
        <v>Math</v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"RMD"</v>
      </c>
      <c r="S105" s="141"/>
      <c r="T105" s="141"/>
      <c r="U105">
        <f t="shared" si="10"/>
        <v>50</v>
      </c>
      <c r="V105" s="53">
        <f t="shared" si="7"/>
        <v>4741.2528022505339</v>
      </c>
      <c r="W105" t="str">
        <f>IF(AND(O105,VLOOKUP(I105,SOURCE!B:M,2,0)&lt;&gt;"/  { itemToBeCoded"),IF(ISERROR(VLOOKUP(J105,TEST!A:F,5,0)),"",VLOOKUP(J105,TEST!A:F,5,0)),"")</f>
        <v/>
      </c>
      <c r="X105" t="str">
        <f>IF(AND(O105,VLOOKUP(I105,SOURCE!B:M,2,0)&lt;&gt;"/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VLOOKUP(C106,SOURCE!$S$3:$Z$2839,8,0)</f>
        <v>ITM_LOGICALNOT</v>
      </c>
      <c r="E106" s="26" t="str">
        <f>CHAR(34)&amp;VLOOKUP(C106,SOURCE!$S$3:$Z$2839,6,0)&amp;CHAR(34)</f>
        <v>"NOT"</v>
      </c>
      <c r="F106" s="22" t="str">
        <f>VLOOKUP(C106,SOURCE!$S$3:$AA$2839,9,0)&amp;"           {"&amp;D106&amp;",   "&amp;E106&amp;"},"</f>
        <v>//           {ITM_LOGICALNOT,   "NOT"},</v>
      </c>
      <c r="H106" t="b">
        <f>ISNA(VLOOKUP(J106,J107:J$823,1,0))</f>
        <v>1</v>
      </c>
      <c r="I106" s="27">
        <f>VLOOKUP(C106,SOURCE!S$6:Y$10018,7,0)</f>
        <v>123</v>
      </c>
      <c r="J106" s="28" t="str">
        <f>VLOOKUP(C106,SOURCE!S$6:Y$10018,6,0)</f>
        <v>NOT</v>
      </c>
      <c r="K106" s="29" t="str">
        <f t="shared" si="9"/>
        <v>NOT</v>
      </c>
      <c r="L106" s="39" t="str">
        <f>VLOOKUP(C106,SOURCE!S$6:Y$10018,2,0)</f>
        <v>Logic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"NOT"</v>
      </c>
      <c r="U106">
        <f t="shared" si="10"/>
        <v>50</v>
      </c>
      <c r="V106" s="53">
        <f t="shared" si="7"/>
        <v>4741.2528022505339</v>
      </c>
      <c r="W106" t="str">
        <f>IF(AND(O106,VLOOKUP(I106,SOURCE!B:M,2,0)&lt;&gt;"/  { itemToBeCoded"),IF(ISERROR(VLOOKUP(J106,TEST!A:F,5,0)),"",VLOOKUP(J106,TEST!A:F,5,0)),"")</f>
        <v/>
      </c>
      <c r="X106" t="str">
        <f>IF(AND(O106,VLOOKUP(I106,SOURCE!B:M,2,0)&lt;&gt;"/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 t="str">
        <f>IF(ISNA(VLOOKUP(E107,E108:E$10322,1,0)),"",1)</f>
        <v/>
      </c>
      <c r="C107" s="2">
        <v>105</v>
      </c>
      <c r="D107" s="2" t="str">
        <f>VLOOKUP(C107,SOURCE!$S$3:$Z$2839,8,0)</f>
        <v>ITM_LOGICALAND</v>
      </c>
      <c r="E107" s="26" t="str">
        <f>CHAR(34)&amp;VLOOKUP(C107,SOURCE!$S$3:$Z$2839,6,0)&amp;CHAR(34)</f>
        <v>"AND"</v>
      </c>
      <c r="F107" s="22" t="str">
        <f>VLOOKUP(C107,SOURCE!$S$3:$AA$2839,9,0)&amp;"           {"&amp;D107&amp;",   "&amp;E107&amp;"},"</f>
        <v>//           {ITM_LOGICALAND,   "AND"},</v>
      </c>
      <c r="H107" t="b">
        <f>ISNA(VLOOKUP(J107,J108:J$823,1,0))</f>
        <v>1</v>
      </c>
      <c r="I107" s="27">
        <f>VLOOKUP(C107,SOURCE!S$6:Y$10018,7,0)</f>
        <v>124</v>
      </c>
      <c r="J107" s="28" t="str">
        <f>VLOOKUP(C107,SOURCE!S$6:Y$10018,6,0)</f>
        <v>AND</v>
      </c>
      <c r="K107" s="29" t="str">
        <f t="shared" si="9"/>
        <v>AND</v>
      </c>
      <c r="L107" s="39" t="str">
        <f>VLOOKUP(C107,SOURCE!S$6:Y$10018,2,0)</f>
        <v>Logic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VLOOKUP(I107,SOURCE!B:M,5,0)</f>
        <v>"AND"</v>
      </c>
      <c r="U107">
        <f t="shared" si="10"/>
        <v>50</v>
      </c>
      <c r="V107" s="53">
        <f t="shared" si="7"/>
        <v>4741.2528022505339</v>
      </c>
      <c r="W107" t="str">
        <f>IF(AND(O107,VLOOKUP(I107,SOURCE!B:M,2,0)&lt;&gt;"/  { itemToBeCoded"),IF(ISERROR(VLOOKUP(J107,TEST!A:F,5,0)),"",VLOOKUP(J107,TEST!A:F,5,0)),"")</f>
        <v/>
      </c>
      <c r="X107" t="str">
        <f>IF(AND(O107,VLOOKUP(I107,SOURCE!B:M,2,0)&lt;&gt;"/  { itemToBeCoded"),IF(ISERROR(VLOOKUP(J107,TEST!A:F,6,0)),"",VLOOKUP(J107,TEST!A:F,6,0)),"")</f>
        <v/>
      </c>
      <c r="Y107" t="str">
        <f t="shared" si="8"/>
        <v/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VLOOKUP(C108,SOURCE!$S$3:$Z$2839,8,0)</f>
        <v>ITM_LOGICALOR</v>
      </c>
      <c r="E108" s="26" t="str">
        <f>CHAR(34)&amp;VLOOKUP(C108,SOURCE!$S$3:$Z$2839,6,0)&amp;CHAR(34)</f>
        <v>"OR"</v>
      </c>
      <c r="F108" s="22" t="str">
        <f>VLOOKUP(C108,SOURCE!$S$3:$AA$2839,9,0)&amp;"           {"&amp;D108&amp;",   "&amp;E108&amp;"},"</f>
        <v>//           {ITM_LOGICALOR,   "OR"},</v>
      </c>
      <c r="H108" t="b">
        <f>ISNA(VLOOKUP(J108,J109:J$823,1,0))</f>
        <v>1</v>
      </c>
      <c r="I108" s="27">
        <f>VLOOKUP(C108,SOURCE!S$6:Y$10018,7,0)</f>
        <v>125</v>
      </c>
      <c r="J108" s="28" t="str">
        <f>VLOOKUP(C108,SOURCE!S$6:Y$10018,6,0)</f>
        <v>OR</v>
      </c>
      <c r="K108" s="29" t="str">
        <f t="shared" si="9"/>
        <v>OR</v>
      </c>
      <c r="L108" s="39" t="str">
        <f>VLOOKUP(C108,SOURCE!S$6:Y$10018,2,0)</f>
        <v>Logic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"OR"</v>
      </c>
      <c r="U108">
        <f t="shared" si="10"/>
        <v>50</v>
      </c>
      <c r="V108" s="53">
        <f t="shared" si="7"/>
        <v>4741.2528022505339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VLOOKUP(C109,SOURCE!$S$3:$Z$2839,8,0)</f>
        <v>ITM_LOGICALXOR</v>
      </c>
      <c r="E109" s="26" t="str">
        <f>CHAR(34)&amp;VLOOKUP(C109,SOURCE!$S$3:$Z$2839,6,0)&amp;CHAR(34)</f>
        <v>"XOR"</v>
      </c>
      <c r="F109" s="22" t="str">
        <f>VLOOKUP(C109,SOURCE!$S$3:$AA$2839,9,0)&amp;"           {"&amp;D109&amp;",   "&amp;E109&amp;"},"</f>
        <v>//           {ITM_LOGICALXOR,   "XOR"},</v>
      </c>
      <c r="H109" t="b">
        <f>ISNA(VLOOKUP(J109,J110:J$823,1,0))</f>
        <v>1</v>
      </c>
      <c r="I109" s="27">
        <f>VLOOKUP(C109,SOURCE!S$6:Y$10018,7,0)</f>
        <v>126</v>
      </c>
      <c r="J109" s="28" t="str">
        <f>VLOOKUP(C109,SOURCE!S$6:Y$10018,6,0)</f>
        <v>XOR</v>
      </c>
      <c r="K109" s="29" t="str">
        <f t="shared" si="9"/>
        <v>XOR</v>
      </c>
      <c r="L109" s="39" t="str">
        <f>VLOOKUP(C109,SOURCE!S$6:Y$10018,2,0)</f>
        <v>Logic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"XOR"</v>
      </c>
      <c r="U109">
        <f t="shared" si="10"/>
        <v>50</v>
      </c>
      <c r="V109" s="53">
        <f t="shared" si="7"/>
        <v>4741.2528022505339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VLOOKUP(C110,SOURCE!$S$3:$Z$2839,8,0)</f>
        <v>ITM_Xex</v>
      </c>
      <c r="E110" s="26" t="str">
        <f>CHAR(34)&amp;VLOOKUP(C110,SOURCE!$S$3:$Z$2839,6,0)&amp;CHAR(34)</f>
        <v>"X&lt;&gt;"</v>
      </c>
      <c r="F110" s="22" t="str">
        <f>VLOOKUP(C110,SOURCE!$S$3:$AA$2839,9,0)&amp;"           {"&amp;D110&amp;",   "&amp;E110&amp;"},"</f>
        <v>//           {ITM_Xex,   "X&lt;&gt;"},</v>
      </c>
      <c r="H110" t="b">
        <f>ISNA(VLOOKUP(J110,J111:J$823,1,0))</f>
        <v>1</v>
      </c>
      <c r="I110" s="27">
        <f>VLOOKUP(C110,SOURCE!S$6:Y$10018,7,0)</f>
        <v>127</v>
      </c>
      <c r="J110" s="28" t="str">
        <f>VLOOKUP(C110,SOURCE!S$6:Y$10018,6,0)</f>
        <v>X&lt;&gt;</v>
      </c>
      <c r="K110" s="29" t="str">
        <f t="shared" si="9"/>
        <v>x&lt;&gt;</v>
      </c>
      <c r="L110" s="39" t="str">
        <f>VLOOKUP(C110,SOURCE!S$6:Y$10018,2,0)</f>
        <v>STACK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"x" STD_LEFT_RIGHT_ARROWS</v>
      </c>
      <c r="U110">
        <f t="shared" si="10"/>
        <v>50</v>
      </c>
      <c r="V110" s="53">
        <f t="shared" si="7"/>
        <v>4741.2528022505339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>
        <f>IF(ISNA(VLOOKUP(E111,E112:E$10322,1,0)),"",1)</f>
        <v>1</v>
      </c>
      <c r="C111" s="2">
        <v>109</v>
      </c>
      <c r="D111" s="2" t="str">
        <f>VLOOKUP(C111,SOURCE!$S$3:$Z$2839,8,0)</f>
        <v>CST_05</v>
      </c>
      <c r="E111" s="26" t="str">
        <f>CHAR(34)&amp;VLOOKUP(C111,SOURCE!$S$3:$Z$2839,6,0)&amp;CHAR(34)</f>
        <v>"c"</v>
      </c>
      <c r="F111" s="22" t="str">
        <f>VLOOKUP(C111,SOURCE!$S$3:$AA$2839,9,0)&amp;"           {"&amp;D111&amp;",   "&amp;E111&amp;"},"</f>
        <v xml:space="preserve">           {CST_05,   "c"},</v>
      </c>
      <c r="H111" t="b">
        <f>ISNA(VLOOKUP(J111,J112:J$823,1,0))</f>
        <v>0</v>
      </c>
      <c r="I111" s="27">
        <f>VLOOKUP(C111,SOURCE!S$6:Y$10018,7,0)</f>
        <v>132</v>
      </c>
      <c r="J111" s="28" t="str">
        <f>VLOOKUP(C111,SOURCE!S$6:Y$10018,6,0)</f>
        <v>c</v>
      </c>
      <c r="K111" s="29" t="str">
        <f t="shared" si="9"/>
        <v>c</v>
      </c>
      <c r="L111" s="39" t="str">
        <f>VLOOKUP(C111,SOURCE!S$6:Y$10018,2,0)</f>
        <v>Constant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>c 299792458 GSB M2 //51</v>
      </c>
      <c r="O111" t="b">
        <f>ISNA(VLOOKUP(J111,J$3:J110,1,0))</f>
        <v>1</v>
      </c>
      <c r="Q111" s="26" t="str">
        <f>VLOOKUP(I111,SOURCE!B:M,5,0)</f>
        <v>"c"</v>
      </c>
      <c r="U111">
        <f t="shared" si="10"/>
        <v>51</v>
      </c>
      <c r="V111" s="53">
        <f t="shared" si="7"/>
        <v>299797199.25280225</v>
      </c>
      <c r="W111">
        <f>IF(AND(O111,VLOOKUP(I111,SOURCE!B:M,2,0)&lt;&gt;"/  { itemToBeCoded"),IF(ISERROR(VLOOKUP(J111,TEST!A:F,5,0)),"",VLOOKUP(J111,TEST!A:F,5,0)),"")</f>
        <v>1</v>
      </c>
      <c r="X111">
        <f>IF(AND(O111,VLOOKUP(I111,SOURCE!B:M,2,0)&lt;&gt;"/  { itemToBeCoded"),IF(ISERROR(VLOOKUP(J111,TEST!A:F,6,0)),"",VLOOKUP(J111,TEST!A:F,6,0)),"")</f>
        <v>299792458</v>
      </c>
      <c r="Y111" t="str">
        <f t="shared" si="8"/>
        <v>both</v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VLOOKUP(C112,SOURCE!$S$3:$Z$2839,8,0)</f>
        <v>CST_08</v>
      </c>
      <c r="E112" s="26" t="str">
        <f>CHAR(34)&amp;VLOOKUP(C112,SOURCE!$S$3:$Z$2839,6,0)&amp;CHAR(34)</f>
        <v>"e"</v>
      </c>
      <c r="F112" s="22" t="str">
        <f>VLOOKUP(C112,SOURCE!$S$3:$AA$2839,9,0)&amp;"           {"&amp;D112&amp;",   "&amp;E112&amp;"},"</f>
        <v>//           {CST_08,   "e"},</v>
      </c>
      <c r="H112" t="b">
        <f>ISNA(VLOOKUP(J112,J113:J$823,1,0))</f>
        <v>1</v>
      </c>
      <c r="I112" s="27">
        <f>VLOOKUP(C112,SOURCE!S$6:Y$10018,7,0)</f>
        <v>135</v>
      </c>
      <c r="J112" s="28" t="str">
        <f>VLOOKUP(C112,SOURCE!S$6:Y$10018,6,0)</f>
        <v>e</v>
      </c>
      <c r="K112" s="29" t="str">
        <f t="shared" si="9"/>
        <v>e</v>
      </c>
      <c r="L112" s="39" t="str">
        <f>VLOOKUP(C112,SOURCE!S$6:Y$10018,2,0)</f>
        <v>Constant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"e"</v>
      </c>
      <c r="U112">
        <f t="shared" si="10"/>
        <v>51</v>
      </c>
      <c r="V112" s="53">
        <f t="shared" si="7"/>
        <v>299797199.25280225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VLOOKUP(C113,SOURCE!$S$3:$Z$2839,8,0)</f>
        <v>CST_16</v>
      </c>
      <c r="E113" s="26" t="str">
        <f>CHAR(34)&amp;VLOOKUP(C113,SOURCE!$S$3:$Z$2839,6,0)&amp;CHAR(34)</f>
        <v>"ge"</v>
      </c>
      <c r="F113" s="22" t="str">
        <f>VLOOKUP(C113,SOURCE!$S$3:$AA$2839,9,0)&amp;"           {"&amp;D113&amp;",   "&amp;E113&amp;"},"</f>
        <v>//           {CST_16,   "ge"},</v>
      </c>
      <c r="H113" t="b">
        <f>ISNA(VLOOKUP(J113,J114:J$823,1,0))</f>
        <v>1</v>
      </c>
      <c r="I113" s="27">
        <f>VLOOKUP(C113,SOURCE!S$6:Y$10018,7,0)</f>
        <v>143</v>
      </c>
      <c r="J113" s="28" t="str">
        <f>VLOOKUP(C113,SOURCE!S$6:Y$10018,6,0)</f>
        <v>ge</v>
      </c>
      <c r="K113" s="29" t="str">
        <f t="shared" si="9"/>
        <v>ge</v>
      </c>
      <c r="L113" s="39" t="str">
        <f>VLOOKUP(C113,SOURCE!S$6:Y$10018,2,0)</f>
        <v>Constant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"g" STD_SUB_e</v>
      </c>
      <c r="U113">
        <f t="shared" si="10"/>
        <v>51</v>
      </c>
      <c r="V113" s="53">
        <f t="shared" si="7"/>
        <v>299797199.25280225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VLOOKUP(C114,SOURCE!$S$3:$Z$2839,8,0)</f>
        <v>CST_18</v>
      </c>
      <c r="E114" s="26" t="str">
        <f>CHAR(34)&amp;VLOOKUP(C114,SOURCE!$S$3:$Z$2839,6,0)&amp;CHAR(34)</f>
        <v>"gEARTH"</v>
      </c>
      <c r="F114" s="22" t="str">
        <f>VLOOKUP(C114,SOURCE!$S$3:$AA$2839,9,0)&amp;"           {"&amp;D114&amp;",   "&amp;E114&amp;"},"</f>
        <v>//           {CST_18,   "gEARTH"},</v>
      </c>
      <c r="H114" t="b">
        <f>ISNA(VLOOKUP(J114,J115:J$823,1,0))</f>
        <v>1</v>
      </c>
      <c r="I114" s="27">
        <f>VLOOKUP(C114,SOURCE!S$6:Y$10018,7,0)</f>
        <v>145</v>
      </c>
      <c r="J114" s="28" t="str">
        <f>VLOOKUP(C114,SOURCE!S$6:Y$10018,6,0)</f>
        <v>gEARTH</v>
      </c>
      <c r="K114" s="29" t="str">
        <f t="shared" si="9"/>
        <v>gEARTH</v>
      </c>
      <c r="L114" s="39" t="str">
        <f>VLOOKUP(C114,SOURCE!S$6:Y$10018,2,0)</f>
        <v>Constant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"g" STD_SUB_EARTH</v>
      </c>
      <c r="U114">
        <f t="shared" si="10"/>
        <v>51</v>
      </c>
      <c r="V114" s="53">
        <f t="shared" si="7"/>
        <v>299797199.25280225</v>
      </c>
      <c r="W114" t="str">
        <f>IF(AND(O114,VLOOKUP(I114,SOURCE!B:M,2,0)&lt;&gt;"/  { itemToBeCoded"),IF(ISERROR(VLOOKUP(J114,TEST!A:F,5,0)),"",VLOOKUP(J114,TEST!A:F,5,0)),"")</f>
        <v/>
      </c>
      <c r="X114" t="str">
        <f>IF(AND(O114,VLOOKUP(I114,SOURCE!B:M,2,0)&lt;&gt;"/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VLOOKUP(C115,SOURCE!$S$3:$Z$2839,8,0)</f>
        <v>CST_65</v>
      </c>
      <c r="E115" s="26" t="str">
        <f>CHAR(34)&amp;VLOOKUP(C115,SOURCE!$S$3:$Z$2839,6,0)&amp;CHAR(34)</f>
        <v>"mu0"</v>
      </c>
      <c r="F115" s="22" t="str">
        <f>VLOOKUP(C115,SOURCE!$S$3:$AA$2839,9,0)&amp;"           {"&amp;D115&amp;",   "&amp;E115&amp;"},"</f>
        <v>//           {CST_65,   "mu0"},</v>
      </c>
      <c r="H115" t="b">
        <f>ISNA(VLOOKUP(J115,J116:J$823,1,0))</f>
        <v>1</v>
      </c>
      <c r="I115" s="27">
        <f>VLOOKUP(C115,SOURCE!S$6:Y$10018,7,0)</f>
        <v>192</v>
      </c>
      <c r="J115" s="28" t="str">
        <f>VLOOKUP(C115,SOURCE!S$6:Y$10018,6,0)</f>
        <v>mu0</v>
      </c>
      <c r="K115" s="29" t="str">
        <f t="shared" si="9"/>
        <v>mu0</v>
      </c>
      <c r="L115" s="39" t="str">
        <f>VLOOKUP(C115,SOURCE!S$6:Y$10018,2,0)</f>
        <v>Constant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STD_mu STD_SUB_0</v>
      </c>
      <c r="U115">
        <f t="shared" si="10"/>
        <v>51</v>
      </c>
      <c r="V115" s="53">
        <f t="shared" si="7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VLOOKUP(C116,SOURCE!$S$3:$Z$2839,8,0)</f>
        <v>CST_74</v>
      </c>
      <c r="E116" s="26" t="str">
        <f>CHAR(34)&amp;VLOOKUP(C116,SOURCE!$S$3:$Z$2839,6,0)&amp;CHAR(34)</f>
        <v>"PHI"</v>
      </c>
      <c r="F116" s="22" t="str">
        <f>VLOOKUP(C116,SOURCE!$S$3:$AA$2839,9,0)&amp;"           {"&amp;D116&amp;",   "&amp;E116&amp;"},"</f>
        <v xml:space="preserve">           {CST_74,   "PHI"},</v>
      </c>
      <c r="H116" t="b">
        <f>ISNA(VLOOKUP(J116,J117:J$823,1,0))</f>
        <v>1</v>
      </c>
      <c r="I116" s="27">
        <f>VLOOKUP(C116,SOURCE!S$6:Y$10018,7,0)</f>
        <v>201</v>
      </c>
      <c r="J116" s="28" t="str">
        <f>VLOOKUP(C116,SOURCE!S$6:Y$10018,6,0)</f>
        <v>PHI</v>
      </c>
      <c r="K116" s="29" t="str">
        <f t="shared" si="9"/>
        <v>PHI</v>
      </c>
      <c r="L116" s="39" t="str">
        <f>VLOOKUP(C116,SOURCE!S$6:Y$10018,2,0)</f>
        <v>Constant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STD_PHI</v>
      </c>
      <c r="U116">
        <f t="shared" si="10"/>
        <v>51</v>
      </c>
      <c r="V116" s="53">
        <f t="shared" si="7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VLOOKUP(C117,SOURCE!$S$3:$Z$2839,8,0)</f>
        <v>CST_77</v>
      </c>
      <c r="E117" s="26" t="str">
        <f>CHAR(34)&amp;VLOOKUP(C117,SOURCE!$S$3:$Z$2839,6,0)&amp;CHAR(34)</f>
        <v>"-INF"</v>
      </c>
      <c r="F117" s="22" t="str">
        <f>VLOOKUP(C117,SOURCE!$S$3:$AA$2839,9,0)&amp;"           {"&amp;D117&amp;",   "&amp;E117&amp;"},"</f>
        <v>//           {CST_77,   "-INF"},</v>
      </c>
      <c r="H117" t="b">
        <f>ISNA(VLOOKUP(J117,J118:J$823,1,0))</f>
        <v>1</v>
      </c>
      <c r="I117" s="27">
        <f>VLOOKUP(C117,SOURCE!S$6:Y$10018,7,0)</f>
        <v>204</v>
      </c>
      <c r="J117" s="28" t="str">
        <f>VLOOKUP(C117,SOURCE!S$6:Y$10018,6,0)</f>
        <v>-INF</v>
      </c>
      <c r="K117" s="29" t="str">
        <f t="shared" si="9"/>
        <v>-INFINITY</v>
      </c>
      <c r="L117" s="39" t="str">
        <f>VLOOKUP(C117,SOURCE!S$6:Y$10018,2,0)</f>
        <v>Math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"-" STD_INFINITY</v>
      </c>
      <c r="U117">
        <f t="shared" si="10"/>
        <v>51</v>
      </c>
      <c r="V117" s="53">
        <f t="shared" si="7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VLOOKUP(C118,SOURCE!$S$3:$Z$2839,8,0)</f>
        <v>CST_78</v>
      </c>
      <c r="E118" s="26" t="str">
        <f>CHAR(34)&amp;VLOOKUP(C118,SOURCE!$S$3:$Z$2839,6,0)&amp;CHAR(34)</f>
        <v>"INF"</v>
      </c>
      <c r="F118" s="22" t="str">
        <f>VLOOKUP(C118,SOURCE!$S$3:$AA$2839,9,0)&amp;"           {"&amp;D118&amp;",   "&amp;E118&amp;"},"</f>
        <v>//           {CST_78,   "INF"},</v>
      </c>
      <c r="H118" t="b">
        <f>ISNA(VLOOKUP(J118,J119:J$823,1,0))</f>
        <v>1</v>
      </c>
      <c r="I118" s="27">
        <f>VLOOKUP(C118,SOURCE!S$6:Y$10018,7,0)</f>
        <v>205</v>
      </c>
      <c r="J118" s="28" t="str">
        <f>VLOOKUP(C118,SOURCE!S$6:Y$10018,6,0)</f>
        <v>INF</v>
      </c>
      <c r="K118" s="29" t="str">
        <f t="shared" si="9"/>
        <v>INFINITY</v>
      </c>
      <c r="L118" s="39" t="str">
        <f>VLOOKUP(C118,SOURCE!S$6:Y$10018,2,0)</f>
        <v>Constant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STD_INFINITY</v>
      </c>
      <c r="U118">
        <f t="shared" si="10"/>
        <v>51</v>
      </c>
      <c r="V118" s="53">
        <f t="shared" si="7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VLOOKUP(C119,SOURCE!$S$3:$Z$2839,8,0)</f>
        <v>ITM_FCC</v>
      </c>
      <c r="E119" s="26" t="str">
        <f>CHAR(34)&amp;VLOOKUP(C119,SOURCE!$S$3:$Z$2839,6,0)&amp;CHAR(34)</f>
        <v>"FC?C"</v>
      </c>
      <c r="F119" s="22" t="str">
        <f>VLOOKUP(C119,SOURCE!$S$3:$AA$2839,9,0)&amp;"           {"&amp;D119&amp;",   "&amp;E119&amp;"},"</f>
        <v>//           {ITM_FCC,   "FC?C"},</v>
      </c>
      <c r="H119" t="b">
        <f>ISNA(VLOOKUP(J119,J120:J$823,1,0))</f>
        <v>1</v>
      </c>
      <c r="I119" s="27">
        <f>VLOOKUP(C119,SOURCE!S$6:Y$10018,7,0)</f>
        <v>396</v>
      </c>
      <c r="J119" s="28" t="str">
        <f>VLOOKUP(C119,SOURCE!S$6:Y$10018,6,0)</f>
        <v>FC?C</v>
      </c>
      <c r="K119" s="29" t="str">
        <f t="shared" si="9"/>
        <v>FC?C</v>
      </c>
      <c r="L119" s="39" t="str">
        <f>VLOOKUP(C119,SOURCE!S$6:Y$10018,2,0)</f>
        <v/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"FC?C"</v>
      </c>
      <c r="U119">
        <f t="shared" si="10"/>
        <v>51</v>
      </c>
      <c r="V119" s="53">
        <f t="shared" si="7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VLOOKUP(C120,SOURCE!$S$3:$Z$2839,8,0)</f>
        <v>ITM_FCS</v>
      </c>
      <c r="E120" s="26" t="str">
        <f>CHAR(34)&amp;VLOOKUP(C120,SOURCE!$S$3:$Z$2839,6,0)&amp;CHAR(34)</f>
        <v>"FC?S"</v>
      </c>
      <c r="F120" s="22" t="str">
        <f>VLOOKUP(C120,SOURCE!$S$3:$AA$2839,9,0)&amp;"           {"&amp;D120&amp;",   "&amp;E120&amp;"},"</f>
        <v>//           {ITM_FCS,   "FC?S"},</v>
      </c>
      <c r="H120" t="b">
        <f>ISNA(VLOOKUP(J120,J121:J$823,1,0))</f>
        <v>1</v>
      </c>
      <c r="I120" s="27">
        <f>VLOOKUP(C120,SOURCE!S$6:Y$10018,7,0)</f>
        <v>397</v>
      </c>
      <c r="J120" s="28" t="str">
        <f>VLOOKUP(C120,SOURCE!S$6:Y$10018,6,0)</f>
        <v>FC?S</v>
      </c>
      <c r="K120" s="29" t="str">
        <f t="shared" si="9"/>
        <v>FC?S</v>
      </c>
      <c r="L120" s="39" t="str">
        <f>VLOOKUP(C120,SOURCE!S$6:Y$10018,2,0)</f>
        <v/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"FC?S"</v>
      </c>
      <c r="U120">
        <f t="shared" si="10"/>
        <v>51</v>
      </c>
      <c r="V120" s="53">
        <f t="shared" si="7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VLOOKUP(C121,SOURCE!$S$3:$Z$2839,8,0)</f>
        <v>ITM_FCF</v>
      </c>
      <c r="E121" s="26" t="str">
        <f>CHAR(34)&amp;VLOOKUP(C121,SOURCE!$S$3:$Z$2839,6,0)&amp;CHAR(34)</f>
        <v>"FC?F"</v>
      </c>
      <c r="F121" s="22" t="str">
        <f>VLOOKUP(C121,SOURCE!$S$3:$AA$2839,9,0)&amp;"           {"&amp;D121&amp;",   "&amp;E121&amp;"},"</f>
        <v>//           {ITM_FCF,   "FC?F"},</v>
      </c>
      <c r="H121" t="b">
        <f>ISNA(VLOOKUP(J121,J122:J$823,1,0))</f>
        <v>1</v>
      </c>
      <c r="I121" s="27">
        <f>VLOOKUP(C121,SOURCE!S$6:Y$10018,7,0)</f>
        <v>398</v>
      </c>
      <c r="J121" s="28" t="str">
        <f>VLOOKUP(C121,SOURCE!S$6:Y$10018,6,0)</f>
        <v>FC?F</v>
      </c>
      <c r="K121" s="29" t="str">
        <f t="shared" si="9"/>
        <v>FC?F</v>
      </c>
      <c r="L121" s="39" t="str">
        <f>VLOOKUP(C121,SOURCE!S$6:Y$10018,2,0)</f>
        <v/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"FC?F"</v>
      </c>
      <c r="U121">
        <f t="shared" si="10"/>
        <v>51</v>
      </c>
      <c r="V121" s="53">
        <f t="shared" si="7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VLOOKUP(C122,SOURCE!$S$3:$Z$2839,8,0)</f>
        <v>ITM_FSC</v>
      </c>
      <c r="E122" s="26" t="str">
        <f>CHAR(34)&amp;VLOOKUP(C122,SOURCE!$S$3:$Z$2839,6,0)&amp;CHAR(34)</f>
        <v>"FS?C"</v>
      </c>
      <c r="F122" s="22" t="str">
        <f>VLOOKUP(C122,SOURCE!$S$3:$AA$2839,9,0)&amp;"           {"&amp;D122&amp;",   "&amp;E122&amp;"},"</f>
        <v>//           {ITM_FSC,   "FS?C"},</v>
      </c>
      <c r="H122" t="b">
        <f>ISNA(VLOOKUP(J122,J123:J$823,1,0))</f>
        <v>1</v>
      </c>
      <c r="I122" s="27">
        <f>VLOOKUP(C122,SOURCE!S$6:Y$10018,7,0)</f>
        <v>399</v>
      </c>
      <c r="J122" s="28" t="str">
        <f>VLOOKUP(C122,SOURCE!S$6:Y$10018,6,0)</f>
        <v>FS?C</v>
      </c>
      <c r="K122" s="29" t="str">
        <f t="shared" si="9"/>
        <v>FS?C</v>
      </c>
      <c r="L122" s="39" t="str">
        <f>VLOOKUP(C122,SOURCE!S$6:Y$10018,2,0)</f>
        <v/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"FS?C"</v>
      </c>
      <c r="U122">
        <f t="shared" si="10"/>
        <v>51</v>
      </c>
      <c r="V122" s="53">
        <f t="shared" si="7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VLOOKUP(C123,SOURCE!$S$3:$Z$2839,8,0)</f>
        <v>ITM_FSS</v>
      </c>
      <c r="E123" s="26" t="str">
        <f>CHAR(34)&amp;VLOOKUP(C123,SOURCE!$S$3:$Z$2839,6,0)&amp;CHAR(34)</f>
        <v>"FS?S"</v>
      </c>
      <c r="F123" s="22" t="str">
        <f>VLOOKUP(C123,SOURCE!$S$3:$AA$2839,9,0)&amp;"           {"&amp;D123&amp;",   "&amp;E123&amp;"},"</f>
        <v>//           {ITM_FSS,   "FS?S"},</v>
      </c>
      <c r="H123" t="b">
        <f>ISNA(VLOOKUP(J123,J124:J$823,1,0))</f>
        <v>1</v>
      </c>
      <c r="I123" s="27">
        <f>VLOOKUP(C123,SOURCE!S$6:Y$10018,7,0)</f>
        <v>400</v>
      </c>
      <c r="J123" s="28" t="str">
        <f>VLOOKUP(C123,SOURCE!S$6:Y$10018,6,0)</f>
        <v>FS?S</v>
      </c>
      <c r="K123" s="29" t="str">
        <f t="shared" si="9"/>
        <v>FS?S</v>
      </c>
      <c r="L123" s="39" t="str">
        <f>VLOOKUP(C123,SOURCE!S$6:Y$10018,2,0)</f>
        <v/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"FS?S"</v>
      </c>
      <c r="U123">
        <f t="shared" si="10"/>
        <v>51</v>
      </c>
      <c r="V123" s="53">
        <f t="shared" si="7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VLOOKUP(C124,SOURCE!$S$3:$Z$2839,8,0)</f>
        <v>ITM_FSF</v>
      </c>
      <c r="E124" s="26" t="str">
        <f>CHAR(34)&amp;VLOOKUP(C124,SOURCE!$S$3:$Z$2839,6,0)&amp;CHAR(34)</f>
        <v>"FS?F"</v>
      </c>
      <c r="F124" s="22" t="str">
        <f>VLOOKUP(C124,SOURCE!$S$3:$AA$2839,9,0)&amp;"           {"&amp;D124&amp;",   "&amp;E124&amp;"},"</f>
        <v>//           {ITM_FSF,   "FS?F"},</v>
      </c>
      <c r="H124" t="b">
        <f>ISNA(VLOOKUP(J124,J125:J$823,1,0))</f>
        <v>1</v>
      </c>
      <c r="I124" s="27">
        <f>VLOOKUP(C124,SOURCE!S$6:Y$10018,7,0)</f>
        <v>401</v>
      </c>
      <c r="J124" s="28" t="str">
        <f>VLOOKUP(C124,SOURCE!S$6:Y$10018,6,0)</f>
        <v>FS?F</v>
      </c>
      <c r="K124" s="29" t="str">
        <f t="shared" si="9"/>
        <v>FS?F</v>
      </c>
      <c r="L124" s="39" t="str">
        <f>VLOOKUP(C124,SOURCE!S$6:Y$10018,2,0)</f>
        <v/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"FS?F"</v>
      </c>
      <c r="U124">
        <f t="shared" si="10"/>
        <v>51</v>
      </c>
      <c r="V124" s="53">
        <f t="shared" si="7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VLOOKUP(C125,SOURCE!$S$3:$Z$2839,8,0)</f>
        <v>ITM_LOGICALNAND</v>
      </c>
      <c r="E125" s="26" t="str">
        <f>CHAR(34)&amp;VLOOKUP(C125,SOURCE!$S$3:$Z$2839,6,0)&amp;CHAR(34)</f>
        <v>"NAND"</v>
      </c>
      <c r="F125" s="22" t="str">
        <f>VLOOKUP(C125,SOURCE!$S$3:$AA$2839,9,0)&amp;"           {"&amp;D125&amp;",   "&amp;E125&amp;"},"</f>
        <v>//           {ITM_LOGICALNAND,   "NAND"},</v>
      </c>
      <c r="H125" t="b">
        <f>ISNA(VLOOKUP(J125,J126:J$823,1,0))</f>
        <v>1</v>
      </c>
      <c r="I125" s="27">
        <f>VLOOKUP(C125,SOURCE!S$6:Y$10018,7,0)</f>
        <v>402</v>
      </c>
      <c r="J125" s="28" t="str">
        <f>VLOOKUP(C125,SOURCE!S$6:Y$10018,6,0)</f>
        <v>NAND</v>
      </c>
      <c r="K125" s="29" t="str">
        <f t="shared" si="9"/>
        <v>NAND</v>
      </c>
      <c r="L125" s="39" t="str">
        <f>VLOOKUP(C125,SOURCE!S$6:Y$10018,2,0)</f>
        <v>Logic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"NAND"</v>
      </c>
      <c r="U125">
        <f t="shared" si="10"/>
        <v>51</v>
      </c>
      <c r="V125" s="53">
        <f t="shared" si="7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VLOOKUP(C126,SOURCE!$S$3:$Z$2839,8,0)</f>
        <v>ITM_LOGICALNOR</v>
      </c>
      <c r="E126" s="26" t="str">
        <f>CHAR(34)&amp;VLOOKUP(C126,SOURCE!$S$3:$Z$2839,6,0)&amp;CHAR(34)</f>
        <v>"NOR"</v>
      </c>
      <c r="F126" s="22" t="str">
        <f>VLOOKUP(C126,SOURCE!$S$3:$AA$2839,9,0)&amp;"           {"&amp;D126&amp;",   "&amp;E126&amp;"},"</f>
        <v>//           {ITM_LOGICALNOR,   "NOR"},</v>
      </c>
      <c r="H126" t="b">
        <f>ISNA(VLOOKUP(J126,J127:J$823,1,0))</f>
        <v>1</v>
      </c>
      <c r="I126" s="27">
        <f>VLOOKUP(C126,SOURCE!S$6:Y$10018,7,0)</f>
        <v>403</v>
      </c>
      <c r="J126" s="28" t="str">
        <f>VLOOKUP(C126,SOURCE!S$6:Y$10018,6,0)</f>
        <v>NOR</v>
      </c>
      <c r="K126" s="29" t="str">
        <f t="shared" si="9"/>
        <v>NOR</v>
      </c>
      <c r="L126" s="39" t="str">
        <f>VLOOKUP(C126,SOURCE!S$6:Y$10018,2,0)</f>
        <v>Logic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"NOR"</v>
      </c>
      <c r="U126">
        <f t="shared" si="10"/>
        <v>51</v>
      </c>
      <c r="V126" s="53">
        <f t="shared" si="7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VLOOKUP(C127,SOURCE!$S$3:$Z$2839,8,0)</f>
        <v>ITM_LOGICALXNOR</v>
      </c>
      <c r="E127" s="26" t="str">
        <f>CHAR(34)&amp;VLOOKUP(C127,SOURCE!$S$3:$Z$2839,6,0)&amp;CHAR(34)</f>
        <v>"XNOR"</v>
      </c>
      <c r="F127" s="22" t="str">
        <f>VLOOKUP(C127,SOURCE!$S$3:$AA$2839,9,0)&amp;"           {"&amp;D127&amp;",   "&amp;E127&amp;"},"</f>
        <v>//           {ITM_LOGICALXNOR,   "XNOR"},</v>
      </c>
      <c r="H127" t="b">
        <f>ISNA(VLOOKUP(J127,J128:J$823,1,0))</f>
        <v>1</v>
      </c>
      <c r="I127" s="27">
        <f>VLOOKUP(C127,SOURCE!S$6:Y$10018,7,0)</f>
        <v>404</v>
      </c>
      <c r="J127" s="28" t="str">
        <f>VLOOKUP(C127,SOURCE!S$6:Y$10018,6,0)</f>
        <v>XNOR</v>
      </c>
      <c r="K127" s="29" t="str">
        <f t="shared" si="9"/>
        <v>XNOR</v>
      </c>
      <c r="L127" s="39" t="str">
        <f>VLOOKUP(C127,SOURCE!S$6:Y$10018,2,0)</f>
        <v>Logic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"XNOR"</v>
      </c>
      <c r="U127">
        <f t="shared" si="10"/>
        <v>51</v>
      </c>
      <c r="V127" s="53">
        <f t="shared" si="7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VLOOKUP(C128,SOURCE!$S$3:$Z$2839,8,0)</f>
        <v>ITM_BS</v>
      </c>
      <c r="E128" s="26" t="str">
        <f>CHAR(34)&amp;VLOOKUP(C128,SOURCE!$S$3:$Z$2839,6,0)&amp;CHAR(34)</f>
        <v>"BS?"</v>
      </c>
      <c r="F128" s="22" t="str">
        <f>VLOOKUP(C128,SOURCE!$S$3:$AA$2839,9,0)&amp;"           {"&amp;D128&amp;",   "&amp;E128&amp;"},"</f>
        <v>//           {ITM_BS,   "BS?"},</v>
      </c>
      <c r="H128" t="b">
        <f>ISNA(VLOOKUP(J128,J129:J$823,1,0))</f>
        <v>1</v>
      </c>
      <c r="I128" s="27">
        <f>VLOOKUP(C128,SOURCE!S$6:Y$10018,7,0)</f>
        <v>405</v>
      </c>
      <c r="J128" s="28" t="str">
        <f>VLOOKUP(C128,SOURCE!S$6:Y$10018,6,0)</f>
        <v>BS?</v>
      </c>
      <c r="K128" s="29" t="str">
        <f t="shared" si="9"/>
        <v>BS?</v>
      </c>
      <c r="L128" s="39" t="str">
        <f>VLOOKUP(C128,SOURCE!S$6:Y$10018,2,0)</f>
        <v/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"BS?"</v>
      </c>
      <c r="U128">
        <f t="shared" si="10"/>
        <v>51</v>
      </c>
      <c r="V128" s="53">
        <f t="shared" si="7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VLOOKUP(C129,SOURCE!$S$3:$Z$2839,8,0)</f>
        <v>ITM_BC</v>
      </c>
      <c r="E129" s="26" t="str">
        <f>CHAR(34)&amp;VLOOKUP(C129,SOURCE!$S$3:$Z$2839,6,0)&amp;CHAR(34)</f>
        <v>"BC?"</v>
      </c>
      <c r="F129" s="22" t="str">
        <f>VLOOKUP(C129,SOURCE!$S$3:$AA$2839,9,0)&amp;"           {"&amp;D129&amp;",   "&amp;E129&amp;"},"</f>
        <v>//           {ITM_BC,   "BC?"},</v>
      </c>
      <c r="H129" t="b">
        <f>ISNA(VLOOKUP(J129,J130:J$823,1,0))</f>
        <v>1</v>
      </c>
      <c r="I129" s="27">
        <f>VLOOKUP(C129,SOURCE!S$6:Y$10018,7,0)</f>
        <v>406</v>
      </c>
      <c r="J129" s="28" t="str">
        <f>VLOOKUP(C129,SOURCE!S$6:Y$10018,6,0)</f>
        <v>BC?</v>
      </c>
      <c r="K129" s="29" t="str">
        <f t="shared" si="9"/>
        <v>BC?</v>
      </c>
      <c r="L129" s="39" t="str">
        <f>VLOOKUP(C129,SOURCE!S$6:Y$10018,2,0)</f>
        <v/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"BC?"</v>
      </c>
      <c r="U129">
        <f t="shared" si="10"/>
        <v>51</v>
      </c>
      <c r="V129" s="53">
        <f t="shared" si="7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VLOOKUP(C130,SOURCE!$S$3:$Z$2839,8,0)</f>
        <v>ITM_CB</v>
      </c>
      <c r="E130" s="26" t="str">
        <f>CHAR(34)&amp;VLOOKUP(C130,SOURCE!$S$3:$Z$2839,6,0)&amp;CHAR(34)</f>
        <v>"CB"</v>
      </c>
      <c r="F130" s="22" t="str">
        <f>VLOOKUP(C130,SOURCE!$S$3:$AA$2839,9,0)&amp;"           {"&amp;D130&amp;",   "&amp;E130&amp;"},"</f>
        <v>//           {ITM_CB,   "CB"},</v>
      </c>
      <c r="H130" t="b">
        <f>ISNA(VLOOKUP(J130,J131:J$823,1,0))</f>
        <v>1</v>
      </c>
      <c r="I130" s="27">
        <f>VLOOKUP(C130,SOURCE!S$6:Y$10018,7,0)</f>
        <v>407</v>
      </c>
      <c r="J130" s="28" t="str">
        <f>VLOOKUP(C130,SOURCE!S$6:Y$10018,6,0)</f>
        <v>CB</v>
      </c>
      <c r="K130" s="29" t="str">
        <f t="shared" si="9"/>
        <v>CB</v>
      </c>
      <c r="L130" s="39" t="str">
        <f>VLOOKUP(C130,SOURCE!S$6:Y$10018,2,0)</f>
        <v/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"CB"</v>
      </c>
      <c r="U130">
        <f t="shared" si="10"/>
        <v>51</v>
      </c>
      <c r="V130" s="53">
        <f t="shared" si="7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VLOOKUP(C131,SOURCE!$S$3:$Z$2839,8,0)</f>
        <v>ITM_SB</v>
      </c>
      <c r="E131" s="26" t="str">
        <f>CHAR(34)&amp;VLOOKUP(C131,SOURCE!$S$3:$Z$2839,6,0)&amp;CHAR(34)</f>
        <v>"SB"</v>
      </c>
      <c r="F131" s="22" t="str">
        <f>VLOOKUP(C131,SOURCE!$S$3:$AA$2839,9,0)&amp;"           {"&amp;D131&amp;",   "&amp;E131&amp;"},"</f>
        <v>//           {ITM_SB,   "SB"},</v>
      </c>
      <c r="H131" t="b">
        <f>ISNA(VLOOKUP(J131,J132:J$823,1,0))</f>
        <v>1</v>
      </c>
      <c r="I131" s="27">
        <f>VLOOKUP(C131,SOURCE!S$6:Y$10018,7,0)</f>
        <v>408</v>
      </c>
      <c r="J131" s="28" t="str">
        <f>VLOOKUP(C131,SOURCE!S$6:Y$10018,6,0)</f>
        <v>SB</v>
      </c>
      <c r="K131" s="29" t="str">
        <f t="shared" si="9"/>
        <v>SB</v>
      </c>
      <c r="L131" s="39" t="str">
        <f>VLOOKUP(C131,SOURCE!S$6:Y$10018,2,0)</f>
        <v/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"SB"</v>
      </c>
      <c r="U131">
        <f t="shared" si="10"/>
        <v>51</v>
      </c>
      <c r="V131" s="53">
        <f t="shared" si="7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VLOOKUP(C132,SOURCE!$S$3:$Z$2839,8,0)</f>
        <v>ITM_FB</v>
      </c>
      <c r="E132" s="26" t="str">
        <f>CHAR(34)&amp;VLOOKUP(C132,SOURCE!$S$3:$Z$2839,6,0)&amp;CHAR(34)</f>
        <v>"FB"</v>
      </c>
      <c r="F132" s="22" t="str">
        <f>VLOOKUP(C132,SOURCE!$S$3:$AA$2839,9,0)&amp;"           {"&amp;D132&amp;",   "&amp;E132&amp;"},"</f>
        <v>//           {ITM_FB,   "FB"},</v>
      </c>
      <c r="H132" t="b">
        <f>ISNA(VLOOKUP(J132,J133:J$823,1,0))</f>
        <v>1</v>
      </c>
      <c r="I132" s="27">
        <f>VLOOKUP(C132,SOURCE!S$6:Y$10018,7,0)</f>
        <v>409</v>
      </c>
      <c r="J132" s="28" t="str">
        <f>VLOOKUP(C132,SOURCE!S$6:Y$10018,6,0)</f>
        <v>FB</v>
      </c>
      <c r="K132" s="29" t="str">
        <f t="shared" si="9"/>
        <v>FB</v>
      </c>
      <c r="L132" s="39" t="str">
        <f>VLOOKUP(C132,SOURCE!S$6:Y$10018,2,0)</f>
        <v/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"FB"</v>
      </c>
      <c r="U132">
        <f t="shared" si="10"/>
        <v>51</v>
      </c>
      <c r="V132" s="53">
        <f t="shared" si="7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VLOOKUP(C133,SOURCE!$S$3:$Z$2839,8,0)</f>
        <v>ITM_RL</v>
      </c>
      <c r="E133" s="26" t="str">
        <f>CHAR(34)&amp;VLOOKUP(C133,SOURCE!$S$3:$Z$2839,6,0)&amp;CHAR(34)</f>
        <v>"RL"</v>
      </c>
      <c r="F133" s="22" t="str">
        <f>VLOOKUP(C133,SOURCE!$S$3:$AA$2839,9,0)&amp;"           {"&amp;D133&amp;",   "&amp;E133&amp;"},"</f>
        <v>//           {ITM_RL,   "RL"},</v>
      </c>
      <c r="H133" t="b">
        <f>ISNA(VLOOKUP(J133,J134:J$823,1,0))</f>
        <v>1</v>
      </c>
      <c r="I133" s="27">
        <f>VLOOKUP(C133,SOURCE!S$6:Y$10018,7,0)</f>
        <v>410</v>
      </c>
      <c r="J133" s="28" t="str">
        <f>VLOOKUP(C133,SOURCE!S$6:Y$10018,6,0)</f>
        <v>RL</v>
      </c>
      <c r="K133" s="29" t="str">
        <f t="shared" si="9"/>
        <v>RL</v>
      </c>
      <c r="L133" s="39" t="str">
        <f>VLOOKUP(C133,SOURCE!S$6:Y$10018,2,0)</f>
        <v>Logic</v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"RL"</v>
      </c>
      <c r="U133">
        <f t="shared" si="10"/>
        <v>51</v>
      </c>
      <c r="V133" s="53">
        <f t="shared" ref="V133:V142" si="11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VLOOKUP(C134,SOURCE!$S$3:$Z$2839,8,0)</f>
        <v>ITM_RLC</v>
      </c>
      <c r="E134" s="26" t="str">
        <f>CHAR(34)&amp;VLOOKUP(C134,SOURCE!$S$3:$Z$2839,6,0)&amp;CHAR(34)</f>
        <v>"RLC"</v>
      </c>
      <c r="F134" s="22" t="str">
        <f>VLOOKUP(C134,SOURCE!$S$3:$AA$2839,9,0)&amp;"           {"&amp;D134&amp;",   "&amp;E134&amp;"},"</f>
        <v>//           {ITM_RLC,   "RLC"},</v>
      </c>
      <c r="H134" t="b">
        <f>ISNA(VLOOKUP(J134,J135:J$823,1,0))</f>
        <v>1</v>
      </c>
      <c r="I134" s="27">
        <f>VLOOKUP(C134,SOURCE!S$6:Y$10018,7,0)</f>
        <v>411</v>
      </c>
      <c r="J134" s="28" t="str">
        <f>VLOOKUP(C134,SOURCE!S$6:Y$10018,6,0)</f>
        <v>RLC</v>
      </c>
      <c r="K134" s="29" t="str">
        <f t="shared" si="9"/>
        <v>RLC</v>
      </c>
      <c r="L134" s="39" t="str">
        <f>VLOOKUP(C134,SOURCE!S$6:Y$10018,2,0)</f>
        <v>Logic</v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"RLC"</v>
      </c>
      <c r="U134">
        <f t="shared" si="10"/>
        <v>51</v>
      </c>
      <c r="V134" s="53">
        <f t="shared" si="11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VLOOKUP(C135,SOURCE!$S$3:$Z$2839,8,0)</f>
        <v>ITM_RR</v>
      </c>
      <c r="E135" s="26" t="str">
        <f>CHAR(34)&amp;VLOOKUP(C135,SOURCE!$S$3:$Z$2839,6,0)&amp;CHAR(34)</f>
        <v>"RR"</v>
      </c>
      <c r="F135" s="22" t="str">
        <f>VLOOKUP(C135,SOURCE!$S$3:$AA$2839,9,0)&amp;"           {"&amp;D135&amp;",   "&amp;E135&amp;"},"</f>
        <v>//           {ITM_RR,   "RR"},</v>
      </c>
      <c r="H135" t="b">
        <f>ISNA(VLOOKUP(J135,J136:J$823,1,0))</f>
        <v>1</v>
      </c>
      <c r="I135" s="27">
        <f>VLOOKUP(C135,SOURCE!S$6:Y$10018,7,0)</f>
        <v>412</v>
      </c>
      <c r="J135" s="28" t="str">
        <f>VLOOKUP(C135,SOURCE!S$6:Y$10018,6,0)</f>
        <v>RR</v>
      </c>
      <c r="K135" s="29" t="str">
        <f t="shared" si="9"/>
        <v>RR</v>
      </c>
      <c r="L135" s="39" t="str">
        <f>VLOOKUP(C135,SOURCE!S$6:Y$10018,2,0)</f>
        <v>Logic</v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"RR"</v>
      </c>
      <c r="U135">
        <f t="shared" si="10"/>
        <v>51</v>
      </c>
      <c r="V135" s="53">
        <f t="shared" si="11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VLOOKUP(C136,SOURCE!$S$3:$Z$2839,8,0)</f>
        <v>ITM_RRC</v>
      </c>
      <c r="E136" s="26" t="str">
        <f>CHAR(34)&amp;VLOOKUP(C136,SOURCE!$S$3:$Z$2839,6,0)&amp;CHAR(34)</f>
        <v>"RRC"</v>
      </c>
      <c r="F136" s="22" t="str">
        <f>VLOOKUP(C136,SOURCE!$S$3:$AA$2839,9,0)&amp;"           {"&amp;D136&amp;",   "&amp;E136&amp;"},"</f>
        <v>//           {ITM_RRC,   "RRC"},</v>
      </c>
      <c r="H136" t="b">
        <f>ISNA(VLOOKUP(J136,J137:J$823,1,0))</f>
        <v>1</v>
      </c>
      <c r="I136" s="27">
        <f>VLOOKUP(C136,SOURCE!S$6:Y$10018,7,0)</f>
        <v>413</v>
      </c>
      <c r="J136" s="28" t="str">
        <f>VLOOKUP(C136,SOURCE!S$6:Y$10018,6,0)</f>
        <v>RRC</v>
      </c>
      <c r="K136" s="29" t="str">
        <f t="shared" si="9"/>
        <v>RRC</v>
      </c>
      <c r="L136" s="39" t="str">
        <f>VLOOKUP(C136,SOURCE!S$6:Y$10018,2,0)</f>
        <v>Logic</v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"RRC"</v>
      </c>
      <c r="U136">
        <f t="shared" si="10"/>
        <v>51</v>
      </c>
      <c r="V136" s="53">
        <f t="shared" si="11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VLOOKUP(C137,SOURCE!$S$3:$Z$2839,8,0)</f>
        <v>ITM_SL</v>
      </c>
      <c r="E137" s="26" t="str">
        <f>CHAR(34)&amp;VLOOKUP(C137,SOURCE!$S$3:$Z$2839,6,0)&amp;CHAR(34)</f>
        <v>"SL"</v>
      </c>
      <c r="F137" s="22" t="str">
        <f>VLOOKUP(C137,SOURCE!$S$3:$AA$2839,9,0)&amp;"           {"&amp;D137&amp;",   "&amp;E137&amp;"},"</f>
        <v>//           {ITM_SL,   "SL"},</v>
      </c>
      <c r="H137" t="b">
        <f>ISNA(VLOOKUP(J137,J138:J$823,1,0))</f>
        <v>1</v>
      </c>
      <c r="I137" s="27">
        <f>VLOOKUP(C137,SOURCE!S$6:Y$10018,7,0)</f>
        <v>414</v>
      </c>
      <c r="J137" s="28" t="str">
        <f>VLOOKUP(C137,SOURCE!S$6:Y$10018,6,0)</f>
        <v>SL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SL</v>
      </c>
      <c r="L137" s="39" t="str">
        <f>VLOOKUP(C137,SOURCE!S$6:Y$10018,2,0)</f>
        <v>Logic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"SL"</v>
      </c>
      <c r="U137">
        <f t="shared" si="10"/>
        <v>51</v>
      </c>
      <c r="V137" s="53">
        <f t="shared" si="11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VLOOKUP(C138,SOURCE!$S$3:$Z$2839,8,0)</f>
        <v>ITM_SR</v>
      </c>
      <c r="E138" s="26" t="str">
        <f>CHAR(34)&amp;VLOOKUP(C138,SOURCE!$S$3:$Z$2839,6,0)&amp;CHAR(34)</f>
        <v>"SR"</v>
      </c>
      <c r="F138" s="22" t="str">
        <f>VLOOKUP(C138,SOURCE!$S$3:$AA$2839,9,0)&amp;"           {"&amp;D138&amp;",   "&amp;E138&amp;"},"</f>
        <v>//           {ITM_SR,   "SR"},</v>
      </c>
      <c r="H138" t="b">
        <f>ISNA(VLOOKUP(J138,J139:J$823,1,0))</f>
        <v>1</v>
      </c>
      <c r="I138" s="27">
        <f>VLOOKUP(C138,SOURCE!S$6:Y$10018,7,0)</f>
        <v>415</v>
      </c>
      <c r="J138" s="28" t="str">
        <f>VLOOKUP(C138,SOURCE!S$6:Y$10018,6,0)</f>
        <v>SR</v>
      </c>
      <c r="K138" s="29" t="str">
        <f t="shared" si="13"/>
        <v>SR</v>
      </c>
      <c r="L138" s="39" t="str">
        <f>VLOOKUP(C138,SOURCE!S$6:Y$10018,2,0)</f>
        <v>Logic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"SR"</v>
      </c>
      <c r="U138">
        <f t="shared" si="10"/>
        <v>51</v>
      </c>
      <c r="V138" s="53">
        <f t="shared" si="11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VLOOKUP(C139,SOURCE!$S$3:$Z$2839,8,0)</f>
        <v>ITM_ASR</v>
      </c>
      <c r="E139" s="26" t="str">
        <f>CHAR(34)&amp;VLOOKUP(C139,SOURCE!$S$3:$Z$2839,6,0)&amp;CHAR(34)</f>
        <v>"ASR"</v>
      </c>
      <c r="F139" s="22" t="str">
        <f>VLOOKUP(C139,SOURCE!$S$3:$AA$2839,9,0)&amp;"           {"&amp;D139&amp;",   "&amp;E139&amp;"},"</f>
        <v>//           {ITM_ASR,   "ASR"},</v>
      </c>
      <c r="H139" t="b">
        <f>ISNA(VLOOKUP(J139,J140:J$823,1,0))</f>
        <v>1</v>
      </c>
      <c r="I139" s="27">
        <f>VLOOKUP(C139,SOURCE!S$6:Y$10018,7,0)</f>
        <v>416</v>
      </c>
      <c r="J139" s="28" t="str">
        <f>VLOOKUP(C139,SOURCE!S$6:Y$10018,6,0)</f>
        <v>ASR</v>
      </c>
      <c r="K139" s="29" t="str">
        <f t="shared" si="13"/>
        <v>ASR</v>
      </c>
      <c r="L139" s="39" t="str">
        <f>VLOOKUP(C139,SOURCE!S$6:Y$10018,2,0)</f>
        <v/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"ASR"</v>
      </c>
      <c r="U139">
        <f t="shared" si="10"/>
        <v>51</v>
      </c>
      <c r="V139" s="53">
        <f t="shared" si="11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VLOOKUP(C140,SOURCE!$S$3:$Z$2839,8,0)</f>
        <v>ITM_LJ</v>
      </c>
      <c r="E140" s="26" t="str">
        <f>CHAR(34)&amp;VLOOKUP(C140,SOURCE!$S$3:$Z$2839,6,0)&amp;CHAR(34)</f>
        <v>"LJ"</v>
      </c>
      <c r="F140" s="22" t="str">
        <f>VLOOKUP(C140,SOURCE!$S$3:$AA$2839,9,0)&amp;"           {"&amp;D140&amp;",   "&amp;E140&amp;"},"</f>
        <v>//           {ITM_LJ,   "LJ"},</v>
      </c>
      <c r="H140" t="b">
        <f>ISNA(VLOOKUP(J140,J141:J$823,1,0))</f>
        <v>1</v>
      </c>
      <c r="I140" s="27">
        <f>VLOOKUP(C140,SOURCE!S$6:Y$10018,7,0)</f>
        <v>417</v>
      </c>
      <c r="J140" s="28" t="str">
        <f>VLOOKUP(C140,SOURCE!S$6:Y$10018,6,0)</f>
        <v>LJ</v>
      </c>
      <c r="K140" s="29" t="str">
        <f t="shared" si="13"/>
        <v>LJ</v>
      </c>
      <c r="L140" s="39" t="str">
        <f>VLOOKUP(C140,SOURCE!S$6:Y$10018,2,0)</f>
        <v/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"LJ"</v>
      </c>
      <c r="U140">
        <f t="shared" si="10"/>
        <v>51</v>
      </c>
      <c r="V140" s="53">
        <f t="shared" si="11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VLOOKUP(C141,SOURCE!$S$3:$Z$2839,8,0)</f>
        <v>ITM_RJ</v>
      </c>
      <c r="E141" s="26" t="str">
        <f>CHAR(34)&amp;VLOOKUP(C141,SOURCE!$S$3:$Z$2839,6,0)&amp;CHAR(34)</f>
        <v>"RJ"</v>
      </c>
      <c r="F141" s="22" t="str">
        <f>VLOOKUP(C141,SOURCE!$S$3:$AA$2839,9,0)&amp;"           {"&amp;D141&amp;",   "&amp;E141&amp;"},"</f>
        <v>//           {ITM_RJ,   "RJ"},</v>
      </c>
      <c r="H141" t="b">
        <f>ISNA(VLOOKUP(J141,J142:J$823,1,0))</f>
        <v>1</v>
      </c>
      <c r="I141" s="27">
        <f>VLOOKUP(C141,SOURCE!S$6:Y$10018,7,0)</f>
        <v>418</v>
      </c>
      <c r="J141" s="28" t="str">
        <f>VLOOKUP(C141,SOURCE!S$6:Y$10018,6,0)</f>
        <v>RJ</v>
      </c>
      <c r="K141" s="29" t="str">
        <f t="shared" si="13"/>
        <v>RJ</v>
      </c>
      <c r="L141" s="39" t="str">
        <f>VLOOKUP(C141,SOURCE!S$6:Y$10018,2,0)</f>
        <v/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"RJ"</v>
      </c>
      <c r="U141">
        <f t="shared" si="10"/>
        <v>51</v>
      </c>
      <c r="V141" s="53">
        <f t="shared" si="11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VLOOKUP(C142,SOURCE!$S$3:$Z$2839,8,0)</f>
        <v>ITM_MASKL</v>
      </c>
      <c r="E142" s="26" t="str">
        <f>CHAR(34)&amp;VLOOKUP(C142,SOURCE!$S$3:$Z$2839,6,0)&amp;CHAR(34)</f>
        <v>"MASKL"</v>
      </c>
      <c r="F142" s="22" t="str">
        <f>VLOOKUP(C142,SOURCE!$S$3:$AA$2839,9,0)&amp;"           {"&amp;D142&amp;",   "&amp;E142&amp;"},"</f>
        <v>//           {ITM_MASKL,   "MASKL"},</v>
      </c>
      <c r="H142" t="b">
        <f>ISNA(VLOOKUP(J142,J143:J$823,1,0))</f>
        <v>1</v>
      </c>
      <c r="I142" s="27">
        <f>VLOOKUP(C142,SOURCE!S$6:Y$10018,7,0)</f>
        <v>419</v>
      </c>
      <c r="J142" s="28" t="str">
        <f>VLOOKUP(C142,SOURCE!S$6:Y$10018,6,0)</f>
        <v>MASKL</v>
      </c>
      <c r="K142" s="29" t="str">
        <f t="shared" si="13"/>
        <v>MASKL</v>
      </c>
      <c r="L142" s="39" t="str">
        <f>VLOOKUP(C142,SOURCE!S$6:Y$10018,2,0)</f>
        <v/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"MASKL"</v>
      </c>
      <c r="U142">
        <f t="shared" si="10"/>
        <v>51</v>
      </c>
      <c r="V142" s="53">
        <f t="shared" si="11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VLOOKUP(C143,SOURCE!$S$3:$Z$2839,8,0)</f>
        <v>ITM_MASKR</v>
      </c>
      <c r="E143" s="26" t="str">
        <f>CHAR(34)&amp;VLOOKUP(C143,SOURCE!$S$3:$Z$2839,6,0)&amp;CHAR(34)</f>
        <v>"MASKR"</v>
      </c>
      <c r="F143" s="22" t="str">
        <f>VLOOKUP(C143,SOURCE!$S$3:$AA$2839,9,0)&amp;"           {"&amp;D143&amp;",   "&amp;E143&amp;"},"</f>
        <v>//           {ITM_MASKR,   "MASKR"},</v>
      </c>
      <c r="H143" t="b">
        <f>ISNA(VLOOKUP(J143,J144:J$823,1,0))</f>
        <v>1</v>
      </c>
      <c r="I143" s="27">
        <f>VLOOKUP(C143,SOURCE!S$6:Y$10018,7,0)</f>
        <v>420</v>
      </c>
      <c r="J143" s="28" t="str">
        <f>VLOOKUP(C143,SOURCE!S$6:Y$10018,6,0)</f>
        <v>MASKR</v>
      </c>
      <c r="K143" s="29" t="str">
        <f t="shared" si="13"/>
        <v>MASKR</v>
      </c>
      <c r="L143" s="39" t="str">
        <f>VLOOKUP(C143,SOURCE!S$6:Y$10018,2,0)</f>
        <v/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VLOOKUP(I143,SOURCE!B:M,5,0)</f>
        <v>"MASKR"</v>
      </c>
      <c r="U143">
        <f t="shared" si="10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VLOOKUP(C144,SOURCE!$S$3:$Z$2839,8,0)</f>
        <v>ITM_MIRROR</v>
      </c>
      <c r="E144" s="26" t="str">
        <f>CHAR(34)&amp;VLOOKUP(C144,SOURCE!$S$3:$Z$2839,6,0)&amp;CHAR(34)</f>
        <v>"MIRROR"</v>
      </c>
      <c r="F144" s="22" t="str">
        <f>VLOOKUP(C144,SOURCE!$S$3:$AA$2839,9,0)&amp;"           {"&amp;D144&amp;",   "&amp;E144&amp;"},"</f>
        <v>//           {ITM_MIRROR,   "MIRROR"},</v>
      </c>
      <c r="H144" t="b">
        <f>ISNA(VLOOKUP(J144,J145:J$823,1,0))</f>
        <v>1</v>
      </c>
      <c r="I144" s="27">
        <f>VLOOKUP(C144,SOURCE!S$6:Y$10018,7,0)</f>
        <v>421</v>
      </c>
      <c r="J144" s="28" t="str">
        <f>VLOOKUP(C144,SOURCE!S$6:Y$10018,6,0)</f>
        <v>MIRROR</v>
      </c>
      <c r="K144" s="29" t="str">
        <f t="shared" si="13"/>
        <v>MIRROR</v>
      </c>
      <c r="L144" s="39" t="str">
        <f>VLOOKUP(C144,SOURCE!S$6:Y$10018,2,0)</f>
        <v/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"MIRROR"</v>
      </c>
      <c r="U144">
        <f t="shared" ref="U144:U207" si="14">SUM(U143,W144)</f>
        <v>51</v>
      </c>
      <c r="V144" s="53">
        <f t="shared" ref="V144:V207" si="15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VLOOKUP(C145,SOURCE!$S$3:$Z$2839,8,0)</f>
        <v>ITM_NUMB</v>
      </c>
      <c r="E145" s="26" t="str">
        <f>CHAR(34)&amp;VLOOKUP(C145,SOURCE!$S$3:$Z$2839,6,0)&amp;CHAR(34)</f>
        <v>"#B"</v>
      </c>
      <c r="F145" s="22" t="str">
        <f>VLOOKUP(C145,SOURCE!$S$3:$AA$2839,9,0)&amp;"           {"&amp;D145&amp;",   "&amp;E145&amp;"},"</f>
        <v>//           {ITM_NUMB,   "#B"},</v>
      </c>
      <c r="H145" t="b">
        <f>ISNA(VLOOKUP(J145,J146:J$823,1,0))</f>
        <v>1</v>
      </c>
      <c r="I145" s="27">
        <f>VLOOKUP(C145,SOURCE!S$6:Y$10018,7,0)</f>
        <v>422</v>
      </c>
      <c r="J145" s="28" t="str">
        <f>VLOOKUP(C145,SOURCE!S$6:Y$10018,6,0)</f>
        <v>#B</v>
      </c>
      <c r="K145" s="29" t="str">
        <f t="shared" si="13"/>
        <v>#B</v>
      </c>
      <c r="L145" s="39" t="str">
        <f>VLOOKUP(C145,SOURCE!S$6:Y$10018,2,0)</f>
        <v>Logic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"#B"</v>
      </c>
      <c r="U145">
        <f t="shared" si="14"/>
        <v>51</v>
      </c>
      <c r="V145" s="53">
        <f t="shared" si="15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VLOOKUP(C146,SOURCE!$S$3:$Z$2839,8,0)</f>
        <v>ITM_SDL</v>
      </c>
      <c r="E146" s="26" t="str">
        <f>CHAR(34)&amp;VLOOKUP(C146,SOURCE!$S$3:$Z$2839,6,0)&amp;CHAR(34)</f>
        <v>"SDL"</v>
      </c>
      <c r="F146" s="22" t="str">
        <f>VLOOKUP(C146,SOURCE!$S$3:$AA$2839,9,0)&amp;"           {"&amp;D146&amp;",   "&amp;E146&amp;"},"</f>
        <v>//           {ITM_SDL,   "SDL"},</v>
      </c>
      <c r="H146" t="b">
        <f>ISNA(VLOOKUP(J146,J147:J$823,1,0))</f>
        <v>1</v>
      </c>
      <c r="I146" s="27">
        <f>VLOOKUP(C146,SOURCE!S$6:Y$10018,7,0)</f>
        <v>423</v>
      </c>
      <c r="J146" s="28" t="str">
        <f>VLOOKUP(C146,SOURCE!S$6:Y$10018,6,0)</f>
        <v>SDL</v>
      </c>
      <c r="K146" s="29" t="str">
        <f t="shared" si="13"/>
        <v>SDL</v>
      </c>
      <c r="L146" s="39" t="str">
        <f>VLOOKUP(C146,SOURCE!S$6:Y$10018,2,0)</f>
        <v>Math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"SDL"</v>
      </c>
      <c r="U146">
        <f t="shared" si="14"/>
        <v>51</v>
      </c>
      <c r="V146" s="53">
        <f t="shared" si="15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VLOOKUP(C147,SOURCE!$S$3:$Z$2839,8,0)</f>
        <v>ITM_SDR</v>
      </c>
      <c r="E147" s="26" t="str">
        <f>CHAR(34)&amp;VLOOKUP(C147,SOURCE!$S$3:$Z$2839,6,0)&amp;CHAR(34)</f>
        <v>"SDR"</v>
      </c>
      <c r="F147" s="22" t="str">
        <f>VLOOKUP(C147,SOURCE!$S$3:$AA$2839,9,0)&amp;"           {"&amp;D147&amp;",   "&amp;E147&amp;"},"</f>
        <v>//           {ITM_SDR,   "SDR"},</v>
      </c>
      <c r="H147" t="b">
        <f>ISNA(VLOOKUP(J147,J148:J$823,1,0))</f>
        <v>1</v>
      </c>
      <c r="I147" s="27">
        <f>VLOOKUP(C147,SOURCE!S$6:Y$10018,7,0)</f>
        <v>424</v>
      </c>
      <c r="J147" s="28" t="str">
        <f>VLOOKUP(C147,SOURCE!S$6:Y$10018,6,0)</f>
        <v>SDR</v>
      </c>
      <c r="K147" s="29" t="str">
        <f t="shared" si="13"/>
        <v>SDR</v>
      </c>
      <c r="L147" s="39" t="str">
        <f>VLOOKUP(C147,SOURCE!S$6:Y$10018,2,0)</f>
        <v>Math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"SDR"</v>
      </c>
      <c r="U147">
        <f t="shared" si="14"/>
        <v>51</v>
      </c>
      <c r="V147" s="53">
        <f t="shared" si="15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VLOOKUP(C148,SOURCE!$S$3:$Z$2839,8,0)</f>
        <v>ITM_SIGMAPLUS</v>
      </c>
      <c r="E148" s="26" t="str">
        <f>CHAR(34)&amp;VLOOKUP(C148,SOURCE!$S$3:$Z$2839,6,0)&amp;CHAR(34)</f>
        <v>"SUM+"</v>
      </c>
      <c r="F148" s="22" t="str">
        <f>VLOOKUP(C148,SOURCE!$S$3:$AA$2839,9,0)&amp;"           {"&amp;D148&amp;",   "&amp;E148&amp;"},"</f>
        <v xml:space="preserve">           {ITM_SIGMAPLUS,   "SUM+"},</v>
      </c>
      <c r="H148" t="b">
        <f>ISNA(VLOOKUP(J148,J149:J$823,1,0))</f>
        <v>1</v>
      </c>
      <c r="I148" s="27">
        <f>VLOOKUP(C148,SOURCE!S$6:Y$10018,7,0)</f>
        <v>433</v>
      </c>
      <c r="J148" s="28" t="str">
        <f>VLOOKUP(C148,SOURCE!S$6:Y$10018,6,0)</f>
        <v>SUM+</v>
      </c>
      <c r="K148" s="29" t="str">
        <f t="shared" si="13"/>
        <v>SUM+</v>
      </c>
      <c r="L148" s="39" t="str">
        <f>VLOOKUP(C148,SOURCE!S$6:Y$10018,2,0)</f>
        <v>Stat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STD_SIGMA "+"</v>
      </c>
      <c r="U148">
        <f t="shared" si="14"/>
        <v>51</v>
      </c>
      <c r="V148" s="53">
        <f t="shared" si="15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VLOOKUP(C149,SOURCE!$S$3:$Z$2839,8,0)</f>
        <v>ITM_NSIGMA</v>
      </c>
      <c r="E149" s="26" t="str">
        <f>CHAR(34)&amp;VLOOKUP(C149,SOURCE!$S$3:$Z$2839,6,0)&amp;CHAR(34)</f>
        <v>"NSUM"</v>
      </c>
      <c r="F149" s="22" t="str">
        <f>VLOOKUP(C149,SOURCE!$S$3:$AA$2839,9,0)&amp;"           {"&amp;D149&amp;",   "&amp;E149&amp;"},"</f>
        <v xml:space="preserve">           {ITM_NSIGMA,   "NSUM"},</v>
      </c>
      <c r="H149" t="b">
        <f>ISNA(VLOOKUP(J149,J150:J$823,1,0))</f>
        <v>1</v>
      </c>
      <c r="I149" s="27">
        <f>VLOOKUP(C149,SOURCE!S$6:Y$10018,7,0)</f>
        <v>435</v>
      </c>
      <c r="J149" s="28" t="str">
        <f>VLOOKUP(C149,SOURCE!S$6:Y$10018,6,0)</f>
        <v>NSUM</v>
      </c>
      <c r="K149" s="29" t="str">
        <f t="shared" si="13"/>
        <v>n</v>
      </c>
      <c r="L149" s="39" t="str">
        <f>VLOOKUP(C149,SOURCE!S$6:Y$10018,2,0)</f>
        <v>Stat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"n"</v>
      </c>
      <c r="U149">
        <f t="shared" si="14"/>
        <v>51</v>
      </c>
      <c r="V149" s="53">
        <f t="shared" si="15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VLOOKUP(C150,SOURCE!$S$3:$Z$2839,8,0)</f>
        <v>ITM_SIGMAx</v>
      </c>
      <c r="E150" s="26" t="str">
        <f>CHAR(34)&amp;VLOOKUP(C150,SOURCE!$S$3:$Z$2839,6,0)&amp;CHAR(34)</f>
        <v>"SUMX"</v>
      </c>
      <c r="F150" s="22" t="str">
        <f>VLOOKUP(C150,SOURCE!$S$3:$AA$2839,9,0)&amp;"           {"&amp;D150&amp;",   "&amp;E150&amp;"},"</f>
        <v xml:space="preserve">           {ITM_SIGMAx,   "SUMX"},</v>
      </c>
      <c r="H150" t="b">
        <f>ISNA(VLOOKUP(J150,J151:J$823,1,0))</f>
        <v>1</v>
      </c>
      <c r="I150" s="27">
        <f>VLOOKUP(C150,SOURCE!S$6:Y$10018,7,0)</f>
        <v>436</v>
      </c>
      <c r="J150" s="28" t="str">
        <f>VLOOKUP(C150,SOURCE!S$6:Y$10018,6,0)</f>
        <v>SUMX</v>
      </c>
      <c r="K150" s="29" t="str">
        <f t="shared" si="13"/>
        <v>SUMx</v>
      </c>
      <c r="L150" s="39" t="str">
        <f>VLOOKUP(C150,SOURCE!S$6:Y$10018,2,0)</f>
        <v>Stat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STD_SIGMA "x"</v>
      </c>
      <c r="U150">
        <f t="shared" si="14"/>
        <v>51</v>
      </c>
      <c r="V150" s="53">
        <f t="shared" si="15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VLOOKUP(C151,SOURCE!$S$3:$Z$2839,8,0)</f>
        <v>ITM_SIGMAy</v>
      </c>
      <c r="E151" s="26" t="str">
        <f>CHAR(34)&amp;VLOOKUP(C151,SOURCE!$S$3:$Z$2839,6,0)&amp;CHAR(34)</f>
        <v>"SUMY"</v>
      </c>
      <c r="F151" s="22" t="str">
        <f>VLOOKUP(C151,SOURCE!$S$3:$AA$2839,9,0)&amp;"           {"&amp;D151&amp;",   "&amp;E151&amp;"},"</f>
        <v xml:space="preserve">           {ITM_SIGMAy,   "SUMY"},</v>
      </c>
      <c r="H151" t="b">
        <f>ISNA(VLOOKUP(J151,J152:J$823,1,0))</f>
        <v>1</v>
      </c>
      <c r="I151" s="27">
        <f>VLOOKUP(C151,SOURCE!S$6:Y$10018,7,0)</f>
        <v>437</v>
      </c>
      <c r="J151" s="28" t="str">
        <f>VLOOKUP(C151,SOURCE!S$6:Y$10018,6,0)</f>
        <v>SUMY</v>
      </c>
      <c r="K151" s="29" t="str">
        <f t="shared" si="13"/>
        <v>SUMy</v>
      </c>
      <c r="L151" s="39" t="str">
        <f>VLOOKUP(C151,SOURCE!S$6:Y$10018,2,0)</f>
        <v>Stat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STD_SIGMA "y"</v>
      </c>
      <c r="U151">
        <f t="shared" si="14"/>
        <v>51</v>
      </c>
      <c r="V151" s="53">
        <f t="shared" si="15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VLOOKUP(C152,SOURCE!$S$3:$Z$2839,8,0)</f>
        <v>ITM_SIGMAx2</v>
      </c>
      <c r="E152" s="26" t="str">
        <f>CHAR(34)&amp;VLOOKUP(C152,SOURCE!$S$3:$Z$2839,6,0)&amp;CHAR(34)</f>
        <v>"SMX^2"</v>
      </c>
      <c r="F152" s="22" t="str">
        <f>VLOOKUP(C152,SOURCE!$S$3:$AA$2839,9,0)&amp;"           {"&amp;D152&amp;",   "&amp;E152&amp;"},"</f>
        <v>//           {ITM_SIGMAx2,   "SMX^2"},</v>
      </c>
      <c r="H152" t="b">
        <f>ISNA(VLOOKUP(J152,J153:J$823,1,0))</f>
        <v>1</v>
      </c>
      <c r="I152" s="27">
        <f>VLOOKUP(C152,SOURCE!S$6:Y$10018,7,0)</f>
        <v>438</v>
      </c>
      <c r="J152" s="28" t="str">
        <f>VLOOKUP(C152,SOURCE!S$6:Y$10018,6,0)</f>
        <v>SMX^2</v>
      </c>
      <c r="K152" s="29" t="str">
        <f t="shared" si="13"/>
        <v>SUMx^2</v>
      </c>
      <c r="L152" s="39" t="str">
        <f>VLOOKUP(C152,SOURCE!S$6:Y$10018,2,0)</f>
        <v>Stat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STD_SIGMA "x" STD_SUP_2</v>
      </c>
      <c r="U152">
        <f t="shared" si="14"/>
        <v>51</v>
      </c>
      <c r="V152" s="53">
        <f t="shared" si="15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VLOOKUP(C153,SOURCE!$S$3:$Z$2839,8,0)</f>
        <v>ITM_SIGMAx2y</v>
      </c>
      <c r="E153" s="26" t="str">
        <f>CHAR(34)&amp;VLOOKUP(C153,SOURCE!$S$3:$Z$2839,6,0)&amp;CHAR(34)</f>
        <v>"SMX^2Y"</v>
      </c>
      <c r="F153" s="22" t="str">
        <f>VLOOKUP(C153,SOURCE!$S$3:$AA$2839,9,0)&amp;"           {"&amp;D153&amp;",   "&amp;E153&amp;"},"</f>
        <v>//           {ITM_SIGMAx2y,   "SMX^2Y"},</v>
      </c>
      <c r="H153" t="b">
        <f>ISNA(VLOOKUP(J153,J154:J$823,1,0))</f>
        <v>1</v>
      </c>
      <c r="I153" s="27">
        <f>VLOOKUP(C153,SOURCE!S$6:Y$10018,7,0)</f>
        <v>439</v>
      </c>
      <c r="J153" s="28" t="str">
        <f>VLOOKUP(C153,SOURCE!S$6:Y$10018,6,0)</f>
        <v>SMX^2Y</v>
      </c>
      <c r="K153" s="29" t="str">
        <f t="shared" si="13"/>
        <v>SUMx^2y</v>
      </c>
      <c r="L153" s="39" t="str">
        <f>VLOOKUP(C153,SOURCE!S$6:Y$10018,2,0)</f>
        <v>Stat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STD_SIGMA "x" STD_SUP_2 "y"</v>
      </c>
      <c r="U153">
        <f t="shared" si="14"/>
        <v>51</v>
      </c>
      <c r="V153" s="53">
        <f t="shared" si="15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VLOOKUP(C154,SOURCE!$S$3:$Z$2839,8,0)</f>
        <v>ITM_SIGMAy2</v>
      </c>
      <c r="E154" s="26" t="str">
        <f>CHAR(34)&amp;VLOOKUP(C154,SOURCE!$S$3:$Z$2839,6,0)&amp;CHAR(34)</f>
        <v>"SMY^2"</v>
      </c>
      <c r="F154" s="22" t="str">
        <f>VLOOKUP(C154,SOURCE!$S$3:$AA$2839,9,0)&amp;"           {"&amp;D154&amp;",   "&amp;E154&amp;"},"</f>
        <v>//           {ITM_SIGMAy2,   "SMY^2"},</v>
      </c>
      <c r="H154" t="b">
        <f>ISNA(VLOOKUP(J154,J155:J$823,1,0))</f>
        <v>1</v>
      </c>
      <c r="I154" s="27">
        <f>VLOOKUP(C154,SOURCE!S$6:Y$10018,7,0)</f>
        <v>440</v>
      </c>
      <c r="J154" s="28" t="str">
        <f>VLOOKUP(C154,SOURCE!S$6:Y$10018,6,0)</f>
        <v>SMY^2</v>
      </c>
      <c r="K154" s="29" t="str">
        <f t="shared" si="13"/>
        <v>SUMy^2</v>
      </c>
      <c r="L154" s="39" t="str">
        <f>VLOOKUP(C154,SOURCE!S$6:Y$10018,2,0)</f>
        <v>Stat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STD_SIGMA "y" STD_SUP_2</v>
      </c>
      <c r="U154">
        <f t="shared" si="14"/>
        <v>51</v>
      </c>
      <c r="V154" s="53">
        <f t="shared" si="15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VLOOKUP(C155,SOURCE!$S$3:$Z$2839,8,0)</f>
        <v>ITM_SIGMAxy</v>
      </c>
      <c r="E155" s="26" t="str">
        <f>CHAR(34)&amp;VLOOKUP(C155,SOURCE!$S$3:$Z$2839,6,0)&amp;CHAR(34)</f>
        <v>"SMXY"</v>
      </c>
      <c r="F155" s="22" t="str">
        <f>VLOOKUP(C155,SOURCE!$S$3:$AA$2839,9,0)&amp;"           {"&amp;D155&amp;",   "&amp;E155&amp;"},"</f>
        <v>//           {ITM_SIGMAxy,   "SMXY"},</v>
      </c>
      <c r="H155" t="b">
        <f>ISNA(VLOOKUP(J155,J156:J$823,1,0))</f>
        <v>1</v>
      </c>
      <c r="I155" s="27">
        <f>VLOOKUP(C155,SOURCE!S$6:Y$10018,7,0)</f>
        <v>441</v>
      </c>
      <c r="J155" s="28" t="str">
        <f>VLOOKUP(C155,SOURCE!S$6:Y$10018,6,0)</f>
        <v>SMXY</v>
      </c>
      <c r="K155" s="29" t="str">
        <f t="shared" si="13"/>
        <v>SUMxy</v>
      </c>
      <c r="L155" s="39" t="str">
        <f>VLOOKUP(C155,SOURCE!S$6:Y$10018,2,0)</f>
        <v>Stat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STD_SIGMA "xy"</v>
      </c>
      <c r="U155">
        <f t="shared" si="14"/>
        <v>51</v>
      </c>
      <c r="V155" s="53">
        <f t="shared" si="15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VLOOKUP(C156,SOURCE!$S$3:$Z$2839,8,0)</f>
        <v>ITM_SIGMAlnxy</v>
      </c>
      <c r="E156" s="26" t="str">
        <f>CHAR(34)&amp;VLOOKUP(C156,SOURCE!$S$3:$Z$2839,6,0)&amp;CHAR(34)</f>
        <v>"SMLNXY"</v>
      </c>
      <c r="F156" s="22" t="str">
        <f>VLOOKUP(C156,SOURCE!$S$3:$AA$2839,9,0)&amp;"           {"&amp;D156&amp;",   "&amp;E156&amp;"},"</f>
        <v>//           {ITM_SIGMAlnxy,   "SMLNXY"},</v>
      </c>
      <c r="H156" t="b">
        <f>ISNA(VLOOKUP(J156,J157:J$823,1,0))</f>
        <v>1</v>
      </c>
      <c r="I156" s="27">
        <f>VLOOKUP(C156,SOURCE!S$6:Y$10018,7,0)</f>
        <v>442</v>
      </c>
      <c r="J156" s="28" t="str">
        <f>VLOOKUP(C156,SOURCE!S$6:Y$10018,6,0)</f>
        <v>SMLNXY</v>
      </c>
      <c r="K156" s="29" t="str">
        <f t="shared" si="13"/>
        <v>SUMlnxy</v>
      </c>
      <c r="L156" s="39" t="str">
        <f>VLOOKUP(C156,SOURCE!S$6:Y$10018,2,0)</f>
        <v>Stat</v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STD_SIGMA "lnxy"</v>
      </c>
      <c r="U156">
        <f t="shared" si="14"/>
        <v>51</v>
      </c>
      <c r="V156" s="53">
        <f t="shared" si="15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VLOOKUP(C157,SOURCE!$S$3:$Z$2839,8,0)</f>
        <v>ITM_SIGMAlnx</v>
      </c>
      <c r="E157" s="26" t="str">
        <f>CHAR(34)&amp;VLOOKUP(C157,SOURCE!$S$3:$Z$2839,6,0)&amp;CHAR(34)</f>
        <v>"SMLNX"</v>
      </c>
      <c r="F157" s="22" t="str">
        <f>VLOOKUP(C157,SOURCE!$S$3:$AA$2839,9,0)&amp;"           {"&amp;D157&amp;",   "&amp;E157&amp;"},"</f>
        <v>//           {ITM_SIGMAlnx,   "SMLNX"},</v>
      </c>
      <c r="H157" t="b">
        <f>ISNA(VLOOKUP(J157,J158:J$823,1,0))</f>
        <v>1</v>
      </c>
      <c r="I157" s="27">
        <f>VLOOKUP(C157,SOURCE!S$6:Y$10018,7,0)</f>
        <v>443</v>
      </c>
      <c r="J157" s="28" t="str">
        <f>VLOOKUP(C157,SOURCE!S$6:Y$10018,6,0)</f>
        <v>SMLNX</v>
      </c>
      <c r="K157" s="29" t="str">
        <f t="shared" si="13"/>
        <v>SUMlnx</v>
      </c>
      <c r="L157" s="39" t="str">
        <f>VLOOKUP(C157,SOURCE!S$6:Y$10018,2,0)</f>
        <v>Stat</v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STD_SIGMA "lnx"</v>
      </c>
      <c r="U157">
        <f t="shared" si="14"/>
        <v>51</v>
      </c>
      <c r="V157" s="53">
        <f t="shared" si="15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VLOOKUP(C158,SOURCE!$S$3:$Z$2839,8,0)</f>
        <v>ITM_SIGMAln2x</v>
      </c>
      <c r="E158" s="26" t="str">
        <f>CHAR(34)&amp;VLOOKUP(C158,SOURCE!$S$3:$Z$2839,6,0)&amp;CHAR(34)</f>
        <v>"SMLN^2X"</v>
      </c>
      <c r="F158" s="22" t="str">
        <f>VLOOKUP(C158,SOURCE!$S$3:$AA$2839,9,0)&amp;"           {"&amp;D158&amp;",   "&amp;E158&amp;"},"</f>
        <v>//           {ITM_SIGMAln2x,   "SMLN^2X"},</v>
      </c>
      <c r="H158" t="b">
        <f>ISNA(VLOOKUP(J158,J159:J$823,1,0))</f>
        <v>1</v>
      </c>
      <c r="I158" s="27">
        <f>VLOOKUP(C158,SOURCE!S$6:Y$10018,7,0)</f>
        <v>444</v>
      </c>
      <c r="J158" s="28" t="str">
        <f>VLOOKUP(C158,SOURCE!S$6:Y$10018,6,0)</f>
        <v>SMLN^2X</v>
      </c>
      <c r="K158" s="29" t="str">
        <f t="shared" si="13"/>
        <v>SUMln^2x</v>
      </c>
      <c r="L158" s="39" t="str">
        <f>VLOOKUP(C158,SOURCE!S$6:Y$10018,2,0)</f>
        <v>Stat</v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STD_SIGMA "ln" STD_SUP_2 "x"</v>
      </c>
      <c r="U158">
        <f t="shared" si="14"/>
        <v>51</v>
      </c>
      <c r="V158" s="53">
        <f t="shared" si="15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VLOOKUP(C159,SOURCE!$S$3:$Z$2839,8,0)</f>
        <v>ITM_SIGMAylnx</v>
      </c>
      <c r="E159" s="26" t="str">
        <f>CHAR(34)&amp;VLOOKUP(C159,SOURCE!$S$3:$Z$2839,6,0)&amp;CHAR(34)</f>
        <v>"SMYLNX"</v>
      </c>
      <c r="F159" s="22" t="str">
        <f>VLOOKUP(C159,SOURCE!$S$3:$AA$2839,9,0)&amp;"           {"&amp;D159&amp;",   "&amp;E159&amp;"},"</f>
        <v>//           {ITM_SIGMAylnx,   "SMYLNX"},</v>
      </c>
      <c r="H159" t="b">
        <f>ISNA(VLOOKUP(J159,J160:J$823,1,0))</f>
        <v>1</v>
      </c>
      <c r="I159" s="27">
        <f>VLOOKUP(C159,SOURCE!S$6:Y$10018,7,0)</f>
        <v>445</v>
      </c>
      <c r="J159" s="28" t="str">
        <f>VLOOKUP(C159,SOURCE!S$6:Y$10018,6,0)</f>
        <v>SMYLNX</v>
      </c>
      <c r="K159" s="29" t="str">
        <f t="shared" si="13"/>
        <v>SUMylnx</v>
      </c>
      <c r="L159" s="39" t="str">
        <f>VLOOKUP(C159,SOURCE!S$6:Y$10018,2,0)</f>
        <v>Stat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STD_SIGMA "ylnx"</v>
      </c>
      <c r="U159">
        <f t="shared" si="14"/>
        <v>51</v>
      </c>
      <c r="V159" s="53">
        <f t="shared" si="15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VLOOKUP(C160,SOURCE!$S$3:$Z$2839,8,0)</f>
        <v>ITM_SIGMAlny</v>
      </c>
      <c r="E160" s="26" t="str">
        <f>CHAR(34)&amp;VLOOKUP(C160,SOURCE!$S$3:$Z$2839,6,0)&amp;CHAR(34)</f>
        <v>"SMLNY"</v>
      </c>
      <c r="F160" s="22" t="str">
        <f>VLOOKUP(C160,SOURCE!$S$3:$AA$2839,9,0)&amp;"           {"&amp;D160&amp;",   "&amp;E160&amp;"},"</f>
        <v>//           {ITM_SIGMAlny,   "SMLNY"},</v>
      </c>
      <c r="H160" t="b">
        <f>ISNA(VLOOKUP(J160,J161:J$823,1,0))</f>
        <v>1</v>
      </c>
      <c r="I160" s="27">
        <f>VLOOKUP(C160,SOURCE!S$6:Y$10018,7,0)</f>
        <v>446</v>
      </c>
      <c r="J160" s="28" t="str">
        <f>VLOOKUP(C160,SOURCE!S$6:Y$10018,6,0)</f>
        <v>SMLNY</v>
      </c>
      <c r="K160" s="29" t="str">
        <f t="shared" si="13"/>
        <v>SUMlny</v>
      </c>
      <c r="L160" s="39" t="str">
        <f>VLOOKUP(C160,SOURCE!S$6:Y$10018,2,0)</f>
        <v>Stat</v>
      </c>
      <c r="M160" t="str">
        <f>IF(VLOOKUP(I160,SOURCE!B:M,2,0)="/  { itemToBeCoded","To be coded","")</f>
        <v/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STD_SIGMA "lny"</v>
      </c>
      <c r="U160">
        <f t="shared" si="14"/>
        <v>51</v>
      </c>
      <c r="V160" s="53">
        <f t="shared" si="15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VLOOKUP(C161,SOURCE!$S$3:$Z$2839,8,0)</f>
        <v>ITM_SIGMAln2y</v>
      </c>
      <c r="E161" s="26" t="str">
        <f>CHAR(34)&amp;VLOOKUP(C161,SOURCE!$S$3:$Z$2839,6,0)&amp;CHAR(34)</f>
        <v>"SMLN^2Y"</v>
      </c>
      <c r="F161" s="22" t="str">
        <f>VLOOKUP(C161,SOURCE!$S$3:$AA$2839,9,0)&amp;"           {"&amp;D161&amp;",   "&amp;E161&amp;"},"</f>
        <v>//           {ITM_SIGMAln2y,   "SMLN^2Y"},</v>
      </c>
      <c r="H161" t="b">
        <f>ISNA(VLOOKUP(J161,J162:J$823,1,0))</f>
        <v>1</v>
      </c>
      <c r="I161" s="27">
        <f>VLOOKUP(C161,SOURCE!S$6:Y$10018,7,0)</f>
        <v>447</v>
      </c>
      <c r="J161" s="28" t="str">
        <f>VLOOKUP(C161,SOURCE!S$6:Y$10018,6,0)</f>
        <v>SMLN^2Y</v>
      </c>
      <c r="K161" s="29" t="str">
        <f t="shared" si="13"/>
        <v>SUMln^2y</v>
      </c>
      <c r="L161" s="39" t="str">
        <f>VLOOKUP(C161,SOURCE!S$6:Y$10018,2,0)</f>
        <v>Stat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STD_SIGMA "ln" STD_SUP_2 "y"</v>
      </c>
      <c r="U161">
        <f t="shared" si="14"/>
        <v>51</v>
      </c>
      <c r="V161" s="53">
        <f t="shared" si="15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VLOOKUP(C162,SOURCE!$S$3:$Z$2839,8,0)</f>
        <v>ITM_SIGMAxlny</v>
      </c>
      <c r="E162" s="26" t="str">
        <f>CHAR(34)&amp;VLOOKUP(C162,SOURCE!$S$3:$Z$2839,6,0)&amp;CHAR(34)</f>
        <v>"SMXLNY"</v>
      </c>
      <c r="F162" s="22" t="str">
        <f>VLOOKUP(C162,SOURCE!$S$3:$AA$2839,9,0)&amp;"           {"&amp;D162&amp;",   "&amp;E162&amp;"},"</f>
        <v>//           {ITM_SIGMAxlny,   "SMXLNY"},</v>
      </c>
      <c r="H162" t="b">
        <f>ISNA(VLOOKUP(J162,J163:J$823,1,0))</f>
        <v>1</v>
      </c>
      <c r="I162" s="27">
        <f>VLOOKUP(C162,SOURCE!S$6:Y$10018,7,0)</f>
        <v>448</v>
      </c>
      <c r="J162" s="28" t="str">
        <f>VLOOKUP(C162,SOURCE!S$6:Y$10018,6,0)</f>
        <v>SMXLNY</v>
      </c>
      <c r="K162" s="29" t="str">
        <f t="shared" si="13"/>
        <v>SUMxlny</v>
      </c>
      <c r="L162" s="39" t="str">
        <f>VLOOKUP(C162,SOURCE!S$6:Y$10018,2,0)</f>
        <v>Stat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STD_SIGMA "xlny"</v>
      </c>
      <c r="U162">
        <f t="shared" si="14"/>
        <v>51</v>
      </c>
      <c r="V162" s="53">
        <f t="shared" si="15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VLOOKUP(C163,SOURCE!$S$3:$Z$2839,8,0)</f>
        <v>ITM_SIGMAx2lny</v>
      </c>
      <c r="E163" s="26" t="str">
        <f>CHAR(34)&amp;VLOOKUP(C163,SOURCE!$S$3:$Z$2839,6,0)&amp;CHAR(34)</f>
        <v>"SMX^2LNY"</v>
      </c>
      <c r="F163" s="22" t="str">
        <f>VLOOKUP(C163,SOURCE!$S$3:$AA$2839,9,0)&amp;"           {"&amp;D163&amp;",   "&amp;E163&amp;"},"</f>
        <v>//           {ITM_SIGMAx2lny,   "SMX^2LNY"},</v>
      </c>
      <c r="H163" t="b">
        <f>ISNA(VLOOKUP(J163,J164:J$823,1,0))</f>
        <v>1</v>
      </c>
      <c r="I163" s="27">
        <f>VLOOKUP(C163,SOURCE!S$6:Y$10018,7,0)</f>
        <v>449</v>
      </c>
      <c r="J163" s="28" t="str">
        <f>VLOOKUP(C163,SOURCE!S$6:Y$10018,6,0)</f>
        <v>SMX^2LNY</v>
      </c>
      <c r="K163" s="29" t="str">
        <f t="shared" si="13"/>
        <v>SUMx^2lny</v>
      </c>
      <c r="L163" s="39" t="str">
        <f>VLOOKUP(C163,SOURCE!S$6:Y$10018,2,0)</f>
        <v>Stat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STD_SIGMA "x" STD_SUP_2 "lny"</v>
      </c>
      <c r="U163">
        <f t="shared" si="14"/>
        <v>51</v>
      </c>
      <c r="V163" s="53">
        <f t="shared" si="15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VLOOKUP(C164,SOURCE!$S$3:$Z$2839,8,0)</f>
        <v>ITM_SIGMAlnyonx</v>
      </c>
      <c r="E164" s="26" t="str">
        <f>CHAR(34)&amp;VLOOKUP(C164,SOURCE!$S$3:$Z$2839,6,0)&amp;CHAR(34)</f>
        <v>"SMLNY/X"</v>
      </c>
      <c r="F164" s="22" t="str">
        <f>VLOOKUP(C164,SOURCE!$S$3:$AA$2839,9,0)&amp;"           {"&amp;D164&amp;",   "&amp;E164&amp;"},"</f>
        <v>//           {ITM_SIGMAlnyonx,   "SMLNY/X"},</v>
      </c>
      <c r="H164" t="b">
        <f>ISNA(VLOOKUP(J164,J165:J$823,1,0))</f>
        <v>1</v>
      </c>
      <c r="I164" s="27">
        <f>VLOOKUP(C164,SOURCE!S$6:Y$10018,7,0)</f>
        <v>450</v>
      </c>
      <c r="J164" s="28" t="str">
        <f>VLOOKUP(C164,SOURCE!S$6:Y$10018,6,0)</f>
        <v>SMLNY/X</v>
      </c>
      <c r="K164" s="29" t="str">
        <f t="shared" si="13"/>
        <v>SUMlny/x</v>
      </c>
      <c r="L164" s="39" t="str">
        <f>VLOOKUP(C164,SOURCE!S$6:Y$10018,2,0)</f>
        <v>Stat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STD_SIGMA "lny/x"</v>
      </c>
      <c r="U164">
        <f t="shared" si="14"/>
        <v>51</v>
      </c>
      <c r="V164" s="53">
        <f t="shared" si="15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VLOOKUP(C165,SOURCE!$S$3:$Z$2839,8,0)</f>
        <v>ITM_SIGMAx2ony</v>
      </c>
      <c r="E165" s="26" t="str">
        <f>CHAR(34)&amp;VLOOKUP(C165,SOURCE!$S$3:$Z$2839,6,0)&amp;CHAR(34)</f>
        <v>"SMX^2/Y"</v>
      </c>
      <c r="F165" s="22" t="str">
        <f>VLOOKUP(C165,SOURCE!$S$3:$AA$2839,9,0)&amp;"           {"&amp;D165&amp;",   "&amp;E165&amp;"},"</f>
        <v>//           {ITM_SIGMAx2ony,   "SMX^2/Y"},</v>
      </c>
      <c r="H165" t="b">
        <f>ISNA(VLOOKUP(J165,J166:J$823,1,0))</f>
        <v>1</v>
      </c>
      <c r="I165" s="27">
        <f>VLOOKUP(C165,SOURCE!S$6:Y$10018,7,0)</f>
        <v>451</v>
      </c>
      <c r="J165" s="28" t="str">
        <f>VLOOKUP(C165,SOURCE!S$6:Y$10018,6,0)</f>
        <v>SMX^2/Y</v>
      </c>
      <c r="K165" s="29" t="str">
        <f t="shared" si="13"/>
        <v>SUMx^2/y</v>
      </c>
      <c r="L165" s="39" t="str">
        <f>VLOOKUP(C165,SOURCE!S$6:Y$10018,2,0)</f>
        <v>Stat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STD_SIGMA "x" STD_SUP_2 "/y"</v>
      </c>
      <c r="U165">
        <f t="shared" si="14"/>
        <v>51</v>
      </c>
      <c r="V165" s="53">
        <f t="shared" si="15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VLOOKUP(C166,SOURCE!$S$3:$Z$2839,8,0)</f>
        <v>ITM_SIGMA1onx</v>
      </c>
      <c r="E166" s="26" t="str">
        <f>CHAR(34)&amp;VLOOKUP(C166,SOURCE!$S$3:$Z$2839,6,0)&amp;CHAR(34)</f>
        <v>"SM^1/X"</v>
      </c>
      <c r="F166" s="22" t="str">
        <f>VLOOKUP(C166,SOURCE!$S$3:$AA$2839,9,0)&amp;"           {"&amp;D166&amp;",   "&amp;E166&amp;"},"</f>
        <v>//           {ITM_SIGMA1onx,   "SM^1/X"},</v>
      </c>
      <c r="H166" t="b">
        <f>ISNA(VLOOKUP(J166,J167:J$823,1,0))</f>
        <v>1</v>
      </c>
      <c r="I166" s="27">
        <f>VLOOKUP(C166,SOURCE!S$6:Y$10018,7,0)</f>
        <v>452</v>
      </c>
      <c r="J166" s="28" t="str">
        <f>VLOOKUP(C166,SOURCE!S$6:Y$10018,6,0)</f>
        <v>SM^1/X</v>
      </c>
      <c r="K166" s="29" t="str">
        <f t="shared" si="13"/>
        <v>SUM^1/x</v>
      </c>
      <c r="L166" s="39" t="str">
        <f>VLOOKUP(C166,SOURCE!S$6:Y$10018,2,0)</f>
        <v>Stat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STD_SIGMA STD_SUP_1 "/x"</v>
      </c>
      <c r="U166">
        <f t="shared" si="14"/>
        <v>51</v>
      </c>
      <c r="V166" s="53">
        <f t="shared" si="15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VLOOKUP(C167,SOURCE!$S$3:$Z$2839,8,0)</f>
        <v>ITM_SIGMA1onx2</v>
      </c>
      <c r="E167" s="26" t="str">
        <f>CHAR(34)&amp;VLOOKUP(C167,SOURCE!$S$3:$Z$2839,6,0)&amp;CHAR(34)</f>
        <v>"SM^1/X^2"</v>
      </c>
      <c r="F167" s="22" t="str">
        <f>VLOOKUP(C167,SOURCE!$S$3:$AA$2839,9,0)&amp;"           {"&amp;D167&amp;",   "&amp;E167&amp;"},"</f>
        <v>//           {ITM_SIGMA1onx2,   "SM^1/X^2"},</v>
      </c>
      <c r="H167" t="b">
        <f>ISNA(VLOOKUP(J167,J168:J$823,1,0))</f>
        <v>1</v>
      </c>
      <c r="I167" s="27">
        <f>VLOOKUP(C167,SOURCE!S$6:Y$10018,7,0)</f>
        <v>453</v>
      </c>
      <c r="J167" s="28" t="str">
        <f>VLOOKUP(C167,SOURCE!S$6:Y$10018,6,0)</f>
        <v>SM^1/X^2</v>
      </c>
      <c r="K167" s="29" t="str">
        <f t="shared" si="13"/>
        <v>SUM^1/x^2</v>
      </c>
      <c r="L167" s="39" t="str">
        <f>VLOOKUP(C167,SOURCE!S$6:Y$10018,2,0)</f>
        <v>Stat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STD_SIGMA STD_SUP_1 "/x" STD_SUP_2</v>
      </c>
      <c r="U167">
        <f t="shared" si="14"/>
        <v>51</v>
      </c>
      <c r="V167" s="53">
        <f t="shared" si="15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VLOOKUP(C168,SOURCE!$S$3:$Z$2839,8,0)</f>
        <v>ITM_SIGMAxony</v>
      </c>
      <c r="E168" s="26" t="str">
        <f>CHAR(34)&amp;VLOOKUP(C168,SOURCE!$S$3:$Z$2839,6,0)&amp;CHAR(34)</f>
        <v>"SMX/Y"</v>
      </c>
      <c r="F168" s="22" t="str">
        <f>VLOOKUP(C168,SOURCE!$S$3:$AA$2839,9,0)&amp;"           {"&amp;D168&amp;",   "&amp;E168&amp;"},"</f>
        <v>//           {ITM_SIGMAxony,   "SMX/Y"},</v>
      </c>
      <c r="H168" t="b">
        <f>ISNA(VLOOKUP(J168,J169:J$823,1,0))</f>
        <v>1</v>
      </c>
      <c r="I168" s="27">
        <f>VLOOKUP(C168,SOURCE!S$6:Y$10018,7,0)</f>
        <v>454</v>
      </c>
      <c r="J168" s="28" t="str">
        <f>VLOOKUP(C168,SOURCE!S$6:Y$10018,6,0)</f>
        <v>SMX/Y</v>
      </c>
      <c r="K168" s="29" t="str">
        <f t="shared" si="13"/>
        <v>SUMx/y</v>
      </c>
      <c r="L168" s="39" t="str">
        <f>VLOOKUP(C168,SOURCE!S$6:Y$10018,2,0)</f>
        <v>Stat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STD_SIGMA "x/y"</v>
      </c>
      <c r="U168">
        <f t="shared" si="14"/>
        <v>51</v>
      </c>
      <c r="V168" s="53">
        <f t="shared" si="15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VLOOKUP(C169,SOURCE!$S$3:$Z$2839,8,0)</f>
        <v>ITM_SIGMA1ony</v>
      </c>
      <c r="E169" s="26" t="str">
        <f>CHAR(34)&amp;VLOOKUP(C169,SOURCE!$S$3:$Z$2839,6,0)&amp;CHAR(34)</f>
        <v>"SM^1/Y"</v>
      </c>
      <c r="F169" s="22" t="str">
        <f>VLOOKUP(C169,SOURCE!$S$3:$AA$2839,9,0)&amp;"           {"&amp;D169&amp;",   "&amp;E169&amp;"},"</f>
        <v>//           {ITM_SIGMA1ony,   "SM^1/Y"},</v>
      </c>
      <c r="H169" t="b">
        <f>ISNA(VLOOKUP(J169,J170:J$823,1,0))</f>
        <v>1</v>
      </c>
      <c r="I169" s="27">
        <f>VLOOKUP(C169,SOURCE!S$6:Y$10018,7,0)</f>
        <v>455</v>
      </c>
      <c r="J169" s="28" t="str">
        <f>VLOOKUP(C169,SOURCE!S$6:Y$10018,6,0)</f>
        <v>SM^1/Y</v>
      </c>
      <c r="K169" s="29" t="str">
        <f t="shared" si="13"/>
        <v>SUM^1/y</v>
      </c>
      <c r="L169" s="39" t="str">
        <f>VLOOKUP(C169,SOURCE!S$6:Y$10018,2,0)</f>
        <v>Stat</v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STD_SIGMA STD_SUP_1 "/y"</v>
      </c>
      <c r="U169">
        <f t="shared" si="14"/>
        <v>51</v>
      </c>
      <c r="V169" s="53">
        <f t="shared" si="15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VLOOKUP(C170,SOURCE!$S$3:$Z$2839,8,0)</f>
        <v>ITM_SIGMA1ony2</v>
      </c>
      <c r="E170" s="26" t="str">
        <f>CHAR(34)&amp;VLOOKUP(C170,SOURCE!$S$3:$Z$2839,6,0)&amp;CHAR(34)</f>
        <v>"SM^1/Y^2"</v>
      </c>
      <c r="F170" s="22" t="str">
        <f>VLOOKUP(C170,SOURCE!$S$3:$AA$2839,9,0)&amp;"           {"&amp;D170&amp;",   "&amp;E170&amp;"},"</f>
        <v>//           {ITM_SIGMA1ony2,   "SM^1/Y^2"},</v>
      </c>
      <c r="H170" t="b">
        <f>ISNA(VLOOKUP(J170,J171:J$823,1,0))</f>
        <v>1</v>
      </c>
      <c r="I170" s="27">
        <f>VLOOKUP(C170,SOURCE!S$6:Y$10018,7,0)</f>
        <v>456</v>
      </c>
      <c r="J170" s="28" t="str">
        <f>VLOOKUP(C170,SOURCE!S$6:Y$10018,6,0)</f>
        <v>SM^1/Y^2</v>
      </c>
      <c r="K170" s="29" t="str">
        <f t="shared" si="13"/>
        <v>SUM^1/y^2</v>
      </c>
      <c r="L170" s="39" t="str">
        <f>VLOOKUP(C170,SOURCE!S$6:Y$10018,2,0)</f>
        <v>Stat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STD_SIGMA STD_SUP_1 "/y" STD_SUP_2</v>
      </c>
      <c r="U170">
        <f t="shared" si="14"/>
        <v>51</v>
      </c>
      <c r="V170" s="53">
        <f t="shared" si="15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VLOOKUP(C171,SOURCE!$S$3:$Z$2839,8,0)</f>
        <v>ITM_SIGMAx3</v>
      </c>
      <c r="E171" s="26" t="str">
        <f>CHAR(34)&amp;VLOOKUP(C171,SOURCE!$S$3:$Z$2839,6,0)&amp;CHAR(34)</f>
        <v>"SMX^3"</v>
      </c>
      <c r="F171" s="22" t="str">
        <f>VLOOKUP(C171,SOURCE!$S$3:$AA$2839,9,0)&amp;"           {"&amp;D171&amp;",   "&amp;E171&amp;"},"</f>
        <v>//           {ITM_SIGMAx3,   "SMX^3"},</v>
      </c>
      <c r="H171" t="b">
        <f>ISNA(VLOOKUP(J171,J172:J$823,1,0))</f>
        <v>1</v>
      </c>
      <c r="I171" s="27">
        <f>VLOOKUP(C171,SOURCE!S$6:Y$10018,7,0)</f>
        <v>457</v>
      </c>
      <c r="J171" s="28" t="str">
        <f>VLOOKUP(C171,SOURCE!S$6:Y$10018,6,0)</f>
        <v>SMX^3</v>
      </c>
      <c r="K171" s="29" t="str">
        <f t="shared" si="13"/>
        <v>SUMx^3</v>
      </c>
      <c r="L171" s="39" t="str">
        <f>VLOOKUP(C171,SOURCE!S$6:Y$10018,2,0)</f>
        <v>Stat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STD_SIGMA "x" STD_SUP_3</v>
      </c>
      <c r="U171">
        <f t="shared" si="14"/>
        <v>51</v>
      </c>
      <c r="V171" s="53">
        <f t="shared" si="15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VLOOKUP(C172,SOURCE!$S$3:$Z$2839,8,0)</f>
        <v>ITM_SIGMAx4</v>
      </c>
      <c r="E172" s="26" t="str">
        <f>CHAR(34)&amp;VLOOKUP(C172,SOURCE!$S$3:$Z$2839,6,0)&amp;CHAR(34)</f>
        <v>"SMX^4"</v>
      </c>
      <c r="F172" s="22" t="str">
        <f>VLOOKUP(C172,SOURCE!$S$3:$AA$2839,9,0)&amp;"           {"&amp;D172&amp;",   "&amp;E172&amp;"},"</f>
        <v>//           {ITM_SIGMAx4,   "SMX^4"},</v>
      </c>
      <c r="H172" t="b">
        <f>ISNA(VLOOKUP(J172,J173:J$823,1,0))</f>
        <v>1</v>
      </c>
      <c r="I172" s="27">
        <f>VLOOKUP(C172,SOURCE!S$6:Y$10018,7,0)</f>
        <v>458</v>
      </c>
      <c r="J172" s="28" t="str">
        <f>VLOOKUP(C172,SOURCE!S$6:Y$10018,6,0)</f>
        <v>SMX^4</v>
      </c>
      <c r="K172" s="29" t="str">
        <f t="shared" si="13"/>
        <v>SUMx^4</v>
      </c>
      <c r="L172" s="39" t="str">
        <f>VLOOKUP(C172,SOURCE!S$6:Y$10018,2,0)</f>
        <v>Stat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STD_SIGMA "x" STD_SUP_4</v>
      </c>
      <c r="U172">
        <f t="shared" si="14"/>
        <v>51</v>
      </c>
      <c r="V172" s="53">
        <f t="shared" si="15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VLOOKUP(C173,SOURCE!$S$3:$Z$2839,8,0)</f>
        <v>SFL_FRACT</v>
      </c>
      <c r="E173" s="26" t="str">
        <f>CHAR(34)&amp;VLOOKUP(C173,SOURCE!$S$3:$Z$2839,6,0)&amp;CHAR(34)</f>
        <v>"FRACT"</v>
      </c>
      <c r="F173" s="22" t="str">
        <f>VLOOKUP(C173,SOURCE!$S$3:$AA$2839,9,0)&amp;"           {"&amp;D173&amp;",   "&amp;E173&amp;"},"</f>
        <v>//           {SFL_FRACT,   "FRACT"},</v>
      </c>
      <c r="H173" t="b">
        <f>ISNA(VLOOKUP(J173,J174:J$823,1,0))</f>
        <v>1</v>
      </c>
      <c r="I173" s="27">
        <f>VLOOKUP(C173,SOURCE!S$6:Y$10018,7,0)</f>
        <v>470</v>
      </c>
      <c r="J173" s="28" t="str">
        <f>VLOOKUP(C173,SOURCE!S$6:Y$10018,6,0)</f>
        <v>FRACT</v>
      </c>
      <c r="K173" s="29" t="str">
        <f t="shared" si="13"/>
        <v>FRACT</v>
      </c>
      <c r="L173" s="39" t="str">
        <f>VLOOKUP(C173,SOURCE!S$6:Y$10018,2,0)</f>
        <v/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"FRACT"</v>
      </c>
      <c r="U173">
        <f t="shared" si="14"/>
        <v>51</v>
      </c>
      <c r="V173" s="53">
        <f t="shared" si="15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VLOOKUP(C174,SOURCE!$S$3:$Z$2839,8,0)</f>
        <v>SFL_PROPFR</v>
      </c>
      <c r="E174" s="26" t="str">
        <f>CHAR(34)&amp;VLOOKUP(C174,SOURCE!$S$3:$Z$2839,6,0)&amp;CHAR(34)</f>
        <v>"PROPFR"</v>
      </c>
      <c r="F174" s="22" t="str">
        <f>VLOOKUP(C174,SOURCE!$S$3:$AA$2839,9,0)&amp;"           {"&amp;D174&amp;",   "&amp;E174&amp;"},"</f>
        <v>//           {SFL_PROPFR,   "PROPFR"},</v>
      </c>
      <c r="H174" t="b">
        <f>ISNA(VLOOKUP(J174,J175:J$823,1,0))</f>
        <v>1</v>
      </c>
      <c r="I174" s="27">
        <f>VLOOKUP(C174,SOURCE!S$6:Y$10018,7,0)</f>
        <v>471</v>
      </c>
      <c r="J174" s="28" t="str">
        <f>VLOOKUP(C174,SOURCE!S$6:Y$10018,6,0)</f>
        <v>PROPFR</v>
      </c>
      <c r="K174" s="29" t="str">
        <f t="shared" si="13"/>
        <v>PROPFR</v>
      </c>
      <c r="L174" s="39" t="str">
        <f>VLOOKUP(C174,SOURCE!S$6:Y$10018,2,0)</f>
        <v/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"PROPFR"</v>
      </c>
      <c r="U174">
        <f t="shared" si="14"/>
        <v>51</v>
      </c>
      <c r="V174" s="53">
        <f t="shared" si="15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VLOOKUP(C175,SOURCE!$S$3:$Z$2839,8,0)</f>
        <v>SFL_DENANY</v>
      </c>
      <c r="E175" s="26" t="str">
        <f>CHAR(34)&amp;VLOOKUP(C175,SOURCE!$S$3:$Z$2839,6,0)&amp;CHAR(34)</f>
        <v>"DENANY"</v>
      </c>
      <c r="F175" s="22" t="str">
        <f>VLOOKUP(C175,SOURCE!$S$3:$AA$2839,9,0)&amp;"           {"&amp;D175&amp;",   "&amp;E175&amp;"},"</f>
        <v>//           {SFL_DENANY,   "DENANY"},</v>
      </c>
      <c r="H175" t="b">
        <f>ISNA(VLOOKUP(J175,J176:J$823,1,0))</f>
        <v>1</v>
      </c>
      <c r="I175" s="27">
        <f>VLOOKUP(C175,SOURCE!S$6:Y$10018,7,0)</f>
        <v>472</v>
      </c>
      <c r="J175" s="28" t="str">
        <f>VLOOKUP(C175,SOURCE!S$6:Y$10018,6,0)</f>
        <v>DENANY</v>
      </c>
      <c r="K175" s="29" t="str">
        <f t="shared" si="13"/>
        <v>DENANY</v>
      </c>
      <c r="L175" s="39" t="str">
        <f>VLOOKUP(C175,SOURCE!S$6:Y$10018,2,0)</f>
        <v/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"DENANY"</v>
      </c>
      <c r="U175">
        <f t="shared" si="14"/>
        <v>51</v>
      </c>
      <c r="V175" s="53">
        <f t="shared" si="15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VLOOKUP(C176,SOURCE!$S$3:$Z$2839,8,0)</f>
        <v>SFL_DENFIX</v>
      </c>
      <c r="E176" s="26" t="str">
        <f>CHAR(34)&amp;VLOOKUP(C176,SOURCE!$S$3:$Z$2839,6,0)&amp;CHAR(34)</f>
        <v>"DENFIX"</v>
      </c>
      <c r="F176" s="22" t="str">
        <f>VLOOKUP(C176,SOURCE!$S$3:$AA$2839,9,0)&amp;"           {"&amp;D176&amp;",   "&amp;E176&amp;"},"</f>
        <v>//           {SFL_DENFIX,   "DENFIX"},</v>
      </c>
      <c r="H176" t="b">
        <f>ISNA(VLOOKUP(J176,J177:J$823,1,0))</f>
        <v>1</v>
      </c>
      <c r="I176" s="27">
        <f>VLOOKUP(C176,SOURCE!S$6:Y$10018,7,0)</f>
        <v>473</v>
      </c>
      <c r="J176" s="28" t="str">
        <f>VLOOKUP(C176,SOURCE!S$6:Y$10018,6,0)</f>
        <v>DENFIX</v>
      </c>
      <c r="K176" s="29" t="str">
        <f t="shared" si="13"/>
        <v>DENFIX</v>
      </c>
      <c r="L176" s="39" t="str">
        <f>VLOOKUP(C176,SOURCE!S$6:Y$10018,2,0)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"DENFIX"</v>
      </c>
      <c r="U176">
        <f t="shared" si="14"/>
        <v>51</v>
      </c>
      <c r="V176" s="53">
        <f t="shared" si="15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VLOOKUP(C177,SOURCE!$S$3:$Z$2839,8,0)</f>
        <v>ITM_REG_X</v>
      </c>
      <c r="E177" s="26" t="str">
        <f>CHAR(34)&amp;VLOOKUP(C177,SOURCE!$S$3:$Z$2839,6,0)&amp;CHAR(34)</f>
        <v>"X"</v>
      </c>
      <c r="F177" s="22" t="str">
        <f>VLOOKUP(C177,SOURCE!$S$3:$AA$2839,9,0)&amp;"           {"&amp;D177&amp;",   "&amp;E177&amp;"},"</f>
        <v xml:space="preserve">           {ITM_REG_X,   "X"},</v>
      </c>
      <c r="H177" t="b">
        <f>ISNA(VLOOKUP(J177,J178:J$823,1,0))</f>
        <v>1</v>
      </c>
      <c r="I177" s="27">
        <f>VLOOKUP(C177,SOURCE!S$6:Y$10018,7,0)</f>
        <v>527</v>
      </c>
      <c r="J177" s="28" t="str">
        <f>VLOOKUP(C177,SOURCE!S$6:Y$10018,6,0)</f>
        <v>X</v>
      </c>
      <c r="K177" s="29" t="str">
        <f t="shared" si="13"/>
        <v>X</v>
      </c>
      <c r="L177" s="39" t="str">
        <f>VLOOKUP(C177,SOURCE!S$6:Y$10018,2,0)</f>
        <v>STACK</v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"X"</v>
      </c>
      <c r="U177">
        <f t="shared" si="14"/>
        <v>51</v>
      </c>
      <c r="V177" s="53">
        <f t="shared" si="15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VLOOKUP(C178,SOURCE!$S$3:$Z$2839,8,0)</f>
        <v>ITM_REG_Y</v>
      </c>
      <c r="E178" s="26" t="str">
        <f>CHAR(34)&amp;VLOOKUP(C178,SOURCE!$S$3:$Z$2839,6,0)&amp;CHAR(34)</f>
        <v>"Y"</v>
      </c>
      <c r="F178" s="22" t="str">
        <f>VLOOKUP(C178,SOURCE!$S$3:$AA$2839,9,0)&amp;"           {"&amp;D178&amp;",   "&amp;E178&amp;"},"</f>
        <v xml:space="preserve">           {ITM_REG_Y,   "Y"},</v>
      </c>
      <c r="H178" t="b">
        <f>ISNA(VLOOKUP(J178,J179:J$823,1,0))</f>
        <v>1</v>
      </c>
      <c r="I178" s="27">
        <f>VLOOKUP(C178,SOURCE!S$6:Y$10018,7,0)</f>
        <v>528</v>
      </c>
      <c r="J178" s="28" t="str">
        <f>VLOOKUP(C178,SOURCE!S$6:Y$10018,6,0)</f>
        <v>Y</v>
      </c>
      <c r="K178" s="29" t="str">
        <f t="shared" si="13"/>
        <v>Y</v>
      </c>
      <c r="L178" s="39" t="str">
        <f>VLOOKUP(C178,SOURCE!S$6:Y$10018,2,0)</f>
        <v>STACK</v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"Y"</v>
      </c>
      <c r="U178">
        <f t="shared" si="14"/>
        <v>51</v>
      </c>
      <c r="V178" s="53">
        <f t="shared" si="15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VLOOKUP(C179,SOURCE!$S$3:$Z$2839,8,0)</f>
        <v>ITM_REG_Z</v>
      </c>
      <c r="E179" s="26" t="str">
        <f>CHAR(34)&amp;VLOOKUP(C179,SOURCE!$S$3:$Z$2839,6,0)&amp;CHAR(34)</f>
        <v>"Z"</v>
      </c>
      <c r="F179" s="22" t="str">
        <f>VLOOKUP(C179,SOURCE!$S$3:$AA$2839,9,0)&amp;"           {"&amp;D179&amp;",   "&amp;E179&amp;"},"</f>
        <v>//           {ITM_REG_Z,   "Z"},</v>
      </c>
      <c r="H179" t="b">
        <f>ISNA(VLOOKUP(J179,J180:J$823,1,0))</f>
        <v>1</v>
      </c>
      <c r="I179" s="27">
        <f>VLOOKUP(C179,SOURCE!S$6:Y$10018,7,0)</f>
        <v>529</v>
      </c>
      <c r="J179" s="28" t="str">
        <f>VLOOKUP(C179,SOURCE!S$6:Y$10018,6,0)</f>
        <v>Z</v>
      </c>
      <c r="K179" s="29" t="str">
        <f t="shared" si="13"/>
        <v>Z</v>
      </c>
      <c r="L179" s="39" t="str">
        <f>VLOOKUP(C179,SOURCE!S$6:Y$10018,2,0)</f>
        <v>STACK</v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"Z"</v>
      </c>
      <c r="U179">
        <f t="shared" si="14"/>
        <v>51</v>
      </c>
      <c r="V179" s="53">
        <f t="shared" si="15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VLOOKUP(C180,SOURCE!$S$3:$Z$2839,8,0)</f>
        <v>ITM_REG_T</v>
      </c>
      <c r="E180" s="26" t="str">
        <f>CHAR(34)&amp;VLOOKUP(C180,SOURCE!$S$3:$Z$2839,6,0)&amp;CHAR(34)</f>
        <v>"T"</v>
      </c>
      <c r="F180" s="22" t="str">
        <f>VLOOKUP(C180,SOURCE!$S$3:$AA$2839,9,0)&amp;"           {"&amp;D180&amp;",   "&amp;E180&amp;"},"</f>
        <v>//           {ITM_REG_T,   "T"},</v>
      </c>
      <c r="H180" t="b">
        <f>ISNA(VLOOKUP(J180,J181:J$823,1,0))</f>
        <v>1</v>
      </c>
      <c r="I180" s="27">
        <f>VLOOKUP(C180,SOURCE!S$6:Y$10018,7,0)</f>
        <v>530</v>
      </c>
      <c r="J180" s="28" t="str">
        <f>VLOOKUP(C180,SOURCE!S$6:Y$10018,6,0)</f>
        <v>T</v>
      </c>
      <c r="K180" s="29" t="str">
        <f t="shared" si="13"/>
        <v>T</v>
      </c>
      <c r="L180" s="39" t="str">
        <f>VLOOKUP(C180,SOURCE!S$6:Y$10018,2,0)</f>
        <v>STACK</v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"T"</v>
      </c>
      <c r="U180">
        <f t="shared" si="14"/>
        <v>51</v>
      </c>
      <c r="V180" s="53">
        <f t="shared" si="15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VLOOKUP(C181,SOURCE!$S$3:$Z$2839,8,0)</f>
        <v>ITM_REG_A</v>
      </c>
      <c r="E181" s="26" t="str">
        <f>CHAR(34)&amp;VLOOKUP(C181,SOURCE!$S$3:$Z$2839,6,0)&amp;CHAR(34)</f>
        <v>"A"</v>
      </c>
      <c r="F181" s="22" t="str">
        <f>VLOOKUP(C181,SOURCE!$S$3:$AA$2839,9,0)&amp;"           {"&amp;D181&amp;",   "&amp;E181&amp;"},"</f>
        <v>//           {ITM_REG_A,   "A"},</v>
      </c>
      <c r="H181" t="b">
        <f>ISNA(VLOOKUP(J181,J182:J$823,1,0))</f>
        <v>1</v>
      </c>
      <c r="I181" s="27">
        <f>VLOOKUP(C181,SOURCE!S$6:Y$10018,7,0)</f>
        <v>531</v>
      </c>
      <c r="J181" s="28" t="str">
        <f>VLOOKUP(C181,SOURCE!S$6:Y$10018,6,0)</f>
        <v>A</v>
      </c>
      <c r="K181" s="29" t="str">
        <f t="shared" si="13"/>
        <v>A</v>
      </c>
      <c r="L181" s="39" t="str">
        <f>VLOOKUP(C181,SOURCE!S$6:Y$10018,2,0)</f>
        <v>STACK</v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"A"</v>
      </c>
      <c r="U181">
        <f t="shared" si="14"/>
        <v>51</v>
      </c>
      <c r="V181" s="53">
        <f t="shared" si="15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VLOOKUP(C182,SOURCE!$S$3:$Z$2839,8,0)</f>
        <v>ITM_REG_B</v>
      </c>
      <c r="E182" s="26" t="str">
        <f>CHAR(34)&amp;VLOOKUP(C182,SOURCE!$S$3:$Z$2839,6,0)&amp;CHAR(34)</f>
        <v>"B"</v>
      </c>
      <c r="F182" s="22" t="str">
        <f>VLOOKUP(C182,SOURCE!$S$3:$AA$2839,9,0)&amp;"           {"&amp;D182&amp;",   "&amp;E182&amp;"},"</f>
        <v>//           {ITM_REG_B,   "B"},</v>
      </c>
      <c r="H182" t="b">
        <f>ISNA(VLOOKUP(J182,J183:J$823,1,0))</f>
        <v>1</v>
      </c>
      <c r="I182" s="27">
        <f>VLOOKUP(C182,SOURCE!S$6:Y$10018,7,0)</f>
        <v>532</v>
      </c>
      <c r="J182" s="28" t="str">
        <f>VLOOKUP(C182,SOURCE!S$6:Y$10018,6,0)</f>
        <v>B</v>
      </c>
      <c r="K182" s="29" t="str">
        <f t="shared" si="13"/>
        <v>B</v>
      </c>
      <c r="L182" s="39" t="str">
        <f>VLOOKUP(C182,SOURCE!S$6:Y$10018,2,0)</f>
        <v>STACK</v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"B"</v>
      </c>
      <c r="U182">
        <f t="shared" si="14"/>
        <v>51</v>
      </c>
      <c r="V182" s="53">
        <f t="shared" si="15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VLOOKUP(C183,SOURCE!$S$3:$Z$2839,8,0)</f>
        <v>ITM_REG_C</v>
      </c>
      <c r="E183" s="26" t="str">
        <f>CHAR(34)&amp;VLOOKUP(C183,SOURCE!$S$3:$Z$2839,6,0)&amp;CHAR(34)</f>
        <v>"C"</v>
      </c>
      <c r="F183" s="22" t="str">
        <f>VLOOKUP(C183,SOURCE!$S$3:$AA$2839,9,0)&amp;"           {"&amp;D183&amp;",   "&amp;E183&amp;"},"</f>
        <v xml:space="preserve">           {ITM_REG_C,   "C"},</v>
      </c>
      <c r="H183" t="b">
        <f>ISNA(VLOOKUP(J183,J184:J$823,1,0))</f>
        <v>1</v>
      </c>
      <c r="I183" s="27">
        <f>VLOOKUP(C183,SOURCE!S$6:Y$10018,7,0)</f>
        <v>533</v>
      </c>
      <c r="J183" s="28" t="str">
        <f>VLOOKUP(C183,SOURCE!S$6:Y$10018,6,0)</f>
        <v>C</v>
      </c>
      <c r="K183" s="29" t="str">
        <f t="shared" si="13"/>
        <v>C</v>
      </c>
      <c r="L183" s="39" t="str">
        <f>VLOOKUP(C183,SOURCE!S$6:Y$10018,2,0)</f>
        <v>STACK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0</v>
      </c>
      <c r="Q183" s="26" t="str">
        <f>VLOOKUP(I183,SOURCE!B:M,5,0)</f>
        <v>"C"</v>
      </c>
      <c r="U183">
        <f t="shared" si="14"/>
        <v>51</v>
      </c>
      <c r="V183" s="53">
        <f t="shared" si="15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VLOOKUP(C184,SOURCE!$S$3:$Z$2839,8,0)</f>
        <v>ITM_REG_D</v>
      </c>
      <c r="E184" s="26" t="str">
        <f>CHAR(34)&amp;VLOOKUP(C184,SOURCE!$S$3:$Z$2839,6,0)&amp;CHAR(34)</f>
        <v>"D"</v>
      </c>
      <c r="F184" s="22" t="str">
        <f>VLOOKUP(C184,SOURCE!$S$3:$AA$2839,9,0)&amp;"           {"&amp;D184&amp;",   "&amp;E184&amp;"},"</f>
        <v>//           {ITM_REG_D,   "D"},</v>
      </c>
      <c r="H184" t="b">
        <f>ISNA(VLOOKUP(J184,J185:J$823,1,0))</f>
        <v>1</v>
      </c>
      <c r="I184" s="27">
        <f>VLOOKUP(C184,SOURCE!S$6:Y$10018,7,0)</f>
        <v>534</v>
      </c>
      <c r="J184" s="28" t="str">
        <f>VLOOKUP(C184,SOURCE!S$6:Y$10018,6,0)</f>
        <v>D</v>
      </c>
      <c r="K184" s="29" t="str">
        <f t="shared" si="13"/>
        <v>D</v>
      </c>
      <c r="L184" s="39" t="str">
        <f>VLOOKUP(C184,SOURCE!S$6:Y$10018,2,0)</f>
        <v>STACK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"D"</v>
      </c>
      <c r="T184" s="139"/>
      <c r="U184">
        <f t="shared" si="14"/>
        <v>51</v>
      </c>
      <c r="V184" s="53">
        <f t="shared" si="15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IF(AND(O184,VLOOKUP(I184,SOURCE!B:M,2,0)&lt;&gt;"/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VLOOKUP(C185,SOURCE!$S$3:$Z$2839,8,0)</f>
        <v>ITM_REG_L</v>
      </c>
      <c r="E185" s="26" t="str">
        <f>CHAR(34)&amp;VLOOKUP(C185,SOURCE!$S$3:$Z$2839,6,0)&amp;CHAR(34)</f>
        <v>"L"</v>
      </c>
      <c r="F185" s="22" t="str">
        <f>VLOOKUP(C185,SOURCE!$S$3:$AA$2839,9,0)&amp;"           {"&amp;D185&amp;",   "&amp;E185&amp;"},"</f>
        <v>//           {ITM_REG_L,   "L"},</v>
      </c>
      <c r="H185" t="b">
        <f>ISNA(VLOOKUP(J185,J186:J$823,1,0))</f>
        <v>1</v>
      </c>
      <c r="I185" s="27">
        <f>VLOOKUP(C185,SOURCE!S$6:Y$10018,7,0)</f>
        <v>535</v>
      </c>
      <c r="J185" s="28" t="str">
        <f>VLOOKUP(C185,SOURCE!S$6:Y$10018,6,0)</f>
        <v>L</v>
      </c>
      <c r="K185" s="29" t="str">
        <f t="shared" si="13"/>
        <v>L</v>
      </c>
      <c r="L185" s="39" t="str">
        <f>VLOOKUP(C185,SOURCE!S$6:Y$10018,2,0)</f>
        <v>STACK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VLOOKUP(I185,SOURCE!B:M,5,0)</f>
        <v>"L"</v>
      </c>
      <c r="T185" s="139"/>
      <c r="U185">
        <f t="shared" si="14"/>
        <v>51</v>
      </c>
      <c r="V185" s="53">
        <f t="shared" si="15"/>
        <v>299797199.25280225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str">
        <f>VLOOKUP(C186,SOURCE!$S$3:$Z$2839,8,0)</f>
        <v>ITM_REG_I</v>
      </c>
      <c r="E186" s="26" t="str">
        <f>CHAR(34)&amp;VLOOKUP(C186,SOURCE!$S$3:$Z$2839,6,0)&amp;CHAR(34)</f>
        <v>"I"</v>
      </c>
      <c r="F186" s="22" t="str">
        <f>VLOOKUP(C186,SOURCE!$S$3:$AA$2839,9,0)&amp;"           {"&amp;D186&amp;",   "&amp;E186&amp;"},"</f>
        <v>//           {ITM_REG_I,   "I"},</v>
      </c>
      <c r="H186" t="b">
        <f>ISNA(VLOOKUP(J186,J187:J$823,1,0))</f>
        <v>1</v>
      </c>
      <c r="I186" s="27">
        <f>VLOOKUP(C186,SOURCE!S$6:Y$10018,7,0)</f>
        <v>536</v>
      </c>
      <c r="J186" s="28" t="str">
        <f>VLOOKUP(C186,SOURCE!S$6:Y$10018,6,0)</f>
        <v>I</v>
      </c>
      <c r="K186" s="29" t="str">
        <f t="shared" si="13"/>
        <v>I</v>
      </c>
      <c r="L186" s="39" t="str">
        <f>VLOOKUP(C186,SOURCE!S$6:Y$10018,2,0)</f>
        <v>STACK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"I"</v>
      </c>
      <c r="U186">
        <f t="shared" si="14"/>
        <v>51</v>
      </c>
      <c r="V186" s="53">
        <f t="shared" si="15"/>
        <v>299797199.25280225</v>
      </c>
      <c r="W186" t="str">
        <f>IF(AND(O186,VLOOKUP(I186,SOURCE!B:M,2,0)&lt;&gt;"/  { itemToBeCoded"),IF(ISERROR(VLOOKUP(J186,TEST!A:F,5,0)),"",VLOOKUP(J186,TEST!A:F,5,0)),"")</f>
        <v/>
      </c>
      <c r="X186" t="str">
        <f>IF(AND(O186,VLOOKUP(I186,SOURCE!B:M,2,0)&lt;&gt;"/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str">
        <f>VLOOKUP(C187,SOURCE!$S$3:$Z$2839,8,0)</f>
        <v>ITM_REG_J</v>
      </c>
      <c r="E187" s="26" t="str">
        <f>CHAR(34)&amp;VLOOKUP(C187,SOURCE!$S$3:$Z$2839,6,0)&amp;CHAR(34)</f>
        <v>"J"</v>
      </c>
      <c r="F187" s="22" t="str">
        <f>VLOOKUP(C187,SOURCE!$S$3:$AA$2839,9,0)&amp;"           {"&amp;D187&amp;",   "&amp;E187&amp;"},"</f>
        <v>//           {ITM_REG_J,   "J"},</v>
      </c>
      <c r="H187" t="b">
        <f>ISNA(VLOOKUP(J187,J188:J$823,1,0))</f>
        <v>1</v>
      </c>
      <c r="I187" s="27">
        <f>VLOOKUP(C187,SOURCE!S$6:Y$10018,7,0)</f>
        <v>537</v>
      </c>
      <c r="J187" s="28" t="str">
        <f>VLOOKUP(C187,SOURCE!S$6:Y$10018,6,0)</f>
        <v>J</v>
      </c>
      <c r="K187" s="29" t="str">
        <f t="shared" si="13"/>
        <v>J</v>
      </c>
      <c r="L187" s="39" t="str">
        <f>VLOOKUP(C187,SOURCE!S$6:Y$10018,2,0)</f>
        <v>STACK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"J"</v>
      </c>
      <c r="U187">
        <f t="shared" si="14"/>
        <v>51</v>
      </c>
      <c r="V187" s="53">
        <f t="shared" si="15"/>
        <v>299797199.25280225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str">
        <f>VLOOKUP(C188,SOURCE!$S$3:$Z$2839,8,0)</f>
        <v>ITM_REG_K</v>
      </c>
      <c r="E188" s="26" t="str">
        <f>CHAR(34)&amp;VLOOKUP(C188,SOURCE!$S$3:$Z$2839,6,0)&amp;CHAR(34)</f>
        <v>"K"</v>
      </c>
      <c r="F188" s="22" t="str">
        <f>VLOOKUP(C188,SOURCE!$S$3:$AA$2839,9,0)&amp;"           {"&amp;D188&amp;",   "&amp;E188&amp;"},"</f>
        <v>//           {ITM_REG_K,   "K"},</v>
      </c>
      <c r="H188" t="b">
        <f>ISNA(VLOOKUP(J188,J189:J$823,1,0))</f>
        <v>1</v>
      </c>
      <c r="I188" s="27">
        <f>VLOOKUP(C188,SOURCE!S$6:Y$10018,7,0)</f>
        <v>538</v>
      </c>
      <c r="J188" s="28" t="str">
        <f>VLOOKUP(C188,SOURCE!S$6:Y$10018,6,0)</f>
        <v>K</v>
      </c>
      <c r="K188" s="29" t="str">
        <f t="shared" si="13"/>
        <v>K</v>
      </c>
      <c r="L188" s="39" t="str">
        <f>VLOOKUP(C188,SOURCE!S$6:Y$10018,2,0)</f>
        <v>STACK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"K"</v>
      </c>
      <c r="U188">
        <f t="shared" si="14"/>
        <v>51</v>
      </c>
      <c r="V188" s="53">
        <f t="shared" si="15"/>
        <v>299797199.25280225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str">
        <f>VLOOKUP(C189,SOURCE!$S$3:$Z$2839,8,0)</f>
        <v>ITM_INDIRECTION</v>
      </c>
      <c r="E189" s="26" t="str">
        <f>CHAR(34)&amp;VLOOKUP(C189,SOURCE!$S$3:$Z$2839,6,0)&amp;CHAR(34)</f>
        <v>"IND&gt;"</v>
      </c>
      <c r="F189" s="22" t="str">
        <f>VLOOKUP(C189,SOURCE!$S$3:$AA$2839,9,0)&amp;"           {"&amp;D189&amp;",   "&amp;E189&amp;"},"</f>
        <v xml:space="preserve">           {ITM_INDIRECTION,   "IND&gt;"},</v>
      </c>
      <c r="H189" t="b">
        <f>ISNA(VLOOKUP(J189,J190:J$823,1,0))</f>
        <v>1</v>
      </c>
      <c r="I189" s="27">
        <f>VLOOKUP(C189,SOURCE!S$6:Y$10018,7,0)</f>
        <v>539</v>
      </c>
      <c r="J189" s="28" t="str">
        <f>VLOOKUP(C189,SOURCE!S$6:Y$10018,6,0)</f>
        <v>IND&gt;</v>
      </c>
      <c r="K189" s="29" t="str">
        <f t="shared" si="13"/>
        <v>&gt;</v>
      </c>
      <c r="L189" s="39" t="str">
        <f>VLOOKUP(C189,SOURCE!S$6:Y$10018,2,0)</f>
        <v>STACK</v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STD_RIGHT_ARROW</v>
      </c>
      <c r="U189">
        <f t="shared" si="14"/>
        <v>51</v>
      </c>
      <c r="V189" s="53">
        <f t="shared" si="15"/>
        <v>299797199.25280225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str">
        <f>VLOOKUP(C190,SOURCE!$S$3:$Z$2839,8,0)</f>
        <v>ITM_Max</v>
      </c>
      <c r="E190" s="26" t="str">
        <f>CHAR(34)&amp;VLOOKUP(C190,SOURCE!$S$3:$Z$2839,6,0)&amp;CHAR(34)</f>
        <v>"MAX"</v>
      </c>
      <c r="F190" s="22" t="str">
        <f>VLOOKUP(C190,SOURCE!$S$3:$AA$2839,9,0)&amp;"           {"&amp;D190&amp;",   "&amp;E190&amp;"},"</f>
        <v xml:space="preserve">           {ITM_Max,   "MAX"},</v>
      </c>
      <c r="H190" t="b">
        <f>ISNA(VLOOKUP(J190,J191:J$823,1,0))</f>
        <v>1</v>
      </c>
      <c r="I190" s="27">
        <f>VLOOKUP(C190,SOURCE!S$6:Y$10018,7,0)</f>
        <v>1137</v>
      </c>
      <c r="J190" s="28" t="str">
        <f>VLOOKUP(C190,SOURCE!S$6:Y$10018,6,0)</f>
        <v>MAX</v>
      </c>
      <c r="K190" s="29" t="str">
        <f t="shared" si="13"/>
        <v>Max</v>
      </c>
      <c r="L190" s="39">
        <f>VLOOKUP(C190,SOURCE!S$6:Y$10018,2,0)</f>
        <v>0</v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0</v>
      </c>
      <c r="Q190" s="26" t="str">
        <f>VLOOKUP(I190,SOURCE!B:M,5,0)</f>
        <v>"Max"</v>
      </c>
      <c r="U190">
        <f t="shared" si="14"/>
        <v>51</v>
      </c>
      <c r="V190" s="53">
        <f t="shared" si="15"/>
        <v>299797199.25280225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IF(ISNA(VLOOKUP(D191,D192:D$10322,1,0)),"",1)</f>
        <v/>
      </c>
      <c r="B191" s="24">
        <f>IF(ISNA(VLOOKUP(E191,E192:E$10322,1,0)),"",1)</f>
        <v>1</v>
      </c>
      <c r="C191" s="2">
        <v>189</v>
      </c>
      <c r="D191" s="2" t="str">
        <f>VLOOKUP(C191,SOURCE!$S$3:$Z$2839,8,0)</f>
        <v>ITM_Min</v>
      </c>
      <c r="E191" s="26" t="str">
        <f>CHAR(34)&amp;VLOOKUP(C191,SOURCE!$S$3:$Z$2839,6,0)&amp;CHAR(34)</f>
        <v>"MIN"</v>
      </c>
      <c r="F191" s="22" t="str">
        <f>VLOOKUP(C191,SOURCE!$S$3:$AA$2839,9,0)&amp;"           {"&amp;D191&amp;",   "&amp;E191&amp;"},"</f>
        <v xml:space="preserve">           {ITM_Min,   "MIN"},</v>
      </c>
      <c r="H191" t="b">
        <f>ISNA(VLOOKUP(J191,J192:J$823,1,0))</f>
        <v>0</v>
      </c>
      <c r="I191" s="27">
        <f>VLOOKUP(C191,SOURCE!S$6:Y$10018,7,0)</f>
        <v>1138</v>
      </c>
      <c r="J191" s="28" t="str">
        <f>VLOOKUP(C191,SOURCE!S$6:Y$10018,6,0)</f>
        <v>MIN</v>
      </c>
      <c r="K191" s="29" t="str">
        <f t="shared" si="13"/>
        <v>Min</v>
      </c>
      <c r="L191" s="39">
        <f>VLOOKUP(C191,SOURCE!S$6:Y$10018,2,0)</f>
        <v>0</v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0</v>
      </c>
      <c r="Q191" s="26" t="str">
        <f>VLOOKUP(I191,SOURCE!B:M,5,0)</f>
        <v>"Min"</v>
      </c>
      <c r="U191">
        <f t="shared" si="14"/>
        <v>51</v>
      </c>
      <c r="V191" s="53">
        <f t="shared" si="15"/>
        <v>299797199.25280225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str">
        <f>VLOOKUP(C192,SOURCE!$S$3:$Z$2839,8,0)</f>
        <v>ITM_EXPONENT</v>
      </c>
      <c r="E192" s="26" t="str">
        <f>CHAR(34)&amp;VLOOKUP(C192,SOURCE!$S$3:$Z$2839,6,0)&amp;CHAR(34)</f>
        <v>"EEX"</v>
      </c>
      <c r="F192" s="22" t="str">
        <f>VLOOKUP(C192,SOURCE!$S$3:$AA$2839,9,0)&amp;"           {"&amp;D192&amp;",   "&amp;E192&amp;"},"</f>
        <v xml:space="preserve">           {ITM_EXPONENT,   "EEX"},</v>
      </c>
      <c r="H192" t="b">
        <f>ISNA(VLOOKUP(J192,J193:J$823,1,0))</f>
        <v>1</v>
      </c>
      <c r="I192" s="27">
        <f>VLOOKUP(C192,SOURCE!S$6:Y$10018,7,0)</f>
        <v>1145</v>
      </c>
      <c r="J192" s="28" t="str">
        <f>VLOOKUP(C192,SOURCE!S$6:Y$10018,6,0)</f>
        <v>EEX</v>
      </c>
      <c r="K192" s="29" t="str">
        <f t="shared" si="13"/>
        <v>EEX</v>
      </c>
      <c r="L192" s="39">
        <f>VLOOKUP(C192,SOURCE!S$6:Y$10018,2,0)</f>
        <v>0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"EEX"</v>
      </c>
      <c r="U192">
        <f t="shared" si="14"/>
        <v>51</v>
      </c>
      <c r="V192" s="53">
        <f t="shared" si="15"/>
        <v>299797199.25280225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str">
        <f>VLOOKUP(C193,SOURCE!$S$3:$Z$2839,8,0)</f>
        <v>ITM_BINOMP</v>
      </c>
      <c r="E193" s="26" t="str">
        <f>CHAR(34)&amp;VLOOKUP(C193,SOURCE!$S$3:$Z$2839,6,0)&amp;CHAR(34)</f>
        <v>"BINOMP"</v>
      </c>
      <c r="F193" s="22" t="str">
        <f>VLOOKUP(C193,SOURCE!$S$3:$AA$2839,9,0)&amp;"           {"&amp;D193&amp;",   "&amp;E193&amp;"},"</f>
        <v>//           {ITM_BINOMP,   "BINOMP"},</v>
      </c>
      <c r="H193" t="b">
        <f>ISNA(VLOOKUP(J193,J194:J$823,1,0))</f>
        <v>1</v>
      </c>
      <c r="I193" s="27">
        <f>VLOOKUP(C193,SOURCE!S$6:Y$10018,7,0)</f>
        <v>1208</v>
      </c>
      <c r="J193" s="28" t="str">
        <f>VLOOKUP(C193,SOURCE!S$6:Y$10018,6,0)</f>
        <v>BINOMP</v>
      </c>
      <c r="K193" s="29" t="str">
        <f t="shared" si="13"/>
        <v>Binomp</v>
      </c>
      <c r="L193" s="39" t="str">
        <f>VLOOKUP(C193,SOURCE!S$6:Y$10018,2,0)</f>
        <v/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"Binom" STD_SUB_p</v>
      </c>
      <c r="U193">
        <f t="shared" si="14"/>
        <v>51</v>
      </c>
      <c r="V193" s="53">
        <f t="shared" si="15"/>
        <v>299797199.25280225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str">
        <f>VLOOKUP(C194,SOURCE!$S$3:$Z$2839,8,0)</f>
        <v>ITM_BINOM</v>
      </c>
      <c r="E194" s="26" t="str">
        <f>CHAR(34)&amp;VLOOKUP(C194,SOURCE!$S$3:$Z$2839,6,0)&amp;CHAR(34)</f>
        <v>"BINOMGAUSS_BLACK_LGAUSS_WHITE_R"</v>
      </c>
      <c r="F194" s="22" t="str">
        <f>VLOOKUP(C194,SOURCE!$S$3:$AA$2839,9,0)&amp;"           {"&amp;D194&amp;",   "&amp;E194&amp;"},"</f>
        <v>//           {ITM_BINOM,   "BINOMGAUSS_BLACK_LGAUSS_WHITE_R"},</v>
      </c>
      <c r="H194" t="b">
        <f>ISNA(VLOOKUP(J194,J195:J$823,1,0))</f>
        <v>1</v>
      </c>
      <c r="I194" s="27">
        <f>VLOOKUP(C194,SOURCE!S$6:Y$10018,7,0)</f>
        <v>1209</v>
      </c>
      <c r="J194" s="28" t="str">
        <f>VLOOKUP(C194,SOURCE!S$6:Y$10018,6,0)</f>
        <v>BINOMGAUSS_BLACK_LGAUSS_WHITE_R</v>
      </c>
      <c r="K194" s="29" t="str">
        <f t="shared" si="13"/>
        <v>BinomGAUSS_BLACK_LGAUSS_WHITE_R</v>
      </c>
      <c r="L194" s="39" t="str">
        <f>VLOOKUP(C194,SOURCE!S$6:Y$10018,2,0)</f>
        <v/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"Binom" STD_GAUSS_BLACK_L STD_GAUSS_WHITE_R</v>
      </c>
      <c r="U194">
        <f t="shared" si="14"/>
        <v>51</v>
      </c>
      <c r="V194" s="53">
        <f t="shared" si="15"/>
        <v>299797199.25280225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str">
        <f>VLOOKUP(C195,SOURCE!$S$3:$Z$2839,8,0)</f>
        <v>ITM_BINOMU</v>
      </c>
      <c r="E195" s="26" t="str">
        <f>CHAR(34)&amp;VLOOKUP(C195,SOURCE!$S$3:$Z$2839,6,0)&amp;CHAR(34)</f>
        <v>"BINOMGAUSS_WHITE_LGAUSS_BLACK_R"</v>
      </c>
      <c r="F195" s="22" t="str">
        <f>VLOOKUP(C195,SOURCE!$S$3:$AA$2839,9,0)&amp;"           {"&amp;D195&amp;",   "&amp;E195&amp;"},"</f>
        <v>//           {ITM_BINOMU,   "BINOMGAUSS_WHITE_LGAUSS_BLACK_R"},</v>
      </c>
      <c r="H195" t="b">
        <f>ISNA(VLOOKUP(J195,J196:J$823,1,0))</f>
        <v>1</v>
      </c>
      <c r="I195" s="27">
        <f>VLOOKUP(C195,SOURCE!S$6:Y$10018,7,0)</f>
        <v>1210</v>
      </c>
      <c r="J195" s="28" t="str">
        <f>VLOOKUP(C195,SOURCE!S$6:Y$10018,6,0)</f>
        <v>BINOMGAUSS_WHITE_LGAUSS_BLACK_R</v>
      </c>
      <c r="K195" s="29" t="str">
        <f t="shared" si="13"/>
        <v>BinomGAUSS_WHITE_LGAUSS_BLACK_R</v>
      </c>
      <c r="L195" s="39" t="str">
        <f>VLOOKUP(C195,SOURCE!S$6:Y$10018,2,0)</f>
        <v/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"Binom" STD_GAUSS_WHITE_L STD_GAUSS_BLACK_R</v>
      </c>
      <c r="U195">
        <f t="shared" si="14"/>
        <v>51</v>
      </c>
      <c r="V195" s="53">
        <f t="shared" si="15"/>
        <v>299797199.25280225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str">
        <f>VLOOKUP(C196,SOURCE!$S$3:$Z$2839,8,0)</f>
        <v>ITM_BINOMM1</v>
      </c>
      <c r="E196" s="26" t="str">
        <f>CHAR(34)&amp;VLOOKUP(C196,SOURCE!$S$3:$Z$2839,6,0)&amp;CHAR(34)</f>
        <v>"BINOM^MINUS_1"</v>
      </c>
      <c r="F196" s="22" t="str">
        <f>VLOOKUP(C196,SOURCE!$S$3:$AA$2839,9,0)&amp;"           {"&amp;D196&amp;",   "&amp;E196&amp;"},"</f>
        <v>//           {ITM_BINOMM1,   "BINOM^MINUS_1"},</v>
      </c>
      <c r="H196" t="b">
        <f>ISNA(VLOOKUP(J196,J197:J$823,1,0))</f>
        <v>1</v>
      </c>
      <c r="I196" s="27">
        <f>VLOOKUP(C196,SOURCE!S$6:Y$10018,7,0)</f>
        <v>1211</v>
      </c>
      <c r="J196" s="28" t="str">
        <f>VLOOKUP(C196,SOURCE!S$6:Y$10018,6,0)</f>
        <v>BINOM^MINUS_1</v>
      </c>
      <c r="K196" s="29" t="str">
        <f t="shared" si="13"/>
        <v>Binom^MINUS_1</v>
      </c>
      <c r="L196" s="39" t="str">
        <f>VLOOKUP(C196,SOURCE!S$6:Y$10018,2,0)</f>
        <v/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"Binom" STD_SUP_MINUS_1</v>
      </c>
      <c r="U196">
        <f t="shared" si="14"/>
        <v>51</v>
      </c>
      <c r="V196" s="53">
        <f t="shared" si="15"/>
        <v>299797199.25280225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str">
        <f>VLOOKUP(C197,SOURCE!$S$3:$Z$2839,8,0)</f>
        <v>ITM_CAUCHP</v>
      </c>
      <c r="E197" s="26" t="str">
        <f>CHAR(34)&amp;VLOOKUP(C197,SOURCE!$S$3:$Z$2839,6,0)&amp;CHAR(34)</f>
        <v>"CAUCHP"</v>
      </c>
      <c r="F197" s="22" t="str">
        <f>VLOOKUP(C197,SOURCE!$S$3:$AA$2839,9,0)&amp;"           {"&amp;D197&amp;",   "&amp;E197&amp;"},"</f>
        <v>//           {ITM_CAUCHP,   "CAUCHP"},</v>
      </c>
      <c r="H197" t="b">
        <f>ISNA(VLOOKUP(J197,J198:J$823,1,0))</f>
        <v>1</v>
      </c>
      <c r="I197" s="27">
        <f>VLOOKUP(C197,SOURCE!S$6:Y$10018,7,0)</f>
        <v>1213</v>
      </c>
      <c r="J197" s="28" t="str">
        <f>VLOOKUP(C197,SOURCE!S$6:Y$10018,6,0)</f>
        <v>CAUCHP</v>
      </c>
      <c r="K197" s="29" t="str">
        <f t="shared" si="13"/>
        <v>Cauchp</v>
      </c>
      <c r="L197" s="39" t="str">
        <f>VLOOKUP(C197,SOURCE!S$6:Y$10018,2,0)</f>
        <v/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"Cauch" STD_SUB_p</v>
      </c>
      <c r="U197">
        <f t="shared" si="14"/>
        <v>51</v>
      </c>
      <c r="V197" s="53">
        <f t="shared" si="15"/>
        <v>299797199.25280225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str">
        <f>VLOOKUP(C198,SOURCE!$S$3:$Z$2839,8,0)</f>
        <v>ITM_CAUCH</v>
      </c>
      <c r="E198" s="26" t="str">
        <f>CHAR(34)&amp;VLOOKUP(C198,SOURCE!$S$3:$Z$2839,6,0)&amp;CHAR(34)</f>
        <v>"CAUCHGAUSS_BLACK_LGAUSS_WHITE_R"</v>
      </c>
      <c r="F198" s="22" t="str">
        <f>VLOOKUP(C198,SOURCE!$S$3:$AA$2839,9,0)&amp;"           {"&amp;D198&amp;",   "&amp;E198&amp;"},"</f>
        <v>//           {ITM_CAUCH,   "CAUCHGAUSS_BLACK_LGAUSS_WHITE_R"},</v>
      </c>
      <c r="H198" t="b">
        <f>ISNA(VLOOKUP(J198,J199:J$823,1,0))</f>
        <v>1</v>
      </c>
      <c r="I198" s="27">
        <f>VLOOKUP(C198,SOURCE!S$6:Y$10018,7,0)</f>
        <v>1214</v>
      </c>
      <c r="J198" s="28" t="str">
        <f>VLOOKUP(C198,SOURCE!S$6:Y$10018,6,0)</f>
        <v>CAUCHGAUSS_BLACK_LGAUSS_WHITE_R</v>
      </c>
      <c r="K198" s="29" t="str">
        <f t="shared" si="13"/>
        <v>CauchGAUSS_BLACK_LGAUSS_WHITE_R</v>
      </c>
      <c r="L198" s="39" t="str">
        <f>VLOOKUP(C198,SOURCE!S$6:Y$10018,2,0)</f>
        <v/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"Cauch" STD_GAUSS_BLACK_L STD_GAUSS_WHITE_R</v>
      </c>
      <c r="U198">
        <f t="shared" si="14"/>
        <v>51</v>
      </c>
      <c r="V198" s="53">
        <f t="shared" si="15"/>
        <v>299797199.25280225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str">
        <f>VLOOKUP(C199,SOURCE!$S$3:$Z$2839,8,0)</f>
        <v>ITM_CAUCHU</v>
      </c>
      <c r="E199" s="26" t="str">
        <f>CHAR(34)&amp;VLOOKUP(C199,SOURCE!$S$3:$Z$2839,6,0)&amp;CHAR(34)</f>
        <v>"CAUCHGAUSS_WHITE_LGAUSS_BLACK_R"</v>
      </c>
      <c r="F199" s="22" t="str">
        <f>VLOOKUP(C199,SOURCE!$S$3:$AA$2839,9,0)&amp;"           {"&amp;D199&amp;",   "&amp;E199&amp;"},"</f>
        <v>//           {ITM_CAUCHU,   "CAUCHGAUSS_WHITE_LGAUSS_BLACK_R"},</v>
      </c>
      <c r="H199" t="b">
        <f>ISNA(VLOOKUP(J199,J200:J$823,1,0))</f>
        <v>1</v>
      </c>
      <c r="I199" s="27">
        <f>VLOOKUP(C199,SOURCE!S$6:Y$10018,7,0)</f>
        <v>1215</v>
      </c>
      <c r="J199" s="28" t="str">
        <f>VLOOKUP(C199,SOURCE!S$6:Y$10018,6,0)</f>
        <v>CAUCHGAUSS_WHITE_LGAUSS_BLACK_R</v>
      </c>
      <c r="K199" s="29" t="str">
        <f t="shared" si="13"/>
        <v>CauchGAUSS_WHITE_LGAUSS_BLACK_R</v>
      </c>
      <c r="L199" s="39" t="str">
        <f>VLOOKUP(C199,SOURCE!S$6:Y$10018,2,0)</f>
        <v/>
      </c>
      <c r="M199" t="str">
        <f>IF(VLOOKUP(I199,SOURCE!B:M,2,0)="/  { itemToBeCoded","To be coded","")</f>
        <v/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"Cauch" STD_GAUSS_WHITE_L STD_GAUSS_BLACK_R</v>
      </c>
      <c r="U199">
        <f t="shared" si="14"/>
        <v>51</v>
      </c>
      <c r="V199" s="53">
        <f t="shared" si="15"/>
        <v>299797199.25280225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str">
        <f>VLOOKUP(C200,SOURCE!$S$3:$Z$2839,8,0)</f>
        <v>ITM_CAUCHM1</v>
      </c>
      <c r="E200" s="26" t="str">
        <f>CHAR(34)&amp;VLOOKUP(C200,SOURCE!$S$3:$Z$2839,6,0)&amp;CHAR(34)</f>
        <v>"CAUCH^MINUS_1"</v>
      </c>
      <c r="F200" s="22" t="str">
        <f>VLOOKUP(C200,SOURCE!$S$3:$AA$2839,9,0)&amp;"           {"&amp;D200&amp;",   "&amp;E200&amp;"},"</f>
        <v>//           {ITM_CAUCHM1,   "CAUCH^MINUS_1"},</v>
      </c>
      <c r="H200" t="b">
        <f>ISNA(VLOOKUP(J200,J201:J$823,1,0))</f>
        <v>1</v>
      </c>
      <c r="I200" s="27">
        <f>VLOOKUP(C200,SOURCE!S$6:Y$10018,7,0)</f>
        <v>1216</v>
      </c>
      <c r="J200" s="28" t="str">
        <f>VLOOKUP(C200,SOURCE!S$6:Y$10018,6,0)</f>
        <v>CAUCH^MINUS_1</v>
      </c>
      <c r="K200" s="29" t="str">
        <f t="shared" si="13"/>
        <v>Cauch^MINUS_1</v>
      </c>
      <c r="L200" s="39" t="str">
        <f>VLOOKUP(C200,SOURCE!S$6:Y$10018,2,0)</f>
        <v/>
      </c>
      <c r="M200" t="str">
        <f>IF(VLOOKUP(I200,SOURCE!B:M,2,0)="/  { itemToBeCoded","To be coded","")</f>
        <v/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"Cauch" STD_SUP_MINUS_1</v>
      </c>
      <c r="U200">
        <f t="shared" si="14"/>
        <v>51</v>
      </c>
      <c r="V200" s="53">
        <f t="shared" si="15"/>
        <v>299797199.25280225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str">
        <f>VLOOKUP(C201,SOURCE!$S$3:$Z$2839,8,0)</f>
        <v>ITM_EXPONP</v>
      </c>
      <c r="E201" s="26" t="str">
        <f>CHAR(34)&amp;VLOOKUP(C201,SOURCE!$S$3:$Z$2839,6,0)&amp;CHAR(34)</f>
        <v>"EXPONP"</v>
      </c>
      <c r="F201" s="22" t="str">
        <f>VLOOKUP(C201,SOURCE!$S$3:$AA$2839,9,0)&amp;"           {"&amp;D201&amp;",   "&amp;E201&amp;"},"</f>
        <v>//           {ITM_EXPONP,   "EXPONP"},</v>
      </c>
      <c r="H201" t="b">
        <f>ISNA(VLOOKUP(J201,J202:J$823,1,0))</f>
        <v>1</v>
      </c>
      <c r="I201" s="27">
        <f>VLOOKUP(C201,SOURCE!S$6:Y$10018,7,0)</f>
        <v>1218</v>
      </c>
      <c r="J201" s="28" t="str">
        <f>VLOOKUP(C201,SOURCE!S$6:Y$10018,6,0)</f>
        <v>EXPONP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Exponp</v>
      </c>
      <c r="L201" s="39" t="str">
        <f>VLOOKUP(C201,SOURCE!S$6:Y$10018,2,0)</f>
        <v/>
      </c>
      <c r="M201" t="str">
        <f>IF(VLOOKUP(I201,SOURCE!B:M,2,0)="/  { itemToBeCoded","To be coded","")</f>
        <v/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"Expon" STD_SUB_p</v>
      </c>
      <c r="T201" s="139"/>
      <c r="U201">
        <f t="shared" si="14"/>
        <v>51</v>
      </c>
      <c r="V201" s="53">
        <f t="shared" si="15"/>
        <v>299797199.25280225</v>
      </c>
      <c r="W201" t="str">
        <f>IF(AND(O201,VLOOKUP(I201,SOURCE!B:M,2,0)&lt;&gt;"/  { itemToBeCoded"),IF(ISERROR(VLOOKUP(J201,TEST!A:F,5,0)),"",VLOOKUP(J201,TEST!A:F,5,0)),"")</f>
        <v/>
      </c>
      <c r="X201" t="str">
        <f>IF(AND(O201,VLOOKUP(I201,SOURCE!B:M,2,0)&lt;&gt;"/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str">
        <f>VLOOKUP(C202,SOURCE!$S$3:$Z$2839,8,0)</f>
        <v>ITM_EXPON</v>
      </c>
      <c r="E202" s="26" t="str">
        <f>CHAR(34)&amp;VLOOKUP(C202,SOURCE!$S$3:$Z$2839,6,0)&amp;CHAR(34)</f>
        <v>"EXPONGAUSS_BLACK_LGAUSS_WHITE_R"</v>
      </c>
      <c r="F202" s="22" t="str">
        <f>VLOOKUP(C202,SOURCE!$S$3:$AA$2839,9,0)&amp;"           {"&amp;D202&amp;",   "&amp;E202&amp;"},"</f>
        <v>//           {ITM_EXPON,   "EXPONGAUSS_BLACK_LGAUSS_WHITE_R"},</v>
      </c>
      <c r="H202" t="b">
        <f>ISNA(VLOOKUP(J202,J203:J$823,1,0))</f>
        <v>1</v>
      </c>
      <c r="I202" s="27">
        <f>VLOOKUP(C202,SOURCE!S$6:Y$10018,7,0)</f>
        <v>1219</v>
      </c>
      <c r="J202" s="28" t="str">
        <f>VLOOKUP(C202,SOURCE!S$6:Y$10018,6,0)</f>
        <v>EXPONGAUSS_BLACK_LGAUSS_WHITE_R</v>
      </c>
      <c r="K202" s="29" t="str">
        <f t="shared" si="17"/>
        <v>ExponGAUSS_BLACK_LGAUSS_WHITE_R</v>
      </c>
      <c r="L202" s="39" t="str">
        <f>VLOOKUP(C202,SOURCE!S$6:Y$10018,2,0)</f>
        <v/>
      </c>
      <c r="M202" t="str">
        <f>IF(VLOOKUP(I202,SOURCE!B:M,2,0)="/  { itemToBeCoded","To be coded","")</f>
        <v/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"Expon" STD_GAUSS_BLACK_L STD_GAUSS_WHITE_R</v>
      </c>
      <c r="T202" s="139"/>
      <c r="U202">
        <f t="shared" si="14"/>
        <v>51</v>
      </c>
      <c r="V202" s="53">
        <f t="shared" si="15"/>
        <v>299797199.25280225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str">
        <f>VLOOKUP(C203,SOURCE!$S$3:$Z$2839,8,0)</f>
        <v>ITM_EXPONU</v>
      </c>
      <c r="E203" s="26" t="str">
        <f>CHAR(34)&amp;VLOOKUP(C203,SOURCE!$S$3:$Z$2839,6,0)&amp;CHAR(34)</f>
        <v>"EXPONGAUSS_WHITE_LGAUSS_BLACK_R"</v>
      </c>
      <c r="F203" s="22" t="str">
        <f>VLOOKUP(C203,SOURCE!$S$3:$AA$2839,9,0)&amp;"           {"&amp;D203&amp;",   "&amp;E203&amp;"},"</f>
        <v>//           {ITM_EXPONU,   "EXPONGAUSS_WHITE_LGAUSS_BLACK_R"},</v>
      </c>
      <c r="H203" t="b">
        <f>ISNA(VLOOKUP(J203,J204:J$823,1,0))</f>
        <v>1</v>
      </c>
      <c r="I203" s="27">
        <f>VLOOKUP(C203,SOURCE!S$6:Y$10018,7,0)</f>
        <v>1220</v>
      </c>
      <c r="J203" s="28" t="str">
        <f>VLOOKUP(C203,SOURCE!S$6:Y$10018,6,0)</f>
        <v>EXPONGAUSS_WHITE_LGAUSS_BLACK_R</v>
      </c>
      <c r="K203" s="29" t="str">
        <f t="shared" si="17"/>
        <v>ExponGAUSS_WHITE_LGAUSS_BLACK_R</v>
      </c>
      <c r="L203" s="39" t="str">
        <f>VLOOKUP(C203,SOURCE!S$6:Y$10018,2,0)</f>
        <v/>
      </c>
      <c r="M203" t="str">
        <f>IF(VLOOKUP(I203,SOURCE!B:M,2,0)="/  { itemToBeCoded","To be coded","")</f>
        <v/>
      </c>
      <c r="N203" s="17" t="str">
        <f>IF(AND(O203,VLOOKUP(I203,SOURCE!B:M,2,0)&lt;&gt;"/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VLOOKUP(I203,SOURCE!B:M,5,0)</f>
        <v>"Expon" STD_GAUSS_WHITE_L STD_GAUSS_BLACK_R</v>
      </c>
      <c r="T203" s="139"/>
      <c r="U203">
        <f t="shared" si="14"/>
        <v>51</v>
      </c>
      <c r="V203" s="53">
        <f t="shared" si="15"/>
        <v>299797199.25280225</v>
      </c>
      <c r="W203" t="str">
        <f>IF(AND(O203,VLOOKUP(I203,SOURCE!B:M,2,0)&lt;&gt;"/  { itemToBeCoded"),IF(ISERROR(VLOOKUP(J203,TEST!A:F,5,0)),"",VLOOKUP(J203,TEST!A:F,5,0)),"")</f>
        <v/>
      </c>
      <c r="X203" t="str">
        <f>IF(AND(O203,VLOOKUP(I203,SOURCE!B:M,2,0)&lt;&gt;"/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str">
        <f>VLOOKUP(C204,SOURCE!$S$3:$Z$2839,8,0)</f>
        <v>ITM_EXPONM1</v>
      </c>
      <c r="E204" s="26" t="str">
        <f>CHAR(34)&amp;VLOOKUP(C204,SOURCE!$S$3:$Z$2839,6,0)&amp;CHAR(34)</f>
        <v>"EXPON^MINUS_1"</v>
      </c>
      <c r="F204" s="22" t="str">
        <f>VLOOKUP(C204,SOURCE!$S$3:$AA$2839,9,0)&amp;"           {"&amp;D204&amp;",   "&amp;E204&amp;"},"</f>
        <v>//           {ITM_EXPONM1,   "EXPON^MINUS_1"},</v>
      </c>
      <c r="H204" t="b">
        <f>ISNA(VLOOKUP(J204,J205:J$823,1,0))</f>
        <v>1</v>
      </c>
      <c r="I204" s="27">
        <f>VLOOKUP(C204,SOURCE!S$6:Y$10018,7,0)</f>
        <v>1221</v>
      </c>
      <c r="J204" s="28" t="str">
        <f>VLOOKUP(C204,SOURCE!S$6:Y$10018,6,0)</f>
        <v>EXPON^MINUS_1</v>
      </c>
      <c r="K204" s="29" t="str">
        <f t="shared" si="17"/>
        <v>Expon^MINUS_1</v>
      </c>
      <c r="L204" s="39" t="str">
        <f>VLOOKUP(C204,SOURCE!S$6:Y$10018,2,0)</f>
        <v/>
      </c>
      <c r="M204" t="str">
        <f>IF(VLOOKUP(I204,SOURCE!B:M,2,0)="/  { itemToBeCoded","To be coded","")</f>
        <v/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"Expon" STD_SUP_MINUS_1</v>
      </c>
      <c r="T204" s="139"/>
      <c r="U204">
        <f t="shared" si="14"/>
        <v>51</v>
      </c>
      <c r="V204" s="53">
        <f t="shared" si="15"/>
        <v>299797199.25280225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str">
        <f>VLOOKUP(C205,SOURCE!$S$3:$Z$2839,8,0)</f>
        <v>ITM_FPX</v>
      </c>
      <c r="E205" s="26" t="str">
        <f>CHAR(34)&amp;VLOOKUP(C205,SOURCE!$S$3:$Z$2839,6,0)&amp;CHAR(34)</f>
        <v>"FP(X)"</v>
      </c>
      <c r="F205" s="22" t="str">
        <f>VLOOKUP(C205,SOURCE!$S$3:$AA$2839,9,0)&amp;"           {"&amp;D205&amp;",   "&amp;E205&amp;"},"</f>
        <v>//           {ITM_FPX,   "FP(X)"},</v>
      </c>
      <c r="H205" t="b">
        <f>ISNA(VLOOKUP(J205,J206:J$823,1,0))</f>
        <v>1</v>
      </c>
      <c r="I205" s="27">
        <f>VLOOKUP(C205,SOURCE!S$6:Y$10018,7,0)</f>
        <v>1223</v>
      </c>
      <c r="J205" s="28" t="str">
        <f>VLOOKUP(C205,SOURCE!S$6:Y$10018,6,0)</f>
        <v>FP(X)</v>
      </c>
      <c r="K205" s="29" t="str">
        <f t="shared" si="17"/>
        <v>Fp(x)</v>
      </c>
      <c r="L205" s="39" t="str">
        <f>VLOOKUP(C205,SOURCE!S$6:Y$10018,2,0)</f>
        <v/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VLOOKUP(I205,SOURCE!B:M,5,0)</f>
        <v>"F" STD_SUB_p "(x)"</v>
      </c>
      <c r="T205" s="139"/>
      <c r="U205">
        <f t="shared" si="14"/>
        <v>51</v>
      </c>
      <c r="V205" s="53">
        <f t="shared" si="15"/>
        <v>299797199.25280225</v>
      </c>
      <c r="W205" t="str">
        <f>IF(AND(O205,VLOOKUP(I205,SOURCE!B:M,2,0)&lt;&gt;"/  { itemToBeCoded"),IF(ISERROR(VLOOKUP(J205,TEST!A:F,5,0)),"",VLOOKUP(J205,TEST!A:F,5,0)),"")</f>
        <v/>
      </c>
      <c r="X205" t="str">
        <f>IF(AND(O205,VLOOKUP(I205,SOURCE!B:M,2,0)&lt;&gt;"/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str">
        <f>VLOOKUP(C206,SOURCE!$S$3:$Z$2839,8,0)</f>
        <v>ITM_FX</v>
      </c>
      <c r="E206" s="26" t="str">
        <f>CHAR(34)&amp;VLOOKUP(C206,SOURCE!$S$3:$Z$2839,6,0)&amp;CHAR(34)</f>
        <v>"FGAUSS_BLACK_LGAUSS_WHITE_R(X)"</v>
      </c>
      <c r="F206" s="22" t="str">
        <f>VLOOKUP(C206,SOURCE!$S$3:$AA$2839,9,0)&amp;"           {"&amp;D206&amp;",   "&amp;E206&amp;"},"</f>
        <v>//           {ITM_FX,   "FGAUSS_BLACK_LGAUSS_WHITE_R(X)"},</v>
      </c>
      <c r="H206" t="b">
        <f>ISNA(VLOOKUP(J206,J207:J$823,1,0))</f>
        <v>1</v>
      </c>
      <c r="I206" s="27">
        <f>VLOOKUP(C206,SOURCE!S$6:Y$10018,7,0)</f>
        <v>1224</v>
      </c>
      <c r="J206" s="28" t="str">
        <f>VLOOKUP(C206,SOURCE!S$6:Y$10018,6,0)</f>
        <v>FGAUSS_BLACK_LGAUSS_WHITE_R(X)</v>
      </c>
      <c r="K206" s="29" t="str">
        <f t="shared" si="17"/>
        <v>FGAUSS_BLACK_LGAUSS_WHITE_R(x)</v>
      </c>
      <c r="L206" s="39" t="str">
        <f>VLOOKUP(C206,SOURCE!S$6:Y$10018,2,0)</f>
        <v/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"F" STD_GAUSS_BLACK_L STD_GAUSS_WHITE_R "(x)"</v>
      </c>
      <c r="T206" s="139"/>
      <c r="U206">
        <f t="shared" si="14"/>
        <v>51</v>
      </c>
      <c r="V206" s="53">
        <f t="shared" si="15"/>
        <v>299797199.25280225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str">
        <f>VLOOKUP(C207,SOURCE!$S$3:$Z$2839,8,0)</f>
        <v>ITM_FUX</v>
      </c>
      <c r="E207" s="26" t="str">
        <f>CHAR(34)&amp;VLOOKUP(C207,SOURCE!$S$3:$Z$2839,6,0)&amp;CHAR(34)</f>
        <v>"FGAUSS_WHITE_LGAUSS_BLACK_R(X)"</v>
      </c>
      <c r="F207" s="22" t="str">
        <f>VLOOKUP(C207,SOURCE!$S$3:$AA$2839,9,0)&amp;"           {"&amp;D207&amp;",   "&amp;E207&amp;"},"</f>
        <v>//           {ITM_FUX,   "FGAUSS_WHITE_LGAUSS_BLACK_R(X)"},</v>
      </c>
      <c r="H207" t="b">
        <f>ISNA(VLOOKUP(J207,J208:J$823,1,0))</f>
        <v>1</v>
      </c>
      <c r="I207" s="27">
        <f>VLOOKUP(C207,SOURCE!S$6:Y$10018,7,0)</f>
        <v>1225</v>
      </c>
      <c r="J207" s="28" t="str">
        <f>VLOOKUP(C207,SOURCE!S$6:Y$10018,6,0)</f>
        <v>FGAUSS_WHITE_LGAUSS_BLACK_R(X)</v>
      </c>
      <c r="K207" s="29" t="str">
        <f t="shared" si="17"/>
        <v>FGAUSS_WHITE_LGAUSS_BLACK_R(x)</v>
      </c>
      <c r="L207" s="39" t="str">
        <f>VLOOKUP(C207,SOURCE!S$6:Y$10018,2,0)</f>
        <v/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"F" STD_GAUSS_WHITE_L STD_GAUSS_BLACK_R "(x)"</v>
      </c>
      <c r="U207">
        <f t="shared" si="14"/>
        <v>51</v>
      </c>
      <c r="V207" s="53">
        <f t="shared" si="15"/>
        <v>299797199.25280225</v>
      </c>
      <c r="W207" t="str">
        <f>IF(AND(O207,VLOOKUP(I207,SOURCE!B:M,2,0)&lt;&gt;"/  { itemToBeCoded"),IF(ISERROR(VLOOKUP(J207,TEST!A:F,5,0)),"",VLOOKUP(J207,TEST!A:F,5,0)),"")</f>
        <v/>
      </c>
      <c r="X207" t="str">
        <f>IF(AND(O207,VLOOKUP(I207,SOURCE!B:M,2,0)&lt;&gt;"/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str">
        <f>VLOOKUP(C208,SOURCE!$S$3:$Z$2839,8,0)</f>
        <v>ITM_FM1P</v>
      </c>
      <c r="E208" s="26" t="str">
        <f>CHAR(34)&amp;VLOOKUP(C208,SOURCE!$S$3:$Z$2839,6,0)&amp;CHAR(34)</f>
        <v>"F^MINUS_1(P)"</v>
      </c>
      <c r="F208" s="22" t="str">
        <f>VLOOKUP(C208,SOURCE!$S$3:$AA$2839,9,0)&amp;"           {"&amp;D208&amp;",   "&amp;E208&amp;"},"</f>
        <v>//           {ITM_FM1P,   "F^MINUS_1(P)"},</v>
      </c>
      <c r="H208" t="b">
        <f>ISNA(VLOOKUP(J208,J209:J$823,1,0))</f>
        <v>1</v>
      </c>
      <c r="I208" s="27">
        <f>VLOOKUP(C208,SOURCE!S$6:Y$10018,7,0)</f>
        <v>1226</v>
      </c>
      <c r="J208" s="28" t="str">
        <f>VLOOKUP(C208,SOURCE!S$6:Y$10018,6,0)</f>
        <v>F^MINUS_1(P)</v>
      </c>
      <c r="K208" s="29" t="str">
        <f t="shared" si="17"/>
        <v>F^MINUS_1(p)</v>
      </c>
      <c r="L208" s="39" t="str">
        <f>VLOOKUP(C208,SOURCE!S$6:Y$10018,2,0)</f>
        <v/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"F" STD_SUP_MINUS_1 "(p)"</v>
      </c>
      <c r="U208">
        <f t="shared" ref="U208:U271" si="18">SUM(U207,W208)</f>
        <v>51</v>
      </c>
      <c r="V208" s="53">
        <f t="shared" ref="V208:V271" si="19">SUM(V207,IF($O208,X208,0))</f>
        <v>299797199.25280225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str">
        <f>VLOOKUP(C209,SOURCE!$S$3:$Z$2839,8,0)</f>
        <v>ITM_GEOMP</v>
      </c>
      <c r="E209" s="26" t="str">
        <f>CHAR(34)&amp;VLOOKUP(C209,SOURCE!$S$3:$Z$2839,6,0)&amp;CHAR(34)</f>
        <v>"GEOMP"</v>
      </c>
      <c r="F209" s="22" t="str">
        <f>VLOOKUP(C209,SOURCE!$S$3:$AA$2839,9,0)&amp;"           {"&amp;D209&amp;",   "&amp;E209&amp;"},"</f>
        <v>//           {ITM_GEOMP,   "GEOMP"},</v>
      </c>
      <c r="H209" t="b">
        <f>ISNA(VLOOKUP(J209,J210:J$823,1,0))</f>
        <v>1</v>
      </c>
      <c r="I209" s="27">
        <f>VLOOKUP(C209,SOURCE!S$6:Y$10018,7,0)</f>
        <v>1228</v>
      </c>
      <c r="J209" s="28" t="str">
        <f>VLOOKUP(C209,SOURCE!S$6:Y$10018,6,0)</f>
        <v>GEOMP</v>
      </c>
      <c r="K209" s="29" t="str">
        <f t="shared" si="17"/>
        <v>Geomp</v>
      </c>
      <c r="L209" s="39" t="str">
        <f>VLOOKUP(C209,SOURCE!S$6:Y$10018,2,0)</f>
        <v/>
      </c>
      <c r="M209" t="str">
        <f>IF(VLOOKUP(I209,SOURCE!B:M,2,0)="/  { itemToBeCoded","To be coded","")</f>
        <v/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"Geom" STD_SUB_p</v>
      </c>
      <c r="U209">
        <f t="shared" si="18"/>
        <v>51</v>
      </c>
      <c r="V209" s="53">
        <f t="shared" si="19"/>
        <v>299797199.25280225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str">
        <f>VLOOKUP(C210,SOURCE!$S$3:$Z$2839,8,0)</f>
        <v>ITM_GEOM</v>
      </c>
      <c r="E210" s="26" t="str">
        <f>CHAR(34)&amp;VLOOKUP(C210,SOURCE!$S$3:$Z$2839,6,0)&amp;CHAR(34)</f>
        <v>"GEOMGAUSS_BLACK_LGAUSS_WHITE_R"</v>
      </c>
      <c r="F210" s="22" t="str">
        <f>VLOOKUP(C210,SOURCE!$S$3:$AA$2839,9,0)&amp;"           {"&amp;D210&amp;",   "&amp;E210&amp;"},"</f>
        <v>//           {ITM_GEOM,   "GEOMGAUSS_BLACK_LGAUSS_WHITE_R"},</v>
      </c>
      <c r="H210" t="b">
        <f>ISNA(VLOOKUP(J210,J211:J$823,1,0))</f>
        <v>1</v>
      </c>
      <c r="I210" s="27">
        <f>VLOOKUP(C210,SOURCE!S$6:Y$10018,7,0)</f>
        <v>1229</v>
      </c>
      <c r="J210" s="28" t="str">
        <f>VLOOKUP(C210,SOURCE!S$6:Y$10018,6,0)</f>
        <v>GEOMGAUSS_BLACK_LGAUSS_WHITE_R</v>
      </c>
      <c r="K210" s="29" t="str">
        <f t="shared" si="17"/>
        <v>GeomGAUSS_BLACK_LGAUSS_WHITE_R</v>
      </c>
      <c r="L210" s="39" t="str">
        <f>VLOOKUP(C210,SOURCE!S$6:Y$10018,2,0)</f>
        <v/>
      </c>
      <c r="M210" t="str">
        <f>IF(VLOOKUP(I210,SOURCE!B:M,2,0)="/  { itemToBeCoded","To be coded","")</f>
        <v/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"Geom" STD_GAUSS_BLACK_L STD_GAUSS_WHITE_R</v>
      </c>
      <c r="U210">
        <f t="shared" si="18"/>
        <v>51</v>
      </c>
      <c r="V210" s="53">
        <f t="shared" si="19"/>
        <v>299797199.25280225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str">
        <f>VLOOKUP(C211,SOURCE!$S$3:$Z$2839,8,0)</f>
        <v>ITM_GEOMU</v>
      </c>
      <c r="E211" s="26" t="str">
        <f>CHAR(34)&amp;VLOOKUP(C211,SOURCE!$S$3:$Z$2839,6,0)&amp;CHAR(34)</f>
        <v>"GEOMGAUSS_WHITE_LGAUSS_BLACK_R"</v>
      </c>
      <c r="F211" s="22" t="str">
        <f>VLOOKUP(C211,SOURCE!$S$3:$AA$2839,9,0)&amp;"           {"&amp;D211&amp;",   "&amp;E211&amp;"},"</f>
        <v>//           {ITM_GEOMU,   "GEOMGAUSS_WHITE_LGAUSS_BLACK_R"},</v>
      </c>
      <c r="H211" t="b">
        <f>ISNA(VLOOKUP(J211,J212:J$823,1,0))</f>
        <v>1</v>
      </c>
      <c r="I211" s="27">
        <f>VLOOKUP(C211,SOURCE!S$6:Y$10018,7,0)</f>
        <v>1230</v>
      </c>
      <c r="J211" s="28" t="str">
        <f>VLOOKUP(C211,SOURCE!S$6:Y$10018,6,0)</f>
        <v>GEOMGAUSS_WHITE_LGAUSS_BLACK_R</v>
      </c>
      <c r="K211" s="29" t="str">
        <f t="shared" si="17"/>
        <v>GeomGAUSS_WHITE_LGAUSS_BLACK_R</v>
      </c>
      <c r="L211" s="39" t="str">
        <f>VLOOKUP(C211,SOURCE!S$6:Y$10018,2,0)</f>
        <v/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"Geom" STD_GAUSS_WHITE_L STD_GAUSS_BLACK_R</v>
      </c>
      <c r="U211">
        <f t="shared" si="18"/>
        <v>51</v>
      </c>
      <c r="V211" s="53">
        <f t="shared" si="19"/>
        <v>299797199.25280225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str">
        <f>VLOOKUP(C212,SOURCE!$S$3:$Z$2839,8,0)</f>
        <v>ITM_GEOMM1</v>
      </c>
      <c r="E212" s="26" t="str">
        <f>CHAR(34)&amp;VLOOKUP(C212,SOURCE!$S$3:$Z$2839,6,0)&amp;CHAR(34)</f>
        <v>"GEOM^MINUS_1"</v>
      </c>
      <c r="F212" s="22" t="str">
        <f>VLOOKUP(C212,SOURCE!$S$3:$AA$2839,9,0)&amp;"           {"&amp;D212&amp;",   "&amp;E212&amp;"},"</f>
        <v>//           {ITM_GEOMM1,   "GEOM^MINUS_1"},</v>
      </c>
      <c r="H212" t="b">
        <f>ISNA(VLOOKUP(J212,J213:J$823,1,0))</f>
        <v>1</v>
      </c>
      <c r="I212" s="27">
        <f>VLOOKUP(C212,SOURCE!S$6:Y$10018,7,0)</f>
        <v>1231</v>
      </c>
      <c r="J212" s="28" t="str">
        <f>VLOOKUP(C212,SOURCE!S$6:Y$10018,6,0)</f>
        <v>GEOM^MINUS_1</v>
      </c>
      <c r="K212" s="29" t="str">
        <f t="shared" si="17"/>
        <v>Geom^MINUS_1</v>
      </c>
      <c r="L212" s="39" t="str">
        <f>VLOOKUP(C212,SOURCE!S$6:Y$10018,2,0)</f>
        <v/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"Geom" STD_SUP_MINUS_1</v>
      </c>
      <c r="U212">
        <f t="shared" si="18"/>
        <v>51</v>
      </c>
      <c r="V212" s="53">
        <f t="shared" si="19"/>
        <v>299797199.25280225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str">
        <f>VLOOKUP(C213,SOURCE!$S$3:$Z$2839,8,0)</f>
        <v>ITM_HYPERP</v>
      </c>
      <c r="E213" s="26" t="str">
        <f>CHAR(34)&amp;VLOOKUP(C213,SOURCE!$S$3:$Z$2839,6,0)&amp;CHAR(34)</f>
        <v>"HYPERP"</v>
      </c>
      <c r="F213" s="22" t="str">
        <f>VLOOKUP(C213,SOURCE!$S$3:$AA$2839,9,0)&amp;"           {"&amp;D213&amp;",   "&amp;E213&amp;"},"</f>
        <v>//           {ITM_HYPERP,   "HYPERP"},</v>
      </c>
      <c r="H213" t="b">
        <f>ISNA(VLOOKUP(J213,J214:J$823,1,0))</f>
        <v>1</v>
      </c>
      <c r="I213" s="27">
        <f>VLOOKUP(C213,SOURCE!S$6:Y$10018,7,0)</f>
        <v>1233</v>
      </c>
      <c r="J213" s="28" t="str">
        <f>VLOOKUP(C213,SOURCE!S$6:Y$10018,6,0)</f>
        <v>HYPERP</v>
      </c>
      <c r="K213" s="29" t="str">
        <f t="shared" si="17"/>
        <v>Hyperp</v>
      </c>
      <c r="L213" s="39" t="str">
        <f>VLOOKUP(C213,SOURCE!S$6:Y$10018,2,0)</f>
        <v/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"Hyper" STD_SUB_p</v>
      </c>
      <c r="U213">
        <f t="shared" si="18"/>
        <v>51</v>
      </c>
      <c r="V213" s="53">
        <f t="shared" si="19"/>
        <v>299797199.25280225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str">
        <f>VLOOKUP(C214,SOURCE!$S$3:$Z$2839,8,0)</f>
        <v>ITM_HYPER</v>
      </c>
      <c r="E214" s="26" t="str">
        <f>CHAR(34)&amp;VLOOKUP(C214,SOURCE!$S$3:$Z$2839,6,0)&amp;CHAR(34)</f>
        <v>"HYPERGAUSS_BLACK_LGAUSS_WHITE_R"</v>
      </c>
      <c r="F214" s="22" t="str">
        <f>VLOOKUP(C214,SOURCE!$S$3:$AA$2839,9,0)&amp;"           {"&amp;D214&amp;",   "&amp;E214&amp;"},"</f>
        <v>//           {ITM_HYPER,   "HYPERGAUSS_BLACK_LGAUSS_WHITE_R"},</v>
      </c>
      <c r="H214" t="b">
        <f>ISNA(VLOOKUP(J214,J215:J$823,1,0))</f>
        <v>1</v>
      </c>
      <c r="I214" s="27">
        <f>VLOOKUP(C214,SOURCE!S$6:Y$10018,7,0)</f>
        <v>1234</v>
      </c>
      <c r="J214" s="28" t="str">
        <f>VLOOKUP(C214,SOURCE!S$6:Y$10018,6,0)</f>
        <v>HYPERGAUSS_BLACK_LGAUSS_WHITE_R</v>
      </c>
      <c r="K214" s="29" t="str">
        <f t="shared" si="17"/>
        <v>HyperGAUSS_BLACK_LGAUSS_WHITE_R</v>
      </c>
      <c r="L214" s="39" t="str">
        <f>VLOOKUP(C214,SOURCE!S$6:Y$10018,2,0)</f>
        <v/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"Hyper" STD_GAUSS_BLACK_L STD_GAUSS_WHITE_R</v>
      </c>
      <c r="U214">
        <f t="shared" si="18"/>
        <v>51</v>
      </c>
      <c r="V214" s="53">
        <f t="shared" si="19"/>
        <v>299797199.25280225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str">
        <f>VLOOKUP(C215,SOURCE!$S$3:$Z$2839,8,0)</f>
        <v>ITM_HYPERU</v>
      </c>
      <c r="E215" s="26" t="str">
        <f>CHAR(34)&amp;VLOOKUP(C215,SOURCE!$S$3:$Z$2839,6,0)&amp;CHAR(34)</f>
        <v>"HYPERGAUSS_WHITE_LGAUSS_BLACK_R"</v>
      </c>
      <c r="F215" s="22" t="str">
        <f>VLOOKUP(C215,SOURCE!$S$3:$AA$2839,9,0)&amp;"           {"&amp;D215&amp;",   "&amp;E215&amp;"},"</f>
        <v>//           {ITM_HYPERU,   "HYPERGAUSS_WHITE_LGAUSS_BLACK_R"},</v>
      </c>
      <c r="H215" t="b">
        <f>ISNA(VLOOKUP(J215,J216:J$823,1,0))</f>
        <v>1</v>
      </c>
      <c r="I215" s="27">
        <f>VLOOKUP(C215,SOURCE!S$6:Y$10018,7,0)</f>
        <v>1235</v>
      </c>
      <c r="J215" s="28" t="str">
        <f>VLOOKUP(C215,SOURCE!S$6:Y$10018,6,0)</f>
        <v>HYPERGAUSS_WHITE_LGAUSS_BLACK_R</v>
      </c>
      <c r="K215" s="29" t="str">
        <f t="shared" si="17"/>
        <v>HyperGAUSS_WHITE_LGAUSS_BLACK_R</v>
      </c>
      <c r="L215" s="39" t="str">
        <f>VLOOKUP(C215,SOURCE!S$6:Y$10018,2,0)</f>
        <v/>
      </c>
      <c r="M215" t="str">
        <f>IF(VLOOKUP(I215,SOURCE!B:M,2,0)="/  { itemToBeCoded","To be coded","")</f>
        <v/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"Hyper" STD_GAUSS_WHITE_L STD_GAUSS_BLACK_R</v>
      </c>
      <c r="U215">
        <f t="shared" si="18"/>
        <v>51</v>
      </c>
      <c r="V215" s="53">
        <f t="shared" si="19"/>
        <v>299797199.25280225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str">
        <f>VLOOKUP(C216,SOURCE!$S$3:$Z$2839,8,0)</f>
        <v>ITM_HYPERM1</v>
      </c>
      <c r="E216" s="26" t="str">
        <f>CHAR(34)&amp;VLOOKUP(C216,SOURCE!$S$3:$Z$2839,6,0)&amp;CHAR(34)</f>
        <v>"HYPER^MINUS_1"</v>
      </c>
      <c r="F216" s="22" t="str">
        <f>VLOOKUP(C216,SOURCE!$S$3:$AA$2839,9,0)&amp;"           {"&amp;D216&amp;",   "&amp;E216&amp;"},"</f>
        <v>//           {ITM_HYPERM1,   "HYPER^MINUS_1"},</v>
      </c>
      <c r="H216" t="b">
        <f>ISNA(VLOOKUP(J216,J217:J$823,1,0))</f>
        <v>1</v>
      </c>
      <c r="I216" s="27">
        <f>VLOOKUP(C216,SOURCE!S$6:Y$10018,7,0)</f>
        <v>1236</v>
      </c>
      <c r="J216" s="28" t="str">
        <f>VLOOKUP(C216,SOURCE!S$6:Y$10018,6,0)</f>
        <v>HYPER^MINUS_1</v>
      </c>
      <c r="K216" s="29" t="str">
        <f t="shared" si="17"/>
        <v>Hyper^MINUS_1</v>
      </c>
      <c r="L216" s="39" t="str">
        <f>VLOOKUP(C216,SOURCE!S$6:Y$10018,2,0)</f>
        <v/>
      </c>
      <c r="M216" t="str">
        <f>IF(VLOOKUP(I216,SOURCE!B:M,2,0)="/  { itemToBeCoded","To be coded","")</f>
        <v/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"Hyper" STD_SUP_MINUS_1</v>
      </c>
      <c r="T216" s="139"/>
      <c r="U216">
        <f t="shared" si="18"/>
        <v>51</v>
      </c>
      <c r="V216" s="53">
        <f t="shared" si="19"/>
        <v>299797199.25280225</v>
      </c>
      <c r="W216" t="str">
        <f>IF(AND(O216,VLOOKUP(I216,SOURCE!B:M,2,0)&lt;&gt;"/  { itemToBeCoded"),IF(ISERROR(VLOOKUP(J216,TEST!A:F,5,0)),"",VLOOKUP(J216,TEST!A:F,5,0)),"")</f>
        <v/>
      </c>
      <c r="X216" t="str">
        <f>IF(AND(O216,VLOOKUP(I216,SOURCE!B:M,2,0)&lt;&gt;"/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str">
        <f>VLOOKUP(C217,SOURCE!$S$3:$Z$2839,8,0)</f>
        <v>ITM_LGNRMP</v>
      </c>
      <c r="E217" s="26" t="str">
        <f>CHAR(34)&amp;VLOOKUP(C217,SOURCE!$S$3:$Z$2839,6,0)&amp;CHAR(34)</f>
        <v>"LGNRMP"</v>
      </c>
      <c r="F217" s="22" t="str">
        <f>VLOOKUP(C217,SOURCE!$S$3:$AA$2839,9,0)&amp;"           {"&amp;D217&amp;",   "&amp;E217&amp;"},"</f>
        <v>//           {ITM_LGNRMP,   "LGNRMP"},</v>
      </c>
      <c r="H217" t="b">
        <f>ISNA(VLOOKUP(J217,J218:J$823,1,0))</f>
        <v>1</v>
      </c>
      <c r="I217" s="27">
        <f>VLOOKUP(C217,SOURCE!S$6:Y$10018,7,0)</f>
        <v>1238</v>
      </c>
      <c r="J217" s="28" t="str">
        <f>VLOOKUP(C217,SOURCE!S$6:Y$10018,6,0)</f>
        <v>LGNRMP</v>
      </c>
      <c r="K217" s="29" t="str">
        <f t="shared" si="17"/>
        <v>LgNrmp</v>
      </c>
      <c r="L217" s="39" t="str">
        <f>VLOOKUP(C217,SOURCE!S$6:Y$10018,2,0)</f>
        <v/>
      </c>
      <c r="M217" t="str">
        <f>IF(VLOOKUP(I217,SOURCE!B:M,2,0)="/  { itemToBeCoded","To be coded","")</f>
        <v/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"LgNrm" STD_SUB_p</v>
      </c>
      <c r="T217" s="139"/>
      <c r="U217">
        <f t="shared" si="18"/>
        <v>51</v>
      </c>
      <c r="V217" s="53">
        <f t="shared" si="19"/>
        <v>299797199.25280225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str">
        <f>VLOOKUP(C218,SOURCE!$S$3:$Z$2839,8,0)</f>
        <v>ITM_LGNRM</v>
      </c>
      <c r="E218" s="26" t="str">
        <f>CHAR(34)&amp;VLOOKUP(C218,SOURCE!$S$3:$Z$2839,6,0)&amp;CHAR(34)</f>
        <v>"LGNRMGAUSS_BLACK_LGAUSS_WHITE_R"</v>
      </c>
      <c r="F218" s="22" t="str">
        <f>VLOOKUP(C218,SOURCE!$S$3:$AA$2839,9,0)&amp;"           {"&amp;D218&amp;",   "&amp;E218&amp;"},"</f>
        <v>//           {ITM_LGNRM,   "LGNRMGAUSS_BLACK_LGAUSS_WHITE_R"},</v>
      </c>
      <c r="H218" t="b">
        <f>ISNA(VLOOKUP(J218,J219:J$823,1,0))</f>
        <v>1</v>
      </c>
      <c r="I218" s="27">
        <f>VLOOKUP(C218,SOURCE!S$6:Y$10018,7,0)</f>
        <v>1239</v>
      </c>
      <c r="J218" s="28" t="str">
        <f>VLOOKUP(C218,SOURCE!S$6:Y$10018,6,0)</f>
        <v>LGNRMGAUSS_BLACK_LGAUSS_WHITE_R</v>
      </c>
      <c r="K218" s="29" t="str">
        <f t="shared" si="17"/>
        <v>LgNrmGAUSS_BLACK_LGAUSS_WHITE_R</v>
      </c>
      <c r="L218" s="39" t="str">
        <f>VLOOKUP(C218,SOURCE!S$6:Y$10018,2,0)</f>
        <v/>
      </c>
      <c r="M218" t="str">
        <f>IF(VLOOKUP(I218,SOURCE!B:M,2,0)="/  { itemToBeCoded","To be coded","")</f>
        <v/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"LgNrm" STD_GAUSS_BLACK_L STD_GAUSS_WHITE_R</v>
      </c>
      <c r="U218">
        <f t="shared" si="18"/>
        <v>51</v>
      </c>
      <c r="V218" s="53">
        <f t="shared" si="19"/>
        <v>299797199.25280225</v>
      </c>
      <c r="W218" t="str">
        <f>IF(AND(O218,VLOOKUP(I218,SOURCE!B:M,2,0)&lt;&gt;"/  { itemToBeCoded"),IF(ISERROR(VLOOKUP(J218,TEST!A:F,5,0)),"",VLOOKUP(J218,TEST!A:F,5,0)),"")</f>
        <v/>
      </c>
      <c r="X218" t="str">
        <f>IF(AND(O218,VLOOKUP(I218,SOURCE!B:M,2,0)&lt;&gt;"/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str">
        <f>VLOOKUP(C219,SOURCE!$S$3:$Z$2839,8,0)</f>
        <v>ITM_LGNRMU</v>
      </c>
      <c r="E219" s="26" t="str">
        <f>CHAR(34)&amp;VLOOKUP(C219,SOURCE!$S$3:$Z$2839,6,0)&amp;CHAR(34)</f>
        <v>"LGNRMGAUSS_WHITE_LGAUSS_BLACK_R"</v>
      </c>
      <c r="F219" s="22" t="str">
        <f>VLOOKUP(C219,SOURCE!$S$3:$AA$2839,9,0)&amp;"           {"&amp;D219&amp;",   "&amp;E219&amp;"},"</f>
        <v>//           {ITM_LGNRMU,   "LGNRMGAUSS_WHITE_LGAUSS_BLACK_R"},</v>
      </c>
      <c r="H219" t="b">
        <f>ISNA(VLOOKUP(J219,J220:J$823,1,0))</f>
        <v>1</v>
      </c>
      <c r="I219" s="27">
        <f>VLOOKUP(C219,SOURCE!S$6:Y$10018,7,0)</f>
        <v>1240</v>
      </c>
      <c r="J219" s="28" t="str">
        <f>VLOOKUP(C219,SOURCE!S$6:Y$10018,6,0)</f>
        <v>LGNRMGAUSS_WHITE_LGAUSS_BLACK_R</v>
      </c>
      <c r="K219" s="29" t="str">
        <f t="shared" si="17"/>
        <v>LgNrmGAUSS_WHITE_LGAUSS_BLACK_R</v>
      </c>
      <c r="L219" s="39" t="str">
        <f>VLOOKUP(C219,SOURCE!S$6:Y$10018,2,0)</f>
        <v/>
      </c>
      <c r="M219" t="str">
        <f>IF(VLOOKUP(I219,SOURCE!B:M,2,0)="/  { itemToBeCoded","To be coded","")</f>
        <v/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"LgNrm" STD_GAUSS_WHITE_L STD_GAUSS_BLACK_R</v>
      </c>
      <c r="U219">
        <f t="shared" si="18"/>
        <v>51</v>
      </c>
      <c r="V219" s="53">
        <f t="shared" si="19"/>
        <v>299797199.25280225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str">
        <f>VLOOKUP(C220,SOURCE!$S$3:$Z$2839,8,0)</f>
        <v>ITM_LGNRMM1</v>
      </c>
      <c r="E220" s="26" t="str">
        <f>CHAR(34)&amp;VLOOKUP(C220,SOURCE!$S$3:$Z$2839,6,0)&amp;CHAR(34)</f>
        <v>"LGNRM^MINUS_1"</v>
      </c>
      <c r="F220" s="22" t="str">
        <f>VLOOKUP(C220,SOURCE!$S$3:$AA$2839,9,0)&amp;"           {"&amp;D220&amp;",   "&amp;E220&amp;"},"</f>
        <v>//           {ITM_LGNRMM1,   "LGNRM^MINUS_1"},</v>
      </c>
      <c r="H220" t="b">
        <f>ISNA(VLOOKUP(J220,J221:J$823,1,0))</f>
        <v>1</v>
      </c>
      <c r="I220" s="27">
        <f>VLOOKUP(C220,SOURCE!S$6:Y$10018,7,0)</f>
        <v>1241</v>
      </c>
      <c r="J220" s="28" t="str">
        <f>VLOOKUP(C220,SOURCE!S$6:Y$10018,6,0)</f>
        <v>LGNRM^MINUS_1</v>
      </c>
      <c r="K220" s="29" t="str">
        <f t="shared" si="17"/>
        <v>LgNrm^MINUS_1</v>
      </c>
      <c r="L220" s="39" t="str">
        <f>VLOOKUP(C220,SOURCE!S$6:Y$10018,2,0)</f>
        <v/>
      </c>
      <c r="M220" t="str">
        <f>IF(VLOOKUP(I220,SOURCE!B:M,2,0)="/  { itemToBeCoded","To be coded","")</f>
        <v/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"LgNrm" STD_SUP_MINUS_1</v>
      </c>
      <c r="U220">
        <f t="shared" si="18"/>
        <v>51</v>
      </c>
      <c r="V220" s="53">
        <f t="shared" si="19"/>
        <v>299797199.25280225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str">
        <f>VLOOKUP(C221,SOURCE!$S$3:$Z$2839,8,0)</f>
        <v>ITM_LOGISP</v>
      </c>
      <c r="E221" s="26" t="str">
        <f>CHAR(34)&amp;VLOOKUP(C221,SOURCE!$S$3:$Z$2839,6,0)&amp;CHAR(34)</f>
        <v>"LOGISP"</v>
      </c>
      <c r="F221" s="22" t="str">
        <f>VLOOKUP(C221,SOURCE!$S$3:$AA$2839,9,0)&amp;"           {"&amp;D221&amp;",   "&amp;E221&amp;"},"</f>
        <v>//           {ITM_LOGISP,   "LOGISP"},</v>
      </c>
      <c r="H221" t="b">
        <f>ISNA(VLOOKUP(J221,J222:J$823,1,0))</f>
        <v>1</v>
      </c>
      <c r="I221" s="27">
        <f>VLOOKUP(C221,SOURCE!S$6:Y$10018,7,0)</f>
        <v>1243</v>
      </c>
      <c r="J221" s="28" t="str">
        <f>VLOOKUP(C221,SOURCE!S$6:Y$10018,6,0)</f>
        <v>LOGISP</v>
      </c>
      <c r="K221" s="29" t="str">
        <f t="shared" si="17"/>
        <v>Logisp</v>
      </c>
      <c r="L221" s="39" t="str">
        <f>VLOOKUP(C221,SOURCE!S$6:Y$10018,2,0)</f>
        <v/>
      </c>
      <c r="M221" t="str">
        <f>IF(VLOOKUP(I221,SOURCE!B:M,2,0)="/  { itemToBeCoded","To be coded","")</f>
        <v/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"Logis" STD_SUB_p</v>
      </c>
      <c r="U221">
        <f t="shared" si="18"/>
        <v>51</v>
      </c>
      <c r="V221" s="53">
        <f t="shared" si="19"/>
        <v>299797199.25280225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str">
        <f>VLOOKUP(C222,SOURCE!$S$3:$Z$2839,8,0)</f>
        <v>ITM_LOGIS</v>
      </c>
      <c r="E222" s="26" t="str">
        <f>CHAR(34)&amp;VLOOKUP(C222,SOURCE!$S$3:$Z$2839,6,0)&amp;CHAR(34)</f>
        <v>"LOGISGAUSS_BLACK_LGAUSS_WHITE_R"</v>
      </c>
      <c r="F222" s="22" t="str">
        <f>VLOOKUP(C222,SOURCE!$S$3:$AA$2839,9,0)&amp;"           {"&amp;D222&amp;",   "&amp;E222&amp;"},"</f>
        <v>//           {ITM_LOGIS,   "LOGISGAUSS_BLACK_LGAUSS_WHITE_R"},</v>
      </c>
      <c r="H222" t="b">
        <f>ISNA(VLOOKUP(J222,J223:J$823,1,0))</f>
        <v>1</v>
      </c>
      <c r="I222" s="27">
        <f>VLOOKUP(C222,SOURCE!S$6:Y$10018,7,0)</f>
        <v>1244</v>
      </c>
      <c r="J222" s="28" t="str">
        <f>VLOOKUP(C222,SOURCE!S$6:Y$10018,6,0)</f>
        <v>LOGISGAUSS_BLACK_LGAUSS_WHITE_R</v>
      </c>
      <c r="K222" s="29" t="str">
        <f t="shared" si="17"/>
        <v>LogisGAUSS_BLACK_LGAUSS_WHITE_R</v>
      </c>
      <c r="L222" s="39" t="str">
        <f>VLOOKUP(C222,SOURCE!S$6:Y$10018,2,0)</f>
        <v/>
      </c>
      <c r="M222" t="str">
        <f>IF(VLOOKUP(I222,SOURCE!B:M,2,0)="/  { itemToBeCoded","To be coded","")</f>
        <v/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"Logis" STD_GAUSS_BLACK_L STD_GAUSS_WHITE_R</v>
      </c>
      <c r="U222">
        <f t="shared" si="18"/>
        <v>51</v>
      </c>
      <c r="V222" s="53">
        <f t="shared" si="19"/>
        <v>299797199.25280225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str">
        <f>VLOOKUP(C223,SOURCE!$S$3:$Z$2839,8,0)</f>
        <v>ITM_LOGISU</v>
      </c>
      <c r="E223" s="26" t="str">
        <f>CHAR(34)&amp;VLOOKUP(C223,SOURCE!$S$3:$Z$2839,6,0)&amp;CHAR(34)</f>
        <v>"LOGISGAUSS_WHITE_LGAUSS_BLACK_R"</v>
      </c>
      <c r="F223" s="22" t="str">
        <f>VLOOKUP(C223,SOURCE!$S$3:$AA$2839,9,0)&amp;"           {"&amp;D223&amp;",   "&amp;E223&amp;"},"</f>
        <v>//           {ITM_LOGISU,   "LOGISGAUSS_WHITE_LGAUSS_BLACK_R"},</v>
      </c>
      <c r="H223" t="b">
        <f>ISNA(VLOOKUP(J223,J224:J$823,1,0))</f>
        <v>1</v>
      </c>
      <c r="I223" s="27">
        <f>VLOOKUP(C223,SOURCE!S$6:Y$10018,7,0)</f>
        <v>1245</v>
      </c>
      <c r="J223" s="28" t="str">
        <f>VLOOKUP(C223,SOURCE!S$6:Y$10018,6,0)</f>
        <v>LOGISGAUSS_WHITE_LGAUSS_BLACK_R</v>
      </c>
      <c r="K223" s="29" t="str">
        <f t="shared" si="17"/>
        <v>LogisGAUSS_WHITE_LGAUSS_BLACK_R</v>
      </c>
      <c r="L223" s="39" t="str">
        <f>VLOOKUP(C223,SOURCE!S$6:Y$10018,2,0)</f>
        <v/>
      </c>
      <c r="M223" t="str">
        <f>IF(VLOOKUP(I223,SOURCE!B:M,2,0)="/  { itemToBeCoded","To be coded","")</f>
        <v/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"Logis" STD_GAUSS_WHITE_L STD_GAUSS_BLACK_R</v>
      </c>
      <c r="U223">
        <f t="shared" si="18"/>
        <v>51</v>
      </c>
      <c r="V223" s="53">
        <f t="shared" si="19"/>
        <v>299797199.25280225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str">
        <f>VLOOKUP(C224,SOURCE!$S$3:$Z$2839,8,0)</f>
        <v>ITM_LOGISM1</v>
      </c>
      <c r="E224" s="26" t="str">
        <f>CHAR(34)&amp;VLOOKUP(C224,SOURCE!$S$3:$Z$2839,6,0)&amp;CHAR(34)</f>
        <v>"LOGIS^MINUS_1"</v>
      </c>
      <c r="F224" s="22" t="str">
        <f>VLOOKUP(C224,SOURCE!$S$3:$AA$2839,9,0)&amp;"           {"&amp;D224&amp;",   "&amp;E224&amp;"},"</f>
        <v>//           {ITM_LOGISM1,   "LOGIS^MINUS_1"},</v>
      </c>
      <c r="H224" t="b">
        <f>ISNA(VLOOKUP(J224,J225:J$823,1,0))</f>
        <v>1</v>
      </c>
      <c r="I224" s="27">
        <f>VLOOKUP(C224,SOURCE!S$6:Y$10018,7,0)</f>
        <v>1246</v>
      </c>
      <c r="J224" s="28" t="str">
        <f>VLOOKUP(C224,SOURCE!S$6:Y$10018,6,0)</f>
        <v>LOGIS^MINUS_1</v>
      </c>
      <c r="K224" s="29" t="str">
        <f t="shared" si="17"/>
        <v>Logis^MINUS_1</v>
      </c>
      <c r="L224" s="39" t="str">
        <f>VLOOKUP(C224,SOURCE!S$6:Y$10018,2,0)</f>
        <v/>
      </c>
      <c r="M224" t="str">
        <f>IF(VLOOKUP(I224,SOURCE!B:M,2,0)="/  { itemToBeCoded","To be coded","")</f>
        <v/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"Logis" STD_SUP_MINUS_1</v>
      </c>
      <c r="U224">
        <f t="shared" si="18"/>
        <v>51</v>
      </c>
      <c r="V224" s="53">
        <f t="shared" si="19"/>
        <v>299797199.25280225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str">
        <f>VLOOKUP(C225,SOURCE!$S$3:$Z$2839,8,0)</f>
        <v>ITM_NBINP</v>
      </c>
      <c r="E225" s="26" t="str">
        <f>CHAR(34)&amp;VLOOKUP(C225,SOURCE!$S$3:$Z$2839,6,0)&amp;CHAR(34)</f>
        <v>"NBINP"</v>
      </c>
      <c r="F225" s="22" t="str">
        <f>VLOOKUP(C225,SOURCE!$S$3:$AA$2839,9,0)&amp;"           {"&amp;D225&amp;",   "&amp;E225&amp;"},"</f>
        <v>//           {ITM_NBINP,   "NBINP"},</v>
      </c>
      <c r="H225" t="b">
        <f>ISNA(VLOOKUP(J225,J226:J$823,1,0))</f>
        <v>1</v>
      </c>
      <c r="I225" s="27">
        <f>VLOOKUP(C225,SOURCE!S$6:Y$10018,7,0)</f>
        <v>1248</v>
      </c>
      <c r="J225" s="28" t="str">
        <f>VLOOKUP(C225,SOURCE!S$6:Y$10018,6,0)</f>
        <v>NBINP</v>
      </c>
      <c r="K225" s="29" t="str">
        <f t="shared" si="17"/>
        <v>NBinp</v>
      </c>
      <c r="L225" s="39" t="str">
        <f>VLOOKUP(C225,SOURCE!S$6:Y$10018,2,0)</f>
        <v/>
      </c>
      <c r="M225" t="str">
        <f>IF(VLOOKUP(I225,SOURCE!B:M,2,0)="/  { itemToBeCoded","To be coded","")</f>
        <v/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"NBin" STD_SUB_p</v>
      </c>
      <c r="U225">
        <f t="shared" si="18"/>
        <v>51</v>
      </c>
      <c r="V225" s="53">
        <f t="shared" si="19"/>
        <v>299797199.25280225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str">
        <f>VLOOKUP(C226,SOURCE!$S$3:$Z$2839,8,0)</f>
        <v>ITM_NBIN</v>
      </c>
      <c r="E226" s="26" t="str">
        <f>CHAR(34)&amp;VLOOKUP(C226,SOURCE!$S$3:$Z$2839,6,0)&amp;CHAR(34)</f>
        <v>"NBINGAUSS_BLACK_LGAUSS_WHITE_R"</v>
      </c>
      <c r="F226" s="22" t="str">
        <f>VLOOKUP(C226,SOURCE!$S$3:$AA$2839,9,0)&amp;"           {"&amp;D226&amp;",   "&amp;E226&amp;"},"</f>
        <v>//           {ITM_NBIN,   "NBINGAUSS_BLACK_LGAUSS_WHITE_R"},</v>
      </c>
      <c r="H226" t="b">
        <f>ISNA(VLOOKUP(J226,J227:J$823,1,0))</f>
        <v>1</v>
      </c>
      <c r="I226" s="27">
        <f>VLOOKUP(C226,SOURCE!S$6:Y$10018,7,0)</f>
        <v>1249</v>
      </c>
      <c r="J226" s="28" t="str">
        <f>VLOOKUP(C226,SOURCE!S$6:Y$10018,6,0)</f>
        <v>NBINGAUSS_BLACK_LGAUSS_WHITE_R</v>
      </c>
      <c r="K226" s="29" t="str">
        <f t="shared" si="17"/>
        <v>NBinGAUSS_BLACK_LGAUSS_WHITE_R</v>
      </c>
      <c r="L226" s="39" t="str">
        <f>VLOOKUP(C226,SOURCE!S$6:Y$10018,2,0)</f>
        <v/>
      </c>
      <c r="M226" t="str">
        <f>IF(VLOOKUP(I226,SOURCE!B:M,2,0)="/  { itemToBeCoded","To be coded","")</f>
        <v/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"NBin" STD_GAUSS_BLACK_L STD_GAUSS_WHITE_R</v>
      </c>
      <c r="U226">
        <f t="shared" si="18"/>
        <v>51</v>
      </c>
      <c r="V226" s="53">
        <f t="shared" si="19"/>
        <v>299797199.25280225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str">
        <f>VLOOKUP(C227,SOURCE!$S$3:$Z$2839,8,0)</f>
        <v>ITM_NBINU</v>
      </c>
      <c r="E227" s="26" t="str">
        <f>CHAR(34)&amp;VLOOKUP(C227,SOURCE!$S$3:$Z$2839,6,0)&amp;CHAR(34)</f>
        <v>"NBINGAUSS_WHITE_LGAUSS_BLACK_R"</v>
      </c>
      <c r="F227" s="22" t="str">
        <f>VLOOKUP(C227,SOURCE!$S$3:$AA$2839,9,0)&amp;"           {"&amp;D227&amp;",   "&amp;E227&amp;"},"</f>
        <v>//           {ITM_NBINU,   "NBINGAUSS_WHITE_LGAUSS_BLACK_R"},</v>
      </c>
      <c r="H227" t="b">
        <f>ISNA(VLOOKUP(J227,J228:J$823,1,0))</f>
        <v>1</v>
      </c>
      <c r="I227" s="27">
        <f>VLOOKUP(C227,SOURCE!S$6:Y$10018,7,0)</f>
        <v>1250</v>
      </c>
      <c r="J227" s="28" t="str">
        <f>VLOOKUP(C227,SOURCE!S$6:Y$10018,6,0)</f>
        <v>NBINGAUSS_WHITE_LGAUSS_BLACK_R</v>
      </c>
      <c r="K227" s="29" t="str">
        <f t="shared" si="17"/>
        <v>NBinGAUSS_WHITE_LGAUSS_BLACK_R</v>
      </c>
      <c r="L227" s="39" t="str">
        <f>VLOOKUP(C227,SOURCE!S$6:Y$10018,2,0)</f>
        <v/>
      </c>
      <c r="M227" t="str">
        <f>IF(VLOOKUP(I227,SOURCE!B:M,2,0)="/  { itemToBeCoded","To be coded","")</f>
        <v/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"NBin" STD_GAUSS_WHITE_L STD_GAUSS_BLACK_R</v>
      </c>
      <c r="U227">
        <f t="shared" si="18"/>
        <v>51</v>
      </c>
      <c r="V227" s="53">
        <f t="shared" si="19"/>
        <v>299797199.25280225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str">
        <f>VLOOKUP(C228,SOURCE!$S$3:$Z$2839,8,0)</f>
        <v>ITM_NBINM1</v>
      </c>
      <c r="E228" s="26" t="str">
        <f>CHAR(34)&amp;VLOOKUP(C228,SOURCE!$S$3:$Z$2839,6,0)&amp;CHAR(34)</f>
        <v>"NBIN^MINUS_1"</v>
      </c>
      <c r="F228" s="22" t="str">
        <f>VLOOKUP(C228,SOURCE!$S$3:$AA$2839,9,0)&amp;"           {"&amp;D228&amp;",   "&amp;E228&amp;"},"</f>
        <v>//           {ITM_NBINM1,   "NBIN^MINUS_1"},</v>
      </c>
      <c r="H228" t="b">
        <f>ISNA(VLOOKUP(J228,J229:J$823,1,0))</f>
        <v>1</v>
      </c>
      <c r="I228" s="27">
        <f>VLOOKUP(C228,SOURCE!S$6:Y$10018,7,0)</f>
        <v>1251</v>
      </c>
      <c r="J228" s="28" t="str">
        <f>VLOOKUP(C228,SOURCE!S$6:Y$10018,6,0)</f>
        <v>NBIN^MINUS_1</v>
      </c>
      <c r="K228" s="29" t="str">
        <f t="shared" si="17"/>
        <v>NBin^MINUS_1</v>
      </c>
      <c r="L228" s="39" t="str">
        <f>VLOOKUP(C228,SOURCE!S$6:Y$10018,2,0)</f>
        <v/>
      </c>
      <c r="M228" t="str">
        <f>IF(VLOOKUP(I228,SOURCE!B:M,2,0)="/  { itemToBeCoded","To be coded","")</f>
        <v/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"NBin" STD_SUP_MINUS_1</v>
      </c>
      <c r="U228">
        <f t="shared" si="18"/>
        <v>51</v>
      </c>
      <c r="V228" s="53">
        <f t="shared" si="19"/>
        <v>299797199.25280225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str">
        <f>VLOOKUP(C229,SOURCE!$S$3:$Z$2839,8,0)</f>
        <v>ITM_NORMLP</v>
      </c>
      <c r="E229" s="26" t="str">
        <f>CHAR(34)&amp;VLOOKUP(C229,SOURCE!$S$3:$Z$2839,6,0)&amp;CHAR(34)</f>
        <v>"NORMLP"</v>
      </c>
      <c r="F229" s="22" t="str">
        <f>VLOOKUP(C229,SOURCE!$S$3:$AA$2839,9,0)&amp;"           {"&amp;D229&amp;",   "&amp;E229&amp;"},"</f>
        <v>//           {ITM_NORMLP,   "NORMLP"},</v>
      </c>
      <c r="H229" t="b">
        <f>ISNA(VLOOKUP(J229,J230:J$823,1,0))</f>
        <v>1</v>
      </c>
      <c r="I229" s="27">
        <f>VLOOKUP(C229,SOURCE!S$6:Y$10018,7,0)</f>
        <v>1253</v>
      </c>
      <c r="J229" s="28" t="str">
        <f>VLOOKUP(C229,SOURCE!S$6:Y$10018,6,0)</f>
        <v>NORMLP</v>
      </c>
      <c r="K229" s="29" t="str">
        <f t="shared" si="17"/>
        <v>Normlp</v>
      </c>
      <c r="L229" s="39" t="str">
        <f>VLOOKUP(C229,SOURCE!S$6:Y$10018,2,0)</f>
        <v/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"Norml" STD_SUB_p</v>
      </c>
      <c r="U229">
        <f t="shared" si="18"/>
        <v>51</v>
      </c>
      <c r="V229" s="53">
        <f t="shared" si="19"/>
        <v>299797199.25280225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str">
        <f>VLOOKUP(C230,SOURCE!$S$3:$Z$2839,8,0)</f>
        <v>ITM_NORML</v>
      </c>
      <c r="E230" s="26" t="str">
        <f>CHAR(34)&amp;VLOOKUP(C230,SOURCE!$S$3:$Z$2839,6,0)&amp;CHAR(34)</f>
        <v>"NORMLGAUSS_BLACK_LGAUSS_WHITE_R"</v>
      </c>
      <c r="F230" s="22" t="str">
        <f>VLOOKUP(C230,SOURCE!$S$3:$AA$2839,9,0)&amp;"           {"&amp;D230&amp;",   "&amp;E230&amp;"},"</f>
        <v>//           {ITM_NORML,   "NORMLGAUSS_BLACK_LGAUSS_WHITE_R"},</v>
      </c>
      <c r="H230" t="b">
        <f>ISNA(VLOOKUP(J230,J231:J$823,1,0))</f>
        <v>1</v>
      </c>
      <c r="I230" s="27">
        <f>VLOOKUP(C230,SOURCE!S$6:Y$10018,7,0)</f>
        <v>1254</v>
      </c>
      <c r="J230" s="28" t="str">
        <f>VLOOKUP(C230,SOURCE!S$6:Y$10018,6,0)</f>
        <v>NORMLGAUSS_BLACK_LGAUSS_WHITE_R</v>
      </c>
      <c r="K230" s="29" t="str">
        <f t="shared" si="17"/>
        <v>NormlGAUSS_BLACK_LGAUSS_WHITE_R</v>
      </c>
      <c r="L230" s="39" t="str">
        <f>VLOOKUP(C230,SOURCE!S$6:Y$10018,2,0)</f>
        <v/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"Norml" STD_GAUSS_BLACK_L STD_GAUSS_WHITE_R</v>
      </c>
      <c r="U230">
        <f t="shared" si="18"/>
        <v>51</v>
      </c>
      <c r="V230" s="53">
        <f t="shared" si="19"/>
        <v>299797199.25280225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str">
        <f>VLOOKUP(C231,SOURCE!$S$3:$Z$2839,8,0)</f>
        <v>ITM_NORMLU</v>
      </c>
      <c r="E231" s="26" t="str">
        <f>CHAR(34)&amp;VLOOKUP(C231,SOURCE!$S$3:$Z$2839,6,0)&amp;CHAR(34)</f>
        <v>"NORMLGAUSS_WHITE_LGAUSS_BLACK_R"</v>
      </c>
      <c r="F231" s="22" t="str">
        <f>VLOOKUP(C231,SOURCE!$S$3:$AA$2839,9,0)&amp;"           {"&amp;D231&amp;",   "&amp;E231&amp;"},"</f>
        <v>//           {ITM_NORMLU,   "NORMLGAUSS_WHITE_LGAUSS_BLACK_R"},</v>
      </c>
      <c r="H231" t="b">
        <f>ISNA(VLOOKUP(J231,J232:J$823,1,0))</f>
        <v>1</v>
      </c>
      <c r="I231" s="27">
        <f>VLOOKUP(C231,SOURCE!S$6:Y$10018,7,0)</f>
        <v>1255</v>
      </c>
      <c r="J231" s="28" t="str">
        <f>VLOOKUP(C231,SOURCE!S$6:Y$10018,6,0)</f>
        <v>NORMLGAUSS_WHITE_LGAUSS_BLACK_R</v>
      </c>
      <c r="K231" s="29" t="str">
        <f t="shared" si="17"/>
        <v>NormlGAUSS_WHITE_LGAUSS_BLACK_R</v>
      </c>
      <c r="L231" s="39" t="str">
        <f>VLOOKUP(C231,SOURCE!S$6:Y$10018,2,0)</f>
        <v/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"Norml" STD_GAUSS_WHITE_L STD_GAUSS_BLACK_R</v>
      </c>
      <c r="U231">
        <f t="shared" si="18"/>
        <v>51</v>
      </c>
      <c r="V231" s="53">
        <f t="shared" si="19"/>
        <v>299797199.25280225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str">
        <f>VLOOKUP(C232,SOURCE!$S$3:$Z$2839,8,0)</f>
        <v>ITM_NORMLM1</v>
      </c>
      <c r="E232" s="26" t="str">
        <f>CHAR(34)&amp;VLOOKUP(C232,SOURCE!$S$3:$Z$2839,6,0)&amp;CHAR(34)</f>
        <v>"NORML^MINUS_1"</v>
      </c>
      <c r="F232" s="22" t="str">
        <f>VLOOKUP(C232,SOURCE!$S$3:$AA$2839,9,0)&amp;"           {"&amp;D232&amp;",   "&amp;E232&amp;"},"</f>
        <v>//           {ITM_NORMLM1,   "NORML^MINUS_1"},</v>
      </c>
      <c r="H232" t="b">
        <f>ISNA(VLOOKUP(J232,J233:J$823,1,0))</f>
        <v>1</v>
      </c>
      <c r="I232" s="27">
        <f>VLOOKUP(C232,SOURCE!S$6:Y$10018,7,0)</f>
        <v>1256</v>
      </c>
      <c r="J232" s="28" t="str">
        <f>VLOOKUP(C232,SOURCE!S$6:Y$10018,6,0)</f>
        <v>NORML^MINUS_1</v>
      </c>
      <c r="K232" s="29" t="str">
        <f t="shared" si="17"/>
        <v>Norml^MINUS_1</v>
      </c>
      <c r="L232" s="39" t="str">
        <f>VLOOKUP(C232,SOURCE!S$6:Y$10018,2,0)</f>
        <v/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"Norml" STD_SUP_MINUS_1</v>
      </c>
      <c r="U232">
        <f t="shared" si="18"/>
        <v>51</v>
      </c>
      <c r="V232" s="53">
        <f t="shared" si="19"/>
        <v>299797199.25280225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str">
        <f>VLOOKUP(C233,SOURCE!$S$3:$Z$2839,8,0)</f>
        <v>ITM_POISSP</v>
      </c>
      <c r="E233" s="26" t="str">
        <f>CHAR(34)&amp;VLOOKUP(C233,SOURCE!$S$3:$Z$2839,6,0)&amp;CHAR(34)</f>
        <v>"POISSP"</v>
      </c>
      <c r="F233" s="22" t="str">
        <f>VLOOKUP(C233,SOURCE!$S$3:$AA$2839,9,0)&amp;"           {"&amp;D233&amp;",   "&amp;E233&amp;"},"</f>
        <v>//           {ITM_POISSP,   "POISSP"},</v>
      </c>
      <c r="H233" t="b">
        <f>ISNA(VLOOKUP(J233,J234:J$823,1,0))</f>
        <v>1</v>
      </c>
      <c r="I233" s="27">
        <f>VLOOKUP(C233,SOURCE!S$6:Y$10018,7,0)</f>
        <v>1258</v>
      </c>
      <c r="J233" s="28" t="str">
        <f>VLOOKUP(C233,SOURCE!S$6:Y$10018,6,0)</f>
        <v>POISSP</v>
      </c>
      <c r="K233" s="29" t="str">
        <f t="shared" si="17"/>
        <v>Poissp</v>
      </c>
      <c r="L233" s="39" t="str">
        <f>VLOOKUP(C233,SOURCE!S$6:Y$10018,2,0)</f>
        <v/>
      </c>
      <c r="M233" t="str">
        <f>IF(VLOOKUP(I233,SOURCE!B:M,2,0)="/  { itemToBeCoded","To be coded","")</f>
        <v/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"Poiss" STD_SUB_p</v>
      </c>
      <c r="U233">
        <f t="shared" si="18"/>
        <v>51</v>
      </c>
      <c r="V233" s="53">
        <f t="shared" si="19"/>
        <v>299797199.25280225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str">
        <f>VLOOKUP(C234,SOURCE!$S$3:$Z$2839,8,0)</f>
        <v>ITM_POISS</v>
      </c>
      <c r="E234" s="26" t="str">
        <f>CHAR(34)&amp;VLOOKUP(C234,SOURCE!$S$3:$Z$2839,6,0)&amp;CHAR(34)</f>
        <v>"POISSGAUSS_BLACK_LGAUSS_WHITE_R"</v>
      </c>
      <c r="F234" s="22" t="str">
        <f>VLOOKUP(C234,SOURCE!$S$3:$AA$2839,9,0)&amp;"           {"&amp;D234&amp;",   "&amp;E234&amp;"},"</f>
        <v>//           {ITM_POISS,   "POISSGAUSS_BLACK_LGAUSS_WHITE_R"},</v>
      </c>
      <c r="H234" t="b">
        <f>ISNA(VLOOKUP(J234,J235:J$823,1,0))</f>
        <v>1</v>
      </c>
      <c r="I234" s="27">
        <f>VLOOKUP(C234,SOURCE!S$6:Y$10018,7,0)</f>
        <v>1259</v>
      </c>
      <c r="J234" s="28" t="str">
        <f>VLOOKUP(C234,SOURCE!S$6:Y$10018,6,0)</f>
        <v>POISSGAUSS_BLACK_LGAUSS_WHITE_R</v>
      </c>
      <c r="K234" s="29" t="str">
        <f t="shared" si="17"/>
        <v>PoissGAUSS_BLACK_LGAUSS_WHITE_R</v>
      </c>
      <c r="L234" s="39" t="str">
        <f>VLOOKUP(C234,SOURCE!S$6:Y$10018,2,0)</f>
        <v/>
      </c>
      <c r="M234" t="str">
        <f>IF(VLOOKUP(I234,SOURCE!B:M,2,0)="/  { itemToBeCoded","To be coded","")</f>
        <v/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"Poiss" STD_GAUSS_BLACK_L STD_GAUSS_WHITE_R</v>
      </c>
      <c r="U234">
        <f t="shared" si="18"/>
        <v>51</v>
      </c>
      <c r="V234" s="53">
        <f t="shared" si="19"/>
        <v>299797199.25280225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str">
        <f>VLOOKUP(C235,SOURCE!$S$3:$Z$2839,8,0)</f>
        <v>ITM_POISSU</v>
      </c>
      <c r="E235" s="26" t="str">
        <f>CHAR(34)&amp;VLOOKUP(C235,SOURCE!$S$3:$Z$2839,6,0)&amp;CHAR(34)</f>
        <v>"POISSGAUSS_WHITE_LGAUSS_BLACK_R"</v>
      </c>
      <c r="F235" s="22" t="str">
        <f>VLOOKUP(C235,SOURCE!$S$3:$AA$2839,9,0)&amp;"           {"&amp;D235&amp;",   "&amp;E235&amp;"},"</f>
        <v>//           {ITM_POISSU,   "POISSGAUSS_WHITE_LGAUSS_BLACK_R"},</v>
      </c>
      <c r="H235" t="b">
        <f>ISNA(VLOOKUP(J235,J236:J$823,1,0))</f>
        <v>1</v>
      </c>
      <c r="I235" s="27">
        <f>VLOOKUP(C235,SOURCE!S$6:Y$10018,7,0)</f>
        <v>1260</v>
      </c>
      <c r="J235" s="28" t="str">
        <f>VLOOKUP(C235,SOURCE!S$6:Y$10018,6,0)</f>
        <v>POISSGAUSS_WHITE_LGAUSS_BLACK_R</v>
      </c>
      <c r="K235" s="29" t="str">
        <f t="shared" si="17"/>
        <v>PoissGAUSS_WHITE_LGAUSS_BLACK_R</v>
      </c>
      <c r="L235" s="39" t="str">
        <f>VLOOKUP(C235,SOURCE!S$6:Y$10018,2,0)</f>
        <v/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"Poiss" STD_GAUSS_WHITE_L STD_GAUSS_BLACK_R</v>
      </c>
      <c r="U235">
        <f t="shared" si="18"/>
        <v>51</v>
      </c>
      <c r="V235" s="53">
        <f t="shared" si="19"/>
        <v>299797199.25280225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str">
        <f>VLOOKUP(C236,SOURCE!$S$3:$Z$2839,8,0)</f>
        <v>ITM_POISSM1</v>
      </c>
      <c r="E236" s="26" t="str">
        <f>CHAR(34)&amp;VLOOKUP(C236,SOURCE!$S$3:$Z$2839,6,0)&amp;CHAR(34)</f>
        <v>"POISS^MINUS_1"</v>
      </c>
      <c r="F236" s="22" t="str">
        <f>VLOOKUP(C236,SOURCE!$S$3:$AA$2839,9,0)&amp;"           {"&amp;D236&amp;",   "&amp;E236&amp;"},"</f>
        <v>//           {ITM_POISSM1,   "POISS^MINUS_1"},</v>
      </c>
      <c r="H236" t="b">
        <f>ISNA(VLOOKUP(J236,J237:J$823,1,0))</f>
        <v>1</v>
      </c>
      <c r="I236" s="27">
        <f>VLOOKUP(C236,SOURCE!S$6:Y$10018,7,0)</f>
        <v>1261</v>
      </c>
      <c r="J236" s="28" t="str">
        <f>VLOOKUP(C236,SOURCE!S$6:Y$10018,6,0)</f>
        <v>POISS^MINUS_1</v>
      </c>
      <c r="K236" s="29" t="str">
        <f t="shared" si="17"/>
        <v>Poiss^MINUS_1</v>
      </c>
      <c r="L236" s="39" t="str">
        <f>VLOOKUP(C236,SOURCE!S$6:Y$10018,2,0)</f>
        <v/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"Poiss" STD_SUP_MINUS_1</v>
      </c>
      <c r="U236">
        <f t="shared" si="18"/>
        <v>51</v>
      </c>
      <c r="V236" s="53">
        <f t="shared" si="19"/>
        <v>299797199.25280225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str">
        <f>VLOOKUP(C237,SOURCE!$S$3:$Z$2839,8,0)</f>
        <v>ITM_TPX</v>
      </c>
      <c r="E237" s="26" t="str">
        <f>CHAR(34)&amp;VLOOKUP(C237,SOURCE!$S$3:$Z$2839,6,0)&amp;CHAR(34)</f>
        <v>"TP(X)"</v>
      </c>
      <c r="F237" s="22" t="str">
        <f>VLOOKUP(C237,SOURCE!$S$3:$AA$2839,9,0)&amp;"           {"&amp;D237&amp;",   "&amp;E237&amp;"},"</f>
        <v>//           {ITM_TPX,   "TP(X)"},</v>
      </c>
      <c r="H237" t="b">
        <f>ISNA(VLOOKUP(J237,J238:J$823,1,0))</f>
        <v>1</v>
      </c>
      <c r="I237" s="27">
        <f>VLOOKUP(C237,SOURCE!S$6:Y$10018,7,0)</f>
        <v>1263</v>
      </c>
      <c r="J237" s="28" t="str">
        <f>VLOOKUP(C237,SOURCE!S$6:Y$10018,6,0)</f>
        <v>TP(X)</v>
      </c>
      <c r="K237" s="29" t="str">
        <f t="shared" si="17"/>
        <v>tp(x)</v>
      </c>
      <c r="L237" s="39" t="str">
        <f>VLOOKUP(C237,SOURCE!S$6:Y$10018,2,0)</f>
        <v/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"t" STD_SUB_p "(x)"</v>
      </c>
      <c r="U237">
        <f t="shared" si="18"/>
        <v>51</v>
      </c>
      <c r="V237" s="53">
        <f t="shared" si="19"/>
        <v>299797199.25280225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str">
        <f>VLOOKUP(C238,SOURCE!$S$3:$Z$2839,8,0)</f>
        <v>ITM_TX</v>
      </c>
      <c r="E238" s="26" t="str">
        <f>CHAR(34)&amp;VLOOKUP(C238,SOURCE!$S$3:$Z$2839,6,0)&amp;CHAR(34)</f>
        <v>"TGAUSS_BLACK_LGAUSS_WHITE_R(X)"</v>
      </c>
      <c r="F238" s="22" t="str">
        <f>VLOOKUP(C238,SOURCE!$S$3:$AA$2839,9,0)&amp;"           {"&amp;D238&amp;",   "&amp;E238&amp;"},"</f>
        <v>//           {ITM_TX,   "TGAUSS_BLACK_LGAUSS_WHITE_R(X)"},</v>
      </c>
      <c r="H238" t="b">
        <f>ISNA(VLOOKUP(J238,J239:J$823,1,0))</f>
        <v>1</v>
      </c>
      <c r="I238" s="27">
        <f>VLOOKUP(C238,SOURCE!S$6:Y$10018,7,0)</f>
        <v>1264</v>
      </c>
      <c r="J238" s="28" t="str">
        <f>VLOOKUP(C238,SOURCE!S$6:Y$10018,6,0)</f>
        <v>TGAUSS_BLACK_LGAUSS_WHITE_R(X)</v>
      </c>
      <c r="K238" s="29" t="str">
        <f t="shared" si="17"/>
        <v>tGAUSS_BLACK_LGAUSS_WHITE_R(x)</v>
      </c>
      <c r="L238" s="39" t="str">
        <f>VLOOKUP(C238,SOURCE!S$6:Y$10018,2,0)</f>
        <v/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"t" STD_GAUSS_BLACK_L STD_GAUSS_WHITE_R "(x)"</v>
      </c>
      <c r="U238">
        <f t="shared" si="18"/>
        <v>51</v>
      </c>
      <c r="V238" s="53">
        <f t="shared" si="19"/>
        <v>299797199.25280225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str">
        <f>VLOOKUP(C239,SOURCE!$S$3:$Z$2839,8,0)</f>
        <v>ITM_TUX</v>
      </c>
      <c r="E239" s="26" t="str">
        <f>CHAR(34)&amp;VLOOKUP(C239,SOURCE!$S$3:$Z$2839,6,0)&amp;CHAR(34)</f>
        <v>"TGAUSS_WHITE_LGAUSS_BLACK_R(X)"</v>
      </c>
      <c r="F239" s="22" t="str">
        <f>VLOOKUP(C239,SOURCE!$S$3:$AA$2839,9,0)&amp;"           {"&amp;D239&amp;",   "&amp;E239&amp;"},"</f>
        <v>//           {ITM_TUX,   "TGAUSS_WHITE_LGAUSS_BLACK_R(X)"},</v>
      </c>
      <c r="H239" t="b">
        <f>ISNA(VLOOKUP(J239,J240:J$823,1,0))</f>
        <v>1</v>
      </c>
      <c r="I239" s="27">
        <f>VLOOKUP(C239,SOURCE!S$6:Y$10018,7,0)</f>
        <v>1265</v>
      </c>
      <c r="J239" s="28" t="str">
        <f>VLOOKUP(C239,SOURCE!S$6:Y$10018,6,0)</f>
        <v>TGAUSS_WHITE_LGAUSS_BLACK_R(X)</v>
      </c>
      <c r="K239" s="29" t="str">
        <f t="shared" si="17"/>
        <v>tGAUSS_WHITE_LGAUSS_BLACK_R(x)</v>
      </c>
      <c r="L239" s="39" t="str">
        <f>VLOOKUP(C239,SOURCE!S$6:Y$10018,2,0)</f>
        <v/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"t" STD_GAUSS_WHITE_L STD_GAUSS_BLACK_R "(x)"</v>
      </c>
      <c r="U239">
        <f t="shared" si="18"/>
        <v>51</v>
      </c>
      <c r="V239" s="53">
        <f t="shared" si="19"/>
        <v>299797199.25280225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str">
        <f>VLOOKUP(C240,SOURCE!$S$3:$Z$2839,8,0)</f>
        <v>ITM_TM1P</v>
      </c>
      <c r="E240" s="26" t="str">
        <f>CHAR(34)&amp;VLOOKUP(C240,SOURCE!$S$3:$Z$2839,6,0)&amp;CHAR(34)</f>
        <v>"T^MINUS_1(P)"</v>
      </c>
      <c r="F240" s="22" t="str">
        <f>VLOOKUP(C240,SOURCE!$S$3:$AA$2839,9,0)&amp;"           {"&amp;D240&amp;",   "&amp;E240&amp;"},"</f>
        <v>//           {ITM_TM1P,   "T^MINUS_1(P)"},</v>
      </c>
      <c r="H240" t="b">
        <f>ISNA(VLOOKUP(J240,J241:J$823,1,0))</f>
        <v>1</v>
      </c>
      <c r="I240" s="27">
        <f>VLOOKUP(C240,SOURCE!S$6:Y$10018,7,0)</f>
        <v>1266</v>
      </c>
      <c r="J240" s="28" t="str">
        <f>VLOOKUP(C240,SOURCE!S$6:Y$10018,6,0)</f>
        <v>T^MINUS_1(P)</v>
      </c>
      <c r="K240" s="29" t="str">
        <f t="shared" si="17"/>
        <v>t^MINUS_1(p)</v>
      </c>
      <c r="L240" s="39" t="str">
        <f>VLOOKUP(C240,SOURCE!S$6:Y$10018,2,0)</f>
        <v/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"t" STD_SUP_MINUS_1 "(p)"</v>
      </c>
      <c r="U240">
        <f t="shared" si="18"/>
        <v>51</v>
      </c>
      <c r="V240" s="53">
        <f t="shared" si="19"/>
        <v>299797199.25280225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str">
        <f>VLOOKUP(C241,SOURCE!$S$3:$Z$2839,8,0)</f>
        <v>ITM_WEIBLP</v>
      </c>
      <c r="E241" s="26" t="str">
        <f>CHAR(34)&amp;VLOOKUP(C241,SOURCE!$S$3:$Z$2839,6,0)&amp;CHAR(34)</f>
        <v>"WEIBLP"</v>
      </c>
      <c r="F241" s="22" t="str">
        <f>VLOOKUP(C241,SOURCE!$S$3:$AA$2839,9,0)&amp;"           {"&amp;D241&amp;",   "&amp;E241&amp;"},"</f>
        <v>//           {ITM_WEIBLP,   "WEIBLP"},</v>
      </c>
      <c r="H241" t="b">
        <f>ISNA(VLOOKUP(J241,J242:J$823,1,0))</f>
        <v>1</v>
      </c>
      <c r="I241" s="27">
        <f>VLOOKUP(C241,SOURCE!S$6:Y$10018,7,0)</f>
        <v>1268</v>
      </c>
      <c r="J241" s="28" t="str">
        <f>VLOOKUP(C241,SOURCE!S$6:Y$10018,6,0)</f>
        <v>WEIBLP</v>
      </c>
      <c r="K241" s="29" t="str">
        <f t="shared" si="17"/>
        <v>Weiblp</v>
      </c>
      <c r="L241" s="39" t="str">
        <f>VLOOKUP(C241,SOURCE!S$6:Y$10018,2,0)</f>
        <v/>
      </c>
      <c r="M241" t="str">
        <f>IF(VLOOKUP(I241,SOURCE!B:M,2,0)="/  { itemToBeCoded","To be coded","")</f>
        <v/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"Weibl" STD_SUB_p</v>
      </c>
      <c r="U241">
        <f t="shared" si="18"/>
        <v>51</v>
      </c>
      <c r="V241" s="53">
        <f t="shared" si="19"/>
        <v>299797199.25280225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str">
        <f>VLOOKUP(C242,SOURCE!$S$3:$Z$2839,8,0)</f>
        <v>ITM_WEIBL</v>
      </c>
      <c r="E242" s="26" t="str">
        <f>CHAR(34)&amp;VLOOKUP(C242,SOURCE!$S$3:$Z$2839,6,0)&amp;CHAR(34)</f>
        <v>"WEIBLGAUSS_BLACK_LGAUSS_WHITE_R"</v>
      </c>
      <c r="F242" s="22" t="str">
        <f>VLOOKUP(C242,SOURCE!$S$3:$AA$2839,9,0)&amp;"           {"&amp;D242&amp;",   "&amp;E242&amp;"},"</f>
        <v>//           {ITM_WEIBL,   "WEIBLGAUSS_BLACK_LGAUSS_WHITE_R"},</v>
      </c>
      <c r="H242" t="b">
        <f>ISNA(VLOOKUP(J242,J243:J$823,1,0))</f>
        <v>1</v>
      </c>
      <c r="I242" s="27">
        <f>VLOOKUP(C242,SOURCE!S$6:Y$10018,7,0)</f>
        <v>1269</v>
      </c>
      <c r="J242" s="28" t="str">
        <f>VLOOKUP(C242,SOURCE!S$6:Y$10018,6,0)</f>
        <v>WEIBLGAUSS_BLACK_LGAUSS_WHITE_R</v>
      </c>
      <c r="K242" s="29" t="str">
        <f t="shared" si="17"/>
        <v>WeiblGAUSS_BLACK_LGAUSS_WHITE_R</v>
      </c>
      <c r="L242" s="39" t="str">
        <f>VLOOKUP(C242,SOURCE!S$6:Y$10018,2,0)</f>
        <v/>
      </c>
      <c r="M242" t="str">
        <f>IF(VLOOKUP(I242,SOURCE!B:M,2,0)="/  { itemToBeCoded","To be coded","")</f>
        <v/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"Weibl" STD_GAUSS_BLACK_L STD_GAUSS_WHITE_R</v>
      </c>
      <c r="U242">
        <f t="shared" si="18"/>
        <v>51</v>
      </c>
      <c r="V242" s="53">
        <f t="shared" si="19"/>
        <v>299797199.25280225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IF(ISNA(VLOOKUP(D243,D244:D$10322,1,0)),"",1)</f>
        <v/>
      </c>
      <c r="B243" s="24" t="str">
        <f>IF(ISNA(VLOOKUP(E243,E244:E$10322,1,0)),"",1)</f>
        <v/>
      </c>
      <c r="C243" s="2">
        <v>241</v>
      </c>
      <c r="D243" s="2" t="str">
        <f>VLOOKUP(C243,SOURCE!$S$3:$Z$2839,8,0)</f>
        <v>ITM_WEIBLU</v>
      </c>
      <c r="E243" s="26" t="str">
        <f>CHAR(34)&amp;VLOOKUP(C243,SOURCE!$S$3:$Z$2839,6,0)&amp;CHAR(34)</f>
        <v>"WEIBLGAUSS_WHITE_LGAUSS_BLACK_R"</v>
      </c>
      <c r="F243" s="22" t="str">
        <f>VLOOKUP(C243,SOURCE!$S$3:$AA$2839,9,0)&amp;"           {"&amp;D243&amp;",   "&amp;E243&amp;"},"</f>
        <v>//           {ITM_WEIBLU,   "WEIBLGAUSS_WHITE_LGAUSS_BLACK_R"},</v>
      </c>
      <c r="H243" t="b">
        <f>ISNA(VLOOKUP(J243,J244:J$823,1,0))</f>
        <v>1</v>
      </c>
      <c r="I243" s="27">
        <f>VLOOKUP(C243,SOURCE!S$6:Y$10018,7,0)</f>
        <v>1270</v>
      </c>
      <c r="J243" s="28" t="str">
        <f>VLOOKUP(C243,SOURCE!S$6:Y$10018,6,0)</f>
        <v>WEIBLGAUSS_WHITE_LGAUSS_BLACK_R</v>
      </c>
      <c r="K243" s="29" t="str">
        <f t="shared" si="17"/>
        <v>WeiblGAUSS_WHITE_LGAUSS_BLACK_R</v>
      </c>
      <c r="L243" s="39" t="str">
        <f>VLOOKUP(C243,SOURCE!S$6:Y$10018,2,0)</f>
        <v/>
      </c>
      <c r="M243" t="str">
        <f>IF(VLOOKUP(I243,SOURCE!B:M,2,0)="/  { itemToBeCoded","To be coded","")</f>
        <v/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"Weibl" STD_GAUSS_WHITE_L STD_GAUSS_BLACK_R</v>
      </c>
      <c r="U243">
        <f t="shared" si="18"/>
        <v>51</v>
      </c>
      <c r="V243" s="53">
        <f t="shared" si="19"/>
        <v>299797199.25280225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IF(ISNA(VLOOKUP(D244,D245:D$10322,1,0)),"",1)</f>
        <v/>
      </c>
      <c r="B244" s="24" t="str">
        <f>IF(ISNA(VLOOKUP(E244,E245:E$10322,1,0)),"",1)</f>
        <v/>
      </c>
      <c r="C244" s="2">
        <v>242</v>
      </c>
      <c r="D244" s="2" t="str">
        <f>VLOOKUP(C244,SOURCE!$S$3:$Z$2839,8,0)</f>
        <v>ITM_WEIBLM1</v>
      </c>
      <c r="E244" s="26" t="str">
        <f>CHAR(34)&amp;VLOOKUP(C244,SOURCE!$S$3:$Z$2839,6,0)&amp;CHAR(34)</f>
        <v>"WEIBL^MINUS_1"</v>
      </c>
      <c r="F244" s="22" t="str">
        <f>VLOOKUP(C244,SOURCE!$S$3:$AA$2839,9,0)&amp;"           {"&amp;D244&amp;",   "&amp;E244&amp;"},"</f>
        <v>//           {ITM_WEIBLM1,   "WEIBL^MINUS_1"},</v>
      </c>
      <c r="H244" t="b">
        <f>ISNA(VLOOKUP(J244,J245:J$823,1,0))</f>
        <v>1</v>
      </c>
      <c r="I244" s="27">
        <f>VLOOKUP(C244,SOURCE!S$6:Y$10018,7,0)</f>
        <v>1271</v>
      </c>
      <c r="J244" s="28" t="str">
        <f>VLOOKUP(C244,SOURCE!S$6:Y$10018,6,0)</f>
        <v>WEIBL^MINUS_1</v>
      </c>
      <c r="K244" s="29" t="str">
        <f t="shared" si="17"/>
        <v>Weibl^MINUS_1</v>
      </c>
      <c r="L244" s="39" t="str">
        <f>VLOOKUP(C244,SOURCE!S$6:Y$10018,2,0)</f>
        <v/>
      </c>
      <c r="M244" t="str">
        <f>IF(VLOOKUP(I244,SOURCE!B:M,2,0)="/  { itemToBeCoded","To be coded","")</f>
        <v/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"Weibl" STD_SUP_MINUS_1</v>
      </c>
      <c r="U244">
        <f t="shared" si="18"/>
        <v>51</v>
      </c>
      <c r="V244" s="53">
        <f t="shared" si="19"/>
        <v>299797199.25280225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IF(ISNA(VLOOKUP(D245,D246:D$10322,1,0)),"",1)</f>
        <v/>
      </c>
      <c r="B245" s="24" t="str">
        <f>IF(ISNA(VLOOKUP(E245,E246:E$10322,1,0)),"",1)</f>
        <v/>
      </c>
      <c r="C245" s="2">
        <v>243</v>
      </c>
      <c r="D245" s="2" t="str">
        <f>VLOOKUP(C245,SOURCE!$S$3:$Z$2839,8,0)</f>
        <v>ITM_chi2Px</v>
      </c>
      <c r="E245" s="26" t="str">
        <f>CHAR(34)&amp;VLOOKUP(C245,SOURCE!$S$3:$Z$2839,6,0)&amp;CHAR(34)</f>
        <v>"CHI^2P(X)"</v>
      </c>
      <c r="F245" s="22" t="str">
        <f>VLOOKUP(C245,SOURCE!$S$3:$AA$2839,9,0)&amp;"           {"&amp;D245&amp;",   "&amp;E245&amp;"},"</f>
        <v>//           {ITM_chi2Px,   "CHI^2P(X)"},</v>
      </c>
      <c r="H245" t="b">
        <f>ISNA(VLOOKUP(J245,J246:J$823,1,0))</f>
        <v>1</v>
      </c>
      <c r="I245" s="27">
        <f>VLOOKUP(C245,SOURCE!S$6:Y$10018,7,0)</f>
        <v>1273</v>
      </c>
      <c r="J245" s="28" t="str">
        <f>VLOOKUP(C245,SOURCE!S$6:Y$10018,6,0)</f>
        <v>CHI^2P(X)</v>
      </c>
      <c r="K245" s="29" t="str">
        <f t="shared" si="17"/>
        <v>chi^2p(x)</v>
      </c>
      <c r="L245" s="39" t="str">
        <f>VLOOKUP(C245,SOURCE!S$6:Y$10018,2,0)</f>
        <v/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STD_chi STD_SUP_2 STD_SUB_p "(x)"</v>
      </c>
      <c r="U245">
        <f t="shared" si="18"/>
        <v>51</v>
      </c>
      <c r="V245" s="53">
        <f t="shared" si="19"/>
        <v>299797199.25280225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IF(ISNA(VLOOKUP(D246,D247:D$10322,1,0)),"",1)</f>
        <v/>
      </c>
      <c r="B246" s="24" t="str">
        <f>IF(ISNA(VLOOKUP(E246,E247:E$10322,1,0)),"",1)</f>
        <v/>
      </c>
      <c r="C246" s="2">
        <v>244</v>
      </c>
      <c r="D246" s="2" t="str">
        <f>VLOOKUP(C246,SOURCE!$S$3:$Z$2839,8,0)</f>
        <v>ITM_chi2x</v>
      </c>
      <c r="E246" s="26" t="str">
        <f>CHAR(34)&amp;VLOOKUP(C246,SOURCE!$S$3:$Z$2839,6,0)&amp;CHAR(34)</f>
        <v>"CHI^2GAUSS_BLACK_LGAUSS_WHITE_R(X)"</v>
      </c>
      <c r="F246" s="22" t="str">
        <f>VLOOKUP(C246,SOURCE!$S$3:$AA$2839,9,0)&amp;"           {"&amp;D246&amp;",   "&amp;E246&amp;"},"</f>
        <v>//           {ITM_chi2x,   "CHI^2GAUSS_BLACK_LGAUSS_WHITE_R(X)"},</v>
      </c>
      <c r="H246" t="b">
        <f>ISNA(VLOOKUP(J246,J247:J$823,1,0))</f>
        <v>1</v>
      </c>
      <c r="I246" s="27">
        <f>VLOOKUP(C246,SOURCE!S$6:Y$10018,7,0)</f>
        <v>1274</v>
      </c>
      <c r="J246" s="28" t="str">
        <f>VLOOKUP(C246,SOURCE!S$6:Y$10018,6,0)</f>
        <v>CHI^2GAUSS_BLACK_LGAUSS_WHITE_R(X)</v>
      </c>
      <c r="K246" s="29" t="str">
        <f t="shared" si="17"/>
        <v>chi^2GAUSS_BLACK_LGAUSS_WHITE_R(x)</v>
      </c>
      <c r="L246" s="39" t="str">
        <f>VLOOKUP(C246,SOURCE!S$6:Y$10018,2,0)</f>
        <v/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STD_chi STD_SUP_2 STD_GAUSS_BLACK_L STD_GAUSS_WHITE_R "(x)"</v>
      </c>
      <c r="U246">
        <f t="shared" si="18"/>
        <v>51</v>
      </c>
      <c r="V246" s="53">
        <f t="shared" si="19"/>
        <v>299797199.25280225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IF(ISNA(VLOOKUP(D247,D248:D$10322,1,0)),"",1)</f>
        <v/>
      </c>
      <c r="B247" s="24" t="str">
        <f>IF(ISNA(VLOOKUP(E247,E248:E$10322,1,0)),"",1)</f>
        <v/>
      </c>
      <c r="C247" s="2">
        <v>245</v>
      </c>
      <c r="D247" s="2" t="str">
        <f>VLOOKUP(C247,SOURCE!$S$3:$Z$2839,8,0)</f>
        <v>ITM_chi2ux</v>
      </c>
      <c r="E247" s="26" t="str">
        <f>CHAR(34)&amp;VLOOKUP(C247,SOURCE!$S$3:$Z$2839,6,0)&amp;CHAR(34)</f>
        <v>"CHI^2GAUSS_WHITE_LGAUSS_BLACK_R(X)"</v>
      </c>
      <c r="F247" s="22" t="str">
        <f>VLOOKUP(C247,SOURCE!$S$3:$AA$2839,9,0)&amp;"           {"&amp;D247&amp;",   "&amp;E247&amp;"},"</f>
        <v>//           {ITM_chi2ux,   "CHI^2GAUSS_WHITE_LGAUSS_BLACK_R(X)"},</v>
      </c>
      <c r="H247" t="b">
        <f>ISNA(VLOOKUP(J247,J248:J$823,1,0))</f>
        <v>1</v>
      </c>
      <c r="I247" s="27">
        <f>VLOOKUP(C247,SOURCE!S$6:Y$10018,7,0)</f>
        <v>1275</v>
      </c>
      <c r="J247" s="28" t="str">
        <f>VLOOKUP(C247,SOURCE!S$6:Y$10018,6,0)</f>
        <v>CHI^2GAUSS_WHITE_LGAUSS_BLACK_R(X)</v>
      </c>
      <c r="K247" s="29" t="str">
        <f t="shared" si="17"/>
        <v>chi^2GAUSS_WHITE_LGAUSS_BLACK_R(x)</v>
      </c>
      <c r="L247" s="39" t="str">
        <f>VLOOKUP(C247,SOURCE!S$6:Y$10018,2,0)</f>
        <v/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STD_chi STD_SUP_2 STD_GAUSS_WHITE_L STD_GAUSS_BLACK_R "(x)"</v>
      </c>
      <c r="U247">
        <f t="shared" si="18"/>
        <v>51</v>
      </c>
      <c r="V247" s="53">
        <f t="shared" si="19"/>
        <v>299797199.25280225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IF(ISNA(VLOOKUP(D248,D249:D$10322,1,0)),"",1)</f>
        <v/>
      </c>
      <c r="B248" s="24" t="str">
        <f>IF(ISNA(VLOOKUP(E248,E249:E$10322,1,0)),"",1)</f>
        <v/>
      </c>
      <c r="C248" s="2">
        <v>246</v>
      </c>
      <c r="D248" s="2" t="str">
        <f>VLOOKUP(C248,SOURCE!$S$3:$Z$2839,8,0)</f>
        <v>ITM_chi2M1</v>
      </c>
      <c r="E248" s="26" t="str">
        <f>CHAR(34)&amp;VLOOKUP(C248,SOURCE!$S$3:$Z$2839,6,0)&amp;CHAR(34)</f>
        <v>"(CHI^2)^MINUS_1"</v>
      </c>
      <c r="F248" s="22" t="str">
        <f>VLOOKUP(C248,SOURCE!$S$3:$AA$2839,9,0)&amp;"           {"&amp;D248&amp;",   "&amp;E248&amp;"},"</f>
        <v>//           {ITM_chi2M1,   "(CHI^2)^MINUS_1"},</v>
      </c>
      <c r="H248" t="b">
        <f>ISNA(VLOOKUP(J248,J249:J$823,1,0))</f>
        <v>1</v>
      </c>
      <c r="I248" s="27">
        <f>VLOOKUP(C248,SOURCE!S$6:Y$10018,7,0)</f>
        <v>1276</v>
      </c>
      <c r="J248" s="28" t="str">
        <f>VLOOKUP(C248,SOURCE!S$6:Y$10018,6,0)</f>
        <v>(CHI^2)^MINUS_1</v>
      </c>
      <c r="K248" s="29" t="str">
        <f t="shared" si="17"/>
        <v>(chi^2)^MINUS_1</v>
      </c>
      <c r="L248" s="39" t="str">
        <f>VLOOKUP(C248,SOURCE!S$6:Y$10018,2,0)</f>
        <v/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"(" STD_chi STD_SUP_2 ")" STD_SUP_MINUS_1</v>
      </c>
      <c r="U248">
        <f t="shared" si="18"/>
        <v>51</v>
      </c>
      <c r="V248" s="53">
        <f t="shared" si="19"/>
        <v>299797199.25280225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IF(ISNA(VLOOKUP(D249,D250:D$10322,1,0)),"",1)</f>
        <v/>
      </c>
      <c r="B249" s="24" t="str">
        <f>IF(ISNA(VLOOKUP(E249,E250:E$10322,1,0)),"",1)</f>
        <v/>
      </c>
      <c r="C249" s="2">
        <v>247</v>
      </c>
      <c r="D249" s="2" t="str">
        <f>VLOOKUP(C249,SOURCE!$S$3:$Z$2839,8,0)</f>
        <v>ITM_BESTF</v>
      </c>
      <c r="E249" s="26" t="str">
        <f>CHAR(34)&amp;VLOOKUP(C249,SOURCE!$S$3:$Z$2839,6,0)&amp;CHAR(34)</f>
        <v>"BESTF"</v>
      </c>
      <c r="F249" s="22" t="str">
        <f>VLOOKUP(C249,SOURCE!$S$3:$AA$2839,9,0)&amp;"           {"&amp;D249&amp;",   "&amp;E249&amp;"},"</f>
        <v>//           {ITM_BESTF,   "BESTF"},</v>
      </c>
      <c r="H249" t="b">
        <f>ISNA(VLOOKUP(J249,J250:J$823,1,0))</f>
        <v>1</v>
      </c>
      <c r="I249" s="27">
        <f>VLOOKUP(C249,SOURCE!S$6:Y$10018,7,0)</f>
        <v>1297</v>
      </c>
      <c r="J249" s="28" t="str">
        <f>VLOOKUP(C249,SOURCE!S$6:Y$10018,6,0)</f>
        <v>BESTF</v>
      </c>
      <c r="K249" s="29" t="str">
        <f t="shared" si="17"/>
        <v>BestF</v>
      </c>
      <c r="L249" s="39" t="str">
        <f>VLOOKUP(C249,SOURCE!S$6:Y$10018,2,0)</f>
        <v/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"BestF"</v>
      </c>
      <c r="U249">
        <f t="shared" si="18"/>
        <v>51</v>
      </c>
      <c r="V249" s="53">
        <f t="shared" si="19"/>
        <v>299797199.25280225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IF(ISNA(VLOOKUP(D250,D251:D$10322,1,0)),"",1)</f>
        <v/>
      </c>
      <c r="B250" s="24">
        <f>IF(ISNA(VLOOKUP(E250,E251:E$10322,1,0)),"",1)</f>
        <v>1</v>
      </c>
      <c r="C250" s="2">
        <v>248</v>
      </c>
      <c r="D250" s="2" t="str">
        <f>VLOOKUP(C250,SOURCE!$S$3:$Z$2839,8,0)</f>
        <v>ITM_EXPF</v>
      </c>
      <c r="E250" s="26" t="str">
        <f>CHAR(34)&amp;VLOOKUP(C250,SOURCE!$S$3:$Z$2839,6,0)&amp;CHAR(34)</f>
        <v>"EXPF"</v>
      </c>
      <c r="F250" s="22" t="str">
        <f>VLOOKUP(C250,SOURCE!$S$3:$AA$2839,9,0)&amp;"           {"&amp;D250&amp;",   "&amp;E250&amp;"},"</f>
        <v>//           {ITM_EXPF,   "EXPF"},</v>
      </c>
      <c r="H250" t="b">
        <f>ISNA(VLOOKUP(J250,J251:J$823,1,0))</f>
        <v>0</v>
      </c>
      <c r="I250" s="27">
        <f>VLOOKUP(C250,SOURCE!S$6:Y$10018,7,0)</f>
        <v>1298</v>
      </c>
      <c r="J250" s="28" t="str">
        <f>VLOOKUP(C250,SOURCE!S$6:Y$10018,6,0)</f>
        <v>EXPF</v>
      </c>
      <c r="K250" s="29" t="str">
        <f t="shared" si="17"/>
        <v>ExpF</v>
      </c>
      <c r="L250" s="39" t="str">
        <f>VLOOKUP(C250,SOURCE!S$6:Y$10018,2,0)</f>
        <v/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"ExpF"</v>
      </c>
      <c r="U250">
        <f t="shared" si="18"/>
        <v>51</v>
      </c>
      <c r="V250" s="53">
        <f t="shared" si="19"/>
        <v>299797199.25280225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IF(ISNA(VLOOKUP(D251,D252:D$10322,1,0)),"",1)</f>
        <v/>
      </c>
      <c r="B251" s="24">
        <f>IF(ISNA(VLOOKUP(E251,E252:E$10322,1,0)),"",1)</f>
        <v>1</v>
      </c>
      <c r="C251" s="2">
        <v>249</v>
      </c>
      <c r="D251" s="2" t="str">
        <f>VLOOKUP(C251,SOURCE!$S$3:$Z$2839,8,0)</f>
        <v>ITM_LINF</v>
      </c>
      <c r="E251" s="26" t="str">
        <f>CHAR(34)&amp;VLOOKUP(C251,SOURCE!$S$3:$Z$2839,6,0)&amp;CHAR(34)</f>
        <v>"LINF"</v>
      </c>
      <c r="F251" s="22" t="str">
        <f>VLOOKUP(C251,SOURCE!$S$3:$AA$2839,9,0)&amp;"           {"&amp;D251&amp;",   "&amp;E251&amp;"},"</f>
        <v>//           {ITM_LINF,   "LINF"},</v>
      </c>
      <c r="H251" t="b">
        <f>ISNA(VLOOKUP(J251,J252:J$823,1,0))</f>
        <v>0</v>
      </c>
      <c r="I251" s="27">
        <f>VLOOKUP(C251,SOURCE!S$6:Y$10018,7,0)</f>
        <v>1299</v>
      </c>
      <c r="J251" s="28" t="str">
        <f>VLOOKUP(C251,SOURCE!S$6:Y$10018,6,0)</f>
        <v>LINF</v>
      </c>
      <c r="K251" s="29" t="str">
        <f t="shared" si="17"/>
        <v>LinF</v>
      </c>
      <c r="L251" s="39" t="str">
        <f>VLOOKUP(C251,SOURCE!S$6:Y$10018,2,0)</f>
        <v/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"LinF"</v>
      </c>
      <c r="U251">
        <f t="shared" si="18"/>
        <v>51</v>
      </c>
      <c r="V251" s="53">
        <f t="shared" si="19"/>
        <v>299797199.25280225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IF(ISNA(VLOOKUP(D252,D253:D$10322,1,0)),"",1)</f>
        <v/>
      </c>
      <c r="B252" s="24">
        <f>IF(ISNA(VLOOKUP(E252,E253:E$10322,1,0)),"",1)</f>
        <v>1</v>
      </c>
      <c r="C252" s="2">
        <v>250</v>
      </c>
      <c r="D252" s="2" t="str">
        <f>VLOOKUP(C252,SOURCE!$S$3:$Z$2839,8,0)</f>
        <v>ITM_LOGF</v>
      </c>
      <c r="E252" s="26" t="str">
        <f>CHAR(34)&amp;VLOOKUP(C252,SOURCE!$S$3:$Z$2839,6,0)&amp;CHAR(34)</f>
        <v>"LOGF"</v>
      </c>
      <c r="F252" s="22" t="str">
        <f>VLOOKUP(C252,SOURCE!$S$3:$AA$2839,9,0)&amp;"           {"&amp;D252&amp;",   "&amp;E252&amp;"},"</f>
        <v>//           {ITM_LOGF,   "LOGF"},</v>
      </c>
      <c r="H252" t="b">
        <f>ISNA(VLOOKUP(J252,J253:J$823,1,0))</f>
        <v>0</v>
      </c>
      <c r="I252" s="27">
        <f>VLOOKUP(C252,SOURCE!S$6:Y$10018,7,0)</f>
        <v>1300</v>
      </c>
      <c r="J252" s="28" t="str">
        <f>VLOOKUP(C252,SOURCE!S$6:Y$10018,6,0)</f>
        <v>LOGF</v>
      </c>
      <c r="K252" s="29" t="str">
        <f t="shared" si="17"/>
        <v>LogF</v>
      </c>
      <c r="L252" s="39" t="str">
        <f>VLOOKUP(C252,SOURCE!S$6:Y$10018,2,0)</f>
        <v/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"LogF"</v>
      </c>
      <c r="U252">
        <f t="shared" si="18"/>
        <v>51</v>
      </c>
      <c r="V252" s="53">
        <f t="shared" si="19"/>
        <v>299797199.25280225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IF(ISNA(VLOOKUP(D253,D254:D$10322,1,0)),"",1)</f>
        <v/>
      </c>
      <c r="B253" s="24">
        <f>IF(ISNA(VLOOKUP(E253,E254:E$10322,1,0)),"",1)</f>
        <v>1</v>
      </c>
      <c r="C253" s="2">
        <v>251</v>
      </c>
      <c r="D253" s="2" t="str">
        <f>VLOOKUP(C253,SOURCE!$S$3:$Z$2839,8,0)</f>
        <v>ITM_ORTHOF</v>
      </c>
      <c r="E253" s="26" t="str">
        <f>CHAR(34)&amp;VLOOKUP(C253,SOURCE!$S$3:$Z$2839,6,0)&amp;CHAR(34)</f>
        <v>"ORTHOF"</v>
      </c>
      <c r="F253" s="22" t="str">
        <f>VLOOKUP(C253,SOURCE!$S$3:$AA$2839,9,0)&amp;"           {"&amp;D253&amp;",   "&amp;E253&amp;"},"</f>
        <v>//           {ITM_ORTHOF,   "ORTHOF"},</v>
      </c>
      <c r="H253" t="b">
        <f>ISNA(VLOOKUP(J253,J254:J$823,1,0))</f>
        <v>0</v>
      </c>
      <c r="I253" s="27">
        <f>VLOOKUP(C253,SOURCE!S$6:Y$10018,7,0)</f>
        <v>1301</v>
      </c>
      <c r="J253" s="28" t="str">
        <f>VLOOKUP(C253,SOURCE!S$6:Y$10018,6,0)</f>
        <v>ORTHOF</v>
      </c>
      <c r="K253" s="29" t="str">
        <f t="shared" si="17"/>
        <v>OrthoF</v>
      </c>
      <c r="L253" s="39" t="str">
        <f>VLOOKUP(C253,SOURCE!S$6:Y$10018,2,0)</f>
        <v/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"OrthoF"</v>
      </c>
      <c r="U253">
        <f t="shared" si="18"/>
        <v>51</v>
      </c>
      <c r="V253" s="53">
        <f t="shared" si="19"/>
        <v>299797199.25280225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IF(ISNA(VLOOKUP(D254,D255:D$10322,1,0)),"",1)</f>
        <v/>
      </c>
      <c r="B254" s="24">
        <f>IF(ISNA(VLOOKUP(E254,E255:E$10322,1,0)),"",1)</f>
        <v>1</v>
      </c>
      <c r="C254" s="2">
        <v>252</v>
      </c>
      <c r="D254" s="2" t="str">
        <f>VLOOKUP(C254,SOURCE!$S$3:$Z$2839,8,0)</f>
        <v>ITM_POWERF</v>
      </c>
      <c r="E254" s="26" t="str">
        <f>CHAR(34)&amp;VLOOKUP(C254,SOURCE!$S$3:$Z$2839,6,0)&amp;CHAR(34)</f>
        <v>"POWERF"</v>
      </c>
      <c r="F254" s="22" t="str">
        <f>VLOOKUP(C254,SOURCE!$S$3:$AA$2839,9,0)&amp;"           {"&amp;D254&amp;",   "&amp;E254&amp;"},"</f>
        <v>//           {ITM_POWERF,   "POWERF"},</v>
      </c>
      <c r="H254" t="b">
        <f>ISNA(VLOOKUP(J254,J255:J$823,1,0))</f>
        <v>0</v>
      </c>
      <c r="I254" s="27">
        <f>VLOOKUP(C254,SOURCE!S$6:Y$10018,7,0)</f>
        <v>1302</v>
      </c>
      <c r="J254" s="28" t="str">
        <f>VLOOKUP(C254,SOURCE!S$6:Y$10018,6,0)</f>
        <v>POWERF</v>
      </c>
      <c r="K254" s="29" t="str">
        <f t="shared" si="17"/>
        <v>PowerF</v>
      </c>
      <c r="L254" s="39" t="str">
        <f>VLOOKUP(C254,SOURCE!S$6:Y$10018,2,0)</f>
        <v/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"PowerF"</v>
      </c>
      <c r="U254">
        <f t="shared" si="18"/>
        <v>51</v>
      </c>
      <c r="V254" s="53">
        <f t="shared" si="19"/>
        <v>299797199.25280225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IF(ISNA(VLOOKUP(D255,D256:D$10322,1,0)),"",1)</f>
        <v/>
      </c>
      <c r="B255" s="24">
        <f>IF(ISNA(VLOOKUP(E255,E256:E$10322,1,0)),"",1)</f>
        <v>1</v>
      </c>
      <c r="C255" s="2">
        <v>253</v>
      </c>
      <c r="D255" s="2" t="str">
        <f>VLOOKUP(C255,SOURCE!$S$3:$Z$2839,8,0)</f>
        <v>ITM_GAUSSF</v>
      </c>
      <c r="E255" s="26" t="str">
        <f>CHAR(34)&amp;VLOOKUP(C255,SOURCE!$S$3:$Z$2839,6,0)&amp;CHAR(34)</f>
        <v>"GAUSSF"</v>
      </c>
      <c r="F255" s="22" t="str">
        <f>VLOOKUP(C255,SOURCE!$S$3:$AA$2839,9,0)&amp;"           {"&amp;D255&amp;",   "&amp;E255&amp;"},"</f>
        <v>//           {ITM_GAUSSF,   "GAUSSF"},</v>
      </c>
      <c r="H255" t="b">
        <f>ISNA(VLOOKUP(J255,J256:J$823,1,0))</f>
        <v>0</v>
      </c>
      <c r="I255" s="27">
        <f>VLOOKUP(C255,SOURCE!S$6:Y$10018,7,0)</f>
        <v>1303</v>
      </c>
      <c r="J255" s="28" t="str">
        <f>VLOOKUP(C255,SOURCE!S$6:Y$10018,6,0)</f>
        <v>GAUSSF</v>
      </c>
      <c r="K255" s="29" t="str">
        <f t="shared" si="17"/>
        <v>GaussF</v>
      </c>
      <c r="L255" s="39" t="str">
        <f>VLOOKUP(C255,SOURCE!S$6:Y$10018,2,0)</f>
        <v/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"GaussF"</v>
      </c>
      <c r="U255">
        <f t="shared" si="18"/>
        <v>51</v>
      </c>
      <c r="V255" s="53">
        <f t="shared" si="19"/>
        <v>299797199.25280225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IF(ISNA(VLOOKUP(D256,D257:D$10322,1,0)),"",1)</f>
        <v/>
      </c>
      <c r="B256" s="24">
        <f>IF(ISNA(VLOOKUP(E256,E257:E$10322,1,0)),"",1)</f>
        <v>1</v>
      </c>
      <c r="C256" s="2">
        <v>254</v>
      </c>
      <c r="D256" s="2" t="str">
        <f>VLOOKUP(C256,SOURCE!$S$3:$Z$2839,8,0)</f>
        <v>ITM_CAUCHF</v>
      </c>
      <c r="E256" s="26" t="str">
        <f>CHAR(34)&amp;VLOOKUP(C256,SOURCE!$S$3:$Z$2839,6,0)&amp;CHAR(34)</f>
        <v>"CAUCHF"</v>
      </c>
      <c r="F256" s="22" t="str">
        <f>VLOOKUP(C256,SOURCE!$S$3:$AA$2839,9,0)&amp;"           {"&amp;D256&amp;",   "&amp;E256&amp;"},"</f>
        <v>//           {ITM_CAUCHF,   "CAUCHF"},</v>
      </c>
      <c r="H256" t="b">
        <f>ISNA(VLOOKUP(J256,J257:J$823,1,0))</f>
        <v>0</v>
      </c>
      <c r="I256" s="27">
        <f>VLOOKUP(C256,SOURCE!S$6:Y$10018,7,0)</f>
        <v>1304</v>
      </c>
      <c r="J256" s="28" t="str">
        <f>VLOOKUP(C256,SOURCE!S$6:Y$10018,6,0)</f>
        <v>CAUCHF</v>
      </c>
      <c r="K256" s="29" t="str">
        <f t="shared" si="17"/>
        <v>CauchF</v>
      </c>
      <c r="L256" s="39" t="str">
        <f>VLOOKUP(C256,SOURCE!S$6:Y$10018,2,0)</f>
        <v/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"CauchF"</v>
      </c>
      <c r="U256">
        <f t="shared" si="18"/>
        <v>51</v>
      </c>
      <c r="V256" s="53">
        <f t="shared" si="19"/>
        <v>299797199.25280225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IF(ISNA(VLOOKUP(D257,D258:D$10322,1,0)),"",1)</f>
        <v/>
      </c>
      <c r="B257" s="24">
        <f>IF(ISNA(VLOOKUP(E257,E258:E$10322,1,0)),"",1)</f>
        <v>1</v>
      </c>
      <c r="C257" s="2">
        <v>255</v>
      </c>
      <c r="D257" s="2" t="str">
        <f>VLOOKUP(C257,SOURCE!$S$3:$Z$2839,8,0)</f>
        <v>ITM_PARABF</v>
      </c>
      <c r="E257" s="26" t="str">
        <f>CHAR(34)&amp;VLOOKUP(C257,SOURCE!$S$3:$Z$2839,6,0)&amp;CHAR(34)</f>
        <v>"PARABF"</v>
      </c>
      <c r="F257" s="22" t="str">
        <f>VLOOKUP(C257,SOURCE!$S$3:$AA$2839,9,0)&amp;"           {"&amp;D257&amp;",   "&amp;E257&amp;"},"</f>
        <v>//           {ITM_PARABF,   "PARABF"},</v>
      </c>
      <c r="H257" t="b">
        <f>ISNA(VLOOKUP(J257,J258:J$823,1,0))</f>
        <v>0</v>
      </c>
      <c r="I257" s="27">
        <f>VLOOKUP(C257,SOURCE!S$6:Y$10018,7,0)</f>
        <v>1305</v>
      </c>
      <c r="J257" s="28" t="str">
        <f>VLOOKUP(C257,SOURCE!S$6:Y$10018,6,0)</f>
        <v>PARABF</v>
      </c>
      <c r="K257" s="29" t="str">
        <f t="shared" si="17"/>
        <v>ParabF</v>
      </c>
      <c r="L257" s="39" t="str">
        <f>VLOOKUP(C257,SOURCE!S$6:Y$10018,2,0)</f>
        <v/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"ParabF"</v>
      </c>
      <c r="U257">
        <f t="shared" si="18"/>
        <v>51</v>
      </c>
      <c r="V257" s="53">
        <f t="shared" si="19"/>
        <v>299797199.25280225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IF(ISNA(VLOOKUP(D258,D259:D$10322,1,0)),"",1)</f>
        <v/>
      </c>
      <c r="B258" s="24">
        <f>IF(ISNA(VLOOKUP(E258,E259:E$10322,1,0)),"",1)</f>
        <v>1</v>
      </c>
      <c r="C258" s="2">
        <v>256</v>
      </c>
      <c r="D258" s="2" t="str">
        <f>VLOOKUP(C258,SOURCE!$S$3:$Z$2839,8,0)</f>
        <v>ITM_HYPF</v>
      </c>
      <c r="E258" s="26" t="str">
        <f>CHAR(34)&amp;VLOOKUP(C258,SOURCE!$S$3:$Z$2839,6,0)&amp;CHAR(34)</f>
        <v>"HYPF"</v>
      </c>
      <c r="F258" s="22" t="str">
        <f>VLOOKUP(C258,SOURCE!$S$3:$AA$2839,9,0)&amp;"           {"&amp;D258&amp;",   "&amp;E258&amp;"},"</f>
        <v>//           {ITM_HYPF,   "HYPF"},</v>
      </c>
      <c r="H258" t="b">
        <f>ISNA(VLOOKUP(J258,J259:J$823,1,0))</f>
        <v>0</v>
      </c>
      <c r="I258" s="27">
        <f>VLOOKUP(C258,SOURCE!S$6:Y$10018,7,0)</f>
        <v>1306</v>
      </c>
      <c r="J258" s="28" t="str">
        <f>VLOOKUP(C258,SOURCE!S$6:Y$10018,6,0)</f>
        <v>HYPF</v>
      </c>
      <c r="K258" s="29" t="str">
        <f t="shared" si="17"/>
        <v>HypF</v>
      </c>
      <c r="L258" s="39" t="str">
        <f>VLOOKUP(C258,SOURCE!S$6:Y$10018,2,0)</f>
        <v/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"HypF"</v>
      </c>
      <c r="U258">
        <f t="shared" si="18"/>
        <v>51</v>
      </c>
      <c r="V258" s="53">
        <f t="shared" si="19"/>
        <v>299797199.25280225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IF(ISNA(VLOOKUP(D259,D260:D$10322,1,0)),"",1)</f>
        <v/>
      </c>
      <c r="B259" s="24">
        <f>IF(ISNA(VLOOKUP(E259,E260:E$10322,1,0)),"",1)</f>
        <v>1</v>
      </c>
      <c r="C259" s="2">
        <v>257</v>
      </c>
      <c r="D259" s="2" t="str">
        <f>VLOOKUP(C259,SOURCE!$S$3:$Z$2839,8,0)</f>
        <v>ITM_ROOTF</v>
      </c>
      <c r="E259" s="26" t="str">
        <f>CHAR(34)&amp;VLOOKUP(C259,SOURCE!$S$3:$Z$2839,6,0)&amp;CHAR(34)</f>
        <v>"ROOTF"</v>
      </c>
      <c r="F259" s="22" t="str">
        <f>VLOOKUP(C259,SOURCE!$S$3:$AA$2839,9,0)&amp;"           {"&amp;D259&amp;",   "&amp;E259&amp;"},"</f>
        <v>//           {ITM_ROOTF,   "ROOTF"},</v>
      </c>
      <c r="H259" t="b">
        <f>ISNA(VLOOKUP(J259,J260:J$823,1,0))</f>
        <v>0</v>
      </c>
      <c r="I259" s="27">
        <f>VLOOKUP(C259,SOURCE!S$6:Y$10018,7,0)</f>
        <v>1307</v>
      </c>
      <c r="J259" s="28" t="str">
        <f>VLOOKUP(C259,SOURCE!S$6:Y$10018,6,0)</f>
        <v>ROOTF</v>
      </c>
      <c r="K259" s="29" t="str">
        <f t="shared" si="17"/>
        <v>RootF</v>
      </c>
      <c r="L259" s="39" t="str">
        <f>VLOOKUP(C259,SOURCE!S$6:Y$10018,2,0)</f>
        <v/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"RootF"</v>
      </c>
      <c r="U259">
        <f t="shared" si="18"/>
        <v>51</v>
      </c>
      <c r="V259" s="53">
        <f t="shared" si="19"/>
        <v>299797199.25280225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str">
        <f>VLOOKUP(C260,SOURCE!$S$3:$Z$2839,8,0)</f>
        <v>ITM_1COMPL</v>
      </c>
      <c r="E260" s="26" t="str">
        <f>CHAR(34)&amp;VLOOKUP(C260,SOURCE!$S$3:$Z$2839,6,0)&amp;CHAR(34)</f>
        <v>"1COMPL"</v>
      </c>
      <c r="F260" s="22" t="str">
        <f>VLOOKUP(C260,SOURCE!$S$3:$AA$2839,9,0)&amp;"           {"&amp;D260&amp;",   "&amp;E260&amp;"},"</f>
        <v>//           {ITM_1COMPL,   "1COMPL"},</v>
      </c>
      <c r="H260" t="b">
        <f>ISNA(VLOOKUP(J260,J261:J$823,1,0))</f>
        <v>1</v>
      </c>
      <c r="I260" s="27">
        <f>VLOOKUP(C260,SOURCE!S$6:Y$10018,7,0)</f>
        <v>1404</v>
      </c>
      <c r="J260" s="28" t="str">
        <f>VLOOKUP(C260,SOURCE!S$6:Y$10018,6,0)</f>
        <v>1COMPL</v>
      </c>
      <c r="K260" s="29" t="str">
        <f t="shared" si="17"/>
        <v>1COMPL</v>
      </c>
      <c r="L260" s="39" t="str">
        <f>VLOOKUP(C260,SOURCE!S$6:Y$10018,2,0)</f>
        <v>INT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"1COMPL"</v>
      </c>
      <c r="U260">
        <f t="shared" si="18"/>
        <v>51</v>
      </c>
      <c r="V260" s="53">
        <f t="shared" si="19"/>
        <v>299797199.25280225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str">
        <f>VLOOKUP(C261,SOURCE!$S$3:$Z$2839,8,0)</f>
        <v>ITM_SNAP</v>
      </c>
      <c r="E261" s="26" t="str">
        <f>CHAR(34)&amp;VLOOKUP(C261,SOURCE!$S$3:$Z$2839,6,0)&amp;CHAR(34)</f>
        <v>"SNAP"</v>
      </c>
      <c r="F261" s="22" t="str">
        <f>VLOOKUP(C261,SOURCE!$S$3:$AA$2839,9,0)&amp;"           {"&amp;D261&amp;",   "&amp;E261&amp;"},"</f>
        <v xml:space="preserve">           {ITM_SNAP,   "SNAP"},</v>
      </c>
      <c r="H261" t="b">
        <f>ISNA(VLOOKUP(J261,J262:J$823,1,0))</f>
        <v>1</v>
      </c>
      <c r="I261" s="27">
        <f>VLOOKUP(C261,SOURCE!S$6:Y$10018,7,0)</f>
        <v>1405</v>
      </c>
      <c r="J261" s="28" t="str">
        <f>VLOOKUP(C261,SOURCE!S$6:Y$10018,6,0)</f>
        <v>SNAP</v>
      </c>
      <c r="K261" s="29" t="str">
        <f t="shared" si="17"/>
        <v>SNAP</v>
      </c>
      <c r="L261" s="39" t="str">
        <f>VLOOKUP(C261,SOURCE!S$6:Y$10018,2,0)</f>
        <v>INFO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"SNAP"</v>
      </c>
      <c r="U261">
        <f t="shared" si="18"/>
        <v>51</v>
      </c>
      <c r="V261" s="53">
        <f t="shared" si="19"/>
        <v>299797199.25280225</v>
      </c>
      <c r="W261" t="str">
        <f>IF(AND(O261,VLOOKUP(I261,SOURCE!B:M,2,0)&lt;&gt;"/  { itemToBeCoded"),IF(ISERROR(VLOOKUP(J261,TEST!A:F,5,0)),"",VLOOKUP(J261,TEST!A:F,5,0)),"")</f>
        <v/>
      </c>
      <c r="X261" t="str">
        <f>IF(AND(O261,VLOOKUP(I261,SOURCE!B:M,2,0)&lt;&gt;"/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str">
        <f>VLOOKUP(C262,SOURCE!$S$3:$Z$2839,8,0)</f>
        <v>ITM_2COMPL</v>
      </c>
      <c r="E262" s="26" t="str">
        <f>CHAR(34)&amp;VLOOKUP(C262,SOURCE!$S$3:$Z$2839,6,0)&amp;CHAR(34)</f>
        <v>"2COMPL"</v>
      </c>
      <c r="F262" s="22" t="str">
        <f>VLOOKUP(C262,SOURCE!$S$3:$AA$2839,9,0)&amp;"           {"&amp;D262&amp;",   "&amp;E262&amp;"},"</f>
        <v>//           {ITM_2COMPL,   "2COMPL"},</v>
      </c>
      <c r="H262" t="b">
        <f>ISNA(VLOOKUP(J262,J263:J$823,1,0))</f>
        <v>1</v>
      </c>
      <c r="I262" s="27">
        <f>VLOOKUP(C262,SOURCE!S$6:Y$10018,7,0)</f>
        <v>1406</v>
      </c>
      <c r="J262" s="28" t="str">
        <f>VLOOKUP(C262,SOURCE!S$6:Y$10018,6,0)</f>
        <v>2COMPL</v>
      </c>
      <c r="K262" s="29" t="str">
        <f t="shared" si="17"/>
        <v>2COMPL</v>
      </c>
      <c r="L262" s="39" t="str">
        <f>VLOOKUP(C262,SOURCE!S$6:Y$10018,2,0)</f>
        <v>INT</v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"2COMPL"</v>
      </c>
      <c r="U262">
        <f t="shared" si="18"/>
        <v>51</v>
      </c>
      <c r="V262" s="53">
        <f t="shared" si="19"/>
        <v>299797199.25280225</v>
      </c>
      <c r="W262" t="str">
        <f>IF(AND(O262,VLOOKUP(I262,SOURCE!B:M,2,0)&lt;&gt;"/  { itemToBeCoded"),IF(ISERROR(VLOOKUP(J262,TEST!A:F,5,0)),"",VLOOKUP(J262,TEST!A:F,5,0)),"")</f>
        <v/>
      </c>
      <c r="X262" t="str">
        <f>IF(AND(O262,VLOOKUP(I262,SOURCE!B:M,2,0)&lt;&gt;"/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str">
        <f>VLOOKUP(C263,SOURCE!$S$3:$Z$2839,8,0)</f>
        <v>ITM_ABS</v>
      </c>
      <c r="E263" s="26" t="str">
        <f>CHAR(34)&amp;VLOOKUP(C263,SOURCE!$S$3:$Z$2839,6,0)&amp;CHAR(34)</f>
        <v>"ABS"</v>
      </c>
      <c r="F263" s="22" t="str">
        <f>VLOOKUP(C263,SOURCE!$S$3:$AA$2839,9,0)&amp;"           {"&amp;D263&amp;",   "&amp;E263&amp;"},"</f>
        <v xml:space="preserve">           {ITM_ABS,   "ABS"},</v>
      </c>
      <c r="H263" t="b">
        <f>ISNA(VLOOKUP(J263,J264:J$823,1,0))</f>
        <v>1</v>
      </c>
      <c r="I263" s="27">
        <f>VLOOKUP(C263,SOURCE!S$6:Y$10018,7,0)</f>
        <v>1407</v>
      </c>
      <c r="J263" s="28" t="str">
        <f>VLOOKUP(C263,SOURCE!S$6:Y$10018,6,0)</f>
        <v>ABS</v>
      </c>
      <c r="K263" s="29" t="str">
        <f t="shared" si="17"/>
        <v>ABS</v>
      </c>
      <c r="L263" s="39" t="str">
        <f>VLOOKUP(C263,SOURCE!S$6:Y$10018,2,0)</f>
        <v/>
      </c>
      <c r="M263" t="str">
        <f>IF(VLOOKUP(I263,SOURCE!B:M,2,0)="/  { itemToBeCoded","To be coded","")</f>
        <v/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0</v>
      </c>
      <c r="Q263" s="26" t="str">
        <f>VLOOKUP(I263,SOURCE!B:M,5,0)</f>
        <v>"ABS"</v>
      </c>
      <c r="U263">
        <f t="shared" si="18"/>
        <v>51</v>
      </c>
      <c r="V263" s="53">
        <f t="shared" si="19"/>
        <v>299797199.25280225</v>
      </c>
      <c r="W263" t="str">
        <f>IF(AND(O263,VLOOKUP(I263,SOURCE!B:M,2,0)&lt;&gt;"/  { itemToBeCoded"),IF(ISERROR(VLOOKUP(J263,TEST!A:F,5,0)),"",VLOOKUP(J263,TEST!A:F,5,0)),"")</f>
        <v/>
      </c>
      <c r="X263" t="str">
        <f>IF(AND(O263,VLOOKUP(I263,SOURCE!B:M,2,0)&lt;&gt;"/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str">
        <f>VLOOKUP(C264,SOURCE!$S$3:$Z$2839,8,0)</f>
        <v>ITM_AGM</v>
      </c>
      <c r="E264" s="26" t="str">
        <f>CHAR(34)&amp;VLOOKUP(C264,SOURCE!$S$3:$Z$2839,6,0)&amp;CHAR(34)</f>
        <v>"AGM"</v>
      </c>
      <c r="F264" s="22" t="str">
        <f>VLOOKUP(C264,SOURCE!$S$3:$AA$2839,9,0)&amp;"           {"&amp;D264&amp;",   "&amp;E264&amp;"},"</f>
        <v>//           {ITM_AGM,   "AGM"},</v>
      </c>
      <c r="H264" t="b">
        <f>ISNA(VLOOKUP(J264,J265:J$823,1,0))</f>
        <v>1</v>
      </c>
      <c r="I264" s="27">
        <f>VLOOKUP(C264,SOURCE!S$6:Y$10018,7,0)</f>
        <v>1408</v>
      </c>
      <c r="J264" s="28" t="str">
        <f>VLOOKUP(C264,SOURCE!S$6:Y$10018,6,0)</f>
        <v>AGM</v>
      </c>
      <c r="K264" s="29" t="str">
        <f t="shared" si="17"/>
        <v>AGM</v>
      </c>
      <c r="L264" s="39" t="str">
        <f>VLOOKUP(C264,SOURCE!S$6:Y$10018,2,0)</f>
        <v/>
      </c>
      <c r="M264" t="str">
        <f>IF(VLOOKUP(I264,SOURCE!B:M,2,0)="/  { itemToBeCoded","To be coded","")</f>
        <v/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"AGM"</v>
      </c>
      <c r="U264">
        <f t="shared" si="18"/>
        <v>51</v>
      </c>
      <c r="V264" s="53">
        <f t="shared" si="19"/>
        <v>299797199.25280225</v>
      </c>
      <c r="W264" t="str">
        <f>IF(AND(O264,VLOOKUP(I264,SOURCE!B:M,2,0)&lt;&gt;"/  { itemToBeCoded"),IF(ISERROR(VLOOKUP(J264,TEST!A:F,5,0)),"",VLOOKUP(J264,TEST!A:F,5,0)),"")</f>
        <v/>
      </c>
      <c r="X264" t="str">
        <f>IF(AND(O264,VLOOKUP(I264,SOURCE!B:M,2,0)&lt;&gt;"/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str">
        <f>VLOOKUP(C265,SOURCE!$S$3:$Z$2839,8,0)</f>
        <v>ITM_AGRAPH</v>
      </c>
      <c r="E265" s="26" t="str">
        <f>CHAR(34)&amp;VLOOKUP(C265,SOURCE!$S$3:$Z$2839,6,0)&amp;CHAR(34)</f>
        <v>"AGRAPH"</v>
      </c>
      <c r="F265" s="22" t="str">
        <f>VLOOKUP(C265,SOURCE!$S$3:$AA$2839,9,0)&amp;"           {"&amp;D265&amp;",   "&amp;E265&amp;"},"</f>
        <v>//           {ITM_AGRAPH,   "AGRAPH"},</v>
      </c>
      <c r="H265" t="b">
        <f>ISNA(VLOOKUP(J265,J266:J$823,1,0))</f>
        <v>1</v>
      </c>
      <c r="I265" s="27">
        <f>VLOOKUP(C265,SOURCE!S$6:Y$10018,7,0)</f>
        <v>1409</v>
      </c>
      <c r="J265" s="28" t="str">
        <f>VLOOKUP(C265,SOURCE!S$6:Y$10018,6,0)</f>
        <v>AGRAPH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AGRAPH</v>
      </c>
      <c r="L265" s="39" t="str">
        <f>VLOOKUP(C265,SOURCE!S$6:Y$10018,2,0)</f>
        <v/>
      </c>
      <c r="M265" t="str">
        <f>IF(VLOOKUP(I265,SOURCE!B:M,2,0)="/  { itemToBeCoded","To be coded","")</f>
        <v>To be coded</v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"AGRAPH"</v>
      </c>
      <c r="U265">
        <f t="shared" si="18"/>
        <v>51</v>
      </c>
      <c r="V265" s="53">
        <f t="shared" si="19"/>
        <v>299797199.25280225</v>
      </c>
      <c r="W265" t="str">
        <f>IF(AND(O265,VLOOKUP(I265,SOURCE!B:M,2,0)&lt;&gt;"/  { itemToBeCoded"),IF(ISERROR(VLOOKUP(J265,TEST!A:F,5,0)),"",VLOOKUP(J265,TEST!A:F,5,0)),"")</f>
        <v/>
      </c>
      <c r="X265" t="str">
        <f>IF(AND(O265,VLOOKUP(I265,SOURCE!B:M,2,0)&lt;&gt;"/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str">
        <f>VLOOKUP(C266,SOURCE!$S$3:$Z$2839,8,0)</f>
        <v>ITM_ALL</v>
      </c>
      <c r="E266" s="26" t="str">
        <f>CHAR(34)&amp;VLOOKUP(C266,SOURCE!$S$3:$Z$2839,6,0)&amp;CHAR(34)</f>
        <v>"ALL"</v>
      </c>
      <c r="F266" s="22" t="str">
        <f>VLOOKUP(C266,SOURCE!$S$3:$AA$2839,9,0)&amp;"           {"&amp;D266&amp;",   "&amp;E266&amp;"},"</f>
        <v xml:space="preserve">           {ITM_ALL,   "ALL"},</v>
      </c>
      <c r="H266" t="b">
        <f>ISNA(VLOOKUP(J266,J267:J$823,1,0))</f>
        <v>1</v>
      </c>
      <c r="I266" s="27">
        <f>VLOOKUP(C266,SOURCE!S$6:Y$10018,7,0)</f>
        <v>1410</v>
      </c>
      <c r="J266" s="28" t="str">
        <f>VLOOKUP(C266,SOURCE!S$6:Y$10018,6,0)</f>
        <v>ALL</v>
      </c>
      <c r="K266" s="29" t="str">
        <f t="shared" si="21"/>
        <v>ALL</v>
      </c>
      <c r="L266" s="39" t="str">
        <f>VLOOKUP(C266,SOURCE!S$6:Y$10018,2,0)</f>
        <v/>
      </c>
      <c r="M266" t="str">
        <f>IF(VLOOKUP(I266,SOURCE!B:M,2,0)="/  { itemToBeCoded","To be coded","")</f>
        <v/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"ALL"</v>
      </c>
      <c r="U266">
        <f t="shared" si="18"/>
        <v>51</v>
      </c>
      <c r="V266" s="53">
        <f t="shared" si="19"/>
        <v>299797199.25280225</v>
      </c>
      <c r="W266" t="str">
        <f>IF(AND(O266,VLOOKUP(I266,SOURCE!B:M,2,0)&lt;&gt;"/  { itemToBeCoded"),IF(ISERROR(VLOOKUP(J266,TEST!A:F,5,0)),"",VLOOKUP(J266,TEST!A:F,5,0)),"")</f>
        <v/>
      </c>
      <c r="X266" t="str">
        <f>IF(AND(O266,VLOOKUP(I266,SOURCE!B:M,2,0)&lt;&gt;"/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str">
        <f>VLOOKUP(C267,SOURCE!$S$3:$Z$2839,8,0)</f>
        <v>ITM_ASSIGN</v>
      </c>
      <c r="E267" s="26" t="str">
        <f>CHAR(34)&amp;VLOOKUP(C267,SOURCE!$S$3:$Z$2839,6,0)&amp;CHAR(34)</f>
        <v>"ASN"</v>
      </c>
      <c r="F267" s="22" t="str">
        <f>VLOOKUP(C267,SOURCE!$S$3:$AA$2839,9,0)&amp;"           {"&amp;D267&amp;",   "&amp;E267&amp;"},"</f>
        <v>//           {ITM_ASSIGN,   "ASN"},</v>
      </c>
      <c r="H267" t="b">
        <f>ISNA(VLOOKUP(J267,J268:J$823,1,0))</f>
        <v>1</v>
      </c>
      <c r="I267" s="27">
        <f>VLOOKUP(C267,SOURCE!S$6:Y$10018,7,0)</f>
        <v>1411</v>
      </c>
      <c r="J267" s="28" t="str">
        <f>VLOOKUP(C267,SOURCE!S$6:Y$10018,6,0)</f>
        <v>ASN</v>
      </c>
      <c r="K267" s="29" t="str">
        <f t="shared" si="21"/>
        <v>ASN</v>
      </c>
      <c r="L267" s="39" t="str">
        <f>VLOOKUP(C267,SOURCE!S$6:Y$10018,2,0)</f>
        <v/>
      </c>
      <c r="M267" t="str">
        <f>IF(VLOOKUP(I267,SOURCE!B:M,2,0)="/  { itemToBeCoded","To be coded","")</f>
        <v>To be coded</v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"ASN"</v>
      </c>
      <c r="U267">
        <f t="shared" si="18"/>
        <v>51</v>
      </c>
      <c r="V267" s="53">
        <f t="shared" si="19"/>
        <v>299797199.25280225</v>
      </c>
      <c r="W267" t="str">
        <f>IF(AND(O267,VLOOKUP(I267,SOURCE!B:M,2,0)&lt;&gt;"/  { itemToBeCoded"),IF(ISERROR(VLOOKUP(J267,TEST!A:F,5,0)),"",VLOOKUP(J267,TEST!A:F,5,0)),"")</f>
        <v/>
      </c>
      <c r="X267" t="str">
        <f>IF(AND(O267,VLOOKUP(I267,SOURCE!B:M,2,0)&lt;&gt;"/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str">
        <f>VLOOKUP(C268,SOURCE!$S$3:$Z$2839,8,0)</f>
        <v>ITM_BACK</v>
      </c>
      <c r="E268" s="26" t="str">
        <f>CHAR(34)&amp;VLOOKUP(C268,SOURCE!$S$3:$Z$2839,6,0)&amp;CHAR(34)</f>
        <v>"BACK"</v>
      </c>
      <c r="F268" s="22" t="str">
        <f>VLOOKUP(C268,SOURCE!$S$3:$AA$2839,9,0)&amp;"           {"&amp;D268&amp;",   "&amp;E268&amp;"},"</f>
        <v>//           {ITM_BACK,   "BACK"},</v>
      </c>
      <c r="H268" t="b">
        <f>ISNA(VLOOKUP(J268,J269:J$823,1,0))</f>
        <v>1</v>
      </c>
      <c r="I268" s="27">
        <f>VLOOKUP(C268,SOURCE!S$6:Y$10018,7,0)</f>
        <v>1412</v>
      </c>
      <c r="J268" s="28" t="str">
        <f>VLOOKUP(C268,SOURCE!S$6:Y$10018,6,0)</f>
        <v>BACK</v>
      </c>
      <c r="K268" s="29" t="str">
        <f t="shared" si="21"/>
        <v>BACK</v>
      </c>
      <c r="L268" s="39" t="str">
        <f>VLOOKUP(C268,SOURCE!S$6:Y$10018,2,0)</f>
        <v/>
      </c>
      <c r="M268" t="str">
        <f>IF(VLOOKUP(I268,SOURCE!B:M,2,0)="/  { itemToBeCoded","To be coded","")</f>
        <v>To be coded</v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"BACK"</v>
      </c>
      <c r="U268">
        <f t="shared" si="18"/>
        <v>51</v>
      </c>
      <c r="V268" s="53">
        <f t="shared" si="19"/>
        <v>299797199.25280225</v>
      </c>
      <c r="W268" t="str">
        <f>IF(AND(O268,VLOOKUP(I268,SOURCE!B:M,2,0)&lt;&gt;"/  { itemToBeCoded"),IF(ISERROR(VLOOKUP(J268,TEST!A:F,5,0)),"",VLOOKUP(J268,TEST!A:F,5,0)),"")</f>
        <v/>
      </c>
      <c r="X268" t="str">
        <f>IF(AND(O268,VLOOKUP(I268,SOURCE!B:M,2,0)&lt;&gt;"/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str">
        <f>VLOOKUP(C269,SOURCE!$S$3:$Z$2839,8,0)</f>
        <v>ITM_BATT</v>
      </c>
      <c r="E269" s="26" t="str">
        <f>CHAR(34)&amp;VLOOKUP(C269,SOURCE!$S$3:$Z$2839,6,0)&amp;CHAR(34)</f>
        <v>"BATT?"</v>
      </c>
      <c r="F269" s="22" t="str">
        <f>VLOOKUP(C269,SOURCE!$S$3:$AA$2839,9,0)&amp;"           {"&amp;D269&amp;",   "&amp;E269&amp;"},"</f>
        <v xml:space="preserve">           {ITM_BATT,   "BATT?"},</v>
      </c>
      <c r="H269" t="b">
        <f>ISNA(VLOOKUP(J269,J270:J$823,1,0))</f>
        <v>1</v>
      </c>
      <c r="I269" s="27">
        <f>VLOOKUP(C269,SOURCE!S$6:Y$10018,7,0)</f>
        <v>1413</v>
      </c>
      <c r="J269" s="28" t="str">
        <f>VLOOKUP(C269,SOURCE!S$6:Y$10018,6,0)</f>
        <v>BATT?</v>
      </c>
      <c r="K269" s="29" t="str">
        <f t="shared" si="21"/>
        <v>BATT?</v>
      </c>
      <c r="L269" s="39" t="str">
        <f>VLOOKUP(C269,SOURCE!S$6:Y$10018,2,0)</f>
        <v>INFO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"BATT?"</v>
      </c>
      <c r="U269">
        <f t="shared" si="18"/>
        <v>51</v>
      </c>
      <c r="V269" s="53">
        <f t="shared" si="19"/>
        <v>299797199.25280225</v>
      </c>
      <c r="W269" t="str">
        <f>IF(AND(O269,VLOOKUP(I269,SOURCE!B:M,2,0)&lt;&gt;"/  { itemToBeCoded"),IF(ISERROR(VLOOKUP(J269,TEST!A:F,5,0)),"",VLOOKUP(J269,TEST!A:F,5,0)),"")</f>
        <v/>
      </c>
      <c r="X269" t="str">
        <f>IF(AND(O269,VLOOKUP(I269,SOURCE!B:M,2,0)&lt;&gt;"/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str">
        <f>VLOOKUP(C270,SOURCE!$S$3:$Z$2839,8,0)</f>
        <v>ITM_BEEP</v>
      </c>
      <c r="E270" s="26" t="str">
        <f>CHAR(34)&amp;VLOOKUP(C270,SOURCE!$S$3:$Z$2839,6,0)&amp;CHAR(34)</f>
        <v>"BEEP"</v>
      </c>
      <c r="F270" s="22" t="str">
        <f>VLOOKUP(C270,SOURCE!$S$3:$AA$2839,9,0)&amp;"           {"&amp;D270&amp;",   "&amp;E270&amp;"},"</f>
        <v>//           {ITM_BEEP,   "BEEP"},</v>
      </c>
      <c r="H270" t="b">
        <f>ISNA(VLOOKUP(J270,J271:J$823,1,0))</f>
        <v>1</v>
      </c>
      <c r="I270" s="27">
        <f>VLOOKUP(C270,SOURCE!S$6:Y$10018,7,0)</f>
        <v>1414</v>
      </c>
      <c r="J270" s="28" t="str">
        <f>VLOOKUP(C270,SOURCE!S$6:Y$10018,6,0)</f>
        <v>BEEP</v>
      </c>
      <c r="K270" s="29" t="str">
        <f t="shared" si="21"/>
        <v>BEEP</v>
      </c>
      <c r="L270" s="39" t="str">
        <f>VLOOKUP(C270,SOURCE!S$6:Y$10018,2,0)</f>
        <v/>
      </c>
      <c r="M270" t="str">
        <f>IF(VLOOKUP(I270,SOURCE!B:M,2,0)="/  { itemToBeCoded","To be coded","")</f>
        <v/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"BEEP"</v>
      </c>
      <c r="U270">
        <f t="shared" si="18"/>
        <v>51</v>
      </c>
      <c r="V270" s="53">
        <f t="shared" si="19"/>
        <v>299797199.25280225</v>
      </c>
      <c r="W270" t="str">
        <f>IF(AND(O270,VLOOKUP(I270,SOURCE!B:M,2,0)&lt;&gt;"/  { itemToBeCoded"),IF(ISERROR(VLOOKUP(J270,TEST!A:F,5,0)),"",VLOOKUP(J270,TEST!A:F,5,0)),"")</f>
        <v/>
      </c>
      <c r="X270" t="str">
        <f>IF(AND(O270,VLOOKUP(I270,SOURCE!B:M,2,0)&lt;&gt;"/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str">
        <f>VLOOKUP(C271,SOURCE!$S$3:$Z$2839,8,0)</f>
        <v>ITM_BEGINP</v>
      </c>
      <c r="E271" s="26" t="str">
        <f>CHAR(34)&amp;VLOOKUP(C271,SOURCE!$S$3:$Z$2839,6,0)&amp;CHAR(34)</f>
        <v>"BEGINP"</v>
      </c>
      <c r="F271" s="22" t="str">
        <f>VLOOKUP(C271,SOURCE!$S$3:$AA$2839,9,0)&amp;"           {"&amp;D271&amp;",   "&amp;E271&amp;"},"</f>
        <v>//           {ITM_BEGINP,   "BEGINP"},</v>
      </c>
      <c r="H271" t="b">
        <f>ISNA(VLOOKUP(J271,J272:J$823,1,0))</f>
        <v>1</v>
      </c>
      <c r="I271" s="27">
        <f>VLOOKUP(C271,SOURCE!S$6:Y$10018,7,0)</f>
        <v>1415</v>
      </c>
      <c r="J271" s="28" t="str">
        <f>VLOOKUP(C271,SOURCE!S$6:Y$10018,6,0)</f>
        <v>BEGINP</v>
      </c>
      <c r="K271" s="29" t="str">
        <f t="shared" si="21"/>
        <v>Begin</v>
      </c>
      <c r="L271" s="39" t="str">
        <f>VLOOKUP(C271,SOURCE!S$6:Y$10018,2,0)</f>
        <v/>
      </c>
      <c r="M271" t="str">
        <f>IF(VLOOKUP(I271,SOURCE!B:M,2,0)="/  { itemToBeCoded","To be coded","")</f>
        <v>To be coded</v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"Begin"</v>
      </c>
      <c r="U271">
        <f t="shared" si="18"/>
        <v>51</v>
      </c>
      <c r="V271" s="53">
        <f t="shared" si="19"/>
        <v>299797199.25280225</v>
      </c>
      <c r="W271" t="str">
        <f>IF(AND(O271,VLOOKUP(I271,SOURCE!B:M,2,0)&lt;&gt;"/  { itemToBeCoded"),IF(ISERROR(VLOOKUP(J271,TEST!A:F,5,0)),"",VLOOKUP(J271,TEST!A:F,5,0)),"")</f>
        <v/>
      </c>
      <c r="X271" t="str">
        <f>IF(AND(O271,VLOOKUP(I271,SOURCE!B:M,2,0)&lt;&gt;"/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str">
        <f>VLOOKUP(C272,SOURCE!$S$3:$Z$2839,8,0)</f>
        <v>ITM_BN</v>
      </c>
      <c r="E272" s="26" t="str">
        <f>CHAR(34)&amp;VLOOKUP(C272,SOURCE!$S$3:$Z$2839,6,0)&amp;CHAR(34)</f>
        <v>"BN"</v>
      </c>
      <c r="F272" s="22" t="str">
        <f>VLOOKUP(C272,SOURCE!$S$3:$AA$2839,9,0)&amp;"           {"&amp;D272&amp;",   "&amp;E272&amp;"},"</f>
        <v>//           {ITM_BN,   "BN"},</v>
      </c>
      <c r="H272" t="b">
        <f>ISNA(VLOOKUP(J272,J273:J$823,1,0))</f>
        <v>1</v>
      </c>
      <c r="I272" s="27">
        <f>VLOOKUP(C272,SOURCE!S$6:Y$10018,7,0)</f>
        <v>1416</v>
      </c>
      <c r="J272" s="28" t="str">
        <f>VLOOKUP(C272,SOURCE!S$6:Y$10018,6,0)</f>
        <v>BN</v>
      </c>
      <c r="K272" s="29" t="str">
        <f t="shared" si="21"/>
        <v>Bn</v>
      </c>
      <c r="L272" s="39" t="str">
        <f>VLOOKUP(C272,SOURCE!S$6:Y$10018,2,0)</f>
        <v/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"B" STD_SUB_n</v>
      </c>
      <c r="U272">
        <f t="shared" ref="U272:U335" si="22">SUM(U271,W272)</f>
        <v>51</v>
      </c>
      <c r="V272" s="53">
        <f t="shared" ref="V272:V335" si="23">SUM(V271,IF($O272,X272,0))</f>
        <v>299797199.25280225</v>
      </c>
      <c r="W272" t="str">
        <f>IF(AND(O272,VLOOKUP(I272,SOURCE!B:M,2,0)&lt;&gt;"/  { itemToBeCoded"),IF(ISERROR(VLOOKUP(J272,TEST!A:F,5,0)),"",VLOOKUP(J272,TEST!A:F,5,0)),"")</f>
        <v/>
      </c>
      <c r="X272" t="str">
        <f>IF(AND(O272,VLOOKUP(I272,SOURCE!B:M,2,0)&lt;&gt;"/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str">
        <f>VLOOKUP(C273,SOURCE!$S$3:$Z$2839,8,0)</f>
        <v>ITM_BNS</v>
      </c>
      <c r="E273" s="26" t="str">
        <f>CHAR(34)&amp;VLOOKUP(C273,SOURCE!$S$3:$Z$2839,6,0)&amp;CHAR(34)</f>
        <v>"BN^ASTERISK"</v>
      </c>
      <c r="F273" s="22" t="str">
        <f>VLOOKUP(C273,SOURCE!$S$3:$AA$2839,9,0)&amp;"           {"&amp;D273&amp;",   "&amp;E273&amp;"},"</f>
        <v>//           {ITM_BNS,   "BN^ASTERISK"},</v>
      </c>
      <c r="H273" t="b">
        <f>ISNA(VLOOKUP(J273,J274:J$823,1,0))</f>
        <v>1</v>
      </c>
      <c r="I273" s="27">
        <f>VLOOKUP(C273,SOURCE!S$6:Y$10018,7,0)</f>
        <v>1417</v>
      </c>
      <c r="J273" s="28" t="str">
        <f>VLOOKUP(C273,SOURCE!S$6:Y$10018,6,0)</f>
        <v>BN^ASTERISK</v>
      </c>
      <c r="K273" s="29" t="str">
        <f t="shared" si="21"/>
        <v>Bn^ASTERISK</v>
      </c>
      <c r="L273" s="39" t="str">
        <f>VLOOKUP(C273,SOURCE!S$6:Y$10018,2,0)</f>
        <v/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"B" STD_SUB_n STD_SUP_ASTERISK</v>
      </c>
      <c r="T273" s="139"/>
      <c r="U273">
        <f t="shared" si="22"/>
        <v>51</v>
      </c>
      <c r="V273" s="53">
        <f t="shared" si="23"/>
        <v>299797199.25280225</v>
      </c>
      <c r="W273" t="str">
        <f>IF(AND(O273,VLOOKUP(I273,SOURCE!B:M,2,0)&lt;&gt;"/  { itemToBeCoded"),IF(ISERROR(VLOOKUP(J273,TEST!A:F,5,0)),"",VLOOKUP(J273,TEST!A:F,5,0)),"")</f>
        <v/>
      </c>
      <c r="X273" t="str">
        <f>IF(AND(O273,VLOOKUP(I273,SOURCE!B:M,2,0)&lt;&gt;"/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str">
        <f>VLOOKUP(C274,SOURCE!$S$3:$Z$2839,8,0)</f>
        <v>ITM_CASE</v>
      </c>
      <c r="E274" s="26" t="str">
        <f>CHAR(34)&amp;VLOOKUP(C274,SOURCE!$S$3:$Z$2839,6,0)&amp;CHAR(34)</f>
        <v>"CASE"</v>
      </c>
      <c r="F274" s="22" t="str">
        <f>VLOOKUP(C274,SOURCE!$S$3:$AA$2839,9,0)&amp;"           {"&amp;D274&amp;",   "&amp;E274&amp;"},"</f>
        <v xml:space="preserve">           {ITM_CASE,   "CASE"},</v>
      </c>
      <c r="H274" t="b">
        <f>ISNA(VLOOKUP(J274,J275:J$823,1,0))</f>
        <v>1</v>
      </c>
      <c r="I274" s="27">
        <f>VLOOKUP(C274,SOURCE!S$6:Y$10018,7,0)</f>
        <v>1418</v>
      </c>
      <c r="J274" s="28" t="str">
        <f>VLOOKUP(C274,SOURCE!S$6:Y$10018,6,0)</f>
        <v>CASE</v>
      </c>
      <c r="K274" s="29" t="str">
        <f t="shared" si="21"/>
        <v>CASE</v>
      </c>
      <c r="L274" s="39" t="str">
        <f>VLOOKUP(C274,SOURCE!S$6:Y$10018,2,0)</f>
        <v/>
      </c>
      <c r="M274" t="str">
        <f>IF(VLOOKUP(I274,SOURCE!B:M,2,0)="/  { itemToBeCoded","To be coded","")</f>
        <v>To be coded</v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"CASE"</v>
      </c>
      <c r="T274" s="139"/>
      <c r="U274">
        <f t="shared" si="22"/>
        <v>51</v>
      </c>
      <c r="V274" s="53">
        <f t="shared" si="23"/>
        <v>299797199.25280225</v>
      </c>
      <c r="W274" t="str">
        <f>IF(AND(O274,VLOOKUP(I274,SOURCE!B:M,2,0)&lt;&gt;"/  { itemToBeCoded"),IF(ISERROR(VLOOKUP(J274,TEST!A:F,5,0)),"",VLOOKUP(J274,TEST!A:F,5,0)),"")</f>
        <v/>
      </c>
      <c r="X274" t="str">
        <f>IF(AND(O274,VLOOKUP(I274,SOURCE!B:M,2,0)&lt;&gt;"/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str">
        <f>VLOOKUP(C275,SOURCE!$S$3:$Z$2839,8,0)</f>
        <v>ITM_CLALL</v>
      </c>
      <c r="E275" s="26" t="str">
        <f>CHAR(34)&amp;VLOOKUP(C275,SOURCE!$S$3:$Z$2839,6,0)&amp;CHAR(34)</f>
        <v>"CLALL"</v>
      </c>
      <c r="F275" s="22" t="str">
        <f>VLOOKUP(C275,SOURCE!$S$3:$AA$2839,9,0)&amp;"           {"&amp;D275&amp;",   "&amp;E275&amp;"},"</f>
        <v>//           {ITM_CLALL,   "CLALL"},</v>
      </c>
      <c r="H275" t="b">
        <f>ISNA(VLOOKUP(J275,J276:J$823,1,0))</f>
        <v>1</v>
      </c>
      <c r="I275" s="27">
        <f>VLOOKUP(C275,SOURCE!S$6:Y$10018,7,0)</f>
        <v>1419</v>
      </c>
      <c r="J275" s="28" t="str">
        <f>VLOOKUP(C275,SOURCE!S$6:Y$10018,6,0)</f>
        <v>CLALL</v>
      </c>
      <c r="K275" s="29" t="str">
        <f t="shared" si="21"/>
        <v>CLall</v>
      </c>
      <c r="L275" s="39" t="str">
        <f>VLOOKUP(C275,SOURCE!S$6:Y$10018,2,0)</f>
        <v/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VLOOKUP(I275,SOURCE!B:M,5,0)</f>
        <v>"CLall"</v>
      </c>
      <c r="T275" s="139"/>
      <c r="U275">
        <f t="shared" si="22"/>
        <v>51</v>
      </c>
      <c r="V275" s="53">
        <f t="shared" si="23"/>
        <v>299797199.25280225</v>
      </c>
      <c r="W275" t="str">
        <f>IF(AND(O275,VLOOKUP(I275,SOURCE!B:M,2,0)&lt;&gt;"/  { itemToBeCoded"),IF(ISERROR(VLOOKUP(J275,TEST!A:F,5,0)),"",VLOOKUP(J275,TEST!A:F,5,0)),"")</f>
        <v/>
      </c>
      <c r="X275" t="str">
        <f>IF(AND(O275,VLOOKUP(I275,SOURCE!B:M,2,0)&lt;&gt;"/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str">
        <f>VLOOKUP(C276,SOURCE!$S$3:$Z$2839,8,0)</f>
        <v>ITM_CLCVAR</v>
      </c>
      <c r="E276" s="26" t="str">
        <f>CHAR(34)&amp;VLOOKUP(C276,SOURCE!$S$3:$Z$2839,6,0)&amp;CHAR(34)</f>
        <v>"CLCVAR"</v>
      </c>
      <c r="F276" s="22" t="str">
        <f>VLOOKUP(C276,SOURCE!$S$3:$AA$2839,9,0)&amp;"           {"&amp;D276&amp;",   "&amp;E276&amp;"},"</f>
        <v>//           {ITM_CLCVAR,   "CLCVAR"},</v>
      </c>
      <c r="H276" t="b">
        <f>ISNA(VLOOKUP(J276,J277:J$823,1,0))</f>
        <v>1</v>
      </c>
      <c r="I276" s="27">
        <f>VLOOKUP(C276,SOURCE!S$6:Y$10018,7,0)</f>
        <v>1420</v>
      </c>
      <c r="J276" s="28" t="str">
        <f>VLOOKUP(C276,SOURCE!S$6:Y$10018,6,0)</f>
        <v>CLCVAR</v>
      </c>
      <c r="K276" s="29" t="str">
        <f t="shared" si="21"/>
        <v>CLCVAR</v>
      </c>
      <c r="L276" s="39" t="str">
        <f>VLOOKUP(C276,SOURCE!S$6:Y$10018,2,0)</f>
        <v/>
      </c>
      <c r="M276" t="str">
        <f>IF(VLOOKUP(I276,SOURCE!B:M,2,0)="/  { itemToBeCoded","To be coded","")</f>
        <v>To be coded</v>
      </c>
      <c r="N276" s="17" t="str">
        <f>IF(AND(O276,VLOOKUP(I276,SOURCE!B:M,2,0)&lt;&gt;"/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VLOOKUP(I276,SOURCE!B:M,5,0)</f>
        <v>"CLCVAR"</v>
      </c>
      <c r="U276">
        <f t="shared" si="22"/>
        <v>51</v>
      </c>
      <c r="V276" s="53">
        <f t="shared" si="23"/>
        <v>299797199.25280225</v>
      </c>
      <c r="W276" t="str">
        <f>IF(AND(O276,VLOOKUP(I276,SOURCE!B:M,2,0)&lt;&gt;"/  { itemToBeCoded"),IF(ISERROR(VLOOKUP(J276,TEST!A:F,5,0)),"",VLOOKUP(J276,TEST!A:F,5,0)),"")</f>
        <v/>
      </c>
      <c r="X276" t="str">
        <f>IF(AND(O276,VLOOKUP(I276,SOURCE!B:M,2,0)&lt;&gt;"/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str">
        <f>VLOOKUP(C277,SOURCE!$S$3:$Z$2839,8,0)</f>
        <v>ITM_CLFALL</v>
      </c>
      <c r="E277" s="26" t="str">
        <f>CHAR(34)&amp;VLOOKUP(C277,SOURCE!$S$3:$Z$2839,6,0)&amp;CHAR(34)</f>
        <v>"CLFALL"</v>
      </c>
      <c r="F277" s="22" t="str">
        <f>VLOOKUP(C277,SOURCE!$S$3:$AA$2839,9,0)&amp;"           {"&amp;D277&amp;",   "&amp;E277&amp;"},"</f>
        <v>//           {ITM_CLFALL,   "CLFALL"},</v>
      </c>
      <c r="H277" t="b">
        <f>ISNA(VLOOKUP(J277,J278:J$823,1,0))</f>
        <v>1</v>
      </c>
      <c r="I277" s="27">
        <f>VLOOKUP(C277,SOURCE!S$6:Y$10018,7,0)</f>
        <v>1421</v>
      </c>
      <c r="J277" s="28" t="str">
        <f>VLOOKUP(C277,SOURCE!S$6:Y$10018,6,0)</f>
        <v>CLFALL</v>
      </c>
      <c r="K277" s="29" t="str">
        <f t="shared" si="21"/>
        <v>CLFall</v>
      </c>
      <c r="L277" s="39" t="str">
        <f>VLOOKUP(C277,SOURCE!S$6:Y$10018,2,0)</f>
        <v>Clear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"CLFall"</v>
      </c>
      <c r="U277">
        <f t="shared" si="22"/>
        <v>51</v>
      </c>
      <c r="V277" s="53">
        <f t="shared" si="23"/>
        <v>299797199.25280225</v>
      </c>
      <c r="W277" t="str">
        <f>IF(AND(O277,VLOOKUP(I277,SOURCE!B:M,2,0)&lt;&gt;"/  { itemToBeCoded"),IF(ISERROR(VLOOKUP(J277,TEST!A:F,5,0)),"",VLOOKUP(J277,TEST!A:F,5,0)),"")</f>
        <v/>
      </c>
      <c r="X277" t="str">
        <f>IF(AND(O277,VLOOKUP(I277,SOURCE!B:M,2,0)&lt;&gt;"/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str">
        <f>VLOOKUP(C278,SOURCE!$S$3:$Z$2839,8,0)</f>
        <v>ITM_CLLCD</v>
      </c>
      <c r="E278" s="26" t="str">
        <f>CHAR(34)&amp;VLOOKUP(C278,SOURCE!$S$3:$Z$2839,6,0)&amp;CHAR(34)</f>
        <v>"CLLCD"</v>
      </c>
      <c r="F278" s="22" t="str">
        <f>VLOOKUP(C278,SOURCE!$S$3:$AA$2839,9,0)&amp;"           {"&amp;D278&amp;",   "&amp;E278&amp;"},"</f>
        <v>//           {ITM_CLLCD,   "CLLCD"},</v>
      </c>
      <c r="H278" t="b">
        <f>ISNA(VLOOKUP(J278,J279:J$823,1,0))</f>
        <v>1</v>
      </c>
      <c r="I278" s="27">
        <f>VLOOKUP(C278,SOURCE!S$6:Y$10018,7,0)</f>
        <v>1423</v>
      </c>
      <c r="J278" s="28" t="str">
        <f>VLOOKUP(C278,SOURCE!S$6:Y$10018,6,0)</f>
        <v>CLLCD</v>
      </c>
      <c r="K278" s="29" t="str">
        <f t="shared" si="21"/>
        <v>CLLCD</v>
      </c>
      <c r="L278" s="39" t="str">
        <f>VLOOKUP(C278,SOURCE!S$6:Y$10018,2,0)</f>
        <v>Clear</v>
      </c>
      <c r="M278" t="str">
        <f>IF(VLOOKUP(I278,SOURCE!B:M,2,0)="/  { itemToBeCoded","To be coded","")</f>
        <v>To be coded</v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"CLLCD"</v>
      </c>
      <c r="U278">
        <f t="shared" si="22"/>
        <v>51</v>
      </c>
      <c r="V278" s="53">
        <f t="shared" si="23"/>
        <v>299797199.25280225</v>
      </c>
      <c r="W278" t="str">
        <f>IF(AND(O278,VLOOKUP(I278,SOURCE!B:M,2,0)&lt;&gt;"/  { itemToBeCoded"),IF(ISERROR(VLOOKUP(J278,TEST!A:F,5,0)),"",VLOOKUP(J278,TEST!A:F,5,0)),"")</f>
        <v/>
      </c>
      <c r="X278" t="str">
        <f>IF(AND(O278,VLOOKUP(I278,SOURCE!B:M,2,0)&lt;&gt;"/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str">
        <f>VLOOKUP(C279,SOURCE!$S$3:$Z$2839,8,0)</f>
        <v>ITM_CLMENU</v>
      </c>
      <c r="E279" s="26" t="str">
        <f>CHAR(34)&amp;VLOOKUP(C279,SOURCE!$S$3:$Z$2839,6,0)&amp;CHAR(34)</f>
        <v>"CLMENU"</v>
      </c>
      <c r="F279" s="22" t="str">
        <f>VLOOKUP(C279,SOURCE!$S$3:$AA$2839,9,0)&amp;"           {"&amp;D279&amp;",   "&amp;E279&amp;"},"</f>
        <v>//           {ITM_CLMENU,   "CLMENU"},</v>
      </c>
      <c r="H279" t="b">
        <f>ISNA(VLOOKUP(J279,J280:J$823,1,0))</f>
        <v>1</v>
      </c>
      <c r="I279" s="27">
        <f>VLOOKUP(C279,SOURCE!S$6:Y$10018,7,0)</f>
        <v>1424</v>
      </c>
      <c r="J279" s="28" t="str">
        <f>VLOOKUP(C279,SOURCE!S$6:Y$10018,6,0)</f>
        <v>CLMENU</v>
      </c>
      <c r="K279" s="29" t="str">
        <f t="shared" si="21"/>
        <v>CLMENU</v>
      </c>
      <c r="L279" s="39" t="str">
        <f>VLOOKUP(C279,SOURCE!S$6:Y$10018,2,0)</f>
        <v>Clear</v>
      </c>
      <c r="M279" t="str">
        <f>IF(VLOOKUP(I279,SOURCE!B:M,2,0)="/  { itemToBeCoded","To be coded","")</f>
        <v>To be coded</v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"CLMENU"</v>
      </c>
      <c r="U279">
        <f t="shared" si="22"/>
        <v>51</v>
      </c>
      <c r="V279" s="53">
        <f t="shared" si="23"/>
        <v>299797199.25280225</v>
      </c>
      <c r="W279" t="str">
        <f>IF(AND(O279,VLOOKUP(I279,SOURCE!B:M,2,0)&lt;&gt;"/  { itemToBeCoded"),IF(ISERROR(VLOOKUP(J279,TEST!A:F,5,0)),"",VLOOKUP(J279,TEST!A:F,5,0)),"")</f>
        <v/>
      </c>
      <c r="X279" t="str">
        <f>IF(AND(O279,VLOOKUP(I279,SOURCE!B:M,2,0)&lt;&gt;"/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str">
        <f>VLOOKUP(C280,SOURCE!$S$3:$Z$2839,8,0)</f>
        <v>ITM_CLP</v>
      </c>
      <c r="E280" s="26" t="str">
        <f>CHAR(34)&amp;VLOOKUP(C280,SOURCE!$S$3:$Z$2839,6,0)&amp;CHAR(34)</f>
        <v>"CLP"</v>
      </c>
      <c r="F280" s="22" t="str">
        <f>VLOOKUP(C280,SOURCE!$S$3:$AA$2839,9,0)&amp;"           {"&amp;D280&amp;",   "&amp;E280&amp;"},"</f>
        <v>//           {ITM_CLP,   "CLP"},</v>
      </c>
      <c r="H280" t="b">
        <f>ISNA(VLOOKUP(J280,J281:J$823,1,0))</f>
        <v>1</v>
      </c>
      <c r="I280" s="27">
        <f>VLOOKUP(C280,SOURCE!S$6:Y$10018,7,0)</f>
        <v>1425</v>
      </c>
      <c r="J280" s="28" t="str">
        <f>VLOOKUP(C280,SOURCE!S$6:Y$10018,6,0)</f>
        <v>CLP</v>
      </c>
      <c r="K280" s="29" t="str">
        <f t="shared" si="21"/>
        <v>CLP</v>
      </c>
      <c r="L280" s="39" t="str">
        <f>VLOOKUP(C280,SOURCE!S$6:Y$10018,2,0)</f>
        <v/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"CLP"</v>
      </c>
      <c r="U280">
        <f t="shared" si="22"/>
        <v>51</v>
      </c>
      <c r="V280" s="53">
        <f t="shared" si="23"/>
        <v>299797199.25280225</v>
      </c>
      <c r="W280" t="str">
        <f>IF(AND(O280,VLOOKUP(I280,SOURCE!B:M,2,0)&lt;&gt;"/  { itemToBeCoded"),IF(ISERROR(VLOOKUP(J280,TEST!A:F,5,0)),"",VLOOKUP(J280,TEST!A:F,5,0)),"")</f>
        <v/>
      </c>
      <c r="X280" t="str">
        <f>IF(AND(O280,VLOOKUP(I280,SOURCE!B:M,2,0)&lt;&gt;"/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str">
        <f>VLOOKUP(C281,SOURCE!$S$3:$Z$2839,8,0)</f>
        <v>ITM_CLPALL</v>
      </c>
      <c r="E281" s="26" t="str">
        <f>CHAR(34)&amp;VLOOKUP(C281,SOURCE!$S$3:$Z$2839,6,0)&amp;CHAR(34)</f>
        <v>"CLPALL"</v>
      </c>
      <c r="F281" s="22" t="str">
        <f>VLOOKUP(C281,SOURCE!$S$3:$AA$2839,9,0)&amp;"           {"&amp;D281&amp;",   "&amp;E281&amp;"},"</f>
        <v>//           {ITM_CLPALL,   "CLPALL"},</v>
      </c>
      <c r="H281" t="b">
        <f>ISNA(VLOOKUP(J281,J282:J$823,1,0))</f>
        <v>1</v>
      </c>
      <c r="I281" s="27">
        <f>VLOOKUP(C281,SOURCE!S$6:Y$10018,7,0)</f>
        <v>1426</v>
      </c>
      <c r="J281" s="28" t="str">
        <f>VLOOKUP(C281,SOURCE!S$6:Y$10018,6,0)</f>
        <v>CLPALL</v>
      </c>
      <c r="K281" s="29" t="str">
        <f t="shared" si="21"/>
        <v>CLPall</v>
      </c>
      <c r="L281" s="39" t="str">
        <f>VLOOKUP(C281,SOURCE!S$6:Y$10018,2,0)</f>
        <v/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"CLPall"</v>
      </c>
      <c r="U281">
        <f t="shared" si="22"/>
        <v>51</v>
      </c>
      <c r="V281" s="53">
        <f t="shared" si="23"/>
        <v>299797199.25280225</v>
      </c>
      <c r="W281" t="str">
        <f>IF(AND(O281,VLOOKUP(I281,SOURCE!B:M,2,0)&lt;&gt;"/  { itemToBeCoded"),IF(ISERROR(VLOOKUP(J281,TEST!A:F,5,0)),"",VLOOKUP(J281,TEST!A:F,5,0)),"")</f>
        <v/>
      </c>
      <c r="X281" t="str">
        <f>IF(AND(O281,VLOOKUP(I281,SOURCE!B:M,2,0)&lt;&gt;"/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str">
        <f>VLOOKUP(C282,SOURCE!$S$3:$Z$2839,8,0)</f>
        <v>ITM_CLREGS</v>
      </c>
      <c r="E282" s="26" t="str">
        <f>CHAR(34)&amp;VLOOKUP(C282,SOURCE!$S$3:$Z$2839,6,0)&amp;CHAR(34)</f>
        <v>"CLREGS"</v>
      </c>
      <c r="F282" s="22" t="str">
        <f>VLOOKUP(C282,SOURCE!$S$3:$AA$2839,9,0)&amp;"           {"&amp;D282&amp;",   "&amp;E282&amp;"},"</f>
        <v>//           {ITM_CLREGS,   "CLREGS"},</v>
      </c>
      <c r="H282" t="b">
        <f>ISNA(VLOOKUP(J282,J283:J$823,1,0))</f>
        <v>1</v>
      </c>
      <c r="I282" s="27">
        <f>VLOOKUP(C282,SOURCE!S$6:Y$10018,7,0)</f>
        <v>1427</v>
      </c>
      <c r="J282" s="28" t="str">
        <f>VLOOKUP(C282,SOURCE!S$6:Y$10018,6,0)</f>
        <v>CLREGS</v>
      </c>
      <c r="K282" s="29" t="str">
        <f t="shared" si="21"/>
        <v>CLREGS</v>
      </c>
      <c r="L282" s="39" t="str">
        <f>VLOOKUP(C282,SOURCE!S$6:Y$10018,2,0)</f>
        <v>Clear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"CLREGS"</v>
      </c>
      <c r="U282">
        <f t="shared" si="22"/>
        <v>51</v>
      </c>
      <c r="V282" s="53">
        <f t="shared" si="23"/>
        <v>299797199.25280225</v>
      </c>
      <c r="W282" t="str">
        <f>IF(AND(O282,VLOOKUP(I282,SOURCE!B:M,2,0)&lt;&gt;"/  { itemToBeCoded"),IF(ISERROR(VLOOKUP(J282,TEST!A:F,5,0)),"",VLOOKUP(J282,TEST!A:F,5,0)),"")</f>
        <v/>
      </c>
      <c r="X282" t="str">
        <f>IF(AND(O282,VLOOKUP(I282,SOURCE!B:M,2,0)&lt;&gt;"/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str">
        <f>VLOOKUP(C283,SOURCE!$S$3:$Z$2839,8,0)</f>
        <v>ITM_CLSTK</v>
      </c>
      <c r="E283" s="26" t="str">
        <f>CHAR(34)&amp;VLOOKUP(C283,SOURCE!$S$3:$Z$2839,6,0)&amp;CHAR(34)</f>
        <v>"CLSTK"</v>
      </c>
      <c r="F283" s="22" t="str">
        <f>VLOOKUP(C283,SOURCE!$S$3:$AA$2839,9,0)&amp;"           {"&amp;D283&amp;",   "&amp;E283&amp;"},"</f>
        <v xml:space="preserve">           {ITM_CLSTK,   "CLSTK"},</v>
      </c>
      <c r="H283" t="b">
        <f>ISNA(VLOOKUP(J283,J284:J$823,1,0))</f>
        <v>1</v>
      </c>
      <c r="I283" s="27">
        <f>VLOOKUP(C283,SOURCE!S$6:Y$10018,7,0)</f>
        <v>1428</v>
      </c>
      <c r="J283" s="28" t="str">
        <f>VLOOKUP(C283,SOURCE!S$6:Y$10018,6,0)</f>
        <v>CLSTK</v>
      </c>
      <c r="K283" s="29" t="str">
        <f t="shared" si="21"/>
        <v>CLSTK</v>
      </c>
      <c r="L283" s="39" t="str">
        <f>VLOOKUP(C283,SOURCE!S$6:Y$10018,2,0)</f>
        <v>Clear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"CLSTK"</v>
      </c>
      <c r="U283">
        <f t="shared" si="22"/>
        <v>51</v>
      </c>
      <c r="V283" s="53">
        <f t="shared" si="23"/>
        <v>299797199.25280225</v>
      </c>
      <c r="W283" t="str">
        <f>IF(AND(O283,VLOOKUP(I283,SOURCE!B:M,2,0)&lt;&gt;"/  { itemToBeCoded"),IF(ISERROR(VLOOKUP(J283,TEST!A:F,5,0)),"",VLOOKUP(J283,TEST!A:F,5,0)),"")</f>
        <v/>
      </c>
      <c r="X283" t="str">
        <f>IF(AND(O283,VLOOKUP(I283,SOURCE!B:M,2,0)&lt;&gt;"/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str">
        <f>VLOOKUP(C284,SOURCE!$S$3:$Z$2839,8,0)</f>
        <v>ITM_CLSIGMA</v>
      </c>
      <c r="E284" s="26" t="str">
        <f>CHAR(34)&amp;VLOOKUP(C284,SOURCE!$S$3:$Z$2839,6,0)&amp;CHAR(34)</f>
        <v>"CLSUM"</v>
      </c>
      <c r="F284" s="22" t="str">
        <f>VLOOKUP(C284,SOURCE!$S$3:$AA$2839,9,0)&amp;"           {"&amp;D284&amp;",   "&amp;E284&amp;"},"</f>
        <v xml:space="preserve">           {ITM_CLSIGMA,   "CLSUM"},</v>
      </c>
      <c r="H284" t="b">
        <f>ISNA(VLOOKUP(J284,J285:J$823,1,0))</f>
        <v>1</v>
      </c>
      <c r="I284" s="27">
        <f>VLOOKUP(C284,SOURCE!S$6:Y$10018,7,0)</f>
        <v>1429</v>
      </c>
      <c r="J284" s="28" t="str">
        <f>VLOOKUP(C284,SOURCE!S$6:Y$10018,6,0)</f>
        <v>CLSUM</v>
      </c>
      <c r="K284" s="29" t="str">
        <f t="shared" si="21"/>
        <v>CLSUM</v>
      </c>
      <c r="L284" s="39" t="str">
        <f>VLOOKUP(C284,SOURCE!S$6:Y$10018,2,0)</f>
        <v>Clear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"CL" STD_SIGMA</v>
      </c>
      <c r="U284">
        <f t="shared" si="22"/>
        <v>51</v>
      </c>
      <c r="V284" s="53">
        <f t="shared" si="23"/>
        <v>299797199.25280225</v>
      </c>
      <c r="W284" t="str">
        <f>IF(AND(O284,VLOOKUP(I284,SOURCE!B:M,2,0)&lt;&gt;"/  { itemToBeCoded"),IF(ISERROR(VLOOKUP(J284,TEST!A:F,5,0)),"",VLOOKUP(J284,TEST!A:F,5,0)),"")</f>
        <v/>
      </c>
      <c r="X284" t="str">
        <f>IF(AND(O284,VLOOKUP(I284,SOURCE!B:M,2,0)&lt;&gt;"/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str">
        <f>VLOOKUP(C285,SOURCE!$S$3:$Z$2839,8,0)</f>
        <v>ITM_CONJ</v>
      </c>
      <c r="E285" s="26" t="str">
        <f>CHAR(34)&amp;VLOOKUP(C285,SOURCE!$S$3:$Z$2839,6,0)&amp;CHAR(34)</f>
        <v>"CONJ"</v>
      </c>
      <c r="F285" s="22" t="str">
        <f>VLOOKUP(C285,SOURCE!$S$3:$AA$2839,9,0)&amp;"           {"&amp;D285&amp;",   "&amp;E285&amp;"},"</f>
        <v>//           {ITM_CONJ,   "CONJ"},</v>
      </c>
      <c r="H285" t="b">
        <f>ISNA(VLOOKUP(J285,J286:J$823,1,0))</f>
        <v>1</v>
      </c>
      <c r="I285" s="27">
        <f>VLOOKUP(C285,SOURCE!S$6:Y$10018,7,0)</f>
        <v>1431</v>
      </c>
      <c r="J285" s="28" t="str">
        <f>VLOOKUP(C285,SOURCE!S$6:Y$10018,6,0)</f>
        <v>CONJ</v>
      </c>
      <c r="K285" s="29" t="str">
        <f t="shared" si="21"/>
        <v>conj</v>
      </c>
      <c r="L285" s="39" t="str">
        <f>VLOOKUP(C285,SOURCE!S$6:Y$10018,2,0)</f>
        <v>Complex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"conj"</v>
      </c>
      <c r="U285">
        <f t="shared" si="22"/>
        <v>51</v>
      </c>
      <c r="V285" s="53">
        <f t="shared" si="23"/>
        <v>299797199.25280225</v>
      </c>
      <c r="W285" t="str">
        <f>IF(AND(O285,VLOOKUP(I285,SOURCE!B:M,2,0)&lt;&gt;"/  { itemToBeCoded"),IF(ISERROR(VLOOKUP(J285,TEST!A:F,5,0)),"",VLOOKUP(J285,TEST!A:F,5,0)),"")</f>
        <v/>
      </c>
      <c r="X285" t="str">
        <f>IF(AND(O285,VLOOKUP(I285,SOURCE!B:M,2,0)&lt;&gt;"/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str">
        <f>VLOOKUP(C286,SOURCE!$S$3:$Z$2839,8,0)</f>
        <v>ITM_CORR</v>
      </c>
      <c r="E286" s="26" t="str">
        <f>CHAR(34)&amp;VLOOKUP(C286,SOURCE!$S$3:$Z$2839,6,0)&amp;CHAR(34)</f>
        <v>"CORR"</v>
      </c>
      <c r="F286" s="22" t="str">
        <f>VLOOKUP(C286,SOURCE!$S$3:$AA$2839,9,0)&amp;"           {"&amp;D286&amp;",   "&amp;E286&amp;"},"</f>
        <v>//           {ITM_CORR,   "CORR"},</v>
      </c>
      <c r="H286" t="b">
        <f>ISNA(VLOOKUP(J286,J287:J$823,1,0))</f>
        <v>1</v>
      </c>
      <c r="I286" s="27">
        <f>VLOOKUP(C286,SOURCE!S$6:Y$10018,7,0)</f>
        <v>1433</v>
      </c>
      <c r="J286" s="28" t="str">
        <f>VLOOKUP(C286,SOURCE!S$6:Y$10018,6,0)</f>
        <v>CORR</v>
      </c>
      <c r="K286" s="29" t="str">
        <f t="shared" si="21"/>
        <v>r</v>
      </c>
      <c r="L286" s="39" t="str">
        <f>VLOOKUP(C286,SOURCE!S$6:Y$10018,2,0)</f>
        <v/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"r"</v>
      </c>
      <c r="U286">
        <f t="shared" si="22"/>
        <v>51</v>
      </c>
      <c r="V286" s="53">
        <f t="shared" si="23"/>
        <v>299797199.25280225</v>
      </c>
      <c r="W286" t="str">
        <f>IF(AND(O286,VLOOKUP(I286,SOURCE!B:M,2,0)&lt;&gt;"/  { itemToBeCoded"),IF(ISERROR(VLOOKUP(J286,TEST!A:F,5,0)),"",VLOOKUP(J286,TEST!A:F,5,0)),"")</f>
        <v/>
      </c>
      <c r="X286" t="str">
        <f>IF(AND(O286,VLOOKUP(I286,SOURCE!B:M,2,0)&lt;&gt;"/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str">
        <f>VLOOKUP(C287,SOURCE!$S$3:$Z$2839,8,0)</f>
        <v>ITM_COV</v>
      </c>
      <c r="E287" s="26" t="str">
        <f>CHAR(34)&amp;VLOOKUP(C287,SOURCE!$S$3:$Z$2839,6,0)&amp;CHAR(34)</f>
        <v>"COV"</v>
      </c>
      <c r="F287" s="22" t="str">
        <f>VLOOKUP(C287,SOURCE!$S$3:$AA$2839,9,0)&amp;"           {"&amp;D287&amp;",   "&amp;E287&amp;"},"</f>
        <v>//           {ITM_COV,   "COV"},</v>
      </c>
      <c r="H287" t="b">
        <f>ISNA(VLOOKUP(J287,J288:J$823,1,0))</f>
        <v>1</v>
      </c>
      <c r="I287" s="27">
        <f>VLOOKUP(C287,SOURCE!S$6:Y$10018,7,0)</f>
        <v>1434</v>
      </c>
      <c r="J287" s="28" t="str">
        <f>VLOOKUP(C287,SOURCE!S$6:Y$10018,6,0)</f>
        <v>COV</v>
      </c>
      <c r="K287" s="29" t="str">
        <f t="shared" si="21"/>
        <v>cov</v>
      </c>
      <c r="L287" s="39" t="str">
        <f>VLOOKUP(C287,SOURCE!S$6:Y$10018,2,0)</f>
        <v/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"cov"</v>
      </c>
      <c r="U287">
        <f t="shared" si="22"/>
        <v>51</v>
      </c>
      <c r="V287" s="53">
        <f t="shared" si="23"/>
        <v>299797199.25280225</v>
      </c>
      <c r="W287" t="str">
        <f>IF(AND(O287,VLOOKUP(I287,SOURCE!B:M,2,0)&lt;&gt;"/  { itemToBeCoded"),IF(ISERROR(VLOOKUP(J287,TEST!A:F,5,0)),"",VLOOKUP(J287,TEST!A:F,5,0)),"")</f>
        <v/>
      </c>
      <c r="X287" t="str">
        <f>IF(AND(O287,VLOOKUP(I287,SOURCE!B:M,2,0)&lt;&gt;"/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str">
        <f>VLOOKUP(C288,SOURCE!$S$3:$Z$2839,8,0)</f>
        <v>ITM_BESTFQ</v>
      </c>
      <c r="E288" s="26" t="str">
        <f>CHAR(34)&amp;VLOOKUP(C288,SOURCE!$S$3:$Z$2839,6,0)&amp;CHAR(34)</f>
        <v>"BESTF?"</v>
      </c>
      <c r="F288" s="22" t="str">
        <f>VLOOKUP(C288,SOURCE!$S$3:$AA$2839,9,0)&amp;"           {"&amp;D288&amp;",   "&amp;E288&amp;"},"</f>
        <v>//           {ITM_BESTFQ,   "BESTF?"},</v>
      </c>
      <c r="H288" t="b">
        <f>ISNA(VLOOKUP(J288,J289:J$823,1,0))</f>
        <v>1</v>
      </c>
      <c r="I288" s="27">
        <f>VLOOKUP(C288,SOURCE!S$6:Y$10018,7,0)</f>
        <v>1435</v>
      </c>
      <c r="J288" s="28" t="str">
        <f>VLOOKUP(C288,SOURCE!S$6:Y$10018,6,0)</f>
        <v>BESTF?</v>
      </c>
      <c r="K288" s="29" t="str">
        <f t="shared" si="21"/>
        <v>BestF?</v>
      </c>
      <c r="L288" s="39" t="str">
        <f>VLOOKUP(C288,SOURCE!S$6:Y$10018,2,0)</f>
        <v/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"BestF?"</v>
      </c>
      <c r="U288">
        <f t="shared" si="22"/>
        <v>51</v>
      </c>
      <c r="V288" s="53">
        <f t="shared" si="23"/>
        <v>299797199.25280225</v>
      </c>
      <c r="W288" t="str">
        <f>IF(AND(O288,VLOOKUP(I288,SOURCE!B:M,2,0)&lt;&gt;"/  { itemToBeCoded"),IF(ISERROR(VLOOKUP(J288,TEST!A:F,5,0)),"",VLOOKUP(J288,TEST!A:F,5,0)),"")</f>
        <v/>
      </c>
      <c r="X288" t="str">
        <f>IF(AND(O288,VLOOKUP(I288,SOURCE!B:M,2,0)&lt;&gt;"/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str">
        <f>VLOOKUP(C289,SOURCE!$S$3:$Z$2839,8,0)</f>
        <v>ITM_CROSS_PROD</v>
      </c>
      <c r="E289" s="26" t="str">
        <f>CHAR(34)&amp;VLOOKUP(C289,SOURCE!$S$3:$Z$2839,6,0)&amp;CHAR(34)</f>
        <v>"CROSS"</v>
      </c>
      <c r="F289" s="22" t="str">
        <f>VLOOKUP(C289,SOURCE!$S$3:$AA$2839,9,0)&amp;"           {"&amp;D289&amp;",   "&amp;E289&amp;"},"</f>
        <v>//           {ITM_CROSS_PROD,   "CROSS"},</v>
      </c>
      <c r="H289" t="b">
        <f>ISNA(VLOOKUP(J289,J290:J$823,1,0))</f>
        <v>1</v>
      </c>
      <c r="I289" s="27">
        <f>VLOOKUP(C289,SOURCE!S$6:Y$10018,7,0)</f>
        <v>1436</v>
      </c>
      <c r="J289" s="28" t="str">
        <f>VLOOKUP(C289,SOURCE!S$6:Y$10018,6,0)</f>
        <v>CROSS</v>
      </c>
      <c r="K289" s="29" t="str">
        <f t="shared" si="21"/>
        <v>cross</v>
      </c>
      <c r="L289" s="39">
        <f>VLOOKUP(C289,SOURCE!S$6:Y$10018,2,0)</f>
        <v>0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"cross"</v>
      </c>
      <c r="U289">
        <f t="shared" si="22"/>
        <v>51</v>
      </c>
      <c r="V289" s="53">
        <f t="shared" si="23"/>
        <v>299797199.25280225</v>
      </c>
      <c r="W289" t="str">
        <f>IF(AND(O289,VLOOKUP(I289,SOURCE!B:M,2,0)&lt;&gt;"/  { itemToBeCoded"),IF(ISERROR(VLOOKUP(J289,TEST!A:F,5,0)),"",VLOOKUP(J289,TEST!A:F,5,0)),"")</f>
        <v/>
      </c>
      <c r="X289" t="str">
        <f>IF(AND(O289,VLOOKUP(I289,SOURCE!B:M,2,0)&lt;&gt;"/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str">
        <f>VLOOKUP(C290,SOURCE!$S$3:$Z$2839,8,0)</f>
        <v>ITM_CXtoRE</v>
      </c>
      <c r="E290" s="26" t="str">
        <f>CHAR(34)&amp;VLOOKUP(C290,SOURCE!$S$3:$Z$2839,6,0)&amp;CHAR(34)</f>
        <v>"CX&gt;RE"</v>
      </c>
      <c r="F290" s="22" t="str">
        <f>VLOOKUP(C290,SOURCE!$S$3:$AA$2839,9,0)&amp;"           {"&amp;D290&amp;",   "&amp;E290&amp;"},"</f>
        <v>//           {ITM_CXtoRE,   "CX&gt;RE"},</v>
      </c>
      <c r="H290" t="b">
        <f>ISNA(VLOOKUP(J290,J291:J$823,1,0))</f>
        <v>1</v>
      </c>
      <c r="I290" s="27">
        <f>VLOOKUP(C290,SOURCE!S$6:Y$10018,7,0)</f>
        <v>1437</v>
      </c>
      <c r="J290" s="28" t="str">
        <f>VLOOKUP(C290,SOURCE!S$6:Y$10018,6,0)</f>
        <v>CX&gt;RE</v>
      </c>
      <c r="K290" s="29" t="str">
        <f t="shared" si="21"/>
        <v>CX&gt;RE</v>
      </c>
      <c r="L290" s="39" t="str">
        <f>VLOOKUP(C290,SOURCE!S$6:Y$10018,2,0)</f>
        <v>Complex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"CX" STD_RIGHT_ARROW "RE"</v>
      </c>
      <c r="U290">
        <f t="shared" si="22"/>
        <v>51</v>
      </c>
      <c r="V290" s="53">
        <f t="shared" si="23"/>
        <v>299797199.25280225</v>
      </c>
      <c r="W290" t="str">
        <f>IF(AND(O290,VLOOKUP(I290,SOURCE!B:M,2,0)&lt;&gt;"/  { itemToBeCoded"),IF(ISERROR(VLOOKUP(J290,TEST!A:F,5,0)),"",VLOOKUP(J290,TEST!A:F,5,0)),"")</f>
        <v/>
      </c>
      <c r="X290" t="str">
        <f>IF(AND(O290,VLOOKUP(I290,SOURCE!B:M,2,0)&lt;&gt;"/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str">
        <f>VLOOKUP(C291,SOURCE!$S$3:$Z$2839,8,0)</f>
        <v>ITM_DATE</v>
      </c>
      <c r="E291" s="26" t="str">
        <f>CHAR(34)&amp;VLOOKUP(C291,SOURCE!$S$3:$Z$2839,6,0)&amp;CHAR(34)</f>
        <v>"DATE"</v>
      </c>
      <c r="F291" s="22" t="str">
        <f>VLOOKUP(C291,SOURCE!$S$3:$AA$2839,9,0)&amp;"           {"&amp;D291&amp;",   "&amp;E291&amp;"},"</f>
        <v>//           {ITM_DATE,   "DATE"},</v>
      </c>
      <c r="H291" t="b">
        <f>ISNA(VLOOKUP(J291,J292:J$823,1,0))</f>
        <v>1</v>
      </c>
      <c r="I291" s="27">
        <f>VLOOKUP(C291,SOURCE!S$6:Y$10018,7,0)</f>
        <v>1438</v>
      </c>
      <c r="J291" s="28" t="str">
        <f>VLOOKUP(C291,SOURCE!S$6:Y$10018,6,0)</f>
        <v>DATE</v>
      </c>
      <c r="K291" s="29" t="str">
        <f t="shared" si="21"/>
        <v>DATE</v>
      </c>
      <c r="L291" s="39" t="str">
        <f>VLOOKUP(C291,SOURCE!S$6:Y$10018,2,0)</f>
        <v/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"DATE"</v>
      </c>
      <c r="U291">
        <f t="shared" si="22"/>
        <v>51</v>
      </c>
      <c r="V291" s="53">
        <f t="shared" si="23"/>
        <v>299797199.25280225</v>
      </c>
      <c r="W291" t="str">
        <f>IF(AND(O291,VLOOKUP(I291,SOURCE!B:M,2,0)&lt;&gt;"/  { itemToBeCoded"),IF(ISERROR(VLOOKUP(J291,TEST!A:F,5,0)),"",VLOOKUP(J291,TEST!A:F,5,0)),"")</f>
        <v/>
      </c>
      <c r="X291" t="str">
        <f>IF(AND(O291,VLOOKUP(I291,SOURCE!B:M,2,0)&lt;&gt;"/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str">
        <f>VLOOKUP(C292,SOURCE!$S$3:$Z$2839,8,0)</f>
        <v>ITM_DATEto</v>
      </c>
      <c r="E292" s="26" t="str">
        <f>CHAR(34)&amp;VLOOKUP(C292,SOURCE!$S$3:$Z$2839,6,0)&amp;CHAR(34)</f>
        <v>"DATE&gt;"</v>
      </c>
      <c r="F292" s="22" t="str">
        <f>VLOOKUP(C292,SOURCE!$S$3:$AA$2839,9,0)&amp;"           {"&amp;D292&amp;",   "&amp;E292&amp;"},"</f>
        <v>//           {ITM_DATEto,   "DATE&gt;"},</v>
      </c>
      <c r="H292" t="b">
        <f>ISNA(VLOOKUP(J292,J293:J$823,1,0))</f>
        <v>1</v>
      </c>
      <c r="I292" s="27">
        <f>VLOOKUP(C292,SOURCE!S$6:Y$10018,7,0)</f>
        <v>1439</v>
      </c>
      <c r="J292" s="28" t="str">
        <f>VLOOKUP(C292,SOURCE!S$6:Y$10018,6,0)</f>
        <v>DATE&gt;</v>
      </c>
      <c r="K292" s="29" t="str">
        <f t="shared" si="21"/>
        <v>DATE&gt;</v>
      </c>
      <c r="L292" s="39" t="str">
        <f>VLOOKUP(C292,SOURCE!S$6:Y$10018,2,0)</f>
        <v/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"DATE" STD_RIGHT_ARROW</v>
      </c>
      <c r="U292">
        <f t="shared" si="22"/>
        <v>51</v>
      </c>
      <c r="V292" s="53">
        <f t="shared" si="23"/>
        <v>299797199.25280225</v>
      </c>
      <c r="W292" t="str">
        <f>IF(AND(O292,VLOOKUP(I292,SOURCE!B:M,2,0)&lt;&gt;"/  { itemToBeCoded"),IF(ISERROR(VLOOKUP(J292,TEST!A:F,5,0)),"",VLOOKUP(J292,TEST!A:F,5,0)),"")</f>
        <v/>
      </c>
      <c r="X292" t="str">
        <f>IF(AND(O292,VLOOKUP(I292,SOURCE!B:M,2,0)&lt;&gt;"/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str">
        <f>VLOOKUP(C293,SOURCE!$S$3:$Z$2839,8,0)</f>
        <v>ITM_DAY</v>
      </c>
      <c r="E293" s="26" t="str">
        <f>CHAR(34)&amp;VLOOKUP(C293,SOURCE!$S$3:$Z$2839,6,0)&amp;CHAR(34)</f>
        <v>"DAY"</v>
      </c>
      <c r="F293" s="22" t="str">
        <f>VLOOKUP(C293,SOURCE!$S$3:$AA$2839,9,0)&amp;"           {"&amp;D293&amp;",   "&amp;E293&amp;"},"</f>
        <v>//           {ITM_DAY,   "DAY"},</v>
      </c>
      <c r="H293" t="b">
        <f>ISNA(VLOOKUP(J293,J294:J$823,1,0))</f>
        <v>1</v>
      </c>
      <c r="I293" s="27">
        <f>VLOOKUP(C293,SOURCE!S$6:Y$10018,7,0)</f>
        <v>1440</v>
      </c>
      <c r="J293" s="28" t="str">
        <f>VLOOKUP(C293,SOURCE!S$6:Y$10018,6,0)</f>
        <v>DAY</v>
      </c>
      <c r="K293" s="29" t="str">
        <f t="shared" si="21"/>
        <v>DAY</v>
      </c>
      <c r="L293" s="39" t="str">
        <f>VLOOKUP(C293,SOURCE!S$6:Y$10018,2,0)</f>
        <v/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"DAY"</v>
      </c>
      <c r="U293">
        <f t="shared" si="22"/>
        <v>51</v>
      </c>
      <c r="V293" s="53">
        <f t="shared" si="23"/>
        <v>299797199.25280225</v>
      </c>
      <c r="W293" t="str">
        <f>IF(AND(O293,VLOOKUP(I293,SOURCE!B:M,2,0)&lt;&gt;"/  { itemToBeCoded"),IF(ISERROR(VLOOKUP(J293,TEST!A:F,5,0)),"",VLOOKUP(J293,TEST!A:F,5,0)),"")</f>
        <v/>
      </c>
      <c r="X293" t="str">
        <f>IF(AND(O293,VLOOKUP(I293,SOURCE!B:M,2,0)&lt;&gt;"/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str">
        <f>VLOOKUP(C294,SOURCE!$S$3:$Z$2839,8,0)</f>
        <v>ITM_DBLR</v>
      </c>
      <c r="E294" s="26" t="str">
        <f>CHAR(34)&amp;VLOOKUP(C294,SOURCE!$S$3:$Z$2839,6,0)&amp;CHAR(34)</f>
        <v>"DBLR"</v>
      </c>
      <c r="F294" s="22" t="str">
        <f>VLOOKUP(C294,SOURCE!$S$3:$AA$2839,9,0)&amp;"           {"&amp;D294&amp;",   "&amp;E294&amp;"},"</f>
        <v>//           {ITM_DBLR,   "DBLR"},</v>
      </c>
      <c r="H294" t="b">
        <f>ISNA(VLOOKUP(J294,J295:J$823,1,0))</f>
        <v>1</v>
      </c>
      <c r="I294" s="27">
        <f>VLOOKUP(C294,SOURCE!S$6:Y$10018,7,0)</f>
        <v>1441</v>
      </c>
      <c r="J294" s="28" t="str">
        <f>VLOOKUP(C294,SOURCE!S$6:Y$10018,6,0)</f>
        <v>DBLR</v>
      </c>
      <c r="K294" s="29" t="str">
        <f t="shared" si="21"/>
        <v>DBLR</v>
      </c>
      <c r="L294" s="39" t="str">
        <f>VLOOKUP(C294,SOURCE!S$6:Y$10018,2,0)</f>
        <v/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"DBLR"</v>
      </c>
      <c r="U294">
        <f t="shared" si="22"/>
        <v>51</v>
      </c>
      <c r="V294" s="53">
        <f t="shared" si="23"/>
        <v>299797199.25280225</v>
      </c>
      <c r="W294" t="str">
        <f>IF(AND(O294,VLOOKUP(I294,SOURCE!B:M,2,0)&lt;&gt;"/  { itemToBeCoded"),IF(ISERROR(VLOOKUP(J294,TEST!A:F,5,0)),"",VLOOKUP(J294,TEST!A:F,5,0)),"")</f>
        <v/>
      </c>
      <c r="X294" t="str">
        <f>IF(AND(O294,VLOOKUP(I294,SOURCE!B:M,2,0)&lt;&gt;"/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str">
        <f>VLOOKUP(C295,SOURCE!$S$3:$Z$2839,8,0)</f>
        <v>ITM_DBLMULT</v>
      </c>
      <c r="E295" s="26" t="str">
        <f>CHAR(34)&amp;VLOOKUP(C295,SOURCE!$S$3:$Z$2839,6,0)&amp;CHAR(34)</f>
        <v>"DBLCROSS"</v>
      </c>
      <c r="F295" s="22" t="str">
        <f>VLOOKUP(C295,SOURCE!$S$3:$AA$2839,9,0)&amp;"           {"&amp;D295&amp;",   "&amp;E295&amp;"},"</f>
        <v>//           {ITM_DBLMULT,   "DBLCROSS"},</v>
      </c>
      <c r="H295" t="b">
        <f>ISNA(VLOOKUP(J295,J296:J$823,1,0))</f>
        <v>1</v>
      </c>
      <c r="I295" s="27">
        <f>VLOOKUP(C295,SOURCE!S$6:Y$10018,7,0)</f>
        <v>1442</v>
      </c>
      <c r="J295" s="28" t="str">
        <f>VLOOKUP(C295,SOURCE!S$6:Y$10018,6,0)</f>
        <v>DBLCROSS</v>
      </c>
      <c r="K295" s="29" t="str">
        <f t="shared" si="21"/>
        <v>DBLCROSS</v>
      </c>
      <c r="L295" s="39" t="str">
        <f>VLOOKUP(C295,SOURCE!S$6:Y$10018,2,0)</f>
        <v/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"DBL" STD_CROSS</v>
      </c>
      <c r="U295">
        <f t="shared" si="22"/>
        <v>51</v>
      </c>
      <c r="V295" s="53">
        <f t="shared" si="23"/>
        <v>299797199.25280225</v>
      </c>
      <c r="W295" t="str">
        <f>IF(AND(O295,VLOOKUP(I295,SOURCE!B:M,2,0)&lt;&gt;"/  { itemToBeCoded"),IF(ISERROR(VLOOKUP(J295,TEST!A:F,5,0)),"",VLOOKUP(J295,TEST!A:F,5,0)),"")</f>
        <v/>
      </c>
      <c r="X295" t="str">
        <f>IF(AND(O295,VLOOKUP(I295,SOURCE!B:M,2,0)&lt;&gt;"/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str">
        <f>VLOOKUP(C296,SOURCE!$S$3:$Z$2839,8,0)</f>
        <v>ITM_DBLDIV</v>
      </c>
      <c r="E296" s="26" t="str">
        <f>CHAR(34)&amp;VLOOKUP(C296,SOURCE!$S$3:$Z$2839,6,0)&amp;CHAR(34)</f>
        <v>"DBL/"</v>
      </c>
      <c r="F296" s="22" t="str">
        <f>VLOOKUP(C296,SOURCE!$S$3:$AA$2839,9,0)&amp;"           {"&amp;D296&amp;",   "&amp;E296&amp;"},"</f>
        <v>//           {ITM_DBLDIV,   "DBL/"},</v>
      </c>
      <c r="H296" t="b">
        <f>ISNA(VLOOKUP(J296,J297:J$823,1,0))</f>
        <v>1</v>
      </c>
      <c r="I296" s="27">
        <f>VLOOKUP(C296,SOURCE!S$6:Y$10018,7,0)</f>
        <v>1443</v>
      </c>
      <c r="J296" s="28" t="str">
        <f>VLOOKUP(C296,SOURCE!S$6:Y$10018,6,0)</f>
        <v>DBL/</v>
      </c>
      <c r="K296" s="29" t="str">
        <f t="shared" si="21"/>
        <v>DBL/</v>
      </c>
      <c r="L296" s="39" t="str">
        <f>VLOOKUP(C296,SOURCE!S$6:Y$10018,2,0)</f>
        <v/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"DBL/"</v>
      </c>
      <c r="U296">
        <f t="shared" si="22"/>
        <v>51</v>
      </c>
      <c r="V296" s="53">
        <f t="shared" si="23"/>
        <v>299797199.25280225</v>
      </c>
      <c r="W296" t="str">
        <f>IF(AND(O296,VLOOKUP(I296,SOURCE!B:M,2,0)&lt;&gt;"/  { itemToBeCoded"),IF(ISERROR(VLOOKUP(J296,TEST!A:F,5,0)),"",VLOOKUP(J296,TEST!A:F,5,0)),"")</f>
        <v/>
      </c>
      <c r="X296" t="str">
        <f>IF(AND(O296,VLOOKUP(I296,SOURCE!B:M,2,0)&lt;&gt;"/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str">
        <f>VLOOKUP(C297,SOURCE!$S$3:$Z$2839,8,0)</f>
        <v>ITM_DECOMP</v>
      </c>
      <c r="E297" s="26" t="str">
        <f>CHAR(34)&amp;VLOOKUP(C297,SOURCE!$S$3:$Z$2839,6,0)&amp;CHAR(34)</f>
        <v>"DECOMP"</v>
      </c>
      <c r="F297" s="22" t="str">
        <f>VLOOKUP(C297,SOURCE!$S$3:$AA$2839,9,0)&amp;"           {"&amp;D297&amp;",   "&amp;E297&amp;"},"</f>
        <v>//           {ITM_DECOMP,   "DECOMP"},</v>
      </c>
      <c r="H297" t="b">
        <f>ISNA(VLOOKUP(J297,J298:J$823,1,0))</f>
        <v>1</v>
      </c>
      <c r="I297" s="27">
        <f>VLOOKUP(C297,SOURCE!S$6:Y$10018,7,0)</f>
        <v>1444</v>
      </c>
      <c r="J297" s="28" t="str">
        <f>VLOOKUP(C297,SOURCE!S$6:Y$10018,6,0)</f>
        <v>DECOMP</v>
      </c>
      <c r="K297" s="29" t="str">
        <f t="shared" si="21"/>
        <v>DECOMP</v>
      </c>
      <c r="L297" s="39" t="str">
        <f>VLOOKUP(C297,SOURCE!S$6:Y$10018,2,0)</f>
        <v/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"DECOMP"</v>
      </c>
      <c r="U297">
        <f t="shared" si="22"/>
        <v>51</v>
      </c>
      <c r="V297" s="53">
        <f t="shared" si="23"/>
        <v>299797199.25280225</v>
      </c>
      <c r="W297" t="str">
        <f>IF(AND(O297,VLOOKUP(I297,SOURCE!B:M,2,0)&lt;&gt;"/  { itemToBeCoded"),IF(ISERROR(VLOOKUP(J297,TEST!A:F,5,0)),"",VLOOKUP(J297,TEST!A:F,5,0)),"")</f>
        <v/>
      </c>
      <c r="X297" t="str">
        <f>IF(AND(O297,VLOOKUP(I297,SOURCE!B:M,2,0)&lt;&gt;"/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str">
        <f>VLOOKUP(C298,SOURCE!$S$3:$Z$2839,8,0)</f>
        <v>ITM_DEG</v>
      </c>
      <c r="E298" s="26" t="str">
        <f>CHAR(34)&amp;VLOOKUP(C298,SOURCE!$S$3:$Z$2839,6,0)&amp;CHAR(34)</f>
        <v>"DEG"</v>
      </c>
      <c r="F298" s="22" t="str">
        <f>VLOOKUP(C298,SOURCE!$S$3:$AA$2839,9,0)&amp;"           {"&amp;D298&amp;",   "&amp;E298&amp;"},"</f>
        <v xml:space="preserve">           {ITM_DEG,   "DEG"},</v>
      </c>
      <c r="H298" t="b">
        <f>ISNA(VLOOKUP(J298,J299:J$823,1,0))</f>
        <v>1</v>
      </c>
      <c r="I298" s="27">
        <f>VLOOKUP(C298,SOURCE!S$6:Y$10018,7,0)</f>
        <v>1445</v>
      </c>
      <c r="J298" s="28" t="str">
        <f>VLOOKUP(C298,SOURCE!S$6:Y$10018,6,0)</f>
        <v>DEG</v>
      </c>
      <c r="K298" s="29" t="str">
        <f t="shared" si="21"/>
        <v>DEG</v>
      </c>
      <c r="L298" s="39" t="str">
        <f>VLOOKUP(C298,SOURCE!S$6:Y$10018,2,0)</f>
        <v/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"DEG"</v>
      </c>
      <c r="U298">
        <f t="shared" si="22"/>
        <v>51</v>
      </c>
      <c r="V298" s="53">
        <f t="shared" si="23"/>
        <v>299797199.25280225</v>
      </c>
      <c r="W298" t="str">
        <f>IF(AND(O298,VLOOKUP(I298,SOURCE!B:M,2,0)&lt;&gt;"/  { itemToBeCoded"),IF(ISERROR(VLOOKUP(J298,TEST!A:F,5,0)),"",VLOOKUP(J298,TEST!A:F,5,0)),"")</f>
        <v/>
      </c>
      <c r="X298" t="str">
        <f>IF(AND(O298,VLOOKUP(I298,SOURCE!B:M,2,0)&lt;&gt;"/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str">
        <f>VLOOKUP(C299,SOURCE!$S$3:$Z$2839,8,0)</f>
        <v>ITM_DEGto</v>
      </c>
      <c r="E299" s="26" t="str">
        <f>CHAR(34)&amp;VLOOKUP(C299,SOURCE!$S$3:$Z$2839,6,0)&amp;CHAR(34)</f>
        <v>"DEG&gt;"</v>
      </c>
      <c r="F299" s="22" t="str">
        <f>VLOOKUP(C299,SOURCE!$S$3:$AA$2839,9,0)&amp;"           {"&amp;D299&amp;",   "&amp;E299&amp;"},"</f>
        <v>//           {ITM_DEGto,   "DEG&gt;"},</v>
      </c>
      <c r="H299" t="b">
        <f>ISNA(VLOOKUP(J299,J300:J$823,1,0))</f>
        <v>1</v>
      </c>
      <c r="I299" s="27">
        <f>VLOOKUP(C299,SOURCE!S$6:Y$10018,7,0)</f>
        <v>1446</v>
      </c>
      <c r="J299" s="28" t="str">
        <f>VLOOKUP(C299,SOURCE!S$6:Y$10018,6,0)</f>
        <v>DEG&gt;</v>
      </c>
      <c r="K299" s="29" t="str">
        <f t="shared" si="21"/>
        <v>DEG&gt;</v>
      </c>
      <c r="L299" s="39" t="str">
        <f>VLOOKUP(C299,SOURCE!S$6:Y$10018,2,0)</f>
        <v>Trig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"DEG" STD_RIGHT_ARROW</v>
      </c>
      <c r="U299">
        <f t="shared" si="22"/>
        <v>51</v>
      </c>
      <c r="V299" s="53">
        <f t="shared" si="23"/>
        <v>299797199.25280225</v>
      </c>
      <c r="W299" t="str">
        <f>IF(AND(O299,VLOOKUP(I299,SOURCE!B:M,2,0)&lt;&gt;"/  { itemToBeCoded"),IF(ISERROR(VLOOKUP(J299,TEST!A:F,5,0)),"",VLOOKUP(J299,TEST!A:F,5,0)),"")</f>
        <v/>
      </c>
      <c r="X299" t="str">
        <f>IF(AND(O299,VLOOKUP(I299,SOURCE!B:M,2,0)&lt;&gt;"/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str">
        <f>VLOOKUP(C300,SOURCE!$S$3:$Z$2839,8,0)</f>
        <v>ITM_SA</v>
      </c>
      <c r="E300" s="26" t="str">
        <f>CHAR(34)&amp;VLOOKUP(C300,SOURCE!$S$3:$Z$2839,6,0)&amp;CHAR(34)</f>
        <v>"S(A)"</v>
      </c>
      <c r="F300" s="22" t="str">
        <f>VLOOKUP(C300,SOURCE!$S$3:$AA$2839,9,0)&amp;"           {"&amp;D300&amp;",   "&amp;E300&amp;"},"</f>
        <v>//           {ITM_SA,   "S(A)"},</v>
      </c>
      <c r="H300" t="b">
        <f>ISNA(VLOOKUP(J300,J301:J$823,1,0))</f>
        <v>1</v>
      </c>
      <c r="I300" s="27">
        <f>VLOOKUP(C300,SOURCE!S$6:Y$10018,7,0)</f>
        <v>1447</v>
      </c>
      <c r="J300" s="28" t="str">
        <f>VLOOKUP(C300,SOURCE!S$6:Y$10018,6,0)</f>
        <v>S(A)</v>
      </c>
      <c r="K300" s="29" t="str">
        <f t="shared" si="21"/>
        <v>s(a)</v>
      </c>
      <c r="L300" s="39" t="str">
        <f>VLOOKUP(C300,SOURCE!S$6:Y$10018,2,0)</f>
        <v/>
      </c>
      <c r="M300" t="str">
        <f>IF(VLOOKUP(I300,SOURCE!B:M,2,0)="/  { itemToBeCoded","To be coded","")</f>
        <v/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"s(a)"</v>
      </c>
      <c r="U300">
        <f t="shared" si="22"/>
        <v>51</v>
      </c>
      <c r="V300" s="53">
        <f t="shared" si="23"/>
        <v>299797199.25280225</v>
      </c>
      <c r="W300" t="str">
        <f>IF(AND(O300,VLOOKUP(I300,SOURCE!B:M,2,0)&lt;&gt;"/  { itemToBeCoded"),IF(ISERROR(VLOOKUP(J300,TEST!A:F,5,0)),"",VLOOKUP(J300,TEST!A:F,5,0)),"")</f>
        <v/>
      </c>
      <c r="X300" t="str">
        <f>IF(AND(O300,VLOOKUP(I300,SOURCE!B:M,2,0)&lt;&gt;"/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str">
        <f>VLOOKUP(C301,SOURCE!$S$3:$Z$2839,8,0)</f>
        <v>ITM_DENMAX</v>
      </c>
      <c r="E301" s="26" t="str">
        <f>CHAR(34)&amp;VLOOKUP(C301,SOURCE!$S$3:$Z$2839,6,0)&amp;CHAR(34)</f>
        <v>"DENMAX"</v>
      </c>
      <c r="F301" s="22" t="str">
        <f>VLOOKUP(C301,SOURCE!$S$3:$AA$2839,9,0)&amp;"           {"&amp;D301&amp;",   "&amp;E301&amp;"},"</f>
        <v>//           {ITM_DENMAX,   "DENMAX"},</v>
      </c>
      <c r="H301" t="b">
        <f>ISNA(VLOOKUP(J301,J302:J$823,1,0))</f>
        <v>1</v>
      </c>
      <c r="I301" s="27">
        <f>VLOOKUP(C301,SOURCE!S$6:Y$10018,7,0)</f>
        <v>1448</v>
      </c>
      <c r="J301" s="28" t="str">
        <f>VLOOKUP(C301,SOURCE!S$6:Y$10018,6,0)</f>
        <v>DENMAX</v>
      </c>
      <c r="K301" s="29" t="str">
        <f t="shared" si="21"/>
        <v>DENMAX</v>
      </c>
      <c r="L301" s="39" t="str">
        <f>VLOOKUP(C301,SOURCE!S$6:Y$10018,2,0)</f>
        <v>SYSFL</v>
      </c>
      <c r="M301" t="str">
        <f>IF(VLOOKUP(I301,SOURCE!B:M,2,0)="/  { itemToBeCoded","To be coded","")</f>
        <v/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"DENMAX"</v>
      </c>
      <c r="U301">
        <f t="shared" si="22"/>
        <v>51</v>
      </c>
      <c r="V301" s="53">
        <f t="shared" si="23"/>
        <v>299797199.25280225</v>
      </c>
      <c r="W301" t="str">
        <f>IF(AND(O301,VLOOKUP(I301,SOURCE!B:M,2,0)&lt;&gt;"/  { itemToBeCoded"),IF(ISERROR(VLOOKUP(J301,TEST!A:F,5,0)),"",VLOOKUP(J301,TEST!A:F,5,0)),"")</f>
        <v/>
      </c>
      <c r="X301" t="str">
        <f>IF(AND(O301,VLOOKUP(I301,SOURCE!B:M,2,0)&lt;&gt;"/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str">
        <f>VLOOKUP(C302,SOURCE!$S$3:$Z$2839,8,0)</f>
        <v>ITM_DOT_PROD</v>
      </c>
      <c r="E302" s="26" t="str">
        <f>CHAR(34)&amp;VLOOKUP(C302,SOURCE!$S$3:$Z$2839,6,0)&amp;CHAR(34)</f>
        <v>"DOT"</v>
      </c>
      <c r="F302" s="22" t="str">
        <f>VLOOKUP(C302,SOURCE!$S$3:$AA$2839,9,0)&amp;"           {"&amp;D302&amp;",   "&amp;E302&amp;"},"</f>
        <v>//           {ITM_DOT_PROD,   "DOT"},</v>
      </c>
      <c r="H302" t="b">
        <f>ISNA(VLOOKUP(J302,J303:J$823,1,0))</f>
        <v>1</v>
      </c>
      <c r="I302" s="27">
        <f>VLOOKUP(C302,SOURCE!S$6:Y$10018,7,0)</f>
        <v>1449</v>
      </c>
      <c r="J302" s="28" t="str">
        <f>VLOOKUP(C302,SOURCE!S$6:Y$10018,6,0)</f>
        <v>DOT</v>
      </c>
      <c r="K302" s="29" t="str">
        <f t="shared" si="21"/>
        <v>dot</v>
      </c>
      <c r="L302" s="39">
        <f>VLOOKUP(C302,SOURCE!S$6:Y$10018,2,0)</f>
        <v>0</v>
      </c>
      <c r="M302" t="str">
        <f>IF(VLOOKUP(I302,SOURCE!B:M,2,0)="/  { itemToBeCoded","To be coded","")</f>
        <v/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"dot"</v>
      </c>
      <c r="U302">
        <f t="shared" si="22"/>
        <v>51</v>
      </c>
      <c r="V302" s="53">
        <f t="shared" si="23"/>
        <v>299797199.25280225</v>
      </c>
      <c r="W302" t="str">
        <f>IF(AND(O302,VLOOKUP(I302,SOURCE!B:M,2,0)&lt;&gt;"/  { itemToBeCoded"),IF(ISERROR(VLOOKUP(J302,TEST!A:F,5,0)),"",VLOOKUP(J302,TEST!A:F,5,0)),"")</f>
        <v/>
      </c>
      <c r="X302" t="str">
        <f>IF(AND(O302,VLOOKUP(I302,SOURCE!B:M,2,0)&lt;&gt;"/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str">
        <f>VLOOKUP(C303,SOURCE!$S$3:$Z$2839,8,0)</f>
        <v>ITM_DSTACK</v>
      </c>
      <c r="E303" s="26" t="str">
        <f>CHAR(34)&amp;VLOOKUP(C303,SOURCE!$S$3:$Z$2839,6,0)&amp;CHAR(34)</f>
        <v>"DSTACK"</v>
      </c>
      <c r="F303" s="22" t="str">
        <f>VLOOKUP(C303,SOURCE!$S$3:$AA$2839,9,0)&amp;"           {"&amp;D303&amp;",   "&amp;E303&amp;"},"</f>
        <v>//           {ITM_DSTACK,   "DSTACK"},</v>
      </c>
      <c r="H303" t="b">
        <f>ISNA(VLOOKUP(J303,J304:J$823,1,0))</f>
        <v>1</v>
      </c>
      <c r="I303" s="27">
        <f>VLOOKUP(C303,SOURCE!S$6:Y$10018,7,0)</f>
        <v>1450</v>
      </c>
      <c r="J303" s="28" t="str">
        <f>VLOOKUP(C303,SOURCE!S$6:Y$10018,6,0)</f>
        <v>DSTACK</v>
      </c>
      <c r="K303" s="29" t="str">
        <f t="shared" si="21"/>
        <v>DSTACK</v>
      </c>
      <c r="L303" s="39" t="str">
        <f>VLOOKUP(C303,SOURCE!S$6:Y$10018,2,0)</f>
        <v/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"DSTACK"</v>
      </c>
      <c r="U303">
        <f t="shared" si="22"/>
        <v>51</v>
      </c>
      <c r="V303" s="53">
        <f t="shared" si="23"/>
        <v>299797199.25280225</v>
      </c>
      <c r="W303" t="str">
        <f>IF(AND(O303,VLOOKUP(I303,SOURCE!B:M,2,0)&lt;&gt;"/  { itemToBeCoded"),IF(ISERROR(VLOOKUP(J303,TEST!A:F,5,0)),"",VLOOKUP(J303,TEST!A:F,5,0)),"")</f>
        <v/>
      </c>
      <c r="X303" t="str">
        <f>IF(AND(O303,VLOOKUP(I303,SOURCE!B:M,2,0)&lt;&gt;"/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str">
        <f>VLOOKUP(C304,SOURCE!$S$3:$Z$2839,8,0)</f>
        <v>ITM_DMS</v>
      </c>
      <c r="E304" s="26" t="str">
        <f>CHAR(34)&amp;VLOOKUP(C304,SOURCE!$S$3:$Z$2839,6,0)&amp;CHAR(34)</f>
        <v>"D.MS"</v>
      </c>
      <c r="F304" s="22" t="str">
        <f>VLOOKUP(C304,SOURCE!$S$3:$AA$2839,9,0)&amp;"           {"&amp;D304&amp;",   "&amp;E304&amp;"},"</f>
        <v>//           {ITM_DMS,   "D.MS"},</v>
      </c>
      <c r="H304" t="b">
        <f>ISNA(VLOOKUP(J304,J305:J$823,1,0))</f>
        <v>1</v>
      </c>
      <c r="I304" s="27">
        <f>VLOOKUP(C304,SOURCE!S$6:Y$10018,7,0)</f>
        <v>1451</v>
      </c>
      <c r="J304" s="28" t="str">
        <f>VLOOKUP(C304,SOURCE!S$6:Y$10018,6,0)</f>
        <v>D.MS</v>
      </c>
      <c r="K304" s="29" t="str">
        <f t="shared" si="21"/>
        <v>D.MS</v>
      </c>
      <c r="L304" s="39" t="str">
        <f>VLOOKUP(C304,SOURCE!S$6:Y$10018,2,0)</f>
        <v/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"D.MS"</v>
      </c>
      <c r="U304">
        <f t="shared" si="22"/>
        <v>51</v>
      </c>
      <c r="V304" s="53">
        <f t="shared" si="23"/>
        <v>299797199.25280225</v>
      </c>
      <c r="W304" t="str">
        <f>IF(AND(O304,VLOOKUP(I304,SOURCE!B:M,2,0)&lt;&gt;"/  { itemToBeCoded"),IF(ISERROR(VLOOKUP(J304,TEST!A:F,5,0)),"",VLOOKUP(J304,TEST!A:F,5,0)),"")</f>
        <v/>
      </c>
      <c r="X304" t="str">
        <f>IF(AND(O304,VLOOKUP(I304,SOURCE!B:M,2,0)&lt;&gt;"/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str">
        <f>VLOOKUP(C305,SOURCE!$S$3:$Z$2839,8,0)</f>
        <v>ITM_DMSto</v>
      </c>
      <c r="E305" s="26" t="str">
        <f>CHAR(34)&amp;VLOOKUP(C305,SOURCE!$S$3:$Z$2839,6,0)&amp;CHAR(34)</f>
        <v>"D.MS&gt;"</v>
      </c>
      <c r="F305" s="22" t="str">
        <f>VLOOKUP(C305,SOURCE!$S$3:$AA$2839,9,0)&amp;"           {"&amp;D305&amp;",   "&amp;E305&amp;"},"</f>
        <v>//           {ITM_DMSto,   "D.MS&gt;"},</v>
      </c>
      <c r="H305" t="b">
        <f>ISNA(VLOOKUP(J305,J306:J$823,1,0))</f>
        <v>1</v>
      </c>
      <c r="I305" s="27">
        <f>VLOOKUP(C305,SOURCE!S$6:Y$10018,7,0)</f>
        <v>1452</v>
      </c>
      <c r="J305" s="28" t="str">
        <f>VLOOKUP(C305,SOURCE!S$6:Y$10018,6,0)</f>
        <v>D.MS&gt;</v>
      </c>
      <c r="K305" s="29" t="str">
        <f t="shared" si="21"/>
        <v>D.MS&gt;</v>
      </c>
      <c r="L305" s="39" t="str">
        <f>VLOOKUP(C305,SOURCE!S$6:Y$10018,2,0)</f>
        <v>Trig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"D.MS" STD_RIGHT_ARROW</v>
      </c>
      <c r="U305">
        <f t="shared" si="22"/>
        <v>51</v>
      </c>
      <c r="V305" s="53">
        <f t="shared" si="23"/>
        <v>299797199.25280225</v>
      </c>
      <c r="W305" t="str">
        <f>IF(AND(O305,VLOOKUP(I305,SOURCE!B:M,2,0)&lt;&gt;"/  { itemToBeCoded"),IF(ISERROR(VLOOKUP(J305,TEST!A:F,5,0)),"",VLOOKUP(J305,TEST!A:F,5,0)),"")</f>
        <v/>
      </c>
      <c r="X305" t="str">
        <f>IF(AND(O305,VLOOKUP(I305,SOURCE!B:M,2,0)&lt;&gt;"/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str">
        <f>VLOOKUP(C306,SOURCE!$S$3:$Z$2839,8,0)</f>
        <v>ITM_DMY</v>
      </c>
      <c r="E306" s="26" t="str">
        <f>CHAR(34)&amp;VLOOKUP(C306,SOURCE!$S$3:$Z$2839,6,0)&amp;CHAR(34)</f>
        <v>"D.MY"</v>
      </c>
      <c r="F306" s="22" t="str">
        <f>VLOOKUP(C306,SOURCE!$S$3:$AA$2839,9,0)&amp;"           {"&amp;D306&amp;",   "&amp;E306&amp;"},"</f>
        <v>//           {ITM_DMY,   "D.MY"},</v>
      </c>
      <c r="H306" t="b">
        <f>ISNA(VLOOKUP(J306,J307:J$823,1,0))</f>
        <v>1</v>
      </c>
      <c r="I306" s="27">
        <f>VLOOKUP(C306,SOURCE!S$6:Y$10018,7,0)</f>
        <v>1453</v>
      </c>
      <c r="J306" s="28" t="str">
        <f>VLOOKUP(C306,SOURCE!S$6:Y$10018,6,0)</f>
        <v>D.MY</v>
      </c>
      <c r="K306" s="29" t="str">
        <f t="shared" si="21"/>
        <v>D.MY</v>
      </c>
      <c r="L306" s="39" t="str">
        <f>VLOOKUP(C306,SOURCE!S$6:Y$10018,2,0)</f>
        <v/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"D.MY"</v>
      </c>
      <c r="U306">
        <f t="shared" si="22"/>
        <v>51</v>
      </c>
      <c r="V306" s="53">
        <f t="shared" si="23"/>
        <v>299797199.25280225</v>
      </c>
      <c r="W306" t="str">
        <f>IF(AND(O306,VLOOKUP(I306,SOURCE!B:M,2,0)&lt;&gt;"/  { itemToBeCoded"),IF(ISERROR(VLOOKUP(J306,TEST!A:F,5,0)),"",VLOOKUP(J306,TEST!A:F,5,0)),"")</f>
        <v/>
      </c>
      <c r="X306" t="str">
        <f>IF(AND(O306,VLOOKUP(I306,SOURCE!B:M,2,0)&lt;&gt;"/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str">
        <f>VLOOKUP(C307,SOURCE!$S$3:$Z$2839,8,0)</f>
        <v>ITM_DtoJ</v>
      </c>
      <c r="E307" s="26" t="str">
        <f>CHAR(34)&amp;VLOOKUP(C307,SOURCE!$S$3:$Z$2839,6,0)&amp;CHAR(34)</f>
        <v>"D&gt;J"</v>
      </c>
      <c r="F307" s="22" t="str">
        <f>VLOOKUP(C307,SOURCE!$S$3:$AA$2839,9,0)&amp;"           {"&amp;D307&amp;",   "&amp;E307&amp;"},"</f>
        <v>//           {ITM_DtoJ,   "D&gt;J"},</v>
      </c>
      <c r="H307" t="b">
        <f>ISNA(VLOOKUP(J307,J308:J$823,1,0))</f>
        <v>1</v>
      </c>
      <c r="I307" s="27">
        <f>VLOOKUP(C307,SOURCE!S$6:Y$10018,7,0)</f>
        <v>1454</v>
      </c>
      <c r="J307" s="28" t="str">
        <f>VLOOKUP(C307,SOURCE!S$6:Y$10018,6,0)</f>
        <v>D&gt;J</v>
      </c>
      <c r="K307" s="29" t="str">
        <f t="shared" si="21"/>
        <v>D&gt;J</v>
      </c>
      <c r="L307" s="39" t="str">
        <f>VLOOKUP(C307,SOURCE!S$6:Y$10018,2,0)</f>
        <v/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"D" STD_RIGHT_ARROW "J"</v>
      </c>
      <c r="U307">
        <f t="shared" si="22"/>
        <v>51</v>
      </c>
      <c r="V307" s="53">
        <f t="shared" si="23"/>
        <v>299797199.25280225</v>
      </c>
      <c r="W307" t="str">
        <f>IF(AND(O307,VLOOKUP(I307,SOURCE!B:M,2,0)&lt;&gt;"/  { itemToBeCoded"),IF(ISERROR(VLOOKUP(J307,TEST!A:F,5,0)),"",VLOOKUP(J307,TEST!A:F,5,0)),"")</f>
        <v/>
      </c>
      <c r="X307" t="str">
        <f>IF(AND(O307,VLOOKUP(I307,SOURCE!B:M,2,0)&lt;&gt;"/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str">
        <f>VLOOKUP(C308,SOURCE!$S$3:$Z$2839,8,0)</f>
        <v>ITM_DELITM</v>
      </c>
      <c r="E308" s="26" t="str">
        <f>CHAR(34)&amp;VLOOKUP(C308,SOURCE!$S$3:$Z$2839,6,0)&amp;CHAR(34)</f>
        <v>"DELITM"</v>
      </c>
      <c r="F308" s="22" t="str">
        <f>VLOOKUP(C308,SOURCE!$S$3:$AA$2839,9,0)&amp;"           {"&amp;D308&amp;",   "&amp;E308&amp;"},"</f>
        <v>//           {ITM_DELITM,   "DELITM"},</v>
      </c>
      <c r="H308" t="b">
        <f>ISNA(VLOOKUP(J308,J309:J$823,1,0))</f>
        <v>1</v>
      </c>
      <c r="I308" s="27">
        <f>VLOOKUP(C308,SOURCE!S$6:Y$10018,7,0)</f>
        <v>1455</v>
      </c>
      <c r="J308" s="28" t="str">
        <f>VLOOKUP(C308,SOURCE!S$6:Y$10018,6,0)</f>
        <v>DELITM</v>
      </c>
      <c r="K308" s="29" t="str">
        <f t="shared" si="21"/>
        <v>DELITM</v>
      </c>
      <c r="L308" s="39" t="str">
        <f>VLOOKUP(C308,SOURCE!S$6:Y$10018,2,0)</f>
        <v/>
      </c>
      <c r="M308" t="str">
        <f>IF(VLOOKUP(I308,SOURCE!B:M,2,0)="/  { itemToBeCoded","To be coded","")</f>
        <v>To be coded</v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"DELITM"</v>
      </c>
      <c r="U308">
        <f t="shared" si="22"/>
        <v>51</v>
      </c>
      <c r="V308" s="53">
        <f t="shared" si="23"/>
        <v>299797199.25280225</v>
      </c>
      <c r="W308" t="str">
        <f>IF(AND(O308,VLOOKUP(I308,SOURCE!B:M,2,0)&lt;&gt;"/  { itemToBeCoded"),IF(ISERROR(VLOOKUP(J308,TEST!A:F,5,0)),"",VLOOKUP(J308,TEST!A:F,5,0)),"")</f>
        <v/>
      </c>
      <c r="X308" t="str">
        <f>IF(AND(O308,VLOOKUP(I308,SOURCE!B:M,2,0)&lt;&gt;"/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str">
        <f>VLOOKUP(C309,SOURCE!$S$3:$Z$2839,8,0)</f>
        <v>ITM_EIGVAL</v>
      </c>
      <c r="E309" s="26" t="str">
        <f>CHAR(34)&amp;VLOOKUP(C309,SOURCE!$S$3:$Z$2839,6,0)&amp;CHAR(34)</f>
        <v>"EIGVAL"</v>
      </c>
      <c r="F309" s="22" t="str">
        <f>VLOOKUP(C309,SOURCE!$S$3:$AA$2839,9,0)&amp;"           {"&amp;D309&amp;",   "&amp;E309&amp;"},"</f>
        <v>//           {ITM_EIGVAL,   "EIGVAL"},</v>
      </c>
      <c r="H309" t="b">
        <f>ISNA(VLOOKUP(J309,J310:J$823,1,0))</f>
        <v>1</v>
      </c>
      <c r="I309" s="27">
        <f>VLOOKUP(C309,SOURCE!S$6:Y$10018,7,0)</f>
        <v>1456</v>
      </c>
      <c r="J309" s="28" t="str">
        <f>VLOOKUP(C309,SOURCE!S$6:Y$10018,6,0)</f>
        <v>EIGVAL</v>
      </c>
      <c r="K309" s="29" t="str">
        <f t="shared" si="21"/>
        <v>EIGVAL</v>
      </c>
      <c r="L309" s="39" t="str">
        <f>VLOOKUP(C309,SOURCE!S$6:Y$10018,2,0)</f>
        <v/>
      </c>
      <c r="M309" t="str">
        <f>IF(VLOOKUP(I309,SOURCE!B:M,2,0)="/  { itemToBeCoded","To be coded","")</f>
        <v/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"EIGVAL"</v>
      </c>
      <c r="U309">
        <f t="shared" si="22"/>
        <v>51</v>
      </c>
      <c r="V309" s="53">
        <f t="shared" si="23"/>
        <v>299797199.25280225</v>
      </c>
      <c r="W309" t="str">
        <f>IF(AND(O309,VLOOKUP(I309,SOURCE!B:M,2,0)&lt;&gt;"/  { itemToBeCoded"),IF(ISERROR(VLOOKUP(J309,TEST!A:F,5,0)),"",VLOOKUP(J309,TEST!A:F,5,0)),"")</f>
        <v/>
      </c>
      <c r="X309" t="str">
        <f>IF(AND(O309,VLOOKUP(I309,SOURCE!B:M,2,0)&lt;&gt;"/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str">
        <f>VLOOKUP(C310,SOURCE!$S$3:$Z$2839,8,0)</f>
        <v>ITM_EIGVEC</v>
      </c>
      <c r="E310" s="26" t="str">
        <f>CHAR(34)&amp;VLOOKUP(C310,SOURCE!$S$3:$Z$2839,6,0)&amp;CHAR(34)</f>
        <v>"EIGVEC"</v>
      </c>
      <c r="F310" s="22" t="str">
        <f>VLOOKUP(C310,SOURCE!$S$3:$AA$2839,9,0)&amp;"           {"&amp;D310&amp;",   "&amp;E310&amp;"},"</f>
        <v>//           {ITM_EIGVEC,   "EIGVEC"},</v>
      </c>
      <c r="H310" t="b">
        <f>ISNA(VLOOKUP(J310,J311:J$823,1,0))</f>
        <v>1</v>
      </c>
      <c r="I310" s="27">
        <f>VLOOKUP(C310,SOURCE!S$6:Y$10018,7,0)</f>
        <v>1457</v>
      </c>
      <c r="J310" s="28" t="str">
        <f>VLOOKUP(C310,SOURCE!S$6:Y$10018,6,0)</f>
        <v>EIGVEC</v>
      </c>
      <c r="K310" s="29" t="str">
        <f t="shared" si="21"/>
        <v>EIGVEC</v>
      </c>
      <c r="L310" s="39" t="str">
        <f>VLOOKUP(C310,SOURCE!S$6:Y$10018,2,0)</f>
        <v/>
      </c>
      <c r="M310" t="str">
        <f>IF(VLOOKUP(I310,SOURCE!B:M,2,0)="/  { itemToBeCoded","To be coded","")</f>
        <v/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"EIGVEC"</v>
      </c>
      <c r="U310">
        <f t="shared" si="22"/>
        <v>51</v>
      </c>
      <c r="V310" s="53">
        <f t="shared" si="23"/>
        <v>299797199.25280225</v>
      </c>
      <c r="W310" t="str">
        <f>IF(AND(O310,VLOOKUP(I310,SOURCE!B:M,2,0)&lt;&gt;"/  { itemToBeCoded"),IF(ISERROR(VLOOKUP(J310,TEST!A:F,5,0)),"",VLOOKUP(J310,TEST!A:F,5,0)),"")</f>
        <v/>
      </c>
      <c r="X310" t="str">
        <f>IF(AND(O310,VLOOKUP(I310,SOURCE!B:M,2,0)&lt;&gt;"/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str">
        <f>VLOOKUP(C311,SOURCE!$S$3:$Z$2839,8,0)</f>
        <v>ITM_ENDP</v>
      </c>
      <c r="E311" s="26" t="str">
        <f>CHAR(34)&amp;VLOOKUP(C311,SOURCE!$S$3:$Z$2839,6,0)&amp;CHAR(34)</f>
        <v>"ENDP"</v>
      </c>
      <c r="F311" s="22" t="str">
        <f>VLOOKUP(C311,SOURCE!$S$3:$AA$2839,9,0)&amp;"           {"&amp;D311&amp;",   "&amp;E311&amp;"},"</f>
        <v>//           {ITM_ENDP,   "ENDP"},</v>
      </c>
      <c r="H311" t="b">
        <f>ISNA(VLOOKUP(J311,J312:J$823,1,0))</f>
        <v>1</v>
      </c>
      <c r="I311" s="27">
        <f>VLOOKUP(C311,SOURCE!S$6:Y$10018,7,0)</f>
        <v>1459</v>
      </c>
      <c r="J311" s="28" t="str">
        <f>VLOOKUP(C311,SOURCE!S$6:Y$10018,6,0)</f>
        <v>ENDP</v>
      </c>
      <c r="K311" s="29" t="str">
        <f t="shared" si="21"/>
        <v>End</v>
      </c>
      <c r="L311" s="39" t="str">
        <f>VLOOKUP(C311,SOURCE!S$6:Y$10018,2,0)</f>
        <v/>
      </c>
      <c r="M311" t="str">
        <f>IF(VLOOKUP(I311,SOURCE!B:M,2,0)="/  { itemToBeCoded","To be coded","")</f>
        <v>To be coded</v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"End"</v>
      </c>
      <c r="U311">
        <f t="shared" si="22"/>
        <v>51</v>
      </c>
      <c r="V311" s="53">
        <f t="shared" si="23"/>
        <v>299797199.25280225</v>
      </c>
      <c r="W311" t="str">
        <f>IF(AND(O311,VLOOKUP(I311,SOURCE!B:M,2,0)&lt;&gt;"/  { itemToBeCoded"),IF(ISERROR(VLOOKUP(J311,TEST!A:F,5,0)),"",VLOOKUP(J311,TEST!A:F,5,0)),"")</f>
        <v/>
      </c>
      <c r="X311" t="str">
        <f>IF(AND(O311,VLOOKUP(I311,SOURCE!B:M,2,0)&lt;&gt;"/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str">
        <f>VLOOKUP(C312,SOURCE!$S$3:$Z$2839,8,0)</f>
        <v>ITM_ENG</v>
      </c>
      <c r="E312" s="26" t="str">
        <f>CHAR(34)&amp;VLOOKUP(C312,SOURCE!$S$3:$Z$2839,6,0)&amp;CHAR(34)</f>
        <v>"ENG"</v>
      </c>
      <c r="F312" s="22" t="str">
        <f>VLOOKUP(C312,SOURCE!$S$3:$AA$2839,9,0)&amp;"           {"&amp;D312&amp;",   "&amp;E312&amp;"},"</f>
        <v xml:space="preserve">           {ITM_ENG,   "ENG"},</v>
      </c>
      <c r="H312" t="b">
        <f>ISNA(VLOOKUP(J312,J313:J$823,1,0))</f>
        <v>1</v>
      </c>
      <c r="I312" s="27">
        <f>VLOOKUP(C312,SOURCE!S$6:Y$10018,7,0)</f>
        <v>1460</v>
      </c>
      <c r="J312" s="28" t="str">
        <f>VLOOKUP(C312,SOURCE!S$6:Y$10018,6,0)</f>
        <v>ENG</v>
      </c>
      <c r="K312" s="29" t="str">
        <f t="shared" si="21"/>
        <v>ENG</v>
      </c>
      <c r="L312" s="39" t="str">
        <f>VLOOKUP(C312,SOURCE!S$6:Y$10018,2,0)</f>
        <v>DISP</v>
      </c>
      <c r="M312" t="str">
        <f>IF(VLOOKUP(I312,SOURCE!B:M,2,0)="/  { itemToBeCoded","To be coded","")</f>
        <v/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"ENG"</v>
      </c>
      <c r="U312">
        <f t="shared" si="22"/>
        <v>51</v>
      </c>
      <c r="V312" s="53">
        <f t="shared" si="23"/>
        <v>299797199.25280225</v>
      </c>
      <c r="W312" t="str">
        <f>IF(AND(O312,VLOOKUP(I312,SOURCE!B:M,2,0)&lt;&gt;"/  { itemToBeCoded"),IF(ISERROR(VLOOKUP(J312,TEST!A:F,5,0)),"",VLOOKUP(J312,TEST!A:F,5,0)),"")</f>
        <v/>
      </c>
      <c r="X312" t="str">
        <f>IF(AND(O312,VLOOKUP(I312,SOURCE!B:M,2,0)&lt;&gt;"/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str">
        <f>VLOOKUP(C313,SOURCE!$S$3:$Z$2839,8,0)</f>
        <v>ITM_ENORM</v>
      </c>
      <c r="E313" s="26" t="str">
        <f>CHAR(34)&amp;VLOOKUP(C313,SOURCE!$S$3:$Z$2839,6,0)&amp;CHAR(34)</f>
        <v>"ENORM"</v>
      </c>
      <c r="F313" s="22" t="str">
        <f>VLOOKUP(C313,SOURCE!$S$3:$AA$2839,9,0)&amp;"           {"&amp;D313&amp;",   "&amp;E313&amp;"},"</f>
        <v>//           {ITM_ENORM,   "ENORM"},</v>
      </c>
      <c r="H313" t="b">
        <f>ISNA(VLOOKUP(J313,J314:J$823,1,0))</f>
        <v>1</v>
      </c>
      <c r="I313" s="27">
        <f>VLOOKUP(C313,SOURCE!S$6:Y$10018,7,0)</f>
        <v>1461</v>
      </c>
      <c r="J313" s="28" t="str">
        <f>VLOOKUP(C313,SOURCE!S$6:Y$10018,6,0)</f>
        <v>ENORM</v>
      </c>
      <c r="K313" s="29" t="str">
        <f t="shared" si="21"/>
        <v>ENORM</v>
      </c>
      <c r="L313" s="39" t="str">
        <f>VLOOKUP(C313,SOURCE!S$6:Y$10018,2,0)</f>
        <v/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"ENORM"</v>
      </c>
      <c r="U313">
        <f t="shared" si="22"/>
        <v>51</v>
      </c>
      <c r="V313" s="53">
        <f t="shared" si="23"/>
        <v>299797199.25280225</v>
      </c>
      <c r="W313" t="str">
        <f>IF(AND(O313,VLOOKUP(I313,SOURCE!B:M,2,0)&lt;&gt;"/  { itemToBeCoded"),IF(ISERROR(VLOOKUP(J313,TEST!A:F,5,0)),"",VLOOKUP(J313,TEST!A:F,5,0)),"")</f>
        <v/>
      </c>
      <c r="X313" t="str">
        <f>IF(AND(O313,VLOOKUP(I313,SOURCE!B:M,2,0)&lt;&gt;"/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str">
        <f>VLOOKUP(C314,SOURCE!$S$3:$Z$2839,8,0)</f>
        <v>ITM_EQ_DEL</v>
      </c>
      <c r="E314" s="26" t="str">
        <f>CHAR(34)&amp;VLOOKUP(C314,SOURCE!$S$3:$Z$2839,6,0)&amp;CHAR(34)</f>
        <v>"EQ.DEL"</v>
      </c>
      <c r="F314" s="22" t="str">
        <f>VLOOKUP(C314,SOURCE!$S$3:$AA$2839,9,0)&amp;"           {"&amp;D314&amp;",   "&amp;E314&amp;"},"</f>
        <v>//           {ITM_EQ_DEL,   "EQ.DEL"},</v>
      </c>
      <c r="H314" t="b">
        <f>ISNA(VLOOKUP(J314,J315:J$823,1,0))</f>
        <v>1</v>
      </c>
      <c r="I314" s="27">
        <f>VLOOKUP(C314,SOURCE!S$6:Y$10018,7,0)</f>
        <v>1463</v>
      </c>
      <c r="J314" s="28" t="str">
        <f>VLOOKUP(C314,SOURCE!S$6:Y$10018,6,0)</f>
        <v>EQ.DEL</v>
      </c>
      <c r="K314" s="29" t="str">
        <f t="shared" si="21"/>
        <v>DELETE</v>
      </c>
      <c r="L314" s="39" t="str">
        <f>VLOOKUP(C314,SOURCE!S$6:Y$10018,2,0)</f>
        <v/>
      </c>
      <c r="M314" t="str">
        <f>IF(VLOOKUP(I314,SOURCE!B:M,2,0)="/  { itemToBeCoded","To be coded","")</f>
        <v>To be coded</v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"DELETE"</v>
      </c>
      <c r="U314">
        <f t="shared" si="22"/>
        <v>51</v>
      </c>
      <c r="V314" s="53">
        <f t="shared" si="23"/>
        <v>299797199.25280225</v>
      </c>
      <c r="W314" t="str">
        <f>IF(AND(O314,VLOOKUP(I314,SOURCE!B:M,2,0)&lt;&gt;"/  { itemToBeCoded"),IF(ISERROR(VLOOKUP(J314,TEST!A:F,5,0)),"",VLOOKUP(J314,TEST!A:F,5,0)),"")</f>
        <v/>
      </c>
      <c r="X314" t="str">
        <f>IF(AND(O314,VLOOKUP(I314,SOURCE!B:M,2,0)&lt;&gt;"/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str">
        <f>VLOOKUP(C315,SOURCE!$S$3:$Z$2839,8,0)</f>
        <v>ITM_EQ_EDI</v>
      </c>
      <c r="E315" s="26" t="str">
        <f>CHAR(34)&amp;VLOOKUP(C315,SOURCE!$S$3:$Z$2839,6,0)&amp;CHAR(34)</f>
        <v>"EQ.EDI"</v>
      </c>
      <c r="F315" s="22" t="str">
        <f>VLOOKUP(C315,SOURCE!$S$3:$AA$2839,9,0)&amp;"           {"&amp;D315&amp;",   "&amp;E315&amp;"},"</f>
        <v>//           {ITM_EQ_EDI,   "EQ.EDI"},</v>
      </c>
      <c r="H315" t="b">
        <f>ISNA(VLOOKUP(J315,J316:J$823,1,0))</f>
        <v>1</v>
      </c>
      <c r="I315" s="27">
        <f>VLOOKUP(C315,SOURCE!S$6:Y$10018,7,0)</f>
        <v>1464</v>
      </c>
      <c r="J315" s="28" t="str">
        <f>VLOOKUP(C315,SOURCE!S$6:Y$10018,6,0)</f>
        <v>EQ.EDI</v>
      </c>
      <c r="K315" s="29" t="str">
        <f t="shared" si="21"/>
        <v>EDIT</v>
      </c>
      <c r="L315" s="39" t="str">
        <f>VLOOKUP(C315,SOURCE!S$6:Y$10018,2,0)</f>
        <v/>
      </c>
      <c r="M315" t="str">
        <f>IF(VLOOKUP(I315,SOURCE!B:M,2,0)="/  { itemToBeCoded","To be coded","")</f>
        <v>To be coded</v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"EDIT"</v>
      </c>
      <c r="U315">
        <f t="shared" si="22"/>
        <v>51</v>
      </c>
      <c r="V315" s="53">
        <f t="shared" si="23"/>
        <v>299797199.25280225</v>
      </c>
      <c r="W315" t="str">
        <f>IF(AND(O315,VLOOKUP(I315,SOURCE!B:M,2,0)&lt;&gt;"/  { itemToBeCoded"),IF(ISERROR(VLOOKUP(J315,TEST!A:F,5,0)),"",VLOOKUP(J315,TEST!A:F,5,0)),"")</f>
        <v/>
      </c>
      <c r="X315" t="str">
        <f>IF(AND(O315,VLOOKUP(I315,SOURCE!B:M,2,0)&lt;&gt;"/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str">
        <f>VLOOKUP(C316,SOURCE!$S$3:$Z$2839,8,0)</f>
        <v>ITM_EQ_NEW</v>
      </c>
      <c r="E316" s="26" t="str">
        <f>CHAR(34)&amp;VLOOKUP(C316,SOURCE!$S$3:$Z$2839,6,0)&amp;CHAR(34)</f>
        <v>"EQ.NEW"</v>
      </c>
      <c r="F316" s="22" t="str">
        <f>VLOOKUP(C316,SOURCE!$S$3:$AA$2839,9,0)&amp;"           {"&amp;D316&amp;",   "&amp;E316&amp;"},"</f>
        <v>//           {ITM_EQ_NEW,   "EQ.NEW"},</v>
      </c>
      <c r="H316" t="b">
        <f>ISNA(VLOOKUP(J316,J317:J$823,1,0))</f>
        <v>1</v>
      </c>
      <c r="I316" s="27">
        <f>VLOOKUP(C316,SOURCE!S$6:Y$10018,7,0)</f>
        <v>1465</v>
      </c>
      <c r="J316" s="28" t="str">
        <f>VLOOKUP(C316,SOURCE!S$6:Y$10018,6,0)</f>
        <v>EQ.NEW</v>
      </c>
      <c r="K316" s="29" t="str">
        <f t="shared" si="21"/>
        <v>NEW</v>
      </c>
      <c r="L316" s="39" t="str">
        <f>VLOOKUP(C316,SOURCE!S$6:Y$10018,2,0)</f>
        <v/>
      </c>
      <c r="M316" t="str">
        <f>IF(VLOOKUP(I316,SOURCE!B:M,2,0)="/  { itemToBeCoded","To be coded","")</f>
        <v>To be coded</v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"NEW"</v>
      </c>
      <c r="U316">
        <f t="shared" si="22"/>
        <v>51</v>
      </c>
      <c r="V316" s="53">
        <f t="shared" si="23"/>
        <v>299797199.25280225</v>
      </c>
      <c r="W316" t="str">
        <f>IF(AND(O316,VLOOKUP(I316,SOURCE!B:M,2,0)&lt;&gt;"/  { itemToBeCoded"),IF(ISERROR(VLOOKUP(J316,TEST!A:F,5,0)),"",VLOOKUP(J316,TEST!A:F,5,0)),"")</f>
        <v/>
      </c>
      <c r="X316" t="str">
        <f>IF(AND(O316,VLOOKUP(I316,SOURCE!B:M,2,0)&lt;&gt;"/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str">
        <f>VLOOKUP(C317,SOURCE!$S$3:$Z$2839,8,0)</f>
        <v>ITM_ERF</v>
      </c>
      <c r="E317" s="26" t="str">
        <f>CHAR(34)&amp;VLOOKUP(C317,SOURCE!$S$3:$Z$2839,6,0)&amp;CHAR(34)</f>
        <v>"ERF"</v>
      </c>
      <c r="F317" s="22" t="str">
        <f>VLOOKUP(C317,SOURCE!$S$3:$AA$2839,9,0)&amp;"           {"&amp;D317&amp;",   "&amp;E317&amp;"},"</f>
        <v>//           {ITM_ERF,   "ERF"},</v>
      </c>
      <c r="H317" t="b">
        <f>ISNA(VLOOKUP(J317,J318:J$823,1,0))</f>
        <v>1</v>
      </c>
      <c r="I317" s="27">
        <f>VLOOKUP(C317,SOURCE!S$6:Y$10018,7,0)</f>
        <v>1466</v>
      </c>
      <c r="J317" s="28" t="str">
        <f>VLOOKUP(C317,SOURCE!S$6:Y$10018,6,0)</f>
        <v>ERF</v>
      </c>
      <c r="K317" s="29" t="str">
        <f t="shared" si="21"/>
        <v>erf</v>
      </c>
      <c r="L317" s="39" t="str">
        <f>VLOOKUP(C317,SOURCE!S$6:Y$10018,2,0)</f>
        <v/>
      </c>
      <c r="M317" t="str">
        <f>IF(VLOOKUP(I317,SOURCE!B:M,2,0)="/  { itemToBeCoded","To be coded","")</f>
        <v/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"erf"</v>
      </c>
      <c r="U317">
        <f t="shared" si="22"/>
        <v>51</v>
      </c>
      <c r="V317" s="53">
        <f t="shared" si="23"/>
        <v>299797199.25280225</v>
      </c>
      <c r="W317" t="str">
        <f>IF(AND(O317,VLOOKUP(I317,SOURCE!B:M,2,0)&lt;&gt;"/  { itemToBeCoded"),IF(ISERROR(VLOOKUP(J317,TEST!A:F,5,0)),"",VLOOKUP(J317,TEST!A:F,5,0)),"")</f>
        <v/>
      </c>
      <c r="X317" t="str">
        <f>IF(AND(O317,VLOOKUP(I317,SOURCE!B:M,2,0)&lt;&gt;"/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str">
        <f>VLOOKUP(C318,SOURCE!$S$3:$Z$2839,8,0)</f>
        <v>ITM_ERFC</v>
      </c>
      <c r="E318" s="26" t="str">
        <f>CHAR(34)&amp;VLOOKUP(C318,SOURCE!$S$3:$Z$2839,6,0)&amp;CHAR(34)</f>
        <v>"ERFC"</v>
      </c>
      <c r="F318" s="22" t="str">
        <f>VLOOKUP(C318,SOURCE!$S$3:$AA$2839,9,0)&amp;"           {"&amp;D318&amp;",   "&amp;E318&amp;"},"</f>
        <v>//           {ITM_ERFC,   "ERFC"},</v>
      </c>
      <c r="H318" t="b">
        <f>ISNA(VLOOKUP(J318,J319:J$823,1,0))</f>
        <v>1</v>
      </c>
      <c r="I318" s="27">
        <f>VLOOKUP(C318,SOURCE!S$6:Y$10018,7,0)</f>
        <v>1467</v>
      </c>
      <c r="J318" s="28" t="str">
        <f>VLOOKUP(C318,SOURCE!S$6:Y$10018,6,0)</f>
        <v>ERFC</v>
      </c>
      <c r="K318" s="30" t="str">
        <f t="shared" si="21"/>
        <v>erfc</v>
      </c>
      <c r="L318" s="40" t="str">
        <f>VLOOKUP(C318,SOURCE!S$6:Y$10018,2,0)</f>
        <v/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"erfc"</v>
      </c>
      <c r="U318">
        <f t="shared" si="22"/>
        <v>51</v>
      </c>
      <c r="V318" s="53">
        <f t="shared" si="23"/>
        <v>299797199.25280225</v>
      </c>
      <c r="W318" t="str">
        <f>IF(AND(O318,VLOOKUP(I318,SOURCE!B:M,2,0)&lt;&gt;"/  { itemToBeCoded"),IF(ISERROR(VLOOKUP(J318,TEST!A:F,5,0)),"",VLOOKUP(J318,TEST!A:F,5,0)),"")</f>
        <v/>
      </c>
      <c r="X318" t="str">
        <f>IF(AND(O318,VLOOKUP(I318,SOURCE!B:M,2,0)&lt;&gt;"/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str">
        <f>VLOOKUP(C319,SOURCE!$S$3:$Z$2839,8,0)</f>
        <v>ITM_ERR</v>
      </c>
      <c r="E319" s="26" t="str">
        <f>CHAR(34)&amp;VLOOKUP(C319,SOURCE!$S$3:$Z$2839,6,0)&amp;CHAR(34)</f>
        <v>"ERR"</v>
      </c>
      <c r="F319" s="22" t="str">
        <f>VLOOKUP(C319,SOURCE!$S$3:$AA$2839,9,0)&amp;"           {"&amp;D319&amp;",   "&amp;E319&amp;"},"</f>
        <v>//           {ITM_ERR,   "ERR"},</v>
      </c>
      <c r="H319" t="b">
        <f>ISNA(VLOOKUP(J319,J320:J$823,1,0))</f>
        <v>1</v>
      </c>
      <c r="I319" s="27">
        <f>VLOOKUP(C319,SOURCE!S$6:Y$10018,7,0)</f>
        <v>1468</v>
      </c>
      <c r="J319" s="28" t="str">
        <f>VLOOKUP(C319,SOURCE!S$6:Y$10018,6,0)</f>
        <v>ERR</v>
      </c>
      <c r="K319" s="29" t="str">
        <f t="shared" si="21"/>
        <v>ERR</v>
      </c>
      <c r="L319" s="39" t="str">
        <f>VLOOKUP(C319,SOURCE!S$6:Y$10018,2,0)</f>
        <v/>
      </c>
      <c r="M319" t="str">
        <f>IF(VLOOKUP(I319,SOURCE!B:M,2,0)="/  { itemToBeCoded","To be coded","")</f>
        <v>To be coded</v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"ERR"</v>
      </c>
      <c r="U319">
        <f t="shared" si="22"/>
        <v>51</v>
      </c>
      <c r="V319" s="53">
        <f t="shared" si="23"/>
        <v>299797199.25280225</v>
      </c>
      <c r="W319" t="str">
        <f>IF(AND(O319,VLOOKUP(I319,SOURCE!B:M,2,0)&lt;&gt;"/  { itemToBeCoded"),IF(ISERROR(VLOOKUP(J319,TEST!A:F,5,0)),"",VLOOKUP(J319,TEST!A:F,5,0)),"")</f>
        <v/>
      </c>
      <c r="X319" t="str">
        <f>IF(AND(O319,VLOOKUP(I319,SOURCE!B:M,2,0)&lt;&gt;"/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str">
        <f>VLOOKUP(C320,SOURCE!$S$3:$Z$2839,8,0)</f>
        <v>ITM_EXITALL</v>
      </c>
      <c r="E320" s="26" t="str">
        <f>CHAR(34)&amp;VLOOKUP(C320,SOURCE!$S$3:$Z$2839,6,0)&amp;CHAR(34)</f>
        <v>"EXITALL"</v>
      </c>
      <c r="F320" s="22" t="str">
        <f>VLOOKUP(C320,SOURCE!$S$3:$AA$2839,9,0)&amp;"           {"&amp;D320&amp;",   "&amp;E320&amp;"},"</f>
        <v>//           {ITM_EXITALL,   "EXITALL"},</v>
      </c>
      <c r="H320" t="b">
        <f>ISNA(VLOOKUP(J320,J321:J$823,1,0))</f>
        <v>1</v>
      </c>
      <c r="I320" s="27">
        <f>VLOOKUP(C320,SOURCE!S$6:Y$10018,7,0)</f>
        <v>1469</v>
      </c>
      <c r="J320" s="28" t="str">
        <f>VLOOKUP(C320,SOURCE!S$6:Y$10018,6,0)</f>
        <v>EXITALL</v>
      </c>
      <c r="K320" s="30" t="str">
        <f t="shared" si="21"/>
        <v>EXITall</v>
      </c>
      <c r="L320" s="40" t="str">
        <f>VLOOKUP(C320,SOURCE!S$6:Y$10018,2,0)</f>
        <v/>
      </c>
      <c r="M320" t="str">
        <f>IF(VLOOKUP(I320,SOURCE!B:M,2,0)="/  { itemToBeCoded","To be coded","")</f>
        <v>To be coded</v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"EXITall"</v>
      </c>
      <c r="U320">
        <f t="shared" si="22"/>
        <v>51</v>
      </c>
      <c r="V320" s="53">
        <f t="shared" si="23"/>
        <v>299797199.25280225</v>
      </c>
      <c r="W320" t="str">
        <f>IF(AND(O320,VLOOKUP(I320,SOURCE!B:M,2,0)&lt;&gt;"/  { itemToBeCoded"),IF(ISERROR(VLOOKUP(J320,TEST!A:F,5,0)),"",VLOOKUP(J320,TEST!A:F,5,0)),"")</f>
        <v/>
      </c>
      <c r="X320" t="str">
        <f>IF(AND(O320,VLOOKUP(I320,SOURCE!B:M,2,0)&lt;&gt;"/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str">
        <f>VLOOKUP(C321,SOURCE!$S$3:$Z$2839,8,0)</f>
        <v>ITM_EXPT</v>
      </c>
      <c r="E321" s="26" t="str">
        <f>CHAR(34)&amp;VLOOKUP(C321,SOURCE!$S$3:$Z$2839,6,0)&amp;CHAR(34)</f>
        <v>"EXPT"</v>
      </c>
      <c r="F321" s="22" t="str">
        <f>VLOOKUP(C321,SOURCE!$S$3:$AA$2839,9,0)&amp;"           {"&amp;D321&amp;",   "&amp;E321&amp;"},"</f>
        <v xml:space="preserve">           {ITM_EXPT,   "EXPT"},</v>
      </c>
      <c r="H321" t="b">
        <f>ISNA(VLOOKUP(J321,J322:J$823,1,0))</f>
        <v>1</v>
      </c>
      <c r="I321" s="27">
        <f>VLOOKUP(C321,SOURCE!S$6:Y$10018,7,0)</f>
        <v>1470</v>
      </c>
      <c r="J321" s="28" t="str">
        <f>VLOOKUP(C321,SOURCE!S$6:Y$10018,6,0)</f>
        <v>EXPT</v>
      </c>
      <c r="K321" s="29" t="str">
        <f t="shared" si="21"/>
        <v>EXPT</v>
      </c>
      <c r="L321" s="39" t="str">
        <f>VLOOKUP(C321,SOURCE!S$6:Y$10018,2,0)</f>
        <v/>
      </c>
      <c r="M321" t="str">
        <f>IF(VLOOKUP(I321,SOURCE!B:M,2,0)="/  { itemToBeCoded","To be coded","")</f>
        <v/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"EXPT"</v>
      </c>
      <c r="U321">
        <f t="shared" si="22"/>
        <v>51</v>
      </c>
      <c r="V321" s="53">
        <f t="shared" si="23"/>
        <v>299797199.25280225</v>
      </c>
      <c r="W321" t="str">
        <f>IF(AND(O321,VLOOKUP(I321,SOURCE!B:M,2,0)&lt;&gt;"/  { itemToBeCoded"),IF(ISERROR(VLOOKUP(J321,TEST!A:F,5,0)),"",VLOOKUP(J321,TEST!A:F,5,0)),"")</f>
        <v/>
      </c>
      <c r="X321" t="str">
        <f>IF(AND(O321,VLOOKUP(I321,SOURCE!B:M,2,0)&lt;&gt;"/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str">
        <f>VLOOKUP(C322,SOURCE!$S$3:$Z$2839,8,0)</f>
        <v>ITM_GET_JUL_GREG</v>
      </c>
      <c r="E322" s="26" t="str">
        <f>CHAR(34)&amp;VLOOKUP(C322,SOURCE!$S$3:$Z$2839,6,0)&amp;CHAR(34)</f>
        <v>"J/G?"</v>
      </c>
      <c r="F322" s="22" t="str">
        <f>VLOOKUP(C322,SOURCE!$S$3:$AA$2839,9,0)&amp;"           {"&amp;D322&amp;",   "&amp;E322&amp;"},"</f>
        <v>//           {ITM_GET_JUL_GREG,   "J/G?"},</v>
      </c>
      <c r="H322" t="b">
        <f>ISNA(VLOOKUP(J322,J323:J$823,1,0))</f>
        <v>1</v>
      </c>
      <c r="I322" s="27">
        <f>VLOOKUP(C322,SOURCE!S$6:Y$10018,7,0)</f>
        <v>1471</v>
      </c>
      <c r="J322" s="28" t="str">
        <f>VLOOKUP(C322,SOURCE!S$6:Y$10018,6,0)</f>
        <v>J/G?</v>
      </c>
      <c r="K322" s="30" t="str">
        <f t="shared" si="21"/>
        <v>J/G?</v>
      </c>
      <c r="L322" s="40" t="str">
        <f>VLOOKUP(C322,SOURCE!S$6:Y$10018,2,0)</f>
        <v/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"J/G?"</v>
      </c>
      <c r="U322">
        <f t="shared" si="22"/>
        <v>51</v>
      </c>
      <c r="V322" s="53">
        <f t="shared" si="23"/>
        <v>299797199.25280225</v>
      </c>
      <c r="W322" t="str">
        <f>IF(AND(O322,VLOOKUP(I322,SOURCE!B:M,2,0)&lt;&gt;"/  { itemToBeCoded"),IF(ISERROR(VLOOKUP(J322,TEST!A:F,5,0)),"",VLOOKUP(J322,TEST!A:F,5,0)),"")</f>
        <v/>
      </c>
      <c r="X322" t="str">
        <f>IF(AND(O322,VLOOKUP(I322,SOURCE!B:M,2,0)&lt;&gt;"/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str">
        <f>VLOOKUP(C323,SOURCE!$S$3:$Z$2839,8,0)</f>
        <v>ITM_FIB</v>
      </c>
      <c r="E323" s="26" t="str">
        <f>CHAR(34)&amp;VLOOKUP(C323,SOURCE!$S$3:$Z$2839,6,0)&amp;CHAR(34)</f>
        <v>"FIB"</v>
      </c>
      <c r="F323" s="22" t="str">
        <f>VLOOKUP(C323,SOURCE!$S$3:$AA$2839,9,0)&amp;"           {"&amp;D323&amp;",   "&amp;E323&amp;"},"</f>
        <v xml:space="preserve">           {ITM_FIB,   "FIB"},</v>
      </c>
      <c r="H323" t="b">
        <f>ISNA(VLOOKUP(J323,J324:J$823,1,0))</f>
        <v>1</v>
      </c>
      <c r="I323" s="27">
        <f>VLOOKUP(C323,SOURCE!S$6:Y$10018,7,0)</f>
        <v>1472</v>
      </c>
      <c r="J323" s="28" t="str">
        <f>VLOOKUP(C323,SOURCE!S$6:Y$10018,6,0)</f>
        <v>FIB</v>
      </c>
      <c r="K323" s="29" t="str">
        <f t="shared" si="21"/>
        <v>FIB</v>
      </c>
      <c r="L323" s="39" t="str">
        <f>VLOOKUP(C323,SOURCE!S$6:Y$10018,2,0)</f>
        <v/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"FIB"</v>
      </c>
      <c r="U323">
        <f t="shared" si="22"/>
        <v>51</v>
      </c>
      <c r="V323" s="53">
        <f t="shared" si="23"/>
        <v>299797199.25280225</v>
      </c>
      <c r="W323" t="str">
        <f>IF(AND(O323,VLOOKUP(I323,SOURCE!B:M,2,0)&lt;&gt;"/  { itemToBeCoded"),IF(ISERROR(VLOOKUP(J323,TEST!A:F,5,0)),"",VLOOKUP(J323,TEST!A:F,5,0)),"")</f>
        <v/>
      </c>
      <c r="X323" t="str">
        <f>IF(AND(O323,VLOOKUP(I323,SOURCE!B:M,2,0)&lt;&gt;"/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str">
        <f>VLOOKUP(C324,SOURCE!$S$3:$Z$2839,8,0)</f>
        <v>ITM_FIX</v>
      </c>
      <c r="E324" s="26" t="str">
        <f>CHAR(34)&amp;VLOOKUP(C324,SOURCE!$S$3:$Z$2839,6,0)&amp;CHAR(34)</f>
        <v>"FIX"</v>
      </c>
      <c r="F324" s="22" t="str">
        <f>VLOOKUP(C324,SOURCE!$S$3:$AA$2839,9,0)&amp;"           {"&amp;D324&amp;",   "&amp;E324&amp;"},"</f>
        <v xml:space="preserve">           {ITM_FIX,   "FIX"},</v>
      </c>
      <c r="H324" t="b">
        <f>ISNA(VLOOKUP(J324,J325:J$823,1,0))</f>
        <v>1</v>
      </c>
      <c r="I324" s="27">
        <f>VLOOKUP(C324,SOURCE!S$6:Y$10018,7,0)</f>
        <v>1473</v>
      </c>
      <c r="J324" s="28" t="str">
        <f>VLOOKUP(C324,SOURCE!S$6:Y$10018,6,0)</f>
        <v>FIX</v>
      </c>
      <c r="K324" s="30" t="str">
        <f t="shared" si="21"/>
        <v>FIX</v>
      </c>
      <c r="L324" s="40" t="str">
        <f>VLOOKUP(C324,SOURCE!S$6:Y$10018,2,0)</f>
        <v/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"FIX"</v>
      </c>
      <c r="U324">
        <f t="shared" si="22"/>
        <v>51</v>
      </c>
      <c r="V324" s="53">
        <f t="shared" si="23"/>
        <v>299797199.25280225</v>
      </c>
      <c r="W324" t="str">
        <f>IF(AND(O324,VLOOKUP(I324,SOURCE!B:M,2,0)&lt;&gt;"/  { itemToBeCoded"),IF(ISERROR(VLOOKUP(J324,TEST!A:F,5,0)),"",VLOOKUP(J324,TEST!A:F,5,0)),"")</f>
        <v/>
      </c>
      <c r="X324" t="str">
        <f>IF(AND(O324,VLOOKUP(I324,SOURCE!B:M,2,0)&lt;&gt;"/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str">
        <f>VLOOKUP(C325,SOURCE!$S$3:$Z$2839,8,0)</f>
        <v>ITM_FLASH</v>
      </c>
      <c r="E325" s="26" t="str">
        <f>CHAR(34)&amp;VLOOKUP(C325,SOURCE!$S$3:$Z$2839,6,0)&amp;CHAR(34)</f>
        <v>"FLASH?"</v>
      </c>
      <c r="F325" s="22" t="str">
        <f>VLOOKUP(C325,SOURCE!$S$3:$AA$2839,9,0)&amp;"           {"&amp;D325&amp;",   "&amp;E325&amp;"},"</f>
        <v>//           {ITM_FLASH,   "FLASH?"},</v>
      </c>
      <c r="H325" t="b">
        <f>ISNA(VLOOKUP(J325,J326:J$823,1,0))</f>
        <v>1</v>
      </c>
      <c r="I325" s="27">
        <f>VLOOKUP(C325,SOURCE!S$6:Y$10018,7,0)</f>
        <v>1474</v>
      </c>
      <c r="J325" s="28" t="str">
        <f>VLOOKUP(C325,SOURCE!S$6:Y$10018,6,0)</f>
        <v>FLASH?</v>
      </c>
      <c r="K325" s="29" t="str">
        <f t="shared" si="21"/>
        <v>FLASH?</v>
      </c>
      <c r="L325" s="39" t="str">
        <f>VLOOKUP(C325,SOURCE!S$6:Y$10018,2,0)</f>
        <v>INFO</v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"FLASH?"</v>
      </c>
      <c r="U325">
        <f t="shared" si="22"/>
        <v>51</v>
      </c>
      <c r="V325" s="53">
        <f t="shared" si="23"/>
        <v>299797199.25280225</v>
      </c>
      <c r="W325" t="str">
        <f>IF(AND(O325,VLOOKUP(I325,SOURCE!B:M,2,0)&lt;&gt;"/  { itemToBeCoded"),IF(ISERROR(VLOOKUP(J325,TEST!A:F,5,0)),"",VLOOKUP(J325,TEST!A:F,5,0)),"")</f>
        <v/>
      </c>
      <c r="X325" t="str">
        <f>IF(AND(O325,VLOOKUP(I325,SOURCE!B:M,2,0)&lt;&gt;"/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str">
        <f>VLOOKUP(C326,SOURCE!$S$3:$Z$2839,8,0)</f>
        <v>ITM_FQX</v>
      </c>
      <c r="E326" s="26" t="str">
        <f>CHAR(34)&amp;VLOOKUP(C326,SOURCE!$S$3:$Z$2839,6,0)&amp;CHAR(34)</f>
        <v>"F'(X)"</v>
      </c>
      <c r="F326" s="22" t="str">
        <f>VLOOKUP(C326,SOURCE!$S$3:$AA$2839,9,0)&amp;"           {"&amp;D326&amp;",   "&amp;E326&amp;"},"</f>
        <v>//           {ITM_FQX,   "F'(X)"},</v>
      </c>
      <c r="H326" t="b">
        <f>ISNA(VLOOKUP(J326,J327:J$823,1,0))</f>
        <v>1</v>
      </c>
      <c r="I326" s="27">
        <f>VLOOKUP(C326,SOURCE!S$6:Y$10018,7,0)</f>
        <v>1475</v>
      </c>
      <c r="J326" s="28" t="str">
        <f>VLOOKUP(C326,SOURCE!S$6:Y$10018,6,0)</f>
        <v>F'(X)</v>
      </c>
      <c r="K326" s="30" t="str">
        <f t="shared" si="21"/>
        <v>f'(x)</v>
      </c>
      <c r="L326" s="40" t="str">
        <f>VLOOKUP(C326,SOURCE!S$6:Y$10018,2,0)</f>
        <v/>
      </c>
      <c r="M326" t="str">
        <f>IF(VLOOKUP(I326,SOURCE!B:M,2,0)="/  { itemToBeCoded","To be coded","")</f>
        <v>To be coded</v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"f'(x)"</v>
      </c>
      <c r="U326">
        <f t="shared" si="22"/>
        <v>51</v>
      </c>
      <c r="V326" s="53">
        <f t="shared" si="23"/>
        <v>299797199.25280225</v>
      </c>
      <c r="W326" t="str">
        <f>IF(AND(O326,VLOOKUP(I326,SOURCE!B:M,2,0)&lt;&gt;"/  { itemToBeCoded"),IF(ISERROR(VLOOKUP(J326,TEST!A:F,5,0)),"",VLOOKUP(J326,TEST!A:F,5,0)),"")</f>
        <v/>
      </c>
      <c r="X326" t="str">
        <f>IF(AND(O326,VLOOKUP(I326,SOURCE!B:M,2,0)&lt;&gt;"/  { itemToBeCoded"),IF(ISERROR(VLOOKUP(J326,TEST!A:F,6,0)),"",VLOOKUP(J326,TEST!A:F,6,0)),"")</f>
        <v/>
      </c>
      <c r="Y326" t="str">
        <f t="shared" ref="Y326:Y350" si="24">IF(AND(N326&lt;&gt;"",X326&lt;&gt;""),"both","")</f>
        <v/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str">
        <f>VLOOKUP(C327,SOURCE!$S$3:$Z$2839,8,0)</f>
        <v>ITM_FDQX</v>
      </c>
      <c r="E327" s="26" t="str">
        <f>CHAR(34)&amp;VLOOKUP(C327,SOURCE!$S$3:$Z$2839,6,0)&amp;CHAR(34)</f>
        <v>"F\(X)"</v>
      </c>
      <c r="F327" s="22" t="str">
        <f>VLOOKUP(C327,SOURCE!$S$3:$AA$2839,9,0)&amp;"           {"&amp;D327&amp;",   "&amp;E327&amp;"},"</f>
        <v>//           {ITM_FDQX,   "F\(X)"},</v>
      </c>
      <c r="H327" t="b">
        <f>ISNA(VLOOKUP(J327,J328:J$823,1,0))</f>
        <v>1</v>
      </c>
      <c r="I327" s="27">
        <f>VLOOKUP(C327,SOURCE!S$6:Y$10018,7,0)</f>
        <v>1476</v>
      </c>
      <c r="J327" s="28" t="str">
        <f>VLOOKUP(C327,SOURCE!S$6:Y$10018,6,0)</f>
        <v>F\(X)</v>
      </c>
      <c r="K327" s="29" t="str">
        <f t="shared" si="21"/>
        <v>f\(x)</v>
      </c>
      <c r="L327" s="39" t="str">
        <f>VLOOKUP(C327,SOURCE!S$6:Y$10018,2,0)</f>
        <v/>
      </c>
      <c r="M327" t="str">
        <f>IF(VLOOKUP(I327,SOURCE!B:M,2,0)="/  { itemToBeCoded","To be coded","")</f>
        <v>To be coded</v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"f\"(x)"</v>
      </c>
      <c r="U327">
        <f t="shared" si="22"/>
        <v>51</v>
      </c>
      <c r="V327" s="53">
        <f t="shared" si="23"/>
        <v>299797199.25280225</v>
      </c>
      <c r="W327" t="str">
        <f>IF(AND(O327,VLOOKUP(I327,SOURCE!B:M,2,0)&lt;&gt;"/  { itemToBeCoded"),IF(ISERROR(VLOOKUP(J327,TEST!A:F,5,0)),"",VLOOKUP(J327,TEST!A:F,5,0)),"")</f>
        <v/>
      </c>
      <c r="X327" t="str">
        <f>IF(AND(O327,VLOOKUP(I327,SOURCE!B:M,2,0)&lt;&gt;"/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str">
        <f>VLOOKUP(C328,SOURCE!$S$3:$Z$2839,8,0)</f>
        <v>ITM_GAP</v>
      </c>
      <c r="E328" s="26" t="str">
        <f>CHAR(34)&amp;VLOOKUP(C328,SOURCE!$S$3:$Z$2839,6,0)&amp;CHAR(34)</f>
        <v>"GAP"</v>
      </c>
      <c r="F328" s="22" t="str">
        <f>VLOOKUP(C328,SOURCE!$S$3:$AA$2839,9,0)&amp;"           {"&amp;D328&amp;",   "&amp;E328&amp;"},"</f>
        <v>//           {ITM_GAP,   "GAP"},</v>
      </c>
      <c r="H328" t="b">
        <f>ISNA(VLOOKUP(J328,J329:J$823,1,0))</f>
        <v>1</v>
      </c>
      <c r="I328" s="27">
        <f>VLOOKUP(C328,SOURCE!S$6:Y$10018,7,0)</f>
        <v>1477</v>
      </c>
      <c r="J328" s="28" t="str">
        <f>VLOOKUP(C328,SOURCE!S$6:Y$10018,6,0)</f>
        <v>GAP</v>
      </c>
      <c r="K328" s="30" t="str">
        <f t="shared" si="21"/>
        <v>GAP</v>
      </c>
      <c r="L328" s="40" t="str">
        <f>VLOOKUP(C328,SOURCE!S$6:Y$10018,2,0)</f>
        <v/>
      </c>
      <c r="M328" t="str">
        <f>IF(VLOOKUP(I328,SOURCE!B:M,2,0)="/  { itemToBeCoded","To be coded","")</f>
        <v/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"GAP"</v>
      </c>
      <c r="U328">
        <f t="shared" si="22"/>
        <v>51</v>
      </c>
      <c r="V328" s="53">
        <f t="shared" si="23"/>
        <v>299797199.25280225</v>
      </c>
      <c r="W328" t="str">
        <f>IF(AND(O328,VLOOKUP(I328,SOURCE!B:M,2,0)&lt;&gt;"/  { itemToBeCoded"),IF(ISERROR(VLOOKUP(J328,TEST!A:F,5,0)),"",VLOOKUP(J328,TEST!A:F,5,0)),"")</f>
        <v/>
      </c>
      <c r="X328" t="str">
        <f>IF(AND(O328,VLOOKUP(I328,SOURCE!B:M,2,0)&lt;&gt;"/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str">
        <f>VLOOKUP(C329,SOURCE!$S$3:$Z$2839,8,0)</f>
        <v>ITM_GD</v>
      </c>
      <c r="E329" s="26" t="str">
        <f>CHAR(34)&amp;VLOOKUP(C329,SOURCE!$S$3:$Z$2839,6,0)&amp;CHAR(34)</f>
        <v>"GD"</v>
      </c>
      <c r="F329" s="22" t="str">
        <f>VLOOKUP(C329,SOURCE!$S$3:$AA$2839,9,0)&amp;"           {"&amp;D329&amp;",   "&amp;E329&amp;"},"</f>
        <v xml:space="preserve">           {ITM_GD,   "GD"},</v>
      </c>
      <c r="H329" t="b">
        <f>ISNA(VLOOKUP(J329,J330:J$823,1,0))</f>
        <v>1</v>
      </c>
      <c r="I329" s="27">
        <f>VLOOKUP(C329,SOURCE!S$6:Y$10018,7,0)</f>
        <v>1478</v>
      </c>
      <c r="J329" s="28" t="str">
        <f>VLOOKUP(C329,SOURCE!S$6:Y$10018,6,0)</f>
        <v>GD</v>
      </c>
      <c r="K329" s="29" t="str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gd</v>
      </c>
      <c r="L329" s="39" t="str">
        <f>VLOOKUP(C329,SOURCE!S$6:Y$10018,2,0)</f>
        <v/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"g" STD_SUB_d</v>
      </c>
      <c r="U329">
        <f t="shared" si="22"/>
        <v>51</v>
      </c>
      <c r="V329" s="53">
        <f t="shared" si="23"/>
        <v>299797199.25280225</v>
      </c>
      <c r="W329" t="str">
        <f>IF(AND(O329,VLOOKUP(I329,SOURCE!B:M,2,0)&lt;&gt;"/  { itemToBeCoded"),IF(ISERROR(VLOOKUP(J329,TEST!A:F,5,0)),"",VLOOKUP(J329,TEST!A:F,5,0)),"")</f>
        <v/>
      </c>
      <c r="X329" t="str">
        <f>IF(AND(O329,VLOOKUP(I329,SOURCE!B:M,2,0)&lt;&gt;"/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str">
        <f>VLOOKUP(C330,SOURCE!$S$3:$Z$2839,8,0)</f>
        <v>ITM_GDM1</v>
      </c>
      <c r="E330" s="26" t="str">
        <f>CHAR(34)&amp;VLOOKUP(C330,SOURCE!$S$3:$Z$2839,6,0)&amp;CHAR(34)</f>
        <v>"GD^-1"</v>
      </c>
      <c r="F330" s="22" t="str">
        <f>VLOOKUP(C330,SOURCE!$S$3:$AA$2839,9,0)&amp;"           {"&amp;D330&amp;",   "&amp;E330&amp;"},"</f>
        <v xml:space="preserve">           {ITM_GDM1,   "GD^-1"},</v>
      </c>
      <c r="H330" t="b">
        <f>ISNA(VLOOKUP(J330,J331:J$823,1,0))</f>
        <v>1</v>
      </c>
      <c r="I330" s="27">
        <f>VLOOKUP(C330,SOURCE!S$6:Y$10018,7,0)</f>
        <v>1479</v>
      </c>
      <c r="J330" s="28" t="str">
        <f>VLOOKUP(C330,SOURCE!S$6:Y$10018,6,0)</f>
        <v>GD^-1</v>
      </c>
      <c r="K330" s="30" t="str">
        <f t="shared" si="25"/>
        <v>gd^MINUS_1</v>
      </c>
      <c r="L330" s="40" t="str">
        <f>VLOOKUP(C330,SOURCE!S$6:Y$10018,2,0)</f>
        <v/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"g" STD_SUB_d STD_SUP_MINUS_1</v>
      </c>
      <c r="U330">
        <f t="shared" si="22"/>
        <v>51</v>
      </c>
      <c r="V330" s="53">
        <f t="shared" si="23"/>
        <v>299797199.25280225</v>
      </c>
      <c r="W330" t="str">
        <f>IF(AND(O330,VLOOKUP(I330,SOURCE!B:M,2,0)&lt;&gt;"/  { itemToBeCoded"),IF(ISERROR(VLOOKUP(J330,TEST!A:F,5,0)),"",VLOOKUP(J330,TEST!A:F,5,0)),"")</f>
        <v/>
      </c>
      <c r="X330" t="str">
        <f>IF(AND(O330,VLOOKUP(I330,SOURCE!B:M,2,0)&lt;&gt;"/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str">
        <f>VLOOKUP(C331,SOURCE!$S$3:$Z$2839,8,0)</f>
        <v>ITM_GRAD</v>
      </c>
      <c r="E331" s="26" t="str">
        <f>CHAR(34)&amp;VLOOKUP(C331,SOURCE!$S$3:$Z$2839,6,0)&amp;CHAR(34)</f>
        <v>"GRAD"</v>
      </c>
      <c r="F331" s="22" t="str">
        <f>VLOOKUP(C331,SOURCE!$S$3:$AA$2839,9,0)&amp;"           {"&amp;D331&amp;",   "&amp;E331&amp;"},"</f>
        <v>//           {ITM_GRAD,   "GRAD"},</v>
      </c>
      <c r="H331" t="b">
        <f>ISNA(VLOOKUP(J331,J332:J$823,1,0))</f>
        <v>1</v>
      </c>
      <c r="I331" s="27">
        <f>VLOOKUP(C331,SOURCE!S$6:Y$10018,7,0)</f>
        <v>1480</v>
      </c>
      <c r="J331" s="28" t="str">
        <f>VLOOKUP(C331,SOURCE!S$6:Y$10018,6,0)</f>
        <v>GRAD</v>
      </c>
      <c r="K331" s="29" t="str">
        <f t="shared" si="25"/>
        <v>GRAD</v>
      </c>
      <c r="L331" s="39" t="str">
        <f>VLOOKUP(C331,SOURCE!S$6:Y$10018,2,0)</f>
        <v/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"GRAD"</v>
      </c>
      <c r="U331">
        <f t="shared" si="22"/>
        <v>51</v>
      </c>
      <c r="V331" s="53">
        <f t="shared" si="23"/>
        <v>299797199.25280225</v>
      </c>
      <c r="W331" t="str">
        <f>IF(AND(O331,VLOOKUP(I331,SOURCE!B:M,2,0)&lt;&gt;"/  { itemToBeCoded"),IF(ISERROR(VLOOKUP(J331,TEST!A:F,5,0)),"",VLOOKUP(J331,TEST!A:F,5,0)),"")</f>
        <v/>
      </c>
      <c r="X331" t="str">
        <f>IF(AND(O331,VLOOKUP(I331,SOURCE!B:M,2,0)&lt;&gt;"/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str">
        <f>VLOOKUP(C332,SOURCE!$S$3:$Z$2839,8,0)</f>
        <v>ITM_GRADto</v>
      </c>
      <c r="E332" s="26" t="str">
        <f>CHAR(34)&amp;VLOOKUP(C332,SOURCE!$S$3:$Z$2839,6,0)&amp;CHAR(34)</f>
        <v>"GRAD&gt;"</v>
      </c>
      <c r="F332" s="22" t="str">
        <f>VLOOKUP(C332,SOURCE!$S$3:$AA$2839,9,0)&amp;"           {"&amp;D332&amp;",   "&amp;E332&amp;"},"</f>
        <v>//           {ITM_GRADto,   "GRAD&gt;"},</v>
      </c>
      <c r="H332" t="b">
        <f>ISNA(VLOOKUP(J332,J333:J$823,1,0))</f>
        <v>1</v>
      </c>
      <c r="I332" s="27">
        <f>VLOOKUP(C332,SOURCE!S$6:Y$10018,7,0)</f>
        <v>1481</v>
      </c>
      <c r="J332" s="28" t="str">
        <f>VLOOKUP(C332,SOURCE!S$6:Y$10018,6,0)</f>
        <v>GRAD&gt;</v>
      </c>
      <c r="K332" s="30" t="str">
        <f t="shared" si="25"/>
        <v>GRAD&gt;</v>
      </c>
      <c r="L332" s="40" t="str">
        <f>VLOOKUP(C332,SOURCE!S$6:Y$10018,2,0)</f>
        <v>Trig</v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"GRAD" STD_RIGHT_ARROW</v>
      </c>
      <c r="U332">
        <f t="shared" si="22"/>
        <v>51</v>
      </c>
      <c r="V332" s="53">
        <f t="shared" si="23"/>
        <v>299797199.25280225</v>
      </c>
      <c r="W332" t="str">
        <f>IF(AND(O332,VLOOKUP(I332,SOURCE!B:M,2,0)&lt;&gt;"/  { itemToBeCoded"),IF(ISERROR(VLOOKUP(J332,TEST!A:F,5,0)),"",VLOOKUP(J332,TEST!A:F,5,0)),"")</f>
        <v/>
      </c>
      <c r="X332" t="str">
        <f>IF(AND(O332,VLOOKUP(I332,SOURCE!B:M,2,0)&lt;&gt;"/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str">
        <f>VLOOKUP(C333,SOURCE!$S$3:$Z$2839,8,0)</f>
        <v>ITM_GTOP</v>
      </c>
      <c r="E333" s="26" t="str">
        <f>CHAR(34)&amp;VLOOKUP(C333,SOURCE!$S$3:$Z$2839,6,0)&amp;CHAR(34)</f>
        <v>"GTO."</v>
      </c>
      <c r="F333" s="22" t="str">
        <f>VLOOKUP(C333,SOURCE!$S$3:$AA$2839,9,0)&amp;"           {"&amp;D333&amp;",   "&amp;E333&amp;"},"</f>
        <v>//           {ITM_GTOP,   "GTO."},</v>
      </c>
      <c r="H333" t="b">
        <f>ISNA(VLOOKUP(J333,J334:J$823,1,0))</f>
        <v>1</v>
      </c>
      <c r="I333" s="27">
        <f>VLOOKUP(C333,SOURCE!S$6:Y$10018,7,0)</f>
        <v>1482</v>
      </c>
      <c r="J333" s="28" t="str">
        <f>VLOOKUP(C333,SOURCE!S$6:Y$10018,6,0)</f>
        <v>GTO.</v>
      </c>
      <c r="K333" s="29" t="str">
        <f t="shared" si="25"/>
        <v>GTO.</v>
      </c>
      <c r="L333" s="39" t="str">
        <f>VLOOKUP(C333,SOURCE!S$6:Y$10018,2,0)</f>
        <v/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"GTO."</v>
      </c>
      <c r="U333">
        <f t="shared" si="22"/>
        <v>51</v>
      </c>
      <c r="V333" s="53">
        <f t="shared" si="23"/>
        <v>299797199.25280225</v>
      </c>
      <c r="W333" t="str">
        <f>IF(AND(O333,VLOOKUP(I333,SOURCE!B:M,2,0)&lt;&gt;"/  { itemToBeCoded"),IF(ISERROR(VLOOKUP(J333,TEST!A:F,5,0)),"",VLOOKUP(J333,TEST!A:F,5,0)),"")</f>
        <v/>
      </c>
      <c r="X333" t="str">
        <f>IF(AND(O333,VLOOKUP(I333,SOURCE!B:M,2,0)&lt;&gt;"/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str">
        <f>VLOOKUP(C334,SOURCE!$S$3:$Z$2839,8,0)</f>
        <v>ITM_HN</v>
      </c>
      <c r="E334" s="26" t="str">
        <f>CHAR(34)&amp;VLOOKUP(C334,SOURCE!$S$3:$Z$2839,6,0)&amp;CHAR(34)</f>
        <v>"HN"</v>
      </c>
      <c r="F334" s="22" t="str">
        <f>VLOOKUP(C334,SOURCE!$S$3:$AA$2839,9,0)&amp;"           {"&amp;D334&amp;",   "&amp;E334&amp;"},"</f>
        <v>//           {ITM_HN,   "HN"},</v>
      </c>
      <c r="H334" t="b">
        <f>ISNA(VLOOKUP(J334,J335:J$823,1,0))</f>
        <v>1</v>
      </c>
      <c r="I334" s="27">
        <f>VLOOKUP(C334,SOURCE!S$6:Y$10018,7,0)</f>
        <v>1483</v>
      </c>
      <c r="J334" s="28" t="str">
        <f>VLOOKUP(C334,SOURCE!S$6:Y$10018,6,0)</f>
        <v>HN</v>
      </c>
      <c r="K334" s="30" t="str">
        <f t="shared" si="25"/>
        <v>Hn</v>
      </c>
      <c r="L334" s="40" t="str">
        <f>VLOOKUP(C334,SOURCE!S$6:Y$10018,2,0)</f>
        <v/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"H" STD_SUB_n</v>
      </c>
      <c r="U334">
        <f t="shared" si="22"/>
        <v>51</v>
      </c>
      <c r="V334" s="53">
        <f t="shared" si="23"/>
        <v>299797199.25280225</v>
      </c>
      <c r="W334" t="str">
        <f>IF(AND(O334,VLOOKUP(I334,SOURCE!B:M,2,0)&lt;&gt;"/  { itemToBeCoded"),IF(ISERROR(VLOOKUP(J334,TEST!A:F,5,0)),"",VLOOKUP(J334,TEST!A:F,5,0)),"")</f>
        <v/>
      </c>
      <c r="X334" t="str">
        <f>IF(AND(O334,VLOOKUP(I334,SOURCE!B:M,2,0)&lt;&gt;"/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str">
        <f>VLOOKUP(C335,SOURCE!$S$3:$Z$2839,8,0)</f>
        <v>ITM_HNP</v>
      </c>
      <c r="E335" s="26" t="str">
        <f>CHAR(34)&amp;VLOOKUP(C335,SOURCE!$S$3:$Z$2839,6,0)&amp;CHAR(34)</f>
        <v>"HNP"</v>
      </c>
      <c r="F335" s="22" t="str">
        <f>VLOOKUP(C335,SOURCE!$S$3:$AA$2839,9,0)&amp;"           {"&amp;D335&amp;",   "&amp;E335&amp;"},"</f>
        <v>//           {ITM_HNP,   "HNP"},</v>
      </c>
      <c r="H335" t="b">
        <f>ISNA(VLOOKUP(J335,J336:J$823,1,0))</f>
        <v>1</v>
      </c>
      <c r="I335" s="27">
        <f>VLOOKUP(C335,SOURCE!S$6:Y$10018,7,0)</f>
        <v>1484</v>
      </c>
      <c r="J335" s="28" t="str">
        <f>VLOOKUP(C335,SOURCE!S$6:Y$10018,6,0)</f>
        <v>HNP</v>
      </c>
      <c r="K335" s="29" t="str">
        <f t="shared" si="25"/>
        <v>HnP</v>
      </c>
      <c r="L335" s="39" t="str">
        <f>VLOOKUP(C335,SOURCE!S$6:Y$10018,2,0)</f>
        <v/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"H" STD_SUB_n STD_SUB_P</v>
      </c>
      <c r="U335">
        <f t="shared" si="22"/>
        <v>51</v>
      </c>
      <c r="V335" s="53">
        <f t="shared" si="23"/>
        <v>299797199.25280225</v>
      </c>
      <c r="W335" t="str">
        <f>IF(AND(O335,VLOOKUP(I335,SOURCE!B:M,2,0)&lt;&gt;"/  { itemToBeCoded"),IF(ISERROR(VLOOKUP(J335,TEST!A:F,5,0)),"",VLOOKUP(J335,TEST!A:F,5,0)),"")</f>
        <v/>
      </c>
      <c r="X335" t="str">
        <f>IF(AND(O335,VLOOKUP(I335,SOURCE!B:M,2,0)&lt;&gt;"/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str">
        <f>VLOOKUP(C336,SOURCE!$S$3:$Z$2839,8,0)</f>
        <v>ITM_IM</v>
      </c>
      <c r="E336" s="26" t="str">
        <f>CHAR(34)&amp;VLOOKUP(C336,SOURCE!$S$3:$Z$2839,6,0)&amp;CHAR(34)</f>
        <v>"IM"</v>
      </c>
      <c r="F336" s="22" t="str">
        <f>VLOOKUP(C336,SOURCE!$S$3:$AA$2839,9,0)&amp;"           {"&amp;D336&amp;",   "&amp;E336&amp;"},"</f>
        <v xml:space="preserve">           {ITM_IM,   "IM"},</v>
      </c>
      <c r="H336" t="b">
        <f>ISNA(VLOOKUP(J336,J337:J$823,1,0))</f>
        <v>1</v>
      </c>
      <c r="I336" s="27">
        <f>VLOOKUP(C336,SOURCE!S$6:Y$10018,7,0)</f>
        <v>1485</v>
      </c>
      <c r="J336" s="28" t="str">
        <f>VLOOKUP(C336,SOURCE!S$6:Y$10018,6,0)</f>
        <v>IM</v>
      </c>
      <c r="K336" s="30" t="str">
        <f t="shared" si="25"/>
        <v>Im</v>
      </c>
      <c r="L336" s="40" t="str">
        <f>VLOOKUP(C336,SOURCE!S$6:Y$10018,2,0)</f>
        <v>Complex</v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"Im"</v>
      </c>
      <c r="U336">
        <f t="shared" ref="U336:U350" si="26">SUM(U335,W336)</f>
        <v>51</v>
      </c>
      <c r="V336" s="53">
        <f t="shared" ref="V336:V350" si="27">SUM(V335,IF($O336,X336,0))</f>
        <v>299797199.25280225</v>
      </c>
      <c r="W336" t="str">
        <f>IF(AND(O336,VLOOKUP(I336,SOURCE!B:M,2,0)&lt;&gt;"/  { itemToBeCoded"),IF(ISERROR(VLOOKUP(J336,TEST!A:F,5,0)),"",VLOOKUP(J336,TEST!A:F,5,0)),"")</f>
        <v/>
      </c>
      <c r="X336" t="str">
        <f>IF(AND(O336,VLOOKUP(I336,SOURCE!B:M,2,0)&lt;&gt;"/  { itemToBeCoded"),IF(ISERROR(VLOOKUP(J336,TEST!A:F,6,0)),"",VLOOKUP(J336,TEST!A:F,6,0)),"")</f>
        <v/>
      </c>
      <c r="Y336" t="str">
        <f t="shared" si="24"/>
        <v/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str">
        <f>VLOOKUP(C337,SOURCE!$S$3:$Z$2839,8,0)</f>
        <v>ITM_INDEX</v>
      </c>
      <c r="E337" s="26" t="str">
        <f>CHAR(34)&amp;VLOOKUP(C337,SOURCE!$S$3:$Z$2839,6,0)&amp;CHAR(34)</f>
        <v>"INDEX"</v>
      </c>
      <c r="F337" s="22" t="str">
        <f>VLOOKUP(C337,SOURCE!$S$3:$AA$2839,9,0)&amp;"           {"&amp;D337&amp;",   "&amp;E337&amp;"},"</f>
        <v xml:space="preserve">           {ITM_INDEX,   "INDEX"},</v>
      </c>
      <c r="H337" t="b">
        <f>ISNA(VLOOKUP(J337,J338:J$823,1,0))</f>
        <v>1</v>
      </c>
      <c r="I337" s="27">
        <f>VLOOKUP(C337,SOURCE!S$6:Y$10018,7,0)</f>
        <v>1486</v>
      </c>
      <c r="J337" s="28" t="str">
        <f>VLOOKUP(C337,SOURCE!S$6:Y$10018,6,0)</f>
        <v>INDEX</v>
      </c>
      <c r="K337" s="29" t="str">
        <f t="shared" si="25"/>
        <v>INDEX</v>
      </c>
      <c r="L337" s="39" t="str">
        <f>VLOOKUP(C337,SOURCE!S$6:Y$10018,2,0)</f>
        <v/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"INDEX"</v>
      </c>
      <c r="U337">
        <f t="shared" si="26"/>
        <v>51</v>
      </c>
      <c r="V337" s="53">
        <f t="shared" si="27"/>
        <v>299797199.25280225</v>
      </c>
      <c r="W337" t="str">
        <f>IF(AND(O337,VLOOKUP(I337,SOURCE!B:M,2,0)&lt;&gt;"/  { itemToBeCoded"),IF(ISERROR(VLOOKUP(J337,TEST!A:F,5,0)),"",VLOOKUP(J337,TEST!A:F,5,0)),"")</f>
        <v/>
      </c>
      <c r="X337" t="str">
        <f>IF(AND(O337,VLOOKUP(I337,SOURCE!B:M,2,0)&lt;&gt;"/  { itemToBeCoded"),IF(ISERROR(VLOOKUP(J337,TEST!A:F,6,0)),"",VLOOKUP(J337,TEST!A:F,6,0)),"")</f>
        <v/>
      </c>
      <c r="Y337" t="str">
        <f t="shared" si="24"/>
        <v/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str">
        <f>VLOOKUP(C338,SOURCE!$S$3:$Z$2839,8,0)</f>
        <v>ITM_IXYZ</v>
      </c>
      <c r="E338" s="26" t="str">
        <f>CHAR(34)&amp;VLOOKUP(C338,SOURCE!$S$3:$Z$2839,6,0)&amp;CHAR(34)</f>
        <v>"IXYZ"</v>
      </c>
      <c r="F338" s="22" t="str">
        <f>VLOOKUP(C338,SOURCE!$S$3:$AA$2839,9,0)&amp;"           {"&amp;D338&amp;",   "&amp;E338&amp;"},"</f>
        <v>//           {ITM_IXYZ,   "IXYZ"},</v>
      </c>
      <c r="H338" t="b">
        <f>ISNA(VLOOKUP(J338,J339:J$823,1,0))</f>
        <v>1</v>
      </c>
      <c r="I338" s="27">
        <f>VLOOKUP(C338,SOURCE!S$6:Y$10018,7,0)</f>
        <v>1487</v>
      </c>
      <c r="J338" s="28" t="str">
        <f>VLOOKUP(C338,SOURCE!S$6:Y$10018,6,0)</f>
        <v>IXYZ</v>
      </c>
      <c r="K338" s="30" t="str">
        <f t="shared" si="25"/>
        <v>Ixyz</v>
      </c>
      <c r="L338" s="40" t="str">
        <f>VLOOKUP(C338,SOURCE!S$6:Y$10018,2,0)</f>
        <v/>
      </c>
      <c r="M338" t="str">
        <f>IF(VLOOKUP(I338,SOURCE!B:M,2,0)="/  { itemToBeCoded","To be coded","")</f>
        <v/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"I" STD_SUB_x STD_SUB_y STD_SUB_z</v>
      </c>
      <c r="U338">
        <f t="shared" si="26"/>
        <v>51</v>
      </c>
      <c r="V338" s="53">
        <f t="shared" si="27"/>
        <v>299797199.25280225</v>
      </c>
      <c r="W338" t="str">
        <f>IF(AND(O338,VLOOKUP(I338,SOURCE!B:M,2,0)&lt;&gt;"/  { itemToBeCoded"),IF(ISERROR(VLOOKUP(J338,TEST!A:F,5,0)),"",VLOOKUP(J338,TEST!A:F,5,0)),"")</f>
        <v/>
      </c>
      <c r="X338" t="str">
        <f>IF(AND(O338,VLOOKUP(I338,SOURCE!B:M,2,0)&lt;&gt;"/  { itemToBeCoded"),IF(ISERROR(VLOOKUP(J338,TEST!A:F,6,0)),"",VLOOKUP(J338,TEST!A:F,6,0)),"")</f>
        <v/>
      </c>
      <c r="Y338" t="str">
        <f t="shared" si="24"/>
        <v/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str">
        <f>VLOOKUP(C339,SOURCE!$S$3:$Z$2839,8,0)</f>
        <v>ITM_IGAMMAP</v>
      </c>
      <c r="E339" s="26" t="str">
        <f>CHAR(34)&amp;VLOOKUP(C339,SOURCE!$S$3:$Z$2839,6,0)&amp;CHAR(34)</f>
        <v>"IGAMMAP"</v>
      </c>
      <c r="F339" s="22" t="str">
        <f>VLOOKUP(C339,SOURCE!$S$3:$AA$2839,9,0)&amp;"           {"&amp;D339&amp;",   "&amp;E339&amp;"},"</f>
        <v>//           {ITM_IGAMMAP,   "IGAMMAP"},</v>
      </c>
      <c r="H339" t="b">
        <f>ISNA(VLOOKUP(J339,J340:J$823,1,0))</f>
        <v>1</v>
      </c>
      <c r="I339" s="27">
        <f>VLOOKUP(C339,SOURCE!S$6:Y$10018,7,0)</f>
        <v>1488</v>
      </c>
      <c r="J339" s="28" t="str">
        <f>VLOOKUP(C339,SOURCE!S$6:Y$10018,6,0)</f>
        <v>IGAMMAP</v>
      </c>
      <c r="K339" s="29" t="str">
        <f t="shared" si="25"/>
        <v>IGAMMAp</v>
      </c>
      <c r="L339" s="39" t="str">
        <f>VLOOKUP(C339,SOURCE!S$6:Y$10018,2,0)</f>
        <v/>
      </c>
      <c r="M339" t="str">
        <f>IF(VLOOKUP(I339,SOURCE!B:M,2,0)="/  { itemToBeCoded","To be coded","")</f>
        <v/>
      </c>
      <c r="N339" s="22"/>
      <c r="Q339" s="26" t="str">
        <f>VLOOKUP(I339,SOURCE!B:M,5,0)</f>
        <v>"I" STD_GAMMA STD_SUB_p</v>
      </c>
      <c r="U339">
        <f t="shared" si="26"/>
        <v>51</v>
      </c>
      <c r="V339" s="53">
        <f t="shared" si="27"/>
        <v>299797199.25280225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str">
        <f>VLOOKUP(C340,SOURCE!$S$3:$Z$2839,8,0)</f>
        <v>ITM_IGAMMAQ</v>
      </c>
      <c r="E340" s="26" t="str">
        <f>CHAR(34)&amp;VLOOKUP(C340,SOURCE!$S$3:$Z$2839,6,0)&amp;CHAR(34)</f>
        <v>"IGAMMAQ"</v>
      </c>
      <c r="F340" s="22" t="str">
        <f>VLOOKUP(C340,SOURCE!$S$3:$AA$2839,9,0)&amp;"           {"&amp;D340&amp;",   "&amp;E340&amp;"},"</f>
        <v>//           {ITM_IGAMMAQ,   "IGAMMAQ"},</v>
      </c>
      <c r="H340" t="b">
        <f>ISNA(VLOOKUP(J340,J341:J$823,1,0))</f>
        <v>1</v>
      </c>
      <c r="I340" s="27">
        <f>VLOOKUP(C340,SOURCE!S$6:Y$10018,7,0)</f>
        <v>1489</v>
      </c>
      <c r="J340" s="28" t="str">
        <f>VLOOKUP(C340,SOURCE!S$6:Y$10018,6,0)</f>
        <v>IGAMMAQ</v>
      </c>
      <c r="K340" s="30" t="str">
        <f t="shared" si="25"/>
        <v>IGAMMAq</v>
      </c>
      <c r="L340" s="40" t="str">
        <f>VLOOKUP(C340,SOURCE!S$6:Y$10018,2,0)</f>
        <v/>
      </c>
      <c r="M340" t="str">
        <f>IF(VLOOKUP(I340,SOURCE!B:M,2,0)="/  { itemToBeCoded","To be coded","")</f>
        <v/>
      </c>
      <c r="N340" s="22"/>
      <c r="Q340" s="26" t="str">
        <f>VLOOKUP(I340,SOURCE!B:M,5,0)</f>
        <v>"I" STD_GAMMA STD_SUB_q</v>
      </c>
      <c r="U340">
        <f t="shared" si="26"/>
        <v>51</v>
      </c>
      <c r="V340" s="53">
        <f t="shared" si="27"/>
        <v>299797199.25280225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str">
        <f>VLOOKUP(C341,SOURCE!$S$3:$Z$2839,8,0)</f>
        <v>ITM_IPLUS</v>
      </c>
      <c r="E341" s="26" t="str">
        <f>CHAR(34)&amp;VLOOKUP(C341,SOURCE!$S$3:$Z$2839,6,0)&amp;CHAR(34)</f>
        <v>"I+"</v>
      </c>
      <c r="F341" s="22" t="str">
        <f>VLOOKUP(C341,SOURCE!$S$3:$AA$2839,9,0)&amp;"           {"&amp;D341&amp;",   "&amp;E341&amp;"},"</f>
        <v xml:space="preserve">           {ITM_IPLUS,   "I+"},</v>
      </c>
      <c r="H341" t="b">
        <f>ISNA(VLOOKUP(J341,J342:J$823,1,0))</f>
        <v>1</v>
      </c>
      <c r="I341" s="27">
        <f>VLOOKUP(C341,SOURCE!S$6:Y$10018,7,0)</f>
        <v>1490</v>
      </c>
      <c r="J341" s="28" t="str">
        <f>VLOOKUP(C341,SOURCE!S$6:Y$10018,6,0)</f>
        <v>I+</v>
      </c>
      <c r="K341" s="29" t="str">
        <f t="shared" si="25"/>
        <v>I+</v>
      </c>
      <c r="L341" s="39" t="str">
        <f>VLOOKUP(C341,SOURCE!S$6:Y$10018,2,0)</f>
        <v/>
      </c>
      <c r="M341" t="str">
        <f>IF(VLOOKUP(I341,SOURCE!B:M,2,0)="/  { itemToBeCoded","To be coded","")</f>
        <v/>
      </c>
      <c r="N341" s="22"/>
      <c r="Q341" s="26" t="str">
        <f>VLOOKUP(I341,SOURCE!B:M,5,0)</f>
        <v>"I+"</v>
      </c>
      <c r="U341">
        <f t="shared" si="26"/>
        <v>51</v>
      </c>
      <c r="V341" s="53">
        <f t="shared" si="27"/>
        <v>299797199.25280225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str">
        <f>VLOOKUP(C342,SOURCE!$S$3:$Z$2839,8,0)</f>
        <v>ITM_IMINUS</v>
      </c>
      <c r="E342" s="26" t="str">
        <f>CHAR(34)&amp;VLOOKUP(C342,SOURCE!$S$3:$Z$2839,6,0)&amp;CHAR(34)</f>
        <v>"I-"</v>
      </c>
      <c r="F342" s="22" t="str">
        <f>VLOOKUP(C342,SOURCE!$S$3:$AA$2839,9,0)&amp;"           {"&amp;D342&amp;",   "&amp;E342&amp;"},"</f>
        <v xml:space="preserve">           {ITM_IMINUS,   "I-"},</v>
      </c>
      <c r="H342" t="b">
        <f>ISNA(VLOOKUP(J342,J343:J$823,1,0))</f>
        <v>1</v>
      </c>
      <c r="I342" s="27">
        <f>VLOOKUP(C342,SOURCE!S$6:Y$10018,7,0)</f>
        <v>1491</v>
      </c>
      <c r="J342" s="28" t="str">
        <f>VLOOKUP(C342,SOURCE!S$6:Y$10018,6,0)</f>
        <v>I-</v>
      </c>
      <c r="K342" s="30" t="str">
        <f t="shared" si="25"/>
        <v>I-</v>
      </c>
      <c r="L342" s="40" t="str">
        <f>VLOOKUP(C342,SOURCE!S$6:Y$10018,2,0)</f>
        <v/>
      </c>
      <c r="M342" t="str">
        <f>IF(VLOOKUP(I342,SOURCE!B:M,2,0)="/  { itemToBeCoded","To be coded","")</f>
        <v/>
      </c>
      <c r="N342" s="22"/>
      <c r="Q342" s="26" t="str">
        <f>VLOOKUP(I342,SOURCE!B:M,5,0)</f>
        <v>"I-"</v>
      </c>
      <c r="U342">
        <f t="shared" si="26"/>
        <v>51</v>
      </c>
      <c r="V342" s="53">
        <f t="shared" si="27"/>
        <v>299797199.25280225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str">
        <f>VLOOKUP(C343,SOURCE!$S$3:$Z$2839,8,0)</f>
        <v>ITM_JYX</v>
      </c>
      <c r="E343" s="26" t="str">
        <f>CHAR(34)&amp;VLOOKUP(C343,SOURCE!$S$3:$Z$2839,6,0)&amp;CHAR(34)</f>
        <v>"JY(X)"</v>
      </c>
      <c r="F343" s="22" t="str">
        <f>VLOOKUP(C343,SOURCE!$S$3:$AA$2839,9,0)&amp;"           {"&amp;D343&amp;",   "&amp;E343&amp;"},"</f>
        <v>//           {ITM_JYX,   "JY(X)"},</v>
      </c>
      <c r="H343" t="b">
        <f>ISNA(VLOOKUP(J343,J344:J$823,1,0))</f>
        <v>1</v>
      </c>
      <c r="I343" s="27">
        <f>VLOOKUP(C343,SOURCE!S$6:Y$10018,7,0)</f>
        <v>1492</v>
      </c>
      <c r="J343" s="28" t="str">
        <f>VLOOKUP(C343,SOURCE!S$6:Y$10018,6,0)</f>
        <v>JY(X)</v>
      </c>
      <c r="K343" s="29" t="str">
        <f t="shared" si="25"/>
        <v>Jy(x)</v>
      </c>
      <c r="L343" s="39" t="str">
        <f>VLOOKUP(C343,SOURCE!S$6:Y$10018,2,0)</f>
        <v/>
      </c>
      <c r="M343" t="str">
        <f>IF(VLOOKUP(I343,SOURCE!B:M,2,0)="/  { itemToBeCoded","To be coded","")</f>
        <v/>
      </c>
      <c r="N343" s="22"/>
      <c r="Q343" s="26" t="str">
        <f>VLOOKUP(I343,SOURCE!B:M,5,0)</f>
        <v>"J" STD_SUB_y "(x)"</v>
      </c>
      <c r="U343">
        <f t="shared" si="26"/>
        <v>51</v>
      </c>
      <c r="V343" s="53">
        <f t="shared" si="27"/>
        <v>299797199.25280225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str">
        <f>VLOOKUP(C344,SOURCE!$S$3:$Z$2839,8,0)</f>
        <v>ITM_JPLUS</v>
      </c>
      <c r="E344" s="26" t="str">
        <f>CHAR(34)&amp;VLOOKUP(C344,SOURCE!$S$3:$Z$2839,6,0)&amp;CHAR(34)</f>
        <v>"J+"</v>
      </c>
      <c r="F344" s="22" t="str">
        <f>VLOOKUP(C344,SOURCE!$S$3:$AA$2839,9,0)&amp;"           {"&amp;D344&amp;",   "&amp;E344&amp;"},"</f>
        <v xml:space="preserve">           {ITM_JPLUS,   "J+"},</v>
      </c>
      <c r="H344" t="b">
        <f>ISNA(VLOOKUP(J344,J345:J$823,1,0))</f>
        <v>1</v>
      </c>
      <c r="I344" s="27">
        <f>VLOOKUP(C344,SOURCE!S$6:Y$10018,7,0)</f>
        <v>1493</v>
      </c>
      <c r="J344" s="28" t="str">
        <f>VLOOKUP(C344,SOURCE!S$6:Y$10018,6,0)</f>
        <v>J+</v>
      </c>
      <c r="K344" s="30" t="str">
        <f t="shared" si="25"/>
        <v>J+</v>
      </c>
      <c r="L344" s="40" t="str">
        <f>VLOOKUP(C344,SOURCE!S$6:Y$10018,2,0)</f>
        <v/>
      </c>
      <c r="M344" t="str">
        <f>IF(VLOOKUP(I344,SOURCE!B:M,2,0)="/  { itemToBeCoded","To be coded","")</f>
        <v/>
      </c>
      <c r="N344" s="22"/>
      <c r="Q344" s="26" t="str">
        <f>VLOOKUP(I344,SOURCE!B:M,5,0)</f>
        <v>"J+"</v>
      </c>
      <c r="U344">
        <f t="shared" si="26"/>
        <v>51</v>
      </c>
      <c r="V344" s="53">
        <f t="shared" si="27"/>
        <v>299797199.25280225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str">
        <f>VLOOKUP(C345,SOURCE!$S$3:$Z$2839,8,0)</f>
        <v>ITM_JMINUS</v>
      </c>
      <c r="E345" s="26" t="str">
        <f>CHAR(34)&amp;VLOOKUP(C345,SOURCE!$S$3:$Z$2839,6,0)&amp;CHAR(34)</f>
        <v>"J-"</v>
      </c>
      <c r="F345" s="22" t="str">
        <f>VLOOKUP(C345,SOURCE!$S$3:$AA$2839,9,0)&amp;"           {"&amp;D345&amp;",   "&amp;E345&amp;"},"</f>
        <v xml:space="preserve">           {ITM_JMINUS,   "J-"},</v>
      </c>
      <c r="H345" t="b">
        <f>ISNA(VLOOKUP(J345,J346:J$823,1,0))</f>
        <v>1</v>
      </c>
      <c r="I345" s="27">
        <f>VLOOKUP(C345,SOURCE!S$6:Y$10018,7,0)</f>
        <v>1494</v>
      </c>
      <c r="J345" s="28" t="str">
        <f>VLOOKUP(C345,SOURCE!S$6:Y$10018,6,0)</f>
        <v>J-</v>
      </c>
      <c r="K345" s="29" t="str">
        <f t="shared" si="25"/>
        <v>J-</v>
      </c>
      <c r="L345" s="39" t="str">
        <f>VLOOKUP(C345,SOURCE!S$6:Y$10018,2,0)</f>
        <v/>
      </c>
      <c r="M345" t="str">
        <f>IF(VLOOKUP(I345,SOURCE!B:M,2,0)="/  { itemToBeCoded","To be coded","")</f>
        <v/>
      </c>
      <c r="N345" s="22"/>
      <c r="Q345" s="26" t="str">
        <f>VLOOKUP(I345,SOURCE!B:M,5,0)</f>
        <v>"J-"</v>
      </c>
      <c r="U345">
        <f t="shared" si="26"/>
        <v>51</v>
      </c>
      <c r="V345" s="53">
        <f t="shared" si="27"/>
        <v>299797199.25280225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str">
        <f>VLOOKUP(C346,SOURCE!$S$3:$Z$2839,8,0)</f>
        <v>ITM_JUL_GREG</v>
      </c>
      <c r="E346" s="26" t="str">
        <f>CHAR(34)&amp;VLOOKUP(C346,SOURCE!$S$3:$Z$2839,6,0)&amp;CHAR(34)</f>
        <v>"J/G"</v>
      </c>
      <c r="F346" s="22" t="str">
        <f>VLOOKUP(C346,SOURCE!$S$3:$AA$2839,9,0)&amp;"           {"&amp;D346&amp;",   "&amp;E346&amp;"},"</f>
        <v>//           {ITM_JUL_GREG,   "J/G"},</v>
      </c>
      <c r="H346" t="b">
        <f>ISNA(VLOOKUP(J346,J347:J$823,1,0))</f>
        <v>1</v>
      </c>
      <c r="I346" s="27">
        <f>VLOOKUP(C346,SOURCE!S$6:Y$10018,7,0)</f>
        <v>1495</v>
      </c>
      <c r="J346" s="28" t="str">
        <f>VLOOKUP(C346,SOURCE!S$6:Y$10018,6,0)</f>
        <v>J/G</v>
      </c>
      <c r="K346" s="30" t="str">
        <f t="shared" si="25"/>
        <v>J/G</v>
      </c>
      <c r="L346" s="40" t="str">
        <f>VLOOKUP(C346,SOURCE!S$6:Y$10018,2,0)</f>
        <v/>
      </c>
      <c r="M346" t="str">
        <f>IF(VLOOKUP(I346,SOURCE!B:M,2,0)="/  { itemToBeCoded","To be coded","")</f>
        <v/>
      </c>
      <c r="N346" s="22"/>
      <c r="Q346" s="26" t="str">
        <f>VLOOKUP(I346,SOURCE!B:M,5,0)</f>
        <v>"J/G"</v>
      </c>
      <c r="U346">
        <f t="shared" si="26"/>
        <v>51</v>
      </c>
      <c r="V346" s="53">
        <f t="shared" si="27"/>
        <v>299797199.25280225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str">
        <f>VLOOKUP(C347,SOURCE!$S$3:$Z$2839,8,0)</f>
        <v>ITM_JtoD</v>
      </c>
      <c r="E347" s="26" t="str">
        <f>CHAR(34)&amp;VLOOKUP(C347,SOURCE!$S$3:$Z$2839,6,0)&amp;CHAR(34)</f>
        <v>"J&gt;D"</v>
      </c>
      <c r="F347" s="22" t="str">
        <f>VLOOKUP(C347,SOURCE!$S$3:$AA$2839,9,0)&amp;"           {"&amp;D347&amp;",   "&amp;E347&amp;"},"</f>
        <v>//           {ITM_JtoD,   "J&gt;D"},</v>
      </c>
      <c r="H347" t="b">
        <f>ISNA(VLOOKUP(J347,J348:J$823,1,0))</f>
        <v>1</v>
      </c>
      <c r="I347" s="27">
        <f>VLOOKUP(C347,SOURCE!S$6:Y$10018,7,0)</f>
        <v>1496</v>
      </c>
      <c r="J347" s="28" t="str">
        <f>VLOOKUP(C347,SOURCE!S$6:Y$10018,6,0)</f>
        <v>J&gt;D</v>
      </c>
      <c r="K347" s="29" t="str">
        <f t="shared" si="25"/>
        <v>J&gt;D</v>
      </c>
      <c r="L347" s="39" t="str">
        <f>VLOOKUP(C347,SOURCE!S$6:Y$10018,2,0)</f>
        <v/>
      </c>
      <c r="M347" t="str">
        <f>IF(VLOOKUP(I347,SOURCE!B:M,2,0)="/  { itemToBeCoded","To be coded","")</f>
        <v/>
      </c>
      <c r="N347" s="22"/>
      <c r="Q347" s="26" t="str">
        <f>VLOOKUP(I347,SOURCE!B:M,5,0)</f>
        <v>"J" STD_RIGHT_ARROW "D"</v>
      </c>
      <c r="U347">
        <f t="shared" si="26"/>
        <v>51</v>
      </c>
      <c r="V347" s="53">
        <f t="shared" si="27"/>
        <v>299797199.25280225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str">
        <f>VLOOKUP(C348,SOURCE!$S$3:$Z$2839,8,0)</f>
        <v>ITM_KEY</v>
      </c>
      <c r="E348" s="26" t="str">
        <f>CHAR(34)&amp;VLOOKUP(C348,SOURCE!$S$3:$Z$2839,6,0)&amp;CHAR(34)</f>
        <v>"KEY"</v>
      </c>
      <c r="F348" s="22" t="str">
        <f>VLOOKUP(C348,SOURCE!$S$3:$AA$2839,9,0)&amp;"           {"&amp;D348&amp;",   "&amp;E348&amp;"},"</f>
        <v>//           {ITM_KEY,   "KEY"},</v>
      </c>
      <c r="H348" t="b">
        <f>ISNA(VLOOKUP(J348,J349:J$823,1,0))</f>
        <v>1</v>
      </c>
      <c r="I348" s="27">
        <f>VLOOKUP(C348,SOURCE!S$6:Y$10018,7,0)</f>
        <v>1497</v>
      </c>
      <c r="J348" s="28" t="str">
        <f>VLOOKUP(C348,SOURCE!S$6:Y$10018,6,0)</f>
        <v>KEY</v>
      </c>
      <c r="K348" s="30" t="str">
        <f t="shared" si="25"/>
        <v>KEY</v>
      </c>
      <c r="L348" s="40" t="str">
        <f>VLOOKUP(C348,SOURCE!S$6:Y$10018,2,0)</f>
        <v/>
      </c>
      <c r="M348" t="str">
        <f>IF(VLOOKUP(I348,SOURCE!B:M,2,0)="/  { itemToBeCoded","To be coded","")</f>
        <v>To be coded</v>
      </c>
      <c r="N348" s="22"/>
      <c r="Q348" s="26" t="str">
        <f>VLOOKUP(I348,SOURCE!B:M,5,0)</f>
        <v>"KEY"</v>
      </c>
      <c r="U348">
        <f t="shared" si="26"/>
        <v>51</v>
      </c>
      <c r="V348" s="53">
        <f t="shared" si="27"/>
        <v>299797199.25280225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str">
        <f>VLOOKUP(C349,SOURCE!$S$3:$Z$2839,8,0)</f>
        <v>ITM_KEYG</v>
      </c>
      <c r="E349" s="26" t="str">
        <f>CHAR(34)&amp;VLOOKUP(C349,SOURCE!$S$3:$Z$2839,6,0)&amp;CHAR(34)</f>
        <v>"KEYG"</v>
      </c>
      <c r="F349" s="22" t="str">
        <f>VLOOKUP(C349,SOURCE!$S$3:$AA$2839,9,0)&amp;"           {"&amp;D349&amp;",   "&amp;E349&amp;"},"</f>
        <v>//           {ITM_KEYG,   "KEYG"},</v>
      </c>
      <c r="H349" t="b">
        <f>ISNA(VLOOKUP(J349,J350:J$823,1,0))</f>
        <v>1</v>
      </c>
      <c r="I349" s="27">
        <f>VLOOKUP(C349,SOURCE!S$6:Y$10018,7,0)</f>
        <v>1498</v>
      </c>
      <c r="J349" s="28" t="str">
        <f>VLOOKUP(C349,SOURCE!S$6:Y$10018,6,0)</f>
        <v>KEYG</v>
      </c>
      <c r="K349" s="29" t="str">
        <f t="shared" si="25"/>
        <v>KEYG</v>
      </c>
      <c r="L349" s="39" t="str">
        <f>VLOOKUP(C349,SOURCE!S$6:Y$10018,2,0)</f>
        <v/>
      </c>
      <c r="M349" t="str">
        <f>IF(VLOOKUP(I349,SOURCE!B:M,2,0)="/  { itemToBeCoded","To be coded","")</f>
        <v>To be coded</v>
      </c>
      <c r="N349" s="22"/>
      <c r="Q349" s="26" t="str">
        <f>VLOOKUP(I349,SOURCE!B:M,5,0)</f>
        <v>"KEYG"</v>
      </c>
      <c r="U349">
        <f t="shared" si="26"/>
        <v>51</v>
      </c>
      <c r="V349" s="53">
        <f t="shared" si="27"/>
        <v>299797199.25280225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str">
        <f>VLOOKUP(C350,SOURCE!$S$3:$Z$2839,8,0)</f>
        <v>ITM_KEYX</v>
      </c>
      <c r="E350" s="26" t="str">
        <f>CHAR(34)&amp;VLOOKUP(C350,SOURCE!$S$3:$Z$2839,6,0)&amp;CHAR(34)</f>
        <v>"KEYX"</v>
      </c>
      <c r="F350" s="22" t="str">
        <f>VLOOKUP(C350,SOURCE!$S$3:$AA$2839,9,0)&amp;"           {"&amp;D350&amp;",   "&amp;E350&amp;"},"</f>
        <v>//           {ITM_KEYX,   "KEYX"},</v>
      </c>
      <c r="H350" t="b">
        <f>ISNA(VLOOKUP(J350,J674:J$823,1,0))</f>
        <v>1</v>
      </c>
      <c r="I350" s="27">
        <f>VLOOKUP(C350,SOURCE!S$6:Y$10018,7,0)</f>
        <v>1499</v>
      </c>
      <c r="J350" s="28" t="str">
        <f>VLOOKUP(C350,SOURCE!S$6:Y$10018,6,0)</f>
        <v>KEYX</v>
      </c>
      <c r="K350" s="30" t="str">
        <f t="shared" si="25"/>
        <v>KEYX</v>
      </c>
      <c r="L350" s="40" t="str">
        <f>VLOOKUP(C350,SOURCE!S$6:Y$10018,2,0)</f>
        <v/>
      </c>
      <c r="M350" t="str">
        <f>IF(VLOOKUP(I350,SOURCE!B:M,2,0)="/  { itemToBeCoded","To be coded","")</f>
        <v>To be coded</v>
      </c>
      <c r="N350" s="22"/>
      <c r="Q350" s="26" t="str">
        <f>VLOOKUP(I350,SOURCE!B:M,5,0)</f>
        <v>"KEYX"</v>
      </c>
      <c r="U350">
        <f t="shared" si="26"/>
        <v>51</v>
      </c>
      <c r="V350" s="53">
        <f t="shared" si="27"/>
        <v>299797199.25280225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str">
        <f>VLOOKUP(C351,SOURCE!$S$3:$Z$2839,8,0)</f>
        <v>ITM_sinc</v>
      </c>
      <c r="E351" s="26" t="str">
        <f>CHAR(34)&amp;VLOOKUP(C351,SOURCE!$S$3:$Z$2839,6,0)&amp;CHAR(34)</f>
        <v>"SINC"</v>
      </c>
      <c r="F351" s="22" t="str">
        <f>VLOOKUP(C351,SOURCE!$S$3:$AA$2839,9,0)&amp;"           {"&amp;D351&amp;",   "&amp;E351&amp;"},"</f>
        <v xml:space="preserve">           {ITM_sinc,   "SINC"},</v>
      </c>
      <c r="H351" t="b">
        <f>ISNA(VLOOKUP(J351,J675:J$823,1,0))</f>
        <v>1</v>
      </c>
      <c r="I351" s="27">
        <f>VLOOKUP(C351,SOURCE!S$6:Y$10018,7,0)</f>
        <v>1500</v>
      </c>
      <c r="J351" s="28" t="str">
        <f>VLOOKUP(C351,SOURCE!S$6:Y$10018,6,0)</f>
        <v>SINC</v>
      </c>
      <c r="K351" s="30" t="str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sinc</v>
      </c>
      <c r="L351" s="40" t="str">
        <f>VLOOKUP(C351,SOURCE!S$6:Y$10018,2,0)</f>
        <v>Trig</v>
      </c>
      <c r="M351" t="str">
        <f>IF(VLOOKUP(I351,SOURCE!B:M,2,0)="/  { itemToBeCoded","To be coded","")</f>
        <v/>
      </c>
      <c r="N351" s="22"/>
      <c r="Q351" s="26" t="str">
        <f>VLOOKUP(I351,SOURCE!B:M,5,0)</f>
        <v>"sinc"</v>
      </c>
      <c r="U351">
        <f t="shared" ref="U351:U414" si="29">SUM(U350,W351)</f>
        <v>51</v>
      </c>
      <c r="V351" s="53">
        <f t="shared" ref="V351:V414" si="30">SUM(V350,IF($O351,X351,0))</f>
        <v>299797199.25280225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str">
        <f>VLOOKUP(C352,SOURCE!$S$3:$Z$2839,8,0)</f>
        <v>ITM_KTYP</v>
      </c>
      <c r="E352" s="26" t="str">
        <f>CHAR(34)&amp;VLOOKUP(C352,SOURCE!$S$3:$Z$2839,6,0)&amp;CHAR(34)</f>
        <v>"KTYP?"</v>
      </c>
      <c r="F352" s="22" t="str">
        <f>VLOOKUP(C352,SOURCE!$S$3:$AA$2839,9,0)&amp;"           {"&amp;D352&amp;",   "&amp;E352&amp;"},"</f>
        <v>//           {ITM_KTYP,   "KTYP?"},</v>
      </c>
      <c r="H352" t="b">
        <f>ISNA(VLOOKUP(J352,J676:J$823,1,0))</f>
        <v>1</v>
      </c>
      <c r="I352" s="27">
        <f>VLOOKUP(C352,SOURCE!S$6:Y$10018,7,0)</f>
        <v>1501</v>
      </c>
      <c r="J352" s="28" t="str">
        <f>VLOOKUP(C352,SOURCE!S$6:Y$10018,6,0)</f>
        <v>KTYP?</v>
      </c>
      <c r="K352" s="30" t="str">
        <f t="shared" si="28"/>
        <v>KTYP?</v>
      </c>
      <c r="L352" s="40" t="str">
        <f>VLOOKUP(C352,SOURCE!S$6:Y$10018,2,0)</f>
        <v/>
      </c>
      <c r="M352" t="str">
        <f>IF(VLOOKUP(I352,SOURCE!B:M,2,0)="/  { itemToBeCoded","To be coded","")</f>
        <v>To be coded</v>
      </c>
      <c r="N352" s="22"/>
      <c r="Q352" s="26" t="str">
        <f>VLOOKUP(I352,SOURCE!B:M,5,0)</f>
        <v>"KTYP?"</v>
      </c>
      <c r="U352">
        <f t="shared" si="29"/>
        <v>51</v>
      </c>
      <c r="V352" s="53">
        <f t="shared" si="30"/>
        <v>299797199.25280225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str">
        <f>VLOOKUP(C353,SOURCE!$S$3:$Z$2839,8,0)</f>
        <v>ITM_LASTX</v>
      </c>
      <c r="E353" s="26" t="str">
        <f>CHAR(34)&amp;VLOOKUP(C353,SOURCE!$S$3:$Z$2839,6,0)&amp;CHAR(34)</f>
        <v>"LASTX"</v>
      </c>
      <c r="F353" s="22" t="str">
        <f>VLOOKUP(C353,SOURCE!$S$3:$AA$2839,9,0)&amp;"           {"&amp;D353&amp;",   "&amp;E353&amp;"},"</f>
        <v>//           {ITM_LASTX,   "LASTX"},</v>
      </c>
      <c r="H353" t="b">
        <f>ISNA(VLOOKUP(J353,J677:J$823,1,0))</f>
        <v>1</v>
      </c>
      <c r="I353" s="27">
        <f>VLOOKUP(C353,SOURCE!S$6:Y$10018,7,0)</f>
        <v>1502</v>
      </c>
      <c r="J353" s="28" t="str">
        <f>VLOOKUP(C353,SOURCE!S$6:Y$10018,6,0)</f>
        <v>LASTX</v>
      </c>
      <c r="K353" s="30" t="str">
        <f t="shared" si="28"/>
        <v>LASTx</v>
      </c>
      <c r="L353" s="40" t="str">
        <f>VLOOKUP(C353,SOURCE!S$6:Y$10018,2,0)</f>
        <v>STACK</v>
      </c>
      <c r="M353" t="str">
        <f>IF(VLOOKUP(I353,SOURCE!B:M,2,0)="/  { itemToBeCoded","To be coded","")</f>
        <v/>
      </c>
      <c r="N353" s="22"/>
      <c r="Q353" s="26" t="str">
        <f>VLOOKUP(I353,SOURCE!B:M,5,0)</f>
        <v>"LASTx"</v>
      </c>
      <c r="U353">
        <f t="shared" si="29"/>
        <v>51</v>
      </c>
      <c r="V353" s="53">
        <f t="shared" si="30"/>
        <v>299797199.25280225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str">
        <f>VLOOKUP(C354,SOURCE!$S$3:$Z$2839,8,0)</f>
        <v>ITM_LEAP</v>
      </c>
      <c r="E354" s="26" t="str">
        <f>CHAR(34)&amp;VLOOKUP(C354,SOURCE!$S$3:$Z$2839,6,0)&amp;CHAR(34)</f>
        <v>"LEAP?"</v>
      </c>
      <c r="F354" s="22" t="str">
        <f>VLOOKUP(C354,SOURCE!$S$3:$AA$2839,9,0)&amp;"           {"&amp;D354&amp;",   "&amp;E354&amp;"},"</f>
        <v>//           {ITM_LEAP,   "LEAP?"},</v>
      </c>
      <c r="H354" t="b">
        <f>ISNA(VLOOKUP(J354,J678:J$823,1,0))</f>
        <v>1</v>
      </c>
      <c r="I354" s="27">
        <f>VLOOKUP(C354,SOURCE!S$6:Y$10018,7,0)</f>
        <v>1504</v>
      </c>
      <c r="J354" s="28" t="str">
        <f>VLOOKUP(C354,SOURCE!S$6:Y$10018,6,0)</f>
        <v>LEAP?</v>
      </c>
      <c r="K354" s="30" t="str">
        <f t="shared" si="28"/>
        <v>LEAP?</v>
      </c>
      <c r="L354" s="40" t="str">
        <f>VLOOKUP(C354,SOURCE!S$6:Y$10018,2,0)</f>
        <v/>
      </c>
      <c r="M354" t="str">
        <f>IF(VLOOKUP(I354,SOURCE!B:M,2,0)="/  { itemToBeCoded","To be coded","")</f>
        <v/>
      </c>
      <c r="N354" s="22"/>
      <c r="Q354" s="26" t="str">
        <f>VLOOKUP(I354,SOURCE!B:M,5,0)</f>
        <v>"LEAP?"</v>
      </c>
      <c r="U354">
        <f t="shared" si="29"/>
        <v>51</v>
      </c>
      <c r="V354" s="53">
        <f t="shared" si="30"/>
        <v>299797199.25280225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str">
        <f>VLOOKUP(C355,SOURCE!$S$3:$Z$2839,8,0)</f>
        <v>ITM_Lm</v>
      </c>
      <c r="E355" s="26" t="str">
        <f>CHAR(34)&amp;VLOOKUP(C355,SOURCE!$S$3:$Z$2839,6,0)&amp;CHAR(34)</f>
        <v>"LM"</v>
      </c>
      <c r="F355" s="22" t="str">
        <f>VLOOKUP(C355,SOURCE!$S$3:$AA$2839,9,0)&amp;"           {"&amp;D355&amp;",   "&amp;E355&amp;"},"</f>
        <v>//           {ITM_Lm,   "LM"},</v>
      </c>
      <c r="H355" t="b">
        <f>ISNA(VLOOKUP(J355,J679:J$823,1,0))</f>
        <v>1</v>
      </c>
      <c r="I355" s="27">
        <f>VLOOKUP(C355,SOURCE!S$6:Y$10018,7,0)</f>
        <v>1505</v>
      </c>
      <c r="J355" s="28" t="str">
        <f>VLOOKUP(C355,SOURCE!S$6:Y$10018,6,0)</f>
        <v>LM</v>
      </c>
      <c r="K355" s="30" t="str">
        <f t="shared" si="28"/>
        <v>Lm</v>
      </c>
      <c r="L355" s="40" t="str">
        <f>VLOOKUP(C355,SOURCE!S$6:Y$10018,2,0)</f>
        <v>Math</v>
      </c>
      <c r="M355" t="str">
        <f>IF(VLOOKUP(I355,SOURCE!B:M,2,0)="/  { itemToBeCoded","To be coded","")</f>
        <v/>
      </c>
      <c r="N355" s="22"/>
      <c r="Q355" s="26" t="str">
        <f>VLOOKUP(I355,SOURCE!B:M,5,0)</f>
        <v xml:space="preserve">"L" STD_SUB_m </v>
      </c>
      <c r="U355">
        <f t="shared" si="29"/>
        <v>51</v>
      </c>
      <c r="V355" s="53">
        <f t="shared" si="30"/>
        <v>299797199.25280225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str">
        <f>VLOOKUP(C356,SOURCE!$S$3:$Z$2839,8,0)</f>
        <v>ITM_LmALPHA</v>
      </c>
      <c r="E356" s="26" t="str">
        <f>CHAR(34)&amp;VLOOKUP(C356,SOURCE!$S$3:$Z$2839,6,0)&amp;CHAR(34)</f>
        <v>"LMALPHA"</v>
      </c>
      <c r="F356" s="22" t="str">
        <f>VLOOKUP(C356,SOURCE!$S$3:$AA$2839,9,0)&amp;"           {"&amp;D356&amp;",   "&amp;E356&amp;"},"</f>
        <v>//           {ITM_LmALPHA,   "LMALPHA"},</v>
      </c>
      <c r="H356" t="b">
        <f>ISNA(VLOOKUP(J356,J680:J$823,1,0))</f>
        <v>1</v>
      </c>
      <c r="I356" s="27">
        <f>VLOOKUP(C356,SOURCE!S$6:Y$10018,7,0)</f>
        <v>1506</v>
      </c>
      <c r="J356" s="28" t="str">
        <f>VLOOKUP(C356,SOURCE!S$6:Y$10018,6,0)</f>
        <v>LMALPHA</v>
      </c>
      <c r="K356" s="30" t="str">
        <f t="shared" si="28"/>
        <v>Lmalpha</v>
      </c>
      <c r="L356" s="40" t="str">
        <f>VLOOKUP(C356,SOURCE!S$6:Y$10018,2,0)</f>
        <v/>
      </c>
      <c r="M356" t="str">
        <f>IF(VLOOKUP(I356,SOURCE!B:M,2,0)="/  { itemToBeCoded","To be coded","")</f>
        <v/>
      </c>
      <c r="N356" s="22"/>
      <c r="Q356" s="26" t="str">
        <f>VLOOKUP(I356,SOURCE!B:M,5,0)</f>
        <v>"L" STD_SUB_m STD_SUB_alpha</v>
      </c>
      <c r="U356">
        <f t="shared" si="29"/>
        <v>51</v>
      </c>
      <c r="V356" s="53">
        <f t="shared" si="30"/>
        <v>299797199.25280225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str">
        <f>VLOOKUP(C357,SOURCE!$S$3:$Z$2839,8,0)</f>
        <v>ITM_LNBETA</v>
      </c>
      <c r="E357" s="26" t="str">
        <f>CHAR(34)&amp;VLOOKUP(C357,SOURCE!$S$3:$Z$2839,6,0)&amp;CHAR(34)</f>
        <v>"LNBETA"</v>
      </c>
      <c r="F357" s="22" t="str">
        <f>VLOOKUP(C357,SOURCE!$S$3:$AA$2839,9,0)&amp;"           {"&amp;D357&amp;",   "&amp;E357&amp;"},"</f>
        <v>//           {ITM_LNBETA,   "LNBETA"},</v>
      </c>
      <c r="H357" t="b">
        <f>ISNA(VLOOKUP(J357,J681:J$823,1,0))</f>
        <v>1</v>
      </c>
      <c r="I357" s="27">
        <f>VLOOKUP(C357,SOURCE!S$6:Y$10018,7,0)</f>
        <v>1507</v>
      </c>
      <c r="J357" s="28" t="str">
        <f>VLOOKUP(C357,SOURCE!S$6:Y$10018,6,0)</f>
        <v>LNBETA</v>
      </c>
      <c r="K357" s="30" t="str">
        <f t="shared" si="28"/>
        <v>lnbeta</v>
      </c>
      <c r="L357" s="40" t="str">
        <f>VLOOKUP(C357,SOURCE!S$6:Y$10018,2,0)</f>
        <v>Math</v>
      </c>
      <c r="M357" t="str">
        <f>IF(VLOOKUP(I357,SOURCE!B:M,2,0)="/  { itemToBeCoded","To be coded","")</f>
        <v/>
      </c>
      <c r="N357" s="22"/>
      <c r="Q357" s="26" t="str">
        <f>VLOOKUP(I357,SOURCE!B:M,5,0)</f>
        <v>"ln" STD_beta</v>
      </c>
      <c r="U357">
        <f t="shared" si="29"/>
        <v>51</v>
      </c>
      <c r="V357" s="53">
        <f t="shared" si="30"/>
        <v>299797199.25280225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str">
        <f>VLOOKUP(C358,SOURCE!$S$3:$Z$2839,8,0)</f>
        <v>ITM_LNGAMMA</v>
      </c>
      <c r="E358" s="26" t="str">
        <f>CHAR(34)&amp;VLOOKUP(C358,SOURCE!$S$3:$Z$2839,6,0)&amp;CHAR(34)</f>
        <v>"LNGAMMA"</v>
      </c>
      <c r="F358" s="22" t="str">
        <f>VLOOKUP(C358,SOURCE!$S$3:$AA$2839,9,0)&amp;"           {"&amp;D358&amp;",   "&amp;E358&amp;"},"</f>
        <v>//           {ITM_LNGAMMA,   "LNGAMMA"},</v>
      </c>
      <c r="H358" t="b">
        <f>ISNA(VLOOKUP(J358,J682:J$823,1,0))</f>
        <v>1</v>
      </c>
      <c r="I358" s="27">
        <f>VLOOKUP(C358,SOURCE!S$6:Y$10018,7,0)</f>
        <v>1508</v>
      </c>
      <c r="J358" s="28" t="str">
        <f>VLOOKUP(C358,SOURCE!S$6:Y$10018,6,0)</f>
        <v>LNGAMMA</v>
      </c>
      <c r="K358" s="30" t="str">
        <f t="shared" si="28"/>
        <v>lnGAMMA</v>
      </c>
      <c r="L358" s="40" t="str">
        <f>VLOOKUP(C358,SOURCE!S$6:Y$10018,2,0)</f>
        <v>Math</v>
      </c>
      <c r="M358" t="str">
        <f>IF(VLOOKUP(I358,SOURCE!B:M,2,0)="/  { itemToBeCoded","To be coded","")</f>
        <v/>
      </c>
      <c r="N358" s="22"/>
      <c r="Q358" s="26" t="str">
        <f>VLOOKUP(I358,SOURCE!B:M,5,0)</f>
        <v>"ln" STD_GAMMA</v>
      </c>
      <c r="U358">
        <f t="shared" si="29"/>
        <v>51</v>
      </c>
      <c r="V358" s="53">
        <f t="shared" si="30"/>
        <v>299797199.25280225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str">
        <f>VLOOKUP(C359,SOURCE!$S$3:$Z$2839,8,0)</f>
        <v>ITM_LOAD</v>
      </c>
      <c r="E359" s="26" t="str">
        <f>CHAR(34)&amp;VLOOKUP(C359,SOURCE!$S$3:$Z$2839,6,0)&amp;CHAR(34)</f>
        <v>"LOAD"</v>
      </c>
      <c r="F359" s="22" t="str">
        <f>VLOOKUP(C359,SOURCE!$S$3:$AA$2839,9,0)&amp;"           {"&amp;D359&amp;",   "&amp;E359&amp;"},"</f>
        <v>//           {ITM_LOAD,   "LOAD"},</v>
      </c>
      <c r="H359" t="b">
        <f>ISNA(VLOOKUP(J359,J683:J$823,1,0))</f>
        <v>1</v>
      </c>
      <c r="I359" s="27">
        <f>VLOOKUP(C359,SOURCE!S$6:Y$10018,7,0)</f>
        <v>1509</v>
      </c>
      <c r="J359" s="28" t="str">
        <f>VLOOKUP(C359,SOURCE!S$6:Y$10018,6,0)</f>
        <v>LOAD</v>
      </c>
      <c r="K359" s="30" t="str">
        <f t="shared" si="28"/>
        <v>LOAD</v>
      </c>
      <c r="L359" s="40" t="str">
        <f>VLOOKUP(C359,SOURCE!S$6:Y$10018,2,0)</f>
        <v/>
      </c>
      <c r="M359" t="str">
        <f>IF(VLOOKUP(I359,SOURCE!B:M,2,0)="/  { itemToBeCoded","To be coded","")</f>
        <v/>
      </c>
      <c r="N359" s="22"/>
      <c r="Q359" s="26" t="str">
        <f>VLOOKUP(I359,SOURCE!B:M,5,0)</f>
        <v>"LOAD"</v>
      </c>
      <c r="U359">
        <f t="shared" si="29"/>
        <v>51</v>
      </c>
      <c r="V359" s="53">
        <f t="shared" si="30"/>
        <v>299797199.25280225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str">
        <f>VLOOKUP(C360,SOURCE!$S$3:$Z$2839,8,0)</f>
        <v>ITM_LOADP</v>
      </c>
      <c r="E360" s="26" t="str">
        <f>CHAR(34)&amp;VLOOKUP(C360,SOURCE!$S$3:$Z$2839,6,0)&amp;CHAR(34)</f>
        <v>"LOADP"</v>
      </c>
      <c r="F360" s="22" t="str">
        <f>VLOOKUP(C360,SOURCE!$S$3:$AA$2839,9,0)&amp;"           {"&amp;D360&amp;",   "&amp;E360&amp;"},"</f>
        <v>//           {ITM_LOADP,   "LOADP"},</v>
      </c>
      <c r="H360" t="b">
        <f>ISNA(VLOOKUP(J360,J684:J$823,1,0))</f>
        <v>1</v>
      </c>
      <c r="I360" s="27">
        <f>VLOOKUP(C360,SOURCE!S$6:Y$10018,7,0)</f>
        <v>1510</v>
      </c>
      <c r="J360" s="28" t="str">
        <f>VLOOKUP(C360,SOURCE!S$6:Y$10018,6,0)</f>
        <v>LOADP</v>
      </c>
      <c r="K360" s="30" t="str">
        <f t="shared" si="28"/>
        <v>LOADP</v>
      </c>
      <c r="L360" s="40" t="str">
        <f>VLOOKUP(C360,SOURCE!S$6:Y$10018,2,0)</f>
        <v/>
      </c>
      <c r="M360" t="str">
        <f>IF(VLOOKUP(I360,SOURCE!B:M,2,0)="/  { itemToBeCoded","To be coded","")</f>
        <v/>
      </c>
      <c r="N360" s="22"/>
      <c r="Q360" s="26" t="str">
        <f>VLOOKUP(I360,SOURCE!B:M,5,0)</f>
        <v>"LOADP"</v>
      </c>
      <c r="U360">
        <f t="shared" si="29"/>
        <v>51</v>
      </c>
      <c r="V360" s="53">
        <f t="shared" si="30"/>
        <v>299797199.25280225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str">
        <f>VLOOKUP(C361,SOURCE!$S$3:$Z$2839,8,0)</f>
        <v>ITM_LOADR</v>
      </c>
      <c r="E361" s="26" t="str">
        <f>CHAR(34)&amp;VLOOKUP(C361,SOURCE!$S$3:$Z$2839,6,0)&amp;CHAR(34)</f>
        <v>"LOADR"</v>
      </c>
      <c r="F361" s="22" t="str">
        <f>VLOOKUP(C361,SOURCE!$S$3:$AA$2839,9,0)&amp;"           {"&amp;D361&amp;",   "&amp;E361&amp;"},"</f>
        <v>//           {ITM_LOADR,   "LOADR"},</v>
      </c>
      <c r="H361" t="b">
        <f>ISNA(VLOOKUP(J361,J685:J$823,1,0))</f>
        <v>1</v>
      </c>
      <c r="I361" s="27">
        <f>VLOOKUP(C361,SOURCE!S$6:Y$10018,7,0)</f>
        <v>1511</v>
      </c>
      <c r="J361" s="28" t="str">
        <f>VLOOKUP(C361,SOURCE!S$6:Y$10018,6,0)</f>
        <v>LOADR</v>
      </c>
      <c r="K361" s="30" t="str">
        <f t="shared" si="28"/>
        <v>LOADR</v>
      </c>
      <c r="L361" s="40" t="str">
        <f>VLOOKUP(C361,SOURCE!S$6:Y$10018,2,0)</f>
        <v/>
      </c>
      <c r="M361" t="str">
        <f>IF(VLOOKUP(I361,SOURCE!B:M,2,0)="/  { itemToBeCoded","To be coded","")</f>
        <v/>
      </c>
      <c r="N361" s="22"/>
      <c r="Q361" s="26" t="str">
        <f>VLOOKUP(I361,SOURCE!B:M,5,0)</f>
        <v>"LOADR"</v>
      </c>
      <c r="U361">
        <f t="shared" si="29"/>
        <v>51</v>
      </c>
      <c r="V361" s="53">
        <f t="shared" si="30"/>
        <v>299797199.25280225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str">
        <f>VLOOKUP(C362,SOURCE!$S$3:$Z$2839,8,0)</f>
        <v>ITM_LOADSS</v>
      </c>
      <c r="E362" s="26" t="str">
        <f>CHAR(34)&amp;VLOOKUP(C362,SOURCE!$S$3:$Z$2839,6,0)&amp;CHAR(34)</f>
        <v>"LOADSS"</v>
      </c>
      <c r="F362" s="22" t="str">
        <f>VLOOKUP(C362,SOURCE!$S$3:$AA$2839,9,0)&amp;"           {"&amp;D362&amp;",   "&amp;E362&amp;"},"</f>
        <v>//           {ITM_LOADSS,   "LOADSS"},</v>
      </c>
      <c r="H362" t="b">
        <f>ISNA(VLOOKUP(J362,J686:J$823,1,0))</f>
        <v>1</v>
      </c>
      <c r="I362" s="27">
        <f>VLOOKUP(C362,SOURCE!S$6:Y$10018,7,0)</f>
        <v>1512</v>
      </c>
      <c r="J362" s="28" t="str">
        <f>VLOOKUP(C362,SOURCE!S$6:Y$10018,6,0)</f>
        <v>LOADSS</v>
      </c>
      <c r="K362" s="30" t="str">
        <f t="shared" si="28"/>
        <v>LOADSS</v>
      </c>
      <c r="L362" s="40" t="str">
        <f>VLOOKUP(C362,SOURCE!S$6:Y$10018,2,0)</f>
        <v/>
      </c>
      <c r="M362" t="str">
        <f>IF(VLOOKUP(I362,SOURCE!B:M,2,0)="/  { itemToBeCoded","To be coded","")</f>
        <v/>
      </c>
      <c r="N362" s="22"/>
      <c r="Q362" s="26" t="str">
        <f>VLOOKUP(I362,SOURCE!B:M,5,0)</f>
        <v>"LOADSS"</v>
      </c>
      <c r="U362">
        <f t="shared" si="29"/>
        <v>51</v>
      </c>
      <c r="V362" s="53">
        <f t="shared" si="30"/>
        <v>299797199.25280225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str">
        <f>VLOOKUP(C363,SOURCE!$S$3:$Z$2839,8,0)</f>
        <v>ITM_LOADSIGMA</v>
      </c>
      <c r="E363" s="26" t="str">
        <f>CHAR(34)&amp;VLOOKUP(C363,SOURCE!$S$3:$Z$2839,6,0)&amp;CHAR(34)</f>
        <v>"LOADSUM"</v>
      </c>
      <c r="F363" s="22" t="str">
        <f>VLOOKUP(C363,SOURCE!$S$3:$AA$2839,9,0)&amp;"           {"&amp;D363&amp;",   "&amp;E363&amp;"},"</f>
        <v>//           {ITM_LOADSIGMA,   "LOADSUM"},</v>
      </c>
      <c r="H363" t="b">
        <f>ISNA(VLOOKUP(J363,J687:J$823,1,0))</f>
        <v>1</v>
      </c>
      <c r="I363" s="27">
        <f>VLOOKUP(C363,SOURCE!S$6:Y$10018,7,0)</f>
        <v>1513</v>
      </c>
      <c r="J363" s="28" t="str">
        <f>VLOOKUP(C363,SOURCE!S$6:Y$10018,6,0)</f>
        <v>LOADSUM</v>
      </c>
      <c r="K363" s="30" t="str">
        <f t="shared" si="28"/>
        <v>LOADSUM</v>
      </c>
      <c r="L363" s="40" t="str">
        <f>VLOOKUP(C363,SOURCE!S$6:Y$10018,2,0)</f>
        <v/>
      </c>
      <c r="M363" t="str">
        <f>IF(VLOOKUP(I363,SOURCE!B:M,2,0)="/  { itemToBeCoded","To be coded","")</f>
        <v/>
      </c>
      <c r="N363" s="22"/>
      <c r="Q363" s="26" t="str">
        <f>VLOOKUP(I363,SOURCE!B:M,5,0)</f>
        <v>"LOAD" STD_SIGMA</v>
      </c>
      <c r="U363">
        <f t="shared" si="29"/>
        <v>51</v>
      </c>
      <c r="V363" s="53">
        <f t="shared" si="30"/>
        <v>299797199.25280225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str">
        <f>VLOOKUP(C364,SOURCE!$S$3:$Z$2839,8,0)</f>
        <v>ITM_LocR</v>
      </c>
      <c r="E364" s="26" t="str">
        <f>CHAR(34)&amp;VLOOKUP(C364,SOURCE!$S$3:$Z$2839,6,0)&amp;CHAR(34)</f>
        <v>"LOCR"</v>
      </c>
      <c r="F364" s="22" t="str">
        <f>VLOOKUP(C364,SOURCE!$S$3:$AA$2839,9,0)&amp;"           {"&amp;D364&amp;",   "&amp;E364&amp;"},"</f>
        <v>//           {ITM_LocR,   "LOCR"},</v>
      </c>
      <c r="H364" t="b">
        <f>ISNA(VLOOKUP(J364,J688:J$823,1,0))</f>
        <v>1</v>
      </c>
      <c r="I364" s="27">
        <f>VLOOKUP(C364,SOURCE!S$6:Y$10018,7,0)</f>
        <v>1514</v>
      </c>
      <c r="J364" s="28" t="str">
        <f>VLOOKUP(C364,SOURCE!S$6:Y$10018,6,0)</f>
        <v>LOCR</v>
      </c>
      <c r="K364" s="30" t="str">
        <f t="shared" si="28"/>
        <v>LocR</v>
      </c>
      <c r="L364" s="40" t="str">
        <f>VLOOKUP(C364,SOURCE!S$6:Y$10018,2,0)</f>
        <v/>
      </c>
      <c r="M364" t="str">
        <f>IF(VLOOKUP(I364,SOURCE!B:M,2,0)="/  { itemToBeCoded","To be coded","")</f>
        <v/>
      </c>
      <c r="N364" s="22"/>
      <c r="Q364" s="26" t="str">
        <f>VLOOKUP(I364,SOURCE!B:M,5,0)</f>
        <v>"LocR"</v>
      </c>
      <c r="U364">
        <f t="shared" si="29"/>
        <v>51</v>
      </c>
      <c r="V364" s="53">
        <f t="shared" si="30"/>
        <v>299797199.25280225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str">
        <f>VLOOKUP(C365,SOURCE!$S$3:$Z$2839,8,0)</f>
        <v>ITM_LocRQ</v>
      </c>
      <c r="E365" s="26" t="str">
        <f>CHAR(34)&amp;VLOOKUP(C365,SOURCE!$S$3:$Z$2839,6,0)&amp;CHAR(34)</f>
        <v>"LOCR?"</v>
      </c>
      <c r="F365" s="22" t="str">
        <f>VLOOKUP(C365,SOURCE!$S$3:$AA$2839,9,0)&amp;"           {"&amp;D365&amp;",   "&amp;E365&amp;"},"</f>
        <v>//           {ITM_LocRQ,   "LOCR?"},</v>
      </c>
      <c r="H365" t="b">
        <f>ISNA(VLOOKUP(J365,J689:J$823,1,0))</f>
        <v>1</v>
      </c>
      <c r="I365" s="27">
        <f>VLOOKUP(C365,SOURCE!S$6:Y$10018,7,0)</f>
        <v>1515</v>
      </c>
      <c r="J365" s="28" t="str">
        <f>VLOOKUP(C365,SOURCE!S$6:Y$10018,6,0)</f>
        <v>LOCR?</v>
      </c>
      <c r="K365" s="30" t="str">
        <f t="shared" si="28"/>
        <v>LocR?</v>
      </c>
      <c r="L365" s="40" t="str">
        <f>VLOOKUP(C365,SOURCE!S$6:Y$10018,2,0)</f>
        <v/>
      </c>
      <c r="M365" t="str">
        <f>IF(VLOOKUP(I365,SOURCE!B:M,2,0)="/  { itemToBeCoded","To be coded","")</f>
        <v/>
      </c>
      <c r="N365" s="22"/>
      <c r="Q365" s="26" t="str">
        <f>VLOOKUP(I365,SOURCE!B:M,5,0)</f>
        <v>"LocR?"</v>
      </c>
      <c r="U365">
        <f t="shared" si="29"/>
        <v>51</v>
      </c>
      <c r="V365" s="53">
        <f t="shared" si="30"/>
        <v>299797199.25280225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str">
        <f>VLOOKUP(C366,SOURCE!$S$3:$Z$2839,8,0)</f>
        <v>ITM_LR</v>
      </c>
      <c r="E366" s="26" t="str">
        <f>CHAR(34)&amp;VLOOKUP(C366,SOURCE!$S$3:$Z$2839,6,0)&amp;CHAR(34)</f>
        <v>"L.R."</v>
      </c>
      <c r="F366" s="22" t="str">
        <f>VLOOKUP(C366,SOURCE!$S$3:$AA$2839,9,0)&amp;"           {"&amp;D366&amp;",   "&amp;E366&amp;"},"</f>
        <v>//           {ITM_LR,   "L.R."},</v>
      </c>
      <c r="H366" t="b">
        <f>ISNA(VLOOKUP(J366,J690:J$823,1,0))</f>
        <v>1</v>
      </c>
      <c r="I366" s="27">
        <f>VLOOKUP(C366,SOURCE!S$6:Y$10018,7,0)</f>
        <v>1516</v>
      </c>
      <c r="J366" s="28" t="str">
        <f>VLOOKUP(C366,SOURCE!S$6:Y$10018,6,0)</f>
        <v>L.R.</v>
      </c>
      <c r="K366" s="30" t="str">
        <f t="shared" si="28"/>
        <v>L.R.</v>
      </c>
      <c r="L366" s="40" t="str">
        <f>VLOOKUP(C366,SOURCE!S$6:Y$10018,2,0)</f>
        <v/>
      </c>
      <c r="M366" t="str">
        <f>IF(VLOOKUP(I366,SOURCE!B:M,2,0)="/  { itemToBeCoded","To be coded","")</f>
        <v/>
      </c>
      <c r="N366" s="22"/>
      <c r="Q366" s="26" t="str">
        <f>VLOOKUP(I366,SOURCE!B:M,5,0)</f>
        <v>"L.R."</v>
      </c>
      <c r="U366">
        <f t="shared" si="29"/>
        <v>51</v>
      </c>
      <c r="V366" s="53">
        <f t="shared" si="30"/>
        <v>299797199.25280225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str">
        <f>VLOOKUP(C367,SOURCE!$S$3:$Z$2839,8,0)</f>
        <v>ITM_MANT</v>
      </c>
      <c r="E367" s="26" t="str">
        <f>CHAR(34)&amp;VLOOKUP(C367,SOURCE!$S$3:$Z$2839,6,0)&amp;CHAR(34)</f>
        <v>"MANT"</v>
      </c>
      <c r="F367" s="22" t="str">
        <f>VLOOKUP(C367,SOURCE!$S$3:$AA$2839,9,0)&amp;"           {"&amp;D367&amp;",   "&amp;E367&amp;"},"</f>
        <v>//           {ITM_MANT,   "MANT"},</v>
      </c>
      <c r="H367" t="b">
        <f>ISNA(VLOOKUP(J367,J691:J$823,1,0))</f>
        <v>1</v>
      </c>
      <c r="I367" s="27">
        <f>VLOOKUP(C367,SOURCE!S$6:Y$10018,7,0)</f>
        <v>1517</v>
      </c>
      <c r="J367" s="28" t="str">
        <f>VLOOKUP(C367,SOURCE!S$6:Y$10018,6,0)</f>
        <v>MANT</v>
      </c>
      <c r="K367" s="30" t="str">
        <f t="shared" si="28"/>
        <v>MANT</v>
      </c>
      <c r="L367" s="40" t="str">
        <f>VLOOKUP(C367,SOURCE!S$6:Y$10018,2,0)</f>
        <v/>
      </c>
      <c r="M367" t="str">
        <f>IF(VLOOKUP(I367,SOURCE!B:M,2,0)="/  { itemToBeCoded","To be coded","")</f>
        <v/>
      </c>
      <c r="N367" s="22"/>
      <c r="Q367" s="26" t="str">
        <f>VLOOKUP(I367,SOURCE!B:M,5,0)</f>
        <v>"MANT"</v>
      </c>
      <c r="U367">
        <f t="shared" si="29"/>
        <v>51</v>
      </c>
      <c r="V367" s="53">
        <f t="shared" si="30"/>
        <v>299797199.25280225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str">
        <f>VLOOKUP(C368,SOURCE!$S$3:$Z$2839,8,0)</f>
        <v>ITM_MATX</v>
      </c>
      <c r="E368" s="26" t="str">
        <f>CHAR(34)&amp;VLOOKUP(C368,SOURCE!$S$3:$Z$2839,6,0)&amp;CHAR(34)</f>
        <v>"MAT_X"</v>
      </c>
      <c r="F368" s="22" t="str">
        <f>VLOOKUP(C368,SOURCE!$S$3:$AA$2839,9,0)&amp;"           {"&amp;D368&amp;",   "&amp;E368&amp;"},"</f>
        <v>//           {ITM_MATX,   "MAT_X"},</v>
      </c>
      <c r="H368" t="b">
        <f>ISNA(VLOOKUP(J368,J692:J$823,1,0))</f>
        <v>1</v>
      </c>
      <c r="I368" s="27">
        <f>VLOOKUP(C368,SOURCE!S$6:Y$10018,7,0)</f>
        <v>1518</v>
      </c>
      <c r="J368" s="28" t="str">
        <f>VLOOKUP(C368,SOURCE!S$6:Y$10018,6,0)</f>
        <v>MAT_X</v>
      </c>
      <c r="K368" s="30" t="str">
        <f t="shared" si="28"/>
        <v>MatX</v>
      </c>
      <c r="L368" s="40" t="str">
        <f>VLOOKUP(C368,SOURCE!S$6:Y$10018,2,0)</f>
        <v/>
      </c>
      <c r="M368" t="str">
        <f>IF(VLOOKUP(I368,SOURCE!B:M,2,0)="/  { itemToBeCoded","To be coded","")</f>
        <v/>
      </c>
      <c r="N368" s="22"/>
      <c r="Q368" s="26" t="str">
        <f>VLOOKUP(I368,SOURCE!B:M,5,0)</f>
        <v>"Mat X"</v>
      </c>
      <c r="U368">
        <f t="shared" si="29"/>
        <v>51</v>
      </c>
      <c r="V368" s="53">
        <f t="shared" si="30"/>
        <v>299797199.25280225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str">
        <f>VLOOKUP(C369,SOURCE!$S$3:$Z$2839,8,0)</f>
        <v>ITM_MEM</v>
      </c>
      <c r="E369" s="26" t="str">
        <f>CHAR(34)&amp;VLOOKUP(C369,SOURCE!$S$3:$Z$2839,6,0)&amp;CHAR(34)</f>
        <v>"MEM?"</v>
      </c>
      <c r="F369" s="22" t="str">
        <f>VLOOKUP(C369,SOURCE!$S$3:$AA$2839,9,0)&amp;"           {"&amp;D369&amp;",   "&amp;E369&amp;"},"</f>
        <v>//           {ITM_MEM,   "MEM?"},</v>
      </c>
      <c r="H369" t="b">
        <f>ISNA(VLOOKUP(J369,J693:J$823,1,0))</f>
        <v>1</v>
      </c>
      <c r="I369" s="27">
        <f>VLOOKUP(C369,SOURCE!S$6:Y$10018,7,0)</f>
        <v>1519</v>
      </c>
      <c r="J369" s="28" t="str">
        <f>VLOOKUP(C369,SOURCE!S$6:Y$10018,6,0)</f>
        <v>MEM?</v>
      </c>
      <c r="K369" s="30" t="str">
        <f t="shared" si="28"/>
        <v>MEM?</v>
      </c>
      <c r="L369" s="40" t="str">
        <f>VLOOKUP(C369,SOURCE!S$6:Y$10018,2,0)</f>
        <v>INFO</v>
      </c>
      <c r="M369" t="str">
        <f>IF(VLOOKUP(I369,SOURCE!B:M,2,0)="/  { itemToBeCoded","To be coded","")</f>
        <v/>
      </c>
      <c r="N369" s="22"/>
      <c r="Q369" s="26" t="str">
        <f>VLOOKUP(I369,SOURCE!B:M,5,0)</f>
        <v>"MEM?"</v>
      </c>
      <c r="U369">
        <f t="shared" si="29"/>
        <v>51</v>
      </c>
      <c r="V369" s="53">
        <f t="shared" si="30"/>
        <v>299797199.25280225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str">
        <f>VLOOKUP(C370,SOURCE!$S$3:$Z$2839,8,0)</f>
        <v>ITM_MENU</v>
      </c>
      <c r="E370" s="26" t="str">
        <f>CHAR(34)&amp;VLOOKUP(C370,SOURCE!$S$3:$Z$2839,6,0)&amp;CHAR(34)</f>
        <v>"MENU"</v>
      </c>
      <c r="F370" s="22" t="str">
        <f>VLOOKUP(C370,SOURCE!$S$3:$AA$2839,9,0)&amp;"           {"&amp;D370&amp;",   "&amp;E370&amp;"},"</f>
        <v>//           {ITM_MENU,   "MENU"},</v>
      </c>
      <c r="H370" t="b">
        <f>ISNA(VLOOKUP(J370,J694:J$823,1,0))</f>
        <v>1</v>
      </c>
      <c r="I370" s="27">
        <f>VLOOKUP(C370,SOURCE!S$6:Y$10018,7,0)</f>
        <v>1520</v>
      </c>
      <c r="J370" s="28" t="str">
        <f>VLOOKUP(C370,SOURCE!S$6:Y$10018,6,0)</f>
        <v>MENU</v>
      </c>
      <c r="K370" s="30" t="str">
        <f t="shared" si="28"/>
        <v>MENU</v>
      </c>
      <c r="L370" s="40" t="str">
        <f>VLOOKUP(C370,SOURCE!S$6:Y$10018,2,0)</f>
        <v/>
      </c>
      <c r="M370" t="str">
        <f>IF(VLOOKUP(I370,SOURCE!B:M,2,0)="/  { itemToBeCoded","To be coded","")</f>
        <v>To be coded</v>
      </c>
      <c r="N370" s="22"/>
      <c r="Q370" s="26" t="str">
        <f>VLOOKUP(I370,SOURCE!B:M,5,0)</f>
        <v>"MENU"</v>
      </c>
      <c r="U370">
        <f t="shared" si="29"/>
        <v>51</v>
      </c>
      <c r="V370" s="53">
        <f t="shared" si="30"/>
        <v>299797199.25280225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str">
        <f>VLOOKUP(C371,SOURCE!$S$3:$Z$2839,8,0)</f>
        <v>ITM_MONTH</v>
      </c>
      <c r="E371" s="26" t="str">
        <f>CHAR(34)&amp;VLOOKUP(C371,SOURCE!$S$3:$Z$2839,6,0)&amp;CHAR(34)</f>
        <v>"MONTH"</v>
      </c>
      <c r="F371" s="22" t="str">
        <f>VLOOKUP(C371,SOURCE!$S$3:$AA$2839,9,0)&amp;"           {"&amp;D371&amp;",   "&amp;E371&amp;"},"</f>
        <v>//           {ITM_MONTH,   "MONTH"},</v>
      </c>
      <c r="H371" t="b">
        <f>ISNA(VLOOKUP(J371,J695:J$823,1,0))</f>
        <v>1</v>
      </c>
      <c r="I371" s="27">
        <f>VLOOKUP(C371,SOURCE!S$6:Y$10018,7,0)</f>
        <v>1521</v>
      </c>
      <c r="J371" s="28" t="str">
        <f>VLOOKUP(C371,SOURCE!S$6:Y$10018,6,0)</f>
        <v>MONTH</v>
      </c>
      <c r="K371" s="30" t="str">
        <f t="shared" si="28"/>
        <v>MONTH</v>
      </c>
      <c r="L371" s="40" t="str">
        <f>VLOOKUP(C371,SOURCE!S$6:Y$10018,2,0)</f>
        <v/>
      </c>
      <c r="M371" t="str">
        <f>IF(VLOOKUP(I371,SOURCE!B:M,2,0)="/  { itemToBeCoded","To be coded","")</f>
        <v/>
      </c>
      <c r="N371" s="22"/>
      <c r="Q371" s="26" t="str">
        <f>VLOOKUP(I371,SOURCE!B:M,5,0)</f>
        <v>"MONTH"</v>
      </c>
      <c r="U371">
        <f t="shared" si="29"/>
        <v>51</v>
      </c>
      <c r="V371" s="53">
        <f t="shared" si="30"/>
        <v>299797199.25280225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str">
        <f>VLOOKUP(C372,SOURCE!$S$3:$Z$2839,8,0)</f>
        <v>ITM_MSG</v>
      </c>
      <c r="E372" s="26" t="str">
        <f>CHAR(34)&amp;VLOOKUP(C372,SOURCE!$S$3:$Z$2839,6,0)&amp;CHAR(34)</f>
        <v>"MSG"</v>
      </c>
      <c r="F372" s="22" t="str">
        <f>VLOOKUP(C372,SOURCE!$S$3:$AA$2839,9,0)&amp;"           {"&amp;D372&amp;",   "&amp;E372&amp;"},"</f>
        <v>//           {ITM_MSG,   "MSG"},</v>
      </c>
      <c r="H372" t="b">
        <f>ISNA(VLOOKUP(J372,J696:J$823,1,0))</f>
        <v>1</v>
      </c>
      <c r="I372" s="27">
        <f>VLOOKUP(C372,SOURCE!S$6:Y$10018,7,0)</f>
        <v>1522</v>
      </c>
      <c r="J372" s="28" t="str">
        <f>VLOOKUP(C372,SOURCE!S$6:Y$10018,6,0)</f>
        <v>MSG</v>
      </c>
      <c r="K372" s="30" t="str">
        <f t="shared" si="28"/>
        <v>MSG</v>
      </c>
      <c r="L372" s="40" t="str">
        <f>VLOOKUP(C372,SOURCE!S$6:Y$10018,2,0)</f>
        <v/>
      </c>
      <c r="M372" t="str">
        <f>IF(VLOOKUP(I372,SOURCE!B:M,2,0)="/  { itemToBeCoded","To be coded","")</f>
        <v>To be coded</v>
      </c>
      <c r="N372" s="22"/>
      <c r="Q372" s="26" t="str">
        <f>VLOOKUP(I372,SOURCE!B:M,5,0)</f>
        <v>"MSG"</v>
      </c>
      <c r="U372">
        <f t="shared" si="29"/>
        <v>51</v>
      </c>
      <c r="V372" s="53">
        <f t="shared" si="30"/>
        <v>299797199.25280225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str">
        <f>VLOOKUP(C373,SOURCE!$S$3:$Z$2839,8,0)</f>
        <v>ITM_MULPI</v>
      </c>
      <c r="E373" s="26" t="str">
        <f>CHAR(34)&amp;VLOOKUP(C373,SOURCE!$S$3:$Z$2839,6,0)&amp;CHAR(34)</f>
        <v>"MULPI"</v>
      </c>
      <c r="F373" s="22" t="str">
        <f>VLOOKUP(C373,SOURCE!$S$3:$AA$2839,9,0)&amp;"           {"&amp;D373&amp;",   "&amp;E373&amp;"},"</f>
        <v xml:space="preserve">           {ITM_MULPI,   "MULPI"},</v>
      </c>
      <c r="H373" t="b">
        <f>ISNA(VLOOKUP(J373,J697:J$823,1,0))</f>
        <v>1</v>
      </c>
      <c r="I373" s="27">
        <f>VLOOKUP(C373,SOURCE!S$6:Y$10018,7,0)</f>
        <v>1523</v>
      </c>
      <c r="J373" s="28" t="str">
        <f>VLOOKUP(C373,SOURCE!S$6:Y$10018,6,0)</f>
        <v>MULPI</v>
      </c>
      <c r="K373" s="30" t="str">
        <f t="shared" si="28"/>
        <v>MULpi</v>
      </c>
      <c r="L373" s="40" t="str">
        <f>VLOOKUP(C373,SOURCE!S$6:Y$10018,2,0)</f>
        <v/>
      </c>
      <c r="M373" t="str">
        <f>IF(VLOOKUP(I373,SOURCE!B:M,2,0)="/  { itemToBeCoded","To be coded","")</f>
        <v/>
      </c>
      <c r="N373" s="22"/>
      <c r="Q373" s="26" t="str">
        <f>VLOOKUP(I373,SOURCE!B:M,5,0)</f>
        <v>"MUL" STD_pi</v>
      </c>
      <c r="U373">
        <f t="shared" si="29"/>
        <v>51</v>
      </c>
      <c r="V373" s="53">
        <f t="shared" si="30"/>
        <v>299797199.25280225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str">
        <f>VLOOKUP(C374,SOURCE!$S$3:$Z$2839,8,0)</f>
        <v>ITM_MVAR</v>
      </c>
      <c r="E374" s="26" t="str">
        <f>CHAR(34)&amp;VLOOKUP(C374,SOURCE!$S$3:$Z$2839,6,0)&amp;CHAR(34)</f>
        <v>"MVAR"</v>
      </c>
      <c r="F374" s="22" t="str">
        <f>VLOOKUP(C374,SOURCE!$S$3:$AA$2839,9,0)&amp;"           {"&amp;D374&amp;",   "&amp;E374&amp;"},"</f>
        <v>//           {ITM_MVAR,   "MVAR"},</v>
      </c>
      <c r="H374" t="b">
        <f>ISNA(VLOOKUP(J374,J698:J$823,1,0))</f>
        <v>1</v>
      </c>
      <c r="I374" s="27">
        <f>VLOOKUP(C374,SOURCE!S$6:Y$10018,7,0)</f>
        <v>1524</v>
      </c>
      <c r="J374" s="28" t="str">
        <f>VLOOKUP(C374,SOURCE!S$6:Y$10018,6,0)</f>
        <v>MVAR</v>
      </c>
      <c r="K374" s="30" t="str">
        <f t="shared" si="28"/>
        <v>MVAR</v>
      </c>
      <c r="L374" s="40" t="str">
        <f>VLOOKUP(C374,SOURCE!S$6:Y$10018,2,0)</f>
        <v/>
      </c>
      <c r="M374" t="str">
        <f>IF(VLOOKUP(I374,SOURCE!B:M,2,0)="/  { itemToBeCoded","To be coded","")</f>
        <v>To be coded</v>
      </c>
      <c r="N374" s="22"/>
      <c r="Q374" s="26" t="str">
        <f>VLOOKUP(I374,SOURCE!B:M,5,0)</f>
        <v>"MVAR"</v>
      </c>
      <c r="U374">
        <f t="shared" si="29"/>
        <v>51</v>
      </c>
      <c r="V374" s="53">
        <f t="shared" si="30"/>
        <v>299797199.25280225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str">
        <f>VLOOKUP(C375,SOURCE!$S$3:$Z$2839,8,0)</f>
        <v>ITM_M_DELR</v>
      </c>
      <c r="E375" s="26" t="str">
        <f>CHAR(34)&amp;VLOOKUP(C375,SOURCE!$S$3:$Z$2839,6,0)&amp;CHAR(34)</f>
        <v>"M.DELR"</v>
      </c>
      <c r="F375" s="22" t="str">
        <f>VLOOKUP(C375,SOURCE!$S$3:$AA$2839,9,0)&amp;"           {"&amp;D375&amp;",   "&amp;E375&amp;"},"</f>
        <v>//           {ITM_M_DELR,   "M.DELR"},</v>
      </c>
      <c r="H375" t="b">
        <f>ISNA(VLOOKUP(J375,J699:J$823,1,0))</f>
        <v>1</v>
      </c>
      <c r="I375" s="27">
        <f>VLOOKUP(C375,SOURCE!S$6:Y$10018,7,0)</f>
        <v>1525</v>
      </c>
      <c r="J375" s="28" t="str">
        <f>VLOOKUP(C375,SOURCE!S$6:Y$10018,6,0)</f>
        <v>M.DELR</v>
      </c>
      <c r="K375" s="30" t="str">
        <f t="shared" si="28"/>
        <v>DELR</v>
      </c>
      <c r="L375" s="40" t="str">
        <f>VLOOKUP(C375,SOURCE!S$6:Y$10018,2,0)</f>
        <v/>
      </c>
      <c r="M375" t="str">
        <f>IF(VLOOKUP(I375,SOURCE!B:M,2,0)="/  { itemToBeCoded","To be coded","")</f>
        <v/>
      </c>
      <c r="N375" s="22"/>
      <c r="Q375" s="26" t="str">
        <f>VLOOKUP(I375,SOURCE!B:M,5,0)</f>
        <v>"DELR"</v>
      </c>
      <c r="U375">
        <f t="shared" si="29"/>
        <v>51</v>
      </c>
      <c r="V375" s="53">
        <f t="shared" si="30"/>
        <v>299797199.25280225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str">
        <f>VLOOKUP(C376,SOURCE!$S$3:$Z$2839,8,0)</f>
        <v>ITM_M_DIMQ</v>
      </c>
      <c r="E376" s="26" t="str">
        <f>CHAR(34)&amp;VLOOKUP(C376,SOURCE!$S$3:$Z$2839,6,0)&amp;CHAR(34)</f>
        <v>"M.DIM?"</v>
      </c>
      <c r="F376" s="22" t="str">
        <f>VLOOKUP(C376,SOURCE!$S$3:$AA$2839,9,0)&amp;"           {"&amp;D376&amp;",   "&amp;E376&amp;"},"</f>
        <v>//           {ITM_M_DIMQ,   "M.DIM?"},</v>
      </c>
      <c r="H376" t="b">
        <f>ISNA(VLOOKUP(J376,J700:J$823,1,0))</f>
        <v>1</v>
      </c>
      <c r="I376" s="27">
        <f>VLOOKUP(C376,SOURCE!S$6:Y$10018,7,0)</f>
        <v>1527</v>
      </c>
      <c r="J376" s="28" t="str">
        <f>VLOOKUP(C376,SOURCE!S$6:Y$10018,6,0)</f>
        <v>M.DIM?</v>
      </c>
      <c r="K376" s="30" t="str">
        <f t="shared" si="28"/>
        <v>DIM?</v>
      </c>
      <c r="L376" s="40" t="str">
        <f>VLOOKUP(C376,SOURCE!S$6:Y$10018,2,0)</f>
        <v/>
      </c>
      <c r="M376" t="str">
        <f>IF(VLOOKUP(I376,SOURCE!B:M,2,0)="/  { itemToBeCoded","To be coded","")</f>
        <v/>
      </c>
      <c r="N376" s="22"/>
      <c r="Q376" s="26" t="str">
        <f>VLOOKUP(I376,SOURCE!B:M,5,0)</f>
        <v>"DIM?"</v>
      </c>
      <c r="U376">
        <f t="shared" si="29"/>
        <v>51</v>
      </c>
      <c r="V376" s="53">
        <f t="shared" si="30"/>
        <v>299797199.25280225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str">
        <f>VLOOKUP(C377,SOURCE!$S$3:$Z$2839,8,0)</f>
        <v>ITM_MDY</v>
      </c>
      <c r="E377" s="26" t="str">
        <f>CHAR(34)&amp;VLOOKUP(C377,SOURCE!$S$3:$Z$2839,6,0)&amp;CHAR(34)</f>
        <v>"M.DY"</v>
      </c>
      <c r="F377" s="22" t="str">
        <f>VLOOKUP(C377,SOURCE!$S$3:$AA$2839,9,0)&amp;"           {"&amp;D377&amp;",   "&amp;E377&amp;"},"</f>
        <v>//           {ITM_MDY,   "M.DY"},</v>
      </c>
      <c r="H377" t="b">
        <f>ISNA(VLOOKUP(J377,J701:J$823,1,0))</f>
        <v>1</v>
      </c>
      <c r="I377" s="27">
        <f>VLOOKUP(C377,SOURCE!S$6:Y$10018,7,0)</f>
        <v>1528</v>
      </c>
      <c r="J377" s="28" t="str">
        <f>VLOOKUP(C377,SOURCE!S$6:Y$10018,6,0)</f>
        <v>M.DY</v>
      </c>
      <c r="K377" s="30" t="str">
        <f t="shared" si="28"/>
        <v>M.DY</v>
      </c>
      <c r="L377" s="40" t="str">
        <f>VLOOKUP(C377,SOURCE!S$6:Y$10018,2,0)</f>
        <v/>
      </c>
      <c r="M377" t="str">
        <f>IF(VLOOKUP(I377,SOURCE!B:M,2,0)="/  { itemToBeCoded","To be coded","")</f>
        <v/>
      </c>
      <c r="N377" s="22"/>
      <c r="Q377" s="26" t="str">
        <f>VLOOKUP(I377,SOURCE!B:M,5,0)</f>
        <v>"M.DY"</v>
      </c>
      <c r="U377">
        <f t="shared" si="29"/>
        <v>51</v>
      </c>
      <c r="V377" s="53">
        <f t="shared" si="30"/>
        <v>299797199.25280225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str">
        <f>VLOOKUP(C378,SOURCE!$S$3:$Z$2839,8,0)</f>
        <v>ITM_M_GET</v>
      </c>
      <c r="E378" s="26" t="str">
        <f>CHAR(34)&amp;VLOOKUP(C378,SOURCE!$S$3:$Z$2839,6,0)&amp;CHAR(34)</f>
        <v>"M.GET"</v>
      </c>
      <c r="F378" s="22" t="str">
        <f>VLOOKUP(C378,SOURCE!$S$3:$AA$2839,9,0)&amp;"           {"&amp;D378&amp;",   "&amp;E378&amp;"},"</f>
        <v>//           {ITM_M_GET,   "M.GET"},</v>
      </c>
      <c r="H378" t="b">
        <f>ISNA(VLOOKUP(J378,J702:J$823,1,0))</f>
        <v>1</v>
      </c>
      <c r="I378" s="27">
        <f>VLOOKUP(C378,SOURCE!S$6:Y$10018,7,0)</f>
        <v>1531</v>
      </c>
      <c r="J378" s="28" t="str">
        <f>VLOOKUP(C378,SOURCE!S$6:Y$10018,6,0)</f>
        <v>M.GET</v>
      </c>
      <c r="K378" s="30" t="str">
        <f t="shared" si="28"/>
        <v>GETM</v>
      </c>
      <c r="L378" s="40" t="str">
        <f>VLOOKUP(C378,SOURCE!S$6:Y$10018,2,0)</f>
        <v/>
      </c>
      <c r="M378" t="str">
        <f>IF(VLOOKUP(I378,SOURCE!B:M,2,0)="/  { itemToBeCoded","To be coded","")</f>
        <v/>
      </c>
      <c r="N378" s="22"/>
      <c r="Q378" s="26" t="str">
        <f>VLOOKUP(I378,SOURCE!B:M,5,0)</f>
        <v>"GETM"</v>
      </c>
      <c r="U378">
        <f t="shared" si="29"/>
        <v>51</v>
      </c>
      <c r="V378" s="53">
        <f t="shared" si="30"/>
        <v>299797199.25280225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str">
        <f>VLOOKUP(C379,SOURCE!$S$3:$Z$2839,8,0)</f>
        <v>ITM_M_GOTO</v>
      </c>
      <c r="E379" s="26" t="str">
        <f>CHAR(34)&amp;VLOOKUP(C379,SOURCE!$S$3:$Z$2839,6,0)&amp;CHAR(34)</f>
        <v>"M.GOTO"</v>
      </c>
      <c r="F379" s="22" t="str">
        <f>VLOOKUP(C379,SOURCE!$S$3:$AA$2839,9,0)&amp;"           {"&amp;D379&amp;",   "&amp;E379&amp;"},"</f>
        <v>//           {ITM_M_GOTO,   "M.GOTO"},</v>
      </c>
      <c r="H379" t="b">
        <f>ISNA(VLOOKUP(J379,J703:J$823,1,0))</f>
        <v>1</v>
      </c>
      <c r="I379" s="27">
        <f>VLOOKUP(C379,SOURCE!S$6:Y$10018,7,0)</f>
        <v>1532</v>
      </c>
      <c r="J379" s="28" t="str">
        <f>VLOOKUP(C379,SOURCE!S$6:Y$10018,6,0)</f>
        <v>M.GOTO</v>
      </c>
      <c r="K379" s="30" t="str">
        <f t="shared" si="28"/>
        <v>GOTO</v>
      </c>
      <c r="L379" s="40" t="str">
        <f>VLOOKUP(C379,SOURCE!S$6:Y$10018,2,0)</f>
        <v/>
      </c>
      <c r="M379" t="str">
        <f>IF(VLOOKUP(I379,SOURCE!B:M,2,0)="/  { itemToBeCoded","To be coded","")</f>
        <v/>
      </c>
      <c r="N379" s="22"/>
      <c r="Q379" s="26" t="str">
        <f>VLOOKUP(I379,SOURCE!B:M,5,0)</f>
        <v>"GOTO"</v>
      </c>
      <c r="U379">
        <f t="shared" si="29"/>
        <v>51</v>
      </c>
      <c r="V379" s="53">
        <f t="shared" si="30"/>
        <v>299797199.25280225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str">
        <f>VLOOKUP(C380,SOURCE!$S$3:$Z$2839,8,0)</f>
        <v>ITM_M_INSR</v>
      </c>
      <c r="E380" s="26" t="str">
        <f>CHAR(34)&amp;VLOOKUP(C380,SOURCE!$S$3:$Z$2839,6,0)&amp;CHAR(34)</f>
        <v>"M.INSR"</v>
      </c>
      <c r="F380" s="22" t="str">
        <f>VLOOKUP(C380,SOURCE!$S$3:$AA$2839,9,0)&amp;"           {"&amp;D380&amp;",   "&amp;E380&amp;"},"</f>
        <v>//           {ITM_M_INSR,   "M.INSR"},</v>
      </c>
      <c r="H380" t="b">
        <f>ISNA(VLOOKUP(J380,J704:J$823,1,0))</f>
        <v>1</v>
      </c>
      <c r="I380" s="27">
        <f>VLOOKUP(C380,SOURCE!S$6:Y$10018,7,0)</f>
        <v>1534</v>
      </c>
      <c r="J380" s="28" t="str">
        <f>VLOOKUP(C380,SOURCE!S$6:Y$10018,6,0)</f>
        <v>M.INSR</v>
      </c>
      <c r="K380" s="30" t="str">
        <f t="shared" si="28"/>
        <v>INSR</v>
      </c>
      <c r="L380" s="40" t="str">
        <f>VLOOKUP(C380,SOURCE!S$6:Y$10018,2,0)</f>
        <v/>
      </c>
      <c r="M380" t="str">
        <f>IF(VLOOKUP(I380,SOURCE!B:M,2,0)="/  { itemToBeCoded","To be coded","")</f>
        <v/>
      </c>
      <c r="N380" s="22"/>
      <c r="Q380" s="26" t="str">
        <f>VLOOKUP(I380,SOURCE!B:M,5,0)</f>
        <v>"INSR"</v>
      </c>
      <c r="U380">
        <f t="shared" si="29"/>
        <v>51</v>
      </c>
      <c r="V380" s="53">
        <f t="shared" si="30"/>
        <v>299797199.25280225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str">
        <f>VLOOKUP(C381,SOURCE!$S$3:$Z$2839,8,0)</f>
        <v>ITM_M_LU</v>
      </c>
      <c r="E381" s="26" t="str">
        <f>CHAR(34)&amp;VLOOKUP(C381,SOURCE!$S$3:$Z$2839,6,0)&amp;CHAR(34)</f>
        <v>"M.LU"</v>
      </c>
      <c r="F381" s="22" t="str">
        <f>VLOOKUP(C381,SOURCE!$S$3:$AA$2839,9,0)&amp;"           {"&amp;D381&amp;",   "&amp;E381&amp;"},"</f>
        <v>//           {ITM_M_LU,   "M.LU"},</v>
      </c>
      <c r="H381" t="b">
        <f>ISNA(VLOOKUP(J381,J705:J$823,1,0))</f>
        <v>1</v>
      </c>
      <c r="I381" s="27">
        <f>VLOOKUP(C381,SOURCE!S$6:Y$10018,7,0)</f>
        <v>1535</v>
      </c>
      <c r="J381" s="28" t="str">
        <f>VLOOKUP(C381,SOURCE!S$6:Y$10018,6,0)</f>
        <v>M.LU</v>
      </c>
      <c r="K381" s="30" t="str">
        <f t="shared" si="28"/>
        <v>M.LU</v>
      </c>
      <c r="L381" s="40" t="str">
        <f>VLOOKUP(C381,SOURCE!S$6:Y$10018,2,0)</f>
        <v/>
      </c>
      <c r="M381" t="str">
        <f>IF(VLOOKUP(I381,SOURCE!B:M,2,0)="/  { itemToBeCoded","To be coded","")</f>
        <v/>
      </c>
      <c r="N381" s="22"/>
      <c r="Q381" s="26" t="str">
        <f>VLOOKUP(I381,SOURCE!B:M,5,0)</f>
        <v>"M.LU"</v>
      </c>
      <c r="U381">
        <f t="shared" si="29"/>
        <v>51</v>
      </c>
      <c r="V381" s="53">
        <f t="shared" si="30"/>
        <v>299797199.25280225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str">
        <f>VLOOKUP(C382,SOURCE!$S$3:$Z$2839,8,0)</f>
        <v>ITM_M_NEW</v>
      </c>
      <c r="E382" s="26" t="str">
        <f>CHAR(34)&amp;VLOOKUP(C382,SOURCE!$S$3:$Z$2839,6,0)&amp;CHAR(34)</f>
        <v>"M.NEW"</v>
      </c>
      <c r="F382" s="22" t="str">
        <f>VLOOKUP(C382,SOURCE!$S$3:$AA$2839,9,0)&amp;"           {"&amp;D382&amp;",   "&amp;E382&amp;"},"</f>
        <v xml:space="preserve">           {ITM_M_NEW,   "M.NEW"},</v>
      </c>
      <c r="H382" t="b">
        <f>ISNA(VLOOKUP(J382,J706:J$823,1,0))</f>
        <v>1</v>
      </c>
      <c r="I382" s="27">
        <f>VLOOKUP(C382,SOURCE!S$6:Y$10018,7,0)</f>
        <v>1536</v>
      </c>
      <c r="J382" s="28" t="str">
        <f>VLOOKUP(C382,SOURCE!S$6:Y$10018,6,0)</f>
        <v>M.NEW</v>
      </c>
      <c r="K382" s="30" t="str">
        <f t="shared" si="28"/>
        <v>NEW</v>
      </c>
      <c r="L382" s="40" t="str">
        <f>VLOOKUP(C382,SOURCE!S$6:Y$10018,2,0)</f>
        <v/>
      </c>
      <c r="M382" t="str">
        <f>IF(VLOOKUP(I382,SOURCE!B:M,2,0)="/  { itemToBeCoded","To be coded","")</f>
        <v/>
      </c>
      <c r="N382" s="22"/>
      <c r="Q382" s="26" t="str">
        <f>VLOOKUP(I382,SOURCE!B:M,5,0)</f>
        <v>"NEW"</v>
      </c>
      <c r="U382">
        <f t="shared" si="29"/>
        <v>51</v>
      </c>
      <c r="V382" s="53">
        <f t="shared" si="30"/>
        <v>299797199.25280225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str">
        <f>VLOOKUP(C383,SOURCE!$S$3:$Z$2839,8,0)</f>
        <v>ITM_M_OLD</v>
      </c>
      <c r="E383" s="26" t="str">
        <f>CHAR(34)&amp;VLOOKUP(C383,SOURCE!$S$3:$Z$2839,6,0)&amp;CHAR(34)</f>
        <v>"M.OLD"</v>
      </c>
      <c r="F383" s="22" t="str">
        <f>VLOOKUP(C383,SOURCE!$S$3:$AA$2839,9,0)&amp;"           {"&amp;D383&amp;",   "&amp;E383&amp;"},"</f>
        <v>//           {ITM_M_OLD,   "M.OLD"},</v>
      </c>
      <c r="H383" t="b">
        <f>ISNA(VLOOKUP(J383,J707:J$823,1,0))</f>
        <v>1</v>
      </c>
      <c r="I383" s="27">
        <f>VLOOKUP(C383,SOURCE!S$6:Y$10018,7,0)</f>
        <v>1537</v>
      </c>
      <c r="J383" s="28" t="str">
        <f>VLOOKUP(C383,SOURCE!S$6:Y$10018,6,0)</f>
        <v>M.OLD</v>
      </c>
      <c r="K383" s="30" t="str">
        <f t="shared" si="28"/>
        <v>OLD</v>
      </c>
      <c r="L383" s="40" t="str">
        <f>VLOOKUP(C383,SOURCE!S$6:Y$10018,2,0)</f>
        <v/>
      </c>
      <c r="M383" t="str">
        <f>IF(VLOOKUP(I383,SOURCE!B:M,2,0)="/  { itemToBeCoded","To be coded","")</f>
        <v/>
      </c>
      <c r="N383" s="22"/>
      <c r="Q383" s="26" t="str">
        <f>VLOOKUP(I383,SOURCE!B:M,5,0)</f>
        <v>"OLD"</v>
      </c>
      <c r="U383">
        <f t="shared" si="29"/>
        <v>51</v>
      </c>
      <c r="V383" s="53">
        <f t="shared" si="30"/>
        <v>299797199.25280225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str">
        <f>VLOOKUP(C384,SOURCE!$S$3:$Z$2839,8,0)</f>
        <v>ITM_M_PUT</v>
      </c>
      <c r="E384" s="26" t="str">
        <f>CHAR(34)&amp;VLOOKUP(C384,SOURCE!$S$3:$Z$2839,6,0)&amp;CHAR(34)</f>
        <v>"M.PUT"</v>
      </c>
      <c r="F384" s="22" t="str">
        <f>VLOOKUP(C384,SOURCE!$S$3:$AA$2839,9,0)&amp;"           {"&amp;D384&amp;",   "&amp;E384&amp;"},"</f>
        <v>//           {ITM_M_PUT,   "M.PUT"},</v>
      </c>
      <c r="H384" t="b">
        <f>ISNA(VLOOKUP(J384,J708:J$823,1,0))</f>
        <v>1</v>
      </c>
      <c r="I384" s="27">
        <f>VLOOKUP(C384,SOURCE!S$6:Y$10018,7,0)</f>
        <v>1538</v>
      </c>
      <c r="J384" s="28" t="str">
        <f>VLOOKUP(C384,SOURCE!S$6:Y$10018,6,0)</f>
        <v>M.PUT</v>
      </c>
      <c r="K384" s="30" t="str">
        <f t="shared" si="28"/>
        <v>PUTM</v>
      </c>
      <c r="L384" s="40" t="str">
        <f>VLOOKUP(C384,SOURCE!S$6:Y$10018,2,0)</f>
        <v/>
      </c>
      <c r="M384" t="str">
        <f>IF(VLOOKUP(I384,SOURCE!B:M,2,0)="/  { itemToBeCoded","To be coded","")</f>
        <v/>
      </c>
      <c r="N384" s="22"/>
      <c r="Q384" s="26" t="str">
        <f>VLOOKUP(I384,SOURCE!B:M,5,0)</f>
        <v>"PUTM"</v>
      </c>
      <c r="U384">
        <f t="shared" si="29"/>
        <v>51</v>
      </c>
      <c r="V384" s="53">
        <f t="shared" si="30"/>
        <v>299797199.25280225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str">
        <f>VLOOKUP(C385,SOURCE!$S$3:$Z$2839,8,0)</f>
        <v>ITM_M_RR</v>
      </c>
      <c r="E385" s="26" t="str">
        <f>CHAR(34)&amp;VLOOKUP(C385,SOURCE!$S$3:$Z$2839,6,0)&amp;CHAR(34)</f>
        <v>"M.R&lt;&gt;R"</v>
      </c>
      <c r="F385" s="22" t="str">
        <f>VLOOKUP(C385,SOURCE!$S$3:$AA$2839,9,0)&amp;"           {"&amp;D385&amp;",   "&amp;E385&amp;"},"</f>
        <v>//           {ITM_M_RR,   "M.R&lt;&gt;R"},</v>
      </c>
      <c r="H385" t="b">
        <f>ISNA(VLOOKUP(J385,J709:J$823,1,0))</f>
        <v>1</v>
      </c>
      <c r="I385" s="27">
        <f>VLOOKUP(C385,SOURCE!S$6:Y$10018,7,0)</f>
        <v>1539</v>
      </c>
      <c r="J385" s="28" t="str">
        <f>VLOOKUP(C385,SOURCE!S$6:Y$10018,6,0)</f>
        <v>M.R&lt;&gt;R</v>
      </c>
      <c r="K385" s="30" t="str">
        <f t="shared" si="28"/>
        <v>R&lt;&gt;R</v>
      </c>
      <c r="L385" s="40" t="str">
        <f>VLOOKUP(C385,SOURCE!S$6:Y$10018,2,0)</f>
        <v/>
      </c>
      <c r="M385" t="str">
        <f>IF(VLOOKUP(I385,SOURCE!B:M,2,0)="/  { itemToBeCoded","To be coded","")</f>
        <v/>
      </c>
      <c r="N385" s="22"/>
      <c r="Q385" s="26" t="str">
        <f>VLOOKUP(I385,SOURCE!B:M,5,0)</f>
        <v>"R" STD_LEFT_RIGHT_ARROWS "R"</v>
      </c>
      <c r="U385">
        <f t="shared" si="29"/>
        <v>51</v>
      </c>
      <c r="V385" s="53">
        <f t="shared" si="30"/>
        <v>299797199.25280225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str">
        <f>VLOOKUP(C386,SOURCE!$S$3:$Z$2839,8,0)</f>
        <v>ITM_sincpi</v>
      </c>
      <c r="E386" s="26" t="str">
        <f>CHAR(34)&amp;VLOOKUP(C386,SOURCE!$S$3:$Z$2839,6,0)&amp;CHAR(34)</f>
        <v>"SINCPI"</v>
      </c>
      <c r="F386" s="22" t="str">
        <f>VLOOKUP(C386,SOURCE!$S$3:$AA$2839,9,0)&amp;"           {"&amp;D386&amp;",   "&amp;E386&amp;"},"</f>
        <v xml:space="preserve">           {ITM_sincpi,   "SINCPI"},</v>
      </c>
      <c r="H386" t="b">
        <f>ISNA(VLOOKUP(J386,J710:J$823,1,0))</f>
        <v>1</v>
      </c>
      <c r="I386" s="27">
        <f>VLOOKUP(C386,SOURCE!S$6:Y$10018,7,0)</f>
        <v>1540</v>
      </c>
      <c r="J386" s="28" t="str">
        <f>VLOOKUP(C386,SOURCE!S$6:Y$10018,6,0)</f>
        <v>SINCPI</v>
      </c>
      <c r="K386" s="30" t="str">
        <f t="shared" si="28"/>
        <v>sincpi</v>
      </c>
      <c r="L386" s="40" t="str">
        <f>VLOOKUP(C386,SOURCE!S$6:Y$10018,2,0)</f>
        <v>Trig</v>
      </c>
      <c r="M386" t="str">
        <f>IF(VLOOKUP(I386,SOURCE!B:M,2,0)="/  { itemToBeCoded","To be coded","")</f>
        <v/>
      </c>
      <c r="N386" s="22"/>
      <c r="Q386" s="26" t="str">
        <f>VLOOKUP(I386,SOURCE!B:M,5,0)</f>
        <v>"sinc" STD_pi</v>
      </c>
      <c r="U386">
        <f t="shared" si="29"/>
        <v>51</v>
      </c>
      <c r="V386" s="53">
        <f t="shared" si="30"/>
        <v>299797199.25280225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str">
        <f>VLOOKUP(C387,SOURCE!$S$3:$Z$2839,8,0)</f>
        <v>ITM_NOP</v>
      </c>
      <c r="E387" s="26" t="str">
        <f>CHAR(34)&amp;VLOOKUP(C387,SOURCE!$S$3:$Z$2839,6,0)&amp;CHAR(34)</f>
        <v>"NOP"</v>
      </c>
      <c r="F387" s="22" t="str">
        <f>VLOOKUP(C387,SOURCE!$S$3:$AA$2839,9,0)&amp;"           {"&amp;D387&amp;",   "&amp;E387&amp;"},"</f>
        <v>//           {ITM_NOP,   "NOP"},</v>
      </c>
      <c r="H387" t="b">
        <f>ISNA(VLOOKUP(J387,J711:J$823,1,0))</f>
        <v>1</v>
      </c>
      <c r="I387" s="27">
        <f>VLOOKUP(C387,SOURCE!S$6:Y$10018,7,0)</f>
        <v>1542</v>
      </c>
      <c r="J387" s="28" t="str">
        <f>VLOOKUP(C387,SOURCE!S$6:Y$10018,6,0)</f>
        <v>NOP</v>
      </c>
      <c r="K387" s="30" t="str">
        <f t="shared" si="28"/>
        <v>NOP</v>
      </c>
      <c r="L387" s="40" t="str">
        <f>VLOOKUP(C387,SOURCE!S$6:Y$10018,2,0)</f>
        <v/>
      </c>
      <c r="M387" t="str">
        <f>IF(VLOOKUP(I387,SOURCE!B:M,2,0)="/  { itemToBeCoded","To be coded","")</f>
        <v/>
      </c>
      <c r="N387" s="22"/>
      <c r="Q387" s="26" t="str">
        <f>VLOOKUP(I387,SOURCE!B:M,5,0)</f>
        <v>"NOP"</v>
      </c>
      <c r="U387">
        <f t="shared" si="29"/>
        <v>51</v>
      </c>
      <c r="V387" s="53">
        <f t="shared" si="30"/>
        <v>299797199.25280225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str">
        <f>VLOOKUP(C388,SOURCE!$S$3:$Z$2839,8,0)</f>
        <v>ITM_OFF</v>
      </c>
      <c r="E388" s="26" t="str">
        <f>CHAR(34)&amp;VLOOKUP(C388,SOURCE!$S$3:$Z$2839,6,0)&amp;CHAR(34)</f>
        <v>"OFF"</v>
      </c>
      <c r="F388" s="22" t="str">
        <f>VLOOKUP(C388,SOURCE!$S$3:$AA$2839,9,0)&amp;"           {"&amp;D388&amp;",   "&amp;E388&amp;"},"</f>
        <v>//           {ITM_OFF,   "OFF"},</v>
      </c>
      <c r="H388" t="b">
        <f>ISNA(VLOOKUP(J388,J712:J$823,1,0))</f>
        <v>1</v>
      </c>
      <c r="I388" s="27">
        <f>VLOOKUP(C388,SOURCE!S$6:Y$10018,7,0)</f>
        <v>1543</v>
      </c>
      <c r="J388" s="28" t="str">
        <f>VLOOKUP(C388,SOURCE!S$6:Y$10018,6,0)</f>
        <v>OFF</v>
      </c>
      <c r="K388" s="30" t="str">
        <f t="shared" si="28"/>
        <v>OFF</v>
      </c>
      <c r="L388" s="40" t="str">
        <f>VLOOKUP(C388,SOURCE!S$6:Y$10018,2,0)</f>
        <v/>
      </c>
      <c r="M388" t="str">
        <f>IF(VLOOKUP(I388,SOURCE!B:M,2,0)="/  { itemToBeCoded","To be coded","")</f>
        <v/>
      </c>
      <c r="N388" s="22"/>
      <c r="Q388" s="26" t="str">
        <f>VLOOKUP(I388,SOURCE!B:M,5,0)</f>
        <v>"OFF"</v>
      </c>
      <c r="U388">
        <f t="shared" si="29"/>
        <v>51</v>
      </c>
      <c r="V388" s="53">
        <f t="shared" si="30"/>
        <v>299797199.25280225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str">
        <f>VLOOKUP(C389,SOURCE!$S$3:$Z$2839,8,0)</f>
        <v>ITM_DROPY</v>
      </c>
      <c r="E389" s="26" t="str">
        <f>CHAR(34)&amp;VLOOKUP(C389,SOURCE!$S$3:$Z$2839,6,0)&amp;CHAR(34)</f>
        <v>"DROPY"</v>
      </c>
      <c r="F389" s="22" t="str">
        <f>VLOOKUP(C389,SOURCE!$S$3:$AA$2839,9,0)&amp;"           {"&amp;D389&amp;",   "&amp;E389&amp;"},"</f>
        <v>//           {ITM_DROPY,   "DROPY"},</v>
      </c>
      <c r="H389" t="b">
        <f>ISNA(VLOOKUP(J389,J713:J$823,1,0))</f>
        <v>1</v>
      </c>
      <c r="I389" s="27">
        <f>VLOOKUP(C389,SOURCE!S$6:Y$10018,7,0)</f>
        <v>1544</v>
      </c>
      <c r="J389" s="28" t="str">
        <f>VLOOKUP(C389,SOURCE!S$6:Y$10018,6,0)</f>
        <v>DROPY</v>
      </c>
      <c r="K389" s="30" t="str">
        <f t="shared" si="28"/>
        <v>DROPy</v>
      </c>
      <c r="L389" s="40" t="str">
        <f>VLOOKUP(C389,SOURCE!S$6:Y$10018,2,0)</f>
        <v>STACK</v>
      </c>
      <c r="M389" t="str">
        <f>IF(VLOOKUP(I389,SOURCE!B:M,2,0)="/  { itemToBeCoded","To be coded","")</f>
        <v/>
      </c>
      <c r="N389" s="22"/>
      <c r="Q389" s="26" t="str">
        <f>VLOOKUP(I389,SOURCE!B:M,5,0)</f>
        <v>"DROPy"</v>
      </c>
      <c r="U389">
        <f t="shared" si="29"/>
        <v>51</v>
      </c>
      <c r="V389" s="53">
        <f t="shared" si="30"/>
        <v>299797199.25280225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str">
        <f>VLOOKUP(C390,SOURCE!$S$3:$Z$2839,8,0)</f>
        <v>ITM_PGMINT</v>
      </c>
      <c r="E390" s="26" t="str">
        <f>CHAR(34)&amp;VLOOKUP(C390,SOURCE!$S$3:$Z$2839,6,0)&amp;CHAR(34)</f>
        <v>"PGMINT"</v>
      </c>
      <c r="F390" s="22" t="str">
        <f>VLOOKUP(C390,SOURCE!$S$3:$AA$2839,9,0)&amp;"           {"&amp;D390&amp;",   "&amp;E390&amp;"},"</f>
        <v>//           {ITM_PGMINT,   "PGMINT"},</v>
      </c>
      <c r="H390" t="b">
        <f>ISNA(VLOOKUP(J390,J714:J$823,1,0))</f>
        <v>1</v>
      </c>
      <c r="I390" s="27">
        <f>VLOOKUP(C390,SOURCE!S$6:Y$10018,7,0)</f>
        <v>1546</v>
      </c>
      <c r="J390" s="28" t="str">
        <f>VLOOKUP(C390,SOURCE!S$6:Y$10018,6,0)</f>
        <v>PGMINT</v>
      </c>
      <c r="K390" s="30" t="str">
        <f t="shared" si="28"/>
        <v>PGMINT</v>
      </c>
      <c r="L390" s="40" t="str">
        <f>VLOOKUP(C390,SOURCE!S$6:Y$10018,2,0)</f>
        <v/>
      </c>
      <c r="M390" t="str">
        <f>IF(VLOOKUP(I390,SOURCE!B:M,2,0)="/  { itemToBeCoded","To be coded","")</f>
        <v>To be coded</v>
      </c>
      <c r="N390" s="22"/>
      <c r="Q390" s="26" t="str">
        <f>VLOOKUP(I390,SOURCE!B:M,5,0)</f>
        <v>"PGMINT"</v>
      </c>
      <c r="U390">
        <f t="shared" si="29"/>
        <v>51</v>
      </c>
      <c r="V390" s="53">
        <f t="shared" si="30"/>
        <v>299797199.25280225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str">
        <f>VLOOKUP(C391,SOURCE!$S$3:$Z$2839,8,0)</f>
        <v>ITM_PGMSLV</v>
      </c>
      <c r="E391" s="26" t="str">
        <f>CHAR(34)&amp;VLOOKUP(C391,SOURCE!$S$3:$Z$2839,6,0)&amp;CHAR(34)</f>
        <v>"PGMSLV"</v>
      </c>
      <c r="F391" s="22" t="str">
        <f>VLOOKUP(C391,SOURCE!$S$3:$AA$2839,9,0)&amp;"           {"&amp;D391&amp;",   "&amp;E391&amp;"},"</f>
        <v>//           {ITM_PGMSLV,   "PGMSLV"},</v>
      </c>
      <c r="H391" t="b">
        <f>ISNA(VLOOKUP(J391,J715:J$823,1,0))</f>
        <v>1</v>
      </c>
      <c r="I391" s="27">
        <f>VLOOKUP(C391,SOURCE!S$6:Y$10018,7,0)</f>
        <v>1547</v>
      </c>
      <c r="J391" s="28" t="str">
        <f>VLOOKUP(C391,SOURCE!S$6:Y$10018,6,0)</f>
        <v>PGMSLV</v>
      </c>
      <c r="K391" s="30" t="str">
        <f t="shared" si="28"/>
        <v>PGMSLV</v>
      </c>
      <c r="L391" s="40" t="str">
        <f>VLOOKUP(C391,SOURCE!S$6:Y$10018,2,0)</f>
        <v/>
      </c>
      <c r="M391" t="str">
        <f>IF(VLOOKUP(I391,SOURCE!B:M,2,0)="/  { itemToBeCoded","To be coded","")</f>
        <v>To be coded</v>
      </c>
      <c r="N391" s="22"/>
      <c r="Q391" s="26" t="str">
        <f>VLOOKUP(I391,SOURCE!B:M,5,0)</f>
        <v>"PGMSLV"</v>
      </c>
      <c r="U391">
        <f t="shared" si="29"/>
        <v>51</v>
      </c>
      <c r="V391" s="53">
        <f t="shared" si="30"/>
        <v>299797199.25280225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str">
        <f>VLOOKUP(C392,SOURCE!$S$3:$Z$2839,8,0)</f>
        <v>ITM_PIXEL</v>
      </c>
      <c r="E392" s="26" t="str">
        <f>CHAR(34)&amp;VLOOKUP(C392,SOURCE!$S$3:$Z$2839,6,0)&amp;CHAR(34)</f>
        <v>"PIXEL"</v>
      </c>
      <c r="F392" s="22" t="str">
        <f>VLOOKUP(C392,SOURCE!$S$3:$AA$2839,9,0)&amp;"           {"&amp;D392&amp;",   "&amp;E392&amp;"},"</f>
        <v>//           {ITM_PIXEL,   "PIXEL"},</v>
      </c>
      <c r="H392" t="b">
        <f>ISNA(VLOOKUP(J392,J716:J$823,1,0))</f>
        <v>1</v>
      </c>
      <c r="I392" s="27">
        <f>VLOOKUP(C392,SOURCE!S$6:Y$10018,7,0)</f>
        <v>1548</v>
      </c>
      <c r="J392" s="28" t="str">
        <f>VLOOKUP(C392,SOURCE!S$6:Y$10018,6,0)</f>
        <v>PIXEL</v>
      </c>
      <c r="K392" s="30" t="str">
        <f t="shared" si="28"/>
        <v>PIXEL</v>
      </c>
      <c r="L392" s="40" t="str">
        <f>VLOOKUP(C392,SOURCE!S$6:Y$10018,2,0)</f>
        <v/>
      </c>
      <c r="M392" t="str">
        <f>IF(VLOOKUP(I392,SOURCE!B:M,2,0)="/  { itemToBeCoded","To be coded","")</f>
        <v>To be coded</v>
      </c>
      <c r="N392" s="22"/>
      <c r="Q392" s="26" t="str">
        <f>VLOOKUP(I392,SOURCE!B:M,5,0)</f>
        <v>"PIXEL"</v>
      </c>
      <c r="U392">
        <f t="shared" si="29"/>
        <v>51</v>
      </c>
      <c r="V392" s="53">
        <f t="shared" si="30"/>
        <v>299797199.25280225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str">
        <f>VLOOKUP(C393,SOURCE!$S$3:$Z$2839,8,0)</f>
        <v>ITM_PLOT</v>
      </c>
      <c r="E393" s="26" t="str">
        <f>CHAR(34)&amp;VLOOKUP(C393,SOURCE!$S$3:$Z$2839,6,0)&amp;CHAR(34)</f>
        <v>"PLOT"</v>
      </c>
      <c r="F393" s="22" t="str">
        <f>VLOOKUP(C393,SOURCE!$S$3:$AA$2839,9,0)&amp;"           {"&amp;D393&amp;",   "&amp;E393&amp;"},"</f>
        <v xml:space="preserve">           {ITM_PLOT,   "PLOT"},</v>
      </c>
      <c r="H393" t="b">
        <f>ISNA(VLOOKUP(J393,J717:J$823,1,0))</f>
        <v>1</v>
      </c>
      <c r="I393" s="27">
        <f>VLOOKUP(C393,SOURCE!S$6:Y$10018,7,0)</f>
        <v>1549</v>
      </c>
      <c r="J393" s="28" t="str">
        <f>VLOOKUP(C393,SOURCE!S$6:Y$10018,6,0)</f>
        <v>PLOT</v>
      </c>
      <c r="K393" s="30" t="str">
        <f t="shared" si="28"/>
        <v>PLOT</v>
      </c>
      <c r="L393" s="40" t="str">
        <f>VLOOKUP(C393,SOURCE!S$6:Y$10018,2,0)</f>
        <v>STAT</v>
      </c>
      <c r="M393" t="str">
        <f>IF(VLOOKUP(I393,SOURCE!B:M,2,0)="/  { itemToBeCoded","To be coded","")</f>
        <v/>
      </c>
      <c r="N393" s="22"/>
      <c r="Q393" s="26" t="str">
        <f>VLOOKUP(I393,SOURCE!B:M,5,0)</f>
        <v>"PLOT"</v>
      </c>
      <c r="U393">
        <f t="shared" si="29"/>
        <v>51</v>
      </c>
      <c r="V393" s="53">
        <f t="shared" si="30"/>
        <v>299797199.25280225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str">
        <f>VLOOKUP(C394,SOURCE!$S$3:$Z$2839,8,0)</f>
        <v>ITM_Pn</v>
      </c>
      <c r="E394" s="26" t="str">
        <f>CHAR(34)&amp;VLOOKUP(C394,SOURCE!$S$3:$Z$2839,6,0)&amp;CHAR(34)</f>
        <v>"PN"</v>
      </c>
      <c r="F394" s="22" t="str">
        <f>VLOOKUP(C394,SOURCE!$S$3:$AA$2839,9,0)&amp;"           {"&amp;D394&amp;",   "&amp;E394&amp;"},"</f>
        <v>//           {ITM_Pn,   "PN"},</v>
      </c>
      <c r="H394" t="b">
        <f>ISNA(VLOOKUP(J394,J718:J$823,1,0))</f>
        <v>1</v>
      </c>
      <c r="I394" s="27">
        <f>VLOOKUP(C394,SOURCE!S$6:Y$10018,7,0)</f>
        <v>1550</v>
      </c>
      <c r="J394" s="28" t="str">
        <f>VLOOKUP(C394,SOURCE!S$6:Y$10018,6,0)</f>
        <v>PN</v>
      </c>
      <c r="K394" s="30" t="str">
        <f t="shared" si="28"/>
        <v>Pn</v>
      </c>
      <c r="L394" s="40" t="str">
        <f>VLOOKUP(C394,SOURCE!S$6:Y$10018,2,0)</f>
        <v/>
      </c>
      <c r="M394" t="str">
        <f>IF(VLOOKUP(I394,SOURCE!B:M,2,0)="/  { itemToBeCoded","To be coded","")</f>
        <v/>
      </c>
      <c r="N394" s="22"/>
      <c r="Q394" s="26" t="str">
        <f>VLOOKUP(I394,SOURCE!B:M,5,0)</f>
        <v>"P" STD_SUB_n</v>
      </c>
      <c r="U394">
        <f t="shared" si="29"/>
        <v>51</v>
      </c>
      <c r="V394" s="53">
        <f t="shared" si="30"/>
        <v>299797199.25280225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str">
        <f>VLOOKUP(C395,SOURCE!$S$3:$Z$2839,8,0)</f>
        <v>ITM_POINT</v>
      </c>
      <c r="E395" s="26" t="str">
        <f>CHAR(34)&amp;VLOOKUP(C395,SOURCE!$S$3:$Z$2839,6,0)&amp;CHAR(34)</f>
        <v>"POINT"</v>
      </c>
      <c r="F395" s="22" t="str">
        <f>VLOOKUP(C395,SOURCE!$S$3:$AA$2839,9,0)&amp;"           {"&amp;D395&amp;",   "&amp;E395&amp;"},"</f>
        <v>//           {ITM_POINT,   "POINT"},</v>
      </c>
      <c r="H395" t="b">
        <f>ISNA(VLOOKUP(J395,J719:J$823,1,0))</f>
        <v>1</v>
      </c>
      <c r="I395" s="27">
        <f>VLOOKUP(C395,SOURCE!S$6:Y$10018,7,0)</f>
        <v>1551</v>
      </c>
      <c r="J395" s="28" t="str">
        <f>VLOOKUP(C395,SOURCE!S$6:Y$10018,6,0)</f>
        <v>POINT</v>
      </c>
      <c r="K395" s="30" t="str">
        <f t="shared" si="28"/>
        <v>POINT</v>
      </c>
      <c r="L395" s="40" t="str">
        <f>VLOOKUP(C395,SOURCE!S$6:Y$10018,2,0)</f>
        <v/>
      </c>
      <c r="M395" t="str">
        <f>IF(VLOOKUP(I395,SOURCE!B:M,2,0)="/  { itemToBeCoded","To be coded","")</f>
        <v>To be coded</v>
      </c>
      <c r="N395" s="22"/>
      <c r="Q395" s="26" t="str">
        <f>VLOOKUP(I395,SOURCE!B:M,5,0)</f>
        <v>"POINT"</v>
      </c>
      <c r="U395">
        <f t="shared" si="29"/>
        <v>51</v>
      </c>
      <c r="V395" s="53">
        <f t="shared" si="30"/>
        <v>299797199.25280225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str">
        <f>VLOOKUP(C396,SOURCE!$S$3:$Z$2839,8,0)</f>
        <v>ITM_LOADV</v>
      </c>
      <c r="E396" s="26" t="str">
        <f>CHAR(34)&amp;VLOOKUP(C396,SOURCE!$S$3:$Z$2839,6,0)&amp;CHAR(34)</f>
        <v>"LOADV"</v>
      </c>
      <c r="F396" s="22" t="str">
        <f>VLOOKUP(C396,SOURCE!$S$3:$AA$2839,9,0)&amp;"           {"&amp;D396&amp;",   "&amp;E396&amp;"},"</f>
        <v>//           {ITM_LOADV,   "LOADV"},</v>
      </c>
      <c r="H396" t="b">
        <f>ISNA(VLOOKUP(J396,J720:J$823,1,0))</f>
        <v>1</v>
      </c>
      <c r="I396" s="27">
        <f>VLOOKUP(C396,SOURCE!S$6:Y$10018,7,0)</f>
        <v>1552</v>
      </c>
      <c r="J396" s="28" t="str">
        <f>VLOOKUP(C396,SOURCE!S$6:Y$10018,6,0)</f>
        <v>LOADV</v>
      </c>
      <c r="K396" s="30" t="str">
        <f t="shared" si="28"/>
        <v>LOADV</v>
      </c>
      <c r="L396" s="40" t="str">
        <f>VLOOKUP(C396,SOURCE!S$6:Y$10018,2,0)</f>
        <v/>
      </c>
      <c r="M396" t="str">
        <f>IF(VLOOKUP(I396,SOURCE!B:M,2,0)="/  { itemToBeCoded","To be coded","")</f>
        <v/>
      </c>
      <c r="N396" s="22"/>
      <c r="Q396" s="26" t="str">
        <f>VLOOKUP(I396,SOURCE!B:M,5,0)</f>
        <v>"LOADV"</v>
      </c>
      <c r="U396">
        <f t="shared" si="29"/>
        <v>51</v>
      </c>
      <c r="V396" s="53">
        <f t="shared" si="30"/>
        <v>299797199.25280225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str">
        <f>VLOOKUP(C397,SOURCE!$S$3:$Z$2839,8,0)</f>
        <v>ITM_POPLR</v>
      </c>
      <c r="E397" s="26" t="str">
        <f>CHAR(34)&amp;VLOOKUP(C397,SOURCE!$S$3:$Z$2839,6,0)&amp;CHAR(34)</f>
        <v>"POPLR"</v>
      </c>
      <c r="F397" s="22" t="str">
        <f>VLOOKUP(C397,SOURCE!$S$3:$AA$2839,9,0)&amp;"           {"&amp;D397&amp;",   "&amp;E397&amp;"},"</f>
        <v>//           {ITM_POPLR,   "POPLR"},</v>
      </c>
      <c r="H397" t="b">
        <f>ISNA(VLOOKUP(J397,J721:J$823,1,0))</f>
        <v>1</v>
      </c>
      <c r="I397" s="27">
        <f>VLOOKUP(C397,SOURCE!S$6:Y$10018,7,0)</f>
        <v>1553</v>
      </c>
      <c r="J397" s="28" t="str">
        <f>VLOOKUP(C397,SOURCE!S$6:Y$10018,6,0)</f>
        <v>POPLR</v>
      </c>
      <c r="K397" s="30" t="str">
        <f t="shared" si="28"/>
        <v>PopLR</v>
      </c>
      <c r="L397" s="40" t="str">
        <f>VLOOKUP(C397,SOURCE!S$6:Y$10018,2,0)</f>
        <v/>
      </c>
      <c r="M397" t="str">
        <f>IF(VLOOKUP(I397,SOURCE!B:M,2,0)="/  { itemToBeCoded","To be coded","")</f>
        <v>To be coded</v>
      </c>
      <c r="N397" s="22"/>
      <c r="Q397" s="26" t="str">
        <f>VLOOKUP(I397,SOURCE!B:M,5,0)</f>
        <v>"PopLR"</v>
      </c>
      <c r="U397">
        <f t="shared" si="29"/>
        <v>51</v>
      </c>
      <c r="V397" s="53">
        <f t="shared" si="30"/>
        <v>299797199.25280225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str">
        <f>VLOOKUP(C398,SOURCE!$S$3:$Z$2839,8,0)</f>
        <v>ITM_PRCL</v>
      </c>
      <c r="E398" s="26" t="str">
        <f>CHAR(34)&amp;VLOOKUP(C398,SOURCE!$S$3:$Z$2839,6,0)&amp;CHAR(34)</f>
        <v>"PRCL"</v>
      </c>
      <c r="F398" s="22" t="str">
        <f>VLOOKUP(C398,SOURCE!$S$3:$AA$2839,9,0)&amp;"           {"&amp;D398&amp;",   "&amp;E398&amp;"},"</f>
        <v>//           {ITM_PRCL,   "PRCL"},</v>
      </c>
      <c r="H398" t="b">
        <f>ISNA(VLOOKUP(J398,J722:J$823,1,0))</f>
        <v>1</v>
      </c>
      <c r="I398" s="27">
        <f>VLOOKUP(C398,SOURCE!S$6:Y$10018,7,0)</f>
        <v>1554</v>
      </c>
      <c r="J398" s="28" t="str">
        <f>VLOOKUP(C398,SOURCE!S$6:Y$10018,6,0)</f>
        <v>PRCL</v>
      </c>
      <c r="K398" s="30" t="str">
        <f t="shared" si="28"/>
        <v>PRCL</v>
      </c>
      <c r="L398" s="40" t="str">
        <f>VLOOKUP(C398,SOURCE!S$6:Y$10018,2,0)</f>
        <v/>
      </c>
      <c r="M398" t="str">
        <f>IF(VLOOKUP(I398,SOURCE!B:M,2,0)="/  { itemToBeCoded","To be coded","")</f>
        <v>To be coded</v>
      </c>
      <c r="N398" s="22"/>
      <c r="Q398" s="26" t="str">
        <f>VLOOKUP(I398,SOURCE!B:M,5,0)</f>
        <v>"PRCL"</v>
      </c>
      <c r="U398">
        <f t="shared" si="29"/>
        <v>51</v>
      </c>
      <c r="V398" s="53">
        <f t="shared" si="30"/>
        <v>299797199.25280225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str">
        <f>VLOOKUP(C399,SOURCE!$S$3:$Z$2839,8,0)</f>
        <v>ITM_PSTO</v>
      </c>
      <c r="E399" s="26" t="str">
        <f>CHAR(34)&amp;VLOOKUP(C399,SOURCE!$S$3:$Z$2839,6,0)&amp;CHAR(34)</f>
        <v>"PSTO"</v>
      </c>
      <c r="F399" s="22" t="str">
        <f>VLOOKUP(C399,SOURCE!$S$3:$AA$2839,9,0)&amp;"           {"&amp;D399&amp;",   "&amp;E399&amp;"},"</f>
        <v>//           {ITM_PSTO,   "PSTO"},</v>
      </c>
      <c r="H399" t="b">
        <f>ISNA(VLOOKUP(J399,J723:J$823,1,0))</f>
        <v>1</v>
      </c>
      <c r="I399" s="27">
        <f>VLOOKUP(C399,SOURCE!S$6:Y$10018,7,0)</f>
        <v>1555</v>
      </c>
      <c r="J399" s="28" t="str">
        <f>VLOOKUP(C399,SOURCE!S$6:Y$10018,6,0)</f>
        <v>PSTO</v>
      </c>
      <c r="K399" s="30" t="str">
        <f t="shared" si="28"/>
        <v>PSTO</v>
      </c>
      <c r="L399" s="40" t="str">
        <f>VLOOKUP(C399,SOURCE!S$6:Y$10018,2,0)</f>
        <v/>
      </c>
      <c r="M399" t="str">
        <f>IF(VLOOKUP(I399,SOURCE!B:M,2,0)="/  { itemToBeCoded","To be coded","")</f>
        <v>To be coded</v>
      </c>
      <c r="N399" s="22"/>
      <c r="Q399" s="26" t="str">
        <f>VLOOKUP(I399,SOURCE!B:M,5,0)</f>
        <v>"PSTO"</v>
      </c>
      <c r="U399">
        <f t="shared" si="29"/>
        <v>51</v>
      </c>
      <c r="V399" s="53">
        <f t="shared" si="30"/>
        <v>299797199.25280225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str">
        <f>VLOOKUP(C400,SOURCE!$S$3:$Z$2839,8,0)</f>
        <v>ITM_PUTK</v>
      </c>
      <c r="E400" s="26" t="str">
        <f>CHAR(34)&amp;VLOOKUP(C400,SOURCE!$S$3:$Z$2839,6,0)&amp;CHAR(34)</f>
        <v>"PUTK"</v>
      </c>
      <c r="F400" s="22" t="str">
        <f>VLOOKUP(C400,SOURCE!$S$3:$AA$2839,9,0)&amp;"           {"&amp;D400&amp;",   "&amp;E400&amp;"},"</f>
        <v>//           {ITM_PUTK,   "PUTK"},</v>
      </c>
      <c r="H400" t="b">
        <f>ISNA(VLOOKUP(J400,J724:J$823,1,0))</f>
        <v>1</v>
      </c>
      <c r="I400" s="27">
        <f>VLOOKUP(C400,SOURCE!S$6:Y$10018,7,0)</f>
        <v>1556</v>
      </c>
      <c r="J400" s="28" t="str">
        <f>VLOOKUP(C400,SOURCE!S$6:Y$10018,6,0)</f>
        <v>PUTK</v>
      </c>
      <c r="K400" s="30" t="str">
        <f t="shared" si="28"/>
        <v>PUTK</v>
      </c>
      <c r="L400" s="40" t="str">
        <f>VLOOKUP(C400,SOURCE!S$6:Y$10018,2,0)</f>
        <v/>
      </c>
      <c r="M400" t="str">
        <f>IF(VLOOKUP(I400,SOURCE!B:M,2,0)="/  { itemToBeCoded","To be coded","")</f>
        <v>To be coded</v>
      </c>
      <c r="N400" s="22"/>
      <c r="Q400" s="26" t="str">
        <f>VLOOKUP(I400,SOURCE!B:M,5,0)</f>
        <v>"PUTK"</v>
      </c>
      <c r="U400">
        <f t="shared" si="29"/>
        <v>51</v>
      </c>
      <c r="V400" s="53">
        <f t="shared" si="30"/>
        <v>299797199.25280225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str">
        <f>VLOOKUP(C401,SOURCE!$S$3:$Z$2839,8,0)</f>
        <v>ITM_RAD</v>
      </c>
      <c r="E401" s="26" t="str">
        <f>CHAR(34)&amp;VLOOKUP(C401,SOURCE!$S$3:$Z$2839,6,0)&amp;CHAR(34)</f>
        <v>"RAD"</v>
      </c>
      <c r="F401" s="22" t="str">
        <f>VLOOKUP(C401,SOURCE!$S$3:$AA$2839,9,0)&amp;"           {"&amp;D401&amp;",   "&amp;E401&amp;"},"</f>
        <v xml:space="preserve">           {ITM_RAD,   "RAD"},</v>
      </c>
      <c r="H401" t="b">
        <f>ISNA(VLOOKUP(J401,J725:J$823,1,0))</f>
        <v>1</v>
      </c>
      <c r="I401" s="27">
        <f>VLOOKUP(C401,SOURCE!S$6:Y$10018,7,0)</f>
        <v>1557</v>
      </c>
      <c r="J401" s="28" t="str">
        <f>VLOOKUP(C401,SOURCE!S$6:Y$10018,6,0)</f>
        <v>RAD</v>
      </c>
      <c r="K401" s="30" t="str">
        <f t="shared" si="28"/>
        <v>RAD</v>
      </c>
      <c r="L401" s="40" t="str">
        <f>VLOOKUP(C401,SOURCE!S$6:Y$10018,2,0)</f>
        <v/>
      </c>
      <c r="M401" t="str">
        <f>IF(VLOOKUP(I401,SOURCE!B:M,2,0)="/  { itemToBeCoded","To be coded","")</f>
        <v/>
      </c>
      <c r="N401" s="22"/>
      <c r="Q401" s="26" t="str">
        <f>VLOOKUP(I401,SOURCE!B:M,5,0)</f>
        <v>"RAD"</v>
      </c>
      <c r="U401">
        <f t="shared" si="29"/>
        <v>51</v>
      </c>
      <c r="V401" s="53">
        <f t="shared" si="30"/>
        <v>299797199.25280225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str">
        <f>VLOOKUP(C402,SOURCE!$S$3:$Z$2839,8,0)</f>
        <v>ITM_RADto</v>
      </c>
      <c r="E402" s="26" t="str">
        <f>CHAR(34)&amp;VLOOKUP(C402,SOURCE!$S$3:$Z$2839,6,0)&amp;CHAR(34)</f>
        <v>"RAD&gt;"</v>
      </c>
      <c r="F402" s="22" t="str">
        <f>VLOOKUP(C402,SOURCE!$S$3:$AA$2839,9,0)&amp;"           {"&amp;D402&amp;",   "&amp;E402&amp;"},"</f>
        <v>//           {ITM_RADto,   "RAD&gt;"},</v>
      </c>
      <c r="H402" t="b">
        <f>ISNA(VLOOKUP(J402,J726:J$823,1,0))</f>
        <v>1</v>
      </c>
      <c r="I402" s="27">
        <f>VLOOKUP(C402,SOURCE!S$6:Y$10018,7,0)</f>
        <v>1558</v>
      </c>
      <c r="J402" s="28" t="str">
        <f>VLOOKUP(C402,SOURCE!S$6:Y$10018,6,0)</f>
        <v>RAD&gt;</v>
      </c>
      <c r="K402" s="30" t="str">
        <f t="shared" si="28"/>
        <v>RAD&gt;</v>
      </c>
      <c r="L402" s="40" t="str">
        <f>VLOOKUP(C402,SOURCE!S$6:Y$10018,2,0)</f>
        <v>Trig</v>
      </c>
      <c r="M402" t="str">
        <f>IF(VLOOKUP(I402,SOURCE!B:M,2,0)="/  { itemToBeCoded","To be coded","")</f>
        <v/>
      </c>
      <c r="N402" s="22"/>
      <c r="Q402" s="26" t="str">
        <f>VLOOKUP(I402,SOURCE!B:M,5,0)</f>
        <v>"RAD" STD_RIGHT_ARROW</v>
      </c>
      <c r="U402">
        <f t="shared" si="29"/>
        <v>51</v>
      </c>
      <c r="V402" s="53">
        <f t="shared" si="30"/>
        <v>299797199.25280225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str">
        <f>VLOOKUP(C403,SOURCE!$S$3:$Z$2839,8,0)</f>
        <v>ITM_RAN</v>
      </c>
      <c r="E403" s="26" t="str">
        <f>CHAR(34)&amp;VLOOKUP(C403,SOURCE!$S$3:$Z$2839,6,0)&amp;CHAR(34)</f>
        <v>"RAN#"</v>
      </c>
      <c r="F403" s="22" t="str">
        <f>VLOOKUP(C403,SOURCE!$S$3:$AA$2839,9,0)&amp;"           {"&amp;D403&amp;",   "&amp;E403&amp;"},"</f>
        <v xml:space="preserve">           {ITM_RAN,   "RAN#"},</v>
      </c>
      <c r="H403" t="b">
        <f>ISNA(VLOOKUP(J403,J727:J$823,1,0))</f>
        <v>1</v>
      </c>
      <c r="I403" s="27">
        <f>VLOOKUP(C403,SOURCE!S$6:Y$10018,7,0)</f>
        <v>1559</v>
      </c>
      <c r="J403" s="28" t="str">
        <f>VLOOKUP(C403,SOURCE!S$6:Y$10018,6,0)</f>
        <v>RAN#</v>
      </c>
      <c r="K403" s="30" t="str">
        <f t="shared" si="28"/>
        <v>RAN#</v>
      </c>
      <c r="L403" s="40" t="str">
        <f>VLOOKUP(C403,SOURCE!S$6:Y$10018,2,0)</f>
        <v>Math</v>
      </c>
      <c r="M403" t="str">
        <f>IF(VLOOKUP(I403,SOURCE!B:M,2,0)="/  { itemToBeCoded","To be coded","")</f>
        <v/>
      </c>
      <c r="N403" s="22"/>
      <c r="Q403" s="26" t="str">
        <f>VLOOKUP(I403,SOURCE!B:M,5,0)</f>
        <v>"RAN#"</v>
      </c>
      <c r="U403">
        <f t="shared" si="29"/>
        <v>51</v>
      </c>
      <c r="V403" s="53">
        <f t="shared" si="30"/>
        <v>299797199.25280225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str">
        <f>VLOOKUP(C404,SOURCE!$S$3:$Z$2839,8,0)</f>
        <v>ITM_RBR</v>
      </c>
      <c r="E404" s="26" t="str">
        <f>CHAR(34)&amp;VLOOKUP(C404,SOURCE!$S$3:$Z$2839,6,0)&amp;CHAR(34)</f>
        <v>"REGS.V"</v>
      </c>
      <c r="F404" s="22" t="str">
        <f>VLOOKUP(C404,SOURCE!$S$3:$AA$2839,9,0)&amp;"           {"&amp;D404&amp;",   "&amp;E404&amp;"},"</f>
        <v>//           {ITM_RBR,   "REGS.V"},</v>
      </c>
      <c r="H404" t="b">
        <f>ISNA(VLOOKUP(J404,J728:J$823,1,0))</f>
        <v>1</v>
      </c>
      <c r="I404" s="27">
        <f>VLOOKUP(C404,SOURCE!S$6:Y$10018,7,0)</f>
        <v>1560</v>
      </c>
      <c r="J404" s="28" t="str">
        <f>VLOOKUP(C404,SOURCE!S$6:Y$10018,6,0)</f>
        <v>REGS.V</v>
      </c>
      <c r="K404" s="30" t="str">
        <f t="shared" si="28"/>
        <v>REGS</v>
      </c>
      <c r="L404" s="40" t="str">
        <f>VLOOKUP(C404,SOURCE!S$6:Y$10018,2,0)</f>
        <v/>
      </c>
      <c r="M404" t="str">
        <f>IF(VLOOKUP(I404,SOURCE!B:M,2,0)="/  { itemToBeCoded","To be coded","")</f>
        <v/>
      </c>
      <c r="N404" s="22"/>
      <c r="Q404" s="26" t="str">
        <f>VLOOKUP(I404,SOURCE!B:M,5,0)</f>
        <v>"REGS"</v>
      </c>
      <c r="U404">
        <f t="shared" si="29"/>
        <v>51</v>
      </c>
      <c r="V404" s="53">
        <f t="shared" si="30"/>
        <v>299797199.25280225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str">
        <f>VLOOKUP(C405,SOURCE!$S$3:$Z$2839,8,0)</f>
        <v>ITM_RCLCFG</v>
      </c>
      <c r="E405" s="26" t="str">
        <f>CHAR(34)&amp;VLOOKUP(C405,SOURCE!$S$3:$Z$2839,6,0)&amp;CHAR(34)</f>
        <v>"RCLCFG"</v>
      </c>
      <c r="F405" s="22" t="str">
        <f>VLOOKUP(C405,SOURCE!$S$3:$AA$2839,9,0)&amp;"           {"&amp;D405&amp;",   "&amp;E405&amp;"},"</f>
        <v>//           {ITM_RCLCFG,   "RCLCFG"},</v>
      </c>
      <c r="H405" t="b">
        <f>ISNA(VLOOKUP(J405,J729:J$823,1,0))</f>
        <v>1</v>
      </c>
      <c r="I405" s="27">
        <f>VLOOKUP(C405,SOURCE!S$6:Y$10018,7,0)</f>
        <v>1561</v>
      </c>
      <c r="J405" s="28" t="str">
        <f>VLOOKUP(C405,SOURCE!S$6:Y$10018,6,0)</f>
        <v>RCLCFG</v>
      </c>
      <c r="K405" s="30" t="str">
        <f t="shared" si="28"/>
        <v>Config</v>
      </c>
      <c r="L405" s="40" t="str">
        <f>VLOOKUP(C405,SOURCE!S$6:Y$10018,2,0)</f>
        <v/>
      </c>
      <c r="M405" t="str">
        <f>IF(VLOOKUP(I405,SOURCE!B:M,2,0)="/  { itemToBeCoded","To be coded","")</f>
        <v/>
      </c>
      <c r="N405" s="22"/>
      <c r="Q405" s="26" t="str">
        <f>VLOOKUP(I405,SOURCE!B:M,5,0)</f>
        <v>"Config"</v>
      </c>
      <c r="U405">
        <f t="shared" si="29"/>
        <v>51</v>
      </c>
      <c r="V405" s="53">
        <f t="shared" si="30"/>
        <v>299797199.25280225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str">
        <f>VLOOKUP(C406,SOURCE!$S$3:$Z$2839,8,0)</f>
        <v>ITM_RCLEL</v>
      </c>
      <c r="E406" s="26" t="str">
        <f>CHAR(34)&amp;VLOOKUP(C406,SOURCE!$S$3:$Z$2839,6,0)&amp;CHAR(34)</f>
        <v>"RCLEL"</v>
      </c>
      <c r="F406" s="22" t="str">
        <f>VLOOKUP(C406,SOURCE!$S$3:$AA$2839,9,0)&amp;"           {"&amp;D406&amp;",   "&amp;E406&amp;"},"</f>
        <v xml:space="preserve">           {ITM_RCLEL,   "RCLEL"},</v>
      </c>
      <c r="H406" t="b">
        <f>ISNA(VLOOKUP(J406,J730:J$823,1,0))</f>
        <v>1</v>
      </c>
      <c r="I406" s="27">
        <f>VLOOKUP(C406,SOURCE!S$6:Y$10018,7,0)</f>
        <v>1562</v>
      </c>
      <c r="J406" s="28" t="str">
        <f>VLOOKUP(C406,SOURCE!S$6:Y$10018,6,0)</f>
        <v>RCLEL</v>
      </c>
      <c r="K406" s="30" t="str">
        <f t="shared" si="28"/>
        <v>RCLEL</v>
      </c>
      <c r="L406" s="40" t="str">
        <f>VLOOKUP(C406,SOURCE!S$6:Y$10018,2,0)</f>
        <v>STACK</v>
      </c>
      <c r="M406" t="str">
        <f>IF(VLOOKUP(I406,SOURCE!B:M,2,0)="/  { itemToBeCoded","To be coded","")</f>
        <v/>
      </c>
      <c r="N406" s="22"/>
      <c r="Q406" s="26" t="str">
        <f>VLOOKUP(I406,SOURCE!B:M,5,0)</f>
        <v>"RCLEL"</v>
      </c>
      <c r="U406">
        <f t="shared" si="29"/>
        <v>51</v>
      </c>
      <c r="V406" s="53">
        <f t="shared" si="30"/>
        <v>299797199.25280225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str">
        <f>VLOOKUP(C407,SOURCE!$S$3:$Z$2839,8,0)</f>
        <v>ITM_RCLIJ</v>
      </c>
      <c r="E407" s="26" t="str">
        <f>CHAR(34)&amp;VLOOKUP(C407,SOURCE!$S$3:$Z$2839,6,0)&amp;CHAR(34)</f>
        <v>"RCLIJ"</v>
      </c>
      <c r="F407" s="22" t="str">
        <f>VLOOKUP(C407,SOURCE!$S$3:$AA$2839,9,0)&amp;"           {"&amp;D407&amp;",   "&amp;E407&amp;"},"</f>
        <v>//           {ITM_RCLIJ,   "RCLIJ"},</v>
      </c>
      <c r="H407" t="b">
        <f>ISNA(VLOOKUP(J407,J731:J$823,1,0))</f>
        <v>1</v>
      </c>
      <c r="I407" s="27">
        <f>VLOOKUP(C407,SOURCE!S$6:Y$10018,7,0)</f>
        <v>1563</v>
      </c>
      <c r="J407" s="28" t="str">
        <f>VLOOKUP(C407,SOURCE!S$6:Y$10018,6,0)</f>
        <v>RCLIJ</v>
      </c>
      <c r="K407" s="30" t="str">
        <f t="shared" si="28"/>
        <v>RCLIJ</v>
      </c>
      <c r="L407" s="40" t="str">
        <f>VLOOKUP(C407,SOURCE!S$6:Y$10018,2,0)</f>
        <v>STACK</v>
      </c>
      <c r="M407" t="str">
        <f>IF(VLOOKUP(I407,SOURCE!B:M,2,0)="/  { itemToBeCoded","To be coded","")</f>
        <v/>
      </c>
      <c r="N407" s="22"/>
      <c r="Q407" s="26" t="str">
        <f>VLOOKUP(I407,SOURCE!B:M,5,0)</f>
        <v>"RCLIJ"</v>
      </c>
      <c r="U407">
        <f t="shared" si="29"/>
        <v>51</v>
      </c>
      <c r="V407" s="53">
        <f t="shared" si="30"/>
        <v>299797199.25280225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str">
        <f>VLOOKUP(C408,SOURCE!$S$3:$Z$2839,8,0)</f>
        <v>ITM_RCLS</v>
      </c>
      <c r="E408" s="26" t="str">
        <f>CHAR(34)&amp;VLOOKUP(C408,SOURCE!$S$3:$Z$2839,6,0)&amp;CHAR(34)</f>
        <v>"RCLS"</v>
      </c>
      <c r="F408" s="22" t="str">
        <f>VLOOKUP(C408,SOURCE!$S$3:$AA$2839,9,0)&amp;"           {"&amp;D408&amp;",   "&amp;E408&amp;"},"</f>
        <v>//           {ITM_RCLS,   "RCLS"},</v>
      </c>
      <c r="H408" t="b">
        <f>ISNA(VLOOKUP(J408,J732:J$823,1,0))</f>
        <v>1</v>
      </c>
      <c r="I408" s="27">
        <f>VLOOKUP(C408,SOURCE!S$6:Y$10018,7,0)</f>
        <v>1564</v>
      </c>
      <c r="J408" s="28" t="str">
        <f>VLOOKUP(C408,SOURCE!S$6:Y$10018,6,0)</f>
        <v>RCLS</v>
      </c>
      <c r="K408" s="30" t="str">
        <f t="shared" si="28"/>
        <v>RCLS</v>
      </c>
      <c r="L408" s="40" t="str">
        <f>VLOOKUP(C408,SOURCE!S$6:Y$10018,2,0)</f>
        <v>STACK</v>
      </c>
      <c r="M408" t="str">
        <f>IF(VLOOKUP(I408,SOURCE!B:M,2,0)="/  { itemToBeCoded","To be coded","")</f>
        <v/>
      </c>
      <c r="N408" s="22"/>
      <c r="Q408" s="26" t="str">
        <f>VLOOKUP(I408,SOURCE!B:M,5,0)</f>
        <v>"RCLS"</v>
      </c>
      <c r="U408">
        <f t="shared" si="29"/>
        <v>51</v>
      </c>
      <c r="V408" s="53">
        <f t="shared" si="30"/>
        <v>299797199.25280225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str">
        <f>VLOOKUP(C409,SOURCE!$S$3:$Z$2839,8,0)</f>
        <v>ITM_RDP</v>
      </c>
      <c r="E409" s="26" t="str">
        <f>CHAR(34)&amp;VLOOKUP(C409,SOURCE!$S$3:$Z$2839,6,0)&amp;CHAR(34)</f>
        <v>"RDP"</v>
      </c>
      <c r="F409" s="22" t="str">
        <f>VLOOKUP(C409,SOURCE!$S$3:$AA$2839,9,0)&amp;"           {"&amp;D409&amp;",   "&amp;E409&amp;"},"</f>
        <v>//           {ITM_RDP,   "RDP"},</v>
      </c>
      <c r="H409" t="b">
        <f>ISNA(VLOOKUP(J409,J733:J$823,1,0))</f>
        <v>1</v>
      </c>
      <c r="I409" s="27">
        <f>VLOOKUP(C409,SOURCE!S$6:Y$10018,7,0)</f>
        <v>1565</v>
      </c>
      <c r="J409" s="28" t="str">
        <f>VLOOKUP(C409,SOURCE!S$6:Y$10018,6,0)</f>
        <v>RDP</v>
      </c>
      <c r="K409" s="30" t="str">
        <f t="shared" si="28"/>
        <v>RDP</v>
      </c>
      <c r="L409" s="40" t="str">
        <f>VLOOKUP(C409,SOURCE!S$6:Y$10018,2,0)</f>
        <v/>
      </c>
      <c r="M409" t="str">
        <f>IF(VLOOKUP(I409,SOURCE!B:M,2,0)="/  { itemToBeCoded","To be coded","")</f>
        <v/>
      </c>
      <c r="N409" s="22"/>
      <c r="Q409" s="26" t="str">
        <f>VLOOKUP(I409,SOURCE!B:M,5,0)</f>
        <v>"RDP"</v>
      </c>
      <c r="U409">
        <f t="shared" si="29"/>
        <v>51</v>
      </c>
      <c r="V409" s="53">
        <f t="shared" si="30"/>
        <v>299797199.25280225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str">
        <f>VLOOKUP(C410,SOURCE!$S$3:$Z$2839,8,0)</f>
        <v>ITM_RE</v>
      </c>
      <c r="E410" s="26" t="str">
        <f>CHAR(34)&amp;VLOOKUP(C410,SOURCE!$S$3:$Z$2839,6,0)&amp;CHAR(34)</f>
        <v>"RE"</v>
      </c>
      <c r="F410" s="22" t="str">
        <f>VLOOKUP(C410,SOURCE!$S$3:$AA$2839,9,0)&amp;"           {"&amp;D410&amp;",   "&amp;E410&amp;"},"</f>
        <v xml:space="preserve">           {ITM_RE,   "RE"},</v>
      </c>
      <c r="H410" t="b">
        <f>ISNA(VLOOKUP(J410,J734:J$823,1,0))</f>
        <v>1</v>
      </c>
      <c r="I410" s="27">
        <f>VLOOKUP(C410,SOURCE!S$6:Y$10018,7,0)</f>
        <v>1566</v>
      </c>
      <c r="J410" s="28" t="str">
        <f>VLOOKUP(C410,SOURCE!S$6:Y$10018,6,0)</f>
        <v>RE</v>
      </c>
      <c r="K410" s="30" t="str">
        <f t="shared" si="28"/>
        <v>Re</v>
      </c>
      <c r="L410" s="40" t="str">
        <f>VLOOKUP(C410,SOURCE!S$6:Y$10018,2,0)</f>
        <v>Complex</v>
      </c>
      <c r="M410" t="str">
        <f>IF(VLOOKUP(I410,SOURCE!B:M,2,0)="/  { itemToBeCoded","To be coded","")</f>
        <v/>
      </c>
      <c r="N410" s="22"/>
      <c r="Q410" s="26" t="str">
        <f>VLOOKUP(I410,SOURCE!B:M,5,0)</f>
        <v>"Re"</v>
      </c>
      <c r="U410">
        <f t="shared" si="29"/>
        <v>51</v>
      </c>
      <c r="V410" s="53">
        <f t="shared" si="30"/>
        <v>299797199.25280225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str">
        <f>VLOOKUP(C411,SOURCE!$S$3:$Z$2839,8,0)</f>
        <v>ITM_RECV</v>
      </c>
      <c r="E411" s="26" t="str">
        <f>CHAR(34)&amp;VLOOKUP(C411,SOURCE!$S$3:$Z$2839,6,0)&amp;CHAR(34)</f>
        <v>"RECV"</v>
      </c>
      <c r="F411" s="22" t="str">
        <f>VLOOKUP(C411,SOURCE!$S$3:$AA$2839,9,0)&amp;"           {"&amp;D411&amp;",   "&amp;E411&amp;"},"</f>
        <v>//           {ITM_RECV,   "RECV"},</v>
      </c>
      <c r="H411" t="b">
        <f>ISNA(VLOOKUP(J411,J735:J$823,1,0))</f>
        <v>1</v>
      </c>
      <c r="I411" s="27">
        <f>VLOOKUP(C411,SOURCE!S$6:Y$10018,7,0)</f>
        <v>1567</v>
      </c>
      <c r="J411" s="28" t="str">
        <f>VLOOKUP(C411,SOURCE!S$6:Y$10018,6,0)</f>
        <v>RECV</v>
      </c>
      <c r="K411" s="30" t="str">
        <f t="shared" si="28"/>
        <v>RECV</v>
      </c>
      <c r="L411" s="40" t="str">
        <f>VLOOKUP(C411,SOURCE!S$6:Y$10018,2,0)</f>
        <v/>
      </c>
      <c r="M411" t="str">
        <f>IF(VLOOKUP(I411,SOURCE!B:M,2,0)="/  { itemToBeCoded","To be coded","")</f>
        <v>To be coded</v>
      </c>
      <c r="N411" s="22"/>
      <c r="Q411" s="26" t="str">
        <f>VLOOKUP(I411,SOURCE!B:M,5,0)</f>
        <v>"RECV"</v>
      </c>
      <c r="U411">
        <f t="shared" si="29"/>
        <v>51</v>
      </c>
      <c r="V411" s="53">
        <f t="shared" si="30"/>
        <v>299797199.25280225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str">
        <f>VLOOKUP(C412,SOURCE!$S$3:$Z$2839,8,0)</f>
        <v>ITM_RESET</v>
      </c>
      <c r="E412" s="26" t="str">
        <f>CHAR(34)&amp;VLOOKUP(C412,SOURCE!$S$3:$Z$2839,6,0)&amp;CHAR(34)</f>
        <v>"RESET"</v>
      </c>
      <c r="F412" s="22" t="str">
        <f>VLOOKUP(C412,SOURCE!$S$3:$AA$2839,9,0)&amp;"           {"&amp;D412&amp;",   "&amp;E412&amp;"},"</f>
        <v>//           {ITM_RESET,   "RESET"},</v>
      </c>
      <c r="H412" t="b">
        <f>ISNA(VLOOKUP(J412,J736:J$823,1,0))</f>
        <v>1</v>
      </c>
      <c r="I412" s="27">
        <f>VLOOKUP(C412,SOURCE!S$6:Y$10018,7,0)</f>
        <v>1568</v>
      </c>
      <c r="J412" s="28" t="str">
        <f>VLOOKUP(C412,SOURCE!S$6:Y$10018,6,0)</f>
        <v>RESET</v>
      </c>
      <c r="K412" s="30" t="str">
        <f t="shared" si="28"/>
        <v>RESET</v>
      </c>
      <c r="L412" s="40" t="str">
        <f>VLOOKUP(C412,SOURCE!S$6:Y$10018,2,0)</f>
        <v/>
      </c>
      <c r="M412" t="str">
        <f>IF(VLOOKUP(I412,SOURCE!B:M,2,0)="/  { itemToBeCoded","To be coded","")</f>
        <v/>
      </c>
      <c r="N412" s="22"/>
      <c r="Q412" s="26" t="str">
        <f>VLOOKUP(I412,SOURCE!B:M,5,0)</f>
        <v>"RESET"</v>
      </c>
      <c r="U412">
        <f t="shared" si="29"/>
        <v>51</v>
      </c>
      <c r="V412" s="53">
        <f t="shared" si="30"/>
        <v>299797199.25280225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str">
        <f>VLOOKUP(C413,SOURCE!$S$3:$Z$2839,8,0)</f>
        <v>ITM_REtoCX</v>
      </c>
      <c r="E413" s="26" t="str">
        <f>CHAR(34)&amp;VLOOKUP(C413,SOURCE!$S$3:$Z$2839,6,0)&amp;CHAR(34)</f>
        <v>"RE&gt;CX"</v>
      </c>
      <c r="F413" s="22" t="str">
        <f>VLOOKUP(C413,SOURCE!$S$3:$AA$2839,9,0)&amp;"           {"&amp;D413&amp;",   "&amp;E413&amp;"},"</f>
        <v>//           {ITM_REtoCX,   "RE&gt;CX"},</v>
      </c>
      <c r="H413" t="b">
        <f>ISNA(VLOOKUP(J413,J737:J$823,1,0))</f>
        <v>1</v>
      </c>
      <c r="I413" s="27">
        <f>VLOOKUP(C413,SOURCE!S$6:Y$10018,7,0)</f>
        <v>1569</v>
      </c>
      <c r="J413" s="28" t="str">
        <f>VLOOKUP(C413,SOURCE!S$6:Y$10018,6,0)</f>
        <v>RE&gt;CX</v>
      </c>
      <c r="K413" s="30" t="str">
        <f t="shared" si="28"/>
        <v>RE&gt;CX</v>
      </c>
      <c r="L413" s="40" t="str">
        <f>VLOOKUP(C413,SOURCE!S$6:Y$10018,2,0)</f>
        <v>Complex</v>
      </c>
      <c r="M413" t="str">
        <f>IF(VLOOKUP(I413,SOURCE!B:M,2,0)="/  { itemToBeCoded","To be coded","")</f>
        <v/>
      </c>
      <c r="N413" s="22"/>
      <c r="Q413" s="26" t="str">
        <f>VLOOKUP(I413,SOURCE!B:M,5,0)</f>
        <v>"RE" STD_RIGHT_ARROW "CX"</v>
      </c>
      <c r="U413">
        <f t="shared" si="29"/>
        <v>51</v>
      </c>
      <c r="V413" s="53">
        <f t="shared" si="30"/>
        <v>299797199.25280225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str">
        <f>VLOOKUP(C414,SOURCE!$S$3:$Z$2839,8,0)</f>
        <v>ITM_REexIM</v>
      </c>
      <c r="E414" s="26" t="str">
        <f>CHAR(34)&amp;VLOOKUP(C414,SOURCE!$S$3:$Z$2839,6,0)&amp;CHAR(34)</f>
        <v>"RE&lt;&gt;IM"</v>
      </c>
      <c r="F414" s="22" t="str">
        <f>VLOOKUP(C414,SOURCE!$S$3:$AA$2839,9,0)&amp;"           {"&amp;D414&amp;",   "&amp;E414&amp;"},"</f>
        <v xml:space="preserve">           {ITM_REexIM,   "RE&lt;&gt;IM"},</v>
      </c>
      <c r="H414" t="b">
        <f>ISNA(VLOOKUP(J414,J738:J$823,1,0))</f>
        <v>1</v>
      </c>
      <c r="I414" s="27">
        <f>VLOOKUP(C414,SOURCE!S$6:Y$10018,7,0)</f>
        <v>1570</v>
      </c>
      <c r="J414" s="28" t="str">
        <f>VLOOKUP(C414,SOURCE!S$6:Y$10018,6,0)</f>
        <v>RE&lt;&gt;IM</v>
      </c>
      <c r="K414" s="30" t="str">
        <f t="shared" si="28"/>
        <v>Re&lt;&gt;Im</v>
      </c>
      <c r="L414" s="40" t="str">
        <f>VLOOKUP(C414,SOURCE!S$6:Y$10018,2,0)</f>
        <v>Complex</v>
      </c>
      <c r="M414" t="str">
        <f>IF(VLOOKUP(I414,SOURCE!B:M,2,0)="/  { itemToBeCoded","To be coded","")</f>
        <v/>
      </c>
      <c r="N414" s="22"/>
      <c r="Q414" s="26" t="str">
        <f>VLOOKUP(I414,SOURCE!B:M,5,0)</f>
        <v>"Re" STD_LEFT_RIGHT_ARROWS "Im"</v>
      </c>
      <c r="U414">
        <f t="shared" si="29"/>
        <v>51</v>
      </c>
      <c r="V414" s="53">
        <f t="shared" si="30"/>
        <v>299797199.25280225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str">
        <f>VLOOKUP(C415,SOURCE!$S$3:$Z$2839,8,0)</f>
        <v>ITM_RM</v>
      </c>
      <c r="E415" s="26" t="str">
        <f>CHAR(34)&amp;VLOOKUP(C415,SOURCE!$S$3:$Z$2839,6,0)&amp;CHAR(34)</f>
        <v>"RMODE"</v>
      </c>
      <c r="F415" s="22" t="str">
        <f>VLOOKUP(C415,SOURCE!$S$3:$AA$2839,9,0)&amp;"           {"&amp;D415&amp;",   "&amp;E415&amp;"},"</f>
        <v>//           {ITM_RM,   "RMODE"},</v>
      </c>
      <c r="H415" t="b">
        <f>ISNA(VLOOKUP(J415,J739:J$823,1,0))</f>
        <v>1</v>
      </c>
      <c r="I415" s="27">
        <f>VLOOKUP(C415,SOURCE!S$6:Y$10018,7,0)</f>
        <v>1571</v>
      </c>
      <c r="J415" s="28" t="str">
        <f>VLOOKUP(C415,SOURCE!S$6:Y$10018,6,0)</f>
        <v>RMODE</v>
      </c>
      <c r="K415" s="30" t="str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RMODE</v>
      </c>
      <c r="L415" s="40" t="str">
        <f>VLOOKUP(C415,SOURCE!S$6:Y$10018,2,0)</f>
        <v/>
      </c>
      <c r="M415" t="str">
        <f>IF(VLOOKUP(I415,SOURCE!B:M,2,0)="/  { itemToBeCoded","To be coded","")</f>
        <v/>
      </c>
      <c r="N415" s="22"/>
      <c r="Q415" s="26" t="str">
        <f>VLOOKUP(I415,SOURCE!B:M,5,0)</f>
        <v>"RMODE"</v>
      </c>
      <c r="U415">
        <f t="shared" ref="U415:U478" si="33">SUM(U414,W415)</f>
        <v>51</v>
      </c>
      <c r="V415" s="53">
        <f t="shared" ref="V415:V478" si="34">SUM(V414,IF($O415,X415,0))</f>
        <v>299797199.25280225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str">
        <f>VLOOKUP(C416,SOURCE!$S$3:$Z$2839,8,0)</f>
        <v>ITM_RMQ</v>
      </c>
      <c r="E416" s="26" t="str">
        <f>CHAR(34)&amp;VLOOKUP(C416,SOURCE!$S$3:$Z$2839,6,0)&amp;CHAR(34)</f>
        <v>"RMODE?"</v>
      </c>
      <c r="F416" s="22" t="str">
        <f>VLOOKUP(C416,SOURCE!$S$3:$AA$2839,9,0)&amp;"           {"&amp;D416&amp;",   "&amp;E416&amp;"},"</f>
        <v>//           {ITM_RMQ,   "RMODE?"},</v>
      </c>
      <c r="H416" t="b">
        <f>ISNA(VLOOKUP(J416,J740:J$823,1,0))</f>
        <v>1</v>
      </c>
      <c r="I416" s="27">
        <f>VLOOKUP(C416,SOURCE!S$6:Y$10018,7,0)</f>
        <v>1572</v>
      </c>
      <c r="J416" s="28" t="str">
        <f>VLOOKUP(C416,SOURCE!S$6:Y$10018,6,0)</f>
        <v>RMODE?</v>
      </c>
      <c r="K416" s="30" t="str">
        <f t="shared" si="32"/>
        <v>RMODE?</v>
      </c>
      <c r="L416" s="40" t="str">
        <f>VLOOKUP(C416,SOURCE!S$6:Y$10018,2,0)</f>
        <v>CONF</v>
      </c>
      <c r="M416" t="str">
        <f>IF(VLOOKUP(I416,SOURCE!B:M,2,0)="/  { itemToBeCoded","To be coded","")</f>
        <v/>
      </c>
      <c r="N416" s="22"/>
      <c r="Q416" s="26" t="str">
        <f>VLOOKUP(I416,SOURCE!B:M,5,0)</f>
        <v>"RMODE?"</v>
      </c>
      <c r="U416">
        <f t="shared" si="33"/>
        <v>51</v>
      </c>
      <c r="V416" s="53">
        <f t="shared" si="34"/>
        <v>299797199.25280225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str">
        <f>VLOOKUP(C417,SOURCE!$S$3:$Z$2839,8,0)</f>
        <v>ITM_DSP</v>
      </c>
      <c r="E417" s="26" t="str">
        <f>CHAR(34)&amp;VLOOKUP(C417,SOURCE!$S$3:$Z$2839,6,0)&amp;CHAR(34)</f>
        <v>"DSP"</v>
      </c>
      <c r="F417" s="22" t="str">
        <f>VLOOKUP(C417,SOURCE!$S$3:$AA$2839,9,0)&amp;"           {"&amp;D417&amp;",   "&amp;E417&amp;"},"</f>
        <v>//           {ITM_DSP,   "DSP"},</v>
      </c>
      <c r="H417" t="b">
        <f>ISNA(VLOOKUP(J417,J741:J$823,1,0))</f>
        <v>1</v>
      </c>
      <c r="I417" s="27">
        <f>VLOOKUP(C417,SOURCE!S$6:Y$10018,7,0)</f>
        <v>1573</v>
      </c>
      <c r="J417" s="28" t="str">
        <f>VLOOKUP(C417,SOURCE!S$6:Y$10018,6,0)</f>
        <v>DSP</v>
      </c>
      <c r="K417" s="30" t="str">
        <f t="shared" si="32"/>
        <v>DSP</v>
      </c>
      <c r="L417" s="40" t="str">
        <f>VLOOKUP(C417,SOURCE!S$6:Y$10018,2,0)</f>
        <v/>
      </c>
      <c r="M417" t="str">
        <f>IF(VLOOKUP(I417,SOURCE!B:M,2,0)="/  { itemToBeCoded","To be coded","")</f>
        <v/>
      </c>
      <c r="N417" s="22"/>
      <c r="Q417" s="26" t="str">
        <f>VLOOKUP(I417,SOURCE!B:M,5,0)</f>
        <v>"DSP"</v>
      </c>
      <c r="U417">
        <f t="shared" si="33"/>
        <v>51</v>
      </c>
      <c r="V417" s="53">
        <f t="shared" si="34"/>
        <v>299797199.25280225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str">
        <f>VLOOKUP(C418,SOURCE!$S$3:$Z$2839,8,0)</f>
        <v>ITM_RNORM</v>
      </c>
      <c r="E418" s="26" t="str">
        <f>CHAR(34)&amp;VLOOKUP(C418,SOURCE!$S$3:$Z$2839,6,0)&amp;CHAR(34)</f>
        <v>"RNORM"</v>
      </c>
      <c r="F418" s="22" t="str">
        <f>VLOOKUP(C418,SOURCE!$S$3:$AA$2839,9,0)&amp;"           {"&amp;D418&amp;",   "&amp;E418&amp;"},"</f>
        <v>//           {ITM_RNORM,   "RNORM"},</v>
      </c>
      <c r="H418" t="b">
        <f>ISNA(VLOOKUP(J418,J742:J$823,1,0))</f>
        <v>1</v>
      </c>
      <c r="I418" s="27">
        <f>VLOOKUP(C418,SOURCE!S$6:Y$10018,7,0)</f>
        <v>1574</v>
      </c>
      <c r="J418" s="28" t="str">
        <f>VLOOKUP(C418,SOURCE!S$6:Y$10018,6,0)</f>
        <v>RNORM</v>
      </c>
      <c r="K418" s="30" t="str">
        <f t="shared" si="32"/>
        <v>RNORM</v>
      </c>
      <c r="L418" s="40" t="str">
        <f>VLOOKUP(C418,SOURCE!S$6:Y$10018,2,0)</f>
        <v/>
      </c>
      <c r="M418" t="str">
        <f>IF(VLOOKUP(I418,SOURCE!B:M,2,0)="/  { itemToBeCoded","To be coded","")</f>
        <v/>
      </c>
      <c r="N418" s="22"/>
      <c r="Q418" s="26" t="str">
        <f>VLOOKUP(I418,SOURCE!B:M,5,0)</f>
        <v>"RNORM"</v>
      </c>
      <c r="U418">
        <f t="shared" si="33"/>
        <v>51</v>
      </c>
      <c r="V418" s="53">
        <f t="shared" si="34"/>
        <v>299797199.25280225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str">
        <f>VLOOKUP(C419,SOURCE!$S$3:$Z$2839,8,0)</f>
        <v>ITM_EX1</v>
      </c>
      <c r="E419" s="26" t="str">
        <f>CHAR(34)&amp;VLOOKUP(C419,SOURCE!$S$3:$Z$2839,6,0)&amp;CHAR(34)</f>
        <v>"E^X-1"</v>
      </c>
      <c r="F419" s="22" t="str">
        <f>VLOOKUP(C419,SOURCE!$S$3:$AA$2839,9,0)&amp;"           {"&amp;D419&amp;",   "&amp;E419&amp;"},"</f>
        <v xml:space="preserve">           {ITM_EX1,   "E^X-1"},</v>
      </c>
      <c r="H419" t="b">
        <f>ISNA(VLOOKUP(J419,J743:J$823,1,0))</f>
        <v>1</v>
      </c>
      <c r="I419" s="27">
        <f>VLOOKUP(C419,SOURCE!S$6:Y$10018,7,0)</f>
        <v>1575</v>
      </c>
      <c r="J419" s="28" t="str">
        <f>VLOOKUP(C419,SOURCE!S$6:Y$10018,6,0)</f>
        <v>E^X-1</v>
      </c>
      <c r="K419" s="30" t="str">
        <f t="shared" si="32"/>
        <v>e^x-1</v>
      </c>
      <c r="L419" s="40" t="str">
        <f>VLOOKUP(C419,SOURCE!S$6:Y$10018,2,0)</f>
        <v>Math</v>
      </c>
      <c r="M419" t="str">
        <f>IF(VLOOKUP(I419,SOURCE!B:M,2,0)="/  { itemToBeCoded","To be coded","")</f>
        <v/>
      </c>
      <c r="N419" s="22"/>
      <c r="Q419" s="26" t="str">
        <f>VLOOKUP(I419,SOURCE!B:M,5,0)</f>
        <v>"e" STD_SUP_x "-1"</v>
      </c>
      <c r="U419">
        <f t="shared" si="33"/>
        <v>51</v>
      </c>
      <c r="V419" s="53">
        <f t="shared" si="34"/>
        <v>299797199.25280225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str">
        <f>VLOOKUP(C420,SOURCE!$S$3:$Z$2839,8,0)</f>
        <v>ITM_RSD</v>
      </c>
      <c r="E420" s="26" t="str">
        <f>CHAR(34)&amp;VLOOKUP(C420,SOURCE!$S$3:$Z$2839,6,0)&amp;CHAR(34)</f>
        <v>"RSD"</v>
      </c>
      <c r="F420" s="22" t="str">
        <f>VLOOKUP(C420,SOURCE!$S$3:$AA$2839,9,0)&amp;"           {"&amp;D420&amp;",   "&amp;E420&amp;"},"</f>
        <v>//           {ITM_RSD,   "RSD"},</v>
      </c>
      <c r="H420" t="b">
        <f>ISNA(VLOOKUP(J420,J744:J$823,1,0))</f>
        <v>1</v>
      </c>
      <c r="I420" s="27">
        <f>VLOOKUP(C420,SOURCE!S$6:Y$10018,7,0)</f>
        <v>1577</v>
      </c>
      <c r="J420" s="28" t="str">
        <f>VLOOKUP(C420,SOURCE!S$6:Y$10018,6,0)</f>
        <v>RSD</v>
      </c>
      <c r="K420" s="30" t="str">
        <f t="shared" si="32"/>
        <v>RSD</v>
      </c>
      <c r="L420" s="40" t="str">
        <f>VLOOKUP(C420,SOURCE!S$6:Y$10018,2,0)</f>
        <v/>
      </c>
      <c r="M420" t="str">
        <f>IF(VLOOKUP(I420,SOURCE!B:M,2,0)="/  { itemToBeCoded","To be coded","")</f>
        <v/>
      </c>
      <c r="N420" s="22"/>
      <c r="Q420" s="26" t="str">
        <f>VLOOKUP(I420,SOURCE!B:M,5,0)</f>
        <v>"RSD"</v>
      </c>
      <c r="U420">
        <f t="shared" si="33"/>
        <v>51</v>
      </c>
      <c r="V420" s="53">
        <f t="shared" si="34"/>
        <v>299797199.25280225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str">
        <f>VLOOKUP(C421,SOURCE!$S$3:$Z$2839,8,0)</f>
        <v>ITM_RSUM</v>
      </c>
      <c r="E421" s="26" t="str">
        <f>CHAR(34)&amp;VLOOKUP(C421,SOURCE!$S$3:$Z$2839,6,0)&amp;CHAR(34)</f>
        <v>"RSUM"</v>
      </c>
      <c r="F421" s="22" t="str">
        <f>VLOOKUP(C421,SOURCE!$S$3:$AA$2839,9,0)&amp;"           {"&amp;D421&amp;",   "&amp;E421&amp;"},"</f>
        <v>//           {ITM_RSUM,   "RSUM"},</v>
      </c>
      <c r="H421" t="b">
        <f>ISNA(VLOOKUP(J421,J745:J$823,1,0))</f>
        <v>1</v>
      </c>
      <c r="I421" s="27">
        <f>VLOOKUP(C421,SOURCE!S$6:Y$10018,7,0)</f>
        <v>1578</v>
      </c>
      <c r="J421" s="28" t="str">
        <f>VLOOKUP(C421,SOURCE!S$6:Y$10018,6,0)</f>
        <v>RSUM</v>
      </c>
      <c r="K421" s="30" t="str">
        <f t="shared" si="32"/>
        <v>RSUM</v>
      </c>
      <c r="L421" s="40" t="str">
        <f>VLOOKUP(C421,SOURCE!S$6:Y$10018,2,0)</f>
        <v/>
      </c>
      <c r="M421" t="str">
        <f>IF(VLOOKUP(I421,SOURCE!B:M,2,0)="/  { itemToBeCoded","To be coded","")</f>
        <v/>
      </c>
      <c r="N421" s="22"/>
      <c r="Q421" s="26" t="str">
        <f>VLOOKUP(I421,SOURCE!B:M,5,0)</f>
        <v>"RSUM"</v>
      </c>
      <c r="U421">
        <f t="shared" si="33"/>
        <v>51</v>
      </c>
      <c r="V421" s="53">
        <f t="shared" si="34"/>
        <v>299797199.25280225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str">
        <f>VLOOKUP(C422,SOURCE!$S$3:$Z$2839,8,0)</f>
        <v>ITM_R_CLR</v>
      </c>
      <c r="E422" s="26" t="str">
        <f>CHAR(34)&amp;VLOOKUP(C422,SOURCE!$S$3:$Z$2839,6,0)&amp;CHAR(34)</f>
        <v>"R-CLR"</v>
      </c>
      <c r="F422" s="22" t="str">
        <f>VLOOKUP(C422,SOURCE!$S$3:$AA$2839,9,0)&amp;"           {"&amp;D422&amp;",   "&amp;E422&amp;"},"</f>
        <v>//           {ITM_R_CLR,   "R-CLR"},</v>
      </c>
      <c r="H422" t="b">
        <f>ISNA(VLOOKUP(J422,J746:J$823,1,0))</f>
        <v>1</v>
      </c>
      <c r="I422" s="27">
        <f>VLOOKUP(C422,SOURCE!S$6:Y$10018,7,0)</f>
        <v>1580</v>
      </c>
      <c r="J422" s="28" t="str">
        <f>VLOOKUP(C422,SOURCE!S$6:Y$10018,6,0)</f>
        <v>R-CLR</v>
      </c>
      <c r="K422" s="30" t="str">
        <f t="shared" si="32"/>
        <v>R-CLR</v>
      </c>
      <c r="L422" s="40" t="str">
        <f>VLOOKUP(C422,SOURCE!S$6:Y$10018,2,0)</f>
        <v/>
      </c>
      <c r="M422" t="str">
        <f>IF(VLOOKUP(I422,SOURCE!B:M,2,0)="/  { itemToBeCoded","To be coded","")</f>
        <v/>
      </c>
      <c r="N422" s="22"/>
      <c r="Q422" s="26" t="str">
        <f>VLOOKUP(I422,SOURCE!B:M,5,0)</f>
        <v>"R-CLR"</v>
      </c>
      <c r="U422">
        <f t="shared" si="33"/>
        <v>51</v>
      </c>
      <c r="V422" s="53">
        <f t="shared" si="34"/>
        <v>299797199.25280225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str">
        <f>VLOOKUP(C423,SOURCE!$S$3:$Z$2839,8,0)</f>
        <v>ITM_R_COPY</v>
      </c>
      <c r="E423" s="26" t="str">
        <f>CHAR(34)&amp;VLOOKUP(C423,SOURCE!$S$3:$Z$2839,6,0)&amp;CHAR(34)</f>
        <v>"R-COPY"</v>
      </c>
      <c r="F423" s="22" t="str">
        <f>VLOOKUP(C423,SOURCE!$S$3:$AA$2839,9,0)&amp;"           {"&amp;D423&amp;",   "&amp;E423&amp;"},"</f>
        <v>//           {ITM_R_COPY,   "R-COPY"},</v>
      </c>
      <c r="H423" t="b">
        <f>ISNA(VLOOKUP(J423,J747:J$823,1,0))</f>
        <v>1</v>
      </c>
      <c r="I423" s="27">
        <f>VLOOKUP(C423,SOURCE!S$6:Y$10018,7,0)</f>
        <v>1581</v>
      </c>
      <c r="J423" s="28" t="str">
        <f>VLOOKUP(C423,SOURCE!S$6:Y$10018,6,0)</f>
        <v>R-COPY</v>
      </c>
      <c r="K423" s="30" t="str">
        <f t="shared" si="32"/>
        <v>R-COPY</v>
      </c>
      <c r="L423" s="40" t="str">
        <f>VLOOKUP(C423,SOURCE!S$6:Y$10018,2,0)</f>
        <v/>
      </c>
      <c r="M423" t="str">
        <f>IF(VLOOKUP(I423,SOURCE!B:M,2,0)="/  { itemToBeCoded","To be coded","")</f>
        <v/>
      </c>
      <c r="N423" s="22"/>
      <c r="Q423" s="26" t="str">
        <f>VLOOKUP(I423,SOURCE!B:M,5,0)</f>
        <v>"R-COPY"</v>
      </c>
      <c r="U423">
        <f t="shared" si="33"/>
        <v>51</v>
      </c>
      <c r="V423" s="53">
        <f t="shared" si="34"/>
        <v>299797199.25280225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str">
        <f>VLOOKUP(C424,SOURCE!$S$3:$Z$2839,8,0)</f>
        <v>ITM_R_SORT</v>
      </c>
      <c r="E424" s="26" t="str">
        <f>CHAR(34)&amp;VLOOKUP(C424,SOURCE!$S$3:$Z$2839,6,0)&amp;CHAR(34)</f>
        <v>"R-SORT"</v>
      </c>
      <c r="F424" s="22" t="str">
        <f>VLOOKUP(C424,SOURCE!$S$3:$AA$2839,9,0)&amp;"           {"&amp;D424&amp;",   "&amp;E424&amp;"},"</f>
        <v>//           {ITM_R_SORT,   "R-SORT"},</v>
      </c>
      <c r="H424" t="b">
        <f>ISNA(VLOOKUP(J424,J748:J$823,1,0))</f>
        <v>1</v>
      </c>
      <c r="I424" s="27">
        <f>VLOOKUP(C424,SOURCE!S$6:Y$10018,7,0)</f>
        <v>1582</v>
      </c>
      <c r="J424" s="28" t="str">
        <f>VLOOKUP(C424,SOURCE!S$6:Y$10018,6,0)</f>
        <v>R-SORT</v>
      </c>
      <c r="K424" s="30" t="str">
        <f t="shared" si="32"/>
        <v>R-SORT</v>
      </c>
      <c r="L424" s="40" t="str">
        <f>VLOOKUP(C424,SOURCE!S$6:Y$10018,2,0)</f>
        <v/>
      </c>
      <c r="M424" t="str">
        <f>IF(VLOOKUP(I424,SOURCE!B:M,2,0)="/  { itemToBeCoded","To be coded","")</f>
        <v/>
      </c>
      <c r="N424" s="22"/>
      <c r="Q424" s="26" t="str">
        <f>VLOOKUP(I424,SOURCE!B:M,5,0)</f>
        <v>"R-SORT"</v>
      </c>
      <c r="U424">
        <f t="shared" si="33"/>
        <v>51</v>
      </c>
      <c r="V424" s="53">
        <f t="shared" si="34"/>
        <v>299797199.25280225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str">
        <f>VLOOKUP(C425,SOURCE!$S$3:$Z$2839,8,0)</f>
        <v>ITM_R_SWAP</v>
      </c>
      <c r="E425" s="26" t="str">
        <f>CHAR(34)&amp;VLOOKUP(C425,SOURCE!$S$3:$Z$2839,6,0)&amp;CHAR(34)</f>
        <v>"R-SWAP"</v>
      </c>
      <c r="F425" s="22" t="str">
        <f>VLOOKUP(C425,SOURCE!$S$3:$AA$2839,9,0)&amp;"           {"&amp;D425&amp;",   "&amp;E425&amp;"},"</f>
        <v>//           {ITM_R_SWAP,   "R-SWAP"},</v>
      </c>
      <c r="H425" t="b">
        <f>ISNA(VLOOKUP(J425,J749:J$823,1,0))</f>
        <v>1</v>
      </c>
      <c r="I425" s="27">
        <f>VLOOKUP(C425,SOURCE!S$6:Y$10018,7,0)</f>
        <v>1583</v>
      </c>
      <c r="J425" s="28" t="str">
        <f>VLOOKUP(C425,SOURCE!S$6:Y$10018,6,0)</f>
        <v>R-SWAP</v>
      </c>
      <c r="K425" s="30" t="str">
        <f t="shared" si="32"/>
        <v>R-SWAP</v>
      </c>
      <c r="L425" s="40" t="str">
        <f>VLOOKUP(C425,SOURCE!S$6:Y$10018,2,0)</f>
        <v/>
      </c>
      <c r="M425" t="str">
        <f>IF(VLOOKUP(I425,SOURCE!B:M,2,0)="/  { itemToBeCoded","To be coded","")</f>
        <v/>
      </c>
      <c r="N425" s="22"/>
      <c r="Q425" s="26" t="str">
        <f>VLOOKUP(I425,SOURCE!B:M,5,0)</f>
        <v>"R-SWAP"</v>
      </c>
      <c r="U425">
        <f t="shared" si="33"/>
        <v>51</v>
      </c>
      <c r="V425" s="53">
        <f t="shared" si="34"/>
        <v>299797199.25280225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str">
        <f>VLOOKUP(C426,SOURCE!$S$3:$Z$2839,8,0)</f>
        <v>ITM_am</v>
      </c>
      <c r="E426" s="26" t="str">
        <f>CHAR(34)&amp;VLOOKUP(C426,SOURCE!$S$3:$Z$2839,6,0)&amp;CHAR(34)</f>
        <v>"PSI(U,M)"</v>
      </c>
      <c r="F426" s="22" t="str">
        <f>VLOOKUP(C426,SOURCE!$S$3:$AA$2839,9,0)&amp;"           {"&amp;D426&amp;",   "&amp;E426&amp;"},"</f>
        <v>//           {ITM_am,   "PSI(U,M)"},</v>
      </c>
      <c r="H426" t="b">
        <f>ISNA(VLOOKUP(J426,J750:J$823,1,0))</f>
        <v>1</v>
      </c>
      <c r="I426" s="27">
        <f>VLOOKUP(C426,SOURCE!S$6:Y$10018,7,0)</f>
        <v>1584</v>
      </c>
      <c r="J426" s="28" t="str">
        <f>VLOOKUP(C426,SOURCE!S$6:Y$10018,6,0)</f>
        <v>PSI(U,M)</v>
      </c>
      <c r="K426" s="30" t="str">
        <f t="shared" si="32"/>
        <v>psi(u,m)</v>
      </c>
      <c r="L426" s="40" t="str">
        <f>VLOOKUP(C426,SOURCE!S$6:Y$10018,2,0)</f>
        <v/>
      </c>
      <c r="M426" t="str">
        <f>IF(VLOOKUP(I426,SOURCE!B:M,2,0)="/  { itemToBeCoded","To be coded","")</f>
        <v/>
      </c>
      <c r="N426" s="22"/>
      <c r="Q426" s="26" t="str">
        <f>VLOOKUP(I426,SOURCE!B:M,5,0)</f>
        <v>STD_psi "(u,m)"</v>
      </c>
      <c r="U426">
        <f t="shared" si="33"/>
        <v>51</v>
      </c>
      <c r="V426" s="53">
        <f t="shared" si="34"/>
        <v>299797199.25280225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str">
        <f>VLOOKUP(C427,SOURCE!$S$3:$Z$2839,8,0)</f>
        <v>ITM_STDDEVWEIGHTED</v>
      </c>
      <c r="E427" s="26" t="str">
        <f>CHAR(34)&amp;VLOOKUP(C427,SOURCE!$S$3:$Z$2839,6,0)&amp;CHAR(34)</f>
        <v>"S"</v>
      </c>
      <c r="F427" s="22" t="str">
        <f>VLOOKUP(C427,SOURCE!$S$3:$AA$2839,9,0)&amp;"           {"&amp;D427&amp;",   "&amp;E427&amp;"},"</f>
        <v>//           {ITM_STDDEVWEIGHTED,   "S"},</v>
      </c>
      <c r="H427" t="b">
        <f>ISNA(VLOOKUP(J427,J751:J$823,1,0))</f>
        <v>1</v>
      </c>
      <c r="I427" s="27">
        <f>VLOOKUP(C427,SOURCE!S$6:Y$10018,7,0)</f>
        <v>1585</v>
      </c>
      <c r="J427" s="28" t="str">
        <f>VLOOKUP(C427,SOURCE!S$6:Y$10018,6,0)</f>
        <v>S</v>
      </c>
      <c r="K427" s="30" t="str">
        <f t="shared" si="32"/>
        <v>s</v>
      </c>
      <c r="L427" s="40">
        <f>VLOOKUP(C427,SOURCE!S$6:Y$10018,2,0)</f>
        <v>0</v>
      </c>
      <c r="M427" t="str">
        <f>IF(VLOOKUP(I427,SOURCE!B:M,2,0)="/  { itemToBeCoded","To be coded","")</f>
        <v/>
      </c>
      <c r="N427" s="22"/>
      <c r="Q427" s="26" t="str">
        <f>VLOOKUP(I427,SOURCE!B:M,5,0)</f>
        <v>"s"</v>
      </c>
      <c r="U427">
        <f t="shared" si="33"/>
        <v>51</v>
      </c>
      <c r="V427" s="53">
        <f t="shared" si="34"/>
        <v>299797199.25280225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str">
        <f>VLOOKUP(C428,SOURCE!$S$3:$Z$2839,8,0)</f>
        <v>ITM_SAVE</v>
      </c>
      <c r="E428" s="26" t="str">
        <f>CHAR(34)&amp;VLOOKUP(C428,SOURCE!$S$3:$Z$2839,6,0)&amp;CHAR(34)</f>
        <v>"SAVE"</v>
      </c>
      <c r="F428" s="22" t="str">
        <f>VLOOKUP(C428,SOURCE!$S$3:$AA$2839,9,0)&amp;"           {"&amp;D428&amp;",   "&amp;E428&amp;"},"</f>
        <v>//           {ITM_SAVE,   "SAVE"},</v>
      </c>
      <c r="H428" t="b">
        <f>ISNA(VLOOKUP(J428,J752:J$823,1,0))</f>
        <v>1</v>
      </c>
      <c r="I428" s="27">
        <f>VLOOKUP(C428,SOURCE!S$6:Y$10018,7,0)</f>
        <v>1586</v>
      </c>
      <c r="J428" s="28" t="str">
        <f>VLOOKUP(C428,SOURCE!S$6:Y$10018,6,0)</f>
        <v>SAVE</v>
      </c>
      <c r="K428" s="30" t="str">
        <f t="shared" si="32"/>
        <v>SAVE</v>
      </c>
      <c r="L428" s="40" t="str">
        <f>VLOOKUP(C428,SOURCE!S$6:Y$10018,2,0)</f>
        <v/>
      </c>
      <c r="M428" t="str">
        <f>IF(VLOOKUP(I428,SOURCE!B:M,2,0)="/  { itemToBeCoded","To be coded","")</f>
        <v/>
      </c>
      <c r="N428" s="22"/>
      <c r="Q428" s="26" t="str">
        <f>VLOOKUP(I428,SOURCE!B:M,5,0)</f>
        <v>"SAVE"</v>
      </c>
      <c r="U428">
        <f t="shared" si="33"/>
        <v>51</v>
      </c>
      <c r="V428" s="53">
        <f t="shared" si="34"/>
        <v>299797199.25280225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str">
        <f>VLOOKUP(C429,SOURCE!$S$3:$Z$2839,8,0)</f>
        <v>ITM_SCI</v>
      </c>
      <c r="E429" s="26" t="str">
        <f>CHAR(34)&amp;VLOOKUP(C429,SOURCE!$S$3:$Z$2839,6,0)&amp;CHAR(34)</f>
        <v>"SCI"</v>
      </c>
      <c r="F429" s="22" t="str">
        <f>VLOOKUP(C429,SOURCE!$S$3:$AA$2839,9,0)&amp;"           {"&amp;D429&amp;",   "&amp;E429&amp;"},"</f>
        <v xml:space="preserve">           {ITM_SCI,   "SCI"},</v>
      </c>
      <c r="H429" t="b">
        <f>ISNA(VLOOKUP(J429,J753:J$823,1,0))</f>
        <v>1</v>
      </c>
      <c r="I429" s="27">
        <f>VLOOKUP(C429,SOURCE!S$6:Y$10018,7,0)</f>
        <v>1587</v>
      </c>
      <c r="J429" s="28" t="str">
        <f>VLOOKUP(C429,SOURCE!S$6:Y$10018,6,0)</f>
        <v>SCI</v>
      </c>
      <c r="K429" s="30" t="str">
        <f t="shared" si="32"/>
        <v>SCI</v>
      </c>
      <c r="L429" s="40" t="str">
        <f>VLOOKUP(C429,SOURCE!S$6:Y$10018,2,0)</f>
        <v>DISP</v>
      </c>
      <c r="M429" t="str">
        <f>IF(VLOOKUP(I429,SOURCE!B:M,2,0)="/  { itemToBeCoded","To be coded","")</f>
        <v/>
      </c>
      <c r="N429" s="22"/>
      <c r="Q429" s="26" t="str">
        <f>VLOOKUP(I429,SOURCE!B:M,5,0)</f>
        <v>"SCI"</v>
      </c>
      <c r="U429">
        <f t="shared" si="33"/>
        <v>51</v>
      </c>
      <c r="V429" s="53">
        <f t="shared" si="34"/>
        <v>299797199.25280225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str">
        <f>VLOOKUP(C430,SOURCE!$S$3:$Z$2839,8,0)</f>
        <v>ITM_SDIGS</v>
      </c>
      <c r="E430" s="26" t="str">
        <f>CHAR(34)&amp;VLOOKUP(C430,SOURCE!$S$3:$Z$2839,6,0)&amp;CHAR(34)</f>
        <v>"SDIGS?"</v>
      </c>
      <c r="F430" s="22" t="str">
        <f>VLOOKUP(C430,SOURCE!$S$3:$AA$2839,9,0)&amp;"           {"&amp;D430&amp;",   "&amp;E430&amp;"},"</f>
        <v>//           {ITM_SDIGS,   "SDIGS?"},</v>
      </c>
      <c r="H430" t="b">
        <f>ISNA(VLOOKUP(J430,J754:J$823,1,0))</f>
        <v>1</v>
      </c>
      <c r="I430" s="27">
        <f>VLOOKUP(C430,SOURCE!S$6:Y$10018,7,0)</f>
        <v>1588</v>
      </c>
      <c r="J430" s="28" t="str">
        <f>VLOOKUP(C430,SOURCE!S$6:Y$10018,6,0)</f>
        <v>SDIGS?</v>
      </c>
      <c r="K430" s="30" t="str">
        <f t="shared" si="32"/>
        <v>SDIGS?</v>
      </c>
      <c r="L430" s="40" t="str">
        <f>VLOOKUP(C430,SOURCE!S$6:Y$10018,2,0)</f>
        <v>CONF</v>
      </c>
      <c r="M430" t="str">
        <f>IF(VLOOKUP(I430,SOURCE!B:M,2,0)="/  { itemToBeCoded","To be coded","")</f>
        <v/>
      </c>
      <c r="N430" s="22"/>
      <c r="Q430" s="26" t="str">
        <f>VLOOKUP(I430,SOURCE!B:M,5,0)</f>
        <v>"SDIGS?"</v>
      </c>
      <c r="U430">
        <f t="shared" si="33"/>
        <v>51</v>
      </c>
      <c r="V430" s="53">
        <f t="shared" si="34"/>
        <v>299797199.25280225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str">
        <f>VLOOKUP(C431,SOURCE!$S$3:$Z$2839,8,0)</f>
        <v>ITM_SEED</v>
      </c>
      <c r="E431" s="26" t="str">
        <f>CHAR(34)&amp;VLOOKUP(C431,SOURCE!$S$3:$Z$2839,6,0)&amp;CHAR(34)</f>
        <v>"SEED"</v>
      </c>
      <c r="F431" s="22" t="str">
        <f>VLOOKUP(C431,SOURCE!$S$3:$AA$2839,9,0)&amp;"           {"&amp;D431&amp;",   "&amp;E431&amp;"},"</f>
        <v>//           {ITM_SEED,   "SEED"},</v>
      </c>
      <c r="H431" t="b">
        <f>ISNA(VLOOKUP(J431,J755:J$823,1,0))</f>
        <v>1</v>
      </c>
      <c r="I431" s="27">
        <f>VLOOKUP(C431,SOURCE!S$6:Y$10018,7,0)</f>
        <v>1589</v>
      </c>
      <c r="J431" s="28" t="str">
        <f>VLOOKUP(C431,SOURCE!S$6:Y$10018,6,0)</f>
        <v>SEED</v>
      </c>
      <c r="K431" s="30" t="str">
        <f t="shared" si="32"/>
        <v>SEED</v>
      </c>
      <c r="L431" s="40" t="str">
        <f>VLOOKUP(C431,SOURCE!S$6:Y$10018,2,0)</f>
        <v>Math</v>
      </c>
      <c r="M431" t="str">
        <f>IF(VLOOKUP(I431,SOURCE!B:M,2,0)="/  { itemToBeCoded","To be coded","")</f>
        <v/>
      </c>
      <c r="N431" s="22"/>
      <c r="Q431" s="26" t="str">
        <f>VLOOKUP(I431,SOURCE!B:M,5,0)</f>
        <v>"SEED"</v>
      </c>
      <c r="U431">
        <f t="shared" si="33"/>
        <v>51</v>
      </c>
      <c r="V431" s="53">
        <f t="shared" si="34"/>
        <v>299797199.25280225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str">
        <f>VLOOKUP(C432,SOURCE!$S$3:$Z$2839,8,0)</f>
        <v>ITM_SEND</v>
      </c>
      <c r="E432" s="26" t="str">
        <f>CHAR(34)&amp;VLOOKUP(C432,SOURCE!$S$3:$Z$2839,6,0)&amp;CHAR(34)</f>
        <v>"SEND"</v>
      </c>
      <c r="F432" s="22" t="str">
        <f>VLOOKUP(C432,SOURCE!$S$3:$AA$2839,9,0)&amp;"           {"&amp;D432&amp;",   "&amp;E432&amp;"},"</f>
        <v>//           {ITM_SEND,   "SEND"},</v>
      </c>
      <c r="H432" t="b">
        <f>ISNA(VLOOKUP(J432,J756:J$823,1,0))</f>
        <v>1</v>
      </c>
      <c r="I432" s="27">
        <f>VLOOKUP(C432,SOURCE!S$6:Y$10018,7,0)</f>
        <v>1590</v>
      </c>
      <c r="J432" s="28" t="str">
        <f>VLOOKUP(C432,SOURCE!S$6:Y$10018,6,0)</f>
        <v>SEND</v>
      </c>
      <c r="K432" s="30" t="str">
        <f t="shared" si="32"/>
        <v>SEND</v>
      </c>
      <c r="L432" s="40" t="str">
        <f>VLOOKUP(C432,SOURCE!S$6:Y$10018,2,0)</f>
        <v/>
      </c>
      <c r="M432" t="str">
        <f>IF(VLOOKUP(I432,SOURCE!B:M,2,0)="/  { itemToBeCoded","To be coded","")</f>
        <v>To be coded</v>
      </c>
      <c r="N432" s="22"/>
      <c r="Q432" s="26" t="str">
        <f>VLOOKUP(I432,SOURCE!B:M,5,0)</f>
        <v>"SEND"</v>
      </c>
      <c r="U432">
        <f t="shared" si="33"/>
        <v>51</v>
      </c>
      <c r="V432" s="53">
        <f t="shared" si="34"/>
        <v>299797199.25280225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str">
        <f>VLOOKUP(C433,SOURCE!$S$3:$Z$2839,8,0)</f>
        <v>ITM_SETCHN</v>
      </c>
      <c r="E433" s="26" t="str">
        <f>CHAR(34)&amp;VLOOKUP(C433,SOURCE!$S$3:$Z$2839,6,0)&amp;CHAR(34)</f>
        <v>"SETCHN"</v>
      </c>
      <c r="F433" s="22" t="str">
        <f>VLOOKUP(C433,SOURCE!$S$3:$AA$2839,9,0)&amp;"           {"&amp;D433&amp;",   "&amp;E433&amp;"},"</f>
        <v>//           {ITM_SETCHN,   "SETCHN"},</v>
      </c>
      <c r="H433" t="b">
        <f>ISNA(VLOOKUP(J433,J757:J$823,1,0))</f>
        <v>1</v>
      </c>
      <c r="I433" s="27">
        <f>VLOOKUP(C433,SOURCE!S$6:Y$10018,7,0)</f>
        <v>1591</v>
      </c>
      <c r="J433" s="28" t="str">
        <f>VLOOKUP(C433,SOURCE!S$6:Y$10018,6,0)</f>
        <v>SETCHN</v>
      </c>
      <c r="K433" s="30" t="str">
        <f t="shared" si="32"/>
        <v>CHINA</v>
      </c>
      <c r="L433" s="40" t="str">
        <f>VLOOKUP(C433,SOURCE!S$6:Y$10018,2,0)</f>
        <v/>
      </c>
      <c r="M433" t="str">
        <f>IF(VLOOKUP(I433,SOURCE!B:M,2,0)="/  { itemToBeCoded","To be coded","")</f>
        <v/>
      </c>
      <c r="N433" s="22"/>
      <c r="Q433" s="26" t="str">
        <f>VLOOKUP(I433,SOURCE!B:M,5,0)</f>
        <v>"CHINA"</v>
      </c>
      <c r="U433">
        <f t="shared" si="33"/>
        <v>51</v>
      </c>
      <c r="V433" s="53">
        <f t="shared" si="34"/>
        <v>299797199.25280225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str">
        <f>VLOOKUP(C434,SOURCE!$S$3:$Z$2839,8,0)</f>
        <v>ITM_SETDAT</v>
      </c>
      <c r="E434" s="26" t="str">
        <f>CHAR(34)&amp;VLOOKUP(C434,SOURCE!$S$3:$Z$2839,6,0)&amp;CHAR(34)</f>
        <v>"SETDAT"</v>
      </c>
      <c r="F434" s="22" t="str">
        <f>VLOOKUP(C434,SOURCE!$S$3:$AA$2839,9,0)&amp;"           {"&amp;D434&amp;",   "&amp;E434&amp;"},"</f>
        <v>//           {ITM_SETDAT,   "SETDAT"},</v>
      </c>
      <c r="H434" t="b">
        <f>ISNA(VLOOKUP(J434,J758:J$823,1,0))</f>
        <v>1</v>
      </c>
      <c r="I434" s="27">
        <f>VLOOKUP(C434,SOURCE!S$6:Y$10018,7,0)</f>
        <v>1592</v>
      </c>
      <c r="J434" s="28" t="str">
        <f>VLOOKUP(C434,SOURCE!S$6:Y$10018,6,0)</f>
        <v>SETDAT</v>
      </c>
      <c r="K434" s="30" t="str">
        <f t="shared" si="32"/>
        <v>SETDAT</v>
      </c>
      <c r="L434" s="40" t="str">
        <f>VLOOKUP(C434,SOURCE!S$6:Y$10018,2,0)</f>
        <v/>
      </c>
      <c r="M434" t="str">
        <f>IF(VLOOKUP(I434,SOURCE!B:M,2,0)="/  { itemToBeCoded","To be coded","")</f>
        <v/>
      </c>
      <c r="N434" s="22"/>
      <c r="Q434" s="26" t="str">
        <f>VLOOKUP(I434,SOURCE!B:M,5,0)</f>
        <v>"SETDAT"</v>
      </c>
      <c r="U434">
        <f t="shared" si="33"/>
        <v>51</v>
      </c>
      <c r="V434" s="53">
        <f t="shared" si="34"/>
        <v>299797199.25280225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str">
        <f>VLOOKUP(C435,SOURCE!$S$3:$Z$2839,8,0)</f>
        <v>ITM_SETEUR</v>
      </c>
      <c r="E435" s="26" t="str">
        <f>CHAR(34)&amp;VLOOKUP(C435,SOURCE!$S$3:$Z$2839,6,0)&amp;CHAR(34)</f>
        <v>"SETEUR"</v>
      </c>
      <c r="F435" s="22" t="str">
        <f>VLOOKUP(C435,SOURCE!$S$3:$AA$2839,9,0)&amp;"           {"&amp;D435&amp;",   "&amp;E435&amp;"},"</f>
        <v>//           {ITM_SETEUR,   "SETEUR"},</v>
      </c>
      <c r="H435" t="b">
        <f>ISNA(VLOOKUP(J435,J759:J$823,1,0))</f>
        <v>1</v>
      </c>
      <c r="I435" s="27">
        <f>VLOOKUP(C435,SOURCE!S$6:Y$10018,7,0)</f>
        <v>1593</v>
      </c>
      <c r="J435" s="28" t="str">
        <f>VLOOKUP(C435,SOURCE!S$6:Y$10018,6,0)</f>
        <v>SETEUR</v>
      </c>
      <c r="K435" s="30" t="str">
        <f t="shared" si="32"/>
        <v>EUROPE</v>
      </c>
      <c r="L435" s="40" t="str">
        <f>VLOOKUP(C435,SOURCE!S$6:Y$10018,2,0)</f>
        <v/>
      </c>
      <c r="M435" t="str">
        <f>IF(VLOOKUP(I435,SOURCE!B:M,2,0)="/  { itemToBeCoded","To be coded","")</f>
        <v/>
      </c>
      <c r="N435" s="22"/>
      <c r="Q435" s="26" t="str">
        <f>VLOOKUP(I435,SOURCE!B:M,5,0)</f>
        <v>"EUROPE"</v>
      </c>
      <c r="U435">
        <f t="shared" si="33"/>
        <v>51</v>
      </c>
      <c r="V435" s="53">
        <f t="shared" si="34"/>
        <v>299797199.25280225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str">
        <f>VLOOKUP(C436,SOURCE!$S$3:$Z$2839,8,0)</f>
        <v>ITM_SETIND</v>
      </c>
      <c r="E436" s="26" t="str">
        <f>CHAR(34)&amp;VLOOKUP(C436,SOURCE!$S$3:$Z$2839,6,0)&amp;CHAR(34)</f>
        <v>"SETIND"</v>
      </c>
      <c r="F436" s="22" t="str">
        <f>VLOOKUP(C436,SOURCE!$S$3:$AA$2839,9,0)&amp;"           {"&amp;D436&amp;",   "&amp;E436&amp;"},"</f>
        <v>//           {ITM_SETIND,   "SETIND"},</v>
      </c>
      <c r="H436" t="b">
        <f>ISNA(VLOOKUP(J436,J760:J$823,1,0))</f>
        <v>1</v>
      </c>
      <c r="I436" s="27">
        <f>VLOOKUP(C436,SOURCE!S$6:Y$10018,7,0)</f>
        <v>1594</v>
      </c>
      <c r="J436" s="28" t="str">
        <f>VLOOKUP(C436,SOURCE!S$6:Y$10018,6,0)</f>
        <v>SETIND</v>
      </c>
      <c r="K436" s="30" t="str">
        <f t="shared" si="32"/>
        <v>INDIA</v>
      </c>
      <c r="L436" s="40" t="str">
        <f>VLOOKUP(C436,SOURCE!S$6:Y$10018,2,0)</f>
        <v/>
      </c>
      <c r="M436" t="str">
        <f>IF(VLOOKUP(I436,SOURCE!B:M,2,0)="/  { itemToBeCoded","To be coded","")</f>
        <v/>
      </c>
      <c r="N436" s="22"/>
      <c r="Q436" s="26" t="str">
        <f>VLOOKUP(I436,SOURCE!B:M,5,0)</f>
        <v>"INDIA"</v>
      </c>
      <c r="U436">
        <f t="shared" si="33"/>
        <v>51</v>
      </c>
      <c r="V436" s="53">
        <f t="shared" si="34"/>
        <v>299797199.25280225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str">
        <f>VLOOKUP(C437,SOURCE!$S$3:$Z$2839,8,0)</f>
        <v>ITM_SETJPN</v>
      </c>
      <c r="E437" s="26" t="str">
        <f>CHAR(34)&amp;VLOOKUP(C437,SOURCE!$S$3:$Z$2839,6,0)&amp;CHAR(34)</f>
        <v>"SETJPN"</v>
      </c>
      <c r="F437" s="22" t="str">
        <f>VLOOKUP(C437,SOURCE!$S$3:$AA$2839,9,0)&amp;"           {"&amp;D437&amp;",   "&amp;E437&amp;"},"</f>
        <v>//           {ITM_SETJPN,   "SETJPN"},</v>
      </c>
      <c r="H437" t="b">
        <f>ISNA(VLOOKUP(J437,J761:J$823,1,0))</f>
        <v>1</v>
      </c>
      <c r="I437" s="27">
        <f>VLOOKUP(C437,SOURCE!S$6:Y$10018,7,0)</f>
        <v>1595</v>
      </c>
      <c r="J437" s="28" t="str">
        <f>VLOOKUP(C437,SOURCE!S$6:Y$10018,6,0)</f>
        <v>SETJPN</v>
      </c>
      <c r="K437" s="30" t="str">
        <f t="shared" si="32"/>
        <v>JAPAN</v>
      </c>
      <c r="L437" s="40" t="str">
        <f>VLOOKUP(C437,SOURCE!S$6:Y$10018,2,0)</f>
        <v/>
      </c>
      <c r="M437" t="str">
        <f>IF(VLOOKUP(I437,SOURCE!B:M,2,0)="/  { itemToBeCoded","To be coded","")</f>
        <v/>
      </c>
      <c r="N437" s="22"/>
      <c r="Q437" s="26" t="str">
        <f>VLOOKUP(I437,SOURCE!B:M,5,0)</f>
        <v>"JAPAN"</v>
      </c>
      <c r="U437">
        <f t="shared" si="33"/>
        <v>51</v>
      </c>
      <c r="V437" s="53">
        <f t="shared" si="34"/>
        <v>299797199.25280225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str">
        <f>VLOOKUP(C438,SOURCE!$S$3:$Z$2839,8,0)</f>
        <v>ITM_SETSIG</v>
      </c>
      <c r="E438" s="26" t="str">
        <f>CHAR(34)&amp;VLOOKUP(C438,SOURCE!$S$3:$Z$2839,6,0)&amp;CHAR(34)</f>
        <v>"SETSIG"</v>
      </c>
      <c r="F438" s="22" t="str">
        <f>VLOOKUP(C438,SOURCE!$S$3:$AA$2839,9,0)&amp;"           {"&amp;D438&amp;",   "&amp;E438&amp;"},"</f>
        <v>//           {ITM_SETSIG,   "SETSIG"},</v>
      </c>
      <c r="H438" t="b">
        <f>ISNA(VLOOKUP(J438,J762:J$823,1,0))</f>
        <v>1</v>
      </c>
      <c r="I438" s="27">
        <f>VLOOKUP(C438,SOURCE!S$6:Y$10018,7,0)</f>
        <v>1596</v>
      </c>
      <c r="J438" s="28" t="str">
        <f>VLOOKUP(C438,SOURCE!S$6:Y$10018,6,0)</f>
        <v>SETSIG</v>
      </c>
      <c r="K438" s="30" t="str">
        <f t="shared" si="32"/>
        <v>SETSIG</v>
      </c>
      <c r="L438" s="40" t="str">
        <f>VLOOKUP(C438,SOURCE!S$6:Y$10018,2,0)</f>
        <v/>
      </c>
      <c r="M438" t="str">
        <f>IF(VLOOKUP(I438,SOURCE!B:M,2,0)="/  { itemToBeCoded","To be coded","")</f>
        <v/>
      </c>
      <c r="N438" s="22"/>
      <c r="Q438" s="26" t="str">
        <f>VLOOKUP(I438,SOURCE!B:M,5,0)</f>
        <v>"SETSIG"</v>
      </c>
      <c r="U438">
        <f t="shared" si="33"/>
        <v>51</v>
      </c>
      <c r="V438" s="53">
        <f t="shared" si="34"/>
        <v>299797199.25280225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str">
        <f>VLOOKUP(C439,SOURCE!$S$3:$Z$2839,8,0)</f>
        <v>ITM_SETTIM</v>
      </c>
      <c r="E439" s="26" t="str">
        <f>CHAR(34)&amp;VLOOKUP(C439,SOURCE!$S$3:$Z$2839,6,0)&amp;CHAR(34)</f>
        <v>"SETTIM"</v>
      </c>
      <c r="F439" s="22" t="str">
        <f>VLOOKUP(C439,SOURCE!$S$3:$AA$2839,9,0)&amp;"           {"&amp;D439&amp;",   "&amp;E439&amp;"},"</f>
        <v>//           {ITM_SETTIM,   "SETTIM"},</v>
      </c>
      <c r="H439" t="b">
        <f>ISNA(VLOOKUP(J439,J763:J$823,1,0))</f>
        <v>1</v>
      </c>
      <c r="I439" s="27">
        <f>VLOOKUP(C439,SOURCE!S$6:Y$10018,7,0)</f>
        <v>1597</v>
      </c>
      <c r="J439" s="28" t="str">
        <f>VLOOKUP(C439,SOURCE!S$6:Y$10018,6,0)</f>
        <v>SETTIM</v>
      </c>
      <c r="K439" s="30" t="str">
        <f t="shared" si="32"/>
        <v>SETTIM</v>
      </c>
      <c r="L439" s="40" t="str">
        <f>VLOOKUP(C439,SOURCE!S$6:Y$10018,2,0)</f>
        <v/>
      </c>
      <c r="M439" t="str">
        <f>IF(VLOOKUP(I439,SOURCE!B:M,2,0)="/  { itemToBeCoded","To be coded","")</f>
        <v/>
      </c>
      <c r="N439" s="22"/>
      <c r="Q439" s="26" t="str">
        <f>VLOOKUP(I439,SOURCE!B:M,5,0)</f>
        <v>"SETTIM"</v>
      </c>
      <c r="U439">
        <f t="shared" si="33"/>
        <v>51</v>
      </c>
      <c r="V439" s="53">
        <f t="shared" si="34"/>
        <v>299797199.25280225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str">
        <f>VLOOKUP(C440,SOURCE!$S$3:$Z$2839,8,0)</f>
        <v>ITM_SETUK</v>
      </c>
      <c r="E440" s="26" t="str">
        <f>CHAR(34)&amp;VLOOKUP(C440,SOURCE!$S$3:$Z$2839,6,0)&amp;CHAR(34)</f>
        <v>"SETUK"</v>
      </c>
      <c r="F440" s="22" t="str">
        <f>VLOOKUP(C440,SOURCE!$S$3:$AA$2839,9,0)&amp;"           {"&amp;D440&amp;",   "&amp;E440&amp;"},"</f>
        <v>//           {ITM_SETUK,   "SETUK"},</v>
      </c>
      <c r="H440" t="b">
        <f>ISNA(VLOOKUP(J440,J764:J$823,1,0))</f>
        <v>1</v>
      </c>
      <c r="I440" s="27">
        <f>VLOOKUP(C440,SOURCE!S$6:Y$10018,7,0)</f>
        <v>1598</v>
      </c>
      <c r="J440" s="28" t="str">
        <f>VLOOKUP(C440,SOURCE!S$6:Y$10018,6,0)</f>
        <v>SETUK</v>
      </c>
      <c r="K440" s="30" t="str">
        <f t="shared" si="32"/>
        <v>UK</v>
      </c>
      <c r="L440" s="40" t="str">
        <f>VLOOKUP(C440,SOURCE!S$6:Y$10018,2,0)</f>
        <v/>
      </c>
      <c r="M440" t="str">
        <f>IF(VLOOKUP(I440,SOURCE!B:M,2,0)="/  { itemToBeCoded","To be coded","")</f>
        <v/>
      </c>
      <c r="N440" s="22"/>
      <c r="Q440" s="26" t="str">
        <f>VLOOKUP(I440,SOURCE!B:M,5,0)</f>
        <v>"UK"</v>
      </c>
      <c r="U440">
        <f t="shared" si="33"/>
        <v>51</v>
      </c>
      <c r="V440" s="53">
        <f t="shared" si="34"/>
        <v>299797199.25280225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str">
        <f>VLOOKUP(C441,SOURCE!$S$3:$Z$2839,8,0)</f>
        <v>ITM_SETUSA</v>
      </c>
      <c r="E441" s="26" t="str">
        <f>CHAR(34)&amp;VLOOKUP(C441,SOURCE!$S$3:$Z$2839,6,0)&amp;CHAR(34)</f>
        <v>"SETUSA"</v>
      </c>
      <c r="F441" s="22" t="str">
        <f>VLOOKUP(C441,SOURCE!$S$3:$AA$2839,9,0)&amp;"           {"&amp;D441&amp;",   "&amp;E441&amp;"},"</f>
        <v>//           {ITM_SETUSA,   "SETUSA"},</v>
      </c>
      <c r="H441" t="b">
        <f>ISNA(VLOOKUP(J441,J765:J$823,1,0))</f>
        <v>1</v>
      </c>
      <c r="I441" s="27">
        <f>VLOOKUP(C441,SOURCE!S$6:Y$10018,7,0)</f>
        <v>1599</v>
      </c>
      <c r="J441" s="28" t="str">
        <f>VLOOKUP(C441,SOURCE!S$6:Y$10018,6,0)</f>
        <v>SETUSA</v>
      </c>
      <c r="K441" s="30" t="str">
        <f t="shared" si="32"/>
        <v>USA</v>
      </c>
      <c r="L441" s="40" t="str">
        <f>VLOOKUP(C441,SOURCE!S$6:Y$10018,2,0)</f>
        <v/>
      </c>
      <c r="M441" t="str">
        <f>IF(VLOOKUP(I441,SOURCE!B:M,2,0)="/  { itemToBeCoded","To be coded","")</f>
        <v/>
      </c>
      <c r="N441" s="22"/>
      <c r="Q441" s="26" t="str">
        <f>VLOOKUP(I441,SOURCE!B:M,5,0)</f>
        <v>"USA"</v>
      </c>
      <c r="U441">
        <f t="shared" si="33"/>
        <v>51</v>
      </c>
      <c r="V441" s="53">
        <f t="shared" si="34"/>
        <v>299797199.25280225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str">
        <f>VLOOKUP(C442,SOURCE!$S$3:$Z$2839,8,0)</f>
        <v>ITM_SIGN</v>
      </c>
      <c r="E442" s="26" t="str">
        <f>CHAR(34)&amp;VLOOKUP(C442,SOURCE!$S$3:$Z$2839,6,0)&amp;CHAR(34)</f>
        <v>"SIGN"</v>
      </c>
      <c r="F442" s="22" t="str">
        <f>VLOOKUP(C442,SOURCE!$S$3:$AA$2839,9,0)&amp;"           {"&amp;D442&amp;",   "&amp;E442&amp;"},"</f>
        <v>//           {ITM_SIGN,   "SIGN"},</v>
      </c>
      <c r="H442" t="b">
        <f>ISNA(VLOOKUP(J442,J766:J$823,1,0))</f>
        <v>1</v>
      </c>
      <c r="I442" s="27">
        <f>VLOOKUP(C442,SOURCE!S$6:Y$10018,7,0)</f>
        <v>1600</v>
      </c>
      <c r="J442" s="28" t="str">
        <f>VLOOKUP(C442,SOURCE!S$6:Y$10018,6,0)</f>
        <v>SIGN</v>
      </c>
      <c r="K442" s="30" t="str">
        <f t="shared" si="32"/>
        <v>sign</v>
      </c>
      <c r="L442" s="40" t="str">
        <f>VLOOKUP(C442,SOURCE!S$6:Y$10018,2,0)</f>
        <v>Math</v>
      </c>
      <c r="M442" t="str">
        <f>IF(VLOOKUP(I442,SOURCE!B:M,2,0)="/  { itemToBeCoded","To be coded","")</f>
        <v/>
      </c>
      <c r="N442" s="22"/>
      <c r="Q442" s="26" t="str">
        <f>VLOOKUP(I442,SOURCE!B:M,5,0)</f>
        <v>"sign"</v>
      </c>
      <c r="U442">
        <f t="shared" si="33"/>
        <v>51</v>
      </c>
      <c r="V442" s="53">
        <f t="shared" si="34"/>
        <v>299797199.25280225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str">
        <f>VLOOKUP(C443,SOURCE!$S$3:$Z$2839,8,0)</f>
        <v>ITM_SIGNMT</v>
      </c>
      <c r="E443" s="26" t="str">
        <f>CHAR(34)&amp;VLOOKUP(C443,SOURCE!$S$3:$Z$2839,6,0)&amp;CHAR(34)</f>
        <v>"SIGNMT"</v>
      </c>
      <c r="F443" s="22" t="str">
        <f>VLOOKUP(C443,SOURCE!$S$3:$AA$2839,9,0)&amp;"           {"&amp;D443&amp;",   "&amp;E443&amp;"},"</f>
        <v>//           {ITM_SIGNMT,   "SIGNMT"},</v>
      </c>
      <c r="H443" t="b">
        <f>ISNA(VLOOKUP(J443,J767:J$823,1,0))</f>
        <v>1</v>
      </c>
      <c r="I443" s="27">
        <f>VLOOKUP(C443,SOURCE!S$6:Y$10018,7,0)</f>
        <v>1601</v>
      </c>
      <c r="J443" s="28" t="str">
        <f>VLOOKUP(C443,SOURCE!S$6:Y$10018,6,0)</f>
        <v>SIGNMT</v>
      </c>
      <c r="K443" s="30" t="str">
        <f t="shared" si="32"/>
        <v>SIGNMT</v>
      </c>
      <c r="L443" s="40" t="str">
        <f>VLOOKUP(C443,SOURCE!S$6:Y$10018,2,0)</f>
        <v>INT</v>
      </c>
      <c r="M443" t="str">
        <f>IF(VLOOKUP(I443,SOURCE!B:M,2,0)="/  { itemToBeCoded","To be coded","")</f>
        <v/>
      </c>
      <c r="N443" s="22"/>
      <c r="Q443" s="26" t="str">
        <f>VLOOKUP(I443,SOURCE!B:M,5,0)</f>
        <v>"SIGNMT"</v>
      </c>
      <c r="U443">
        <f t="shared" si="33"/>
        <v>51</v>
      </c>
      <c r="V443" s="53">
        <f t="shared" si="34"/>
        <v>299797199.25280225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str">
        <f>VLOOKUP(C444,SOURCE!$S$3:$Z$2839,8,0)</f>
        <v>ITM_SIM_EQ</v>
      </c>
      <c r="E444" s="26" t="str">
        <f>CHAR(34)&amp;VLOOKUP(C444,SOURCE!$S$3:$Z$2839,6,0)&amp;CHAR(34)</f>
        <v>"SIM_EQ"</v>
      </c>
      <c r="F444" s="22" t="str">
        <f>VLOOKUP(C444,SOURCE!$S$3:$AA$2839,9,0)&amp;"           {"&amp;D444&amp;",   "&amp;E444&amp;"},"</f>
        <v>//           {ITM_SIM_EQ,   "SIM_EQ"},</v>
      </c>
      <c r="H444" t="b">
        <f>ISNA(VLOOKUP(J444,J768:J$823,1,0))</f>
        <v>1</v>
      </c>
      <c r="I444" s="27">
        <f>VLOOKUP(C444,SOURCE!S$6:Y$10018,7,0)</f>
        <v>1602</v>
      </c>
      <c r="J444" s="28" t="str">
        <f>VLOOKUP(C444,SOURCE!S$6:Y$10018,6,0)</f>
        <v>SIM_EQ</v>
      </c>
      <c r="K444" s="30" t="str">
        <f t="shared" si="32"/>
        <v>SIMEQ</v>
      </c>
      <c r="L444" s="40" t="str">
        <f>VLOOKUP(C444,SOURCE!S$6:Y$10018,2,0)</f>
        <v/>
      </c>
      <c r="M444" t="str">
        <f>IF(VLOOKUP(I444,SOURCE!B:M,2,0)="/  { itemToBeCoded","To be coded","")</f>
        <v/>
      </c>
      <c r="N444" s="22"/>
      <c r="Q444" s="26" t="str">
        <f>VLOOKUP(I444,SOURCE!B:M,5,0)</f>
        <v>"SIM EQ"</v>
      </c>
      <c r="U444">
        <f t="shared" si="33"/>
        <v>51</v>
      </c>
      <c r="V444" s="53">
        <f t="shared" si="34"/>
        <v>299797199.25280225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str">
        <f>VLOOKUP(C445,SOURCE!$S$3:$Z$2839,8,0)</f>
        <v>ITM_SKIP</v>
      </c>
      <c r="E445" s="26" t="str">
        <f>CHAR(34)&amp;VLOOKUP(C445,SOURCE!$S$3:$Z$2839,6,0)&amp;CHAR(34)</f>
        <v>"SKIP"</v>
      </c>
      <c r="F445" s="22" t="str">
        <f>VLOOKUP(C445,SOURCE!$S$3:$AA$2839,9,0)&amp;"           {"&amp;D445&amp;",   "&amp;E445&amp;"},"</f>
        <v>//           {ITM_SKIP,   "SKIP"},</v>
      </c>
      <c r="H445" t="b">
        <f>ISNA(VLOOKUP(J445,J769:J$823,1,0))</f>
        <v>1</v>
      </c>
      <c r="I445" s="27">
        <f>VLOOKUP(C445,SOURCE!S$6:Y$10018,7,0)</f>
        <v>1603</v>
      </c>
      <c r="J445" s="28" t="str">
        <f>VLOOKUP(C445,SOURCE!S$6:Y$10018,6,0)</f>
        <v>SKIP</v>
      </c>
      <c r="K445" s="30" t="str">
        <f t="shared" si="32"/>
        <v>SKIP</v>
      </c>
      <c r="L445" s="40" t="str">
        <f>VLOOKUP(C445,SOURCE!S$6:Y$10018,2,0)</f>
        <v/>
      </c>
      <c r="M445" t="str">
        <f>IF(VLOOKUP(I445,SOURCE!B:M,2,0)="/  { itemToBeCoded","To be coded","")</f>
        <v>To be coded</v>
      </c>
      <c r="N445" s="22"/>
      <c r="Q445" s="26" t="str">
        <f>VLOOKUP(I445,SOURCE!B:M,5,0)</f>
        <v>"SKIP"</v>
      </c>
      <c r="U445">
        <f t="shared" si="33"/>
        <v>51</v>
      </c>
      <c r="V445" s="53">
        <f t="shared" si="34"/>
        <v>299797199.25280225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str">
        <f>VLOOKUP(C446,SOURCE!$S$3:$Z$2839,8,0)</f>
        <v>ITM_SLVQ</v>
      </c>
      <c r="E446" s="26" t="str">
        <f>CHAR(34)&amp;VLOOKUP(C446,SOURCE!$S$3:$Z$2839,6,0)&amp;CHAR(34)</f>
        <v>"SLVQ"</v>
      </c>
      <c r="F446" s="22" t="str">
        <f>VLOOKUP(C446,SOURCE!$S$3:$AA$2839,9,0)&amp;"           {"&amp;D446&amp;",   "&amp;E446&amp;"},"</f>
        <v>//           {ITM_SLVQ,   "SLVQ"},</v>
      </c>
      <c r="H446" t="b">
        <f>ISNA(VLOOKUP(J446,J770:J$823,1,0))</f>
        <v>1</v>
      </c>
      <c r="I446" s="27">
        <f>VLOOKUP(C446,SOURCE!S$6:Y$10018,7,0)</f>
        <v>1604</v>
      </c>
      <c r="J446" s="28" t="str">
        <f>VLOOKUP(C446,SOURCE!S$6:Y$10018,6,0)</f>
        <v>SLVQ</v>
      </c>
      <c r="K446" s="30" t="str">
        <f t="shared" si="32"/>
        <v>SLVQ</v>
      </c>
      <c r="L446" s="40" t="str">
        <f>VLOOKUP(C446,SOURCE!S$6:Y$10018,2,0)</f>
        <v/>
      </c>
      <c r="M446" t="str">
        <f>IF(VLOOKUP(I446,SOURCE!B:M,2,0)="/  { itemToBeCoded","To be coded","")</f>
        <v/>
      </c>
      <c r="N446" s="22"/>
      <c r="Q446" s="26" t="str">
        <f>VLOOKUP(I446,SOURCE!B:M,5,0)</f>
        <v>"SLVQ"</v>
      </c>
      <c r="U446">
        <f t="shared" si="33"/>
        <v>51</v>
      </c>
      <c r="V446" s="53">
        <f t="shared" si="34"/>
        <v>299797199.25280225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str">
        <f>VLOOKUP(C447,SOURCE!$S$3:$Z$2839,8,0)</f>
        <v>ITM_SM</v>
      </c>
      <c r="E447" s="26" t="str">
        <f>CHAR(34)&amp;VLOOKUP(C447,SOURCE!$S$3:$Z$2839,6,0)&amp;CHAR(34)</f>
        <v>"SM"</v>
      </c>
      <c r="F447" s="22" t="str">
        <f>VLOOKUP(C447,SOURCE!$S$3:$AA$2839,9,0)&amp;"           {"&amp;D447&amp;",   "&amp;E447&amp;"},"</f>
        <v>//           {ITM_SM,   "SM"},</v>
      </c>
      <c r="H447" t="b">
        <f>ISNA(VLOOKUP(J447,J771:J$823,1,0))</f>
        <v>1</v>
      </c>
      <c r="I447" s="27">
        <f>VLOOKUP(C447,SOURCE!S$6:Y$10018,7,0)</f>
        <v>1605</v>
      </c>
      <c r="J447" s="28" t="str">
        <f>VLOOKUP(C447,SOURCE!S$6:Y$10018,6,0)</f>
        <v>SM</v>
      </c>
      <c r="K447" s="30" t="str">
        <f t="shared" si="32"/>
        <v>sm</v>
      </c>
      <c r="L447" s="40" t="str">
        <f>VLOOKUP(C447,SOURCE!S$6:Y$10018,2,0)</f>
        <v/>
      </c>
      <c r="M447" t="str">
        <f>IF(VLOOKUP(I447,SOURCE!B:M,2,0)="/  { itemToBeCoded","To be coded","")</f>
        <v/>
      </c>
      <c r="N447" s="22"/>
      <c r="Q447" s="26" t="str">
        <f>VLOOKUP(I447,SOURCE!B:M,5,0)</f>
        <v>"s" STD_SUB_m</v>
      </c>
      <c r="U447">
        <f t="shared" si="33"/>
        <v>51</v>
      </c>
      <c r="V447" s="53">
        <f t="shared" si="34"/>
        <v>299797199.25280225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str">
        <f>VLOOKUP(C448,SOURCE!$S$3:$Z$2839,8,0)</f>
        <v>ITM_ISM</v>
      </c>
      <c r="E448" s="26" t="str">
        <f>CHAR(34)&amp;VLOOKUP(C448,SOURCE!$S$3:$Z$2839,6,0)&amp;CHAR(34)</f>
        <v>"ISM?"</v>
      </c>
      <c r="F448" s="22" t="str">
        <f>VLOOKUP(C448,SOURCE!$S$3:$AA$2839,9,0)&amp;"           {"&amp;D448&amp;",   "&amp;E448&amp;"},"</f>
        <v>//           {ITM_ISM,   "ISM?"},</v>
      </c>
      <c r="H448" t="b">
        <f>ISNA(VLOOKUP(J448,J772:J$823,1,0))</f>
        <v>1</v>
      </c>
      <c r="I448" s="27">
        <f>VLOOKUP(C448,SOURCE!S$6:Y$10018,7,0)</f>
        <v>1606</v>
      </c>
      <c r="J448" s="28" t="str">
        <f>VLOOKUP(C448,SOURCE!S$6:Y$10018,6,0)</f>
        <v>ISM?</v>
      </c>
      <c r="K448" s="30" t="str">
        <f t="shared" si="32"/>
        <v>ISM?</v>
      </c>
      <c r="L448" s="40" t="str">
        <f>VLOOKUP(C448,SOURCE!S$6:Y$10018,2,0)</f>
        <v>CONF</v>
      </c>
      <c r="M448" t="str">
        <f>IF(VLOOKUP(I448,SOURCE!B:M,2,0)="/  { itemToBeCoded","To be coded","")</f>
        <v/>
      </c>
      <c r="N448" s="22"/>
      <c r="Q448" s="26" t="str">
        <f>VLOOKUP(I448,SOURCE!B:M,5,0)</f>
        <v>"ISM?"</v>
      </c>
      <c r="U448">
        <f t="shared" si="33"/>
        <v>51</v>
      </c>
      <c r="V448" s="53">
        <f t="shared" si="34"/>
        <v>299797199.25280225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str">
        <f>VLOOKUP(C449,SOURCE!$S$3:$Z$2839,8,0)</f>
        <v>ITM_SMW</v>
      </c>
      <c r="E449" s="26" t="str">
        <f>CHAR(34)&amp;VLOOKUP(C449,SOURCE!$S$3:$Z$2839,6,0)&amp;CHAR(34)</f>
        <v>"SMW"</v>
      </c>
      <c r="F449" s="22" t="str">
        <f>VLOOKUP(C449,SOURCE!$S$3:$AA$2839,9,0)&amp;"           {"&amp;D449&amp;",   "&amp;E449&amp;"},"</f>
        <v>//           {ITM_SMW,   "SMW"},</v>
      </c>
      <c r="H449" t="b">
        <f>ISNA(VLOOKUP(J449,J773:J$823,1,0))</f>
        <v>1</v>
      </c>
      <c r="I449" s="27">
        <f>VLOOKUP(C449,SOURCE!S$6:Y$10018,7,0)</f>
        <v>1607</v>
      </c>
      <c r="J449" s="28" t="str">
        <f>VLOOKUP(C449,SOURCE!S$6:Y$10018,6,0)</f>
        <v>SMW</v>
      </c>
      <c r="K449" s="30" t="str">
        <f t="shared" si="32"/>
        <v>smw</v>
      </c>
      <c r="L449" s="40" t="str">
        <f>VLOOKUP(C449,SOURCE!S$6:Y$10018,2,0)</f>
        <v/>
      </c>
      <c r="M449" t="str">
        <f>IF(VLOOKUP(I449,SOURCE!B:M,2,0)="/  { itemToBeCoded","To be coded","")</f>
        <v/>
      </c>
      <c r="N449" s="22"/>
      <c r="Q449" s="26" t="str">
        <f>VLOOKUP(I449,SOURCE!B:M,5,0)</f>
        <v>"s" STD_SUB_m STD_SUB_w</v>
      </c>
      <c r="U449">
        <f t="shared" si="33"/>
        <v>51</v>
      </c>
      <c r="V449" s="53">
        <f t="shared" si="34"/>
        <v>299797199.25280225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str">
        <f>VLOOKUP(C450,SOURCE!$S$3:$Z$2839,8,0)</f>
        <v>ITM_SOLVE</v>
      </c>
      <c r="E450" s="26" t="str">
        <f>CHAR(34)&amp;VLOOKUP(C450,SOURCE!$S$3:$Z$2839,6,0)&amp;CHAR(34)</f>
        <v>"SOLVE"</v>
      </c>
      <c r="F450" s="22" t="str">
        <f>VLOOKUP(C450,SOURCE!$S$3:$AA$2839,9,0)&amp;"           {"&amp;D450&amp;",   "&amp;E450&amp;"},"</f>
        <v>//           {ITM_SOLVE,   "SOLVE"},</v>
      </c>
      <c r="H450" t="b">
        <f>ISNA(VLOOKUP(J450,J774:J$823,1,0))</f>
        <v>1</v>
      </c>
      <c r="I450" s="27">
        <f>VLOOKUP(C450,SOURCE!S$6:Y$10018,7,0)</f>
        <v>1608</v>
      </c>
      <c r="J450" s="28" t="str">
        <f>VLOOKUP(C450,SOURCE!S$6:Y$10018,6,0)</f>
        <v>SOLVE</v>
      </c>
      <c r="K450" s="30" t="str">
        <f t="shared" si="32"/>
        <v>SOLVE</v>
      </c>
      <c r="L450" s="40" t="str">
        <f>VLOOKUP(C450,SOURCE!S$6:Y$10018,2,0)</f>
        <v/>
      </c>
      <c r="M450" t="str">
        <f>IF(VLOOKUP(I450,SOURCE!B:M,2,0)="/  { itemToBeCoded","To be coded","")</f>
        <v>To be coded</v>
      </c>
      <c r="N450" s="22"/>
      <c r="Q450" s="26" t="str">
        <f>VLOOKUP(I450,SOURCE!B:M,5,0)</f>
        <v>"SOLVE"</v>
      </c>
      <c r="U450">
        <f t="shared" si="33"/>
        <v>51</v>
      </c>
      <c r="V450" s="53">
        <f t="shared" si="34"/>
        <v>299797199.25280225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str">
        <f>VLOOKUP(C451,SOURCE!$S$3:$Z$2839,8,0)</f>
        <v>ITM_SSIZE</v>
      </c>
      <c r="E451" s="26" t="str">
        <f>CHAR(34)&amp;VLOOKUP(C451,SOURCE!$S$3:$Z$2839,6,0)&amp;CHAR(34)</f>
        <v>"SSIZE?"</v>
      </c>
      <c r="F451" s="22" t="str">
        <f>VLOOKUP(C451,SOURCE!$S$3:$AA$2839,9,0)&amp;"           {"&amp;D451&amp;",   "&amp;E451&amp;"},"</f>
        <v>//           {ITM_SSIZE,   "SSIZE?"},</v>
      </c>
      <c r="H451" t="b">
        <f>ISNA(VLOOKUP(J451,J775:J$823,1,0))</f>
        <v>1</v>
      </c>
      <c r="I451" s="27">
        <f>VLOOKUP(C451,SOURCE!S$6:Y$10018,7,0)</f>
        <v>1609</v>
      </c>
      <c r="J451" s="28" t="str">
        <f>VLOOKUP(C451,SOURCE!S$6:Y$10018,6,0)</f>
        <v>SSIZE?</v>
      </c>
      <c r="K451" s="30" t="str">
        <f t="shared" si="32"/>
        <v>SSIZE?</v>
      </c>
      <c r="L451" s="40" t="str">
        <f>VLOOKUP(C451,SOURCE!S$6:Y$10018,2,0)</f>
        <v>CONF</v>
      </c>
      <c r="M451" t="str">
        <f>IF(VLOOKUP(I451,SOURCE!B:M,2,0)="/  { itemToBeCoded","To be coded","")</f>
        <v/>
      </c>
      <c r="N451" s="22"/>
      <c r="Q451" s="26" t="str">
        <f>VLOOKUP(I451,SOURCE!B:M,5,0)</f>
        <v>"SSIZE?"</v>
      </c>
      <c r="U451">
        <f t="shared" si="33"/>
        <v>51</v>
      </c>
      <c r="V451" s="53">
        <f t="shared" si="34"/>
        <v>299797199.25280225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str">
        <f>VLOOKUP(C452,SOURCE!$S$3:$Z$2839,8,0)</f>
        <v>ITM_STATUS</v>
      </c>
      <c r="E452" s="26" t="str">
        <f>CHAR(34)&amp;VLOOKUP(C452,SOURCE!$S$3:$Z$2839,6,0)&amp;CHAR(34)</f>
        <v>"STATUS"</v>
      </c>
      <c r="F452" s="22" t="str">
        <f>VLOOKUP(C452,SOURCE!$S$3:$AA$2839,9,0)&amp;"           {"&amp;D452&amp;",   "&amp;E452&amp;"},"</f>
        <v>//           {ITM_STATUS,   "STATUS"},</v>
      </c>
      <c r="H452" t="b">
        <f>ISNA(VLOOKUP(J452,J776:J$823,1,0))</f>
        <v>1</v>
      </c>
      <c r="I452" s="27">
        <f>VLOOKUP(C452,SOURCE!S$6:Y$10018,7,0)</f>
        <v>1610</v>
      </c>
      <c r="J452" s="28" t="str">
        <f>VLOOKUP(C452,SOURCE!S$6:Y$10018,6,0)</f>
        <v>STATUS</v>
      </c>
      <c r="K452" s="30" t="str">
        <f t="shared" si="32"/>
        <v>STATUS</v>
      </c>
      <c r="L452" s="40" t="str">
        <f>VLOOKUP(C452,SOURCE!S$6:Y$10018,2,0)</f>
        <v/>
      </c>
      <c r="M452" t="str">
        <f>IF(VLOOKUP(I452,SOURCE!B:M,2,0)="/  { itemToBeCoded","To be coded","")</f>
        <v/>
      </c>
      <c r="N452" s="22"/>
      <c r="Q452" s="26" t="str">
        <f>VLOOKUP(I452,SOURCE!B:M,5,0)</f>
        <v>"STATUS"</v>
      </c>
      <c r="U452">
        <f t="shared" si="33"/>
        <v>51</v>
      </c>
      <c r="V452" s="53">
        <f t="shared" si="34"/>
        <v>299797199.25280225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str">
        <f>VLOOKUP(C453,SOURCE!$S$3:$Z$2839,8,0)</f>
        <v>ITM_STOCFG</v>
      </c>
      <c r="E453" s="26" t="str">
        <f>CHAR(34)&amp;VLOOKUP(C453,SOURCE!$S$3:$Z$2839,6,0)&amp;CHAR(34)</f>
        <v>"STOCFG"</v>
      </c>
      <c r="F453" s="22" t="str">
        <f>VLOOKUP(C453,SOURCE!$S$3:$AA$2839,9,0)&amp;"           {"&amp;D453&amp;",   "&amp;E453&amp;"},"</f>
        <v>//           {ITM_STOCFG,   "STOCFG"},</v>
      </c>
      <c r="H453" t="b">
        <f>ISNA(VLOOKUP(J453,J777:J$823,1,0))</f>
        <v>1</v>
      </c>
      <c r="I453" s="27">
        <f>VLOOKUP(C453,SOURCE!S$6:Y$10018,7,0)</f>
        <v>1611</v>
      </c>
      <c r="J453" s="28" t="str">
        <f>VLOOKUP(C453,SOURCE!S$6:Y$10018,6,0)</f>
        <v>STOCFG</v>
      </c>
      <c r="K453" s="30" t="str">
        <f t="shared" si="32"/>
        <v>Config</v>
      </c>
      <c r="L453" s="40" t="str">
        <f>VLOOKUP(C453,SOURCE!S$6:Y$10018,2,0)</f>
        <v/>
      </c>
      <c r="M453" t="str">
        <f>IF(VLOOKUP(I453,SOURCE!B:M,2,0)="/  { itemToBeCoded","To be coded","")</f>
        <v/>
      </c>
      <c r="N453" s="22"/>
      <c r="Q453" s="26" t="str">
        <f>VLOOKUP(I453,SOURCE!B:M,5,0)</f>
        <v>"Config"</v>
      </c>
      <c r="U453">
        <f t="shared" si="33"/>
        <v>51</v>
      </c>
      <c r="V453" s="53">
        <f t="shared" si="34"/>
        <v>299797199.25280225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str">
        <f>VLOOKUP(C454,SOURCE!$S$3:$Z$2839,8,0)</f>
        <v>ITM_STOEL</v>
      </c>
      <c r="E454" s="26" t="str">
        <f>CHAR(34)&amp;VLOOKUP(C454,SOURCE!$S$3:$Z$2839,6,0)&amp;CHAR(34)</f>
        <v>"STOEL"</v>
      </c>
      <c r="F454" s="22" t="str">
        <f>VLOOKUP(C454,SOURCE!$S$3:$AA$2839,9,0)&amp;"           {"&amp;D454&amp;",   "&amp;E454&amp;"},"</f>
        <v xml:space="preserve">           {ITM_STOEL,   "STOEL"},</v>
      </c>
      <c r="H454" t="b">
        <f>ISNA(VLOOKUP(J454,J778:J$823,1,0))</f>
        <v>1</v>
      </c>
      <c r="I454" s="27">
        <f>VLOOKUP(C454,SOURCE!S$6:Y$10018,7,0)</f>
        <v>1612</v>
      </c>
      <c r="J454" s="28" t="str">
        <f>VLOOKUP(C454,SOURCE!S$6:Y$10018,6,0)</f>
        <v>STOEL</v>
      </c>
      <c r="K454" s="30" t="str">
        <f t="shared" si="32"/>
        <v>STOEL</v>
      </c>
      <c r="L454" s="40" t="str">
        <f>VLOOKUP(C454,SOURCE!S$6:Y$10018,2,0)</f>
        <v>STACK</v>
      </c>
      <c r="M454" t="str">
        <f>IF(VLOOKUP(I454,SOURCE!B:M,2,0)="/  { itemToBeCoded","To be coded","")</f>
        <v/>
      </c>
      <c r="N454" s="22"/>
      <c r="Q454" s="26" t="str">
        <f>VLOOKUP(I454,SOURCE!B:M,5,0)</f>
        <v>"STOEL"</v>
      </c>
      <c r="U454">
        <f t="shared" si="33"/>
        <v>51</v>
      </c>
      <c r="V454" s="53">
        <f t="shared" si="34"/>
        <v>299797199.25280225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str">
        <f>VLOOKUP(C455,SOURCE!$S$3:$Z$2839,8,0)</f>
        <v>ITM_STOIJ</v>
      </c>
      <c r="E455" s="26" t="str">
        <f>CHAR(34)&amp;VLOOKUP(C455,SOURCE!$S$3:$Z$2839,6,0)&amp;CHAR(34)</f>
        <v>"STOIJ"</v>
      </c>
      <c r="F455" s="22" t="str">
        <f>VLOOKUP(C455,SOURCE!$S$3:$AA$2839,9,0)&amp;"           {"&amp;D455&amp;",   "&amp;E455&amp;"},"</f>
        <v xml:space="preserve">           {ITM_STOIJ,   "STOIJ"},</v>
      </c>
      <c r="H455" t="b">
        <f>ISNA(VLOOKUP(J455,J779:J$823,1,0))</f>
        <v>1</v>
      </c>
      <c r="I455" s="27">
        <f>VLOOKUP(C455,SOURCE!S$6:Y$10018,7,0)</f>
        <v>1613</v>
      </c>
      <c r="J455" s="28" t="str">
        <f>VLOOKUP(C455,SOURCE!S$6:Y$10018,6,0)</f>
        <v>STOIJ</v>
      </c>
      <c r="K455" s="30" t="str">
        <f t="shared" si="32"/>
        <v>STOIJ</v>
      </c>
      <c r="L455" s="40" t="str">
        <f>VLOOKUP(C455,SOURCE!S$6:Y$10018,2,0)</f>
        <v>STACK</v>
      </c>
      <c r="M455" t="str">
        <f>IF(VLOOKUP(I455,SOURCE!B:M,2,0)="/  { itemToBeCoded","To be coded","")</f>
        <v/>
      </c>
      <c r="N455" s="22"/>
      <c r="Q455" s="26" t="str">
        <f>VLOOKUP(I455,SOURCE!B:M,5,0)</f>
        <v>"STOIJ"</v>
      </c>
      <c r="U455">
        <f t="shared" si="33"/>
        <v>51</v>
      </c>
      <c r="V455" s="53">
        <f t="shared" si="34"/>
        <v>299797199.25280225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str">
        <f>VLOOKUP(C456,SOURCE!$S$3:$Z$2839,8,0)</f>
        <v>ITM_LN1X</v>
      </c>
      <c r="E456" s="26" t="str">
        <f>CHAR(34)&amp;VLOOKUP(C456,SOURCE!$S$3:$Z$2839,6,0)&amp;CHAR(34)</f>
        <v>"LN(1+X)"</v>
      </c>
      <c r="F456" s="22" t="str">
        <f>VLOOKUP(C456,SOURCE!$S$3:$AA$2839,9,0)&amp;"           {"&amp;D456&amp;",   "&amp;E456&amp;"},"</f>
        <v xml:space="preserve">           {ITM_LN1X,   "LN(1+X)"},</v>
      </c>
      <c r="H456" t="b">
        <f>ISNA(VLOOKUP(J456,J780:J$823,1,0))</f>
        <v>1</v>
      </c>
      <c r="I456" s="27">
        <f>VLOOKUP(C456,SOURCE!S$6:Y$10018,7,0)</f>
        <v>1614</v>
      </c>
      <c r="J456" s="28" t="str">
        <f>VLOOKUP(C456,SOURCE!S$6:Y$10018,6,0)</f>
        <v>LN(1+X)</v>
      </c>
      <c r="K456" s="30" t="str">
        <f t="shared" si="32"/>
        <v>ln1+x</v>
      </c>
      <c r="L456" s="40" t="str">
        <f>VLOOKUP(C456,SOURCE!S$6:Y$10018,2,0)</f>
        <v>Math</v>
      </c>
      <c r="M456" t="str">
        <f>IF(VLOOKUP(I456,SOURCE!B:M,2,0)="/  { itemToBeCoded","To be coded","")</f>
        <v/>
      </c>
      <c r="N456" s="22"/>
      <c r="Q456" s="26" t="str">
        <f>VLOOKUP(I456,SOURCE!B:M,5,0)</f>
        <v>"ln 1+x"</v>
      </c>
      <c r="U456">
        <f t="shared" si="33"/>
        <v>51</v>
      </c>
      <c r="V456" s="53">
        <f t="shared" si="34"/>
        <v>299797199.25280225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str">
        <f>VLOOKUP(C457,SOURCE!$S$3:$Z$2839,8,0)</f>
        <v>ITM_STOS</v>
      </c>
      <c r="E457" s="26" t="str">
        <f>CHAR(34)&amp;VLOOKUP(C457,SOURCE!$S$3:$Z$2839,6,0)&amp;CHAR(34)</f>
        <v>"STOS"</v>
      </c>
      <c r="F457" s="22" t="str">
        <f>VLOOKUP(C457,SOURCE!$S$3:$AA$2839,9,0)&amp;"           {"&amp;D457&amp;",   "&amp;E457&amp;"},"</f>
        <v>//           {ITM_STOS,   "STOS"},</v>
      </c>
      <c r="H457" t="b">
        <f>ISNA(VLOOKUP(J457,J781:J$823,1,0))</f>
        <v>1</v>
      </c>
      <c r="I457" s="27">
        <f>VLOOKUP(C457,SOURCE!S$6:Y$10018,7,0)</f>
        <v>1615</v>
      </c>
      <c r="J457" s="28" t="str">
        <f>VLOOKUP(C457,SOURCE!S$6:Y$10018,6,0)</f>
        <v>STOS</v>
      </c>
      <c r="K457" s="30" t="str">
        <f t="shared" si="32"/>
        <v>STOS</v>
      </c>
      <c r="L457" s="40" t="str">
        <f>VLOOKUP(C457,SOURCE!S$6:Y$10018,2,0)</f>
        <v>STACK</v>
      </c>
      <c r="M457" t="str">
        <f>IF(VLOOKUP(I457,SOURCE!B:M,2,0)="/  { itemToBeCoded","To be coded","")</f>
        <v/>
      </c>
      <c r="N457" s="22"/>
      <c r="Q457" s="26" t="str">
        <f>VLOOKUP(I457,SOURCE!B:M,5,0)</f>
        <v>"STOS"</v>
      </c>
      <c r="U457">
        <f t="shared" si="33"/>
        <v>51</v>
      </c>
      <c r="V457" s="53">
        <f t="shared" si="34"/>
        <v>299797199.25280225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str">
        <f>VLOOKUP(C458,SOURCE!$S$3:$Z$2839,8,0)</f>
        <v>ITM_SUM</v>
      </c>
      <c r="E458" s="26" t="str">
        <f>CHAR(34)&amp;VLOOKUP(C458,SOURCE!$S$3:$Z$2839,6,0)&amp;CHAR(34)</f>
        <v>"SUM"</v>
      </c>
      <c r="F458" s="22" t="str">
        <f>VLOOKUP(C458,SOURCE!$S$3:$AA$2839,9,0)&amp;"           {"&amp;D458&amp;",   "&amp;E458&amp;"},"</f>
        <v>//           {ITM_SUM,   "SUM"},</v>
      </c>
      <c r="H458" t="b">
        <f>ISNA(VLOOKUP(J458,J782:J$823,1,0))</f>
        <v>1</v>
      </c>
      <c r="I458" s="27">
        <f>VLOOKUP(C458,SOURCE!S$6:Y$10018,7,0)</f>
        <v>1616</v>
      </c>
      <c r="J458" s="28" t="str">
        <f>VLOOKUP(C458,SOURCE!S$6:Y$10018,6,0)</f>
        <v>SUM</v>
      </c>
      <c r="K458" s="30" t="str">
        <f t="shared" si="32"/>
        <v>SUM</v>
      </c>
      <c r="L458" s="40" t="str">
        <f>VLOOKUP(C458,SOURCE!S$6:Y$10018,2,0)</f>
        <v>Stat</v>
      </c>
      <c r="M458" t="str">
        <f>IF(VLOOKUP(I458,SOURCE!B:M,2,0)="/  { itemToBeCoded","To be coded","")</f>
        <v/>
      </c>
      <c r="N458" s="22"/>
      <c r="Q458" s="26" t="str">
        <f>VLOOKUP(I458,SOURCE!B:M,5,0)</f>
        <v>"SUM"</v>
      </c>
      <c r="U458">
        <f t="shared" si="33"/>
        <v>51</v>
      </c>
      <c r="V458" s="53">
        <f t="shared" si="34"/>
        <v>299797199.25280225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str">
        <f>VLOOKUP(C459,SOURCE!$S$3:$Z$2839,8,0)</f>
        <v>ITM_SW</v>
      </c>
      <c r="E459" s="26" t="str">
        <f>CHAR(34)&amp;VLOOKUP(C459,SOURCE!$S$3:$Z$2839,6,0)&amp;CHAR(34)</f>
        <v>"SW"</v>
      </c>
      <c r="F459" s="22" t="str">
        <f>VLOOKUP(C459,SOURCE!$S$3:$AA$2839,9,0)&amp;"           {"&amp;D459&amp;",   "&amp;E459&amp;"},"</f>
        <v>//           {ITM_SW,   "SW"},</v>
      </c>
      <c r="H459" t="b">
        <f>ISNA(VLOOKUP(J459,J783:J$823,1,0))</f>
        <v>1</v>
      </c>
      <c r="I459" s="27">
        <f>VLOOKUP(C459,SOURCE!S$6:Y$10018,7,0)</f>
        <v>1617</v>
      </c>
      <c r="J459" s="28" t="str">
        <f>VLOOKUP(C459,SOURCE!S$6:Y$10018,6,0)</f>
        <v>SW</v>
      </c>
      <c r="K459" s="30" t="str">
        <f t="shared" si="32"/>
        <v>sw</v>
      </c>
      <c r="L459" s="40" t="str">
        <f>VLOOKUP(C459,SOURCE!S$6:Y$10018,2,0)</f>
        <v/>
      </c>
      <c r="M459" t="str">
        <f>IF(VLOOKUP(I459,SOURCE!B:M,2,0)="/  { itemToBeCoded","To be coded","")</f>
        <v/>
      </c>
      <c r="N459" s="22"/>
      <c r="Q459" s="26" t="str">
        <f>VLOOKUP(I459,SOURCE!B:M,5,0)</f>
        <v>"s" STD_SUB_w</v>
      </c>
      <c r="U459">
        <f t="shared" si="33"/>
        <v>51</v>
      </c>
      <c r="V459" s="53">
        <f t="shared" si="34"/>
        <v>299797199.25280225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str">
        <f>VLOOKUP(C460,SOURCE!$S$3:$Z$2839,8,0)</f>
        <v>ITM_SXY</v>
      </c>
      <c r="E460" s="26" t="str">
        <f>CHAR(34)&amp;VLOOKUP(C460,SOURCE!$S$3:$Z$2839,6,0)&amp;CHAR(34)</f>
        <v>"SXY"</v>
      </c>
      <c r="F460" s="22" t="str">
        <f>VLOOKUP(C460,SOURCE!$S$3:$AA$2839,9,0)&amp;"           {"&amp;D460&amp;",   "&amp;E460&amp;"},"</f>
        <v>//           {ITM_SXY,   "SXY"},</v>
      </c>
      <c r="H460" t="b">
        <f>ISNA(VLOOKUP(J460,J784:J$823,1,0))</f>
        <v>1</v>
      </c>
      <c r="I460" s="27">
        <f>VLOOKUP(C460,SOURCE!S$6:Y$10018,7,0)</f>
        <v>1618</v>
      </c>
      <c r="J460" s="28" t="str">
        <f>VLOOKUP(C460,SOURCE!S$6:Y$10018,6,0)</f>
        <v>SXY</v>
      </c>
      <c r="K460" s="30" t="str">
        <f t="shared" si="32"/>
        <v>sxy</v>
      </c>
      <c r="L460" s="40" t="str">
        <f>VLOOKUP(C460,SOURCE!S$6:Y$10018,2,0)</f>
        <v/>
      </c>
      <c r="M460" t="str">
        <f>IF(VLOOKUP(I460,SOURCE!B:M,2,0)="/  { itemToBeCoded","To be coded","")</f>
        <v/>
      </c>
      <c r="N460" s="22"/>
      <c r="Q460" s="26" t="str">
        <f>VLOOKUP(I460,SOURCE!B:M,5,0)</f>
        <v>"s" STD_SUB_x STD_SUB_y</v>
      </c>
      <c r="U460">
        <f t="shared" si="33"/>
        <v>51</v>
      </c>
      <c r="V460" s="53">
        <f t="shared" si="34"/>
        <v>299797199.25280225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str">
        <f>VLOOKUP(C461,SOURCE!$S$3:$Z$2839,8,0)</f>
        <v>ITM_TDISP</v>
      </c>
      <c r="E461" s="26" t="str">
        <f>CHAR(34)&amp;VLOOKUP(C461,SOURCE!$S$3:$Z$2839,6,0)&amp;CHAR(34)</f>
        <v>"TDISP"</v>
      </c>
      <c r="F461" s="22" t="str">
        <f>VLOOKUP(C461,SOURCE!$S$3:$AA$2839,9,0)&amp;"           {"&amp;D461&amp;",   "&amp;E461&amp;"},"</f>
        <v>//           {ITM_TDISP,   "TDISP"},</v>
      </c>
      <c r="H461" t="b">
        <f>ISNA(VLOOKUP(J461,J785:J$823,1,0))</f>
        <v>1</v>
      </c>
      <c r="I461" s="27">
        <f>VLOOKUP(C461,SOURCE!S$6:Y$10018,7,0)</f>
        <v>1619</v>
      </c>
      <c r="J461" s="28" t="str">
        <f>VLOOKUP(C461,SOURCE!S$6:Y$10018,6,0)</f>
        <v>TDISP</v>
      </c>
      <c r="K461" s="30" t="str">
        <f t="shared" si="32"/>
        <v>TDISP</v>
      </c>
      <c r="L461" s="40" t="str">
        <f>VLOOKUP(C461,SOURCE!S$6:Y$10018,2,0)</f>
        <v/>
      </c>
      <c r="M461" t="str">
        <f>IF(VLOOKUP(I461,SOURCE!B:M,2,0)="/  { itemToBeCoded","To be coded","")</f>
        <v/>
      </c>
      <c r="N461" s="22"/>
      <c r="Q461" s="26" t="str">
        <f>VLOOKUP(I461,SOURCE!B:M,5,0)</f>
        <v>"TDISP"</v>
      </c>
      <c r="U461">
        <f t="shared" si="33"/>
        <v>51</v>
      </c>
      <c r="V461" s="53">
        <f t="shared" si="34"/>
        <v>299797199.25280225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str">
        <f>VLOOKUP(C462,SOURCE!$S$3:$Z$2839,8,0)</f>
        <v>ITM_TICKS</v>
      </c>
      <c r="E462" s="26" t="str">
        <f>CHAR(34)&amp;VLOOKUP(C462,SOURCE!$S$3:$Z$2839,6,0)&amp;CHAR(34)</f>
        <v>"TICKS"</v>
      </c>
      <c r="F462" s="22" t="str">
        <f>VLOOKUP(C462,SOURCE!$S$3:$AA$2839,9,0)&amp;"           {"&amp;D462&amp;",   "&amp;E462&amp;"},"</f>
        <v xml:space="preserve">           {ITM_TICKS,   "TICKS"},</v>
      </c>
      <c r="H462" t="b">
        <f>ISNA(VLOOKUP(J462,J786:J$823,1,0))</f>
        <v>1</v>
      </c>
      <c r="I462" s="27">
        <f>VLOOKUP(C462,SOURCE!S$6:Y$10018,7,0)</f>
        <v>1620</v>
      </c>
      <c r="J462" s="28" t="str">
        <f>VLOOKUP(C462,SOURCE!S$6:Y$10018,6,0)</f>
        <v>TICKS</v>
      </c>
      <c r="K462" s="30" t="str">
        <f t="shared" si="32"/>
        <v>TICKS</v>
      </c>
      <c r="L462" s="40" t="str">
        <f>VLOOKUP(C462,SOURCE!S$6:Y$10018,2,0)</f>
        <v>INFO</v>
      </c>
      <c r="M462" t="str">
        <f>IF(VLOOKUP(I462,SOURCE!B:M,2,0)="/  { itemToBeCoded","To be coded","")</f>
        <v/>
      </c>
      <c r="N462" s="22"/>
      <c r="Q462" s="26" t="str">
        <f>VLOOKUP(I462,SOURCE!B:M,5,0)</f>
        <v>"TICKS"</v>
      </c>
      <c r="U462">
        <f t="shared" si="33"/>
        <v>51</v>
      </c>
      <c r="V462" s="53">
        <f t="shared" si="34"/>
        <v>299797199.25280225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str">
        <f>VLOOKUP(C463,SOURCE!$S$3:$Z$2839,8,0)</f>
        <v>ITM_TIME</v>
      </c>
      <c r="E463" s="26" t="str">
        <f>CHAR(34)&amp;VLOOKUP(C463,SOURCE!$S$3:$Z$2839,6,0)&amp;CHAR(34)</f>
        <v>"TIME"</v>
      </c>
      <c r="F463" s="22" t="str">
        <f>VLOOKUP(C463,SOURCE!$S$3:$AA$2839,9,0)&amp;"           {"&amp;D463&amp;",   "&amp;E463&amp;"},"</f>
        <v>//           {ITM_TIME,   "TIME"},</v>
      </c>
      <c r="H463" t="b">
        <f>ISNA(VLOOKUP(J463,J787:J$823,1,0))</f>
        <v>1</v>
      </c>
      <c r="I463" s="27">
        <f>VLOOKUP(C463,SOURCE!S$6:Y$10018,7,0)</f>
        <v>1621</v>
      </c>
      <c r="J463" s="28" t="str">
        <f>VLOOKUP(C463,SOURCE!S$6:Y$10018,6,0)</f>
        <v>TIME</v>
      </c>
      <c r="K463" s="30" t="str">
        <f t="shared" si="32"/>
        <v>TIME</v>
      </c>
      <c r="L463" s="40" t="str">
        <f>VLOOKUP(C463,SOURCE!S$6:Y$10018,2,0)</f>
        <v/>
      </c>
      <c r="M463" t="str">
        <f>IF(VLOOKUP(I463,SOURCE!B:M,2,0)="/  { itemToBeCoded","To be coded","")</f>
        <v/>
      </c>
      <c r="N463" s="22"/>
      <c r="Q463" s="26" t="str">
        <f>VLOOKUP(I463,SOURCE!B:M,5,0)</f>
        <v>"TIME"</v>
      </c>
      <c r="U463">
        <f t="shared" si="33"/>
        <v>51</v>
      </c>
      <c r="V463" s="53">
        <f t="shared" si="34"/>
        <v>299797199.25280225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str">
        <f>VLOOKUP(C464,SOURCE!$S$3:$Z$2839,8,0)</f>
        <v>ITM_TIMER</v>
      </c>
      <c r="E464" s="26" t="str">
        <f>CHAR(34)&amp;VLOOKUP(C464,SOURCE!$S$3:$Z$2839,6,0)&amp;CHAR(34)</f>
        <v>"TIMER"</v>
      </c>
      <c r="F464" s="22" t="str">
        <f>VLOOKUP(C464,SOURCE!$S$3:$AA$2839,9,0)&amp;"           {"&amp;D464&amp;",   "&amp;E464&amp;"},"</f>
        <v>//           {ITM_TIMER,   "TIMER"},</v>
      </c>
      <c r="H464" t="b">
        <f>ISNA(VLOOKUP(J464,J788:J$823,1,0))</f>
        <v>1</v>
      </c>
      <c r="I464" s="27">
        <f>VLOOKUP(C464,SOURCE!S$6:Y$10018,7,0)</f>
        <v>1622</v>
      </c>
      <c r="J464" s="28" t="str">
        <f>VLOOKUP(C464,SOURCE!S$6:Y$10018,6,0)</f>
        <v>TIMER</v>
      </c>
      <c r="K464" s="30" t="str">
        <f t="shared" si="32"/>
        <v>TIMER</v>
      </c>
      <c r="L464" s="40" t="str">
        <f>VLOOKUP(C464,SOURCE!S$6:Y$10018,2,0)</f>
        <v/>
      </c>
      <c r="M464" t="str">
        <f>IF(VLOOKUP(I464,SOURCE!B:M,2,0)="/  { itemToBeCoded","To be coded","")</f>
        <v>To be coded</v>
      </c>
      <c r="N464" s="22"/>
      <c r="Q464" s="26" t="str">
        <f>VLOOKUP(I464,SOURCE!B:M,5,0)</f>
        <v>"TIMER"</v>
      </c>
      <c r="U464">
        <f t="shared" si="33"/>
        <v>51</v>
      </c>
      <c r="V464" s="53">
        <f t="shared" si="34"/>
        <v>299797199.25280225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str">
        <f>VLOOKUP(C465,SOURCE!$S$3:$Z$2839,8,0)</f>
        <v>ITM_Tn</v>
      </c>
      <c r="E465" s="26" t="str">
        <f>CHAR(34)&amp;VLOOKUP(C465,SOURCE!$S$3:$Z$2839,6,0)&amp;CHAR(34)</f>
        <v>"TN"</v>
      </c>
      <c r="F465" s="22" t="str">
        <f>VLOOKUP(C465,SOURCE!$S$3:$AA$2839,9,0)&amp;"           {"&amp;D465&amp;",   "&amp;E465&amp;"},"</f>
        <v>//           {ITM_Tn,   "TN"},</v>
      </c>
      <c r="H465" t="b">
        <f>ISNA(VLOOKUP(J465,J789:J$823,1,0))</f>
        <v>1</v>
      </c>
      <c r="I465" s="27">
        <f>VLOOKUP(C465,SOURCE!S$6:Y$10018,7,0)</f>
        <v>1623</v>
      </c>
      <c r="J465" s="28" t="str">
        <f>VLOOKUP(C465,SOURCE!S$6:Y$10018,6,0)</f>
        <v>TN</v>
      </c>
      <c r="K465" s="30" t="str">
        <f t="shared" si="32"/>
        <v>Tn</v>
      </c>
      <c r="L465" s="40" t="str">
        <f>VLOOKUP(C465,SOURCE!S$6:Y$10018,2,0)</f>
        <v/>
      </c>
      <c r="M465" t="str">
        <f>IF(VLOOKUP(I465,SOURCE!B:M,2,0)="/  { itemToBeCoded","To be coded","")</f>
        <v/>
      </c>
      <c r="N465" s="22"/>
      <c r="Q465" s="26" t="str">
        <f>VLOOKUP(I465,SOURCE!B:M,5,0)</f>
        <v>"T" STD_SUB_n</v>
      </c>
      <c r="U465">
        <f t="shared" si="33"/>
        <v>51</v>
      </c>
      <c r="V465" s="53">
        <f t="shared" si="34"/>
        <v>299797199.25280225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str">
        <f>VLOOKUP(C466,SOURCE!$S$3:$Z$2839,8,0)</f>
        <v>ITM_TONE</v>
      </c>
      <c r="E466" s="26" t="str">
        <f>CHAR(34)&amp;VLOOKUP(C466,SOURCE!$S$3:$Z$2839,6,0)&amp;CHAR(34)</f>
        <v>"TONE"</v>
      </c>
      <c r="F466" s="22" t="str">
        <f>VLOOKUP(C466,SOURCE!$S$3:$AA$2839,9,0)&amp;"           {"&amp;D466&amp;",   "&amp;E466&amp;"},"</f>
        <v>//           {ITM_TONE,   "TONE"},</v>
      </c>
      <c r="H466" t="b">
        <f>ISNA(VLOOKUP(J466,J790:J$823,1,0))</f>
        <v>1</v>
      </c>
      <c r="I466" s="27">
        <f>VLOOKUP(C466,SOURCE!S$6:Y$10018,7,0)</f>
        <v>1624</v>
      </c>
      <c r="J466" s="28" t="str">
        <f>VLOOKUP(C466,SOURCE!S$6:Y$10018,6,0)</f>
        <v>TONE</v>
      </c>
      <c r="K466" s="30" t="str">
        <f t="shared" si="32"/>
        <v>TONE</v>
      </c>
      <c r="L466" s="40" t="str">
        <f>VLOOKUP(C466,SOURCE!S$6:Y$10018,2,0)</f>
        <v/>
      </c>
      <c r="M466" t="str">
        <f>IF(VLOOKUP(I466,SOURCE!B:M,2,0)="/  { itemToBeCoded","To be coded","")</f>
        <v/>
      </c>
      <c r="N466" s="22"/>
      <c r="Q466" s="26" t="str">
        <f>VLOOKUP(I466,SOURCE!B:M,5,0)</f>
        <v>"TONE"</v>
      </c>
      <c r="U466">
        <f t="shared" si="33"/>
        <v>51</v>
      </c>
      <c r="V466" s="53">
        <f t="shared" si="34"/>
        <v>299797199.25280225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str">
        <f>VLOOKUP(C467,SOURCE!$S$3:$Z$2839,8,0)</f>
        <v>ITM_Tex</v>
      </c>
      <c r="E467" s="26" t="str">
        <f>CHAR(34)&amp;VLOOKUP(C467,SOURCE!$S$3:$Z$2839,6,0)&amp;CHAR(34)</f>
        <v>"T&lt;&gt;"</v>
      </c>
      <c r="F467" s="22" t="str">
        <f>VLOOKUP(C467,SOURCE!$S$3:$AA$2839,9,0)&amp;"           {"&amp;D467&amp;",   "&amp;E467&amp;"},"</f>
        <v>//           {ITM_Tex,   "T&lt;&gt;"},</v>
      </c>
      <c r="H467" t="b">
        <f>ISNA(VLOOKUP(J467,J791:J$823,1,0))</f>
        <v>1</v>
      </c>
      <c r="I467" s="27">
        <f>VLOOKUP(C467,SOURCE!S$6:Y$10018,7,0)</f>
        <v>1625</v>
      </c>
      <c r="J467" s="28" t="str">
        <f>VLOOKUP(C467,SOURCE!S$6:Y$10018,6,0)</f>
        <v>T&lt;&gt;</v>
      </c>
      <c r="K467" s="30" t="str">
        <f t="shared" si="32"/>
        <v>t&lt;&gt;</v>
      </c>
      <c r="L467" s="40" t="str">
        <f>VLOOKUP(C467,SOURCE!S$6:Y$10018,2,0)</f>
        <v>STACK</v>
      </c>
      <c r="M467" t="str">
        <f>IF(VLOOKUP(I467,SOURCE!B:M,2,0)="/  { itemToBeCoded","To be coded","")</f>
        <v/>
      </c>
      <c r="N467" s="22"/>
      <c r="Q467" s="26" t="str">
        <f>VLOOKUP(I467,SOURCE!B:M,5,0)</f>
        <v>"t" STD_LEFT_RIGHT_ARROWS</v>
      </c>
      <c r="U467">
        <f t="shared" si="33"/>
        <v>51</v>
      </c>
      <c r="V467" s="53">
        <f t="shared" si="34"/>
        <v>299797199.25280225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str">
        <f>VLOOKUP(C468,SOURCE!$S$3:$Z$2839,8,0)</f>
        <v>ITM_ULP</v>
      </c>
      <c r="E468" s="26" t="str">
        <f>CHAR(34)&amp;VLOOKUP(C468,SOURCE!$S$3:$Z$2839,6,0)&amp;CHAR(34)</f>
        <v>"ULP?"</v>
      </c>
      <c r="F468" s="22" t="str">
        <f>VLOOKUP(C468,SOURCE!$S$3:$AA$2839,9,0)&amp;"           {"&amp;D468&amp;",   "&amp;E468&amp;"},"</f>
        <v>//           {ITM_ULP,   "ULP?"},</v>
      </c>
      <c r="H468" t="b">
        <f>ISNA(VLOOKUP(J468,J792:J$823,1,0))</f>
        <v>1</v>
      </c>
      <c r="I468" s="27">
        <f>VLOOKUP(C468,SOURCE!S$6:Y$10018,7,0)</f>
        <v>1626</v>
      </c>
      <c r="J468" s="28" t="str">
        <f>VLOOKUP(C468,SOURCE!S$6:Y$10018,6,0)</f>
        <v>ULP?</v>
      </c>
      <c r="K468" s="30" t="str">
        <f t="shared" si="32"/>
        <v>ULP?</v>
      </c>
      <c r="L468" s="40" t="str">
        <f>VLOOKUP(C468,SOURCE!S$6:Y$10018,2,0)</f>
        <v>CONF</v>
      </c>
      <c r="M468" t="str">
        <f>IF(VLOOKUP(I468,SOURCE!B:M,2,0)="/  { itemToBeCoded","To be coded","")</f>
        <v/>
      </c>
      <c r="N468" s="22"/>
      <c r="Q468" s="26" t="str">
        <f>VLOOKUP(I468,SOURCE!B:M,5,0)</f>
        <v>"ULP?"</v>
      </c>
      <c r="U468">
        <f t="shared" si="33"/>
        <v>51</v>
      </c>
      <c r="V468" s="53">
        <f t="shared" si="34"/>
        <v>299797199.25280225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str">
        <f>VLOOKUP(C469,SOURCE!$S$3:$Z$2839,8,0)</f>
        <v>ITM_Un</v>
      </c>
      <c r="E469" s="26" t="str">
        <f>CHAR(34)&amp;VLOOKUP(C469,SOURCE!$S$3:$Z$2839,6,0)&amp;CHAR(34)</f>
        <v>"UN"</v>
      </c>
      <c r="F469" s="22" t="str">
        <f>VLOOKUP(C469,SOURCE!$S$3:$AA$2839,9,0)&amp;"           {"&amp;D469&amp;",   "&amp;E469&amp;"},"</f>
        <v>//           {ITM_Un,   "UN"},</v>
      </c>
      <c r="H469" t="b">
        <f>ISNA(VLOOKUP(J469,J793:J$823,1,0))</f>
        <v>1</v>
      </c>
      <c r="I469" s="27">
        <f>VLOOKUP(C469,SOURCE!S$6:Y$10018,7,0)</f>
        <v>1627</v>
      </c>
      <c r="J469" s="28" t="str">
        <f>VLOOKUP(C469,SOURCE!S$6:Y$10018,6,0)</f>
        <v>UN</v>
      </c>
      <c r="K469" s="30" t="str">
        <f t="shared" si="32"/>
        <v>Un</v>
      </c>
      <c r="L469" s="40" t="str">
        <f>VLOOKUP(C469,SOURCE!S$6:Y$10018,2,0)</f>
        <v/>
      </c>
      <c r="M469" t="str">
        <f>IF(VLOOKUP(I469,SOURCE!B:M,2,0)="/  { itemToBeCoded","To be coded","")</f>
        <v/>
      </c>
      <c r="N469" s="22"/>
      <c r="Q469" s="26" t="str">
        <f>VLOOKUP(I469,SOURCE!B:M,5,0)</f>
        <v>"U" STD_SUB_n</v>
      </c>
      <c r="U469">
        <f t="shared" si="33"/>
        <v>51</v>
      </c>
      <c r="V469" s="53">
        <f t="shared" si="34"/>
        <v>299797199.25280225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str">
        <f>VLOOKUP(C470,SOURCE!$S$3:$Z$2839,8,0)</f>
        <v>ITM_UNITV</v>
      </c>
      <c r="E470" s="26" t="str">
        <f>CHAR(34)&amp;VLOOKUP(C470,SOURCE!$S$3:$Z$2839,6,0)&amp;CHAR(34)</f>
        <v>"UNITV"</v>
      </c>
      <c r="F470" s="22" t="str">
        <f>VLOOKUP(C470,SOURCE!$S$3:$AA$2839,9,0)&amp;"           {"&amp;D470&amp;",   "&amp;E470&amp;"},"</f>
        <v>//           {ITM_UNITV,   "UNITV"},</v>
      </c>
      <c r="H470" t="b">
        <f>ISNA(VLOOKUP(J470,J794:J$823,1,0))</f>
        <v>1</v>
      </c>
      <c r="I470" s="27">
        <f>VLOOKUP(C470,SOURCE!S$6:Y$10018,7,0)</f>
        <v>1628</v>
      </c>
      <c r="J470" s="28" t="str">
        <f>VLOOKUP(C470,SOURCE!S$6:Y$10018,6,0)</f>
        <v>UNITV</v>
      </c>
      <c r="K470" s="30" t="str">
        <f t="shared" si="32"/>
        <v>UNITV</v>
      </c>
      <c r="L470" s="40" t="str">
        <f>VLOOKUP(C470,SOURCE!S$6:Y$10018,2,0)</f>
        <v>Complex</v>
      </c>
      <c r="M470" t="str">
        <f>IF(VLOOKUP(I470,SOURCE!B:M,2,0)="/  { itemToBeCoded","To be coded","")</f>
        <v/>
      </c>
      <c r="N470" s="22"/>
      <c r="Q470" s="26" t="str">
        <f>VLOOKUP(I470,SOURCE!B:M,5,0)</f>
        <v>"UNITV"</v>
      </c>
      <c r="U470">
        <f t="shared" si="33"/>
        <v>51</v>
      </c>
      <c r="V470" s="53">
        <f t="shared" si="34"/>
        <v>299797199.25280225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str">
        <f>VLOOKUP(C471,SOURCE!$S$3:$Z$2839,8,0)</f>
        <v>ITM_UNSIGN</v>
      </c>
      <c r="E471" s="26" t="str">
        <f>CHAR(34)&amp;VLOOKUP(C471,SOURCE!$S$3:$Z$2839,6,0)&amp;CHAR(34)</f>
        <v>"UNSIGN"</v>
      </c>
      <c r="F471" s="22" t="str">
        <f>VLOOKUP(C471,SOURCE!$S$3:$AA$2839,9,0)&amp;"           {"&amp;D471&amp;",   "&amp;E471&amp;"},"</f>
        <v>//           {ITM_UNSIGN,   "UNSIGN"},</v>
      </c>
      <c r="H471" t="b">
        <f>ISNA(VLOOKUP(J471,J795:J$823,1,0))</f>
        <v>1</v>
      </c>
      <c r="I471" s="27">
        <f>VLOOKUP(C471,SOURCE!S$6:Y$10018,7,0)</f>
        <v>1629</v>
      </c>
      <c r="J471" s="28" t="str">
        <f>VLOOKUP(C471,SOURCE!S$6:Y$10018,6,0)</f>
        <v>UNSIGN</v>
      </c>
      <c r="K471" s="30" t="str">
        <f t="shared" si="32"/>
        <v>UNSIGN</v>
      </c>
      <c r="L471" s="40" t="str">
        <f>VLOOKUP(C471,SOURCE!S$6:Y$10018,2,0)</f>
        <v/>
      </c>
      <c r="M471" t="str">
        <f>IF(VLOOKUP(I471,SOURCE!B:M,2,0)="/  { itemToBeCoded","To be coded","")</f>
        <v/>
      </c>
      <c r="N471" s="22"/>
      <c r="Q471" s="26" t="str">
        <f>VLOOKUP(I471,SOURCE!B:M,5,0)</f>
        <v>"UNSIGN"</v>
      </c>
      <c r="U471">
        <f t="shared" si="33"/>
        <v>51</v>
      </c>
      <c r="V471" s="53">
        <f t="shared" si="34"/>
        <v>299797199.25280225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str">
        <f>VLOOKUP(C472,SOURCE!$S$3:$Z$2839,8,0)</f>
        <v>ITM_VARMNU</v>
      </c>
      <c r="E472" s="26" t="str">
        <f>CHAR(34)&amp;VLOOKUP(C472,SOURCE!$S$3:$Z$2839,6,0)&amp;CHAR(34)</f>
        <v>"VARMNU"</v>
      </c>
      <c r="F472" s="22" t="str">
        <f>VLOOKUP(C472,SOURCE!$S$3:$AA$2839,9,0)&amp;"           {"&amp;D472&amp;",   "&amp;E472&amp;"},"</f>
        <v>//           {ITM_VARMNU,   "VARMNU"},</v>
      </c>
      <c r="H472" t="b">
        <f>ISNA(VLOOKUP(J472,J796:J$823,1,0))</f>
        <v>1</v>
      </c>
      <c r="I472" s="27">
        <f>VLOOKUP(C472,SOURCE!S$6:Y$10018,7,0)</f>
        <v>1630</v>
      </c>
      <c r="J472" s="28" t="str">
        <f>VLOOKUP(C472,SOURCE!S$6:Y$10018,6,0)</f>
        <v>VARMNU</v>
      </c>
      <c r="K472" s="30" t="str">
        <f t="shared" si="32"/>
        <v>VARMNU</v>
      </c>
      <c r="L472" s="40" t="str">
        <f>VLOOKUP(C472,SOURCE!S$6:Y$10018,2,0)</f>
        <v/>
      </c>
      <c r="M472" t="str">
        <f>IF(VLOOKUP(I472,SOURCE!B:M,2,0)="/  { itemToBeCoded","To be coded","")</f>
        <v>To be coded</v>
      </c>
      <c r="N472" s="22"/>
      <c r="Q472" s="26" t="str">
        <f>VLOOKUP(I472,SOURCE!B:M,5,0)</f>
        <v>"VARMNU"</v>
      </c>
      <c r="U472">
        <f t="shared" si="33"/>
        <v>51</v>
      </c>
      <c r="V472" s="53">
        <f t="shared" si="34"/>
        <v>299797199.25280225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str">
        <f>VLOOKUP(C473,SOURCE!$S$3:$Z$2839,8,0)</f>
        <v>ITM_VERS</v>
      </c>
      <c r="E473" s="26" t="str">
        <f>CHAR(34)&amp;VLOOKUP(C473,SOURCE!$S$3:$Z$2839,6,0)&amp;CHAR(34)</f>
        <v>"VERS?"</v>
      </c>
      <c r="F473" s="22" t="str">
        <f>VLOOKUP(C473,SOURCE!$S$3:$AA$2839,9,0)&amp;"           {"&amp;D473&amp;",   "&amp;E473&amp;"},"</f>
        <v>//           {ITM_VERS,   "VERS?"},</v>
      </c>
      <c r="H473" t="b">
        <f>ISNA(VLOOKUP(J473,J797:J$823,1,0))</f>
        <v>1</v>
      </c>
      <c r="I473" s="27">
        <f>VLOOKUP(C473,SOURCE!S$6:Y$10018,7,0)</f>
        <v>1631</v>
      </c>
      <c r="J473" s="28" t="str">
        <f>VLOOKUP(C473,SOURCE!S$6:Y$10018,6,0)</f>
        <v>VERS?</v>
      </c>
      <c r="K473" s="30" t="str">
        <f t="shared" si="32"/>
        <v>VERS?</v>
      </c>
      <c r="L473" s="40" t="str">
        <f>VLOOKUP(C473,SOURCE!S$6:Y$10018,2,0)</f>
        <v/>
      </c>
      <c r="M473" t="str">
        <f>IF(VLOOKUP(I473,SOURCE!B:M,2,0)="/  { itemToBeCoded","To be coded","")</f>
        <v/>
      </c>
      <c r="N473" s="22"/>
      <c r="Q473" s="26" t="str">
        <f>VLOOKUP(I473,SOURCE!B:M,5,0)</f>
        <v>"VERS?"</v>
      </c>
      <c r="U473">
        <f t="shared" si="33"/>
        <v>51</v>
      </c>
      <c r="V473" s="53">
        <f t="shared" si="34"/>
        <v>299797199.25280225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str">
        <f>VLOOKUP(C474,SOURCE!$S$3:$Z$2839,8,0)</f>
        <v>ITM_IDIVR</v>
      </c>
      <c r="E474" s="26" t="str">
        <f>CHAR(34)&amp;VLOOKUP(C474,SOURCE!$S$3:$Z$2839,6,0)&amp;CHAR(34)</f>
        <v>"IDIVR"</v>
      </c>
      <c r="F474" s="22" t="str">
        <f>VLOOKUP(C474,SOURCE!$S$3:$AA$2839,9,0)&amp;"           {"&amp;D474&amp;",   "&amp;E474&amp;"},"</f>
        <v>//           {ITM_IDIVR,   "IDIVR"},</v>
      </c>
      <c r="H474" t="b">
        <f>ISNA(VLOOKUP(J474,J798:J$823,1,0))</f>
        <v>1</v>
      </c>
      <c r="I474" s="27">
        <f>VLOOKUP(C474,SOURCE!S$6:Y$10018,7,0)</f>
        <v>1632</v>
      </c>
      <c r="J474" s="28" t="str">
        <f>VLOOKUP(C474,SOURCE!S$6:Y$10018,6,0)</f>
        <v>IDIVR</v>
      </c>
      <c r="K474" s="30" t="str">
        <f t="shared" si="32"/>
        <v>IDIVR</v>
      </c>
      <c r="L474" s="40" t="str">
        <f>VLOOKUP(C474,SOURCE!S$6:Y$10018,2,0)</f>
        <v>Math</v>
      </c>
      <c r="M474" t="str">
        <f>IF(VLOOKUP(I474,SOURCE!B:M,2,0)="/  { itemToBeCoded","To be coded","")</f>
        <v/>
      </c>
      <c r="N474" s="22"/>
      <c r="Q474" s="26" t="str">
        <f>VLOOKUP(I474,SOURCE!B:M,5,0)</f>
        <v>"IDIVR"</v>
      </c>
      <c r="U474">
        <f t="shared" si="33"/>
        <v>51</v>
      </c>
      <c r="V474" s="53">
        <f t="shared" si="34"/>
        <v>299797199.25280225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str">
        <f>VLOOKUP(C475,SOURCE!$S$3:$Z$2839,8,0)</f>
        <v>ITM_WDAY</v>
      </c>
      <c r="E475" s="26" t="str">
        <f>CHAR(34)&amp;VLOOKUP(C475,SOURCE!$S$3:$Z$2839,6,0)&amp;CHAR(34)</f>
        <v>"WDAY"</v>
      </c>
      <c r="F475" s="22" t="str">
        <f>VLOOKUP(C475,SOURCE!$S$3:$AA$2839,9,0)&amp;"           {"&amp;D475&amp;",   "&amp;E475&amp;"},"</f>
        <v>//           {ITM_WDAY,   "WDAY"},</v>
      </c>
      <c r="H475" t="b">
        <f>ISNA(VLOOKUP(J475,J799:J$823,1,0))</f>
        <v>1</v>
      </c>
      <c r="I475" s="27">
        <f>VLOOKUP(C475,SOURCE!S$6:Y$10018,7,0)</f>
        <v>1633</v>
      </c>
      <c r="J475" s="28" t="str">
        <f>VLOOKUP(C475,SOURCE!S$6:Y$10018,6,0)</f>
        <v>WDAY</v>
      </c>
      <c r="K475" s="30" t="str">
        <f t="shared" si="32"/>
        <v>WDAY</v>
      </c>
      <c r="L475" s="40" t="str">
        <f>VLOOKUP(C475,SOURCE!S$6:Y$10018,2,0)</f>
        <v/>
      </c>
      <c r="M475" t="str">
        <f>IF(VLOOKUP(I475,SOURCE!B:M,2,0)="/  { itemToBeCoded","To be coded","")</f>
        <v/>
      </c>
      <c r="N475" s="22"/>
      <c r="Q475" s="26" t="str">
        <f>VLOOKUP(I475,SOURCE!B:M,5,0)</f>
        <v>"WDAY"</v>
      </c>
      <c r="U475">
        <f t="shared" si="33"/>
        <v>51</v>
      </c>
      <c r="V475" s="53">
        <f t="shared" si="34"/>
        <v>299797199.25280225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str">
        <f>VLOOKUP(C476,SOURCE!$S$3:$Z$2839,8,0)</f>
        <v>ITM_WHO</v>
      </c>
      <c r="E476" s="26" t="str">
        <f>CHAR(34)&amp;VLOOKUP(C476,SOURCE!$S$3:$Z$2839,6,0)&amp;CHAR(34)</f>
        <v>"WHO?"</v>
      </c>
      <c r="F476" s="22" t="str">
        <f>VLOOKUP(C476,SOURCE!$S$3:$AA$2839,9,0)&amp;"           {"&amp;D476&amp;",   "&amp;E476&amp;"},"</f>
        <v>//           {ITM_WHO,   "WHO?"},</v>
      </c>
      <c r="H476" t="b">
        <f>ISNA(VLOOKUP(J476,J800:J$823,1,0))</f>
        <v>1</v>
      </c>
      <c r="I476" s="27">
        <f>VLOOKUP(C476,SOURCE!S$6:Y$10018,7,0)</f>
        <v>1634</v>
      </c>
      <c r="J476" s="28" t="str">
        <f>VLOOKUP(C476,SOURCE!S$6:Y$10018,6,0)</f>
        <v>WHO?</v>
      </c>
      <c r="K476" s="30" t="str">
        <f t="shared" si="32"/>
        <v>WHO?</v>
      </c>
      <c r="L476" s="40" t="str">
        <f>VLOOKUP(C476,SOURCE!S$6:Y$10018,2,0)</f>
        <v/>
      </c>
      <c r="M476" t="str">
        <f>IF(VLOOKUP(I476,SOURCE!B:M,2,0)="/  { itemToBeCoded","To be coded","")</f>
        <v/>
      </c>
      <c r="N476" s="22"/>
      <c r="Q476" s="26" t="str">
        <f>VLOOKUP(I476,SOURCE!B:M,5,0)</f>
        <v>"WHO?"</v>
      </c>
      <c r="U476">
        <f t="shared" si="33"/>
        <v>51</v>
      </c>
      <c r="V476" s="53">
        <f t="shared" si="34"/>
        <v>299797199.25280225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str">
        <f>VLOOKUP(C477,SOURCE!$S$3:$Z$2839,8,0)</f>
        <v>ITM_WM</v>
      </c>
      <c r="E477" s="26" t="str">
        <f>CHAR(34)&amp;VLOOKUP(C477,SOURCE!$S$3:$Z$2839,6,0)&amp;CHAR(34)</f>
        <v>"WM"</v>
      </c>
      <c r="F477" s="22" t="str">
        <f>VLOOKUP(C477,SOURCE!$S$3:$AA$2839,9,0)&amp;"           {"&amp;D477&amp;",   "&amp;E477&amp;"},"</f>
        <v>//           {ITM_WM,   "WM"},</v>
      </c>
      <c r="H477" t="b">
        <f>ISNA(VLOOKUP(J477,J801:J$823,1,0))</f>
        <v>1</v>
      </c>
      <c r="I477" s="27">
        <f>VLOOKUP(C477,SOURCE!S$6:Y$10018,7,0)</f>
        <v>1635</v>
      </c>
      <c r="J477" s="28" t="str">
        <f>VLOOKUP(C477,SOURCE!S$6:Y$10018,6,0)</f>
        <v>WM</v>
      </c>
      <c r="K477" s="30" t="str">
        <f t="shared" si="32"/>
        <v>Wm</v>
      </c>
      <c r="L477" s="40" t="str">
        <f>VLOOKUP(C477,SOURCE!S$6:Y$10018,2,0)</f>
        <v/>
      </c>
      <c r="M477" t="str">
        <f>IF(VLOOKUP(I477,SOURCE!B:M,2,0)="/  { itemToBeCoded","To be coded","")</f>
        <v/>
      </c>
      <c r="N477" s="22"/>
      <c r="Q477" s="26" t="str">
        <f>VLOOKUP(I477,SOURCE!B:M,5,0)</f>
        <v>"W" STD_SUB_m</v>
      </c>
      <c r="U477">
        <f t="shared" si="33"/>
        <v>51</v>
      </c>
      <c r="V477" s="53">
        <f t="shared" si="34"/>
        <v>299797199.25280225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str">
        <f>VLOOKUP(C478,SOURCE!$S$3:$Z$2839,8,0)</f>
        <v>ITM_WP</v>
      </c>
      <c r="E478" s="26" t="str">
        <f>CHAR(34)&amp;VLOOKUP(C478,SOURCE!$S$3:$Z$2839,6,0)&amp;CHAR(34)</f>
        <v>"WP"</v>
      </c>
      <c r="F478" s="22" t="str">
        <f>VLOOKUP(C478,SOURCE!$S$3:$AA$2839,9,0)&amp;"           {"&amp;D478&amp;",   "&amp;E478&amp;"},"</f>
        <v>//           {ITM_WP,   "WP"},</v>
      </c>
      <c r="H478" t="b">
        <f>ISNA(VLOOKUP(J478,J802:J$823,1,0))</f>
        <v>1</v>
      </c>
      <c r="I478" s="27">
        <f>VLOOKUP(C478,SOURCE!S$6:Y$10018,7,0)</f>
        <v>1636</v>
      </c>
      <c r="J478" s="28" t="str">
        <f>VLOOKUP(C478,SOURCE!S$6:Y$10018,6,0)</f>
        <v>WP</v>
      </c>
      <c r="K478" s="30" t="str">
        <f t="shared" si="32"/>
        <v>Wp</v>
      </c>
      <c r="L478" s="40" t="str">
        <f>VLOOKUP(C478,SOURCE!S$6:Y$10018,2,0)</f>
        <v/>
      </c>
      <c r="M478" t="str">
        <f>IF(VLOOKUP(I478,SOURCE!B:M,2,0)="/  { itemToBeCoded","To be coded","")</f>
        <v/>
      </c>
      <c r="N478" s="22"/>
      <c r="Q478" s="26" t="str">
        <f>VLOOKUP(I478,SOURCE!B:M,5,0)</f>
        <v>"W" STD_SUB_p</v>
      </c>
      <c r="U478">
        <f t="shared" si="33"/>
        <v>51</v>
      </c>
      <c r="V478" s="53">
        <f t="shared" si="34"/>
        <v>299797199.25280225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str">
        <f>VLOOKUP(C479,SOURCE!$S$3:$Z$2839,8,0)</f>
        <v>ITM_WM1</v>
      </c>
      <c r="E479" s="26" t="str">
        <f>CHAR(34)&amp;VLOOKUP(C479,SOURCE!$S$3:$Z$2839,6,0)&amp;CHAR(34)</f>
        <v>"W^MINUS_1"</v>
      </c>
      <c r="F479" s="22" t="str">
        <f>VLOOKUP(C479,SOURCE!$S$3:$AA$2839,9,0)&amp;"           {"&amp;D479&amp;",   "&amp;E479&amp;"},"</f>
        <v>//           {ITM_WM1,   "W^MINUS_1"},</v>
      </c>
      <c r="H479" t="b">
        <f>ISNA(VLOOKUP(J479,J803:J$823,1,0))</f>
        <v>1</v>
      </c>
      <c r="I479" s="27">
        <f>VLOOKUP(C479,SOURCE!S$6:Y$10018,7,0)</f>
        <v>1637</v>
      </c>
      <c r="J479" s="28" t="str">
        <f>VLOOKUP(C479,SOURCE!S$6:Y$10018,6,0)</f>
        <v>W^MINUS_1</v>
      </c>
      <c r="K479" s="30" t="str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W^MINUS_1</v>
      </c>
      <c r="L479" s="40" t="str">
        <f>VLOOKUP(C479,SOURCE!S$6:Y$10018,2,0)</f>
        <v/>
      </c>
      <c r="M479" t="str">
        <f>IF(VLOOKUP(I479,SOURCE!B:M,2,0)="/  { itemToBeCoded","To be coded","")</f>
        <v/>
      </c>
      <c r="N479" s="22"/>
      <c r="Q479" s="26" t="str">
        <f>VLOOKUP(I479,SOURCE!B:M,5,0)</f>
        <v>"W" STD_SUP_MINUS_1</v>
      </c>
      <c r="U479">
        <f t="shared" ref="U479:U542" si="37">SUM(U478,W479)</f>
        <v>51</v>
      </c>
      <c r="V479" s="53">
        <f t="shared" ref="V479:V542" si="38">SUM(V478,IF($O479,X479,0))</f>
        <v>299797199.25280225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str">
        <f>VLOOKUP(C480,SOURCE!$S$3:$Z$2839,8,0)</f>
        <v>ITM_WSIZE</v>
      </c>
      <c r="E480" s="26" t="str">
        <f>CHAR(34)&amp;VLOOKUP(C480,SOURCE!$S$3:$Z$2839,6,0)&amp;CHAR(34)</f>
        <v>"WSIZE"</v>
      </c>
      <c r="F480" s="22" t="str">
        <f>VLOOKUP(C480,SOURCE!$S$3:$AA$2839,9,0)&amp;"           {"&amp;D480&amp;",   "&amp;E480&amp;"},"</f>
        <v>//           {ITM_WSIZE,   "WSIZE"},</v>
      </c>
      <c r="H480" t="b">
        <f>ISNA(VLOOKUP(J480,J804:J$823,1,0))</f>
        <v>1</v>
      </c>
      <c r="I480" s="27">
        <f>VLOOKUP(C480,SOURCE!S$6:Y$10018,7,0)</f>
        <v>1638</v>
      </c>
      <c r="J480" s="28" t="str">
        <f>VLOOKUP(C480,SOURCE!S$6:Y$10018,6,0)</f>
        <v>WSIZE</v>
      </c>
      <c r="K480" s="30" t="str">
        <f t="shared" si="36"/>
        <v>WSIZE</v>
      </c>
      <c r="L480" s="40" t="str">
        <f>VLOOKUP(C480,SOURCE!S$6:Y$10018,2,0)</f>
        <v>CONF</v>
      </c>
      <c r="M480" t="str">
        <f>IF(VLOOKUP(I480,SOURCE!B:M,2,0)="/  { itemToBeCoded","To be coded","")</f>
        <v/>
      </c>
      <c r="N480" s="22"/>
      <c r="Q480" s="26" t="str">
        <f>VLOOKUP(I480,SOURCE!B:M,5,0)</f>
        <v>"WSIZE"</v>
      </c>
      <c r="U480">
        <f t="shared" si="37"/>
        <v>51</v>
      </c>
      <c r="V480" s="53">
        <f t="shared" si="38"/>
        <v>299797199.25280225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str">
        <f>VLOOKUP(C481,SOURCE!$S$3:$Z$2839,8,0)</f>
        <v>ITM_WSIZEQ</v>
      </c>
      <c r="E481" s="26" t="str">
        <f>CHAR(34)&amp;VLOOKUP(C481,SOURCE!$S$3:$Z$2839,6,0)&amp;CHAR(34)</f>
        <v>"WSIZE?"</v>
      </c>
      <c r="F481" s="22" t="str">
        <f>VLOOKUP(C481,SOURCE!$S$3:$AA$2839,9,0)&amp;"           {"&amp;D481&amp;",   "&amp;E481&amp;"},"</f>
        <v>//           {ITM_WSIZEQ,   "WSIZE?"},</v>
      </c>
      <c r="H481" t="b">
        <f>ISNA(VLOOKUP(J481,J805:J$823,1,0))</f>
        <v>1</v>
      </c>
      <c r="I481" s="27">
        <f>VLOOKUP(C481,SOURCE!S$6:Y$10018,7,0)</f>
        <v>1639</v>
      </c>
      <c r="J481" s="28" t="str">
        <f>VLOOKUP(C481,SOURCE!S$6:Y$10018,6,0)</f>
        <v>WSIZE?</v>
      </c>
      <c r="K481" s="30" t="str">
        <f t="shared" si="36"/>
        <v>WSIZE?</v>
      </c>
      <c r="L481" s="40" t="str">
        <f>VLOOKUP(C481,SOURCE!S$6:Y$10018,2,0)</f>
        <v>CONF</v>
      </c>
      <c r="M481" t="str">
        <f>IF(VLOOKUP(I481,SOURCE!B:M,2,0)="/  { itemToBeCoded","To be coded","")</f>
        <v/>
      </c>
      <c r="N481" s="22"/>
      <c r="Q481" s="26" t="str">
        <f>VLOOKUP(I481,SOURCE!B:M,5,0)</f>
        <v>"WSIZE?"</v>
      </c>
      <c r="U481">
        <f t="shared" si="37"/>
        <v>51</v>
      </c>
      <c r="V481" s="53">
        <f t="shared" si="38"/>
        <v>299797199.25280225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str">
        <f>VLOOKUP(C482,SOURCE!$S$3:$Z$2839,8,0)</f>
        <v>ITM_XBAR</v>
      </c>
      <c r="E482" s="26" t="str">
        <f>CHAR(34)&amp;VLOOKUP(C482,SOURCE!$S$3:$Z$2839,6,0)&amp;CHAR(34)</f>
        <v>"X_MEAN"</v>
      </c>
      <c r="F482" s="22" t="str">
        <f>VLOOKUP(C482,SOURCE!$S$3:$AA$2839,9,0)&amp;"           {"&amp;D482&amp;",   "&amp;E482&amp;"},"</f>
        <v>//           {ITM_XBAR,   "X_MEAN"},</v>
      </c>
      <c r="H482" t="b">
        <f>ISNA(VLOOKUP(J482,J806:J$823,1,0))</f>
        <v>1</v>
      </c>
      <c r="I482" s="27">
        <f>VLOOKUP(C482,SOURCE!S$6:Y$10018,7,0)</f>
        <v>1640</v>
      </c>
      <c r="J482" s="28" t="str">
        <f>VLOOKUP(C482,SOURCE!S$6:Y$10018,6,0)</f>
        <v>X_MEAN</v>
      </c>
      <c r="K482" s="30" t="str">
        <f t="shared" si="36"/>
        <v>x_BAR</v>
      </c>
      <c r="L482" s="40" t="str">
        <f>VLOOKUP(C482,SOURCE!S$6:Y$10018,2,0)</f>
        <v>Stat</v>
      </c>
      <c r="M482" t="str">
        <f>IF(VLOOKUP(I482,SOURCE!B:M,2,0)="/  { itemToBeCoded","To be coded","")</f>
        <v/>
      </c>
      <c r="N482" s="22"/>
      <c r="Q482" s="26" t="str">
        <f>VLOOKUP(I482,SOURCE!B:M,5,0)</f>
        <v>STD_x_BAR</v>
      </c>
      <c r="U482">
        <f t="shared" si="37"/>
        <v>51</v>
      </c>
      <c r="V482" s="53">
        <f t="shared" si="38"/>
        <v>299797199.25280225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str">
        <f>VLOOKUP(C483,SOURCE!$S$3:$Z$2839,8,0)</f>
        <v>ITM_XG</v>
      </c>
      <c r="E483" s="26" t="str">
        <f>CHAR(34)&amp;VLOOKUP(C483,SOURCE!$S$3:$Z$2839,6,0)&amp;CHAR(34)</f>
        <v>"X_GEO"</v>
      </c>
      <c r="F483" s="22" t="str">
        <f>VLOOKUP(C483,SOURCE!$S$3:$AA$2839,9,0)&amp;"           {"&amp;D483&amp;",   "&amp;E483&amp;"},"</f>
        <v>//           {ITM_XG,   "X_GEO"},</v>
      </c>
      <c r="H483" t="b">
        <f>ISNA(VLOOKUP(J483,J807:J$823,1,0))</f>
        <v>1</v>
      </c>
      <c r="I483" s="27">
        <f>VLOOKUP(C483,SOURCE!S$6:Y$10018,7,0)</f>
        <v>1641</v>
      </c>
      <c r="J483" s="28" t="str">
        <f>VLOOKUP(C483,SOURCE!S$6:Y$10018,6,0)</f>
        <v>X_GEO</v>
      </c>
      <c r="K483" s="30" t="str">
        <f t="shared" si="36"/>
        <v>x_BARG</v>
      </c>
      <c r="L483" s="40" t="str">
        <f>VLOOKUP(C483,SOURCE!S$6:Y$10018,2,0)</f>
        <v>Stat</v>
      </c>
      <c r="M483" t="str">
        <f>IF(VLOOKUP(I483,SOURCE!B:M,2,0)="/  { itemToBeCoded","To be coded","")</f>
        <v/>
      </c>
      <c r="N483" s="22"/>
      <c r="Q483" s="26" t="str">
        <f>VLOOKUP(I483,SOURCE!B:M,5,0)</f>
        <v>STD_x_BAR STD_SUB_G</v>
      </c>
      <c r="U483">
        <f t="shared" si="37"/>
        <v>51</v>
      </c>
      <c r="V483" s="53">
        <f t="shared" si="38"/>
        <v>299797199.25280225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str">
        <f>VLOOKUP(C484,SOURCE!$S$3:$Z$2839,8,0)</f>
        <v>ITM_XW</v>
      </c>
      <c r="E484" s="26" t="str">
        <f>CHAR(34)&amp;VLOOKUP(C484,SOURCE!$S$3:$Z$2839,6,0)&amp;CHAR(34)</f>
        <v>"X_WTD"</v>
      </c>
      <c r="F484" s="22" t="str">
        <f>VLOOKUP(C484,SOURCE!$S$3:$AA$2839,9,0)&amp;"           {"&amp;D484&amp;",   "&amp;E484&amp;"},"</f>
        <v>//           {ITM_XW,   "X_WTD"},</v>
      </c>
      <c r="H484" t="b">
        <f>ISNA(VLOOKUP(J484,J808:J$823,1,0))</f>
        <v>1</v>
      </c>
      <c r="I484" s="27">
        <f>VLOOKUP(C484,SOURCE!S$6:Y$10018,7,0)</f>
        <v>1642</v>
      </c>
      <c r="J484" s="28" t="str">
        <f>VLOOKUP(C484,SOURCE!S$6:Y$10018,6,0)</f>
        <v>X_WTD</v>
      </c>
      <c r="K484" s="30" t="str">
        <f t="shared" si="36"/>
        <v>x_BARw</v>
      </c>
      <c r="L484" s="40" t="str">
        <f>VLOOKUP(C484,SOURCE!S$6:Y$10018,2,0)</f>
        <v>Stat</v>
      </c>
      <c r="M484" t="str">
        <f>IF(VLOOKUP(I484,SOURCE!B:M,2,0)="/  { itemToBeCoded","To be coded","")</f>
        <v/>
      </c>
      <c r="N484" s="22"/>
      <c r="Q484" s="26" t="str">
        <f>VLOOKUP(I484,SOURCE!B:M,5,0)</f>
        <v>STD_x_BAR STD_SUB_w</v>
      </c>
      <c r="U484">
        <f t="shared" si="37"/>
        <v>51</v>
      </c>
      <c r="V484" s="53">
        <f t="shared" si="38"/>
        <v>299797199.25280225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str">
        <f>VLOOKUP(C485,SOURCE!$S$3:$Z$2839,8,0)</f>
        <v>ITM_XCIRC</v>
      </c>
      <c r="E485" s="26" t="str">
        <f>CHAR(34)&amp;VLOOKUP(C485,SOURCE!$S$3:$Z$2839,6,0)&amp;CHAR(34)</f>
        <v>"X_CIRC"</v>
      </c>
      <c r="F485" s="22" t="str">
        <f>VLOOKUP(C485,SOURCE!$S$3:$AA$2839,9,0)&amp;"           {"&amp;D485&amp;",   "&amp;E485&amp;"},"</f>
        <v>//           {ITM_XCIRC,   "X_CIRC"},</v>
      </c>
      <c r="H485" t="b">
        <f>ISNA(VLOOKUP(J485,J809:J$823,1,0))</f>
        <v>1</v>
      </c>
      <c r="I485" s="27">
        <f>VLOOKUP(C485,SOURCE!S$6:Y$10018,7,0)</f>
        <v>1643</v>
      </c>
      <c r="J485" s="28" t="str">
        <f>VLOOKUP(C485,SOURCE!S$6:Y$10018,6,0)</f>
        <v>X_CIRC</v>
      </c>
      <c r="K485" s="30" t="str">
        <f t="shared" si="36"/>
        <v>x_CIRC</v>
      </c>
      <c r="L485" s="40" t="str">
        <f>VLOOKUP(C485,SOURCE!S$6:Y$10018,2,0)</f>
        <v/>
      </c>
      <c r="M485" t="str">
        <f>IF(VLOOKUP(I485,SOURCE!B:M,2,0)="/  { itemToBeCoded","To be coded","")</f>
        <v/>
      </c>
      <c r="N485" s="22"/>
      <c r="Q485" s="26" t="str">
        <f>VLOOKUP(I485,SOURCE!B:M,5,0)</f>
        <v>STD_x_CIRC</v>
      </c>
      <c r="U485">
        <f t="shared" si="37"/>
        <v>51</v>
      </c>
      <c r="V485" s="53">
        <f t="shared" si="38"/>
        <v>299797199.25280225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str">
        <f>VLOOKUP(C486,SOURCE!$S$3:$Z$2839,8,0)</f>
        <v>ITM_XtoDATE</v>
      </c>
      <c r="E486" s="26" t="str">
        <f>CHAR(34)&amp;VLOOKUP(C486,SOURCE!$S$3:$Z$2839,6,0)&amp;CHAR(34)</f>
        <v>"X&gt;DATE"</v>
      </c>
      <c r="F486" s="22" t="str">
        <f>VLOOKUP(C486,SOURCE!$S$3:$AA$2839,9,0)&amp;"           {"&amp;D486&amp;",   "&amp;E486&amp;"},"</f>
        <v>//           {ITM_XtoDATE,   "X&gt;DATE"},</v>
      </c>
      <c r="H486" t="b">
        <f>ISNA(VLOOKUP(J486,J810:J$823,1,0))</f>
        <v>1</v>
      </c>
      <c r="I486" s="27">
        <f>VLOOKUP(C486,SOURCE!S$6:Y$10018,7,0)</f>
        <v>1644</v>
      </c>
      <c r="J486" s="28" t="str">
        <f>VLOOKUP(C486,SOURCE!S$6:Y$10018,6,0)</f>
        <v>X&gt;DATE</v>
      </c>
      <c r="K486" s="30" t="str">
        <f t="shared" si="36"/>
        <v>x&gt;DATE</v>
      </c>
      <c r="L486" s="40" t="str">
        <f>VLOOKUP(C486,SOURCE!S$6:Y$10018,2,0)</f>
        <v/>
      </c>
      <c r="M486" t="str">
        <f>IF(VLOOKUP(I486,SOURCE!B:M,2,0)="/  { itemToBeCoded","To be coded","")</f>
        <v/>
      </c>
      <c r="N486" s="22"/>
      <c r="Q486" s="26" t="str">
        <f>VLOOKUP(I486,SOURCE!B:M,5,0)</f>
        <v>"x" STD_RIGHT_ARROW "DATE"</v>
      </c>
      <c r="U486">
        <f t="shared" si="37"/>
        <v>51</v>
      </c>
      <c r="V486" s="53">
        <f t="shared" si="38"/>
        <v>299797199.25280225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str">
        <f>VLOOKUP(C487,SOURCE!$S$3:$Z$2839,8,0)</f>
        <v>ITM_XtoALPHA</v>
      </c>
      <c r="E487" s="26" t="str">
        <f>CHAR(34)&amp;VLOOKUP(C487,SOURCE!$S$3:$Z$2839,6,0)&amp;CHAR(34)</f>
        <v>"X&gt;ALPHA"</v>
      </c>
      <c r="F487" s="22" t="str">
        <f>VLOOKUP(C487,SOURCE!$S$3:$AA$2839,9,0)&amp;"           {"&amp;D487&amp;",   "&amp;E487&amp;"},"</f>
        <v>//           {ITM_XtoALPHA,   "X&gt;ALPHA"},</v>
      </c>
      <c r="H487" t="b">
        <f>ISNA(VLOOKUP(J487,J811:J$823,1,0))</f>
        <v>1</v>
      </c>
      <c r="I487" s="27">
        <f>VLOOKUP(C487,SOURCE!S$6:Y$10018,7,0)</f>
        <v>1645</v>
      </c>
      <c r="J487" s="28" t="str">
        <f>VLOOKUP(C487,SOURCE!S$6:Y$10018,6,0)</f>
        <v>X&gt;ALPHA</v>
      </c>
      <c r="K487" s="30" t="str">
        <f t="shared" si="36"/>
        <v>x&gt;alpha</v>
      </c>
      <c r="L487" s="40" t="str">
        <f>VLOOKUP(C487,SOURCE!S$6:Y$10018,2,0)</f>
        <v>STACK</v>
      </c>
      <c r="M487" t="str">
        <f>IF(VLOOKUP(I487,SOURCE!B:M,2,0)="/  { itemToBeCoded","To be coded","")</f>
        <v/>
      </c>
      <c r="N487" s="22"/>
      <c r="Q487" s="26" t="str">
        <f>VLOOKUP(I487,SOURCE!B:M,5,0)</f>
        <v>"x" STD_RIGHT_ARROW STD_alpha</v>
      </c>
      <c r="U487">
        <f t="shared" si="37"/>
        <v>51</v>
      </c>
      <c r="V487" s="53">
        <f t="shared" si="38"/>
        <v>299797199.25280225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str">
        <f>VLOOKUP(C488,SOURCE!$S$3:$Z$2839,8,0)</f>
        <v>ITM_M_QR</v>
      </c>
      <c r="E488" s="26" t="str">
        <f>CHAR(34)&amp;VLOOKUP(C488,SOURCE!$S$3:$Z$2839,6,0)&amp;CHAR(34)</f>
        <v>"M.QR"</v>
      </c>
      <c r="F488" s="22" t="str">
        <f>VLOOKUP(C488,SOURCE!$S$3:$AA$2839,9,0)&amp;"           {"&amp;D488&amp;",   "&amp;E488&amp;"},"</f>
        <v>//           {ITM_M_QR,   "M.QR"},</v>
      </c>
      <c r="H488" t="b">
        <f>ISNA(VLOOKUP(J488,J812:J$823,1,0))</f>
        <v>1</v>
      </c>
      <c r="I488" s="27">
        <f>VLOOKUP(C488,SOURCE!S$6:Y$10018,7,0)</f>
        <v>1646</v>
      </c>
      <c r="J488" s="28" t="str">
        <f>VLOOKUP(C488,SOURCE!S$6:Y$10018,6,0)</f>
        <v>M.QR</v>
      </c>
      <c r="K488" s="30" t="str">
        <f t="shared" si="36"/>
        <v>M.QR</v>
      </c>
      <c r="L488" s="40" t="str">
        <f>VLOOKUP(C488,SOURCE!S$6:Y$10018,2,0)</f>
        <v/>
      </c>
      <c r="M488" t="str">
        <f>IF(VLOOKUP(I488,SOURCE!B:M,2,0)="/  { itemToBeCoded","To be coded","")</f>
        <v/>
      </c>
      <c r="N488" s="22"/>
      <c r="Q488" s="26" t="str">
        <f>VLOOKUP(I488,SOURCE!B:M,5,0)</f>
        <v>"M.QR"</v>
      </c>
      <c r="U488">
        <f t="shared" si="37"/>
        <v>51</v>
      </c>
      <c r="V488" s="53">
        <f t="shared" si="38"/>
        <v>299797199.25280225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str">
        <f>VLOOKUP(C489,SOURCE!$S$3:$Z$2839,8,0)</f>
        <v>ITM_YEAR</v>
      </c>
      <c r="E489" s="26" t="str">
        <f>CHAR(34)&amp;VLOOKUP(C489,SOURCE!$S$3:$Z$2839,6,0)&amp;CHAR(34)</f>
        <v>"YEAR"</v>
      </c>
      <c r="F489" s="22" t="str">
        <f>VLOOKUP(C489,SOURCE!$S$3:$AA$2839,9,0)&amp;"           {"&amp;D489&amp;",   "&amp;E489&amp;"},"</f>
        <v>//           {ITM_YEAR,   "YEAR"},</v>
      </c>
      <c r="H489" t="b">
        <f>ISNA(VLOOKUP(J489,J813:J$823,1,0))</f>
        <v>1</v>
      </c>
      <c r="I489" s="27">
        <f>VLOOKUP(C489,SOURCE!S$6:Y$10018,7,0)</f>
        <v>1647</v>
      </c>
      <c r="J489" s="28" t="str">
        <f>VLOOKUP(C489,SOURCE!S$6:Y$10018,6,0)</f>
        <v>YEAR</v>
      </c>
      <c r="K489" s="30" t="str">
        <f t="shared" si="36"/>
        <v>YEAR</v>
      </c>
      <c r="L489" s="40" t="str">
        <f>VLOOKUP(C489,SOURCE!S$6:Y$10018,2,0)</f>
        <v/>
      </c>
      <c r="M489" t="str">
        <f>IF(VLOOKUP(I489,SOURCE!B:M,2,0)="/  { itemToBeCoded","To be coded","")</f>
        <v/>
      </c>
      <c r="N489" s="22"/>
      <c r="Q489" s="26" t="str">
        <f>VLOOKUP(I489,SOURCE!B:M,5,0)</f>
        <v>"YEAR"</v>
      </c>
      <c r="U489">
        <f t="shared" si="37"/>
        <v>51</v>
      </c>
      <c r="V489" s="53">
        <f t="shared" si="38"/>
        <v>299797199.25280225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str">
        <f>VLOOKUP(C490,SOURCE!$S$3:$Z$2839,8,0)</f>
        <v>ITM_YCIRC</v>
      </c>
      <c r="E490" s="26" t="str">
        <f>CHAR(34)&amp;VLOOKUP(C490,SOURCE!$S$3:$Z$2839,6,0)&amp;CHAR(34)</f>
        <v>"Y_CIRC"</v>
      </c>
      <c r="F490" s="22" t="str">
        <f>VLOOKUP(C490,SOURCE!$S$3:$AA$2839,9,0)&amp;"           {"&amp;D490&amp;",   "&amp;E490&amp;"},"</f>
        <v>//           {ITM_YCIRC,   "Y_CIRC"},</v>
      </c>
      <c r="H490" t="b">
        <f>ISNA(VLOOKUP(J490,J814:J$823,1,0))</f>
        <v>1</v>
      </c>
      <c r="I490" s="27">
        <f>VLOOKUP(C490,SOURCE!S$6:Y$10018,7,0)</f>
        <v>1648</v>
      </c>
      <c r="J490" s="28" t="str">
        <f>VLOOKUP(C490,SOURCE!S$6:Y$10018,6,0)</f>
        <v>Y_CIRC</v>
      </c>
      <c r="K490" s="30" t="str">
        <f t="shared" si="36"/>
        <v>y_CIRC</v>
      </c>
      <c r="L490" s="40" t="str">
        <f>VLOOKUP(C490,SOURCE!S$6:Y$10018,2,0)</f>
        <v/>
      </c>
      <c r="M490" t="str">
        <f>IF(VLOOKUP(I490,SOURCE!B:M,2,0)="/  { itemToBeCoded","To be coded","")</f>
        <v/>
      </c>
      <c r="N490" s="22"/>
      <c r="Q490" s="26" t="str">
        <f>VLOOKUP(I490,SOURCE!B:M,5,0)</f>
        <v>STD_y_CIRC</v>
      </c>
      <c r="U490">
        <f t="shared" si="37"/>
        <v>51</v>
      </c>
      <c r="V490" s="53">
        <f t="shared" si="38"/>
        <v>299797199.25280225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str">
        <f>VLOOKUP(C491,SOURCE!$S$3:$Z$2839,8,0)</f>
        <v>ITM_YMD</v>
      </c>
      <c r="E491" s="26" t="str">
        <f>CHAR(34)&amp;VLOOKUP(C491,SOURCE!$S$3:$Z$2839,6,0)&amp;CHAR(34)</f>
        <v>"Y.MD"</v>
      </c>
      <c r="F491" s="22" t="str">
        <f>VLOOKUP(C491,SOURCE!$S$3:$AA$2839,9,0)&amp;"           {"&amp;D491&amp;",   "&amp;E491&amp;"},"</f>
        <v>//           {ITM_YMD,   "Y.MD"},</v>
      </c>
      <c r="H491" t="b">
        <f>ISNA(VLOOKUP(J491,J815:J$823,1,0))</f>
        <v>1</v>
      </c>
      <c r="I491" s="27">
        <f>VLOOKUP(C491,SOURCE!S$6:Y$10018,7,0)</f>
        <v>1649</v>
      </c>
      <c r="J491" s="28" t="str">
        <f>VLOOKUP(C491,SOURCE!S$6:Y$10018,6,0)</f>
        <v>Y.MD</v>
      </c>
      <c r="K491" s="30" t="str">
        <f t="shared" si="36"/>
        <v>Y.MD</v>
      </c>
      <c r="L491" s="40" t="str">
        <f>VLOOKUP(C491,SOURCE!S$6:Y$10018,2,0)</f>
        <v/>
      </c>
      <c r="M491" t="str">
        <f>IF(VLOOKUP(I491,SOURCE!B:M,2,0)="/  { itemToBeCoded","To be coded","")</f>
        <v/>
      </c>
      <c r="N491" s="22"/>
      <c r="Q491" s="26" t="str">
        <f>VLOOKUP(I491,SOURCE!B:M,5,0)</f>
        <v>"Y.MD"</v>
      </c>
      <c r="U491">
        <f t="shared" si="37"/>
        <v>51</v>
      </c>
      <c r="V491" s="53">
        <f t="shared" si="38"/>
        <v>299797199.25280225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str">
        <f>VLOOKUP(C492,SOURCE!$S$3:$Z$2839,8,0)</f>
        <v>ITM_Yex</v>
      </c>
      <c r="E492" s="26" t="str">
        <f>CHAR(34)&amp;VLOOKUP(C492,SOURCE!$S$3:$Z$2839,6,0)&amp;CHAR(34)</f>
        <v>"Y&lt;&gt;"</v>
      </c>
      <c r="F492" s="22" t="str">
        <f>VLOOKUP(C492,SOURCE!$S$3:$AA$2839,9,0)&amp;"           {"&amp;D492&amp;",   "&amp;E492&amp;"},"</f>
        <v>//           {ITM_Yex,   "Y&lt;&gt;"},</v>
      </c>
      <c r="H492" t="b">
        <f>ISNA(VLOOKUP(J492,J816:J$823,1,0))</f>
        <v>1</v>
      </c>
      <c r="I492" s="27">
        <f>VLOOKUP(C492,SOURCE!S$6:Y$10018,7,0)</f>
        <v>1650</v>
      </c>
      <c r="J492" s="28" t="str">
        <f>VLOOKUP(C492,SOURCE!S$6:Y$10018,6,0)</f>
        <v>Y&lt;&gt;</v>
      </c>
      <c r="K492" s="30" t="str">
        <f t="shared" si="36"/>
        <v>y&lt;&gt;</v>
      </c>
      <c r="L492" s="40" t="str">
        <f>VLOOKUP(C492,SOURCE!S$6:Y$10018,2,0)</f>
        <v>STACK</v>
      </c>
      <c r="M492" t="str">
        <f>IF(VLOOKUP(I492,SOURCE!B:M,2,0)="/  { itemToBeCoded","To be coded","")</f>
        <v/>
      </c>
      <c r="N492" s="22"/>
      <c r="Q492" s="26" t="str">
        <f>VLOOKUP(I492,SOURCE!B:M,5,0)</f>
        <v>"y" STD_LEFT_RIGHT_ARROWS</v>
      </c>
      <c r="U492">
        <f t="shared" si="37"/>
        <v>51</v>
      </c>
      <c r="V492" s="53">
        <f t="shared" si="38"/>
        <v>299797199.25280225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str">
        <f>VLOOKUP(C493,SOURCE!$S$3:$Z$2839,8,0)</f>
        <v>ITM_Zex</v>
      </c>
      <c r="E493" s="26" t="str">
        <f>CHAR(34)&amp;VLOOKUP(C493,SOURCE!$S$3:$Z$2839,6,0)&amp;CHAR(34)</f>
        <v>"Z&lt;&gt;"</v>
      </c>
      <c r="F493" s="22" t="str">
        <f>VLOOKUP(C493,SOURCE!$S$3:$AA$2839,9,0)&amp;"           {"&amp;D493&amp;",   "&amp;E493&amp;"},"</f>
        <v>//           {ITM_Zex,   "Z&lt;&gt;"},</v>
      </c>
      <c r="H493" t="b">
        <f>ISNA(VLOOKUP(J493,J817:J$823,1,0))</f>
        <v>1</v>
      </c>
      <c r="I493" s="27">
        <f>VLOOKUP(C493,SOURCE!S$6:Y$10018,7,0)</f>
        <v>1651</v>
      </c>
      <c r="J493" s="28" t="str">
        <f>VLOOKUP(C493,SOURCE!S$6:Y$10018,6,0)</f>
        <v>Z&lt;&gt;</v>
      </c>
      <c r="K493" s="30" t="str">
        <f t="shared" si="36"/>
        <v>z&lt;&gt;</v>
      </c>
      <c r="L493" s="40" t="str">
        <f>VLOOKUP(C493,SOURCE!S$6:Y$10018,2,0)</f>
        <v>STACK</v>
      </c>
      <c r="M493" t="str">
        <f>IF(VLOOKUP(I493,SOURCE!B:M,2,0)="/  { itemToBeCoded","To be coded","")</f>
        <v/>
      </c>
      <c r="N493" s="22"/>
      <c r="Q493" s="26" t="str">
        <f>VLOOKUP(I493,SOURCE!B:M,5,0)</f>
        <v>"z" STD_LEFT_RIGHT_ARROWS</v>
      </c>
      <c r="U493">
        <f t="shared" si="37"/>
        <v>51</v>
      </c>
      <c r="V493" s="53">
        <f t="shared" si="38"/>
        <v>299797199.25280225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str">
        <f>VLOOKUP(C494,SOURCE!$S$3:$Z$2839,8,0)</f>
        <v>ITM_XMAX</v>
      </c>
      <c r="E494" s="26" t="str">
        <f>CHAR(34)&amp;VLOOKUP(C494,SOURCE!$S$3:$Z$2839,6,0)&amp;CHAR(34)</f>
        <v>"XMAX"</v>
      </c>
      <c r="F494" s="22" t="str">
        <f>VLOOKUP(C494,SOURCE!$S$3:$AA$2839,9,0)&amp;"           {"&amp;D494&amp;",   "&amp;E494&amp;"},"</f>
        <v>//           {ITM_XMAX,   "XMAX"},</v>
      </c>
      <c r="H494" t="b">
        <f>ISNA(VLOOKUP(J494,J818:J$823,1,0))</f>
        <v>1</v>
      </c>
      <c r="I494" s="27">
        <f>VLOOKUP(C494,SOURCE!S$6:Y$10018,7,0)</f>
        <v>1653</v>
      </c>
      <c r="J494" s="28" t="str">
        <f>VLOOKUP(C494,SOURCE!S$6:Y$10018,6,0)</f>
        <v>XMAX</v>
      </c>
      <c r="K494" s="30" t="str">
        <f t="shared" si="36"/>
        <v>xmax</v>
      </c>
      <c r="L494" s="40" t="str">
        <f>VLOOKUP(C494,SOURCE!S$6:Y$10018,2,0)</f>
        <v>Stat</v>
      </c>
      <c r="M494" t="str">
        <f>IF(VLOOKUP(I494,SOURCE!B:M,2,0)="/  { itemToBeCoded","To be coded","")</f>
        <v/>
      </c>
      <c r="N494" s="22"/>
      <c r="Q494" s="26" t="str">
        <f>VLOOKUP(I494,SOURCE!B:M,5,0)</f>
        <v>"x" STD_SUB_m STD_SUB_a STD_SUB_x</v>
      </c>
      <c r="U494">
        <f t="shared" si="37"/>
        <v>51</v>
      </c>
      <c r="V494" s="53">
        <f t="shared" si="38"/>
        <v>299797199.25280225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str">
        <f>VLOOKUP(C495,SOURCE!$S$3:$Z$2839,8,0)</f>
        <v>ITM_XMIN</v>
      </c>
      <c r="E495" s="26" t="str">
        <f>CHAR(34)&amp;VLOOKUP(C495,SOURCE!$S$3:$Z$2839,6,0)&amp;CHAR(34)</f>
        <v>"XMIN"</v>
      </c>
      <c r="F495" s="22" t="str">
        <f>VLOOKUP(C495,SOURCE!$S$3:$AA$2839,9,0)&amp;"           {"&amp;D495&amp;",   "&amp;E495&amp;"},"</f>
        <v>//           {ITM_XMIN,   "XMIN"},</v>
      </c>
      <c r="H495" t="b">
        <f>ISNA(VLOOKUP(J495,J819:J$823,1,0))</f>
        <v>1</v>
      </c>
      <c r="I495" s="27">
        <f>VLOOKUP(C495,SOURCE!S$6:Y$10018,7,0)</f>
        <v>1654</v>
      </c>
      <c r="J495" s="28" t="str">
        <f>VLOOKUP(C495,SOURCE!S$6:Y$10018,6,0)</f>
        <v>XMIN</v>
      </c>
      <c r="K495" s="30" t="str">
        <f t="shared" si="36"/>
        <v>xmin</v>
      </c>
      <c r="L495" s="40" t="str">
        <f>VLOOKUP(C495,SOURCE!S$6:Y$10018,2,0)</f>
        <v>Stat</v>
      </c>
      <c r="M495" t="str">
        <f>IF(VLOOKUP(I495,SOURCE!B:M,2,0)="/  { itemToBeCoded","To be coded","")</f>
        <v/>
      </c>
      <c r="N495" s="22"/>
      <c r="Q495" s="26" t="str">
        <f>VLOOKUP(I495,SOURCE!B:M,5,0)</f>
        <v>"x" STD_SUB_m STD_SUB_i STD_SUB_n</v>
      </c>
      <c r="U495">
        <f t="shared" si="37"/>
        <v>51</v>
      </c>
      <c r="V495" s="53">
        <f t="shared" si="38"/>
        <v>299797199.25280225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str">
        <f>VLOOKUP(C496,SOURCE!$S$3:$Z$2839,8,0)</f>
        <v>ITM_BETAXY</v>
      </c>
      <c r="E496" s="26" t="str">
        <f>CHAR(34)&amp;VLOOKUP(C496,SOURCE!$S$3:$Z$2839,6,0)&amp;CHAR(34)</f>
        <v>"BETA"</v>
      </c>
      <c r="F496" s="22" t="str">
        <f>VLOOKUP(C496,SOURCE!$S$3:$AA$2839,9,0)&amp;"           {"&amp;D496&amp;",   "&amp;E496&amp;"},"</f>
        <v>//           {ITM_BETAXY,   "BETA"},</v>
      </c>
      <c r="H496" t="b">
        <f>ISNA(VLOOKUP(J496,J820:J$823,1,0))</f>
        <v>1</v>
      </c>
      <c r="I496" s="27">
        <f>VLOOKUP(C496,SOURCE!S$6:Y$10018,7,0)</f>
        <v>1661</v>
      </c>
      <c r="J496" s="28" t="str">
        <f>VLOOKUP(C496,SOURCE!S$6:Y$10018,6,0)</f>
        <v>BETA</v>
      </c>
      <c r="K496" s="30" t="str">
        <f t="shared" si="36"/>
        <v>beta(x,y)</v>
      </c>
      <c r="L496" s="40" t="str">
        <f>VLOOKUP(C496,SOURCE!S$6:Y$10018,2,0)</f>
        <v/>
      </c>
      <c r="M496" t="str">
        <f>IF(VLOOKUP(I496,SOURCE!B:M,2,0)="/  { itemToBeCoded","To be coded","")</f>
        <v/>
      </c>
      <c r="N496" s="22"/>
      <c r="Q496" s="26" t="str">
        <f>VLOOKUP(I496,SOURCE!B:M,5,0)</f>
        <v>STD_beta "(x,y)"</v>
      </c>
      <c r="U496">
        <f t="shared" si="37"/>
        <v>51</v>
      </c>
      <c r="V496" s="53">
        <f t="shared" si="38"/>
        <v>299797199.25280225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str">
        <f>VLOOKUP(C497,SOURCE!$S$3:$Z$2839,8,0)</f>
        <v>ITM_gammaXY</v>
      </c>
      <c r="E497" s="26" t="str">
        <f>CHAR(34)&amp;VLOOKUP(C497,SOURCE!$S$3:$Z$2839,6,0)&amp;CHAR(34)</f>
        <v>"GAMMAXY"</v>
      </c>
      <c r="F497" s="22" t="str">
        <f>VLOOKUP(C497,SOURCE!$S$3:$AA$2839,9,0)&amp;"           {"&amp;D497&amp;",   "&amp;E497&amp;"},"</f>
        <v>//           {ITM_gammaXY,   "GAMMAXY"},</v>
      </c>
      <c r="H497" t="b">
        <f>ISNA(VLOOKUP(J497,J821:J$823,1,0))</f>
        <v>1</v>
      </c>
      <c r="I497" s="27">
        <f>VLOOKUP(C497,SOURCE!S$6:Y$10018,7,0)</f>
        <v>1662</v>
      </c>
      <c r="J497" s="28" t="str">
        <f>VLOOKUP(C497,SOURCE!S$6:Y$10018,6,0)</f>
        <v>GAMMAXY</v>
      </c>
      <c r="K497" s="30" t="str">
        <f t="shared" si="36"/>
        <v>gammaxy</v>
      </c>
      <c r="L497" s="40" t="str">
        <f>VLOOKUP(C497,SOURCE!S$6:Y$10018,2,0)</f>
        <v/>
      </c>
      <c r="M497" t="str">
        <f>IF(VLOOKUP(I497,SOURCE!B:M,2,0)="/  { itemToBeCoded","To be coded","")</f>
        <v/>
      </c>
      <c r="N497" s="22"/>
      <c r="Q497" s="26" t="str">
        <f>VLOOKUP(I497,SOURCE!B:M,5,0)</f>
        <v>STD_gamma STD_SUB_x STD_SUB_y</v>
      </c>
      <c r="U497">
        <f t="shared" si="37"/>
        <v>51</v>
      </c>
      <c r="V497" s="53">
        <f t="shared" si="38"/>
        <v>299797199.25280225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str">
        <f>VLOOKUP(C498,SOURCE!$S$3:$Z$2839,8,0)</f>
        <v>ITM_GAMMAXY</v>
      </c>
      <c r="E498" s="26" t="str">
        <f>CHAR(34)&amp;VLOOKUP(C498,SOURCE!$S$3:$Z$2839,6,0)&amp;CHAR(34)</f>
        <v>"GAMMAXY"</v>
      </c>
      <c r="F498" s="22" t="str">
        <f>VLOOKUP(C498,SOURCE!$S$3:$AA$2839,9,0)&amp;"           {"&amp;D498&amp;",   "&amp;E498&amp;"},"</f>
        <v>//           {ITM_GAMMAXY,   "GAMMAXY"},</v>
      </c>
      <c r="H498" t="b">
        <f>ISNA(VLOOKUP(J498,J822:J$823,1,0))</f>
        <v>1</v>
      </c>
      <c r="I498" s="27">
        <f>VLOOKUP(C498,SOURCE!S$6:Y$10018,7,0)</f>
        <v>1663</v>
      </c>
      <c r="J498" s="28" t="str">
        <f>VLOOKUP(C498,SOURCE!S$6:Y$10018,6,0)</f>
        <v>GAMMAXY</v>
      </c>
      <c r="K498" s="30" t="str">
        <f t="shared" si="36"/>
        <v>GAMMAxy</v>
      </c>
      <c r="L498" s="40" t="str">
        <f>VLOOKUP(C498,SOURCE!S$6:Y$10018,2,0)</f>
        <v/>
      </c>
      <c r="M498" t="str">
        <f>IF(VLOOKUP(I498,SOURCE!B:M,2,0)="/  { itemToBeCoded","To be coded","")</f>
        <v/>
      </c>
      <c r="N498" s="22"/>
      <c r="Q498" s="26" t="str">
        <f>VLOOKUP(I498,SOURCE!B:M,5,0)</f>
        <v>STD_GAMMA STD_SUB_x STD_SUB_y</v>
      </c>
      <c r="U498">
        <f t="shared" si="37"/>
        <v>51</v>
      </c>
      <c r="V498" s="53">
        <f t="shared" si="38"/>
        <v>299797199.25280225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str">
        <f>VLOOKUP(C499,SOURCE!$S$3:$Z$2839,8,0)</f>
        <v>ITM_GAMMAX</v>
      </c>
      <c r="E499" s="26" t="str">
        <f>CHAR(34)&amp;VLOOKUP(C499,SOURCE!$S$3:$Z$2839,6,0)&amp;CHAR(34)</f>
        <v>"GAMMA"</v>
      </c>
      <c r="F499" s="22" t="str">
        <f>VLOOKUP(C499,SOURCE!$S$3:$AA$2839,9,0)&amp;"           {"&amp;D499&amp;",   "&amp;E499&amp;"},"</f>
        <v>//           {ITM_GAMMAX,   "GAMMA"},</v>
      </c>
      <c r="H499" t="b">
        <f>ISNA(VLOOKUP(J499,J823:J$823,1,0))</f>
        <v>1</v>
      </c>
      <c r="I499" s="27">
        <f>VLOOKUP(C499,SOURCE!S$6:Y$10018,7,0)</f>
        <v>1664</v>
      </c>
      <c r="J499" s="28" t="str">
        <f>VLOOKUP(C499,SOURCE!S$6:Y$10018,6,0)</f>
        <v>GAMMA</v>
      </c>
      <c r="K499" s="30" t="str">
        <f t="shared" si="36"/>
        <v>GAMMA(x)</v>
      </c>
      <c r="L499" s="40" t="str">
        <f>VLOOKUP(C499,SOURCE!S$6:Y$10018,2,0)</f>
        <v>Math</v>
      </c>
      <c r="M499" t="str">
        <f>IF(VLOOKUP(I499,SOURCE!B:M,2,0)="/  { itemToBeCoded","To be coded","")</f>
        <v/>
      </c>
      <c r="N499" s="22"/>
      <c r="Q499" s="26" t="str">
        <f>VLOOKUP(I499,SOURCE!B:M,5,0)</f>
        <v>STD_GAMMA "(x)"</v>
      </c>
      <c r="U499">
        <f t="shared" si="37"/>
        <v>51</v>
      </c>
      <c r="V499" s="53">
        <f t="shared" si="38"/>
        <v>299797199.25280225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str">
        <f>VLOOKUP(C500,SOURCE!$S$3:$Z$2839,8,0)</f>
        <v>ITM_YYX</v>
      </c>
      <c r="E500" s="26" t="str">
        <f>CHAR(34)&amp;VLOOKUP(C500,SOURCE!$S$3:$Z$2839,6,0)&amp;CHAR(34)</f>
        <v>"YY(X)"</v>
      </c>
      <c r="F500" s="22" t="str">
        <f>VLOOKUP(C500,SOURCE!$S$3:$AA$2839,9,0)&amp;"           {"&amp;D500&amp;",   "&amp;E500&amp;"},"</f>
        <v>//           {ITM_YYX,   "YY(X)"},</v>
      </c>
      <c r="H500" t="b">
        <f>ISNA(VLOOKUP(J500,J$823:J824,1,0))</f>
        <v>1</v>
      </c>
      <c r="I500" s="27">
        <f>VLOOKUP(C500,SOURCE!S$6:Y$10018,7,0)</f>
        <v>1665</v>
      </c>
      <c r="J500" s="28" t="str">
        <f>VLOOKUP(C500,SOURCE!S$6:Y$10018,6,0)</f>
        <v>YY(X)</v>
      </c>
      <c r="K500" s="30" t="str">
        <f t="shared" si="36"/>
        <v>Yy(x)</v>
      </c>
      <c r="L500" s="40" t="str">
        <f>VLOOKUP(C500,SOURCE!S$6:Y$10018,2,0)</f>
        <v/>
      </c>
      <c r="M500" t="str">
        <f>IF(VLOOKUP(I500,SOURCE!B:M,2,0)="/  { itemToBeCoded","To be coded","")</f>
        <v/>
      </c>
      <c r="N500" s="22"/>
      <c r="Q500" s="26" t="str">
        <f>VLOOKUP(I500,SOURCE!B:M,5,0)</f>
        <v>"Y" STD_SUB_y "(x)"</v>
      </c>
      <c r="U500">
        <f t="shared" si="37"/>
        <v>51</v>
      </c>
      <c r="V500" s="53">
        <f t="shared" si="38"/>
        <v>299797199.25280225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str">
        <f>VLOOKUP(C501,SOURCE!$S$3:$Z$2839,8,0)</f>
        <v>ITM_DELTAPC</v>
      </c>
      <c r="E501" s="26" t="str">
        <f>CHAR(34)&amp;VLOOKUP(C501,SOURCE!$S$3:$Z$2839,6,0)&amp;CHAR(34)</f>
        <v>"DELTA%"</v>
      </c>
      <c r="F501" s="22" t="str">
        <f>VLOOKUP(C501,SOURCE!$S$3:$AA$2839,9,0)&amp;"           {"&amp;D501&amp;",   "&amp;E501&amp;"},"</f>
        <v>//           {ITM_DELTAPC,   "DELTA%"},</v>
      </c>
      <c r="H501" t="b">
        <f>ISNA(VLOOKUP(J501,J$823:J825,1,0))</f>
        <v>1</v>
      </c>
      <c r="I501" s="27">
        <f>VLOOKUP(C501,SOURCE!S$6:Y$10018,7,0)</f>
        <v>1666</v>
      </c>
      <c r="J501" s="28" t="str">
        <f>VLOOKUP(C501,SOURCE!S$6:Y$10018,6,0)</f>
        <v>DELTA%</v>
      </c>
      <c r="K501" s="30" t="str">
        <f t="shared" si="36"/>
        <v>DELTA%</v>
      </c>
      <c r="L501" s="40" t="str">
        <f>VLOOKUP(C501,SOURCE!S$6:Y$10018,2,0)</f>
        <v>Math</v>
      </c>
      <c r="M501" t="str">
        <f>IF(VLOOKUP(I501,SOURCE!B:M,2,0)="/  { itemToBeCoded","To be coded","")</f>
        <v/>
      </c>
      <c r="N501" s="22"/>
      <c r="Q501" s="26" t="str">
        <f>VLOOKUP(I501,SOURCE!B:M,5,0)</f>
        <v>STD_DELTA "%"</v>
      </c>
      <c r="U501">
        <f t="shared" si="37"/>
        <v>51</v>
      </c>
      <c r="V501" s="53">
        <f t="shared" si="38"/>
        <v>299797199.25280225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str">
        <f>VLOOKUP(C502,SOURCE!$S$3:$Z$2839,8,0)</f>
        <v>ITM_SCATTFACT</v>
      </c>
      <c r="E502" s="26" t="str">
        <f>CHAR(34)&amp;VLOOKUP(C502,SOURCE!$S$3:$Z$2839,6,0)&amp;CHAR(34)</f>
        <v>"EPSILON"</v>
      </c>
      <c r="F502" s="22" t="str">
        <f>VLOOKUP(C502,SOURCE!$S$3:$AA$2839,9,0)&amp;"           {"&amp;D502&amp;",   "&amp;E502&amp;"},"</f>
        <v>//           {ITM_SCATTFACT,   "EPSILON"},</v>
      </c>
      <c r="H502" t="b">
        <f>ISNA(VLOOKUP(J502,J$823:J826,1,0))</f>
        <v>1</v>
      </c>
      <c r="I502" s="27">
        <f>VLOOKUP(C502,SOURCE!S$6:Y$10018,7,0)</f>
        <v>1667</v>
      </c>
      <c r="J502" s="28" t="str">
        <f>VLOOKUP(C502,SOURCE!S$6:Y$10018,6,0)</f>
        <v>EPSILON</v>
      </c>
      <c r="K502" s="30" t="str">
        <f t="shared" si="36"/>
        <v>epsilon</v>
      </c>
      <c r="L502" s="40">
        <f>VLOOKUP(C502,SOURCE!S$6:Y$10018,2,0)</f>
        <v>0</v>
      </c>
      <c r="M502" t="str">
        <f>IF(VLOOKUP(I502,SOURCE!B:M,2,0)="/  { itemToBeCoded","To be coded","")</f>
        <v/>
      </c>
      <c r="N502" s="22"/>
      <c r="Q502" s="26" t="str">
        <f>VLOOKUP(I502,SOURCE!B:M,5,0)</f>
        <v>STD_epsilon</v>
      </c>
      <c r="U502">
        <f t="shared" si="37"/>
        <v>51</v>
      </c>
      <c r="V502" s="53">
        <f t="shared" si="38"/>
        <v>299797199.25280225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str">
        <f>VLOOKUP(C503,SOURCE!$S$3:$Z$2839,8,0)</f>
        <v>ITM_SCATTFACTm</v>
      </c>
      <c r="E503" s="26" t="str">
        <f>CHAR(34)&amp;VLOOKUP(C503,SOURCE!$S$3:$Z$2839,6,0)&amp;CHAR(34)</f>
        <v>"EPSILONM"</v>
      </c>
      <c r="F503" s="22" t="str">
        <f>VLOOKUP(C503,SOURCE!$S$3:$AA$2839,9,0)&amp;"           {"&amp;D503&amp;",   "&amp;E503&amp;"},"</f>
        <v>//           {ITM_SCATTFACTm,   "EPSILONM"},</v>
      </c>
      <c r="H503" t="b">
        <f>ISNA(VLOOKUP(J503,J$823:J827,1,0))</f>
        <v>1</v>
      </c>
      <c r="I503" s="27">
        <f>VLOOKUP(C503,SOURCE!S$6:Y$10018,7,0)</f>
        <v>1668</v>
      </c>
      <c r="J503" s="28" t="str">
        <f>VLOOKUP(C503,SOURCE!S$6:Y$10018,6,0)</f>
        <v>EPSILONM</v>
      </c>
      <c r="K503" s="30" t="str">
        <f t="shared" si="36"/>
        <v>epsilonm</v>
      </c>
      <c r="L503" s="40">
        <f>VLOOKUP(C503,SOURCE!S$6:Y$10018,2,0)</f>
        <v>0</v>
      </c>
      <c r="M503" t="str">
        <f>IF(VLOOKUP(I503,SOURCE!B:M,2,0)="/  { itemToBeCoded","To be coded","")</f>
        <v/>
      </c>
      <c r="N503" s="22"/>
      <c r="Q503" s="26" t="str">
        <f>VLOOKUP(I503,SOURCE!B:M,5,0)</f>
        <v>STD_epsilon STD_SUB_m</v>
      </c>
      <c r="U503">
        <f t="shared" si="37"/>
        <v>51</v>
      </c>
      <c r="V503" s="53">
        <f t="shared" si="38"/>
        <v>299797199.25280225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str">
        <f>VLOOKUP(C504,SOURCE!$S$3:$Z$2839,8,0)</f>
        <v>ITM_SCATTFACTp</v>
      </c>
      <c r="E504" s="26" t="str">
        <f>CHAR(34)&amp;VLOOKUP(C504,SOURCE!$S$3:$Z$2839,6,0)&amp;CHAR(34)</f>
        <v>"EPSILONP"</v>
      </c>
      <c r="F504" s="22" t="str">
        <f>VLOOKUP(C504,SOURCE!$S$3:$AA$2839,9,0)&amp;"           {"&amp;D504&amp;",   "&amp;E504&amp;"},"</f>
        <v>//           {ITM_SCATTFACTp,   "EPSILONP"},</v>
      </c>
      <c r="H504" t="b">
        <f>ISNA(VLOOKUP(J504,J$823:J828,1,0))</f>
        <v>1</v>
      </c>
      <c r="I504" s="27">
        <f>VLOOKUP(C504,SOURCE!S$6:Y$10018,7,0)</f>
        <v>1669</v>
      </c>
      <c r="J504" s="28" t="str">
        <f>VLOOKUP(C504,SOURCE!S$6:Y$10018,6,0)</f>
        <v>EPSILONP</v>
      </c>
      <c r="K504" s="30" t="str">
        <f t="shared" si="36"/>
        <v>epsilonp</v>
      </c>
      <c r="L504" s="40">
        <f>VLOOKUP(C504,SOURCE!S$6:Y$10018,2,0)</f>
        <v>0</v>
      </c>
      <c r="M504" t="str">
        <f>IF(VLOOKUP(I504,SOURCE!B:M,2,0)="/  { itemToBeCoded","To be coded","")</f>
        <v/>
      </c>
      <c r="N504" s="22"/>
      <c r="Q504" s="26" t="str">
        <f>VLOOKUP(I504,SOURCE!B:M,5,0)</f>
        <v>STD_epsilon STD_SUB_p</v>
      </c>
      <c r="U504">
        <f t="shared" si="37"/>
        <v>51</v>
      </c>
      <c r="V504" s="53">
        <f t="shared" si="38"/>
        <v>299797199.25280225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str">
        <f>VLOOKUP(C505,SOURCE!$S$3:$Z$2839,8,0)</f>
        <v>ITM_zetaX</v>
      </c>
      <c r="E505" s="26" t="str">
        <f>CHAR(34)&amp;VLOOKUP(C505,SOURCE!$S$3:$Z$2839,6,0)&amp;CHAR(34)</f>
        <v>"ZETA(X)"</v>
      </c>
      <c r="F505" s="22" t="str">
        <f>VLOOKUP(C505,SOURCE!$S$3:$AA$2839,9,0)&amp;"           {"&amp;D505&amp;",   "&amp;E505&amp;"},"</f>
        <v>//           {ITM_zetaX,   "ZETA(X)"},</v>
      </c>
      <c r="H505" t="b">
        <f>ISNA(VLOOKUP(J505,J$823:J829,1,0))</f>
        <v>1</v>
      </c>
      <c r="I505" s="27">
        <f>VLOOKUP(C505,SOURCE!S$6:Y$10018,7,0)</f>
        <v>1670</v>
      </c>
      <c r="J505" s="28" t="str">
        <f>VLOOKUP(C505,SOURCE!S$6:Y$10018,6,0)</f>
        <v>ZETA(X)</v>
      </c>
      <c r="K505" s="30" t="str">
        <f t="shared" si="36"/>
        <v>zeta(x)</v>
      </c>
      <c r="L505" s="40">
        <f>VLOOKUP(C505,SOURCE!S$6:Y$10018,2,0)</f>
        <v>0</v>
      </c>
      <c r="M505" t="str">
        <f>IF(VLOOKUP(I505,SOURCE!B:M,2,0)="/  { itemToBeCoded","To be coded","")</f>
        <v/>
      </c>
      <c r="N505" s="22"/>
      <c r="Q505" s="26" t="str">
        <f>VLOOKUP(I505,SOURCE!B:M,5,0)</f>
        <v>STD_zeta "(x)"</v>
      </c>
      <c r="U505">
        <f t="shared" si="37"/>
        <v>51</v>
      </c>
      <c r="V505" s="53">
        <f t="shared" si="38"/>
        <v>299797199.25280225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str">
        <f>VLOOKUP(C506,SOURCE!$S$3:$Z$2839,8,0)</f>
        <v>ITM_PIn</v>
      </c>
      <c r="E506" s="26" t="str">
        <f>CHAR(34)&amp;VLOOKUP(C506,SOURCE!$S$3:$Z$2839,6,0)&amp;CHAR(34)</f>
        <v>"PIN"</v>
      </c>
      <c r="F506" s="22" t="str">
        <f>VLOOKUP(C506,SOURCE!$S$3:$AA$2839,9,0)&amp;"           {"&amp;D506&amp;",   "&amp;E506&amp;"},"</f>
        <v>//           {ITM_PIn,   "PIN"},</v>
      </c>
      <c r="H506" t="b">
        <f>ISNA(VLOOKUP(J506,J$823:J830,1,0))</f>
        <v>1</v>
      </c>
      <c r="I506" s="27">
        <f>VLOOKUP(C506,SOURCE!S$6:Y$10018,7,0)</f>
        <v>1671</v>
      </c>
      <c r="J506" s="28" t="str">
        <f>VLOOKUP(C506,SOURCE!S$6:Y$10018,6,0)</f>
        <v>PIN</v>
      </c>
      <c r="K506" s="30" t="str">
        <f t="shared" si="36"/>
        <v>PIn</v>
      </c>
      <c r="L506" s="40">
        <f>VLOOKUP(C506,SOURCE!S$6:Y$10018,2,0)</f>
        <v>0</v>
      </c>
      <c r="M506" t="str">
        <f>IF(VLOOKUP(I506,SOURCE!B:M,2,0)="/  { itemToBeCoded","To be coded","")</f>
        <v>To be coded</v>
      </c>
      <c r="N506" s="22"/>
      <c r="Q506" s="26" t="str">
        <f>VLOOKUP(I506,SOURCE!B:M,5,0)</f>
        <v>STD_PI STD_SUB_n</v>
      </c>
      <c r="U506">
        <f t="shared" si="37"/>
        <v>51</v>
      </c>
      <c r="V506" s="53">
        <f t="shared" si="38"/>
        <v>299797199.25280225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str">
        <f>VLOOKUP(C507,SOURCE!$S$3:$Z$2839,8,0)</f>
        <v>ITM_SIGMAn</v>
      </c>
      <c r="E507" s="26" t="str">
        <f>CHAR(34)&amp;VLOOKUP(C507,SOURCE!$S$3:$Z$2839,6,0)&amp;CHAR(34)</f>
        <v>"SUMN"</v>
      </c>
      <c r="F507" s="22" t="str">
        <f>VLOOKUP(C507,SOURCE!$S$3:$AA$2839,9,0)&amp;"           {"&amp;D507&amp;",   "&amp;E507&amp;"},"</f>
        <v>//           {ITM_SIGMAn,   "SUMN"},</v>
      </c>
      <c r="H507" t="b">
        <f>ISNA(VLOOKUP(J507,J$823:J831,1,0))</f>
        <v>1</v>
      </c>
      <c r="I507" s="27">
        <f>VLOOKUP(C507,SOURCE!S$6:Y$10018,7,0)</f>
        <v>1672</v>
      </c>
      <c r="J507" s="28" t="str">
        <f>VLOOKUP(C507,SOURCE!S$6:Y$10018,6,0)</f>
        <v>SUMN</v>
      </c>
      <c r="K507" s="30" t="str">
        <f t="shared" si="36"/>
        <v>SUMn</v>
      </c>
      <c r="L507" s="40">
        <f>VLOOKUP(C507,SOURCE!S$6:Y$10018,2,0)</f>
        <v>0</v>
      </c>
      <c r="M507" t="str">
        <f>IF(VLOOKUP(I507,SOURCE!B:M,2,0)="/  { itemToBeCoded","To be coded","")</f>
        <v>To be coded</v>
      </c>
      <c r="N507" s="22"/>
      <c r="Q507" s="26" t="str">
        <f>VLOOKUP(I507,SOURCE!B:M,5,0)</f>
        <v>STD_SIGMA STD_SUB_n</v>
      </c>
      <c r="U507">
        <f t="shared" si="37"/>
        <v>51</v>
      </c>
      <c r="V507" s="53">
        <f t="shared" si="38"/>
        <v>299797199.25280225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str">
        <f>VLOOKUP(C508,SOURCE!$S$3:$Z$2839,8,0)</f>
        <v>ITM_STDDEV</v>
      </c>
      <c r="E508" s="26" t="str">
        <f>CHAR(34)&amp;VLOOKUP(C508,SOURCE!$S$3:$Z$2839,6,0)&amp;CHAR(34)</f>
        <v>"SUM"</v>
      </c>
      <c r="F508" s="22" t="str">
        <f>VLOOKUP(C508,SOURCE!$S$3:$AA$2839,9,0)&amp;"           {"&amp;D508&amp;",   "&amp;E508&amp;"},"</f>
        <v>//           {ITM_STDDEV,   "SUM"},</v>
      </c>
      <c r="H508" t="b">
        <f>ISNA(VLOOKUP(J508,J$823:J832,1,0))</f>
        <v>1</v>
      </c>
      <c r="I508" s="27">
        <f>VLOOKUP(C508,SOURCE!S$6:Y$10018,7,0)</f>
        <v>1673</v>
      </c>
      <c r="J508" s="28" t="str">
        <f>VLOOKUP(C508,SOURCE!S$6:Y$10018,6,0)</f>
        <v>SUM</v>
      </c>
      <c r="K508" s="30" t="str">
        <f t="shared" si="36"/>
        <v>sigma</v>
      </c>
      <c r="L508" s="40">
        <f>VLOOKUP(C508,SOURCE!S$6:Y$10018,2,0)</f>
        <v>0</v>
      </c>
      <c r="M508" t="str">
        <f>IF(VLOOKUP(I508,SOURCE!B:M,2,0)="/  { itemToBeCoded","To be coded","")</f>
        <v/>
      </c>
      <c r="N508" s="22"/>
      <c r="Q508" s="26" t="str">
        <f>VLOOKUP(I508,SOURCE!B:M,5,0)</f>
        <v>STD_sigma</v>
      </c>
      <c r="U508">
        <f t="shared" si="37"/>
        <v>51</v>
      </c>
      <c r="V508" s="53">
        <f t="shared" si="38"/>
        <v>299797199.25280225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str">
        <f>VLOOKUP(C509,SOURCE!$S$3:$Z$2839,8,0)</f>
        <v>ITM_STDDEVPOP</v>
      </c>
      <c r="E509" s="26" t="str">
        <f>CHAR(34)&amp;VLOOKUP(C509,SOURCE!$S$3:$Z$2839,6,0)&amp;CHAR(34)</f>
        <v>"SUMW"</v>
      </c>
      <c r="F509" s="22" t="str">
        <f>VLOOKUP(C509,SOURCE!$S$3:$AA$2839,9,0)&amp;"           {"&amp;D509&amp;",   "&amp;E509&amp;"},"</f>
        <v>//           {ITM_STDDEVPOP,   "SUMW"},</v>
      </c>
      <c r="H509" t="b">
        <f>ISNA(VLOOKUP(J509,J$823:J833,1,0))</f>
        <v>1</v>
      </c>
      <c r="I509" s="27">
        <f>VLOOKUP(C509,SOURCE!S$6:Y$10018,7,0)</f>
        <v>1674</v>
      </c>
      <c r="J509" s="28" t="str">
        <f>VLOOKUP(C509,SOURCE!S$6:Y$10018,6,0)</f>
        <v>SUMW</v>
      </c>
      <c r="K509" s="30" t="str">
        <f t="shared" si="36"/>
        <v>sigmaw</v>
      </c>
      <c r="L509" s="40">
        <f>VLOOKUP(C509,SOURCE!S$6:Y$10018,2,0)</f>
        <v>0</v>
      </c>
      <c r="M509" t="str">
        <f>IF(VLOOKUP(I509,SOURCE!B:M,2,0)="/  { itemToBeCoded","To be coded","")</f>
        <v/>
      </c>
      <c r="N509" s="22"/>
      <c r="Q509" s="26" t="str">
        <f>VLOOKUP(I509,SOURCE!B:M,5,0)</f>
        <v>STD_sigma STD_SUB_w</v>
      </c>
      <c r="U509">
        <f t="shared" si="37"/>
        <v>51</v>
      </c>
      <c r="V509" s="53">
        <f t="shared" si="38"/>
        <v>299797199.25280225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str">
        <f>VLOOKUP(C510,SOURCE!$S$3:$Z$2839,8,0)</f>
        <v>ITM_RANI</v>
      </c>
      <c r="E510" s="26" t="str">
        <f>CHAR(34)&amp;VLOOKUP(C510,SOURCE!$S$3:$Z$2839,6,0)&amp;CHAR(34)</f>
        <v>"RANI#"</v>
      </c>
      <c r="F510" s="22" t="str">
        <f>VLOOKUP(C510,SOURCE!$S$3:$AA$2839,9,0)&amp;"           {"&amp;D510&amp;",   "&amp;E510&amp;"},"</f>
        <v>//           {ITM_RANI,   "RANI#"},</v>
      </c>
      <c r="H510" t="b">
        <f>ISNA(VLOOKUP(J510,J$823:J834,1,0))</f>
        <v>1</v>
      </c>
      <c r="I510" s="27">
        <f>VLOOKUP(C510,SOURCE!S$6:Y$10018,7,0)</f>
        <v>1675</v>
      </c>
      <c r="J510" s="28" t="str">
        <f>VLOOKUP(C510,SOURCE!S$6:Y$10018,6,0)</f>
        <v>RANI#</v>
      </c>
      <c r="K510" s="30" t="str">
        <f t="shared" si="36"/>
        <v>RANI#</v>
      </c>
      <c r="L510" s="40" t="str">
        <f>VLOOKUP(C510,SOURCE!S$6:Y$10018,2,0)</f>
        <v>Math</v>
      </c>
      <c r="M510" t="str">
        <f>IF(VLOOKUP(I510,SOURCE!B:M,2,0)="/  { itemToBeCoded","To be coded","")</f>
        <v/>
      </c>
      <c r="N510" s="22"/>
      <c r="Q510" s="26" t="str">
        <f>VLOOKUP(I510,SOURCE!B:M,5,0)</f>
        <v>"RANI#"</v>
      </c>
      <c r="U510">
        <f t="shared" si="37"/>
        <v>51</v>
      </c>
      <c r="V510" s="53">
        <f t="shared" si="38"/>
        <v>299797199.25280225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str">
        <f>VLOOKUP(C511,SOURCE!$S$3:$Z$2839,8,0)</f>
        <v>ITM_PRINTERX</v>
      </c>
      <c r="E511" s="26" t="str">
        <f>CHAR(34)&amp;VLOOKUP(C511,SOURCE!$S$3:$Z$2839,6,0)&amp;CHAR(34)</f>
        <v>"PRINTERX"</v>
      </c>
      <c r="F511" s="22" t="str">
        <f>VLOOKUP(C511,SOURCE!$S$3:$AA$2839,9,0)&amp;"           {"&amp;D511&amp;",   "&amp;E511&amp;"},"</f>
        <v>//           {ITM_PRINTERX,   "PRINTERX"},</v>
      </c>
      <c r="H511" t="b">
        <f>ISNA(VLOOKUP(J511,J$823:J835,1,0))</f>
        <v>1</v>
      </c>
      <c r="I511" s="27">
        <f>VLOOKUP(C511,SOURCE!S$6:Y$10018,7,0)</f>
        <v>1676</v>
      </c>
      <c r="J511" s="28" t="str">
        <f>VLOOKUP(C511,SOURCE!S$6:Y$10018,6,0)</f>
        <v>PRINTERX</v>
      </c>
      <c r="K511" s="30" t="str">
        <f t="shared" si="36"/>
        <v>PRINTERx</v>
      </c>
      <c r="L511" s="40" t="str">
        <f>VLOOKUP(C511,SOURCE!S$6:Y$10018,2,0)</f>
        <v/>
      </c>
      <c r="M511" t="str">
        <f>IF(VLOOKUP(I511,SOURCE!B:M,2,0)="/  { itemToBeCoded","To be coded","")</f>
        <v>To be coded</v>
      </c>
      <c r="N511" s="22"/>
      <c r="Q511" s="26" t="str">
        <f>VLOOKUP(I511,SOURCE!B:M,5,0)</f>
        <v>STD_PRINTER "x"</v>
      </c>
      <c r="U511">
        <f t="shared" si="37"/>
        <v>51</v>
      </c>
      <c r="V511" s="53">
        <f t="shared" si="38"/>
        <v>299797199.25280225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str">
        <f>VLOOKUP(C512,SOURCE!$S$3:$Z$2839,8,0)</f>
        <v>ITM_RANGE</v>
      </c>
      <c r="E512" s="26" t="str">
        <f>CHAR(34)&amp;VLOOKUP(C512,SOURCE!$S$3:$Z$2839,6,0)&amp;CHAR(34)</f>
        <v>"RANGE"</v>
      </c>
      <c r="F512" s="22" t="str">
        <f>VLOOKUP(C512,SOURCE!$S$3:$AA$2839,9,0)&amp;"           {"&amp;D512&amp;",   "&amp;E512&amp;"},"</f>
        <v>//           {ITM_RANGE,   "RANGE"},</v>
      </c>
      <c r="H512" t="b">
        <f>ISNA(VLOOKUP(J512,J$823:J836,1,0))</f>
        <v>1</v>
      </c>
      <c r="I512" s="27">
        <f>VLOOKUP(C512,SOURCE!S$6:Y$10018,7,0)</f>
        <v>1677</v>
      </c>
      <c r="J512" s="28" t="str">
        <f>VLOOKUP(C512,SOURCE!S$6:Y$10018,6,0)</f>
        <v>RANGE</v>
      </c>
      <c r="K512" s="30" t="str">
        <f t="shared" si="36"/>
        <v>RANGE</v>
      </c>
      <c r="L512" s="40" t="str">
        <f>VLOOKUP(C512,SOURCE!S$6:Y$10018,2,0)</f>
        <v>CONF</v>
      </c>
      <c r="M512" t="str">
        <f>IF(VLOOKUP(I512,SOURCE!B:M,2,0)="/  { itemToBeCoded","To be coded","")</f>
        <v/>
      </c>
      <c r="N512" s="22"/>
      <c r="Q512" s="26" t="str">
        <f>VLOOKUP(I512,SOURCE!B:M,5,0)</f>
        <v>"RANGE"</v>
      </c>
      <c r="U512">
        <f t="shared" si="37"/>
        <v>51</v>
      </c>
      <c r="V512" s="53">
        <f t="shared" si="38"/>
        <v>299797199.25280225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str">
        <f>VLOOKUP(C513,SOURCE!$S$3:$Z$2839,8,0)</f>
        <v>ITM_GETRANGE</v>
      </c>
      <c r="E513" s="26" t="str">
        <f>CHAR(34)&amp;VLOOKUP(C513,SOURCE!$S$3:$Z$2839,6,0)&amp;CHAR(34)</f>
        <v>"RANGE?"</v>
      </c>
      <c r="F513" s="22" t="str">
        <f>VLOOKUP(C513,SOURCE!$S$3:$AA$2839,9,0)&amp;"           {"&amp;D513&amp;",   "&amp;E513&amp;"},"</f>
        <v>//           {ITM_GETRANGE,   "RANGE?"},</v>
      </c>
      <c r="H513" t="b">
        <f>ISNA(VLOOKUP(J513,J$823:J837,1,0))</f>
        <v>1</v>
      </c>
      <c r="I513" s="27">
        <f>VLOOKUP(C513,SOURCE!S$6:Y$10018,7,0)</f>
        <v>1678</v>
      </c>
      <c r="J513" s="28" t="str">
        <f>VLOOKUP(C513,SOURCE!S$6:Y$10018,6,0)</f>
        <v>RANGE?</v>
      </c>
      <c r="K513" s="30" t="str">
        <f t="shared" si="36"/>
        <v>RANGE?</v>
      </c>
      <c r="L513" s="40" t="str">
        <f>VLOOKUP(C513,SOURCE!S$6:Y$10018,2,0)</f>
        <v>CONF</v>
      </c>
      <c r="M513" t="str">
        <f>IF(VLOOKUP(I513,SOURCE!B:M,2,0)="/  { itemToBeCoded","To be coded","")</f>
        <v/>
      </c>
      <c r="N513" s="22"/>
      <c r="Q513" s="26" t="str">
        <f>VLOOKUP(I513,SOURCE!B:M,5,0)</f>
        <v>"RANGE?"</v>
      </c>
      <c r="U513">
        <f t="shared" si="37"/>
        <v>51</v>
      </c>
      <c r="V513" s="53">
        <f t="shared" si="38"/>
        <v>299797199.25280225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str">
        <f>VLOOKUP(C514,SOURCE!$S$3:$Z$2839,8,0)</f>
        <v>ITM_M1X</v>
      </c>
      <c r="E514" s="26" t="str">
        <f>CHAR(34)&amp;VLOOKUP(C514,SOURCE!$S$3:$Z$2839,6,0)&amp;CHAR(34)</f>
        <v>"(-1)^X"</v>
      </c>
      <c r="F514" s="22" t="str">
        <f>VLOOKUP(C514,SOURCE!$S$3:$AA$2839,9,0)&amp;"           {"&amp;D514&amp;",   "&amp;E514&amp;"},"</f>
        <v xml:space="preserve">           {ITM_M1X,   "(-1)^X"},</v>
      </c>
      <c r="H514" t="b">
        <f>ISNA(VLOOKUP(J514,J$823:J838,1,0))</f>
        <v>1</v>
      </c>
      <c r="I514" s="27">
        <f>VLOOKUP(C514,SOURCE!S$6:Y$10018,7,0)</f>
        <v>1679</v>
      </c>
      <c r="J514" s="28" t="str">
        <f>VLOOKUP(C514,SOURCE!S$6:Y$10018,6,0)</f>
        <v>(-1)^X</v>
      </c>
      <c r="K514" s="30" t="str">
        <f t="shared" si="36"/>
        <v>(-1)^x</v>
      </c>
      <c r="L514" s="40" t="str">
        <f>VLOOKUP(C514,SOURCE!S$6:Y$10018,2,0)</f>
        <v>Math</v>
      </c>
      <c r="M514" t="str">
        <f>IF(VLOOKUP(I514,SOURCE!B:M,2,0)="/  { itemToBeCoded","To be coded","")</f>
        <v/>
      </c>
      <c r="N514" s="22"/>
      <c r="Q514" s="26" t="str">
        <f>VLOOKUP(I514,SOURCE!B:M,5,0)</f>
        <v>"(-1)" STD_SUP_x</v>
      </c>
      <c r="U514">
        <f t="shared" si="37"/>
        <v>51</v>
      </c>
      <c r="V514" s="53">
        <f t="shared" si="38"/>
        <v>299797199.25280225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str">
        <f>VLOOKUP(C515,SOURCE!$S$3:$Z$2839,8,0)</f>
        <v>ITM_XMOD</v>
      </c>
      <c r="E515" s="26" t="str">
        <f>CHAR(34)&amp;VLOOKUP(C515,SOURCE!$S$3:$Z$2839,6,0)&amp;CHAR(34)</f>
        <v>"CROSSMOD"</v>
      </c>
      <c r="F515" s="22" t="str">
        <f>VLOOKUP(C515,SOURCE!$S$3:$AA$2839,9,0)&amp;"           {"&amp;D515&amp;",   "&amp;E515&amp;"},"</f>
        <v>//           {ITM_XMOD,   "CROSSMOD"},</v>
      </c>
      <c r="H515" t="b">
        <f>ISNA(VLOOKUP(J515,J$823:J839,1,0))</f>
        <v>1</v>
      </c>
      <c r="I515" s="27">
        <f>VLOOKUP(C515,SOURCE!S$6:Y$10018,7,0)</f>
        <v>1680</v>
      </c>
      <c r="J515" s="28" t="str">
        <f>VLOOKUP(C515,SOURCE!S$6:Y$10018,6,0)</f>
        <v>CROSSMOD</v>
      </c>
      <c r="K515" s="30" t="str">
        <f t="shared" si="36"/>
        <v>CROSSMOD</v>
      </c>
      <c r="L515" s="40" t="str">
        <f>VLOOKUP(C515,SOURCE!S$6:Y$10018,2,0)</f>
        <v/>
      </c>
      <c r="M515" t="str">
        <f>IF(VLOOKUP(I515,SOURCE!B:M,2,0)="/  { itemToBeCoded","To be coded","")</f>
        <v/>
      </c>
      <c r="N515" s="22"/>
      <c r="Q515" s="26" t="str">
        <f>VLOOKUP(I515,SOURCE!B:M,5,0)</f>
        <v>STD_CROSS "MOD"</v>
      </c>
      <c r="U515">
        <f t="shared" si="37"/>
        <v>51</v>
      </c>
      <c r="V515" s="53">
        <f t="shared" si="38"/>
        <v>299797199.25280225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str">
        <f>VLOOKUP(C516,SOURCE!$S$3:$Z$2839,8,0)</f>
        <v>ITM_toDATE</v>
      </c>
      <c r="E516" s="26" t="str">
        <f>CHAR(34)&amp;VLOOKUP(C516,SOURCE!$S$3:$Z$2839,6,0)&amp;CHAR(34)</f>
        <v>"&gt;DATE"</v>
      </c>
      <c r="F516" s="22" t="str">
        <f>VLOOKUP(C516,SOURCE!$S$3:$AA$2839,9,0)&amp;"           {"&amp;D516&amp;",   "&amp;E516&amp;"},"</f>
        <v>//           {ITM_toDATE,   "&gt;DATE"},</v>
      </c>
      <c r="H516" t="b">
        <f>ISNA(VLOOKUP(J516,J$823:J840,1,0))</f>
        <v>1</v>
      </c>
      <c r="I516" s="27">
        <f>VLOOKUP(C516,SOURCE!S$6:Y$10018,7,0)</f>
        <v>1681</v>
      </c>
      <c r="J516" s="28" t="str">
        <f>VLOOKUP(C516,SOURCE!S$6:Y$10018,6,0)</f>
        <v>&gt;DATE</v>
      </c>
      <c r="K516" s="30" t="str">
        <f t="shared" si="36"/>
        <v>&gt;DATE</v>
      </c>
      <c r="L516" s="40" t="str">
        <f>VLOOKUP(C516,SOURCE!S$6:Y$10018,2,0)</f>
        <v/>
      </c>
      <c r="M516" t="str">
        <f>IF(VLOOKUP(I516,SOURCE!B:M,2,0)="/  { itemToBeCoded","To be coded","")</f>
        <v/>
      </c>
      <c r="N516" s="22"/>
      <c r="Q516" s="26" t="str">
        <f>VLOOKUP(I516,SOURCE!B:M,5,0)</f>
        <v>STD_RIGHT_ARROW "DATE"</v>
      </c>
      <c r="U516">
        <f t="shared" si="37"/>
        <v>51</v>
      </c>
      <c r="V516" s="53">
        <f t="shared" si="38"/>
        <v>299797199.25280225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str">
        <f>VLOOKUP(C517,SOURCE!$S$3:$Z$2839,8,0)</f>
        <v>ITM_sn</v>
      </c>
      <c r="E517" s="26" t="str">
        <f>CHAR(34)&amp;VLOOKUP(C517,SOURCE!$S$3:$Z$2839,6,0)&amp;CHAR(34)</f>
        <v>"SN(U,M)"</v>
      </c>
      <c r="F517" s="22" t="str">
        <f>VLOOKUP(C517,SOURCE!$S$3:$AA$2839,9,0)&amp;"           {"&amp;D517&amp;",   "&amp;E517&amp;"},"</f>
        <v>//           {ITM_sn,   "SN(U,M)"},</v>
      </c>
      <c r="H517" t="b">
        <f>ISNA(VLOOKUP(J517,J$823:J841,1,0))</f>
        <v>1</v>
      </c>
      <c r="I517" s="27">
        <f>VLOOKUP(C517,SOURCE!S$6:Y$10018,7,0)</f>
        <v>1682</v>
      </c>
      <c r="J517" s="28" t="str">
        <f>VLOOKUP(C517,SOURCE!S$6:Y$10018,6,0)</f>
        <v>SN(U,M)</v>
      </c>
      <c r="K517" s="30" t="str">
        <f t="shared" si="36"/>
        <v>sn(u,m)</v>
      </c>
      <c r="L517" s="40" t="str">
        <f>VLOOKUP(C517,SOURCE!S$6:Y$10018,2,0)</f>
        <v/>
      </c>
      <c r="M517" t="str">
        <f>IF(VLOOKUP(I517,SOURCE!B:M,2,0)="/  { itemToBeCoded","To be coded","")</f>
        <v/>
      </c>
      <c r="N517" s="22"/>
      <c r="Q517" s="26" t="str">
        <f>VLOOKUP(I517,SOURCE!B:M,5,0)</f>
        <v>"sn(u,m)"</v>
      </c>
      <c r="U517">
        <f t="shared" si="37"/>
        <v>51</v>
      </c>
      <c r="V517" s="53">
        <f t="shared" si="38"/>
        <v>299797199.25280225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str">
        <f>VLOOKUP(C518,SOURCE!$S$3:$Z$2839,8,0)</f>
        <v>ITM_cn</v>
      </c>
      <c r="E518" s="26" t="str">
        <f>CHAR(34)&amp;VLOOKUP(C518,SOURCE!$S$3:$Z$2839,6,0)&amp;CHAR(34)</f>
        <v>"CN(U,M)"</v>
      </c>
      <c r="F518" s="22" t="str">
        <f>VLOOKUP(C518,SOURCE!$S$3:$AA$2839,9,0)&amp;"           {"&amp;D518&amp;",   "&amp;E518&amp;"},"</f>
        <v>//           {ITM_cn,   "CN(U,M)"},</v>
      </c>
      <c r="H518" t="b">
        <f>ISNA(VLOOKUP(J518,J$823:J842,1,0))</f>
        <v>1</v>
      </c>
      <c r="I518" s="27">
        <f>VLOOKUP(C518,SOURCE!S$6:Y$10018,7,0)</f>
        <v>1683</v>
      </c>
      <c r="J518" s="28" t="str">
        <f>VLOOKUP(C518,SOURCE!S$6:Y$10018,6,0)</f>
        <v>CN(U,M)</v>
      </c>
      <c r="K518" s="30" t="str">
        <f t="shared" si="36"/>
        <v>cn(u,m)</v>
      </c>
      <c r="L518" s="40" t="str">
        <f>VLOOKUP(C518,SOURCE!S$6:Y$10018,2,0)</f>
        <v/>
      </c>
      <c r="M518" t="str">
        <f>IF(VLOOKUP(I518,SOURCE!B:M,2,0)="/  { itemToBeCoded","To be coded","")</f>
        <v/>
      </c>
      <c r="N518" s="22"/>
      <c r="Q518" s="26" t="str">
        <f>VLOOKUP(I518,SOURCE!B:M,5,0)</f>
        <v>"cn(u,m)"</v>
      </c>
      <c r="U518">
        <f t="shared" si="37"/>
        <v>51</v>
      </c>
      <c r="V518" s="53">
        <f t="shared" si="38"/>
        <v>299797199.25280225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str">
        <f>VLOOKUP(C519,SOURCE!$S$3:$Z$2839,8,0)</f>
        <v>ITM_dn</v>
      </c>
      <c r="E519" s="26" t="str">
        <f>CHAR(34)&amp;VLOOKUP(C519,SOURCE!$S$3:$Z$2839,6,0)&amp;CHAR(34)</f>
        <v>"DN(U,M)"</v>
      </c>
      <c r="F519" s="22" t="str">
        <f>VLOOKUP(C519,SOURCE!$S$3:$AA$2839,9,0)&amp;"           {"&amp;D519&amp;",   "&amp;E519&amp;"},"</f>
        <v>//           {ITM_dn,   "DN(U,M)"},</v>
      </c>
      <c r="H519" t="b">
        <f>ISNA(VLOOKUP(J519,J$823:J843,1,0))</f>
        <v>1</v>
      </c>
      <c r="I519" s="27">
        <f>VLOOKUP(C519,SOURCE!S$6:Y$10018,7,0)</f>
        <v>1684</v>
      </c>
      <c r="J519" s="28" t="str">
        <f>VLOOKUP(C519,SOURCE!S$6:Y$10018,6,0)</f>
        <v>DN(U,M)</v>
      </c>
      <c r="K519" s="30" t="str">
        <f t="shared" si="36"/>
        <v>dn(u,m)</v>
      </c>
      <c r="L519" s="40" t="str">
        <f>VLOOKUP(C519,SOURCE!S$6:Y$10018,2,0)</f>
        <v/>
      </c>
      <c r="M519" t="str">
        <f>IF(VLOOKUP(I519,SOURCE!B:M,2,0)="/  { itemToBeCoded","To be coded","")</f>
        <v/>
      </c>
      <c r="N519" s="22"/>
      <c r="Q519" s="26" t="str">
        <f>VLOOKUP(I519,SOURCE!B:M,5,0)</f>
        <v>"dn(u,m)"</v>
      </c>
      <c r="U519">
        <f t="shared" si="37"/>
        <v>51</v>
      </c>
      <c r="V519" s="53">
        <f t="shared" si="38"/>
        <v>299797199.25280225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str">
        <f>VLOOKUP(C520,SOURCE!$S$3:$Z$2839,8,0)</f>
        <v>ITM_toHR</v>
      </c>
      <c r="E520" s="26" t="str">
        <f>CHAR(34)&amp;VLOOKUP(C520,SOURCE!$S$3:$Z$2839,6,0)&amp;CHAR(34)</f>
        <v>"&gt;HR"</v>
      </c>
      <c r="F520" s="22" t="str">
        <f>VLOOKUP(C520,SOURCE!$S$3:$AA$2839,9,0)&amp;"           {"&amp;D520&amp;",   "&amp;E520&amp;"},"</f>
        <v>//           {ITM_toHR,   "&gt;HR"},</v>
      </c>
      <c r="H520" t="b">
        <f>ISNA(VLOOKUP(J520,J$823:J844,1,0))</f>
        <v>1</v>
      </c>
      <c r="I520" s="27">
        <f>VLOOKUP(C520,SOURCE!S$6:Y$10018,7,0)</f>
        <v>1685</v>
      </c>
      <c r="J520" s="28" t="str">
        <f>VLOOKUP(C520,SOURCE!S$6:Y$10018,6,0)</f>
        <v>&gt;HR</v>
      </c>
      <c r="K520" s="30" t="str">
        <f t="shared" si="36"/>
        <v>.d</v>
      </c>
      <c r="L520" s="40" t="str">
        <f>VLOOKUP(C520,SOURCE!S$6:Y$10018,2,0)</f>
        <v>Trig</v>
      </c>
      <c r="M520" t="str">
        <f>IF(VLOOKUP(I520,SOURCE!B:M,2,0)="/  { itemToBeCoded","To be coded","")</f>
        <v/>
      </c>
      <c r="N520" s="22"/>
      <c r="Q520" s="26" t="str">
        <f>VLOOKUP(I520,SOURCE!B:M,5,0)</f>
        <v>".d"</v>
      </c>
      <c r="U520">
        <f t="shared" si="37"/>
        <v>51</v>
      </c>
      <c r="V520" s="53">
        <f t="shared" si="38"/>
        <v>299797199.25280225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str">
        <f>VLOOKUP(C521,SOURCE!$S$3:$Z$2839,8,0)</f>
        <v>ITM_toHMS</v>
      </c>
      <c r="E521" s="26" t="str">
        <f>CHAR(34)&amp;VLOOKUP(C521,SOURCE!$S$3:$Z$2839,6,0)&amp;CHAR(34)</f>
        <v>"&gt;H.MS"</v>
      </c>
      <c r="F521" s="22" t="str">
        <f>VLOOKUP(C521,SOURCE!$S$3:$AA$2839,9,0)&amp;"           {"&amp;D521&amp;",   "&amp;E521&amp;"},"</f>
        <v>//           {ITM_toHMS,   "&gt;H.MS"},</v>
      </c>
      <c r="H521" t="b">
        <f>ISNA(VLOOKUP(J521,J$823:J845,1,0))</f>
        <v>1</v>
      </c>
      <c r="I521" s="27">
        <f>VLOOKUP(C521,SOURCE!S$6:Y$10018,7,0)</f>
        <v>1686</v>
      </c>
      <c r="J521" s="28" t="str">
        <f>VLOOKUP(C521,SOURCE!S$6:Y$10018,6,0)</f>
        <v>&gt;H.MS</v>
      </c>
      <c r="K521" s="30" t="str">
        <f t="shared" si="36"/>
        <v>&gt;h.ms</v>
      </c>
      <c r="L521" s="40" t="str">
        <f>VLOOKUP(C521,SOURCE!S$6:Y$10018,2,0)</f>
        <v>Trig</v>
      </c>
      <c r="M521" t="str">
        <f>IF(VLOOKUP(I521,SOURCE!B:M,2,0)="/  { itemToBeCoded","To be coded","")</f>
        <v/>
      </c>
      <c r="N521" s="22"/>
      <c r="Q521" s="26" t="str">
        <f>VLOOKUP(I521,SOURCE!B:M,5,0)</f>
        <v>STD_RIGHT_ARROW "h.ms"</v>
      </c>
      <c r="U521">
        <f t="shared" si="37"/>
        <v>51</v>
      </c>
      <c r="V521" s="53">
        <f t="shared" si="38"/>
        <v>299797199.25280225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str">
        <f>VLOOKUP(C522,SOURCE!$S$3:$Z$2839,8,0)</f>
        <v>ITM_toINT</v>
      </c>
      <c r="E522" s="26" t="str">
        <f>CHAR(34)&amp;VLOOKUP(C522,SOURCE!$S$3:$Z$2839,6,0)&amp;CHAR(34)</f>
        <v>"&gt;INT"</v>
      </c>
      <c r="F522" s="22" t="str">
        <f>VLOOKUP(C522,SOURCE!$S$3:$AA$2839,9,0)&amp;"           {"&amp;D522&amp;",   "&amp;E522&amp;"},"</f>
        <v>//           {ITM_toINT,   "&gt;INT"},</v>
      </c>
      <c r="H522" t="b">
        <f>ISNA(VLOOKUP(J522,J$823:J846,1,0))</f>
        <v>1</v>
      </c>
      <c r="I522" s="27">
        <f>VLOOKUP(C522,SOURCE!S$6:Y$10018,7,0)</f>
        <v>1687</v>
      </c>
      <c r="J522" s="28" t="str">
        <f>VLOOKUP(C522,SOURCE!S$6:Y$10018,6,0)</f>
        <v>&gt;INT</v>
      </c>
      <c r="K522" s="30" t="str">
        <f t="shared" si="36"/>
        <v>#</v>
      </c>
      <c r="L522" s="40" t="str">
        <f>VLOOKUP(C522,SOURCE!S$6:Y$10018,2,0)</f>
        <v>Trig</v>
      </c>
      <c r="M522" t="str">
        <f>IF(VLOOKUP(I522,SOURCE!B:M,2,0)="/  { itemToBeCoded","To be coded","")</f>
        <v/>
      </c>
      <c r="N522" s="22"/>
      <c r="Q522" s="26" t="str">
        <f>VLOOKUP(I522,SOURCE!B:M,5,0)</f>
        <v>"#"</v>
      </c>
      <c r="U522">
        <f t="shared" si="37"/>
        <v>51</v>
      </c>
      <c r="V522" s="53">
        <f t="shared" si="38"/>
        <v>299797199.25280225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str">
        <f>VLOOKUP(C523,SOURCE!$S$3:$Z$2839,8,0)</f>
        <v>ITM_MPItoR</v>
      </c>
      <c r="E523" s="26" t="str">
        <f>CHAR(34)&amp;VLOOKUP(C523,SOURCE!$S$3:$Z$2839,6,0)&amp;CHAR(34)</f>
        <v>"MPI&gt;R"</v>
      </c>
      <c r="F523" s="22" t="str">
        <f>VLOOKUP(C523,SOURCE!$S$3:$AA$2839,9,0)&amp;"           {"&amp;D523&amp;",   "&amp;E523&amp;"},"</f>
        <v>//           {ITM_MPItoR,   "MPI&gt;R"},</v>
      </c>
      <c r="H523" t="b">
        <f>ISNA(VLOOKUP(J523,J$823:J847,1,0))</f>
        <v>1</v>
      </c>
      <c r="I523" s="27">
        <f>VLOOKUP(C523,SOURCE!S$6:Y$10018,7,0)</f>
        <v>1689</v>
      </c>
      <c r="J523" s="28" t="str">
        <f>VLOOKUP(C523,SOURCE!S$6:Y$10018,6,0)</f>
        <v>MPI&gt;R</v>
      </c>
      <c r="K523" s="30" t="str">
        <f t="shared" si="36"/>
        <v>Mpi&gt;R</v>
      </c>
      <c r="L523" s="40" t="str">
        <f>VLOOKUP(C523,SOURCE!S$6:Y$10018,2,0)</f>
        <v/>
      </c>
      <c r="M523" t="str">
        <f>IF(VLOOKUP(I523,SOURCE!B:M,2,0)="/  { itemToBeCoded","To be coded","")</f>
        <v/>
      </c>
      <c r="N523" s="22"/>
      <c r="Q523" s="26" t="str">
        <f>VLOOKUP(I523,SOURCE!B:M,5,0)</f>
        <v>"M" STD_pi STD_RIGHT_ARROW "R"</v>
      </c>
      <c r="U523">
        <f t="shared" si="37"/>
        <v>51</v>
      </c>
      <c r="V523" s="53">
        <f t="shared" si="38"/>
        <v>299797199.25280225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str">
        <f>VLOOKUP(C524,SOURCE!$S$3:$Z$2839,8,0)</f>
        <v>ITM_RtoMPI</v>
      </c>
      <c r="E524" s="26" t="str">
        <f>CHAR(34)&amp;VLOOKUP(C524,SOURCE!$S$3:$Z$2839,6,0)&amp;CHAR(34)</f>
        <v>"R&gt;MPI"</v>
      </c>
      <c r="F524" s="22" t="str">
        <f>VLOOKUP(C524,SOURCE!$S$3:$AA$2839,9,0)&amp;"           {"&amp;D524&amp;",   "&amp;E524&amp;"},"</f>
        <v>//           {ITM_RtoMPI,   "R&gt;MPI"},</v>
      </c>
      <c r="H524" t="b">
        <f>ISNA(VLOOKUP(J524,J$823:J848,1,0))</f>
        <v>1</v>
      </c>
      <c r="I524" s="27">
        <f>VLOOKUP(C524,SOURCE!S$6:Y$10018,7,0)</f>
        <v>1690</v>
      </c>
      <c r="J524" s="28" t="str">
        <f>VLOOKUP(C524,SOURCE!S$6:Y$10018,6,0)</f>
        <v>R&gt;MPI</v>
      </c>
      <c r="K524" s="30" t="str">
        <f t="shared" si="36"/>
        <v>R&gt;Mpi</v>
      </c>
      <c r="L524" s="40" t="str">
        <f>VLOOKUP(C524,SOURCE!S$6:Y$10018,2,0)</f>
        <v/>
      </c>
      <c r="M524" t="str">
        <f>IF(VLOOKUP(I524,SOURCE!B:M,2,0)="/  { itemToBeCoded","To be coded","")</f>
        <v/>
      </c>
      <c r="N524" s="22"/>
      <c r="Q524" s="26" t="str">
        <f>VLOOKUP(I524,SOURCE!B:M,5,0)</f>
        <v>"R" STD_RIGHT_ARROW "M" STD_pi</v>
      </c>
      <c r="U524">
        <f t="shared" si="37"/>
        <v>51</v>
      </c>
      <c r="V524" s="53">
        <f t="shared" si="38"/>
        <v>299797199.25280225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str">
        <f>VLOOKUP(C525,SOURCE!$S$3:$Z$2839,8,0)</f>
        <v>ITM_toREAL</v>
      </c>
      <c r="E525" s="26" t="str">
        <f>CHAR(34)&amp;VLOOKUP(C525,SOURCE!$S$3:$Z$2839,6,0)&amp;CHAR(34)</f>
        <v>"&gt;REAL"</v>
      </c>
      <c r="F525" s="22" t="str">
        <f>VLOOKUP(C525,SOURCE!$S$3:$AA$2839,9,0)&amp;"           {"&amp;D525&amp;",   "&amp;E525&amp;"},"</f>
        <v xml:space="preserve">           {ITM_toREAL,   "&gt;REAL"},</v>
      </c>
      <c r="H525" t="b">
        <f>ISNA(VLOOKUP(J525,J$823:J849,1,0))</f>
        <v>1</v>
      </c>
      <c r="I525" s="27">
        <f>VLOOKUP(C525,SOURCE!S$6:Y$10018,7,0)</f>
        <v>1691</v>
      </c>
      <c r="J525" s="28" t="str">
        <f>VLOOKUP(C525,SOURCE!S$6:Y$10018,6,0)</f>
        <v>&gt;REAL</v>
      </c>
      <c r="K525" s="30" t="str">
        <f t="shared" si="36"/>
        <v>.d</v>
      </c>
      <c r="L525" s="40" t="str">
        <f>VLOOKUP(C525,SOURCE!S$6:Y$10018,2,0)</f>
        <v>STACK</v>
      </c>
      <c r="M525" t="str">
        <f>IF(VLOOKUP(I525,SOURCE!B:M,2,0)="/  { itemToBeCoded","To be coded","")</f>
        <v/>
      </c>
      <c r="N525" s="22"/>
      <c r="Q525" s="26" t="str">
        <f>VLOOKUP(I525,SOURCE!B:M,5,0)</f>
        <v>".d"</v>
      </c>
      <c r="U525">
        <f t="shared" si="37"/>
        <v>51</v>
      </c>
      <c r="V525" s="53">
        <f t="shared" si="38"/>
        <v>299797199.25280225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str">
        <f>VLOOKUP(C526,SOURCE!$S$3:$Z$2839,8,0)</f>
        <v>ITM_DtoDMS</v>
      </c>
      <c r="E526" s="26" t="str">
        <f>CHAR(34)&amp;VLOOKUP(C526,SOURCE!$S$3:$Z$2839,6,0)&amp;CHAR(34)</f>
        <v>"D&gt;D.MS"</v>
      </c>
      <c r="F526" s="22" t="str">
        <f>VLOOKUP(C526,SOURCE!$S$3:$AA$2839,9,0)&amp;"           {"&amp;D526&amp;",   "&amp;E526&amp;"},"</f>
        <v>//           {ITM_DtoDMS,   "D&gt;D.MS"},</v>
      </c>
      <c r="H526" t="b">
        <f>ISNA(VLOOKUP(J526,J$823:J850,1,0))</f>
        <v>1</v>
      </c>
      <c r="I526" s="27">
        <f>VLOOKUP(C526,SOURCE!S$6:Y$10018,7,0)</f>
        <v>1693</v>
      </c>
      <c r="J526" s="28" t="str">
        <f>VLOOKUP(C526,SOURCE!S$6:Y$10018,6,0)</f>
        <v>D&gt;D.MS</v>
      </c>
      <c r="K526" s="30" t="str">
        <f t="shared" si="36"/>
        <v>D&gt;D.MS</v>
      </c>
      <c r="L526" s="40" t="str">
        <f>VLOOKUP(C526,SOURCE!S$6:Y$10018,2,0)</f>
        <v>Trig</v>
      </c>
      <c r="M526" t="str">
        <f>IF(VLOOKUP(I526,SOURCE!B:M,2,0)="/  { itemToBeCoded","To be coded","")</f>
        <v/>
      </c>
      <c r="N526" s="22"/>
      <c r="Q526" s="26" t="str">
        <f>VLOOKUP(I526,SOURCE!B:M,5,0)</f>
        <v>"D" STD_RIGHT_ARROW "D.MS"</v>
      </c>
      <c r="U526">
        <f t="shared" si="37"/>
        <v>51</v>
      </c>
      <c r="V526" s="53">
        <f t="shared" si="38"/>
        <v>299797199.25280225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str">
        <f>VLOOKUP(C527,SOURCE!$S$3:$Z$2839,8,0)</f>
        <v>ITM_SHUFFLE</v>
      </c>
      <c r="E527" s="26" t="str">
        <f>CHAR(34)&amp;VLOOKUP(C527,SOURCE!$S$3:$Z$2839,6,0)&amp;CHAR(34)</f>
        <v>"&lt;&gt;"</v>
      </c>
      <c r="F527" s="22" t="str">
        <f>VLOOKUP(C527,SOURCE!$S$3:$AA$2839,9,0)&amp;"           {"&amp;D527&amp;",   "&amp;E527&amp;"},"</f>
        <v>//           {ITM_SHUFFLE,   "&lt;&gt;"},</v>
      </c>
      <c r="H527" t="b">
        <f>ISNA(VLOOKUP(J527,J$823:J851,1,0))</f>
        <v>1</v>
      </c>
      <c r="I527" s="27">
        <f>VLOOKUP(C527,SOURCE!S$6:Y$10018,7,0)</f>
        <v>1694</v>
      </c>
      <c r="J527" s="28" t="str">
        <f>VLOOKUP(C527,SOURCE!S$6:Y$10018,6,0)</f>
        <v>&lt;&gt;</v>
      </c>
      <c r="K527" s="30" t="str">
        <f t="shared" si="36"/>
        <v>&lt;&gt;</v>
      </c>
      <c r="L527" s="40">
        <f>VLOOKUP(C527,SOURCE!S$6:Y$10018,2,0)</f>
        <v>0</v>
      </c>
      <c r="M527" t="str">
        <f>IF(VLOOKUP(I527,SOURCE!B:M,2,0)="/  { itemToBeCoded","To be coded","")</f>
        <v/>
      </c>
      <c r="N527" s="22"/>
      <c r="Q527" s="26" t="str">
        <f>VLOOKUP(I527,SOURCE!B:M,5,0)</f>
        <v>STD_LEFT_RIGHT_ARROWS</v>
      </c>
      <c r="U527">
        <f t="shared" si="37"/>
        <v>51</v>
      </c>
      <c r="V527" s="53">
        <f t="shared" si="38"/>
        <v>299797199.25280225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str">
        <f>VLOOKUP(C528,SOURCE!$S$3:$Z$2839,8,0)</f>
        <v>ITM_PC</v>
      </c>
      <c r="E528" s="26" t="str">
        <f>CHAR(34)&amp;VLOOKUP(C528,SOURCE!$S$3:$Z$2839,6,0)&amp;CHAR(34)</f>
        <v>"%"</v>
      </c>
      <c r="F528" s="22" t="str">
        <f>VLOOKUP(C528,SOURCE!$S$3:$AA$2839,9,0)&amp;"           {"&amp;D528&amp;",   "&amp;E528&amp;"},"</f>
        <v>//           {ITM_PC,   "%"},</v>
      </c>
      <c r="H528" t="b">
        <f>ISNA(VLOOKUP(J528,J$823:J852,1,0))</f>
        <v>1</v>
      </c>
      <c r="I528" s="27">
        <f>VLOOKUP(C528,SOURCE!S$6:Y$10018,7,0)</f>
        <v>1695</v>
      </c>
      <c r="J528" s="28" t="str">
        <f>VLOOKUP(C528,SOURCE!S$6:Y$10018,6,0)</f>
        <v>%</v>
      </c>
      <c r="K528" s="30" t="str">
        <f t="shared" si="36"/>
        <v>%</v>
      </c>
      <c r="L528" s="40" t="str">
        <f>VLOOKUP(C528,SOURCE!S$6:Y$10018,2,0)</f>
        <v>FIN</v>
      </c>
      <c r="M528" t="str">
        <f>IF(VLOOKUP(I528,SOURCE!B:M,2,0)="/  { itemToBeCoded","To be coded","")</f>
        <v/>
      </c>
      <c r="N528" s="22"/>
      <c r="Q528" s="26" t="str">
        <f>VLOOKUP(I528,SOURCE!B:M,5,0)</f>
        <v>"%"</v>
      </c>
      <c r="U528">
        <f t="shared" si="37"/>
        <v>51</v>
      </c>
      <c r="V528" s="53">
        <f t="shared" si="38"/>
        <v>299797199.25280225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str">
        <f>VLOOKUP(C529,SOURCE!$S$3:$Z$2839,8,0)</f>
        <v>ITM_PCMRR</v>
      </c>
      <c r="E529" s="26" t="str">
        <f>CHAR(34)&amp;VLOOKUP(C529,SOURCE!$S$3:$Z$2839,6,0)&amp;CHAR(34)</f>
        <v>"%MRR"</v>
      </c>
      <c r="F529" s="22" t="str">
        <f>VLOOKUP(C529,SOURCE!$S$3:$AA$2839,9,0)&amp;"           {"&amp;D529&amp;",   "&amp;E529&amp;"},"</f>
        <v>//           {ITM_PCMRR,   "%MRR"},</v>
      </c>
      <c r="H529" t="b">
        <f>ISNA(VLOOKUP(J529,J$823:J853,1,0))</f>
        <v>1</v>
      </c>
      <c r="I529" s="27">
        <f>VLOOKUP(C529,SOURCE!S$6:Y$10018,7,0)</f>
        <v>1696</v>
      </c>
      <c r="J529" s="28" t="str">
        <f>VLOOKUP(C529,SOURCE!S$6:Y$10018,6,0)</f>
        <v>%MRR</v>
      </c>
      <c r="K529" s="30" t="str">
        <f t="shared" si="36"/>
        <v>%MRR</v>
      </c>
      <c r="L529" s="40" t="str">
        <f>VLOOKUP(C529,SOURCE!S$6:Y$10018,2,0)</f>
        <v>FIN</v>
      </c>
      <c r="M529" t="str">
        <f>IF(VLOOKUP(I529,SOURCE!B:M,2,0)="/  { itemToBeCoded","To be coded","")</f>
        <v/>
      </c>
      <c r="N529" s="22"/>
      <c r="Q529" s="26" t="str">
        <f>VLOOKUP(I529,SOURCE!B:M,5,0)</f>
        <v>"%MRR"</v>
      </c>
      <c r="U529">
        <f t="shared" si="37"/>
        <v>51</v>
      </c>
      <c r="V529" s="53">
        <f t="shared" si="38"/>
        <v>299797199.25280225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str">
        <f>VLOOKUP(C530,SOURCE!$S$3:$Z$2839,8,0)</f>
        <v>ITM_PCT</v>
      </c>
      <c r="E530" s="26" t="str">
        <f>CHAR(34)&amp;VLOOKUP(C530,SOURCE!$S$3:$Z$2839,6,0)&amp;CHAR(34)</f>
        <v>"%T"</v>
      </c>
      <c r="F530" s="22" t="str">
        <f>VLOOKUP(C530,SOURCE!$S$3:$AA$2839,9,0)&amp;"           {"&amp;D530&amp;",   "&amp;E530&amp;"},"</f>
        <v>//           {ITM_PCT,   "%T"},</v>
      </c>
      <c r="H530" t="b">
        <f>ISNA(VLOOKUP(J530,J$823:J854,1,0))</f>
        <v>1</v>
      </c>
      <c r="I530" s="27">
        <f>VLOOKUP(C530,SOURCE!S$6:Y$10018,7,0)</f>
        <v>1697</v>
      </c>
      <c r="J530" s="28" t="str">
        <f>VLOOKUP(C530,SOURCE!S$6:Y$10018,6,0)</f>
        <v>%T</v>
      </c>
      <c r="K530" s="30" t="str">
        <f t="shared" si="36"/>
        <v>%T</v>
      </c>
      <c r="L530" s="40" t="str">
        <f>VLOOKUP(C530,SOURCE!S$6:Y$10018,2,0)</f>
        <v>FIN</v>
      </c>
      <c r="M530" t="str">
        <f>IF(VLOOKUP(I530,SOURCE!B:M,2,0)="/  { itemToBeCoded","To be coded","")</f>
        <v/>
      </c>
      <c r="N530" s="22"/>
      <c r="Q530" s="26" t="str">
        <f>VLOOKUP(I530,SOURCE!B:M,5,0)</f>
        <v>"%T"</v>
      </c>
      <c r="U530">
        <f t="shared" si="37"/>
        <v>51</v>
      </c>
      <c r="V530" s="53">
        <f t="shared" si="38"/>
        <v>299797199.25280225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str">
        <f>VLOOKUP(C531,SOURCE!$S$3:$Z$2839,8,0)</f>
        <v>ITM_PCSIGMA</v>
      </c>
      <c r="E531" s="26" t="str">
        <f>CHAR(34)&amp;VLOOKUP(C531,SOURCE!$S$3:$Z$2839,6,0)&amp;CHAR(34)</f>
        <v>"%SUM"</v>
      </c>
      <c r="F531" s="22" t="str">
        <f>VLOOKUP(C531,SOURCE!$S$3:$AA$2839,9,0)&amp;"           {"&amp;D531&amp;",   "&amp;E531&amp;"},"</f>
        <v>//           {ITM_PCSIGMA,   "%SUM"},</v>
      </c>
      <c r="H531" t="b">
        <f>ISNA(VLOOKUP(J531,J$823:J855,1,0))</f>
        <v>1</v>
      </c>
      <c r="I531" s="27">
        <f>VLOOKUP(C531,SOURCE!S$6:Y$10018,7,0)</f>
        <v>1698</v>
      </c>
      <c r="J531" s="28" t="str">
        <f>VLOOKUP(C531,SOURCE!S$6:Y$10018,6,0)</f>
        <v>%SUM</v>
      </c>
      <c r="K531" s="30" t="str">
        <f t="shared" si="36"/>
        <v>%SUM</v>
      </c>
      <c r="L531" s="40" t="str">
        <f>VLOOKUP(C531,SOURCE!S$6:Y$10018,2,0)</f>
        <v>STAT</v>
      </c>
      <c r="M531" t="str">
        <f>IF(VLOOKUP(I531,SOURCE!B:M,2,0)="/  { itemToBeCoded","To be coded","")</f>
        <v/>
      </c>
      <c r="N531" s="22"/>
      <c r="Q531" s="26" t="str">
        <f>VLOOKUP(I531,SOURCE!B:M,5,0)</f>
        <v>"%" STD_SIGMA</v>
      </c>
      <c r="U531">
        <f t="shared" si="37"/>
        <v>51</v>
      </c>
      <c r="V531" s="53">
        <f t="shared" si="38"/>
        <v>299797199.25280225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str">
        <f>VLOOKUP(C532,SOURCE!$S$3:$Z$2839,8,0)</f>
        <v>ITM_PCPMG</v>
      </c>
      <c r="E532" s="26" t="str">
        <f>CHAR(34)&amp;VLOOKUP(C532,SOURCE!$S$3:$Z$2839,6,0)&amp;CHAR(34)</f>
        <v>"%+MG"</v>
      </c>
      <c r="F532" s="22" t="str">
        <f>VLOOKUP(C532,SOURCE!$S$3:$AA$2839,9,0)&amp;"           {"&amp;D532&amp;",   "&amp;E532&amp;"},"</f>
        <v>//           {ITM_PCPMG,   "%+MG"},</v>
      </c>
      <c r="H532" t="b">
        <f>ISNA(VLOOKUP(J532,J$823:J856,1,0))</f>
        <v>1</v>
      </c>
      <c r="I532" s="27">
        <f>VLOOKUP(C532,SOURCE!S$6:Y$10018,7,0)</f>
        <v>1699</v>
      </c>
      <c r="J532" s="28" t="str">
        <f>VLOOKUP(C532,SOURCE!S$6:Y$10018,6,0)</f>
        <v>%+MG</v>
      </c>
      <c r="K532" s="30" t="str">
        <f t="shared" si="36"/>
        <v>%+MG</v>
      </c>
      <c r="L532" s="40" t="str">
        <f>VLOOKUP(C532,SOURCE!S$6:Y$10018,2,0)</f>
        <v>FIN</v>
      </c>
      <c r="M532" t="str">
        <f>IF(VLOOKUP(I532,SOURCE!B:M,2,0)="/  { itemToBeCoded","To be coded","")</f>
        <v/>
      </c>
      <c r="N532" s="22"/>
      <c r="Q532" s="26" t="str">
        <f>VLOOKUP(I532,SOURCE!B:M,5,0)</f>
        <v>"%+MG"</v>
      </c>
      <c r="U532">
        <f t="shared" si="37"/>
        <v>51</v>
      </c>
      <c r="V532" s="53">
        <f t="shared" si="38"/>
        <v>299797199.25280225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str">
        <f>VLOOKUP(C533,SOURCE!$S$3:$Z$2839,8,0)</f>
        <v>ITM_INTEGRAL</v>
      </c>
      <c r="E533" s="26" t="str">
        <f>CHAR(34)&amp;VLOOKUP(C533,SOURCE!$S$3:$Z$2839,6,0)&amp;CHAR(34)</f>
        <v>"INTEGRAL"</v>
      </c>
      <c r="F533" s="22" t="str">
        <f>VLOOKUP(C533,SOURCE!$S$3:$AA$2839,9,0)&amp;"           {"&amp;D533&amp;",   "&amp;E533&amp;"},"</f>
        <v>//           {ITM_INTEGRAL,   "INTEGRAL"},</v>
      </c>
      <c r="H533" t="b">
        <f>ISNA(VLOOKUP(J533,J$823:J857,1,0))</f>
        <v>1</v>
      </c>
      <c r="I533" s="27">
        <f>VLOOKUP(C533,SOURCE!S$6:Y$10018,7,0)</f>
        <v>1700</v>
      </c>
      <c r="J533" s="28" t="str">
        <f>VLOOKUP(C533,SOURCE!S$6:Y$10018,6,0)</f>
        <v>INTEGRAL</v>
      </c>
      <c r="K533" s="30" t="str">
        <f t="shared" si="36"/>
        <v>INTEGRAL</v>
      </c>
      <c r="L533" s="40" t="str">
        <f>VLOOKUP(C533,SOURCE!S$6:Y$10018,2,0)</f>
        <v/>
      </c>
      <c r="M533" t="str">
        <f>IF(VLOOKUP(I533,SOURCE!B:M,2,0)="/  { itemToBeCoded","To be coded","")</f>
        <v>To be coded</v>
      </c>
      <c r="N533" s="22"/>
      <c r="Q533" s="26" t="str">
        <f>VLOOKUP(I533,SOURCE!B:M,5,0)</f>
        <v>STD_INTEGRAL</v>
      </c>
      <c r="U533">
        <f t="shared" si="37"/>
        <v>51</v>
      </c>
      <c r="V533" s="53">
        <f t="shared" si="38"/>
        <v>299797199.25280225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str">
        <f>VLOOKUP(C534,SOURCE!$S$3:$Z$2839,8,0)</f>
        <v>ITM_PMOD</v>
      </c>
      <c r="E534" s="26" t="str">
        <f>CHAR(34)&amp;VLOOKUP(C534,SOURCE!$S$3:$Z$2839,6,0)&amp;CHAR(34)</f>
        <v>"^MOD"</v>
      </c>
      <c r="F534" s="22" t="str">
        <f>VLOOKUP(C534,SOURCE!$S$3:$AA$2839,9,0)&amp;"           {"&amp;D534&amp;",   "&amp;E534&amp;"},"</f>
        <v>//           {ITM_PMOD,   "^MOD"},</v>
      </c>
      <c r="H534" t="b">
        <f>ISNA(VLOOKUP(J534,J$823:J858,1,0))</f>
        <v>1</v>
      </c>
      <c r="I534" s="27">
        <f>VLOOKUP(C534,SOURCE!S$6:Y$10018,7,0)</f>
        <v>1701</v>
      </c>
      <c r="J534" s="28" t="str">
        <f>VLOOKUP(C534,SOURCE!S$6:Y$10018,6,0)</f>
        <v>^MOD</v>
      </c>
      <c r="K534" s="30" t="str">
        <f t="shared" si="36"/>
        <v>^MOD</v>
      </c>
      <c r="L534" s="40" t="str">
        <f>VLOOKUP(C534,SOURCE!S$6:Y$10018,2,0)</f>
        <v/>
      </c>
      <c r="M534" t="str">
        <f>IF(VLOOKUP(I534,SOURCE!B:M,2,0)="/  { itemToBeCoded","To be coded","")</f>
        <v/>
      </c>
      <c r="N534" s="22"/>
      <c r="Q534" s="26" t="str">
        <f>VLOOKUP(I534,SOURCE!B:M,5,0)</f>
        <v>"^MOD"</v>
      </c>
      <c r="U534">
        <f t="shared" si="37"/>
        <v>51</v>
      </c>
      <c r="V534" s="53">
        <f t="shared" si="38"/>
        <v>299797199.25280225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str">
        <f>VLOOKUP(C535,SOURCE!$S$3:$Z$2839,8,0)</f>
        <v>ITM_M_DET</v>
      </c>
      <c r="E535" s="26" t="str">
        <f>CHAR(34)&amp;VLOOKUP(C535,SOURCE!$S$3:$Z$2839,6,0)&amp;CHAR(34)</f>
        <v>"|M|"</v>
      </c>
      <c r="F535" s="22" t="str">
        <f>VLOOKUP(C535,SOURCE!$S$3:$AA$2839,9,0)&amp;"           {"&amp;D535&amp;",   "&amp;E535&amp;"},"</f>
        <v>//           {ITM_M_DET,   "|M|"},</v>
      </c>
      <c r="H535" t="b">
        <f>ISNA(VLOOKUP(J535,J$823:J859,1,0))</f>
        <v>1</v>
      </c>
      <c r="I535" s="27">
        <f>VLOOKUP(C535,SOURCE!S$6:Y$10018,7,0)</f>
        <v>1702</v>
      </c>
      <c r="J535" s="28" t="str">
        <f>VLOOKUP(C535,SOURCE!S$6:Y$10018,6,0)</f>
        <v>|M|</v>
      </c>
      <c r="K535" s="30" t="str">
        <f t="shared" si="36"/>
        <v>|M|</v>
      </c>
      <c r="L535" s="40" t="str">
        <f>VLOOKUP(C535,SOURCE!S$6:Y$10018,2,0)</f>
        <v/>
      </c>
      <c r="M535" t="str">
        <f>IF(VLOOKUP(I535,SOURCE!B:M,2,0)="/  { itemToBeCoded","To be coded","")</f>
        <v/>
      </c>
      <c r="N535" s="22"/>
      <c r="Q535" s="26" t="str">
        <f>VLOOKUP(I535,SOURCE!B:M,5,0)</f>
        <v>"|M|"</v>
      </c>
      <c r="U535">
        <f t="shared" si="37"/>
        <v>51</v>
      </c>
      <c r="V535" s="53">
        <f t="shared" si="38"/>
        <v>299797199.25280225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str">
        <f>VLOOKUP(C536,SOURCE!$S$3:$Z$2839,8,0)</f>
        <v>ITM_PARALLEL</v>
      </c>
      <c r="E536" s="26" t="str">
        <f>CHAR(34)&amp;VLOOKUP(C536,SOURCE!$S$3:$Z$2839,6,0)&amp;CHAR(34)</f>
        <v>"PARL"</v>
      </c>
      <c r="F536" s="22" t="str">
        <f>VLOOKUP(C536,SOURCE!$S$3:$AA$2839,9,0)&amp;"           {"&amp;D536&amp;",   "&amp;E536&amp;"},"</f>
        <v>//           {ITM_PARALLEL,   "PARL"},</v>
      </c>
      <c r="H536" t="b">
        <f>ISNA(VLOOKUP(J536,J$823:J860,1,0))</f>
        <v>1</v>
      </c>
      <c r="I536" s="27">
        <f>VLOOKUP(C536,SOURCE!S$6:Y$10018,7,0)</f>
        <v>1703</v>
      </c>
      <c r="J536" s="28" t="str">
        <f>VLOOKUP(C536,SOURCE!S$6:Y$10018,6,0)</f>
        <v>PARL</v>
      </c>
      <c r="K536" s="30" t="str">
        <f t="shared" si="36"/>
        <v>||</v>
      </c>
      <c r="L536" s="40" t="str">
        <f>VLOOKUP(C536,SOURCE!S$6:Y$10018,2,0)</f>
        <v>ELEC</v>
      </c>
      <c r="M536" t="str">
        <f>IF(VLOOKUP(I536,SOURCE!B:M,2,0)="/  { itemToBeCoded","To be coded","")</f>
        <v/>
      </c>
      <c r="N536" s="22"/>
      <c r="Q536" s="26" t="str">
        <f>VLOOKUP(I536,SOURCE!B:M,5,0)</f>
        <v>"|" STD_SPACE_3_PER_EM "|"</v>
      </c>
      <c r="U536">
        <f t="shared" si="37"/>
        <v>51</v>
      </c>
      <c r="V536" s="53">
        <f t="shared" si="38"/>
        <v>299797199.25280225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str">
        <f>VLOOKUP(C537,SOURCE!$S$3:$Z$2839,8,0)</f>
        <v>ITM_M_TRANSP</v>
      </c>
      <c r="E537" s="26" t="str">
        <f>CHAR(34)&amp;VLOOKUP(C537,SOURCE!$S$3:$Z$2839,6,0)&amp;CHAR(34)</f>
        <v>"[M]^T"</v>
      </c>
      <c r="F537" s="22" t="str">
        <f>VLOOKUP(C537,SOURCE!$S$3:$AA$2839,9,0)&amp;"           {"&amp;D537&amp;",   "&amp;E537&amp;"},"</f>
        <v>//           {ITM_M_TRANSP,   "[M]^T"},</v>
      </c>
      <c r="H537" t="b">
        <f>ISNA(VLOOKUP(J537,J$823:J861,1,0))</f>
        <v>1</v>
      </c>
      <c r="I537" s="27">
        <f>VLOOKUP(C537,SOURCE!S$6:Y$10018,7,0)</f>
        <v>1704</v>
      </c>
      <c r="J537" s="28" t="str">
        <f>VLOOKUP(C537,SOURCE!S$6:Y$10018,6,0)</f>
        <v>[M]^T</v>
      </c>
      <c r="K537" s="30" t="str">
        <f t="shared" si="36"/>
        <v>[M]^T</v>
      </c>
      <c r="L537" s="40" t="str">
        <f>VLOOKUP(C537,SOURCE!S$6:Y$10018,2,0)</f>
        <v/>
      </c>
      <c r="M537" t="str">
        <f>IF(VLOOKUP(I537,SOURCE!B:M,2,0)="/  { itemToBeCoded","To be coded","")</f>
        <v/>
      </c>
      <c r="N537" s="22"/>
      <c r="Q537" s="26" t="str">
        <f>VLOOKUP(I537,SOURCE!B:M,5,0)</f>
        <v>"[M]" STD_SUP_T</v>
      </c>
      <c r="U537">
        <f t="shared" si="37"/>
        <v>51</v>
      </c>
      <c r="V537" s="53">
        <f t="shared" si="38"/>
        <v>299797199.25280225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str">
        <f>VLOOKUP(C538,SOURCE!$S$3:$Z$2839,8,0)</f>
        <v>ITM_M_INV</v>
      </c>
      <c r="E538" s="26" t="str">
        <f>CHAR(34)&amp;VLOOKUP(C538,SOURCE!$S$3:$Z$2839,6,0)&amp;CHAR(34)</f>
        <v>"[M]^MINUS_1"</v>
      </c>
      <c r="F538" s="22" t="str">
        <f>VLOOKUP(C538,SOURCE!$S$3:$AA$2839,9,0)&amp;"           {"&amp;D538&amp;",   "&amp;E538&amp;"},"</f>
        <v>//           {ITM_M_INV,   "[M]^MINUS_1"},</v>
      </c>
      <c r="H538" t="b">
        <f>ISNA(VLOOKUP(J538,J$823:J862,1,0))</f>
        <v>1</v>
      </c>
      <c r="I538" s="27">
        <f>VLOOKUP(C538,SOURCE!S$6:Y$10018,7,0)</f>
        <v>1705</v>
      </c>
      <c r="J538" s="28" t="str">
        <f>VLOOKUP(C538,SOURCE!S$6:Y$10018,6,0)</f>
        <v>[M]^MINUS_1</v>
      </c>
      <c r="K538" s="30" t="str">
        <f t="shared" si="36"/>
        <v>[M]^MINUS_1</v>
      </c>
      <c r="L538" s="40" t="str">
        <f>VLOOKUP(C538,SOURCE!S$6:Y$10018,2,0)</f>
        <v/>
      </c>
      <c r="M538" t="str">
        <f>IF(VLOOKUP(I538,SOURCE!B:M,2,0)="/  { itemToBeCoded","To be coded","")</f>
        <v/>
      </c>
      <c r="N538" s="22"/>
      <c r="Q538" s="26" t="str">
        <f>VLOOKUP(I538,SOURCE!B:M,5,0)</f>
        <v>"[M]" STD_SUP_MINUS_1</v>
      </c>
      <c r="U538">
        <f t="shared" si="37"/>
        <v>51</v>
      </c>
      <c r="V538" s="53">
        <f t="shared" si="38"/>
        <v>299797199.25280225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str">
        <f>VLOOKUP(C539,SOURCE!$S$3:$Z$2839,8,0)</f>
        <v>ITM_MULPIto</v>
      </c>
      <c r="E539" s="26" t="str">
        <f>CHAR(34)&amp;VLOOKUP(C539,SOURCE!$S$3:$Z$2839,6,0)&amp;CHAR(34)</f>
        <v>"MULPI&gt;"</v>
      </c>
      <c r="F539" s="22" t="str">
        <f>VLOOKUP(C539,SOURCE!$S$3:$AA$2839,9,0)&amp;"           {"&amp;D539&amp;",   "&amp;E539&amp;"},"</f>
        <v>//           {ITM_MULPIto,   "MULPI&gt;"},</v>
      </c>
      <c r="H539" t="b">
        <f>ISNA(VLOOKUP(J539,J$823:J863,1,0))</f>
        <v>1</v>
      </c>
      <c r="I539" s="27">
        <f>VLOOKUP(C539,SOURCE!S$6:Y$10018,7,0)</f>
        <v>1707</v>
      </c>
      <c r="J539" s="28" t="str">
        <f>VLOOKUP(C539,SOURCE!S$6:Y$10018,6,0)</f>
        <v>MULPI&gt;</v>
      </c>
      <c r="K539" s="30" t="str">
        <f t="shared" si="36"/>
        <v>MULpi&gt;</v>
      </c>
      <c r="L539" s="40" t="str">
        <f>VLOOKUP(C539,SOURCE!S$6:Y$10018,2,0)</f>
        <v>Math</v>
      </c>
      <c r="M539" t="str">
        <f>IF(VLOOKUP(I539,SOURCE!B:M,2,0)="/  { itemToBeCoded","To be coded","")</f>
        <v/>
      </c>
      <c r="N539" s="22"/>
      <c r="Q539" s="26" t="str">
        <f>VLOOKUP(I539,SOURCE!B:M,5,0)</f>
        <v>"MUL" STD_pi STD_RIGHT_ARROW</v>
      </c>
      <c r="U539">
        <f t="shared" si="37"/>
        <v>51</v>
      </c>
      <c r="V539" s="53">
        <f t="shared" si="38"/>
        <v>299797199.25280225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str">
        <f>VLOOKUP(C540,SOURCE!$S$3:$Z$2839,8,0)</f>
        <v>ITM_PRINTERADV</v>
      </c>
      <c r="E540" s="26" t="str">
        <f>CHAR(34)&amp;VLOOKUP(C540,SOURCE!$S$3:$Z$2839,6,0)&amp;CHAR(34)</f>
        <v>"PRINTERADV"</v>
      </c>
      <c r="F540" s="22" t="str">
        <f>VLOOKUP(C540,SOURCE!$S$3:$AA$2839,9,0)&amp;"           {"&amp;D540&amp;",   "&amp;E540&amp;"},"</f>
        <v>//           {ITM_PRINTERADV,   "PRINTERADV"},</v>
      </c>
      <c r="H540" t="b">
        <f>ISNA(VLOOKUP(J540,J$823:J864,1,0))</f>
        <v>1</v>
      </c>
      <c r="I540" s="27">
        <f>VLOOKUP(C540,SOURCE!S$6:Y$10018,7,0)</f>
        <v>1708</v>
      </c>
      <c r="J540" s="28" t="str">
        <f>VLOOKUP(C540,SOURCE!S$6:Y$10018,6,0)</f>
        <v>PRINTERADV</v>
      </c>
      <c r="K540" s="30" t="str">
        <f t="shared" si="36"/>
        <v>PRINTERADV</v>
      </c>
      <c r="L540" s="40" t="str">
        <f>VLOOKUP(C540,SOURCE!S$6:Y$10018,2,0)</f>
        <v/>
      </c>
      <c r="M540" t="str">
        <f>IF(VLOOKUP(I540,SOURCE!B:M,2,0)="/  { itemToBeCoded","To be coded","")</f>
        <v>To be coded</v>
      </c>
      <c r="N540" s="22"/>
      <c r="Q540" s="26" t="str">
        <f>VLOOKUP(I540,SOURCE!B:M,5,0)</f>
        <v>STD_PRINTER "ADV"</v>
      </c>
      <c r="U540">
        <f t="shared" si="37"/>
        <v>51</v>
      </c>
      <c r="V540" s="53">
        <f t="shared" si="38"/>
        <v>299797199.25280225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str">
        <f>VLOOKUP(C541,SOURCE!$S$3:$Z$2839,8,0)</f>
        <v>ITM_PRINTERCHAR</v>
      </c>
      <c r="E541" s="26" t="str">
        <f>CHAR(34)&amp;VLOOKUP(C541,SOURCE!$S$3:$Z$2839,6,0)&amp;CHAR(34)</f>
        <v>"PRINTERCHAR"</v>
      </c>
      <c r="F541" s="22" t="str">
        <f>VLOOKUP(C541,SOURCE!$S$3:$AA$2839,9,0)&amp;"           {"&amp;D541&amp;",   "&amp;E541&amp;"},"</f>
        <v>//           {ITM_PRINTERCHAR,   "PRINTERCHAR"},</v>
      </c>
      <c r="H541" t="b">
        <f>ISNA(VLOOKUP(J541,J$823:J865,1,0))</f>
        <v>1</v>
      </c>
      <c r="I541" s="27">
        <f>VLOOKUP(C541,SOURCE!S$6:Y$10018,7,0)</f>
        <v>1709</v>
      </c>
      <c r="J541" s="28" t="str">
        <f>VLOOKUP(C541,SOURCE!S$6:Y$10018,6,0)</f>
        <v>PRINTERCHAR</v>
      </c>
      <c r="K541" s="30" t="str">
        <f t="shared" si="36"/>
        <v>PRINTERCHAR</v>
      </c>
      <c r="L541" s="40" t="str">
        <f>VLOOKUP(C541,SOURCE!S$6:Y$10018,2,0)</f>
        <v/>
      </c>
      <c r="M541" t="str">
        <f>IF(VLOOKUP(I541,SOURCE!B:M,2,0)="/  { itemToBeCoded","To be coded","")</f>
        <v>To be coded</v>
      </c>
      <c r="N541" s="22"/>
      <c r="Q541" s="26" t="str">
        <f>VLOOKUP(I541,SOURCE!B:M,5,0)</f>
        <v>STD_PRINTER "CHAR"</v>
      </c>
      <c r="U541">
        <f t="shared" si="37"/>
        <v>51</v>
      </c>
      <c r="V541" s="53">
        <f t="shared" si="38"/>
        <v>299797199.25280225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str">
        <f>VLOOKUP(C542,SOURCE!$S$3:$Z$2839,8,0)</f>
        <v>ITM_PRINTERDLAY</v>
      </c>
      <c r="E542" s="26" t="str">
        <f>CHAR(34)&amp;VLOOKUP(C542,SOURCE!$S$3:$Z$2839,6,0)&amp;CHAR(34)</f>
        <v>"PRINTERDLAY"</v>
      </c>
      <c r="F542" s="22" t="str">
        <f>VLOOKUP(C542,SOURCE!$S$3:$AA$2839,9,0)&amp;"           {"&amp;D542&amp;",   "&amp;E542&amp;"},"</f>
        <v>//           {ITM_PRINTERDLAY,   "PRINTERDLAY"},</v>
      </c>
      <c r="H542" t="b">
        <f>ISNA(VLOOKUP(J542,J$823:J866,1,0))</f>
        <v>1</v>
      </c>
      <c r="I542" s="27">
        <f>VLOOKUP(C542,SOURCE!S$6:Y$10018,7,0)</f>
        <v>1710</v>
      </c>
      <c r="J542" s="28" t="str">
        <f>VLOOKUP(C542,SOURCE!S$6:Y$10018,6,0)</f>
        <v>PRINTERDLAY</v>
      </c>
      <c r="K542" s="30" t="str">
        <f t="shared" si="36"/>
        <v>PRINTERDLAY</v>
      </c>
      <c r="L542" s="40" t="str">
        <f>VLOOKUP(C542,SOURCE!S$6:Y$10018,2,0)</f>
        <v/>
      </c>
      <c r="M542" t="str">
        <f>IF(VLOOKUP(I542,SOURCE!B:M,2,0)="/  { itemToBeCoded","To be coded","")</f>
        <v>To be coded</v>
      </c>
      <c r="N542" s="22"/>
      <c r="Q542" s="26" t="str">
        <f>VLOOKUP(I542,SOURCE!B:M,5,0)</f>
        <v>STD_PRINTER "DLAY"</v>
      </c>
      <c r="U542">
        <f t="shared" si="37"/>
        <v>51</v>
      </c>
      <c r="V542" s="53">
        <f t="shared" si="38"/>
        <v>299797199.25280225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str">
        <f>VLOOKUP(C543,SOURCE!$S$3:$Z$2839,8,0)</f>
        <v>ITM_PRINTERLCD</v>
      </c>
      <c r="E543" s="26" t="str">
        <f>CHAR(34)&amp;VLOOKUP(C543,SOURCE!$S$3:$Z$2839,6,0)&amp;CHAR(34)</f>
        <v>"PRINTERLCD"</v>
      </c>
      <c r="F543" s="22" t="str">
        <f>VLOOKUP(C543,SOURCE!$S$3:$AA$2839,9,0)&amp;"           {"&amp;D543&amp;",   "&amp;E543&amp;"},"</f>
        <v>//           {ITM_PRINTERLCD,   "PRINTERLCD"},</v>
      </c>
      <c r="H543" t="b">
        <f>ISNA(VLOOKUP(J543,J$823:J867,1,0))</f>
        <v>1</v>
      </c>
      <c r="I543" s="27">
        <f>VLOOKUP(C543,SOURCE!S$6:Y$10018,7,0)</f>
        <v>1711</v>
      </c>
      <c r="J543" s="28" t="str">
        <f>VLOOKUP(C543,SOURCE!S$6:Y$10018,6,0)</f>
        <v>PRINTERLCD</v>
      </c>
      <c r="K543" s="30" t="str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PRINTERLCD</v>
      </c>
      <c r="L543" s="40" t="str">
        <f>VLOOKUP(C543,SOURCE!S$6:Y$10018,2,0)</f>
        <v/>
      </c>
      <c r="M543" t="str">
        <f>IF(VLOOKUP(I543,SOURCE!B:M,2,0)="/  { itemToBeCoded","To be coded","")</f>
        <v>To be coded</v>
      </c>
      <c r="N543" s="22"/>
      <c r="Q543" s="26" t="str">
        <f>VLOOKUP(I543,SOURCE!B:M,5,0)</f>
        <v>STD_PRINTER "LCD"</v>
      </c>
      <c r="U543">
        <f t="shared" ref="U543:U606" si="41">SUM(U542,W543)</f>
        <v>51</v>
      </c>
      <c r="V543" s="53">
        <f t="shared" ref="V543:V606" si="42">SUM(V542,IF($O543,X543,0))</f>
        <v>299797199.25280225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str">
        <f>VLOOKUP(C544,SOURCE!$S$3:$Z$2839,8,0)</f>
        <v>ITM_PRINTERMODE</v>
      </c>
      <c r="E544" s="26" t="str">
        <f>CHAR(34)&amp;VLOOKUP(C544,SOURCE!$S$3:$Z$2839,6,0)&amp;CHAR(34)</f>
        <v>"PRINTERMODE"</v>
      </c>
      <c r="F544" s="22" t="str">
        <f>VLOOKUP(C544,SOURCE!$S$3:$AA$2839,9,0)&amp;"           {"&amp;D544&amp;",   "&amp;E544&amp;"},"</f>
        <v>//           {ITM_PRINTERMODE,   "PRINTERMODE"},</v>
      </c>
      <c r="H544" t="b">
        <f>ISNA(VLOOKUP(J544,J$823:J868,1,0))</f>
        <v>1</v>
      </c>
      <c r="I544" s="27">
        <f>VLOOKUP(C544,SOURCE!S$6:Y$10018,7,0)</f>
        <v>1712</v>
      </c>
      <c r="J544" s="28" t="str">
        <f>VLOOKUP(C544,SOURCE!S$6:Y$10018,6,0)</f>
        <v>PRINTERMODE</v>
      </c>
      <c r="K544" s="30" t="str">
        <f t="shared" si="40"/>
        <v>PRINTERMODE</v>
      </c>
      <c r="L544" s="40" t="str">
        <f>VLOOKUP(C544,SOURCE!S$6:Y$10018,2,0)</f>
        <v/>
      </c>
      <c r="M544" t="str">
        <f>IF(VLOOKUP(I544,SOURCE!B:M,2,0)="/  { itemToBeCoded","To be coded","")</f>
        <v>To be coded</v>
      </c>
      <c r="N544" s="22"/>
      <c r="Q544" s="26" t="str">
        <f>VLOOKUP(I544,SOURCE!B:M,5,0)</f>
        <v>STD_PRINTER "MODE"</v>
      </c>
      <c r="U544">
        <f t="shared" si="41"/>
        <v>51</v>
      </c>
      <c r="V544" s="53">
        <f t="shared" si="42"/>
        <v>299797199.25280225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str">
        <f>VLOOKUP(C545,SOURCE!$S$3:$Z$2839,8,0)</f>
        <v>ITM_PRINTERPROG</v>
      </c>
      <c r="E545" s="26" t="str">
        <f>CHAR(34)&amp;VLOOKUP(C545,SOURCE!$S$3:$Z$2839,6,0)&amp;CHAR(34)</f>
        <v>"PRINTERPROG"</v>
      </c>
      <c r="F545" s="22" t="str">
        <f>VLOOKUP(C545,SOURCE!$S$3:$AA$2839,9,0)&amp;"           {"&amp;D545&amp;",   "&amp;E545&amp;"},"</f>
        <v>//           {ITM_PRINTERPROG,   "PRINTERPROG"},</v>
      </c>
      <c r="H545" t="b">
        <f>ISNA(VLOOKUP(J545,J$823:J869,1,0))</f>
        <v>1</v>
      </c>
      <c r="I545" s="27">
        <f>VLOOKUP(C545,SOURCE!S$6:Y$10018,7,0)</f>
        <v>1713</v>
      </c>
      <c r="J545" s="28" t="str">
        <f>VLOOKUP(C545,SOURCE!S$6:Y$10018,6,0)</f>
        <v>PRINTERPROG</v>
      </c>
      <c r="K545" s="30" t="str">
        <f t="shared" si="40"/>
        <v>PRINTERPROG</v>
      </c>
      <c r="L545" s="40" t="str">
        <f>VLOOKUP(C545,SOURCE!S$6:Y$10018,2,0)</f>
        <v/>
      </c>
      <c r="M545" t="str">
        <f>IF(VLOOKUP(I545,SOURCE!B:M,2,0)="/  { itemToBeCoded","To be coded","")</f>
        <v>To be coded</v>
      </c>
      <c r="N545" s="22"/>
      <c r="Q545" s="26" t="str">
        <f>VLOOKUP(I545,SOURCE!B:M,5,0)</f>
        <v>STD_PRINTER "PROG"</v>
      </c>
      <c r="U545">
        <f t="shared" si="41"/>
        <v>51</v>
      </c>
      <c r="V545" s="53">
        <f t="shared" si="42"/>
        <v>299797199.25280225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str">
        <f>VLOOKUP(C546,SOURCE!$S$3:$Z$2839,8,0)</f>
        <v>ITM_PRINTERR</v>
      </c>
      <c r="E546" s="26" t="str">
        <f>CHAR(34)&amp;VLOOKUP(C546,SOURCE!$S$3:$Z$2839,6,0)&amp;CHAR(34)</f>
        <v>"PRINTERR"</v>
      </c>
      <c r="F546" s="22" t="str">
        <f>VLOOKUP(C546,SOURCE!$S$3:$AA$2839,9,0)&amp;"           {"&amp;D546&amp;",   "&amp;E546&amp;"},"</f>
        <v>//           {ITM_PRINTERR,   "PRINTERR"},</v>
      </c>
      <c r="H546" t="b">
        <f>ISNA(VLOOKUP(J546,J$823:J870,1,0))</f>
        <v>1</v>
      </c>
      <c r="I546" s="27">
        <f>VLOOKUP(C546,SOURCE!S$6:Y$10018,7,0)</f>
        <v>1714</v>
      </c>
      <c r="J546" s="28" t="str">
        <f>VLOOKUP(C546,SOURCE!S$6:Y$10018,6,0)</f>
        <v>PRINTERR</v>
      </c>
      <c r="K546" s="30" t="str">
        <f t="shared" si="40"/>
        <v>PRINTERr</v>
      </c>
      <c r="L546" s="40" t="str">
        <f>VLOOKUP(C546,SOURCE!S$6:Y$10018,2,0)</f>
        <v/>
      </c>
      <c r="M546" t="str">
        <f>IF(VLOOKUP(I546,SOURCE!B:M,2,0)="/  { itemToBeCoded","To be coded","")</f>
        <v>To be coded</v>
      </c>
      <c r="N546" s="22"/>
      <c r="Q546" s="26" t="str">
        <f>VLOOKUP(I546,SOURCE!B:M,5,0)</f>
        <v>STD_PRINTER "r"</v>
      </c>
      <c r="U546">
        <f t="shared" si="41"/>
        <v>51</v>
      </c>
      <c r="V546" s="53">
        <f t="shared" si="42"/>
        <v>299797199.25280225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str">
        <f>VLOOKUP(C547,SOURCE!$S$3:$Z$2839,8,0)</f>
        <v>ITM_PRINTERREGS</v>
      </c>
      <c r="E547" s="26" t="str">
        <f>CHAR(34)&amp;VLOOKUP(C547,SOURCE!$S$3:$Z$2839,6,0)&amp;CHAR(34)</f>
        <v>"PRINTERREGS"</v>
      </c>
      <c r="F547" s="22" t="str">
        <f>VLOOKUP(C547,SOURCE!$S$3:$AA$2839,9,0)&amp;"           {"&amp;D547&amp;",   "&amp;E547&amp;"},"</f>
        <v>//           {ITM_PRINTERREGS,   "PRINTERREGS"},</v>
      </c>
      <c r="H547" t="b">
        <f>ISNA(VLOOKUP(J547,J$823:J871,1,0))</f>
        <v>1</v>
      </c>
      <c r="I547" s="27">
        <f>VLOOKUP(C547,SOURCE!S$6:Y$10018,7,0)</f>
        <v>1715</v>
      </c>
      <c r="J547" s="28" t="str">
        <f>VLOOKUP(C547,SOURCE!S$6:Y$10018,6,0)</f>
        <v>PRINTERREGS</v>
      </c>
      <c r="K547" s="30" t="str">
        <f t="shared" si="40"/>
        <v>PRINTERREGS</v>
      </c>
      <c r="L547" s="40" t="str">
        <f>VLOOKUP(C547,SOURCE!S$6:Y$10018,2,0)</f>
        <v/>
      </c>
      <c r="M547" t="str">
        <f>IF(VLOOKUP(I547,SOURCE!B:M,2,0)="/  { itemToBeCoded","To be coded","")</f>
        <v>To be coded</v>
      </c>
      <c r="N547" s="22"/>
      <c r="Q547" s="26" t="str">
        <f>VLOOKUP(I547,SOURCE!B:M,5,0)</f>
        <v>STD_PRINTER "REGS"</v>
      </c>
      <c r="U547">
        <f t="shared" si="41"/>
        <v>51</v>
      </c>
      <c r="V547" s="53">
        <f t="shared" si="42"/>
        <v>299797199.25280225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str">
        <f>VLOOKUP(C548,SOURCE!$S$3:$Z$2839,8,0)</f>
        <v>ITM_PRINTERSTK</v>
      </c>
      <c r="E548" s="26" t="str">
        <f>CHAR(34)&amp;VLOOKUP(C548,SOURCE!$S$3:$Z$2839,6,0)&amp;CHAR(34)</f>
        <v>"PRINTERSTK"</v>
      </c>
      <c r="F548" s="22" t="str">
        <f>VLOOKUP(C548,SOURCE!$S$3:$AA$2839,9,0)&amp;"           {"&amp;D548&amp;",   "&amp;E548&amp;"},"</f>
        <v>//           {ITM_PRINTERSTK,   "PRINTERSTK"},</v>
      </c>
      <c r="H548" t="b">
        <f>ISNA(VLOOKUP(J548,J$823:J872,1,0))</f>
        <v>1</v>
      </c>
      <c r="I548" s="27">
        <f>VLOOKUP(C548,SOURCE!S$6:Y$10018,7,0)</f>
        <v>1716</v>
      </c>
      <c r="J548" s="28" t="str">
        <f>VLOOKUP(C548,SOURCE!S$6:Y$10018,6,0)</f>
        <v>PRINTERSTK</v>
      </c>
      <c r="K548" s="30" t="str">
        <f t="shared" si="40"/>
        <v>PRINTERSTK</v>
      </c>
      <c r="L548" s="40" t="str">
        <f>VLOOKUP(C548,SOURCE!S$6:Y$10018,2,0)</f>
        <v/>
      </c>
      <c r="M548" t="str">
        <f>IF(VLOOKUP(I548,SOURCE!B:M,2,0)="/  { itemToBeCoded","To be coded","")</f>
        <v/>
      </c>
      <c r="N548" s="22"/>
      <c r="Q548" s="26" t="str">
        <f>VLOOKUP(I548,SOURCE!B:M,5,0)</f>
        <v>STD_PRINTER "STK"</v>
      </c>
      <c r="U548">
        <f t="shared" si="41"/>
        <v>51</v>
      </c>
      <c r="V548" s="53">
        <f t="shared" si="42"/>
        <v>299797199.25280225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str">
        <f>VLOOKUP(C549,SOURCE!$S$3:$Z$2839,8,0)</f>
        <v>ITM_PRINTERTAB</v>
      </c>
      <c r="E549" s="26" t="str">
        <f>CHAR(34)&amp;VLOOKUP(C549,SOURCE!$S$3:$Z$2839,6,0)&amp;CHAR(34)</f>
        <v>"PRINTERTAB"</v>
      </c>
      <c r="F549" s="22" t="str">
        <f>VLOOKUP(C549,SOURCE!$S$3:$AA$2839,9,0)&amp;"           {"&amp;D549&amp;",   "&amp;E549&amp;"},"</f>
        <v>//           {ITM_PRINTERTAB,   "PRINTERTAB"},</v>
      </c>
      <c r="H549" t="b">
        <f>ISNA(VLOOKUP(J549,J$823:J873,1,0))</f>
        <v>1</v>
      </c>
      <c r="I549" s="27">
        <f>VLOOKUP(C549,SOURCE!S$6:Y$10018,7,0)</f>
        <v>1717</v>
      </c>
      <c r="J549" s="28" t="str">
        <f>VLOOKUP(C549,SOURCE!S$6:Y$10018,6,0)</f>
        <v>PRINTERTAB</v>
      </c>
      <c r="K549" s="30" t="str">
        <f t="shared" si="40"/>
        <v>PRINTERTAB</v>
      </c>
      <c r="L549" s="40" t="str">
        <f>VLOOKUP(C549,SOURCE!S$6:Y$10018,2,0)</f>
        <v/>
      </c>
      <c r="M549" t="str">
        <f>IF(VLOOKUP(I549,SOURCE!B:M,2,0)="/  { itemToBeCoded","To be coded","")</f>
        <v>To be coded</v>
      </c>
      <c r="N549" s="22"/>
      <c r="Q549" s="26" t="str">
        <f>VLOOKUP(I549,SOURCE!B:M,5,0)</f>
        <v>STD_PRINTER "TAB"</v>
      </c>
      <c r="U549">
        <f t="shared" si="41"/>
        <v>51</v>
      </c>
      <c r="V549" s="53">
        <f t="shared" si="42"/>
        <v>299797199.25280225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str">
        <f>VLOOKUP(C550,SOURCE!$S$3:$Z$2839,8,0)</f>
        <v>ITM_PRINTERUSER</v>
      </c>
      <c r="E550" s="26" t="str">
        <f>CHAR(34)&amp;VLOOKUP(C550,SOURCE!$S$3:$Z$2839,6,0)&amp;CHAR(34)</f>
        <v>"PRINTERUSER"</v>
      </c>
      <c r="F550" s="22" t="str">
        <f>VLOOKUP(C550,SOURCE!$S$3:$AA$2839,9,0)&amp;"           {"&amp;D550&amp;",   "&amp;E550&amp;"},"</f>
        <v>//           {ITM_PRINTERUSER,   "PRINTERUSER"},</v>
      </c>
      <c r="H550" t="b">
        <f>ISNA(VLOOKUP(J550,J$823:J874,1,0))</f>
        <v>1</v>
      </c>
      <c r="I550" s="27">
        <f>VLOOKUP(C550,SOURCE!S$6:Y$10018,7,0)</f>
        <v>1718</v>
      </c>
      <c r="J550" s="28" t="str">
        <f>VLOOKUP(C550,SOURCE!S$6:Y$10018,6,0)</f>
        <v>PRINTERUSER</v>
      </c>
      <c r="K550" s="30" t="str">
        <f t="shared" si="40"/>
        <v>PRINTERUSER</v>
      </c>
      <c r="L550" s="40" t="str">
        <f>VLOOKUP(C550,SOURCE!S$6:Y$10018,2,0)</f>
        <v/>
      </c>
      <c r="M550" t="str">
        <f>IF(VLOOKUP(I550,SOURCE!B:M,2,0)="/  { itemToBeCoded","To be coded","")</f>
        <v>To be coded</v>
      </c>
      <c r="N550" s="22"/>
      <c r="Q550" s="26" t="str">
        <f>VLOOKUP(I550,SOURCE!B:M,5,0)</f>
        <v>STD_PRINTER "USER"</v>
      </c>
      <c r="U550">
        <f t="shared" si="41"/>
        <v>51</v>
      </c>
      <c r="V550" s="53">
        <f t="shared" si="42"/>
        <v>299797199.25280225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str">
        <f>VLOOKUP(C551,SOURCE!$S$3:$Z$2839,8,0)</f>
        <v>ITM_PRINTERWIDTH</v>
      </c>
      <c r="E551" s="26" t="str">
        <f>CHAR(34)&amp;VLOOKUP(C551,SOURCE!$S$3:$Z$2839,6,0)&amp;CHAR(34)</f>
        <v>"PRINTERWIDTH"</v>
      </c>
      <c r="F551" s="22" t="str">
        <f>VLOOKUP(C551,SOURCE!$S$3:$AA$2839,9,0)&amp;"           {"&amp;D551&amp;",   "&amp;E551&amp;"},"</f>
        <v>//           {ITM_PRINTERWIDTH,   "PRINTERWIDTH"},</v>
      </c>
      <c r="H551" t="b">
        <f>ISNA(VLOOKUP(J551,J$823:J875,1,0))</f>
        <v>1</v>
      </c>
      <c r="I551" s="27">
        <f>VLOOKUP(C551,SOURCE!S$6:Y$10018,7,0)</f>
        <v>1719</v>
      </c>
      <c r="J551" s="28" t="str">
        <f>VLOOKUP(C551,SOURCE!S$6:Y$10018,6,0)</f>
        <v>PRINTERWIDTH</v>
      </c>
      <c r="K551" s="30" t="str">
        <f t="shared" si="40"/>
        <v>PRINTERWIDTH</v>
      </c>
      <c r="L551" s="40" t="str">
        <f>VLOOKUP(C551,SOURCE!S$6:Y$10018,2,0)</f>
        <v/>
      </c>
      <c r="M551" t="str">
        <f>IF(VLOOKUP(I551,SOURCE!B:M,2,0)="/  { itemToBeCoded","To be coded","")</f>
        <v>To be coded</v>
      </c>
      <c r="N551" s="22"/>
      <c r="Q551" s="26" t="str">
        <f>VLOOKUP(I551,SOURCE!B:M,5,0)</f>
        <v>STD_PRINTER "WIDTH"</v>
      </c>
      <c r="U551">
        <f t="shared" si="41"/>
        <v>51</v>
      </c>
      <c r="V551" s="53">
        <f t="shared" si="42"/>
        <v>299797199.25280225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str">
        <f>VLOOKUP(C552,SOURCE!$S$3:$Z$2839,8,0)</f>
        <v>ITM_PRINTERSIGMA</v>
      </c>
      <c r="E552" s="26" t="str">
        <f>CHAR(34)&amp;VLOOKUP(C552,SOURCE!$S$3:$Z$2839,6,0)&amp;CHAR(34)</f>
        <v>"PRINTERSUM"</v>
      </c>
      <c r="F552" s="22" t="str">
        <f>VLOOKUP(C552,SOURCE!$S$3:$AA$2839,9,0)&amp;"           {"&amp;D552&amp;",   "&amp;E552&amp;"},"</f>
        <v>//           {ITM_PRINTERSIGMA,   "PRINTERSUM"},</v>
      </c>
      <c r="H552" t="b">
        <f>ISNA(VLOOKUP(J552,J$823:J876,1,0))</f>
        <v>1</v>
      </c>
      <c r="I552" s="27">
        <f>VLOOKUP(C552,SOURCE!S$6:Y$10018,7,0)</f>
        <v>1720</v>
      </c>
      <c r="J552" s="28" t="str">
        <f>VLOOKUP(C552,SOURCE!S$6:Y$10018,6,0)</f>
        <v>PRINTERSUM</v>
      </c>
      <c r="K552" s="30" t="str">
        <f t="shared" si="40"/>
        <v>PRINTERSUM</v>
      </c>
      <c r="L552" s="40" t="str">
        <f>VLOOKUP(C552,SOURCE!S$6:Y$10018,2,0)</f>
        <v/>
      </c>
      <c r="M552" t="str">
        <f>IF(VLOOKUP(I552,SOURCE!B:M,2,0)="/  { itemToBeCoded","To be coded","")</f>
        <v>To be coded</v>
      </c>
      <c r="N552" s="22"/>
      <c r="Q552" s="26" t="str">
        <f>VLOOKUP(I552,SOURCE!B:M,5,0)</f>
        <v>STD_PRINTER STD_SIGMA</v>
      </c>
      <c r="U552">
        <f t="shared" si="41"/>
        <v>51</v>
      </c>
      <c r="V552" s="53">
        <f t="shared" si="42"/>
        <v>299797199.25280225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str">
        <f>VLOOKUP(C553,SOURCE!$S$3:$Z$2839,8,0)</f>
        <v>ITM_PRINTERHASH</v>
      </c>
      <c r="E553" s="26" t="str">
        <f>CHAR(34)&amp;VLOOKUP(C553,SOURCE!$S$3:$Z$2839,6,0)&amp;CHAR(34)</f>
        <v>"PRINTER#"</v>
      </c>
      <c r="F553" s="22" t="str">
        <f>VLOOKUP(C553,SOURCE!$S$3:$AA$2839,9,0)&amp;"           {"&amp;D553&amp;",   "&amp;E553&amp;"},"</f>
        <v>//           {ITM_PRINTERHASH,   "PRINTER#"},</v>
      </c>
      <c r="H553" t="b">
        <f>ISNA(VLOOKUP(J553,J$823:J877,1,0))</f>
        <v>1</v>
      </c>
      <c r="I553" s="27">
        <f>VLOOKUP(C553,SOURCE!S$6:Y$10018,7,0)</f>
        <v>1721</v>
      </c>
      <c r="J553" s="28" t="str">
        <f>VLOOKUP(C553,SOURCE!S$6:Y$10018,6,0)</f>
        <v>PRINTER#</v>
      </c>
      <c r="K553" s="30" t="str">
        <f t="shared" si="40"/>
        <v>PRINTER#</v>
      </c>
      <c r="L553" s="40">
        <f>VLOOKUP(C553,SOURCE!S$6:Y$10018,2,0)</f>
        <v>0</v>
      </c>
      <c r="M553" t="str">
        <f>IF(VLOOKUP(I553,SOURCE!B:M,2,0)="/  { itemToBeCoded","To be coded","")</f>
        <v>To be coded</v>
      </c>
      <c r="N553" s="22"/>
      <c r="Q553" s="26" t="str">
        <f>VLOOKUP(I553,SOURCE!B:M,5,0)</f>
        <v>STD_PRINTER "#"</v>
      </c>
      <c r="U553">
        <f t="shared" si="41"/>
        <v>51</v>
      </c>
      <c r="V553" s="53">
        <f t="shared" si="42"/>
        <v>299797199.25280225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str">
        <f>VLOOKUP(C554,SOURCE!$S$3:$Z$2839,8,0)</f>
        <v>ITM_FBR</v>
      </c>
      <c r="E554" s="26" t="str">
        <f>CHAR(34)&amp;VLOOKUP(C554,SOURCE!$S$3:$Z$2839,6,0)&amp;CHAR(34)</f>
        <v>"FBR"</v>
      </c>
      <c r="F554" s="22" t="str">
        <f>VLOOKUP(C554,SOURCE!$S$3:$AA$2839,9,0)&amp;"           {"&amp;D554&amp;",   "&amp;E554&amp;"},"</f>
        <v>//           {ITM_FBR,   "FBR"},</v>
      </c>
      <c r="H554" t="b">
        <f>ISNA(VLOOKUP(J554,J$823:J878,1,0))</f>
        <v>1</v>
      </c>
      <c r="I554" s="27">
        <f>VLOOKUP(C554,SOURCE!S$6:Y$10018,7,0)</f>
        <v>1722</v>
      </c>
      <c r="J554" s="28" t="str">
        <f>VLOOKUP(C554,SOURCE!S$6:Y$10018,6,0)</f>
        <v>FBR</v>
      </c>
      <c r="K554" s="30" t="str">
        <f t="shared" si="40"/>
        <v>FBR</v>
      </c>
      <c r="L554" s="40">
        <f>VLOOKUP(C554,SOURCE!S$6:Y$10018,2,0)</f>
        <v>0</v>
      </c>
      <c r="M554" t="str">
        <f>IF(VLOOKUP(I554,SOURCE!B:M,2,0)="/  { itemToBeCoded","To be coded","")</f>
        <v/>
      </c>
      <c r="N554" s="22"/>
      <c r="Q554" s="26" t="str">
        <f>VLOOKUP(I554,SOURCE!B:M,5,0)</f>
        <v>"FBR"</v>
      </c>
      <c r="U554">
        <f t="shared" si="41"/>
        <v>51</v>
      </c>
      <c r="V554" s="53">
        <f t="shared" si="42"/>
        <v>299797199.25280225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str">
        <f>VLOOKUP(C555,SOURCE!$S$3:$Z$2839,8,0)</f>
        <v>ITM_Kk</v>
      </c>
      <c r="E555" s="26" t="str">
        <f>CHAR(34)&amp;VLOOKUP(C555,SOURCE!$S$3:$Z$2839,6,0)&amp;CHAR(34)</f>
        <v>"K(M)"</v>
      </c>
      <c r="F555" s="22" t="str">
        <f>VLOOKUP(C555,SOURCE!$S$3:$AA$2839,9,0)&amp;"           {"&amp;D555&amp;",   "&amp;E555&amp;"},"</f>
        <v>//           {ITM_Kk,   "K(M)"},</v>
      </c>
      <c r="H555" t="b">
        <f>ISNA(VLOOKUP(J555,J$823:J879,1,0))</f>
        <v>1</v>
      </c>
      <c r="I555" s="27">
        <f>VLOOKUP(C555,SOURCE!S$6:Y$10018,7,0)</f>
        <v>1726</v>
      </c>
      <c r="J555" s="28" t="str">
        <f>VLOOKUP(C555,SOURCE!S$6:Y$10018,6,0)</f>
        <v>K(M)</v>
      </c>
      <c r="K555" s="30" t="str">
        <f t="shared" si="40"/>
        <v>K(m)</v>
      </c>
      <c r="L555" s="40" t="str">
        <f>VLOOKUP(C555,SOURCE!S$6:Y$10018,2,0)</f>
        <v/>
      </c>
      <c r="M555" t="str">
        <f>IF(VLOOKUP(I555,SOURCE!B:M,2,0)="/  { itemToBeCoded","To be coded","")</f>
        <v/>
      </c>
      <c r="N555" s="22"/>
      <c r="Q555" s="26" t="str">
        <f>VLOOKUP(I555,SOURCE!B:M,5,0)</f>
        <v>"K(m)"</v>
      </c>
      <c r="U555">
        <f t="shared" si="41"/>
        <v>51</v>
      </c>
      <c r="V555" s="53">
        <f t="shared" si="42"/>
        <v>299797199.25280225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str">
        <f>VLOOKUP(C556,SOURCE!$S$3:$Z$2839,8,0)</f>
        <v>ITM_Ek</v>
      </c>
      <c r="E556" s="26" t="str">
        <f>CHAR(34)&amp;VLOOKUP(C556,SOURCE!$S$3:$Z$2839,6,0)&amp;CHAR(34)</f>
        <v>"E(M)"</v>
      </c>
      <c r="F556" s="22" t="str">
        <f>VLOOKUP(C556,SOURCE!$S$3:$AA$2839,9,0)&amp;"           {"&amp;D556&amp;",   "&amp;E556&amp;"},"</f>
        <v>//           {ITM_Ek,   "E(M)"},</v>
      </c>
      <c r="H556" t="b">
        <f>ISNA(VLOOKUP(J556,J$823:J880,1,0))</f>
        <v>1</v>
      </c>
      <c r="I556" s="27">
        <f>VLOOKUP(C556,SOURCE!S$6:Y$10018,7,0)</f>
        <v>1727</v>
      </c>
      <c r="J556" s="28" t="str">
        <f>VLOOKUP(C556,SOURCE!S$6:Y$10018,6,0)</f>
        <v>E(M)</v>
      </c>
      <c r="K556" s="30" t="str">
        <f t="shared" si="40"/>
        <v>E(m)</v>
      </c>
      <c r="L556" s="40" t="str">
        <f>VLOOKUP(C556,SOURCE!S$6:Y$10018,2,0)</f>
        <v/>
      </c>
      <c r="M556" t="str">
        <f>IF(VLOOKUP(I556,SOURCE!B:M,2,0)="/  { itemToBeCoded","To be coded","")</f>
        <v/>
      </c>
      <c r="N556" s="22"/>
      <c r="Q556" s="26" t="str">
        <f>VLOOKUP(I556,SOURCE!B:M,5,0)</f>
        <v>"E(m)"</v>
      </c>
      <c r="U556">
        <f t="shared" si="41"/>
        <v>51</v>
      </c>
      <c r="V556" s="53">
        <f t="shared" si="42"/>
        <v>299797199.25280225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str">
        <f>VLOOKUP(C557,SOURCE!$S$3:$Z$2839,8,0)</f>
        <v>ITM_PInk</v>
      </c>
      <c r="E557" s="26" t="str">
        <f>CHAR(34)&amp;VLOOKUP(C557,SOURCE!$S$3:$Z$2839,6,0)&amp;CHAR(34)</f>
        <v>"PI(N,M)"</v>
      </c>
      <c r="F557" s="22" t="str">
        <f>VLOOKUP(C557,SOURCE!$S$3:$AA$2839,9,0)&amp;"           {"&amp;D557&amp;",   "&amp;E557&amp;"},"</f>
        <v>//           {ITM_PInk,   "PI(N,M)"},</v>
      </c>
      <c r="H557" t="b">
        <f>ISNA(VLOOKUP(J557,J$823:J881,1,0))</f>
        <v>1</v>
      </c>
      <c r="I557" s="27">
        <f>VLOOKUP(C557,SOURCE!S$6:Y$10018,7,0)</f>
        <v>1728</v>
      </c>
      <c r="J557" s="28" t="str">
        <f>VLOOKUP(C557,SOURCE!S$6:Y$10018,6,0)</f>
        <v>PI(N,M)</v>
      </c>
      <c r="K557" s="30" t="str">
        <f t="shared" si="40"/>
        <v>PI(n,m)</v>
      </c>
      <c r="L557" s="40" t="str">
        <f>VLOOKUP(C557,SOURCE!S$6:Y$10018,2,0)</f>
        <v/>
      </c>
      <c r="M557" t="str">
        <f>IF(VLOOKUP(I557,SOURCE!B:M,2,0)="/  { itemToBeCoded","To be coded","")</f>
        <v/>
      </c>
      <c r="N557" s="22"/>
      <c r="Q557" s="26" t="str">
        <f>VLOOKUP(I557,SOURCE!B:M,5,0)</f>
        <v>STD_PI "(n,m)"</v>
      </c>
      <c r="U557">
        <f t="shared" si="41"/>
        <v>51</v>
      </c>
      <c r="V557" s="53">
        <f t="shared" si="42"/>
        <v>299797199.25280225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str">
        <f>VLOOKUP(C558,SOURCE!$S$3:$Z$2839,8,0)</f>
        <v>ITM_EXIT1</v>
      </c>
      <c r="E558" s="26" t="str">
        <f>CHAR(34)&amp;VLOOKUP(C558,SOURCE!$S$3:$Z$2839,6,0)&amp;CHAR(34)</f>
        <v>"EXIT"</v>
      </c>
      <c r="F558" s="22" t="str">
        <f>VLOOKUP(C558,SOURCE!$S$3:$AA$2839,9,0)&amp;"           {"&amp;D558&amp;",   "&amp;E558&amp;"},"</f>
        <v xml:space="preserve">           {ITM_EXIT1,   "EXIT"},</v>
      </c>
      <c r="H558" t="b">
        <f>ISNA(VLOOKUP(J558,J$823:J882,1,0))</f>
        <v>1</v>
      </c>
      <c r="I558" s="27">
        <f>VLOOKUP(C558,SOURCE!S$6:Y$10018,7,0)</f>
        <v>1737</v>
      </c>
      <c r="J558" s="28" t="str">
        <f>VLOOKUP(C558,SOURCE!S$6:Y$10018,6,0)</f>
        <v>EXIT</v>
      </c>
      <c r="K558" s="30" t="str">
        <f t="shared" si="40"/>
        <v>EXIT</v>
      </c>
      <c r="L558" s="40">
        <f>VLOOKUP(C558,SOURCE!S$6:Y$10018,2,0)</f>
        <v>0</v>
      </c>
      <c r="M558" t="str">
        <f>IF(VLOOKUP(I558,SOURCE!B:M,2,0)="/  { itemToBeCoded","To be coded","")</f>
        <v/>
      </c>
      <c r="N558" s="22"/>
      <c r="Q558" s="26" t="str">
        <f>VLOOKUP(I558,SOURCE!B:M,5,0)</f>
        <v>"EXIT"</v>
      </c>
      <c r="U558">
        <f t="shared" si="41"/>
        <v>51</v>
      </c>
      <c r="V558" s="53">
        <f t="shared" si="42"/>
        <v>299797199.25280225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str">
        <f>VLOOKUP(C559,SOURCE!$S$3:$Z$2839,8,0)</f>
        <v>ITM_ANGLE</v>
      </c>
      <c r="E559" s="26" t="str">
        <f>CHAR(34)&amp;VLOOKUP(C559,SOURCE!$S$3:$Z$2839,6,0)&amp;CHAR(34)</f>
        <v>"ANGLE"</v>
      </c>
      <c r="F559" s="22" t="str">
        <f>VLOOKUP(C559,SOURCE!$S$3:$AA$2839,9,0)&amp;"           {"&amp;D559&amp;",   "&amp;E559&amp;"},"</f>
        <v>//           {ITM_ANGLE,   "ANGLE"},</v>
      </c>
      <c r="H559" t="b">
        <f>ISNA(VLOOKUP(J559,J$823:J883,1,0))</f>
        <v>1</v>
      </c>
      <c r="I559" s="27">
        <f>VLOOKUP(C559,SOURCE!S$6:Y$10018,7,0)</f>
        <v>1739</v>
      </c>
      <c r="J559" s="28" t="str">
        <f>VLOOKUP(C559,SOURCE!S$6:Y$10018,6,0)</f>
        <v>ANGLE</v>
      </c>
      <c r="K559" s="30" t="str">
        <f t="shared" si="40"/>
        <v>MEASURED_ANGLE</v>
      </c>
      <c r="L559" s="40" t="str">
        <f>VLOOKUP(C559,SOURCE!S$6:Y$10018,2,0)</f>
        <v/>
      </c>
      <c r="M559" t="str">
        <f>IF(VLOOKUP(I559,SOURCE!B:M,2,0)="/  { itemToBeCoded","To be coded","")</f>
        <v/>
      </c>
      <c r="N559" s="22"/>
      <c r="Q559" s="26" t="str">
        <f>VLOOKUP(I559,SOURCE!B:M,5,0)</f>
        <v>STD_MEASURED_ANGLE</v>
      </c>
      <c r="U559">
        <f t="shared" si="41"/>
        <v>51</v>
      </c>
      <c r="V559" s="53">
        <f t="shared" si="42"/>
        <v>299797199.25280225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str">
        <f>VLOOKUP(C560,SOURCE!$S$3:$Z$2839,8,0)</f>
        <v>ITM_AIM</v>
      </c>
      <c r="E560" s="26" t="str">
        <f>CHAR(34)&amp;VLOOKUP(C560,SOURCE!$S$3:$Z$2839,6,0)&amp;CHAR(34)</f>
        <v>"ALPHA"</v>
      </c>
      <c r="F560" s="22" t="str">
        <f>VLOOKUP(C560,SOURCE!$S$3:$AA$2839,9,0)&amp;"           {"&amp;D560&amp;",   "&amp;E560&amp;"},"</f>
        <v xml:space="preserve">           {ITM_AIM,   "ALPHA"},</v>
      </c>
      <c r="H560" t="b">
        <f>ISNA(VLOOKUP(J560,J$823:J884,1,0))</f>
        <v>1</v>
      </c>
      <c r="I560" s="27">
        <f>VLOOKUP(C560,SOURCE!S$6:Y$10018,7,0)</f>
        <v>1740</v>
      </c>
      <c r="J560" s="28" t="str">
        <f>VLOOKUP(C560,SOURCE!S$6:Y$10018,6,0)</f>
        <v>ALPHA</v>
      </c>
      <c r="K560" s="30" t="str">
        <f t="shared" si="40"/>
        <v>ALPHA</v>
      </c>
      <c r="L560" s="40" t="str">
        <f>VLOOKUP(C560,SOURCE!S$6:Y$10018,2,0)</f>
        <v/>
      </c>
      <c r="M560" t="str">
        <f>IF(VLOOKUP(I560,SOURCE!B:M,2,0)="/  { itemToBeCoded","To be coded","")</f>
        <v/>
      </c>
      <c r="N560" s="22"/>
      <c r="Q560" s="26" t="str">
        <f>VLOOKUP(I560,SOURCE!B:M,5,0)</f>
        <v>"ALPHA"</v>
      </c>
      <c r="U560">
        <f t="shared" si="41"/>
        <v>51</v>
      </c>
      <c r="V560" s="53">
        <f t="shared" si="42"/>
        <v>299797199.25280225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str">
        <f>VLOOKUP(C561,SOURCE!$S$3:$Z$2839,8,0)</f>
        <v>ITM_dotD</v>
      </c>
      <c r="E561" s="26" t="str">
        <f>CHAR(34)&amp;VLOOKUP(C561,SOURCE!$S$3:$Z$2839,6,0)&amp;CHAR(34)</f>
        <v>"DOTD"</v>
      </c>
      <c r="F561" s="22" t="str">
        <f>VLOOKUP(C561,SOURCE!$S$3:$AA$2839,9,0)&amp;"           {"&amp;D561&amp;",   "&amp;E561&amp;"},"</f>
        <v xml:space="preserve">           {ITM_dotD,   "DOTD"},</v>
      </c>
      <c r="H561" t="b">
        <f>ISNA(VLOOKUP(J561,J$823:J885,1,0))</f>
        <v>1</v>
      </c>
      <c r="I561" s="27">
        <f>VLOOKUP(C561,SOURCE!S$6:Y$10018,7,0)</f>
        <v>1741</v>
      </c>
      <c r="J561" s="28" t="str">
        <f>VLOOKUP(C561,SOURCE!S$6:Y$10018,6,0)</f>
        <v>DOTD</v>
      </c>
      <c r="K561" s="30" t="str">
        <f t="shared" si="40"/>
        <v>.d</v>
      </c>
      <c r="L561" s="40">
        <f>VLOOKUP(C561,SOURCE!S$6:Y$10018,2,0)</f>
        <v>0</v>
      </c>
      <c r="M561" t="str">
        <f>IF(VLOOKUP(I561,SOURCE!B:M,2,0)="/  { itemToBeCoded","To be coded","")</f>
        <v/>
      </c>
      <c r="N561" s="22"/>
      <c r="Q561" s="26" t="str">
        <f>VLOOKUP(I561,SOURCE!B:M,5,0)</f>
        <v>".d"</v>
      </c>
      <c r="U561">
        <f t="shared" si="41"/>
        <v>51</v>
      </c>
      <c r="V561" s="53">
        <f t="shared" si="42"/>
        <v>299797199.25280225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str">
        <f>VLOOKUP(C562,SOURCE!$S$3:$Z$2839,8,0)</f>
        <v>ITM_SHOW</v>
      </c>
      <c r="E562" s="26" t="str">
        <f>CHAR(34)&amp;VLOOKUP(C562,SOURCE!$S$3:$Z$2839,6,0)&amp;CHAR(34)</f>
        <v>"SHOW"</v>
      </c>
      <c r="F562" s="22" t="str">
        <f>VLOOKUP(C562,SOURCE!$S$3:$AA$2839,9,0)&amp;"           {"&amp;D562&amp;",   "&amp;E562&amp;"},"</f>
        <v>//           {ITM_SHOW,   "SHOW"},</v>
      </c>
      <c r="H562" t="b">
        <f>ISNA(VLOOKUP(J562,J$823:J886,1,0))</f>
        <v>1</v>
      </c>
      <c r="I562" s="27">
        <f>VLOOKUP(C562,SOURCE!S$6:Y$10018,7,0)</f>
        <v>1742</v>
      </c>
      <c r="J562" s="28" t="str">
        <f>VLOOKUP(C562,SOURCE!S$6:Y$10018,6,0)</f>
        <v>SHOW</v>
      </c>
      <c r="K562" s="30" t="str">
        <f t="shared" si="40"/>
        <v>SHOW</v>
      </c>
      <c r="L562" s="40" t="str">
        <f>VLOOKUP(C562,SOURCE!S$6:Y$10018,2,0)</f>
        <v/>
      </c>
      <c r="M562" t="str">
        <f>IF(VLOOKUP(I562,SOURCE!B:M,2,0)="/  { itemToBeCoded","To be coded","")</f>
        <v/>
      </c>
      <c r="N562" s="22"/>
      <c r="Q562" s="26" t="str">
        <f>VLOOKUP(I562,SOURCE!B:M,5,0)</f>
        <v>"SHOW"</v>
      </c>
      <c r="U562">
        <f t="shared" si="41"/>
        <v>51</v>
      </c>
      <c r="V562" s="53">
        <f t="shared" si="42"/>
        <v>299797199.25280225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str">
        <f>VLOOKUP(C563,SOURCE!$S$3:$Z$2839,8,0)</f>
        <v>ITM_SYSTEM</v>
      </c>
      <c r="E563" s="26" t="str">
        <f>CHAR(34)&amp;VLOOKUP(C563,SOURCE!$S$3:$Z$2839,6,0)&amp;CHAR(34)</f>
        <v>"SYSTEM"</v>
      </c>
      <c r="F563" s="22" t="str">
        <f>VLOOKUP(C563,SOURCE!$S$3:$AA$2839,9,0)&amp;"           {"&amp;D563&amp;",   "&amp;E563&amp;"},"</f>
        <v>//           {ITM_SYSTEM,   "SYSTEM"},</v>
      </c>
      <c r="H563" t="b">
        <f>ISNA(VLOOKUP(J563,J$823:J887,1,0))</f>
        <v>1</v>
      </c>
      <c r="I563" s="27">
        <f>VLOOKUP(C563,SOURCE!S$6:Y$10018,7,0)</f>
        <v>1743</v>
      </c>
      <c r="J563" s="28" t="str">
        <f>VLOOKUP(C563,SOURCE!S$6:Y$10018,6,0)</f>
        <v>SYSTEM</v>
      </c>
      <c r="K563" s="30" t="str">
        <f t="shared" si="40"/>
        <v>SYSTEM</v>
      </c>
      <c r="L563" s="40" t="str">
        <f>VLOOKUP(C563,SOURCE!S$6:Y$10018,2,0)</f>
        <v/>
      </c>
      <c r="M563" t="str">
        <f>IF(VLOOKUP(I563,SOURCE!B:M,2,0)="/  { itemToBeCoded","To be coded","")</f>
        <v/>
      </c>
      <c r="N563" s="22"/>
      <c r="Q563" s="26" t="str">
        <f>VLOOKUP(I563,SOURCE!B:M,5,0)</f>
        <v>"SYSTEM"</v>
      </c>
      <c r="U563">
        <f t="shared" si="41"/>
        <v>51</v>
      </c>
      <c r="V563" s="53">
        <f t="shared" si="42"/>
        <v>299797199.25280225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str">
        <f>VLOOKUP(C564,SOURCE!$S$3:$Z$2839,8,0)</f>
        <v>ITM_DMStoD</v>
      </c>
      <c r="E564" s="26" t="str">
        <f>CHAR(34)&amp;VLOOKUP(C564,SOURCE!$S$3:$Z$2839,6,0)&amp;CHAR(34)</f>
        <v>"D.MS&gt;D"</v>
      </c>
      <c r="F564" s="22" t="str">
        <f>VLOOKUP(C564,SOURCE!$S$3:$AA$2839,9,0)&amp;"           {"&amp;D564&amp;",   "&amp;E564&amp;"},"</f>
        <v>//           {ITM_DMStoD,   "D.MS&gt;D"},</v>
      </c>
      <c r="H564" t="b">
        <f>ISNA(VLOOKUP(J564,J$823:J888,1,0))</f>
        <v>1</v>
      </c>
      <c r="I564" s="27">
        <f>VLOOKUP(C564,SOURCE!S$6:Y$10018,7,0)</f>
        <v>1744</v>
      </c>
      <c r="J564" s="28" t="str">
        <f>VLOOKUP(C564,SOURCE!S$6:Y$10018,6,0)</f>
        <v>D.MS&gt;D</v>
      </c>
      <c r="K564" s="30" t="str">
        <f t="shared" si="40"/>
        <v>D.MS&gt;D</v>
      </c>
      <c r="L564" s="40" t="str">
        <f>VLOOKUP(C564,SOURCE!S$6:Y$10018,2,0)</f>
        <v>Trig</v>
      </c>
      <c r="M564" t="str">
        <f>IF(VLOOKUP(I564,SOURCE!B:M,2,0)="/  { itemToBeCoded","To be coded","")</f>
        <v/>
      </c>
      <c r="N564" s="22"/>
      <c r="Q564" s="26" t="str">
        <f>VLOOKUP(I564,SOURCE!B:M,5,0)</f>
        <v>"D.MS" STD_RIGHT_ARROW "D"</v>
      </c>
      <c r="U564">
        <f t="shared" si="41"/>
        <v>51</v>
      </c>
      <c r="V564" s="53">
        <f t="shared" si="42"/>
        <v>299797199.25280225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str">
        <f>VLOOKUP(C565,SOURCE!$S$3:$Z$2839,8,0)</f>
        <v>ITM_XH</v>
      </c>
      <c r="E565" s="26" t="str">
        <f>CHAR(34)&amp;VLOOKUP(C565,SOURCE!$S$3:$Z$2839,6,0)&amp;CHAR(34)</f>
        <v>"X_HARM"</v>
      </c>
      <c r="F565" s="22" t="str">
        <f>VLOOKUP(C565,SOURCE!$S$3:$AA$2839,9,0)&amp;"           {"&amp;D565&amp;",   "&amp;E565&amp;"},"</f>
        <v>//           {ITM_XH,   "X_HARM"},</v>
      </c>
      <c r="H565" t="b">
        <f>ISNA(VLOOKUP(J565,J$823:J889,1,0))</f>
        <v>1</v>
      </c>
      <c r="I565" s="27">
        <f>VLOOKUP(C565,SOURCE!S$6:Y$10018,7,0)</f>
        <v>1746</v>
      </c>
      <c r="J565" s="28" t="str">
        <f>VLOOKUP(C565,SOURCE!S$6:Y$10018,6,0)</f>
        <v>X_HARM</v>
      </c>
      <c r="K565" s="30" t="str">
        <f t="shared" si="40"/>
        <v>x_BARH</v>
      </c>
      <c r="L565" s="40" t="str">
        <f>VLOOKUP(C565,SOURCE!S$6:Y$10018,2,0)</f>
        <v>Stat</v>
      </c>
      <c r="M565" t="str">
        <f>IF(VLOOKUP(I565,SOURCE!B:M,2,0)="/  { itemToBeCoded","To be coded","")</f>
        <v/>
      </c>
      <c r="N565" s="22"/>
      <c r="Q565" s="26" t="str">
        <f>VLOOKUP(I565,SOURCE!B:M,5,0)</f>
        <v>STD_x_BAR STD_SUB_H</v>
      </c>
      <c r="U565">
        <f t="shared" si="41"/>
        <v>51</v>
      </c>
      <c r="V565" s="53">
        <f t="shared" si="42"/>
        <v>299797199.25280225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str">
        <f>VLOOKUP(C566,SOURCE!$S$3:$Z$2839,8,0)</f>
        <v>ITM_XRMS</v>
      </c>
      <c r="E566" s="26" t="str">
        <f>CHAR(34)&amp;VLOOKUP(C566,SOURCE!$S$3:$Z$2839,6,0)&amp;CHAR(34)</f>
        <v>"X_RMS"</v>
      </c>
      <c r="F566" s="22" t="str">
        <f>VLOOKUP(C566,SOURCE!$S$3:$AA$2839,9,0)&amp;"           {"&amp;D566&amp;",   "&amp;E566&amp;"},"</f>
        <v>//           {ITM_XRMS,   "X_RMS"},</v>
      </c>
      <c r="H566" t="b">
        <f>ISNA(VLOOKUP(J566,J$823:J890,1,0))</f>
        <v>1</v>
      </c>
      <c r="I566" s="27">
        <f>VLOOKUP(C566,SOURCE!S$6:Y$10018,7,0)</f>
        <v>1747</v>
      </c>
      <c r="J566" s="28" t="str">
        <f>VLOOKUP(C566,SOURCE!S$6:Y$10018,6,0)</f>
        <v>X_RMS</v>
      </c>
      <c r="K566" s="30" t="str">
        <f t="shared" si="40"/>
        <v>x_BARRMS</v>
      </c>
      <c r="L566" s="40" t="str">
        <f>VLOOKUP(C566,SOURCE!S$6:Y$10018,2,0)</f>
        <v>Stat</v>
      </c>
      <c r="M566" t="str">
        <f>IF(VLOOKUP(I566,SOURCE!B:M,2,0)="/  { itemToBeCoded","To be coded","")</f>
        <v/>
      </c>
      <c r="N566" s="22"/>
      <c r="Q566" s="26" t="str">
        <f>VLOOKUP(I566,SOURCE!B:M,5,0)</f>
        <v>STD_x_BAR STD_SUB_R STD_SUB_M STD_SUB_S</v>
      </c>
      <c r="U566">
        <f t="shared" si="41"/>
        <v>51</v>
      </c>
      <c r="V566" s="53">
        <f t="shared" si="42"/>
        <v>299797199.25280225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str">
        <f>VLOOKUP(C567,SOURCE!$S$3:$Z$2839,8,0)</f>
        <v>ITM_DET</v>
      </c>
      <c r="E567" s="26" t="str">
        <f>CHAR(34)&amp;VLOOKUP(C567,SOURCE!$S$3:$Z$2839,6,0)&amp;CHAR(34)</f>
        <v>"DET"</v>
      </c>
      <c r="F567" s="22" t="str">
        <f>VLOOKUP(C567,SOURCE!$S$3:$AA$2839,9,0)&amp;"           {"&amp;D567&amp;",   "&amp;E567&amp;"},"</f>
        <v>//           {ITM_DET,   "DET"},</v>
      </c>
      <c r="H567" t="b">
        <f>ISNA(VLOOKUP(J567,J$823:J891,1,0))</f>
        <v>1</v>
      </c>
      <c r="I567" s="27">
        <f>VLOOKUP(C567,SOURCE!S$6:Y$10018,7,0)</f>
        <v>1751</v>
      </c>
      <c r="J567" s="28" t="str">
        <f>VLOOKUP(C567,SOURCE!S$6:Y$10018,6,0)</f>
        <v>DET</v>
      </c>
      <c r="K567" s="30" t="str">
        <f t="shared" si="40"/>
        <v>DET</v>
      </c>
      <c r="L567" s="40" t="str">
        <f>VLOOKUP(C567,SOURCE!S$6:Y$10018,2,0)</f>
        <v>Math</v>
      </c>
      <c r="M567" t="str">
        <f>IF(VLOOKUP(I567,SOURCE!B:M,2,0)="/  { itemToBeCoded","To be coded","")</f>
        <v/>
      </c>
      <c r="N567" s="22"/>
      <c r="Q567" s="26" t="str">
        <f>VLOOKUP(I567,SOURCE!B:M,5,0)</f>
        <v>"DET"</v>
      </c>
      <c r="U567">
        <f t="shared" si="41"/>
        <v>51</v>
      </c>
      <c r="V567" s="53">
        <f t="shared" si="42"/>
        <v>299797199.25280225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str">
        <f>VLOOKUP(C568,SOURCE!$S$3:$Z$2839,8,0)</f>
        <v>ITM_INVRT</v>
      </c>
      <c r="E568" s="26" t="str">
        <f>CHAR(34)&amp;VLOOKUP(C568,SOURCE!$S$3:$Z$2839,6,0)&amp;CHAR(34)</f>
        <v>"INVRT"</v>
      </c>
      <c r="F568" s="22" t="str">
        <f>VLOOKUP(C568,SOURCE!$S$3:$AA$2839,9,0)&amp;"           {"&amp;D568&amp;",   "&amp;E568&amp;"},"</f>
        <v>//           {ITM_INVRT,   "INVRT"},</v>
      </c>
      <c r="H568" t="b">
        <f>ISNA(VLOOKUP(J568,J$823:J892,1,0))</f>
        <v>1</v>
      </c>
      <c r="I568" s="27">
        <f>VLOOKUP(C568,SOURCE!S$6:Y$10018,7,0)</f>
        <v>1752</v>
      </c>
      <c r="J568" s="28" t="str">
        <f>VLOOKUP(C568,SOURCE!S$6:Y$10018,6,0)</f>
        <v>INVRT</v>
      </c>
      <c r="K568" s="30" t="str">
        <f t="shared" si="40"/>
        <v>INVRT</v>
      </c>
      <c r="L568" s="40" t="str">
        <f>VLOOKUP(C568,SOURCE!S$6:Y$10018,2,0)</f>
        <v>Math</v>
      </c>
      <c r="M568" t="str">
        <f>IF(VLOOKUP(I568,SOURCE!B:M,2,0)="/  { itemToBeCoded","To be coded","")</f>
        <v/>
      </c>
      <c r="N568" s="22"/>
      <c r="Q568" s="26" t="str">
        <f>VLOOKUP(I568,SOURCE!B:M,5,0)</f>
        <v>"INVRT"</v>
      </c>
      <c r="U568">
        <f t="shared" si="41"/>
        <v>51</v>
      </c>
      <c r="V568" s="53">
        <f t="shared" si="42"/>
        <v>299797199.25280225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str">
        <f>VLOOKUP(C569,SOURCE!$S$3:$Z$2839,8,0)</f>
        <v>ITM_TRANS</v>
      </c>
      <c r="E569" s="26" t="str">
        <f>CHAR(34)&amp;VLOOKUP(C569,SOURCE!$S$3:$Z$2839,6,0)&amp;CHAR(34)</f>
        <v>"TRANS"</v>
      </c>
      <c r="F569" s="22" t="str">
        <f>VLOOKUP(C569,SOURCE!$S$3:$AA$2839,9,0)&amp;"           {"&amp;D569&amp;",   "&amp;E569&amp;"},"</f>
        <v>//           {ITM_TRANS,   "TRANS"},</v>
      </c>
      <c r="H569" t="b">
        <f>ISNA(VLOOKUP(J569,J$823:J893,1,0))</f>
        <v>1</v>
      </c>
      <c r="I569" s="27">
        <f>VLOOKUP(C569,SOURCE!S$6:Y$10018,7,0)</f>
        <v>1753</v>
      </c>
      <c r="J569" s="28" t="str">
        <f>VLOOKUP(C569,SOURCE!S$6:Y$10018,6,0)</f>
        <v>TRANS</v>
      </c>
      <c r="K569" s="30" t="str">
        <f t="shared" si="40"/>
        <v>TRANS</v>
      </c>
      <c r="L569" s="40" t="str">
        <f>VLOOKUP(C569,SOURCE!S$6:Y$10018,2,0)</f>
        <v>Math</v>
      </c>
      <c r="M569" t="str">
        <f>IF(VLOOKUP(I569,SOURCE!B:M,2,0)="/  { itemToBeCoded","To be coded","")</f>
        <v/>
      </c>
      <c r="N569" s="22"/>
      <c r="Q569" s="26" t="str">
        <f>VLOOKUP(I569,SOURCE!B:M,5,0)</f>
        <v>"TRANS"</v>
      </c>
      <c r="U569">
        <f t="shared" si="41"/>
        <v>51</v>
      </c>
      <c r="V569" s="53">
        <f t="shared" si="42"/>
        <v>299797199.25280225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str">
        <f>VLOOKUP(C570,SOURCE!$S$3:$Z$2839,8,0)</f>
        <v>ITM_Fphik</v>
      </c>
      <c r="E570" s="26" t="str">
        <f>CHAR(34)&amp;VLOOKUP(C570,SOURCE!$S$3:$Z$2839,6,0)&amp;CHAR(34)</f>
        <v>"F(PHI,M)"</v>
      </c>
      <c r="F570" s="22" t="str">
        <f>VLOOKUP(C570,SOURCE!$S$3:$AA$2839,9,0)&amp;"           {"&amp;D570&amp;",   "&amp;E570&amp;"},"</f>
        <v>//           {ITM_Fphik,   "F(PHI,M)"},</v>
      </c>
      <c r="H570" t="b">
        <f>ISNA(VLOOKUP(J570,J$823:J894,1,0))</f>
        <v>1</v>
      </c>
      <c r="I570" s="27">
        <f>VLOOKUP(C570,SOURCE!S$6:Y$10018,7,0)</f>
        <v>1763</v>
      </c>
      <c r="J570" s="28" t="str">
        <f>VLOOKUP(C570,SOURCE!S$6:Y$10018,6,0)</f>
        <v>F(PHI,M)</v>
      </c>
      <c r="K570" s="30" t="str">
        <f t="shared" si="40"/>
        <v>F(phi,m)</v>
      </c>
      <c r="L570" s="40" t="str">
        <f>VLOOKUP(C570,SOURCE!S$6:Y$10018,2,0)</f>
        <v/>
      </c>
      <c r="M570" t="str">
        <f>IF(VLOOKUP(I570,SOURCE!B:M,2,0)="/  { itemToBeCoded","To be coded","")</f>
        <v/>
      </c>
      <c r="N570" s="22"/>
      <c r="Q570" s="26" t="str">
        <f>VLOOKUP(I570,SOURCE!B:M,5,0)</f>
        <v>"F(" STD_phi ",m)"</v>
      </c>
      <c r="U570">
        <f t="shared" si="41"/>
        <v>51</v>
      </c>
      <c r="V570" s="53">
        <f t="shared" si="42"/>
        <v>299797199.25280225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str">
        <f>VLOOKUP(C571,SOURCE!$S$3:$Z$2839,8,0)</f>
        <v>ITM_Ephik</v>
      </c>
      <c r="E571" s="26" t="str">
        <f>CHAR(34)&amp;VLOOKUP(C571,SOURCE!$S$3:$Z$2839,6,0)&amp;CHAR(34)</f>
        <v>"E(PHI,M)"</v>
      </c>
      <c r="F571" s="22" t="str">
        <f>VLOOKUP(C571,SOURCE!$S$3:$AA$2839,9,0)&amp;"           {"&amp;D571&amp;",   "&amp;E571&amp;"},"</f>
        <v>//           {ITM_Ephik,   "E(PHI,M)"},</v>
      </c>
      <c r="H571" t="b">
        <f>ISNA(VLOOKUP(J571,J$823:J895,1,0))</f>
        <v>1</v>
      </c>
      <c r="I571" s="27">
        <f>VLOOKUP(C571,SOURCE!S$6:Y$10018,7,0)</f>
        <v>1764</v>
      </c>
      <c r="J571" s="28" t="str">
        <f>VLOOKUP(C571,SOURCE!S$6:Y$10018,6,0)</f>
        <v>E(PHI,M)</v>
      </c>
      <c r="K571" s="30" t="str">
        <f t="shared" si="40"/>
        <v>E(phi,m)</v>
      </c>
      <c r="L571" s="40" t="str">
        <f>VLOOKUP(C571,SOURCE!S$6:Y$10018,2,0)</f>
        <v/>
      </c>
      <c r="M571" t="str">
        <f>IF(VLOOKUP(I571,SOURCE!B:M,2,0)="/  { itemToBeCoded","To be coded","")</f>
        <v/>
      </c>
      <c r="N571" s="22"/>
      <c r="Q571" s="26" t="str">
        <f>VLOOKUP(I571,SOURCE!B:M,5,0)</f>
        <v>"E(" STD_phi ",m)"</v>
      </c>
      <c r="U571">
        <f t="shared" si="41"/>
        <v>51</v>
      </c>
      <c r="V571" s="53">
        <f t="shared" si="42"/>
        <v>299797199.25280225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str">
        <f>VLOOKUP(C572,SOURCE!$S$3:$Z$2839,8,0)</f>
        <v>ITM_ZETAphik</v>
      </c>
      <c r="E572" s="26" t="str">
        <f>CHAR(34)&amp;VLOOKUP(C572,SOURCE!$S$3:$Z$2839,6,0)&amp;CHAR(34)</f>
        <v>"ZETA(PHI,M)"</v>
      </c>
      <c r="F572" s="22" t="str">
        <f>VLOOKUP(C572,SOURCE!$S$3:$AA$2839,9,0)&amp;"           {"&amp;D572&amp;",   "&amp;E572&amp;"},"</f>
        <v>//           {ITM_ZETAphik,   "ZETA(PHI,M)"},</v>
      </c>
      <c r="H572" t="b">
        <f>ISNA(VLOOKUP(J572,J$823:J896,1,0))</f>
        <v>1</v>
      </c>
      <c r="I572" s="27">
        <f>VLOOKUP(C572,SOURCE!S$6:Y$10018,7,0)</f>
        <v>1765</v>
      </c>
      <c r="J572" s="28" t="str">
        <f>VLOOKUP(C572,SOURCE!S$6:Y$10018,6,0)</f>
        <v>ZETA(PHI,M)</v>
      </c>
      <c r="K572" s="30" t="str">
        <f t="shared" si="40"/>
        <v>ZETA(phi,m)</v>
      </c>
      <c r="L572" s="40" t="str">
        <f>VLOOKUP(C572,SOURCE!S$6:Y$10018,2,0)</f>
        <v/>
      </c>
      <c r="M572" t="str">
        <f>IF(VLOOKUP(I572,SOURCE!B:M,2,0)="/  { itemToBeCoded","To be coded","")</f>
        <v/>
      </c>
      <c r="N572" s="22"/>
      <c r="Q572" s="26" t="str">
        <f>VLOOKUP(I572,SOURCE!B:M,5,0)</f>
        <v>STD_ZETA "(" STD_phi ",m)"</v>
      </c>
      <c r="U572">
        <f t="shared" si="41"/>
        <v>51</v>
      </c>
      <c r="V572" s="53">
        <f t="shared" si="42"/>
        <v>299797199.25280225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str">
        <f>VLOOKUP(C573,SOURCE!$S$3:$Z$2839,8,0)</f>
        <v>ITM_EE_D2Y</v>
      </c>
      <c r="E573" s="26" t="str">
        <f>CHAR(34)&amp;VLOOKUP(C573,SOURCE!$S$3:$Z$2839,6,0)&amp;CHAR(34)</f>
        <v>"D&gt;Y"</v>
      </c>
      <c r="F573" s="22" t="str">
        <f>VLOOKUP(C573,SOURCE!$S$3:$AA$2839,9,0)&amp;"           {"&amp;D573&amp;",   "&amp;E573&amp;"},"</f>
        <v>//           {ITM_EE_D2Y,   "D&gt;Y"},</v>
      </c>
      <c r="H573" t="b">
        <f>ISNA(VLOOKUP(J573,J$823:J897,1,0))</f>
        <v>1</v>
      </c>
      <c r="I573" s="27">
        <f>VLOOKUP(C573,SOURCE!S$6:Y$10018,7,0)</f>
        <v>1786</v>
      </c>
      <c r="J573" s="28" t="str">
        <f>VLOOKUP(C573,SOURCE!S$6:Y$10018,6,0)</f>
        <v>D&gt;Y</v>
      </c>
      <c r="K573" s="30" t="str">
        <f t="shared" si="40"/>
        <v>Y&gt;DELTA</v>
      </c>
      <c r="L573" s="40" t="str">
        <f>VLOOKUP(C573,SOURCE!S$6:Y$10018,2,0)</f>
        <v>Elec</v>
      </c>
      <c r="M573" t="str">
        <f>IF(VLOOKUP(I573,SOURCE!B:M,2,0)="/  { itemToBeCoded","To be coded","")</f>
        <v/>
      </c>
      <c r="N573" s="22"/>
      <c r="Q573" s="26" t="str">
        <f>VLOOKUP(I573,SOURCE!B:M,5,0)</f>
        <v>"Y" STD_SPACE_3_PER_EM STD_RIGHT_ARROW STD_SPACE_3_PER_EM STD_DELTA</v>
      </c>
      <c r="U573">
        <f t="shared" si="41"/>
        <v>51</v>
      </c>
      <c r="V573" s="53">
        <f t="shared" si="42"/>
        <v>299797199.25280225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str">
        <f>VLOOKUP(C574,SOURCE!$S$3:$Z$2839,8,0)</f>
        <v>ITM_EE_Y2D</v>
      </c>
      <c r="E574" s="26" t="str">
        <f>CHAR(34)&amp;VLOOKUP(C574,SOURCE!$S$3:$Z$2839,6,0)&amp;CHAR(34)</f>
        <v>"Y&gt;D"</v>
      </c>
      <c r="F574" s="22" t="str">
        <f>VLOOKUP(C574,SOURCE!$S$3:$AA$2839,9,0)&amp;"           {"&amp;D574&amp;",   "&amp;E574&amp;"},"</f>
        <v>//           {ITM_EE_Y2D,   "Y&gt;D"},</v>
      </c>
      <c r="H574" t="b">
        <f>ISNA(VLOOKUP(J574,J$823:J898,1,0))</f>
        <v>1</v>
      </c>
      <c r="I574" s="27">
        <f>VLOOKUP(C574,SOURCE!S$6:Y$10018,7,0)</f>
        <v>1787</v>
      </c>
      <c r="J574" s="28" t="str">
        <f>VLOOKUP(C574,SOURCE!S$6:Y$10018,6,0)</f>
        <v>Y&gt;D</v>
      </c>
      <c r="K574" s="30" t="str">
        <f t="shared" si="40"/>
        <v>DELTA&gt;Y</v>
      </c>
      <c r="L574" s="40" t="str">
        <f>VLOOKUP(C574,SOURCE!S$6:Y$10018,2,0)</f>
        <v>Elec</v>
      </c>
      <c r="M574" t="str">
        <f>IF(VLOOKUP(I574,SOURCE!B:M,2,0)="/  { itemToBeCoded","To be coded","")</f>
        <v/>
      </c>
      <c r="N574" s="22"/>
      <c r="Q574" s="26" t="str">
        <f>VLOOKUP(I574,SOURCE!B:M,5,0)</f>
        <v>STD_DELTA STD_SPACE_3_PER_EM STD_RIGHT_ARROW STD_SPACE_3_PER_EM "Y"</v>
      </c>
      <c r="U574">
        <f t="shared" si="41"/>
        <v>51</v>
      </c>
      <c r="V574" s="53">
        <f t="shared" si="42"/>
        <v>299797199.25280225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str">
        <f>VLOOKUP(C575,SOURCE!$S$3:$Z$2839,8,0)</f>
        <v>ITM_EE_A2S</v>
      </c>
      <c r="E575" s="26" t="str">
        <f>CHAR(34)&amp;VLOOKUP(C575,SOURCE!$S$3:$Z$2839,6,0)&amp;CHAR(34)</f>
        <v>"ATOSYM"</v>
      </c>
      <c r="F575" s="22" t="str">
        <f>VLOOKUP(C575,SOURCE!$S$3:$AA$2839,9,0)&amp;"           {"&amp;D575&amp;",   "&amp;E575&amp;"},"</f>
        <v>//           {ITM_EE_A2S,   "ATOSYM"},</v>
      </c>
      <c r="H575" t="b">
        <f>ISNA(VLOOKUP(J575,J$823:J899,1,0))</f>
        <v>1</v>
      </c>
      <c r="I575" s="27">
        <f>VLOOKUP(C575,SOURCE!S$6:Y$10018,7,0)</f>
        <v>1788</v>
      </c>
      <c r="J575" s="28" t="str">
        <f>VLOOKUP(C575,SOURCE!S$6:Y$10018,6,0)</f>
        <v>ATOSYM</v>
      </c>
      <c r="K575" s="30" t="str">
        <f t="shared" si="40"/>
        <v>&gt;012</v>
      </c>
      <c r="L575" s="40" t="str">
        <f>VLOOKUP(C575,SOURCE!S$6:Y$10018,2,0)</f>
        <v>Elec</v>
      </c>
      <c r="M575" t="str">
        <f>IF(VLOOKUP(I575,SOURCE!B:M,2,0)="/  { itemToBeCoded","To be coded","")</f>
        <v/>
      </c>
      <c r="N575" s="22"/>
      <c r="Q575" s="26" t="str">
        <f>VLOOKUP(I575,SOURCE!B:M,5,0)</f>
        <v>STD_RIGHT_ARROW STD_SPACE_3_PER_EM "012"</v>
      </c>
      <c r="U575">
        <f t="shared" si="41"/>
        <v>51</v>
      </c>
      <c r="V575" s="53">
        <f t="shared" si="42"/>
        <v>299797199.25280225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str">
        <f>VLOOKUP(C576,SOURCE!$S$3:$Z$2839,8,0)</f>
        <v>ITM_EE_S2A</v>
      </c>
      <c r="E576" s="26" t="str">
        <f>CHAR(34)&amp;VLOOKUP(C576,SOURCE!$S$3:$Z$2839,6,0)&amp;CHAR(34)</f>
        <v>"SYMTOA"</v>
      </c>
      <c r="F576" s="22" t="str">
        <f>VLOOKUP(C576,SOURCE!$S$3:$AA$2839,9,0)&amp;"           {"&amp;D576&amp;",   "&amp;E576&amp;"},"</f>
        <v>//           {ITM_EE_S2A,   "SYMTOA"},</v>
      </c>
      <c r="H576" t="b">
        <f>ISNA(VLOOKUP(J576,J$823:J900,1,0))</f>
        <v>1</v>
      </c>
      <c r="I576" s="27">
        <f>VLOOKUP(C576,SOURCE!S$6:Y$10018,7,0)</f>
        <v>1789</v>
      </c>
      <c r="J576" s="28" t="str">
        <f>VLOOKUP(C576,SOURCE!S$6:Y$10018,6,0)</f>
        <v>SYMTOA</v>
      </c>
      <c r="K576" s="30" t="str">
        <f t="shared" si="40"/>
        <v>&gt;abc</v>
      </c>
      <c r="L576" s="40" t="str">
        <f>VLOOKUP(C576,SOURCE!S$6:Y$10018,2,0)</f>
        <v>Elec</v>
      </c>
      <c r="M576" t="str">
        <f>IF(VLOOKUP(I576,SOURCE!B:M,2,0)="/  { itemToBeCoded","To be coded","")</f>
        <v/>
      </c>
      <c r="N576" s="22"/>
      <c r="Q576" s="26" t="str">
        <f>VLOOKUP(I576,SOURCE!B:M,5,0)</f>
        <v>STD_RIGHT_ARROW STD_SPACE_3_PER_EM "abc"</v>
      </c>
      <c r="U576">
        <f t="shared" si="41"/>
        <v>51</v>
      </c>
      <c r="V576" s="53">
        <f t="shared" si="42"/>
        <v>299797199.25280225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str">
        <f>VLOOKUP(C577,SOURCE!$S$3:$Z$2839,8,0)</f>
        <v>ITM_EE_EXP_TH</v>
      </c>
      <c r="E577" s="26" t="str">
        <f>CHAR(34)&amp;VLOOKUP(C577,SOURCE!$S$3:$Z$2839,6,0)&amp;CHAR(34)</f>
        <v>"E^THETAJ"</v>
      </c>
      <c r="F577" s="22" t="str">
        <f>VLOOKUP(C577,SOURCE!$S$3:$AA$2839,9,0)&amp;"           {"&amp;D577&amp;",   "&amp;E577&amp;"},"</f>
        <v>//           {ITM_EE_EXP_TH,   "E^THETAJ"},</v>
      </c>
      <c r="H577" t="b">
        <f>ISNA(VLOOKUP(J577,J$823:J901,1,0))</f>
        <v>1</v>
      </c>
      <c r="I577" s="27">
        <f>VLOOKUP(C577,SOURCE!S$6:Y$10018,7,0)</f>
        <v>1790</v>
      </c>
      <c r="J577" s="28" t="str">
        <f>VLOOKUP(C577,SOURCE!S$6:Y$10018,6,0)</f>
        <v>E^THETAJ</v>
      </c>
      <c r="K577" s="30" t="str">
        <f t="shared" si="40"/>
        <v>e^THETAj</v>
      </c>
      <c r="L577" s="40" t="str">
        <f>VLOOKUP(C577,SOURCE!S$6:Y$10018,2,0)</f>
        <v>Elec</v>
      </c>
      <c r="M577" t="str">
        <f>IF(VLOOKUP(I577,SOURCE!B:M,2,0)="/  { itemToBeCoded","To be coded","")</f>
        <v/>
      </c>
      <c r="N577" s="22"/>
      <c r="Q577" s="26" t="str">
        <f>VLOOKUP(I577,SOURCE!B:M,5,0)</f>
        <v>"e^" STD_THETA "j"</v>
      </c>
      <c r="U577">
        <f t="shared" si="41"/>
        <v>51</v>
      </c>
      <c r="V577" s="53">
        <f t="shared" si="42"/>
        <v>299797199.25280225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str">
        <f>VLOOKUP(C578,SOURCE!$S$3:$Z$2839,8,0)</f>
        <v>ITM_EE_STO_Z</v>
      </c>
      <c r="E578" s="26" t="str">
        <f>CHAR(34)&amp;VLOOKUP(C578,SOURCE!$S$3:$Z$2839,6,0)&amp;CHAR(34)</f>
        <v>"STO3Z"</v>
      </c>
      <c r="F578" s="22" t="str">
        <f>VLOOKUP(C578,SOURCE!$S$3:$AA$2839,9,0)&amp;"           {"&amp;D578&amp;",   "&amp;E578&amp;"},"</f>
        <v>//           {ITM_EE_STO_Z,   "STO3Z"},</v>
      </c>
      <c r="H578" t="b">
        <f>ISNA(VLOOKUP(J578,J$823:J902,1,0))</f>
        <v>1</v>
      </c>
      <c r="I578" s="27">
        <f>VLOOKUP(C578,SOURCE!S$6:Y$10018,7,0)</f>
        <v>1791</v>
      </c>
      <c r="J578" s="28" t="str">
        <f>VLOOKUP(C578,SOURCE!S$6:Y$10018,6,0)</f>
        <v>STO3Z</v>
      </c>
      <c r="K578" s="30" t="str">
        <f t="shared" si="40"/>
        <v>STO3Z</v>
      </c>
      <c r="L578" s="40" t="str">
        <f>VLOOKUP(C578,SOURCE!S$6:Y$10018,2,0)</f>
        <v>Elec</v>
      </c>
      <c r="M578" t="str">
        <f>IF(VLOOKUP(I578,SOURCE!B:M,2,0)="/  { itemToBeCoded","To be coded","")</f>
        <v/>
      </c>
      <c r="N578" s="22"/>
      <c r="Q578" s="26" t="str">
        <f>VLOOKUP(I578,SOURCE!B:M,5,0)</f>
        <v>"STO" STD_SPACE_3_PER_EM "3Z"</v>
      </c>
      <c r="U578">
        <f t="shared" si="41"/>
        <v>51</v>
      </c>
      <c r="V578" s="53">
        <f t="shared" si="42"/>
        <v>299797199.25280225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str">
        <f>VLOOKUP(C579,SOURCE!$S$3:$Z$2839,8,0)</f>
        <v>ITM_EE_RCL_Z</v>
      </c>
      <c r="E579" s="26" t="str">
        <f>CHAR(34)&amp;VLOOKUP(C579,SOURCE!$S$3:$Z$2839,6,0)&amp;CHAR(34)</f>
        <v>"RCL3Z"</v>
      </c>
      <c r="F579" s="22" t="str">
        <f>VLOOKUP(C579,SOURCE!$S$3:$AA$2839,9,0)&amp;"           {"&amp;D579&amp;",   "&amp;E579&amp;"},"</f>
        <v>//           {ITM_EE_RCL_Z,   "RCL3Z"},</v>
      </c>
      <c r="H579" t="b">
        <f>ISNA(VLOOKUP(J579,J$823:J903,1,0))</f>
        <v>1</v>
      </c>
      <c r="I579" s="27">
        <f>VLOOKUP(C579,SOURCE!S$6:Y$10018,7,0)</f>
        <v>1792</v>
      </c>
      <c r="J579" s="28" t="str">
        <f>VLOOKUP(C579,SOURCE!S$6:Y$10018,6,0)</f>
        <v>RCL3Z</v>
      </c>
      <c r="K579" s="30" t="str">
        <f t="shared" si="40"/>
        <v>RCL3Z</v>
      </c>
      <c r="L579" s="40" t="str">
        <f>VLOOKUP(C579,SOURCE!S$6:Y$10018,2,0)</f>
        <v>Elec</v>
      </c>
      <c r="M579" t="str">
        <f>IF(VLOOKUP(I579,SOURCE!B:M,2,0)="/  { itemToBeCoded","To be coded","")</f>
        <v/>
      </c>
      <c r="N579" s="22"/>
      <c r="Q579" s="26" t="str">
        <f>VLOOKUP(I579,SOURCE!B:M,5,0)</f>
        <v>"RCL" STD_SPACE_3_PER_EM "3Z"</v>
      </c>
      <c r="U579">
        <f t="shared" si="41"/>
        <v>51</v>
      </c>
      <c r="V579" s="53">
        <f t="shared" si="42"/>
        <v>299797199.25280225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str">
        <f>VLOOKUP(C580,SOURCE!$S$3:$Z$2839,8,0)</f>
        <v>ITM_EE_STO_V</v>
      </c>
      <c r="E580" s="26" t="str">
        <f>CHAR(34)&amp;VLOOKUP(C580,SOURCE!$S$3:$Z$2839,6,0)&amp;CHAR(34)</f>
        <v>"STO3V"</v>
      </c>
      <c r="F580" s="22" t="str">
        <f>VLOOKUP(C580,SOURCE!$S$3:$AA$2839,9,0)&amp;"           {"&amp;D580&amp;",   "&amp;E580&amp;"},"</f>
        <v>//           {ITM_EE_STO_V,   "STO3V"},</v>
      </c>
      <c r="H580" t="b">
        <f>ISNA(VLOOKUP(J580,J$823:J904,1,0))</f>
        <v>1</v>
      </c>
      <c r="I580" s="27">
        <f>VLOOKUP(C580,SOURCE!S$6:Y$10018,7,0)</f>
        <v>1793</v>
      </c>
      <c r="J580" s="28" t="str">
        <f>VLOOKUP(C580,SOURCE!S$6:Y$10018,6,0)</f>
        <v>STO3V</v>
      </c>
      <c r="K580" s="30" t="str">
        <f t="shared" si="40"/>
        <v>STO3V</v>
      </c>
      <c r="L580" s="40" t="str">
        <f>VLOOKUP(C580,SOURCE!S$6:Y$10018,2,0)</f>
        <v>Elec</v>
      </c>
      <c r="M580" t="str">
        <f>IF(VLOOKUP(I580,SOURCE!B:M,2,0)="/  { itemToBeCoded","To be coded","")</f>
        <v/>
      </c>
      <c r="N580" s="22"/>
      <c r="Q580" s="26" t="str">
        <f>VLOOKUP(I580,SOURCE!B:M,5,0)</f>
        <v>"STO" STD_SPACE_3_PER_EM "3V"</v>
      </c>
      <c r="U580">
        <f t="shared" si="41"/>
        <v>51</v>
      </c>
      <c r="V580" s="53">
        <f t="shared" si="42"/>
        <v>299797199.25280225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str">
        <f>VLOOKUP(C581,SOURCE!$S$3:$Z$2839,8,0)</f>
        <v>ITM_EE_RCL_V</v>
      </c>
      <c r="E581" s="26" t="str">
        <f>CHAR(34)&amp;VLOOKUP(C581,SOURCE!$S$3:$Z$2839,6,0)&amp;CHAR(34)</f>
        <v>"RCL3V"</v>
      </c>
      <c r="F581" s="22" t="str">
        <f>VLOOKUP(C581,SOURCE!$S$3:$AA$2839,9,0)&amp;"           {"&amp;D581&amp;",   "&amp;E581&amp;"},"</f>
        <v>//           {ITM_EE_RCL_V,   "RCL3V"},</v>
      </c>
      <c r="H581" t="b">
        <f>ISNA(VLOOKUP(J581,J$823:J905,1,0))</f>
        <v>1</v>
      </c>
      <c r="I581" s="27">
        <f>VLOOKUP(C581,SOURCE!S$6:Y$10018,7,0)</f>
        <v>1794</v>
      </c>
      <c r="J581" s="28" t="str">
        <f>VLOOKUP(C581,SOURCE!S$6:Y$10018,6,0)</f>
        <v>RCL3V</v>
      </c>
      <c r="K581" s="30" t="str">
        <f t="shared" si="40"/>
        <v>RCL3V</v>
      </c>
      <c r="L581" s="40" t="str">
        <f>VLOOKUP(C581,SOURCE!S$6:Y$10018,2,0)</f>
        <v>Elec</v>
      </c>
      <c r="M581" t="str">
        <f>IF(VLOOKUP(I581,SOURCE!B:M,2,0)="/  { itemToBeCoded","To be coded","")</f>
        <v/>
      </c>
      <c r="N581" s="22"/>
      <c r="Q581" s="26" t="str">
        <f>VLOOKUP(I581,SOURCE!B:M,5,0)</f>
        <v>"RCL" STD_SPACE_3_PER_EM "3V"</v>
      </c>
      <c r="U581">
        <f t="shared" si="41"/>
        <v>51</v>
      </c>
      <c r="V581" s="53">
        <f t="shared" si="42"/>
        <v>299797199.25280225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str">
        <f>VLOOKUP(C582,SOURCE!$S$3:$Z$2839,8,0)</f>
        <v>ITM_EE_STO_I</v>
      </c>
      <c r="E582" s="26" t="str">
        <f>CHAR(34)&amp;VLOOKUP(C582,SOURCE!$S$3:$Z$2839,6,0)&amp;CHAR(34)</f>
        <v>"STO3I"</v>
      </c>
      <c r="F582" s="22" t="str">
        <f>VLOOKUP(C582,SOURCE!$S$3:$AA$2839,9,0)&amp;"           {"&amp;D582&amp;",   "&amp;E582&amp;"},"</f>
        <v>//           {ITM_EE_STO_I,   "STO3I"},</v>
      </c>
      <c r="H582" t="b">
        <f>ISNA(VLOOKUP(J582,J$823:J906,1,0))</f>
        <v>1</v>
      </c>
      <c r="I582" s="27">
        <f>VLOOKUP(C582,SOURCE!S$6:Y$10018,7,0)</f>
        <v>1795</v>
      </c>
      <c r="J582" s="28" t="str">
        <f>VLOOKUP(C582,SOURCE!S$6:Y$10018,6,0)</f>
        <v>STO3I</v>
      </c>
      <c r="K582" s="30" t="str">
        <f t="shared" si="40"/>
        <v>STO3I</v>
      </c>
      <c r="L582" s="40" t="str">
        <f>VLOOKUP(C582,SOURCE!S$6:Y$10018,2,0)</f>
        <v>Elec</v>
      </c>
      <c r="M582" t="str">
        <f>IF(VLOOKUP(I582,SOURCE!B:M,2,0)="/  { itemToBeCoded","To be coded","")</f>
        <v/>
      </c>
      <c r="N582" s="22"/>
      <c r="Q582" s="26" t="str">
        <f>VLOOKUP(I582,SOURCE!B:M,5,0)</f>
        <v>"STO" STD_SPACE_3_PER_EM "3I"</v>
      </c>
      <c r="U582">
        <f t="shared" si="41"/>
        <v>51</v>
      </c>
      <c r="V582" s="53">
        <f t="shared" si="42"/>
        <v>299797199.25280225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str">
        <f>VLOOKUP(C583,SOURCE!$S$3:$Z$2839,8,0)</f>
        <v>ITM_EE_RCL_I</v>
      </c>
      <c r="E583" s="26" t="str">
        <f>CHAR(34)&amp;VLOOKUP(C583,SOURCE!$S$3:$Z$2839,6,0)&amp;CHAR(34)</f>
        <v>"RCL3I"</v>
      </c>
      <c r="F583" s="22" t="str">
        <f>VLOOKUP(C583,SOURCE!$S$3:$AA$2839,9,0)&amp;"           {"&amp;D583&amp;",   "&amp;E583&amp;"},"</f>
        <v>//           {ITM_EE_RCL_I,   "RCL3I"},</v>
      </c>
      <c r="H583" t="b">
        <f>ISNA(VLOOKUP(J583,J$823:J907,1,0))</f>
        <v>1</v>
      </c>
      <c r="I583" s="27">
        <f>VLOOKUP(C583,SOURCE!S$6:Y$10018,7,0)</f>
        <v>1796</v>
      </c>
      <c r="J583" s="28" t="str">
        <f>VLOOKUP(C583,SOURCE!S$6:Y$10018,6,0)</f>
        <v>RCL3I</v>
      </c>
      <c r="K583" s="30" t="str">
        <f t="shared" si="40"/>
        <v>RCL3I</v>
      </c>
      <c r="L583" s="40" t="str">
        <f>VLOOKUP(C583,SOURCE!S$6:Y$10018,2,0)</f>
        <v>Elec</v>
      </c>
      <c r="M583" t="str">
        <f>IF(VLOOKUP(I583,SOURCE!B:M,2,0)="/  { itemToBeCoded","To be coded","")</f>
        <v/>
      </c>
      <c r="N583" s="22"/>
      <c r="Q583" s="26" t="str">
        <f>VLOOKUP(I583,SOURCE!B:M,5,0)</f>
        <v>"RCL" STD_SPACE_3_PER_EM "3I"</v>
      </c>
      <c r="U583">
        <f t="shared" si="41"/>
        <v>51</v>
      </c>
      <c r="V583" s="53">
        <f t="shared" si="42"/>
        <v>299797199.25280225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str">
        <f>VLOOKUP(C584,SOURCE!$S$3:$Z$2839,8,0)</f>
        <v>ITM_EE_STO_V_I</v>
      </c>
      <c r="E584" s="26" t="str">
        <f>CHAR(34)&amp;VLOOKUP(C584,SOURCE!$S$3:$Z$2839,6,0)&amp;CHAR(34)</f>
        <v>"3V/3I"</v>
      </c>
      <c r="F584" s="22" t="str">
        <f>VLOOKUP(C584,SOURCE!$S$3:$AA$2839,9,0)&amp;"           {"&amp;D584&amp;",   "&amp;E584&amp;"},"</f>
        <v>//           {ITM_EE_STO_V_I,   "3V/3I"},</v>
      </c>
      <c r="H584" t="b">
        <f>ISNA(VLOOKUP(J584,J$823:J908,1,0))</f>
        <v>1</v>
      </c>
      <c r="I584" s="27">
        <f>VLOOKUP(C584,SOURCE!S$6:Y$10018,7,0)</f>
        <v>1797</v>
      </c>
      <c r="J584" s="28" t="str">
        <f>VLOOKUP(C584,SOURCE!S$6:Y$10018,6,0)</f>
        <v>3V/3I</v>
      </c>
      <c r="K584" s="30" t="str">
        <f t="shared" si="40"/>
        <v>V/I</v>
      </c>
      <c r="L584" s="40" t="str">
        <f>VLOOKUP(C584,SOURCE!S$6:Y$10018,2,0)</f>
        <v>Elec</v>
      </c>
      <c r="M584" t="str">
        <f>IF(VLOOKUP(I584,SOURCE!B:M,2,0)="/  { itemToBeCoded","To be coded","")</f>
        <v/>
      </c>
      <c r="N584" s="22"/>
      <c r="Q584" s="26" t="str">
        <f>VLOOKUP(I584,SOURCE!B:M,5,0)</f>
        <v>"V" STD_DIVIDE "I"</v>
      </c>
      <c r="U584">
        <f t="shared" si="41"/>
        <v>51</v>
      </c>
      <c r="V584" s="53">
        <f t="shared" si="42"/>
        <v>299797199.25280225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str">
        <f>VLOOKUP(C585,SOURCE!$S$3:$Z$2839,8,0)</f>
        <v>ITM_EE_STO_IR</v>
      </c>
      <c r="E585" s="26" t="str">
        <f>CHAR(34)&amp;VLOOKUP(C585,SOURCE!$S$3:$Z$2839,6,0)&amp;CHAR(34)</f>
        <v>"3Ix3Z"</v>
      </c>
      <c r="F585" s="22" t="str">
        <f>VLOOKUP(C585,SOURCE!$S$3:$AA$2839,9,0)&amp;"           {"&amp;D585&amp;",   "&amp;E585&amp;"},"</f>
        <v>//           {ITM_EE_STO_IR,   "3Ix3Z"},</v>
      </c>
      <c r="H585" t="b">
        <f>ISNA(VLOOKUP(J585,J$823:J909,1,0))</f>
        <v>1</v>
      </c>
      <c r="I585" s="27">
        <f>VLOOKUP(C585,SOURCE!S$6:Y$10018,7,0)</f>
        <v>1798</v>
      </c>
      <c r="J585" s="28" t="str">
        <f>VLOOKUP(C585,SOURCE!S$6:Y$10018,6,0)</f>
        <v>3Ix3Z</v>
      </c>
      <c r="K585" s="30" t="str">
        <f t="shared" si="40"/>
        <v>ICROSSZ</v>
      </c>
      <c r="L585" s="40" t="str">
        <f>VLOOKUP(C585,SOURCE!S$6:Y$10018,2,0)</f>
        <v>Elec</v>
      </c>
      <c r="M585" t="str">
        <f>IF(VLOOKUP(I585,SOURCE!B:M,2,0)="/  { itemToBeCoded","To be coded","")</f>
        <v/>
      </c>
      <c r="N585" s="22"/>
      <c r="Q585" s="26" t="str">
        <f>VLOOKUP(I585,SOURCE!B:M,5,0)</f>
        <v>"I" STD_CROSS "Z"</v>
      </c>
      <c r="U585">
        <f t="shared" si="41"/>
        <v>51</v>
      </c>
      <c r="V585" s="53">
        <f t="shared" si="42"/>
        <v>299797199.25280225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str">
        <f>VLOOKUP(C586,SOURCE!$S$3:$Z$2839,8,0)</f>
        <v>ITM_EE_STO_V_Z</v>
      </c>
      <c r="E586" s="26" t="str">
        <f>CHAR(34)&amp;VLOOKUP(C586,SOURCE!$S$3:$Z$2839,6,0)&amp;CHAR(34)</f>
        <v>"3V/3Z"</v>
      </c>
      <c r="F586" s="22" t="str">
        <f>VLOOKUP(C586,SOURCE!$S$3:$AA$2839,9,0)&amp;"           {"&amp;D586&amp;",   "&amp;E586&amp;"},"</f>
        <v>//           {ITM_EE_STO_V_Z,   "3V/3Z"},</v>
      </c>
      <c r="H586" t="b">
        <f>ISNA(VLOOKUP(J586,J$823:J910,1,0))</f>
        <v>1</v>
      </c>
      <c r="I586" s="27">
        <f>VLOOKUP(C586,SOURCE!S$6:Y$10018,7,0)</f>
        <v>1799</v>
      </c>
      <c r="J586" s="28" t="str">
        <f>VLOOKUP(C586,SOURCE!S$6:Y$10018,6,0)</f>
        <v>3V/3Z</v>
      </c>
      <c r="K586" s="30" t="str">
        <f t="shared" si="40"/>
        <v>V/Z</v>
      </c>
      <c r="L586" s="40" t="str">
        <f>VLOOKUP(C586,SOURCE!S$6:Y$10018,2,0)</f>
        <v>Elec</v>
      </c>
      <c r="M586" t="str">
        <f>IF(VLOOKUP(I586,SOURCE!B:M,2,0)="/  { itemToBeCoded","To be coded","")</f>
        <v/>
      </c>
      <c r="N586" s="22"/>
      <c r="Q586" s="26" t="str">
        <f>VLOOKUP(I586,SOURCE!B:M,5,0)</f>
        <v>"V" STD_DIVIDE "Z"</v>
      </c>
      <c r="U586">
        <f t="shared" si="41"/>
        <v>51</v>
      </c>
      <c r="V586" s="53">
        <f t="shared" si="42"/>
        <v>299797199.25280225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str">
        <f>VLOOKUP(C587,SOURCE!$S$3:$Z$2839,8,0)</f>
        <v>ITM_EE_X2BAL</v>
      </c>
      <c r="E587" s="26" t="str">
        <f>CHAR(34)&amp;VLOOKUP(C587,SOURCE!$S$3:$Z$2839,6,0)&amp;CHAR(34)</f>
        <v>"X&gt;BAL"</v>
      </c>
      <c r="F587" s="22" t="str">
        <f>VLOOKUP(C587,SOURCE!$S$3:$AA$2839,9,0)&amp;"           {"&amp;D587&amp;",   "&amp;E587&amp;"},"</f>
        <v>//           {ITM_EE_X2BAL,   "X&gt;BAL"},</v>
      </c>
      <c r="H587" t="b">
        <f>ISNA(VLOOKUP(J587,J$823:J911,1,0))</f>
        <v>1</v>
      </c>
      <c r="I587" s="27">
        <f>VLOOKUP(C587,SOURCE!S$6:Y$10018,7,0)</f>
        <v>1800</v>
      </c>
      <c r="J587" s="28" t="str">
        <f>VLOOKUP(C587,SOURCE!S$6:Y$10018,6,0)</f>
        <v>X&gt;BAL</v>
      </c>
      <c r="K587" s="30" t="str">
        <f t="shared" si="40"/>
        <v>X&gt;BAL</v>
      </c>
      <c r="L587" s="40" t="str">
        <f>VLOOKUP(C587,SOURCE!S$6:Y$10018,2,0)</f>
        <v>Elec</v>
      </c>
      <c r="M587" t="str">
        <f>IF(VLOOKUP(I587,SOURCE!B:M,2,0)="/  { itemToBeCoded","To be coded","")</f>
        <v/>
      </c>
      <c r="N587" s="22"/>
      <c r="Q587" s="26" t="str">
        <f>VLOOKUP(I587,SOURCE!B:M,5,0)</f>
        <v>"X" STD_SPACE_3_PER_EM STD_RIGHT_ARROW STD_SPACE_3_PER_EM "BAL"</v>
      </c>
      <c r="U587">
        <f t="shared" si="41"/>
        <v>51</v>
      </c>
      <c r="V587" s="53">
        <f t="shared" si="42"/>
        <v>299797199.25280225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str">
        <f>VLOOKUP(C588,SOURCE!$S$3:$Z$2839,8,0)</f>
        <v>ITM_MATX_A</v>
      </c>
      <c r="E588" s="26" t="str">
        <f>CHAR(34)&amp;VLOOKUP(C588,SOURCE!$S$3:$Z$2839,6,0)&amp;CHAR(34)</f>
        <v>"M.A"</v>
      </c>
      <c r="F588" s="22" t="str">
        <f>VLOOKUP(C588,SOURCE!$S$3:$AA$2839,9,0)&amp;"           {"&amp;D588&amp;",   "&amp;E588&amp;"},"</f>
        <v>//           {ITM_MATX_A,   "M.A"},</v>
      </c>
      <c r="H588" t="b">
        <f>ISNA(VLOOKUP(J588,J$823:J912,1,0))</f>
        <v>1</v>
      </c>
      <c r="I588" s="27">
        <f>VLOOKUP(C588,SOURCE!S$6:Y$10018,7,0)</f>
        <v>1801</v>
      </c>
      <c r="J588" s="28" t="str">
        <f>VLOOKUP(C588,SOURCE!S$6:Y$10018,6,0)</f>
        <v>M.A</v>
      </c>
      <c r="K588" s="30" t="str">
        <f t="shared" si="40"/>
        <v>A</v>
      </c>
      <c r="L588" s="40" t="str">
        <f>VLOOKUP(C588,SOURCE!S$6:Y$10018,2,0)</f>
        <v>CUSTOM TEMP</v>
      </c>
      <c r="M588" t="str">
        <f>IF(VLOOKUP(I588,SOURCE!B:M,2,0)="/  { itemToBeCoded","To be coded","")</f>
        <v/>
      </c>
      <c r="N588" s="22"/>
      <c r="Q588" s="26" t="str">
        <f>VLOOKUP(I588,SOURCE!B:M,5,0)</f>
        <v>"A"</v>
      </c>
      <c r="U588">
        <f t="shared" si="41"/>
        <v>51</v>
      </c>
      <c r="V588" s="53">
        <f t="shared" si="42"/>
        <v>299797199.25280225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str">
        <f>VLOOKUP(C589,SOURCE!$S$3:$Z$2839,8,0)</f>
        <v>ITM_op_a</v>
      </c>
      <c r="E589" s="26" t="str">
        <f>CHAR(34)&amp;VLOOKUP(C589,SOURCE!$S$3:$Z$2839,6,0)&amp;CHAR(34)</f>
        <v>"OP_A"</v>
      </c>
      <c r="F589" s="22" t="str">
        <f>VLOOKUP(C589,SOURCE!$S$3:$AA$2839,9,0)&amp;"           {"&amp;D589&amp;",   "&amp;E589&amp;"},"</f>
        <v>//           {ITM_op_a,   "OP_A"},</v>
      </c>
      <c r="H589" t="b">
        <f>ISNA(VLOOKUP(J589,J$823:J913,1,0))</f>
        <v>1</v>
      </c>
      <c r="I589" s="27">
        <f>VLOOKUP(C589,SOURCE!S$6:Y$10018,7,0)</f>
        <v>1802</v>
      </c>
      <c r="J589" s="28" t="str">
        <f>VLOOKUP(C589,SOURCE!S$6:Y$10018,6,0)</f>
        <v>OP_A</v>
      </c>
      <c r="K589" s="30" t="str">
        <f t="shared" si="40"/>
        <v>a</v>
      </c>
      <c r="L589" s="40" t="str">
        <f>VLOOKUP(C589,SOURCE!S$6:Y$10018,2,0)</f>
        <v>Elec</v>
      </c>
      <c r="M589" t="str">
        <f>IF(VLOOKUP(I589,SOURCE!B:M,2,0)="/  { itemToBeCoded","To be coded","")</f>
        <v/>
      </c>
      <c r="N589" s="22"/>
      <c r="Q589" s="26" t="str">
        <f>VLOOKUP(I589,SOURCE!B:M,5,0)</f>
        <v>"a"</v>
      </c>
      <c r="U589">
        <f t="shared" si="41"/>
        <v>51</v>
      </c>
      <c r="V589" s="53">
        <f t="shared" si="42"/>
        <v>299797199.25280225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str">
        <f>VLOOKUP(C590,SOURCE!$S$3:$Z$2839,8,0)</f>
        <v>ITM_op_a2</v>
      </c>
      <c r="E590" s="26" t="str">
        <f>CHAR(34)&amp;VLOOKUP(C590,SOURCE!$S$3:$Z$2839,6,0)&amp;CHAR(34)</f>
        <v>"OP_A^2"</v>
      </c>
      <c r="F590" s="22" t="str">
        <f>VLOOKUP(C590,SOURCE!$S$3:$AA$2839,9,0)&amp;"           {"&amp;D590&amp;",   "&amp;E590&amp;"},"</f>
        <v>//           {ITM_op_a2,   "OP_A^2"},</v>
      </c>
      <c r="H590" t="b">
        <f>ISNA(VLOOKUP(J590,J$823:J914,1,0))</f>
        <v>1</v>
      </c>
      <c r="I590" s="27">
        <f>VLOOKUP(C590,SOURCE!S$6:Y$10018,7,0)</f>
        <v>1803</v>
      </c>
      <c r="J590" s="28" t="str">
        <f>VLOOKUP(C590,SOURCE!S$6:Y$10018,6,0)</f>
        <v>OP_A^2</v>
      </c>
      <c r="K590" s="30" t="str">
        <f t="shared" si="40"/>
        <v>a^2</v>
      </c>
      <c r="L590" s="40" t="str">
        <f>VLOOKUP(C590,SOURCE!S$6:Y$10018,2,0)</f>
        <v>Elec</v>
      </c>
      <c r="M590" t="str">
        <f>IF(VLOOKUP(I590,SOURCE!B:M,2,0)="/  { itemToBeCoded","To be coded","")</f>
        <v/>
      </c>
      <c r="N590" s="22"/>
      <c r="Q590" s="26" t="str">
        <f>VLOOKUP(I590,SOURCE!B:M,5,0)</f>
        <v>"a" STD_SUP_2</v>
      </c>
      <c r="U590">
        <f t="shared" si="41"/>
        <v>51</v>
      </c>
      <c r="V590" s="53">
        <f t="shared" si="42"/>
        <v>299797199.25280225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str">
        <f>VLOOKUP(C591,SOURCE!$S$3:$Z$2839,8,0)</f>
        <v>ITM_op_j</v>
      </c>
      <c r="E591" s="26" t="str">
        <f>CHAR(34)&amp;VLOOKUP(C591,SOURCE!$S$3:$Z$2839,6,0)&amp;CHAR(34)</f>
        <v>"OP_J"</v>
      </c>
      <c r="F591" s="22" t="str">
        <f>VLOOKUP(C591,SOURCE!$S$3:$AA$2839,9,0)&amp;"           {"&amp;D591&amp;",   "&amp;E591&amp;"},"</f>
        <v>//           {ITM_op_j,   "OP_J"},</v>
      </c>
      <c r="H591" t="b">
        <f>ISNA(VLOOKUP(J591,J$823:J915,1,0))</f>
        <v>1</v>
      </c>
      <c r="I591" s="27">
        <f>VLOOKUP(C591,SOURCE!S$6:Y$10018,7,0)</f>
        <v>1804</v>
      </c>
      <c r="J591" s="28" t="str">
        <f>VLOOKUP(C591,SOURCE!S$6:Y$10018,6,0)</f>
        <v>OP_J</v>
      </c>
      <c r="K591" s="30" t="str">
        <f t="shared" si="40"/>
        <v>j</v>
      </c>
      <c r="L591" s="40" t="str">
        <f>VLOOKUP(C591,SOURCE!S$6:Y$10018,2,0)</f>
        <v>Elec</v>
      </c>
      <c r="M591" t="str">
        <f>IF(VLOOKUP(I591,SOURCE!B:M,2,0)="/  { itemToBeCoded","To be coded","")</f>
        <v/>
      </c>
      <c r="N591" s="22"/>
      <c r="Q591" s="26" t="str">
        <f>VLOOKUP(I591,SOURCE!B:M,5,0)</f>
        <v>"j"</v>
      </c>
      <c r="U591">
        <f t="shared" si="41"/>
        <v>51</v>
      </c>
      <c r="V591" s="53">
        <f t="shared" si="42"/>
        <v>299797199.25280225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str">
        <f>VLOOKUP(C592,SOURCE!$S$3:$Z$2839,8,0)</f>
        <v>ITM_2BIN</v>
      </c>
      <c r="E592" s="26" t="str">
        <f>CHAR(34)&amp;VLOOKUP(C592,SOURCE!$S$3:$Z$2839,6,0)&amp;CHAR(34)</f>
        <v>"&gt;BIN"</v>
      </c>
      <c r="F592" s="22" t="str">
        <f>VLOOKUP(C592,SOURCE!$S$3:$AA$2839,9,0)&amp;"           {"&amp;D592&amp;",   "&amp;E592&amp;"},"</f>
        <v>//           {ITM_2BIN,   "&gt;BIN"},</v>
      </c>
      <c r="H592" t="b">
        <f>ISNA(VLOOKUP(J592,J$823:J916,1,0))</f>
        <v>1</v>
      </c>
      <c r="I592" s="27">
        <f>VLOOKUP(C592,SOURCE!S$6:Y$10018,7,0)</f>
        <v>1805</v>
      </c>
      <c r="J592" s="28" t="str">
        <f>VLOOKUP(C592,SOURCE!S$6:Y$10018,6,0)</f>
        <v>&gt;BIN</v>
      </c>
      <c r="K592" s="30" t="str">
        <f t="shared" si="40"/>
        <v>BIN</v>
      </c>
      <c r="L592" s="40" t="str">
        <f>VLOOKUP(C592,SOURCE!S$6:Y$10018,2,0)</f>
        <v>FN SH_INT</v>
      </c>
      <c r="M592" t="str">
        <f>IF(VLOOKUP(I592,SOURCE!B:M,2,0)="/  { itemToBeCoded","To be coded","")</f>
        <v/>
      </c>
      <c r="N592" s="22"/>
      <c r="Q592" s="26" t="str">
        <f>VLOOKUP(I592,SOURCE!B:M,5,0)</f>
        <v>"BIN"</v>
      </c>
      <c r="U592">
        <f t="shared" si="41"/>
        <v>51</v>
      </c>
      <c r="V592" s="53">
        <f t="shared" si="42"/>
        <v>299797199.25280225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str">
        <f>VLOOKUP(C593,SOURCE!$S$3:$Z$2839,8,0)</f>
        <v>ITM_2OCT</v>
      </c>
      <c r="E593" s="26" t="str">
        <f>CHAR(34)&amp;VLOOKUP(C593,SOURCE!$S$3:$Z$2839,6,0)&amp;CHAR(34)</f>
        <v>"&gt;OCT"</v>
      </c>
      <c r="F593" s="22" t="str">
        <f>VLOOKUP(C593,SOURCE!$S$3:$AA$2839,9,0)&amp;"           {"&amp;D593&amp;",   "&amp;E593&amp;"},"</f>
        <v>//           {ITM_2OCT,   "&gt;OCT"},</v>
      </c>
      <c r="H593" t="b">
        <f>ISNA(VLOOKUP(J593,J$823:J917,1,0))</f>
        <v>1</v>
      </c>
      <c r="I593" s="27">
        <f>VLOOKUP(C593,SOURCE!S$6:Y$10018,7,0)</f>
        <v>1806</v>
      </c>
      <c r="J593" s="28" t="str">
        <f>VLOOKUP(C593,SOURCE!S$6:Y$10018,6,0)</f>
        <v>&gt;OCT</v>
      </c>
      <c r="K593" s="30" t="str">
        <f t="shared" si="40"/>
        <v>OCT</v>
      </c>
      <c r="L593" s="40" t="str">
        <f>VLOOKUP(C593,SOURCE!S$6:Y$10018,2,0)</f>
        <v>FN SH_INT</v>
      </c>
      <c r="M593" t="str">
        <f>IF(VLOOKUP(I593,SOURCE!B:M,2,0)="/  { itemToBeCoded","To be coded","")</f>
        <v/>
      </c>
      <c r="N593" s="22"/>
      <c r="Q593" s="26" t="str">
        <f>VLOOKUP(I593,SOURCE!B:M,5,0)</f>
        <v>"OCT"</v>
      </c>
      <c r="U593">
        <f t="shared" si="41"/>
        <v>51</v>
      </c>
      <c r="V593" s="53">
        <f t="shared" si="42"/>
        <v>299797199.25280225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str">
        <f>VLOOKUP(C594,SOURCE!$S$3:$Z$2839,8,0)</f>
        <v>ITM_2DEC</v>
      </c>
      <c r="E594" s="26" t="str">
        <f>CHAR(34)&amp;VLOOKUP(C594,SOURCE!$S$3:$Z$2839,6,0)&amp;CHAR(34)</f>
        <v>"&gt;DEC"</v>
      </c>
      <c r="F594" s="22" t="str">
        <f>VLOOKUP(C594,SOURCE!$S$3:$AA$2839,9,0)&amp;"           {"&amp;D594&amp;",   "&amp;E594&amp;"},"</f>
        <v>//           {ITM_2DEC,   "&gt;DEC"},</v>
      </c>
      <c r="H594" t="b">
        <f>ISNA(VLOOKUP(J594,J$823:J918,1,0))</f>
        <v>1</v>
      </c>
      <c r="I594" s="27">
        <f>VLOOKUP(C594,SOURCE!S$6:Y$10018,7,0)</f>
        <v>1807</v>
      </c>
      <c r="J594" s="28" t="str">
        <f>VLOOKUP(C594,SOURCE!S$6:Y$10018,6,0)</f>
        <v>&gt;DEC</v>
      </c>
      <c r="K594" s="30" t="str">
        <f t="shared" si="40"/>
        <v>DEC</v>
      </c>
      <c r="L594" s="40" t="str">
        <f>VLOOKUP(C594,SOURCE!S$6:Y$10018,2,0)</f>
        <v>FN SH_INT</v>
      </c>
      <c r="M594" t="str">
        <f>IF(VLOOKUP(I594,SOURCE!B:M,2,0)="/  { itemToBeCoded","To be coded","")</f>
        <v/>
      </c>
      <c r="N594" s="22"/>
      <c r="Q594" s="26" t="str">
        <f>VLOOKUP(I594,SOURCE!B:M,5,0)</f>
        <v>"DEC"</v>
      </c>
      <c r="U594">
        <f t="shared" si="41"/>
        <v>51</v>
      </c>
      <c r="V594" s="53">
        <f t="shared" si="42"/>
        <v>299797199.25280225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str">
        <f>VLOOKUP(C595,SOURCE!$S$3:$Z$2839,8,0)</f>
        <v>ITM_2HEX</v>
      </c>
      <c r="E595" s="26" t="str">
        <f>CHAR(34)&amp;VLOOKUP(C595,SOURCE!$S$3:$Z$2839,6,0)&amp;CHAR(34)</f>
        <v>"&gt;HEX"</v>
      </c>
      <c r="F595" s="22" t="str">
        <f>VLOOKUP(C595,SOURCE!$S$3:$AA$2839,9,0)&amp;"           {"&amp;D595&amp;",   "&amp;E595&amp;"},"</f>
        <v>//           {ITM_2HEX,   "&gt;HEX"},</v>
      </c>
      <c r="H595" t="b">
        <f>ISNA(VLOOKUP(J595,J$823:J919,1,0))</f>
        <v>1</v>
      </c>
      <c r="I595" s="27">
        <f>VLOOKUP(C595,SOURCE!S$6:Y$10018,7,0)</f>
        <v>1808</v>
      </c>
      <c r="J595" s="28" t="str">
        <f>VLOOKUP(C595,SOURCE!S$6:Y$10018,6,0)</f>
        <v>&gt;HEX</v>
      </c>
      <c r="K595" s="30" t="str">
        <f t="shared" si="40"/>
        <v>HEX</v>
      </c>
      <c r="L595" s="40" t="str">
        <f>VLOOKUP(C595,SOURCE!S$6:Y$10018,2,0)</f>
        <v>FN SH_INT</v>
      </c>
      <c r="M595" t="str">
        <f>IF(VLOOKUP(I595,SOURCE!B:M,2,0)="/  { itemToBeCoded","To be coded","")</f>
        <v/>
      </c>
      <c r="N595" s="22"/>
      <c r="Q595" s="26" t="str">
        <f>VLOOKUP(I595,SOURCE!B:M,5,0)</f>
        <v>"HEX"</v>
      </c>
      <c r="U595">
        <f t="shared" si="41"/>
        <v>51</v>
      </c>
      <c r="V595" s="53">
        <f t="shared" si="42"/>
        <v>299797199.25280225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str">
        <f>VLOOKUP(C596,SOURCE!$S$3:$Z$2839,8,0)</f>
        <v>ITM_HR_DEG</v>
      </c>
      <c r="E596" s="26" t="str">
        <f>CHAR(34)&amp;VLOOKUP(C596,SOURCE!$S$3:$Z$2839,6,0)&amp;CHAR(34)</f>
        <v>"HOUR"</v>
      </c>
      <c r="F596" s="22" t="str">
        <f>VLOOKUP(C596,SOURCE!$S$3:$AA$2839,9,0)&amp;"           {"&amp;D596&amp;",   "&amp;E596&amp;"},"</f>
        <v>//           {ITM_HR_DEG,   "HOUR"},</v>
      </c>
      <c r="H596" t="b">
        <f>ISNA(VLOOKUP(J596,J$823:J920,1,0))</f>
        <v>1</v>
      </c>
      <c r="I596" s="27">
        <f>VLOOKUP(C596,SOURCE!S$6:Y$10018,7,0)</f>
        <v>1813</v>
      </c>
      <c r="J596" s="28" t="str">
        <f>VLOOKUP(C596,SOURCE!S$6:Y$10018,6,0)</f>
        <v>HOUR</v>
      </c>
      <c r="K596" s="30" t="str">
        <f t="shared" si="40"/>
        <v>HOUR</v>
      </c>
      <c r="L596" s="40" t="str">
        <f>VLOOKUP(C596,SOURCE!S$6:Y$10018,2,0)</f>
        <v/>
      </c>
      <c r="M596" t="str">
        <f>IF(VLOOKUP(I596,SOURCE!B:M,2,0)="/  { itemToBeCoded","To be coded","")</f>
        <v/>
      </c>
      <c r="N596" s="22"/>
      <c r="Q596" s="26" t="str">
        <f>VLOOKUP(I596,SOURCE!B:M,5,0)</f>
        <v>"HOUR"</v>
      </c>
      <c r="U596">
        <f t="shared" si="41"/>
        <v>51</v>
      </c>
      <c r="V596" s="53">
        <f t="shared" si="42"/>
        <v>299797199.25280225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str">
        <f>VLOOKUP(C597,SOURCE!$S$3:$Z$2839,8,0)</f>
        <v>ITM_MINUTE</v>
      </c>
      <c r="E597" s="26" t="str">
        <f>CHAR(34)&amp;VLOOKUP(C597,SOURCE!$S$3:$Z$2839,6,0)&amp;CHAR(34)</f>
        <v>"MIN"</v>
      </c>
      <c r="F597" s="22" t="str">
        <f>VLOOKUP(C597,SOURCE!$S$3:$AA$2839,9,0)&amp;"           {"&amp;D597&amp;",   "&amp;E597&amp;"},"</f>
        <v xml:space="preserve">           {ITM_MINUTE,   "MIN"},</v>
      </c>
      <c r="H597" t="b">
        <f>ISNA(VLOOKUP(J597,J$823:J921,1,0))</f>
        <v>1</v>
      </c>
      <c r="I597" s="27">
        <f>VLOOKUP(C597,SOURCE!S$6:Y$10018,7,0)</f>
        <v>1814</v>
      </c>
      <c r="J597" s="28" t="str">
        <f>VLOOKUP(C597,SOURCE!S$6:Y$10018,6,0)</f>
        <v>MIN</v>
      </c>
      <c r="K597" s="30" t="str">
        <f t="shared" si="40"/>
        <v>MIN</v>
      </c>
      <c r="L597" s="40" t="str">
        <f>VLOOKUP(C597,SOURCE!S$6:Y$10018,2,0)</f>
        <v/>
      </c>
      <c r="M597" t="str">
        <f>IF(VLOOKUP(I597,SOURCE!B:M,2,0)="/  { itemToBeCoded","To be coded","")</f>
        <v/>
      </c>
      <c r="N597" s="22"/>
      <c r="Q597" s="26" t="str">
        <f>VLOOKUP(I597,SOURCE!B:M,5,0)</f>
        <v>"MIN"</v>
      </c>
      <c r="U597">
        <f t="shared" si="41"/>
        <v>51</v>
      </c>
      <c r="V597" s="53">
        <f t="shared" si="42"/>
        <v>299797199.25280225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str">
        <f>VLOOKUP(C598,SOURCE!$S$3:$Z$2839,8,0)</f>
        <v>ITM_SECOND</v>
      </c>
      <c r="E598" s="26" t="str">
        <f>CHAR(34)&amp;VLOOKUP(C598,SOURCE!$S$3:$Z$2839,6,0)&amp;CHAR(34)</f>
        <v>"SEC"</v>
      </c>
      <c r="F598" s="22" t="str">
        <f>VLOOKUP(C598,SOURCE!$S$3:$AA$2839,9,0)&amp;"           {"&amp;D598&amp;",   "&amp;E598&amp;"},"</f>
        <v>//           {ITM_SECOND,   "SEC"},</v>
      </c>
      <c r="H598" t="b">
        <f>ISNA(VLOOKUP(J598,J$823:J922,1,0))</f>
        <v>1</v>
      </c>
      <c r="I598" s="27">
        <f>VLOOKUP(C598,SOURCE!S$6:Y$10018,7,0)</f>
        <v>1815</v>
      </c>
      <c r="J598" s="28" t="str">
        <f>VLOOKUP(C598,SOURCE!S$6:Y$10018,6,0)</f>
        <v>SEC</v>
      </c>
      <c r="K598" s="30" t="str">
        <f t="shared" si="40"/>
        <v>SEC</v>
      </c>
      <c r="L598" s="40" t="str">
        <f>VLOOKUP(C598,SOURCE!S$6:Y$10018,2,0)</f>
        <v/>
      </c>
      <c r="M598" t="str">
        <f>IF(VLOOKUP(I598,SOURCE!B:M,2,0)="/  { itemToBeCoded","To be coded","")</f>
        <v/>
      </c>
      <c r="N598" s="22"/>
      <c r="Q598" s="26" t="str">
        <f>VLOOKUP(I598,SOURCE!B:M,5,0)</f>
        <v>"SEC"</v>
      </c>
      <c r="U598">
        <f t="shared" si="41"/>
        <v>51</v>
      </c>
      <c r="V598" s="53">
        <f t="shared" si="42"/>
        <v>299797199.25280225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str">
        <f>VLOOKUP(C599,SOURCE!$S$3:$Z$2839,8,0)</f>
        <v>ITM_toTIME</v>
      </c>
      <c r="E599" s="26" t="str">
        <f>CHAR(34)&amp;VLOOKUP(C599,SOURCE!$S$3:$Z$2839,6,0)&amp;CHAR(34)</f>
        <v>"&gt;TIME"</v>
      </c>
      <c r="F599" s="22" t="str">
        <f>VLOOKUP(C599,SOURCE!$S$3:$AA$2839,9,0)&amp;"           {"&amp;D599&amp;",   "&amp;E599&amp;"},"</f>
        <v>//           {ITM_toTIME,   "&gt;TIME"},</v>
      </c>
      <c r="H599" t="b">
        <f>ISNA(VLOOKUP(J599,J$823:J923,1,0))</f>
        <v>1</v>
      </c>
      <c r="I599" s="27">
        <f>VLOOKUP(C599,SOURCE!S$6:Y$10018,7,0)</f>
        <v>1816</v>
      </c>
      <c r="J599" s="28" t="str">
        <f>VLOOKUP(C599,SOURCE!S$6:Y$10018,6,0)</f>
        <v>&gt;TIME</v>
      </c>
      <c r="K599" s="30" t="str">
        <f t="shared" si="40"/>
        <v>&gt;TIME</v>
      </c>
      <c r="L599" s="40" t="str">
        <f>VLOOKUP(C599,SOURCE!S$6:Y$10018,2,0)</f>
        <v/>
      </c>
      <c r="M599" t="str">
        <f>IF(VLOOKUP(I599,SOURCE!B:M,2,0)="/  { itemToBeCoded","To be coded","")</f>
        <v/>
      </c>
      <c r="N599" s="22"/>
      <c r="Q599" s="26" t="str">
        <f>VLOOKUP(I599,SOURCE!B:M,5,0)</f>
        <v>STD_RIGHT_ARROW "TIME"</v>
      </c>
      <c r="U599">
        <f t="shared" si="41"/>
        <v>51</v>
      </c>
      <c r="V599" s="53">
        <f t="shared" si="42"/>
        <v>299797199.25280225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str">
        <f>VLOOKUP(C600,SOURCE!$S$3:$Z$2839,8,0)</f>
        <v>ITM_TIMEto</v>
      </c>
      <c r="E600" s="26" t="str">
        <f>CHAR(34)&amp;VLOOKUP(C600,SOURCE!$S$3:$Z$2839,6,0)&amp;CHAR(34)</f>
        <v>"TIME&gt;"</v>
      </c>
      <c r="F600" s="22" t="str">
        <f>VLOOKUP(C600,SOURCE!$S$3:$AA$2839,9,0)&amp;"           {"&amp;D600&amp;",   "&amp;E600&amp;"},"</f>
        <v>//           {ITM_TIMEto,   "TIME&gt;"},</v>
      </c>
      <c r="H600" t="b">
        <f>ISNA(VLOOKUP(J600,J$823:J924,1,0))</f>
        <v>1</v>
      </c>
      <c r="I600" s="27">
        <f>VLOOKUP(C600,SOURCE!S$6:Y$10018,7,0)</f>
        <v>1817</v>
      </c>
      <c r="J600" s="28" t="str">
        <f>VLOOKUP(C600,SOURCE!S$6:Y$10018,6,0)</f>
        <v>TIME&gt;</v>
      </c>
      <c r="K600" s="30" t="str">
        <f t="shared" si="40"/>
        <v>TIME&gt;</v>
      </c>
      <c r="L600" s="40" t="str">
        <f>VLOOKUP(C600,SOURCE!S$6:Y$10018,2,0)</f>
        <v/>
      </c>
      <c r="M600" t="str">
        <f>IF(VLOOKUP(I600,SOURCE!B:M,2,0)="/  { itemToBeCoded","To be coded","")</f>
        <v/>
      </c>
      <c r="N600" s="22"/>
      <c r="Q600" s="26" t="str">
        <f>VLOOKUP(I600,SOURCE!B:M,5,0)</f>
        <v>"TIME" STD_RIGHT_ARROW</v>
      </c>
      <c r="U600">
        <f t="shared" si="41"/>
        <v>51</v>
      </c>
      <c r="V600" s="53">
        <f t="shared" si="42"/>
        <v>299797199.25280225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str">
        <f>VLOOKUP(C601,SOURCE!$S$3:$Z$2839,8,0)</f>
        <v>KEY_COMPLEX</v>
      </c>
      <c r="E601" s="26" t="str">
        <f>CHAR(34)&amp;VLOOKUP(C601,SOURCE!$S$3:$Z$2839,6,0)&amp;CHAR(34)</f>
        <v>"COMPLEX"</v>
      </c>
      <c r="F601" s="22" t="str">
        <f>VLOOKUP(C601,SOURCE!$S$3:$AA$2839,9,0)&amp;"           {"&amp;D601&amp;",   "&amp;E601&amp;"},"</f>
        <v xml:space="preserve">           {KEY_COMPLEX,   "COMPLEX"},</v>
      </c>
      <c r="H601" t="b">
        <f>ISNA(VLOOKUP(J601,J$823:J925,1,0))</f>
        <v>1</v>
      </c>
      <c r="I601" s="27">
        <f>VLOOKUP(C601,SOURCE!S$6:Y$10018,7,0)</f>
        <v>1822</v>
      </c>
      <c r="J601" s="28" t="str">
        <f>VLOOKUP(C601,SOURCE!S$6:Y$10018,6,0)</f>
        <v>COMPLEX</v>
      </c>
      <c r="K601" s="30" t="str">
        <f t="shared" si="40"/>
        <v>COMPLEX</v>
      </c>
      <c r="L601" s="40" t="str">
        <f>VLOOKUP(C601,SOURCE!S$6:Y$10018,2,0)</f>
        <v>Complex</v>
      </c>
      <c r="M601" t="str">
        <f>IF(VLOOKUP(I601,SOURCE!B:M,2,0)="/  { itemToBeCoded","To be coded","")</f>
        <v/>
      </c>
      <c r="N601" s="22"/>
      <c r="Q601" s="26" t="str">
        <f>VLOOKUP(I601,SOURCE!B:M,5,0)</f>
        <v>"COMPLEX"</v>
      </c>
      <c r="U601">
        <f t="shared" si="41"/>
        <v>51</v>
      </c>
      <c r="V601" s="53">
        <f t="shared" si="42"/>
        <v>299797199.25280225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str">
        <f>VLOOKUP(C602,SOURCE!$S$3:$Z$2839,8,0)</f>
        <v>ITM_toPOL2</v>
      </c>
      <c r="E602" s="26" t="str">
        <f>CHAR(34)&amp;VLOOKUP(C602,SOURCE!$S$3:$Z$2839,6,0)&amp;CHAR(34)</f>
        <v>"&gt;POLAR"</v>
      </c>
      <c r="F602" s="22" t="str">
        <f>VLOOKUP(C602,SOURCE!$S$3:$AA$2839,9,0)&amp;"           {"&amp;D602&amp;",   "&amp;E602&amp;"},"</f>
        <v xml:space="preserve">           {ITM_toPOL2,   "&gt;POLAR"},</v>
      </c>
      <c r="H602" t="b">
        <f>ISNA(VLOOKUP(J602,J$823:J926,1,0))</f>
        <v>1</v>
      </c>
      <c r="I602" s="27">
        <f>VLOOKUP(C602,SOURCE!S$6:Y$10018,7,0)</f>
        <v>1823</v>
      </c>
      <c r="J602" s="28" t="str">
        <f>VLOOKUP(C602,SOURCE!S$6:Y$10018,6,0)</f>
        <v>&gt;POLAR</v>
      </c>
      <c r="K602" s="30" t="str">
        <f t="shared" si="40"/>
        <v>&gt;P</v>
      </c>
      <c r="L602" s="40" t="str">
        <f>VLOOKUP(C602,SOURCE!S$6:Y$10018,2,0)</f>
        <v>Complex</v>
      </c>
      <c r="M602" t="str">
        <f>IF(VLOOKUP(I602,SOURCE!B:M,2,0)="/  { itemToBeCoded","To be coded","")</f>
        <v/>
      </c>
      <c r="N602" s="22"/>
      <c r="Q602" s="26" t="str">
        <f>VLOOKUP(I602,SOURCE!B:M,5,0)</f>
        <v>STD_RIGHT_ARROW "P"</v>
      </c>
      <c r="U602">
        <f t="shared" si="41"/>
        <v>51</v>
      </c>
      <c r="V602" s="53">
        <f t="shared" si="42"/>
        <v>299797199.25280225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str">
        <f>VLOOKUP(C603,SOURCE!$S$3:$Z$2839,8,0)</f>
        <v>ITM_toREC2</v>
      </c>
      <c r="E603" s="26" t="str">
        <f>CHAR(34)&amp;VLOOKUP(C603,SOURCE!$S$3:$Z$2839,6,0)&amp;CHAR(34)</f>
        <v>"&gt;RECT"</v>
      </c>
      <c r="F603" s="22" t="str">
        <f>VLOOKUP(C603,SOURCE!$S$3:$AA$2839,9,0)&amp;"           {"&amp;D603&amp;",   "&amp;E603&amp;"},"</f>
        <v xml:space="preserve">           {ITM_toREC2,   "&gt;RECT"},</v>
      </c>
      <c r="H603" t="b">
        <f>ISNA(VLOOKUP(J603,J$823:J927,1,0))</f>
        <v>1</v>
      </c>
      <c r="I603" s="27">
        <f>VLOOKUP(C603,SOURCE!S$6:Y$10018,7,0)</f>
        <v>1824</v>
      </c>
      <c r="J603" s="28" t="str">
        <f>VLOOKUP(C603,SOURCE!S$6:Y$10018,6,0)</f>
        <v>&gt;RECT</v>
      </c>
      <c r="K603" s="30" t="str">
        <f t="shared" si="40"/>
        <v>&gt;R</v>
      </c>
      <c r="L603" s="40" t="str">
        <f>VLOOKUP(C603,SOURCE!S$6:Y$10018,2,0)</f>
        <v>Complex</v>
      </c>
      <c r="M603" t="str">
        <f>IF(VLOOKUP(I603,SOURCE!B:M,2,0)="/  { itemToBeCoded","To be coded","")</f>
        <v/>
      </c>
      <c r="N603" s="22"/>
      <c r="Q603" s="26" t="str">
        <f>VLOOKUP(I603,SOURCE!B:M,5,0)</f>
        <v>STD_RIGHT_ARROW "R"</v>
      </c>
      <c r="U603">
        <f t="shared" si="41"/>
        <v>51</v>
      </c>
      <c r="V603" s="53">
        <f t="shared" si="42"/>
        <v>299797199.25280225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str">
        <f>VLOOKUP(C604,SOURCE!$S$3:$Z$2839,8,0)</f>
        <v>ITM_eRPN_ON</v>
      </c>
      <c r="E604" s="26" t="str">
        <f>CHAR(34)&amp;VLOOKUP(C604,SOURCE!$S$3:$Z$2839,6,0)&amp;CHAR(34)</f>
        <v>"ERPN"</v>
      </c>
      <c r="F604" s="22" t="str">
        <f>VLOOKUP(C604,SOURCE!$S$3:$AA$2839,9,0)&amp;"           {"&amp;D604&amp;",   "&amp;E604&amp;"},"</f>
        <v xml:space="preserve">           {ITM_eRPN_ON,   "ERPN"},</v>
      </c>
      <c r="H604" t="b">
        <f>ISNA(VLOOKUP(J604,J$823:J928,1,0))</f>
        <v>1</v>
      </c>
      <c r="I604" s="27">
        <f>VLOOKUP(C604,SOURCE!S$6:Y$10018,7,0)</f>
        <v>1825</v>
      </c>
      <c r="J604" s="28" t="str">
        <f>VLOOKUP(C604,SOURCE!S$6:Y$10018,6,0)</f>
        <v>ERPN</v>
      </c>
      <c r="K604" s="30" t="str">
        <f t="shared" si="40"/>
        <v>eRPN</v>
      </c>
      <c r="L604" s="40" t="str">
        <f>VLOOKUP(C604,SOURCE!S$6:Y$10018,2,0)</f>
        <v>CONF</v>
      </c>
      <c r="M604" t="str">
        <f>IF(VLOOKUP(I604,SOURCE!B:M,2,0)="/  { itemToBeCoded","To be coded","")</f>
        <v/>
      </c>
      <c r="N604" s="22"/>
      <c r="Q604" s="26" t="str">
        <f>VLOOKUP(I604,SOURCE!B:M,5,0)</f>
        <v>"eRPN"</v>
      </c>
      <c r="U604">
        <f t="shared" si="41"/>
        <v>51</v>
      </c>
      <c r="V604" s="53">
        <f t="shared" si="42"/>
        <v>299797199.25280225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str">
        <f>VLOOKUP(C605,SOURCE!$S$3:$Z$2839,8,0)</f>
        <v>ITM_eRPN_OFF</v>
      </c>
      <c r="E605" s="26" t="str">
        <f>CHAR(34)&amp;VLOOKUP(C605,SOURCE!$S$3:$Z$2839,6,0)&amp;CHAR(34)</f>
        <v>"RPN"</v>
      </c>
      <c r="F605" s="22" t="str">
        <f>VLOOKUP(C605,SOURCE!$S$3:$AA$2839,9,0)&amp;"           {"&amp;D605&amp;",   "&amp;E605&amp;"},"</f>
        <v xml:space="preserve">           {ITM_eRPN_OFF,   "RPN"},</v>
      </c>
      <c r="H605" t="b">
        <f>ISNA(VLOOKUP(J605,J$823:J929,1,0))</f>
        <v>1</v>
      </c>
      <c r="I605" s="27">
        <f>VLOOKUP(C605,SOURCE!S$6:Y$10018,7,0)</f>
        <v>1826</v>
      </c>
      <c r="J605" s="28" t="str">
        <f>VLOOKUP(C605,SOURCE!S$6:Y$10018,6,0)</f>
        <v>RPN</v>
      </c>
      <c r="K605" s="30" t="str">
        <f t="shared" si="40"/>
        <v>RPN</v>
      </c>
      <c r="L605" s="40" t="str">
        <f>VLOOKUP(C605,SOURCE!S$6:Y$10018,2,0)</f>
        <v>CONF</v>
      </c>
      <c r="M605" t="str">
        <f>IF(VLOOKUP(I605,SOURCE!B:M,2,0)="/  { itemToBeCoded","To be coded","")</f>
        <v/>
      </c>
      <c r="N605" s="22"/>
      <c r="Q605" s="26" t="str">
        <f>VLOOKUP(I605,SOURCE!B:M,5,0)</f>
        <v>"RPN"</v>
      </c>
      <c r="U605">
        <f t="shared" si="41"/>
        <v>51</v>
      </c>
      <c r="V605" s="53">
        <f t="shared" si="42"/>
        <v>299797199.25280225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str">
        <f>VLOOKUP(C606,SOURCE!$S$3:$Z$2839,8,0)</f>
        <v>ITM_SIGFIG</v>
      </c>
      <c r="E606" s="26" t="str">
        <f>CHAR(34)&amp;VLOOKUP(C606,SOURCE!$S$3:$Z$2839,6,0)&amp;CHAR(34)</f>
        <v>"SIG"</v>
      </c>
      <c r="F606" s="22" t="str">
        <f>VLOOKUP(C606,SOURCE!$S$3:$AA$2839,9,0)&amp;"           {"&amp;D606&amp;",   "&amp;E606&amp;"},"</f>
        <v xml:space="preserve">           {ITM_SIGFIG,   "SIG"},</v>
      </c>
      <c r="H606" t="b">
        <f>ISNA(VLOOKUP(J606,J$823:J930,1,0))</f>
        <v>1</v>
      </c>
      <c r="I606" s="27">
        <f>VLOOKUP(C606,SOURCE!S$6:Y$10018,7,0)</f>
        <v>1840</v>
      </c>
      <c r="J606" s="28" t="str">
        <f>VLOOKUP(C606,SOURCE!S$6:Y$10018,6,0)</f>
        <v>SIG</v>
      </c>
      <c r="K606" s="30" t="str">
        <f t="shared" si="40"/>
        <v>SIG</v>
      </c>
      <c r="L606" s="40" t="str">
        <f>VLOOKUP(C606,SOURCE!S$6:Y$10018,2,0)</f>
        <v>DISP</v>
      </c>
      <c r="M606" t="str">
        <f>IF(VLOOKUP(I606,SOURCE!B:M,2,0)="/  { itemToBeCoded","To be coded","")</f>
        <v/>
      </c>
      <c r="N606" s="22"/>
      <c r="Q606" s="26" t="str">
        <f>VLOOKUP(I606,SOURCE!B:M,5,0)</f>
        <v>"SIG"</v>
      </c>
      <c r="U606">
        <f t="shared" si="41"/>
        <v>51</v>
      </c>
      <c r="V606" s="53">
        <f t="shared" si="42"/>
        <v>299797199.25280225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str">
        <f>VLOOKUP(C607,SOURCE!$S$3:$Z$2839,8,0)</f>
        <v>ITM_UNIT</v>
      </c>
      <c r="E607" s="26" t="str">
        <f>CHAR(34)&amp;VLOOKUP(C607,SOURCE!$S$3:$Z$2839,6,0)&amp;CHAR(34)</f>
        <v>"UNIT"</v>
      </c>
      <c r="F607" s="22" t="str">
        <f>VLOOKUP(C607,SOURCE!$S$3:$AA$2839,9,0)&amp;"           {"&amp;D607&amp;",   "&amp;E607&amp;"},"</f>
        <v>//           {ITM_UNIT,   "UNIT"},</v>
      </c>
      <c r="H607" t="b">
        <f>ISNA(VLOOKUP(J607,J$823:J931,1,0))</f>
        <v>1</v>
      </c>
      <c r="I607" s="27">
        <f>VLOOKUP(C607,SOURCE!S$6:Y$10018,7,0)</f>
        <v>1841</v>
      </c>
      <c r="J607" s="28" t="str">
        <f>VLOOKUP(C607,SOURCE!S$6:Y$10018,6,0)</f>
        <v>UNIT</v>
      </c>
      <c r="K607" s="30" t="str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UNIT</v>
      </c>
      <c r="L607" s="40" t="str">
        <f>VLOOKUP(C607,SOURCE!S$6:Y$10018,2,0)</f>
        <v>DISP</v>
      </c>
      <c r="M607" t="str">
        <f>IF(VLOOKUP(I607,SOURCE!B:M,2,0)="/  { itemToBeCoded","To be coded","")</f>
        <v/>
      </c>
      <c r="N607" s="22"/>
      <c r="Q607" s="26" t="str">
        <f>VLOOKUP(I607,SOURCE!B:M,5,0)</f>
        <v>"UNIT"</v>
      </c>
      <c r="U607">
        <f t="shared" ref="U607:U625" si="45">SUM(U606,W607)</f>
        <v>51</v>
      </c>
      <c r="V607" s="53">
        <f t="shared" ref="V607:V625" si="46">SUM(V606,IF($O607,X607,0))</f>
        <v>299797199.25280225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str">
        <f>VLOOKUP(C608,SOURCE!$S$3:$Z$2839,8,0)</f>
        <v>ITM_ROUND2</v>
      </c>
      <c r="E608" s="26" t="str">
        <f>CHAR(34)&amp;VLOOKUP(C608,SOURCE!$S$3:$Z$2839,6,0)&amp;CHAR(34)</f>
        <v>"ROUND"</v>
      </c>
      <c r="F608" s="22" t="str">
        <f>VLOOKUP(C608,SOURCE!$S$3:$AA$2839,9,0)&amp;"           {"&amp;D608&amp;",   "&amp;E608&amp;"},"</f>
        <v xml:space="preserve">           {ITM_ROUND2,   "ROUND"},</v>
      </c>
      <c r="H608" t="b">
        <f>ISNA(VLOOKUP(J608,J$823:J932,1,0))</f>
        <v>1</v>
      </c>
      <c r="I608" s="27">
        <f>VLOOKUP(C608,SOURCE!S$6:Y$10018,7,0)</f>
        <v>1842</v>
      </c>
      <c r="J608" s="28" t="str">
        <f>VLOOKUP(C608,SOURCE!S$6:Y$10018,6,0)</f>
        <v>ROUND</v>
      </c>
      <c r="K608" s="30" t="str">
        <f t="shared" si="44"/>
        <v>ROUND</v>
      </c>
      <c r="L608" s="40" t="str">
        <f>VLOOKUP(C608,SOURCE!S$6:Y$10018,2,0)</f>
        <v>DISP</v>
      </c>
      <c r="M608" t="str">
        <f>IF(VLOOKUP(I608,SOURCE!B:M,2,0)="/  { itemToBeCoded","To be coded","")</f>
        <v/>
      </c>
      <c r="N608" s="22"/>
      <c r="Q608" s="26" t="str">
        <f>VLOOKUP(I608,SOURCE!B:M,5,0)</f>
        <v>"ROUND"</v>
      </c>
      <c r="U608">
        <f t="shared" si="45"/>
        <v>51</v>
      </c>
      <c r="V608" s="53">
        <f t="shared" si="46"/>
        <v>299797199.25280225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str">
        <f>VLOOKUP(C609,SOURCE!$S$3:$Z$2839,8,0)</f>
        <v>ITM_ROUNDI2</v>
      </c>
      <c r="E609" s="26" t="str">
        <f>CHAR(34)&amp;VLOOKUP(C609,SOURCE!$S$3:$Z$2839,6,0)&amp;CHAR(34)</f>
        <v>"ROUNDI"</v>
      </c>
      <c r="F609" s="22" t="str">
        <f>VLOOKUP(C609,SOURCE!$S$3:$AA$2839,9,0)&amp;"           {"&amp;D609&amp;",   "&amp;E609&amp;"},"</f>
        <v xml:space="preserve">           {ITM_ROUNDI2,   "ROUNDI"},</v>
      </c>
      <c r="H609" t="b">
        <f>ISNA(VLOOKUP(J609,J$823:J933,1,0))</f>
        <v>1</v>
      </c>
      <c r="I609" s="27">
        <f>VLOOKUP(C609,SOURCE!S$6:Y$10018,7,0)</f>
        <v>1843</v>
      </c>
      <c r="J609" s="28" t="str">
        <f>VLOOKUP(C609,SOURCE!S$6:Y$10018,6,0)</f>
        <v>ROUNDI</v>
      </c>
      <c r="K609" s="30" t="str">
        <f t="shared" si="44"/>
        <v>ROUNDI</v>
      </c>
      <c r="L609" s="40" t="str">
        <f>VLOOKUP(C609,SOURCE!S$6:Y$10018,2,0)</f>
        <v>DISP</v>
      </c>
      <c r="M609" t="str">
        <f>IF(VLOOKUP(I609,SOURCE!B:M,2,0)="/  { itemToBeCoded","To be coded","")</f>
        <v/>
      </c>
      <c r="N609" s="22"/>
      <c r="Q609" s="26" t="str">
        <f>VLOOKUP(I609,SOURCE!B:M,5,0)</f>
        <v>"ROUNDI"</v>
      </c>
      <c r="U609">
        <f t="shared" si="45"/>
        <v>51</v>
      </c>
      <c r="V609" s="53">
        <f t="shared" si="46"/>
        <v>299797199.25280225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str">
        <f>VLOOKUP(C610,SOURCE!$S$3:$Z$2839,8,0)</f>
        <v>ITM_RI</v>
      </c>
      <c r="E610" s="26" t="str">
        <f>CHAR(34)&amp;VLOOKUP(C610,SOURCE!$S$3:$Z$2839,6,0)&amp;CHAR(34)</f>
        <v>"&gt;I"</v>
      </c>
      <c r="F610" s="22" t="str">
        <f>VLOOKUP(C610,SOURCE!$S$3:$AA$2839,9,0)&amp;"           {"&amp;D610&amp;",   "&amp;E610&amp;"},"</f>
        <v>//           {ITM_RI,   "&gt;I"},</v>
      </c>
      <c r="H610" t="b">
        <f>ISNA(VLOOKUP(J610,J$823:J934,1,0))</f>
        <v>1</v>
      </c>
      <c r="I610" s="27">
        <f>VLOOKUP(C610,SOURCE!S$6:Y$10018,7,0)</f>
        <v>1845</v>
      </c>
      <c r="J610" s="28" t="str">
        <f>VLOOKUP(C610,SOURCE!S$6:Y$10018,6,0)</f>
        <v>&gt;I</v>
      </c>
      <c r="K610" s="30" t="str">
        <f t="shared" si="44"/>
        <v>&gt;I</v>
      </c>
      <c r="L610" s="40" t="str">
        <f>VLOOKUP(C610,SOURCE!S$6:Y$10018,2,0)</f>
        <v>FN SH_INT</v>
      </c>
      <c r="M610" t="str">
        <f>IF(VLOOKUP(I610,SOURCE!B:M,2,0)="/  { itemToBeCoded","To be coded","")</f>
        <v/>
      </c>
      <c r="N610" s="22"/>
      <c r="Q610" s="26" t="str">
        <f>VLOOKUP(I610,SOURCE!B:M,5,0)</f>
        <v>STD_RIGHT_ARROW "I"</v>
      </c>
      <c r="U610">
        <f t="shared" si="45"/>
        <v>51</v>
      </c>
      <c r="V610" s="53">
        <f t="shared" si="46"/>
        <v>299797199.25280225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str">
        <f>VLOOKUP(C611,SOURCE!$S$3:$Z$2839,8,0)</f>
        <v>ITM_DRG</v>
      </c>
      <c r="E611" s="26" t="str">
        <f>CHAR(34)&amp;VLOOKUP(C611,SOURCE!$S$3:$Z$2839,6,0)&amp;CHAR(34)</f>
        <v>"DRG"</v>
      </c>
      <c r="F611" s="22" t="str">
        <f>VLOOKUP(C611,SOURCE!$S$3:$AA$2839,9,0)&amp;"           {"&amp;D611&amp;",   "&amp;E611&amp;"},"</f>
        <v>//           {ITM_DRG,   "DRG"},</v>
      </c>
      <c r="H611" t="b">
        <f>ISNA(VLOOKUP(J611,J$823:J935,1,0))</f>
        <v>1</v>
      </c>
      <c r="I611" s="27">
        <f>VLOOKUP(C611,SOURCE!S$6:Y$10018,7,0)</f>
        <v>1847</v>
      </c>
      <c r="J611" s="28" t="str">
        <f>VLOOKUP(C611,SOURCE!S$6:Y$10018,6,0)</f>
        <v>DRG</v>
      </c>
      <c r="K611" s="30" t="str">
        <f t="shared" si="44"/>
        <v>DRG</v>
      </c>
      <c r="L611" s="40" t="str">
        <f>VLOOKUP(C611,SOURCE!S$6:Y$10018,2,0)</f>
        <v>Trig</v>
      </c>
      <c r="M611" t="str">
        <f>IF(VLOOKUP(I611,SOURCE!B:M,2,0)="/  { itemToBeCoded","To be coded","")</f>
        <v/>
      </c>
      <c r="N611" s="22"/>
      <c r="Q611" s="26" t="str">
        <f>VLOOKUP(I611,SOURCE!B:M,5,0)</f>
        <v>"DRG"</v>
      </c>
      <c r="U611">
        <f t="shared" si="45"/>
        <v>51</v>
      </c>
      <c r="V611" s="53">
        <f t="shared" si="46"/>
        <v>299797199.25280225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str">
        <f>VLOOKUP(C612,SOURCE!$S$3:$Z$2839,8,0)</f>
        <v>CHR_caseUP</v>
      </c>
      <c r="E612" s="26" t="str">
        <f>CHAR(34)&amp;VLOOKUP(C612,SOURCE!$S$3:$Z$2839,6,0)&amp;CHAR(34)</f>
        <v>"CASEUP"</v>
      </c>
      <c r="F612" s="22" t="str">
        <f>VLOOKUP(C612,SOURCE!$S$3:$AA$2839,9,0)&amp;"           {"&amp;D612&amp;",   "&amp;E612&amp;"},"</f>
        <v xml:space="preserve">           {CHR_caseUP,   "CASEUP"},</v>
      </c>
      <c r="H612" t="b">
        <f>ISNA(VLOOKUP(J612,J$823:J936,1,0))</f>
        <v>1</v>
      </c>
      <c r="I612" s="27">
        <f>VLOOKUP(C612,SOURCE!S$6:Y$10018,7,0)</f>
        <v>1852</v>
      </c>
      <c r="J612" s="28" t="str">
        <f>VLOOKUP(C612,SOURCE!S$6:Y$10018,6,0)</f>
        <v>CASEUP</v>
      </c>
      <c r="K612" s="30" t="str">
        <f t="shared" si="44"/>
        <v>CASEUP</v>
      </c>
      <c r="L612" s="40" t="str">
        <f>VLOOKUP(C612,SOURCE!S$6:Y$10018,2,0)</f>
        <v>CONF</v>
      </c>
      <c r="M612" t="str">
        <f>IF(VLOOKUP(I612,SOURCE!B:M,2,0)="/  { itemToBeCoded","To be coded","")</f>
        <v>To be coded</v>
      </c>
      <c r="N612" s="22"/>
      <c r="Q612" s="26" t="str">
        <f>VLOOKUP(I612,SOURCE!B:M,5,0)</f>
        <v>"CASE UP"</v>
      </c>
      <c r="U612">
        <f t="shared" si="45"/>
        <v>51</v>
      </c>
      <c r="V612" s="53">
        <f t="shared" si="46"/>
        <v>299797199.25280225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str">
        <f>VLOOKUP(C613,SOURCE!$S$3:$Z$2839,8,0)</f>
        <v>CHR_caseDN</v>
      </c>
      <c r="E613" s="26" t="str">
        <f>CHAR(34)&amp;VLOOKUP(C613,SOURCE!$S$3:$Z$2839,6,0)&amp;CHAR(34)</f>
        <v>"CASEDN"</v>
      </c>
      <c r="F613" s="22" t="str">
        <f>VLOOKUP(C613,SOURCE!$S$3:$AA$2839,9,0)&amp;"           {"&amp;D613&amp;",   "&amp;E613&amp;"},"</f>
        <v xml:space="preserve">           {CHR_caseDN,   "CASEDN"},</v>
      </c>
      <c r="H613" t="b">
        <f>ISNA(VLOOKUP(J613,J$823:J937,1,0))</f>
        <v>1</v>
      </c>
      <c r="I613" s="27">
        <f>VLOOKUP(C613,SOURCE!S$6:Y$10018,7,0)</f>
        <v>1853</v>
      </c>
      <c r="J613" s="28" t="str">
        <f>VLOOKUP(C613,SOURCE!S$6:Y$10018,6,0)</f>
        <v>CASEDN</v>
      </c>
      <c r="K613" s="30" t="str">
        <f t="shared" si="44"/>
        <v>CASEDN</v>
      </c>
      <c r="L613" s="40" t="str">
        <f>VLOOKUP(C613,SOURCE!S$6:Y$10018,2,0)</f>
        <v>CONF</v>
      </c>
      <c r="M613" t="str">
        <f>IF(VLOOKUP(I613,SOURCE!B:M,2,0)="/  { itemToBeCoded","To be coded","")</f>
        <v>To be coded</v>
      </c>
      <c r="N613" s="22"/>
      <c r="Q613" s="26" t="str">
        <f>VLOOKUP(I613,SOURCE!B:M,5,0)</f>
        <v>"CASE DN"</v>
      </c>
      <c r="U613">
        <f t="shared" si="45"/>
        <v>51</v>
      </c>
      <c r="V613" s="53">
        <f t="shared" si="46"/>
        <v>299797199.25280225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str">
        <f>VLOOKUP(C614,SOURCE!$S$3:$Z$2839,8,0)</f>
        <v>ITM_LISTXY</v>
      </c>
      <c r="E614" s="26" t="str">
        <f>CHAR(34)&amp;VLOOKUP(C614,SOURCE!$S$3:$Z$2839,6,0)&amp;CHAR(34)</f>
        <v>"LISTXY"</v>
      </c>
      <c r="F614" s="22" t="str">
        <f>VLOOKUP(C614,SOURCE!$S$3:$AA$2839,9,0)&amp;"           {"&amp;D614&amp;",   "&amp;E614&amp;"},"</f>
        <v xml:space="preserve">           {ITM_LISTXY,   "LISTXY"},</v>
      </c>
      <c r="H614" t="b">
        <f>ISNA(VLOOKUP(J614,J$823:J938,1,0))</f>
        <v>1</v>
      </c>
      <c r="I614" s="27">
        <f>VLOOKUP(C614,SOURCE!S$6:Y$10018,7,0)</f>
        <v>1854</v>
      </c>
      <c r="J614" s="28" t="str">
        <f>VLOOKUP(C614,SOURCE!S$6:Y$10018,6,0)</f>
        <v>LISTXY</v>
      </c>
      <c r="K614" s="30" t="str">
        <f t="shared" si="44"/>
        <v>LISTXY</v>
      </c>
      <c r="L614" s="40">
        <f>VLOOKUP(C614,SOURCE!S$6:Y$10018,2,0)</f>
        <v>0</v>
      </c>
      <c r="M614" t="str">
        <f>IF(VLOOKUP(I614,SOURCE!B:M,2,0)="/  { itemToBeCoded","To be coded","")</f>
        <v/>
      </c>
      <c r="N614" s="22"/>
      <c r="Q614" s="26" t="str">
        <f>VLOOKUP(I614,SOURCE!B:M,5,0)</f>
        <v>"LISTXY"</v>
      </c>
      <c r="U614">
        <f t="shared" si="45"/>
        <v>51</v>
      </c>
      <c r="V614" s="53">
        <f t="shared" si="46"/>
        <v>299797199.25280225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str">
        <f>VLOOKUP(C615,SOURCE!$S$3:$Z$2839,8,0)</f>
        <v>ITM_SH_ERPN</v>
      </c>
      <c r="E615" s="26" t="str">
        <f>CHAR(34)&amp;VLOOKUP(C615,SOURCE!$S$3:$Z$2839,6,0)&amp;CHAR(34)</f>
        <v>"ERPN?"</v>
      </c>
      <c r="F615" s="22" t="str">
        <f>VLOOKUP(C615,SOURCE!$S$3:$AA$2839,9,0)&amp;"           {"&amp;D615&amp;",   "&amp;E615&amp;"},"</f>
        <v>//           {ITM_SH_ERPN,   "ERPN?"},</v>
      </c>
      <c r="H615" t="b">
        <f>ISNA(VLOOKUP(J615,J$823:J939,1,0))</f>
        <v>1</v>
      </c>
      <c r="I615" s="27">
        <f>VLOOKUP(C615,SOURCE!S$6:Y$10018,7,0)</f>
        <v>1855</v>
      </c>
      <c r="J615" s="28" t="str">
        <f>VLOOKUP(C615,SOURCE!S$6:Y$10018,6,0)</f>
        <v>ERPN?</v>
      </c>
      <c r="K615" s="30" t="str">
        <f t="shared" si="44"/>
        <v>eRPN?</v>
      </c>
      <c r="L615" s="40" t="str">
        <f>VLOOKUP(C615,SOURCE!S$6:Y$10018,2,0)</f>
        <v>INFO</v>
      </c>
      <c r="M615" t="str">
        <f>IF(VLOOKUP(I615,SOURCE!B:M,2,0)="/  { itemToBeCoded","To be coded","")</f>
        <v/>
      </c>
      <c r="N615" s="22"/>
      <c r="Q615" s="26" t="str">
        <f>VLOOKUP(I615,SOURCE!B:M,5,0)</f>
        <v>"eRPN?"</v>
      </c>
      <c r="U615">
        <f t="shared" si="45"/>
        <v>51</v>
      </c>
      <c r="V615" s="53">
        <f t="shared" si="46"/>
        <v>299797199.25280225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str">
        <f>VLOOKUP(C616,SOURCE!$S$3:$Z$2839,8,0)</f>
        <v>ITM_XXEQ</v>
      </c>
      <c r="E616" s="26" t="str">
        <f>CHAR(34)&amp;VLOOKUP(C616,SOURCE!$S$3:$Z$2839,6,0)&amp;CHAR(34)</f>
        <v>"X.XEQ"</v>
      </c>
      <c r="F616" s="22" t="str">
        <f>VLOOKUP(C616,SOURCE!$S$3:$AA$2839,9,0)&amp;"           {"&amp;D616&amp;",   "&amp;E616&amp;"},"</f>
        <v>//           {ITM_XXEQ,   "X.XEQ"},</v>
      </c>
      <c r="H616" t="b">
        <f>ISNA(VLOOKUP(J616,J$823:J940,1,0))</f>
        <v>1</v>
      </c>
      <c r="I616" s="27">
        <f>VLOOKUP(C616,SOURCE!S$6:Y$10018,7,0)</f>
        <v>1886</v>
      </c>
      <c r="J616" s="28" t="str">
        <f>VLOOKUP(C616,SOURCE!S$6:Y$10018,6,0)</f>
        <v>X.XEQ</v>
      </c>
      <c r="K616" s="30" t="str">
        <f t="shared" si="44"/>
        <v>X.XEQ</v>
      </c>
      <c r="L616" s="40" t="str">
        <f>VLOOKUP(C616,SOURCE!S$6:Y$10018,2,0)</f>
        <v>KEYS</v>
      </c>
      <c r="M616" t="str">
        <f>IF(VLOOKUP(I616,SOURCE!B:M,2,0)="/  { itemToBeCoded","To be coded","")</f>
        <v/>
      </c>
      <c r="N616" s="22"/>
      <c r="Q616" s="26" t="str">
        <f>VLOOKUP(I616,SOURCE!B:M,5,0)</f>
        <v>"X.XEQ"</v>
      </c>
      <c r="U616">
        <f t="shared" si="45"/>
        <v>51</v>
      </c>
      <c r="V616" s="53">
        <f t="shared" si="46"/>
        <v>299797199.25280225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str">
        <f>VLOOKUP(C617,SOURCE!$S$3:$Z$2839,8,0)</f>
        <v>ITM_STKTO3x1</v>
      </c>
      <c r="E617" s="26" t="str">
        <f>CHAR(34)&amp;VLOOKUP(C617,SOURCE!$S$3:$Z$2839,6,0)&amp;CHAR(34)</f>
        <v>"ZYX&gt;M"</v>
      </c>
      <c r="F617" s="22" t="str">
        <f>VLOOKUP(C617,SOURCE!$S$3:$AA$2839,9,0)&amp;"           {"&amp;D617&amp;",   "&amp;E617&amp;"},"</f>
        <v xml:space="preserve">           {ITM_STKTO3x1,   "ZYX&gt;M"},</v>
      </c>
      <c r="H617" t="b">
        <f>ISNA(VLOOKUP(J617,J$823:J941,1,0))</f>
        <v>1</v>
      </c>
      <c r="I617" s="27">
        <f>VLOOKUP(C617,SOURCE!S$6:Y$10018,7,0)</f>
        <v>1905</v>
      </c>
      <c r="J617" s="28" t="str">
        <f>VLOOKUP(C617,SOURCE!S$6:Y$10018,6,0)</f>
        <v>ZYX&gt;M</v>
      </c>
      <c r="K617" s="30" t="str">
        <f t="shared" si="44"/>
        <v>zyx&gt;M</v>
      </c>
      <c r="L617" s="40" t="str">
        <f>VLOOKUP(C617,SOURCE!S$6:Y$10018,2,0)</f>
        <v>CUSTOM TEMP</v>
      </c>
      <c r="M617" t="str">
        <f>IF(VLOOKUP(I617,SOURCE!B:M,2,0)="/  { itemToBeCoded","To be coded","")</f>
        <v/>
      </c>
      <c r="N617" s="22"/>
      <c r="Q617" s="26" t="str">
        <f>VLOOKUP(I617,SOURCE!B:M,5,0)</f>
        <v>"zyx" STD_RIGHT_ARROW "M"</v>
      </c>
      <c r="U617">
        <f t="shared" si="45"/>
        <v>51</v>
      </c>
      <c r="V617" s="53">
        <f t="shared" si="46"/>
        <v>299797199.25280225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str">
        <f>VLOOKUP(C618,SOURCE!$S$3:$Z$2839,8,0)</f>
        <v>ITM_FLGSV</v>
      </c>
      <c r="E618" s="26" t="str">
        <f>CHAR(34)&amp;VLOOKUP(C618,SOURCE!$S$3:$Z$2839,6,0)&amp;CHAR(34)</f>
        <v>"FLAGS.V"</v>
      </c>
      <c r="F618" s="22" t="str">
        <f>VLOOKUP(C618,SOURCE!$S$3:$AA$2839,9,0)&amp;"           {"&amp;D618&amp;",   "&amp;E618&amp;"},"</f>
        <v>//           {ITM_FLGSV,   "FLAGS.V"},</v>
      </c>
      <c r="H618" t="b">
        <f>ISNA(VLOOKUP(J618,J$823:J942,1,0))</f>
        <v>1</v>
      </c>
      <c r="I618" s="27">
        <f>VLOOKUP(C618,SOURCE!S$6:Y$10018,7,0)</f>
        <v>1909</v>
      </c>
      <c r="J618" s="28" t="str">
        <f>VLOOKUP(C618,SOURCE!S$6:Y$10018,6,0)</f>
        <v>FLAGS.V</v>
      </c>
      <c r="K618" s="30" t="str">
        <f t="shared" si="44"/>
        <v>FLGS</v>
      </c>
      <c r="L618" s="40" t="str">
        <f>VLOOKUP(C618,SOURCE!S$6:Y$10018,2,0)</f>
        <v>SYS</v>
      </c>
      <c r="M618" t="str">
        <f>IF(VLOOKUP(I618,SOURCE!B:M,2,0)="/  { itemToBeCoded","To be coded","")</f>
        <v/>
      </c>
      <c r="N618" s="22"/>
      <c r="Q618" s="26" t="str">
        <f>VLOOKUP(I618,SOURCE!B:M,5,0)</f>
        <v>"FLGS"</v>
      </c>
      <c r="U618">
        <f t="shared" si="45"/>
        <v>51</v>
      </c>
      <c r="V618" s="53">
        <f t="shared" si="46"/>
        <v>299797199.25280225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str">
        <f>VLOOKUP(C619,SOURCE!$S$3:$Z$2839,8,0)</f>
        <v>ITM_CPXI</v>
      </c>
      <c r="E619" s="26" t="str">
        <f>CHAR(34)&amp;VLOOKUP(C619,SOURCE!$S$3:$Z$2839,6,0)&amp;CHAR(34)</f>
        <v>"CPXI"</v>
      </c>
      <c r="F619" s="22" t="str">
        <f>VLOOKUP(C619,SOURCE!$S$3:$AA$2839,9,0)&amp;"           {"&amp;D619&amp;",   "&amp;E619&amp;"},"</f>
        <v>//           {ITM_CPXI,   "CPXI"},</v>
      </c>
      <c r="H619" t="b">
        <f>ISNA(VLOOKUP(J619,J$823:J943,1,0))</f>
        <v>1</v>
      </c>
      <c r="I619" s="27">
        <f>VLOOKUP(C619,SOURCE!S$6:Y$10018,7,0)</f>
        <v>1910</v>
      </c>
      <c r="J619" s="28" t="str">
        <f>VLOOKUP(C619,SOURCE!S$6:Y$10018,6,0)</f>
        <v>CPXI</v>
      </c>
      <c r="K619" s="30" t="str">
        <f t="shared" si="44"/>
        <v>CPXi</v>
      </c>
      <c r="L619" s="40" t="str">
        <f>VLOOKUP(C619,SOURCE!S$6:Y$10018,2,0)</f>
        <v>SYSFL</v>
      </c>
      <c r="M619" t="str">
        <f>IF(VLOOKUP(I619,SOURCE!B:M,2,0)="/  { itemToBeCoded","To be coded","")</f>
        <v/>
      </c>
      <c r="N619" s="22"/>
      <c r="Q619" s="26" t="str">
        <f>VLOOKUP(I619,SOURCE!B:M,5,0)</f>
        <v>"CPXi"</v>
      </c>
      <c r="U619">
        <f t="shared" si="45"/>
        <v>51</v>
      </c>
      <c r="V619" s="53">
        <f t="shared" si="46"/>
        <v>299797199.25280225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str">
        <f>VLOOKUP(C620,SOURCE!$S$3:$Z$2839,8,0)</f>
        <v>ITM_CPXJ</v>
      </c>
      <c r="E620" s="26" t="str">
        <f>CHAR(34)&amp;VLOOKUP(C620,SOURCE!$S$3:$Z$2839,6,0)&amp;CHAR(34)</f>
        <v>"CPXJ"</v>
      </c>
      <c r="F620" s="22" t="str">
        <f>VLOOKUP(C620,SOURCE!$S$3:$AA$2839,9,0)&amp;"           {"&amp;D620&amp;",   "&amp;E620&amp;"},"</f>
        <v>//           {ITM_CPXJ,   "CPXJ"},</v>
      </c>
      <c r="H620" t="b">
        <f>ISNA(VLOOKUP(J620,J$823:J944,1,0))</f>
        <v>1</v>
      </c>
      <c r="I620" s="27">
        <f>VLOOKUP(C620,SOURCE!S$6:Y$10018,7,0)</f>
        <v>1911</v>
      </c>
      <c r="J620" s="28" t="str">
        <f>VLOOKUP(C620,SOURCE!S$6:Y$10018,6,0)</f>
        <v>CPXJ</v>
      </c>
      <c r="K620" s="30" t="str">
        <f t="shared" si="44"/>
        <v>CPXj</v>
      </c>
      <c r="L620" s="40" t="str">
        <f>VLOOKUP(C620,SOURCE!S$6:Y$10018,2,0)</f>
        <v>SYSFL</v>
      </c>
      <c r="M620" t="str">
        <f>IF(VLOOKUP(I620,SOURCE!B:M,2,0)="/  { itemToBeCoded","To be coded","")</f>
        <v/>
      </c>
      <c r="N620" s="22"/>
      <c r="Q620" s="26" t="str">
        <f>VLOOKUP(I620,SOURCE!B:M,5,0)</f>
        <v>"CPXj"</v>
      </c>
      <c r="U620">
        <f t="shared" si="45"/>
        <v>51</v>
      </c>
      <c r="V620" s="53">
        <f t="shared" si="46"/>
        <v>299797199.25280225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str">
        <f>VLOOKUP(C621,SOURCE!$S$3:$Z$2839,8,0)</f>
        <v>ITM_SSIZE4</v>
      </c>
      <c r="E621" s="26" t="str">
        <f>CHAR(34)&amp;VLOOKUP(C621,SOURCE!$S$3:$Z$2839,6,0)&amp;CHAR(34)</f>
        <v>"SSIZE4"</v>
      </c>
      <c r="F621" s="22" t="str">
        <f>VLOOKUP(C621,SOURCE!$S$3:$AA$2839,9,0)&amp;"           {"&amp;D621&amp;",   "&amp;E621&amp;"},"</f>
        <v>//           {ITM_SSIZE4,   "SSIZE4"},</v>
      </c>
      <c r="H621" t="b">
        <f>ISNA(VLOOKUP(J621,J$823:J945,1,0))</f>
        <v>1</v>
      </c>
      <c r="I621" s="27">
        <f>VLOOKUP(C621,SOURCE!S$6:Y$10018,7,0)</f>
        <v>1912</v>
      </c>
      <c r="J621" s="28" t="str">
        <f>VLOOKUP(C621,SOURCE!S$6:Y$10018,6,0)</f>
        <v>SSIZE4</v>
      </c>
      <c r="K621" s="30" t="str">
        <f t="shared" si="44"/>
        <v>SSIZE4</v>
      </c>
      <c r="L621" s="40" t="str">
        <f>VLOOKUP(C621,SOURCE!S$6:Y$10018,2,0)</f>
        <v>SYSFL</v>
      </c>
      <c r="M621" t="str">
        <f>IF(VLOOKUP(I621,SOURCE!B:M,2,0)="/  { itemToBeCoded","To be coded","")</f>
        <v/>
      </c>
      <c r="N621" s="22"/>
      <c r="Q621" s="26" t="str">
        <f>VLOOKUP(I621,SOURCE!B:M,5,0)</f>
        <v>"SSIZE4"</v>
      </c>
      <c r="U621">
        <f t="shared" si="45"/>
        <v>51</v>
      </c>
      <c r="V621" s="53">
        <f t="shared" si="46"/>
        <v>299797199.25280225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str">
        <f>VLOOKUP(C622,SOURCE!$S$3:$Z$2839,8,0)</f>
        <v>ITM_SSIZE8</v>
      </c>
      <c r="E622" s="26" t="str">
        <f>CHAR(34)&amp;VLOOKUP(C622,SOURCE!$S$3:$Z$2839,6,0)&amp;CHAR(34)</f>
        <v>"SSIZE8"</v>
      </c>
      <c r="F622" s="22" t="str">
        <f>VLOOKUP(C622,SOURCE!$S$3:$AA$2839,9,0)&amp;"           {"&amp;D622&amp;",   "&amp;E622&amp;"},"</f>
        <v>//           {ITM_SSIZE8,   "SSIZE8"},</v>
      </c>
      <c r="H622" t="b">
        <f>ISNA(VLOOKUP(J622,J$823:J946,1,0))</f>
        <v>1</v>
      </c>
      <c r="I622" s="27">
        <f>VLOOKUP(C622,SOURCE!S$6:Y$10018,7,0)</f>
        <v>1913</v>
      </c>
      <c r="J622" s="28" t="str">
        <f>VLOOKUP(C622,SOURCE!S$6:Y$10018,6,0)</f>
        <v>SSIZE8</v>
      </c>
      <c r="K622" s="30" t="str">
        <f t="shared" si="44"/>
        <v>SSIZE8</v>
      </c>
      <c r="L622" s="40" t="str">
        <f>VLOOKUP(C622,SOURCE!S$6:Y$10018,2,0)</f>
        <v>SYSFL</v>
      </c>
      <c r="M622" t="str">
        <f>IF(VLOOKUP(I622,SOURCE!B:M,2,0)="/  { itemToBeCoded","To be coded","")</f>
        <v/>
      </c>
      <c r="N622" s="22"/>
      <c r="Q622" s="26" t="str">
        <f>VLOOKUP(I622,SOURCE!B:M,5,0)</f>
        <v>"SSIZE8"</v>
      </c>
      <c r="U622">
        <f t="shared" si="45"/>
        <v>51</v>
      </c>
      <c r="V622" s="53">
        <f t="shared" si="46"/>
        <v>299797199.25280225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str">
        <f>VLOOKUP(C623,SOURCE!$S$3:$Z$2839,8,0)</f>
        <v>ITM_POLAR</v>
      </c>
      <c r="E623" s="26" t="str">
        <f>CHAR(34)&amp;VLOOKUP(C623,SOURCE!$S$3:$Z$2839,6,0)&amp;CHAR(34)</f>
        <v>"POLAR"</v>
      </c>
      <c r="F623" s="22" t="str">
        <f>VLOOKUP(C623,SOURCE!$S$3:$AA$2839,9,0)&amp;"           {"&amp;D623&amp;",   "&amp;E623&amp;"},"</f>
        <v xml:space="preserve">           {ITM_POLAR,   "POLAR"},</v>
      </c>
      <c r="H623" t="b">
        <f>ISNA(VLOOKUP(J623,J$823:J947,1,0))</f>
        <v>1</v>
      </c>
      <c r="I623" s="27">
        <f>VLOOKUP(C623,SOURCE!S$6:Y$10018,7,0)</f>
        <v>1920</v>
      </c>
      <c r="J623" s="28" t="str">
        <f>VLOOKUP(C623,SOURCE!S$6:Y$10018,6,0)</f>
        <v>POLAR</v>
      </c>
      <c r="K623" s="30" t="str">
        <f t="shared" si="44"/>
        <v>POLAR</v>
      </c>
      <c r="L623" s="40" t="str">
        <f>VLOOKUP(C623,SOURCE!S$6:Y$10018,2,0)</f>
        <v>SYSFL</v>
      </c>
      <c r="M623" t="str">
        <f>IF(VLOOKUP(I623,SOURCE!B:M,2,0)="/  { itemToBeCoded","To be coded","")</f>
        <v/>
      </c>
      <c r="N623" s="22"/>
      <c r="Q623" s="26" t="str">
        <f>VLOOKUP(I623,SOURCE!B:M,5,0)</f>
        <v>"POLAR"</v>
      </c>
      <c r="U623">
        <f t="shared" si="45"/>
        <v>51</v>
      </c>
      <c r="V623" s="53">
        <f t="shared" si="46"/>
        <v>299797199.25280225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str">
        <f>VLOOKUP(C624,SOURCE!$S$3:$Z$2839,8,0)</f>
        <v>ITM_RECT</v>
      </c>
      <c r="E624" s="26" t="str">
        <f>CHAR(34)&amp;VLOOKUP(C624,SOURCE!$S$3:$Z$2839,6,0)&amp;CHAR(34)</f>
        <v>"RECT"</v>
      </c>
      <c r="F624" s="22" t="str">
        <f>VLOOKUP(C624,SOURCE!$S$3:$AA$2839,9,0)&amp;"           {"&amp;D624&amp;",   "&amp;E624&amp;"},"</f>
        <v xml:space="preserve">           {ITM_RECT,   "RECT"},</v>
      </c>
      <c r="H624" t="b">
        <f>ISNA(VLOOKUP(J624,J$823:J948,1,0))</f>
        <v>1</v>
      </c>
      <c r="I624" s="27">
        <f>VLOOKUP(C624,SOURCE!S$6:Y$10018,7,0)</f>
        <v>1923</v>
      </c>
      <c r="J624" s="28" t="str">
        <f>VLOOKUP(C624,SOURCE!S$6:Y$10018,6,0)</f>
        <v>RECT</v>
      </c>
      <c r="K624" s="30" t="str">
        <f t="shared" si="44"/>
        <v>RECT</v>
      </c>
      <c r="L624" s="40" t="str">
        <f>VLOOKUP(C624,SOURCE!S$6:Y$10018,2,0)</f>
        <v>SYSFL</v>
      </c>
      <c r="M624" t="str">
        <f>IF(VLOOKUP(I624,SOURCE!B:M,2,0)="/  { itemToBeCoded","To be coded","")</f>
        <v/>
      </c>
      <c r="N624" s="22"/>
      <c r="Q624" s="26" t="str">
        <f>VLOOKUP(I624,SOURCE!B:M,5,0)</f>
        <v>"RECT"</v>
      </c>
      <c r="U624">
        <f t="shared" si="45"/>
        <v>51</v>
      </c>
      <c r="V624" s="53">
        <f t="shared" si="46"/>
        <v>299797199.25280225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str">
        <f>VLOOKUP(C625,SOURCE!$S$3:$Z$2839,8,0)</f>
        <v>ITM_ms</v>
      </c>
      <c r="E625" s="26" t="str">
        <f>CHAR(34)&amp;VLOOKUP(C625,SOURCE!$S$3:$Z$2839,6,0)&amp;CHAR(34)</f>
        <v>".MS"</v>
      </c>
      <c r="F625" s="22" t="str">
        <f>VLOOKUP(C625,SOURCE!$S$3:$AA$2839,9,0)&amp;"           {"&amp;D625&amp;",   "&amp;E625&amp;"},"</f>
        <v>//           {ITM_ms,   ".MS"},</v>
      </c>
      <c r="H625" t="b">
        <f>ISNA(VLOOKUP(J625,J$823:J949,1,0))</f>
        <v>1</v>
      </c>
      <c r="I625" s="27">
        <f>VLOOKUP(C625,SOURCE!S$6:Y$10018,7,0)</f>
        <v>1932</v>
      </c>
      <c r="J625" s="28" t="str">
        <f>VLOOKUP(C625,SOURCE!S$6:Y$10018,6,0)</f>
        <v>.MS</v>
      </c>
      <c r="K625" s="30" t="str">
        <f t="shared" si="44"/>
        <v>.ms</v>
      </c>
      <c r="L625" s="40" t="str">
        <f>VLOOKUP(C625,SOURCE!S$6:Y$10018,2,0)</f>
        <v>Trig</v>
      </c>
      <c r="M625" t="str">
        <f>IF(VLOOKUP(I625,SOURCE!B:M,2,0)="/  { itemToBeCoded","To be coded","")</f>
        <v/>
      </c>
      <c r="N625" s="22"/>
      <c r="Q625" s="26" t="str">
        <f>VLOOKUP(I625,SOURCE!B:M,5,0)</f>
        <v>".ms"</v>
      </c>
      <c r="U625">
        <f t="shared" si="45"/>
        <v>51</v>
      </c>
      <c r="V625" s="53">
        <f t="shared" si="46"/>
        <v>299797199.25280225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str">
        <f>VLOOKUP(C626,SOURCE!$S$3:$Z$2839,8,0)</f>
        <v>ITM_DEG2</v>
      </c>
      <c r="E626" s="26" t="str">
        <f>CHAR(34)&amp;VLOOKUP(C626,SOURCE!$S$3:$Z$2839,6,0)&amp;CHAR(34)</f>
        <v>"&gt;&gt;DEG"</v>
      </c>
      <c r="F626" s="22" t="str">
        <f>VLOOKUP(C626,SOURCE!$S$3:$AA$2839,9,0)&amp;"           {"&amp;D626&amp;",   "&amp;E626&amp;"},"</f>
        <v>//           {ITM_DEG2,   "&gt;&gt;DEG"},</v>
      </c>
      <c r="H626" t="b">
        <f>ISNA(VLOOKUP(J626,J$823:J950,1,0))</f>
        <v>1</v>
      </c>
      <c r="I626" s="27">
        <f>VLOOKUP(C626,SOURCE!S$6:Y$10018,7,0)</f>
        <v>1933</v>
      </c>
      <c r="J626" s="28" t="str">
        <f>VLOOKUP(C626,SOURCE!S$6:Y$10018,6,0)</f>
        <v>&gt;&gt;DEG</v>
      </c>
      <c r="K626" s="30" t="str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RIGHT_DOUBLE_ANGLEDEG</v>
      </c>
      <c r="L626" s="40" t="str">
        <f>VLOOKUP(C626,SOURCE!S$6:Y$10018,2,0)</f>
        <v>Trig</v>
      </c>
      <c r="M626" t="str">
        <f>IF(VLOOKUP(I626,SOURCE!B:M,2,0)="/  { itemToBeCoded","To be coded","")</f>
        <v/>
      </c>
      <c r="N626" s="22"/>
      <c r="Q626" s="26" t="str">
        <f>VLOOKUP(I626,SOURCE!B:M,5,0)</f>
        <v>STD_RIGHT_DOUBLE_ANGLE "DEG"</v>
      </c>
      <c r="U626">
        <f t="shared" ref="U626:U640" si="49">SUM(U625,W626)</f>
        <v>51</v>
      </c>
      <c r="V626" s="53">
        <f t="shared" ref="V626:V640" si="50">SUM(V625,IF($O626,X626,0))</f>
        <v>299797199.25280225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str">
        <f>VLOOKUP(C627,SOURCE!$S$3:$Z$2839,8,0)</f>
        <v>ITM_DMS2</v>
      </c>
      <c r="E627" s="26" t="str">
        <f>CHAR(34)&amp;VLOOKUP(C627,SOURCE!$S$3:$Z$2839,6,0)&amp;CHAR(34)</f>
        <v>"&gt;&gt;D.MS"</v>
      </c>
      <c r="F627" s="22" t="str">
        <f>VLOOKUP(C627,SOURCE!$S$3:$AA$2839,9,0)&amp;"           {"&amp;D627&amp;",   "&amp;E627&amp;"},"</f>
        <v>//           {ITM_DMS2,   "&gt;&gt;D.MS"},</v>
      </c>
      <c r="H627" t="b">
        <f>ISNA(VLOOKUP(J627,J$823:J951,1,0))</f>
        <v>1</v>
      </c>
      <c r="I627" s="27">
        <f>VLOOKUP(C627,SOURCE!S$6:Y$10018,7,0)</f>
        <v>1934</v>
      </c>
      <c r="J627" s="28" t="str">
        <f>VLOOKUP(C627,SOURCE!S$6:Y$10018,6,0)</f>
        <v>&gt;&gt;D.MS</v>
      </c>
      <c r="K627" s="30" t="str">
        <f t="shared" si="48"/>
        <v>RIGHT_DOUBLE_ANGLED.MS</v>
      </c>
      <c r="L627" s="40" t="str">
        <f>VLOOKUP(C627,SOURCE!S$6:Y$10018,2,0)</f>
        <v>Trig</v>
      </c>
      <c r="M627" t="str">
        <f>IF(VLOOKUP(I627,SOURCE!B:M,2,0)="/  { itemToBeCoded","To be coded","")</f>
        <v/>
      </c>
      <c r="N627" s="22"/>
      <c r="Q627" s="26" t="str">
        <f>VLOOKUP(I627,SOURCE!B:M,5,0)</f>
        <v>STD_RIGHT_DOUBLE_ANGLE "D.MS"</v>
      </c>
      <c r="U627">
        <f t="shared" si="49"/>
        <v>51</v>
      </c>
      <c r="V627" s="53">
        <f t="shared" si="50"/>
        <v>299797199.25280225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str">
        <f>VLOOKUP(C628,SOURCE!$S$3:$Z$2839,8,0)</f>
        <v>ITM_GRAD2</v>
      </c>
      <c r="E628" s="26" t="str">
        <f>CHAR(34)&amp;VLOOKUP(C628,SOURCE!$S$3:$Z$2839,6,0)&amp;CHAR(34)</f>
        <v>"&gt;&gt;GRAD"</v>
      </c>
      <c r="F628" s="22" t="str">
        <f>VLOOKUP(C628,SOURCE!$S$3:$AA$2839,9,0)&amp;"           {"&amp;D628&amp;",   "&amp;E628&amp;"},"</f>
        <v>//           {ITM_GRAD2,   "&gt;&gt;GRAD"},</v>
      </c>
      <c r="H628" t="b">
        <f>ISNA(VLOOKUP(J628,J$823:J952,1,0))</f>
        <v>1</v>
      </c>
      <c r="I628" s="27">
        <f>VLOOKUP(C628,SOURCE!S$6:Y$10018,7,0)</f>
        <v>1935</v>
      </c>
      <c r="J628" s="28" t="str">
        <f>VLOOKUP(C628,SOURCE!S$6:Y$10018,6,0)</f>
        <v>&gt;&gt;GRAD</v>
      </c>
      <c r="K628" s="30" t="str">
        <f t="shared" si="48"/>
        <v>RIGHT_DOUBLE_ANGLEGRAD</v>
      </c>
      <c r="L628" s="40" t="str">
        <f>VLOOKUP(C628,SOURCE!S$6:Y$10018,2,0)</f>
        <v>Trig</v>
      </c>
      <c r="M628" t="str">
        <f>IF(VLOOKUP(I628,SOURCE!B:M,2,0)="/  { itemToBeCoded","To be coded","")</f>
        <v/>
      </c>
      <c r="N628" s="22"/>
      <c r="Q628" s="26" t="str">
        <f>VLOOKUP(I628,SOURCE!B:M,5,0)</f>
        <v>STD_RIGHT_DOUBLE_ANGLE "GRAD"</v>
      </c>
      <c r="U628">
        <f t="shared" si="49"/>
        <v>51</v>
      </c>
      <c r="V628" s="53">
        <f t="shared" si="50"/>
        <v>299797199.25280225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str">
        <f>VLOOKUP(C629,SOURCE!$S$3:$Z$2839,8,0)</f>
        <v>ITM_MULPI2</v>
      </c>
      <c r="E629" s="26" t="str">
        <f>CHAR(34)&amp;VLOOKUP(C629,SOURCE!$S$3:$Z$2839,6,0)&amp;CHAR(34)</f>
        <v>"&gt;&gt;MULPI"</v>
      </c>
      <c r="F629" s="22" t="str">
        <f>VLOOKUP(C629,SOURCE!$S$3:$AA$2839,9,0)&amp;"           {"&amp;D629&amp;",   "&amp;E629&amp;"},"</f>
        <v>//           {ITM_MULPI2,   "&gt;&gt;MULPI"},</v>
      </c>
      <c r="H629" t="b">
        <f>ISNA(VLOOKUP(J629,J$823:J953,1,0))</f>
        <v>1</v>
      </c>
      <c r="I629" s="27">
        <f>VLOOKUP(C629,SOURCE!S$6:Y$10018,7,0)</f>
        <v>1936</v>
      </c>
      <c r="J629" s="28" t="str">
        <f>VLOOKUP(C629,SOURCE!S$6:Y$10018,6,0)</f>
        <v>&gt;&gt;MULPI</v>
      </c>
      <c r="K629" s="30" t="str">
        <f t="shared" si="48"/>
        <v>RIGHT_DOUBLE_ANGLEMULpi</v>
      </c>
      <c r="L629" s="40" t="str">
        <f>VLOOKUP(C629,SOURCE!S$6:Y$10018,2,0)</f>
        <v>Trig</v>
      </c>
      <c r="M629" t="str">
        <f>IF(VLOOKUP(I629,SOURCE!B:M,2,0)="/  { itemToBeCoded","To be coded","")</f>
        <v/>
      </c>
      <c r="N629" s="22"/>
      <c r="Q629" s="26" t="str">
        <f>VLOOKUP(I629,SOURCE!B:M,5,0)</f>
        <v>STD_RIGHT_DOUBLE_ANGLE "MUL" STD_pi</v>
      </c>
      <c r="U629">
        <f t="shared" si="49"/>
        <v>51</v>
      </c>
      <c r="V629" s="53">
        <f t="shared" si="50"/>
        <v>299797199.25280225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str">
        <f>VLOOKUP(C630,SOURCE!$S$3:$Z$2839,8,0)</f>
        <v>ITM_RAD2</v>
      </c>
      <c r="E630" s="26" t="str">
        <f>CHAR(34)&amp;VLOOKUP(C630,SOURCE!$S$3:$Z$2839,6,0)&amp;CHAR(34)</f>
        <v>"&gt;&gt;RAD"</v>
      </c>
      <c r="F630" s="22" t="str">
        <f>VLOOKUP(C630,SOURCE!$S$3:$AA$2839,9,0)&amp;"           {"&amp;D630&amp;",   "&amp;E630&amp;"},"</f>
        <v>//           {ITM_RAD2,   "&gt;&gt;RAD"},</v>
      </c>
      <c r="H630" t="b">
        <f>ISNA(VLOOKUP(J630,J$823:J954,1,0))</f>
        <v>1</v>
      </c>
      <c r="I630" s="27">
        <f>VLOOKUP(C630,SOURCE!S$6:Y$10018,7,0)</f>
        <v>1937</v>
      </c>
      <c r="J630" s="28" t="str">
        <f>VLOOKUP(C630,SOURCE!S$6:Y$10018,6,0)</f>
        <v>&gt;&gt;RAD</v>
      </c>
      <c r="K630" s="30" t="str">
        <f t="shared" si="48"/>
        <v>RIGHT_DOUBLE_ANGLERAD</v>
      </c>
      <c r="L630" s="40" t="str">
        <f>VLOOKUP(C630,SOURCE!S$6:Y$10018,2,0)</f>
        <v>Trig</v>
      </c>
      <c r="M630" t="str">
        <f>IF(VLOOKUP(I630,SOURCE!B:M,2,0)="/  { itemToBeCoded","To be coded","")</f>
        <v/>
      </c>
      <c r="N630" s="22"/>
      <c r="Q630" s="26" t="str">
        <f>VLOOKUP(I630,SOURCE!B:M,5,0)</f>
        <v>STD_RIGHT_DOUBLE_ANGLE "RAD"</v>
      </c>
      <c r="U630">
        <f t="shared" si="49"/>
        <v>51</v>
      </c>
      <c r="V630" s="53">
        <f t="shared" si="50"/>
        <v>299797199.25280225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str">
        <f>VLOOKUP(C631,SOURCE!$S$3:$Z$2839,8,0)</f>
        <v>ITM_HMS2</v>
      </c>
      <c r="E631" s="26" t="str">
        <f>CHAR(34)&amp;VLOOKUP(C631,SOURCE!$S$3:$Z$2839,6,0)&amp;CHAR(34)</f>
        <v>"&gt;&gt;H.MS"</v>
      </c>
      <c r="F631" s="22" t="str">
        <f>VLOOKUP(C631,SOURCE!$S$3:$AA$2839,9,0)&amp;"           {"&amp;D631&amp;",   "&amp;E631&amp;"},"</f>
        <v>//           {ITM_HMS2,   "&gt;&gt;H.MS"},</v>
      </c>
      <c r="H631" t="b">
        <f>ISNA(VLOOKUP(J631,J$823:J955,1,0))</f>
        <v>1</v>
      </c>
      <c r="I631" s="27">
        <f>VLOOKUP(C631,SOURCE!S$6:Y$10018,7,0)</f>
        <v>1938</v>
      </c>
      <c r="J631" s="28" t="str">
        <f>VLOOKUP(C631,SOURCE!S$6:Y$10018,6,0)</f>
        <v>&gt;&gt;H.MS</v>
      </c>
      <c r="K631" s="30" t="str">
        <f t="shared" si="48"/>
        <v>RIGHT_DOUBLE_ANGLEh.ms</v>
      </c>
      <c r="L631" s="40" t="str">
        <f>VLOOKUP(C631,SOURCE!S$6:Y$10018,2,0)</f>
        <v>Trig</v>
      </c>
      <c r="M631" t="str">
        <f>IF(VLOOKUP(I631,SOURCE!B:M,2,0)="/  { itemToBeCoded","To be coded","")</f>
        <v/>
      </c>
      <c r="N631" s="22"/>
      <c r="Q631" s="26" t="str">
        <f>VLOOKUP(I631,SOURCE!B:M,5,0)</f>
        <v>STD_RIGHT_DOUBLE_ANGLE "h.ms"</v>
      </c>
      <c r="U631">
        <f t="shared" si="49"/>
        <v>51</v>
      </c>
      <c r="V631" s="53">
        <f t="shared" si="50"/>
        <v>299797199.25280225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str">
        <f>VLOOKUP(C632,SOURCE!$S$3:$Z$2839,8,0)</f>
        <v>ITM_X_P1</v>
      </c>
      <c r="E632" s="26" t="str">
        <f>CHAR(34)&amp;VLOOKUP(C632,SOURCE!$S$3:$Z$2839,6,0)&amp;CHAR(34)</f>
        <v>"XEQM01"</v>
      </c>
      <c r="F632" s="22" t="str">
        <f>VLOOKUP(C632,SOURCE!$S$3:$AA$2839,9,0)&amp;"           {"&amp;D632&amp;",   "&amp;E632&amp;"},"</f>
        <v>//           {ITM_X_P1,   "XEQM01"},</v>
      </c>
      <c r="H632" t="b">
        <f>ISNA(VLOOKUP(J632,J$823:J956,1,0))</f>
        <v>1</v>
      </c>
      <c r="I632" s="27">
        <f>VLOOKUP(C632,SOURCE!S$6:Y$10018,7,0)</f>
        <v>1957</v>
      </c>
      <c r="J632" s="28" t="str">
        <f>VLOOKUP(C632,SOURCE!S$6:Y$10018,6,0)</f>
        <v>XEQM01</v>
      </c>
      <c r="K632" s="30" t="str">
        <f t="shared" si="48"/>
        <v>XEQM01</v>
      </c>
      <c r="L632" s="40" t="str">
        <f>VLOOKUP(C632,SOURCE!S$6:Y$10018,2,0)</f>
        <v>XXEQ</v>
      </c>
      <c r="M632" t="str">
        <f>IF(VLOOKUP(I632,SOURCE!B:M,2,0)="/  { itemToBeCoded","To be coded","")</f>
        <v/>
      </c>
      <c r="N632" s="22"/>
      <c r="Q632" s="26" t="str">
        <f>VLOOKUP(I632,SOURCE!B:M,5,0)</f>
        <v>"XEQM01"</v>
      </c>
      <c r="U632">
        <f t="shared" si="49"/>
        <v>51</v>
      </c>
      <c r="V632" s="53">
        <f t="shared" si="50"/>
        <v>299797199.25280225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str">
        <f>VLOOKUP(C633,SOURCE!$S$3:$Z$2839,8,0)</f>
        <v>ITM_X_P2</v>
      </c>
      <c r="E633" s="26" t="str">
        <f>CHAR(34)&amp;VLOOKUP(C633,SOURCE!$S$3:$Z$2839,6,0)&amp;CHAR(34)</f>
        <v>"XEQM02"</v>
      </c>
      <c r="F633" s="22" t="str">
        <f>VLOOKUP(C633,SOURCE!$S$3:$AA$2839,9,0)&amp;"           {"&amp;D633&amp;",   "&amp;E633&amp;"},"</f>
        <v>//           {ITM_X_P2,   "XEQM02"},</v>
      </c>
      <c r="H633" t="b">
        <f>ISNA(VLOOKUP(J633,J$823:J957,1,0))</f>
        <v>1</v>
      </c>
      <c r="I633" s="27">
        <f>VLOOKUP(C633,SOURCE!S$6:Y$10018,7,0)</f>
        <v>1958</v>
      </c>
      <c r="J633" s="28" t="str">
        <f>VLOOKUP(C633,SOURCE!S$6:Y$10018,6,0)</f>
        <v>XEQM02</v>
      </c>
      <c r="K633" s="30" t="str">
        <f t="shared" si="48"/>
        <v>XEQM02</v>
      </c>
      <c r="L633" s="40" t="str">
        <f>VLOOKUP(C633,SOURCE!S$6:Y$10018,2,0)</f>
        <v>XXEQ</v>
      </c>
      <c r="M633" t="str">
        <f>IF(VLOOKUP(I633,SOURCE!B:M,2,0)="/  { itemToBeCoded","To be coded","")</f>
        <v/>
      </c>
      <c r="N633" s="22"/>
      <c r="Q633" s="26" t="str">
        <f>VLOOKUP(I633,SOURCE!B:M,5,0)</f>
        <v>"XEQM02"</v>
      </c>
      <c r="U633">
        <f t="shared" si="49"/>
        <v>51</v>
      </c>
      <c r="V633" s="53">
        <f t="shared" si="50"/>
        <v>299797199.25280225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str">
        <f>VLOOKUP(C634,SOURCE!$S$3:$Z$2839,8,0)</f>
        <v>ITM_X_P3</v>
      </c>
      <c r="E634" s="26" t="str">
        <f>CHAR(34)&amp;VLOOKUP(C634,SOURCE!$S$3:$Z$2839,6,0)&amp;CHAR(34)</f>
        <v>"XEQM03"</v>
      </c>
      <c r="F634" s="22" t="str">
        <f>VLOOKUP(C634,SOURCE!$S$3:$AA$2839,9,0)&amp;"           {"&amp;D634&amp;",   "&amp;E634&amp;"},"</f>
        <v>//           {ITM_X_P3,   "XEQM03"},</v>
      </c>
      <c r="H634" t="b">
        <f>ISNA(VLOOKUP(J634,J$823:J958,1,0))</f>
        <v>1</v>
      </c>
      <c r="I634" s="27">
        <f>VLOOKUP(C634,SOURCE!S$6:Y$10018,7,0)</f>
        <v>1959</v>
      </c>
      <c r="J634" s="28" t="str">
        <f>VLOOKUP(C634,SOURCE!S$6:Y$10018,6,0)</f>
        <v>XEQM03</v>
      </c>
      <c r="K634" s="30" t="str">
        <f t="shared" si="48"/>
        <v>XEQM03</v>
      </c>
      <c r="L634" s="40" t="str">
        <f>VLOOKUP(C634,SOURCE!S$6:Y$10018,2,0)</f>
        <v>XXEQ</v>
      </c>
      <c r="M634" t="str">
        <f>IF(VLOOKUP(I634,SOURCE!B:M,2,0)="/  { itemToBeCoded","To be coded","")</f>
        <v/>
      </c>
      <c r="N634" s="22"/>
      <c r="Q634" s="26" t="str">
        <f>VLOOKUP(I634,SOURCE!B:M,5,0)</f>
        <v>"XEQM03"</v>
      </c>
      <c r="U634">
        <f t="shared" si="49"/>
        <v>51</v>
      </c>
      <c r="V634" s="53">
        <f t="shared" si="50"/>
        <v>299797199.25280225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str">
        <f>VLOOKUP(C635,SOURCE!$S$3:$Z$2839,8,0)</f>
        <v>ITM_X_P4</v>
      </c>
      <c r="E635" s="26" t="str">
        <f>CHAR(34)&amp;VLOOKUP(C635,SOURCE!$S$3:$Z$2839,6,0)&amp;CHAR(34)</f>
        <v>"XEQM04"</v>
      </c>
      <c r="F635" s="22" t="str">
        <f>VLOOKUP(C635,SOURCE!$S$3:$AA$2839,9,0)&amp;"           {"&amp;D635&amp;",   "&amp;E635&amp;"},"</f>
        <v>//           {ITM_X_P4,   "XEQM04"},</v>
      </c>
      <c r="H635" t="b">
        <f>ISNA(VLOOKUP(J635,J$823:J959,1,0))</f>
        <v>1</v>
      </c>
      <c r="I635" s="27">
        <f>VLOOKUP(C635,SOURCE!S$6:Y$10018,7,0)</f>
        <v>1960</v>
      </c>
      <c r="J635" s="28" t="str">
        <f>VLOOKUP(C635,SOURCE!S$6:Y$10018,6,0)</f>
        <v>XEQM04</v>
      </c>
      <c r="K635" s="30" t="str">
        <f t="shared" si="48"/>
        <v>XEQM04</v>
      </c>
      <c r="L635" s="40" t="str">
        <f>VLOOKUP(C635,SOURCE!S$6:Y$10018,2,0)</f>
        <v>XXEQ</v>
      </c>
      <c r="M635" t="str">
        <f>IF(VLOOKUP(I635,SOURCE!B:M,2,0)="/  { itemToBeCoded","To be coded","")</f>
        <v/>
      </c>
      <c r="N635" s="22"/>
      <c r="Q635" s="26" t="str">
        <f>VLOOKUP(I635,SOURCE!B:M,5,0)</f>
        <v>"XEQM04"</v>
      </c>
      <c r="U635">
        <f t="shared" si="49"/>
        <v>51</v>
      </c>
      <c r="V635" s="53">
        <f t="shared" si="50"/>
        <v>299797199.25280225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str">
        <f>VLOOKUP(C636,SOURCE!$S$3:$Z$2839,8,0)</f>
        <v>ITM_X_P5</v>
      </c>
      <c r="E636" s="26" t="str">
        <f>CHAR(34)&amp;VLOOKUP(C636,SOURCE!$S$3:$Z$2839,6,0)&amp;CHAR(34)</f>
        <v>"XEQM05"</v>
      </c>
      <c r="F636" s="22" t="str">
        <f>VLOOKUP(C636,SOURCE!$S$3:$AA$2839,9,0)&amp;"           {"&amp;D636&amp;",   "&amp;E636&amp;"},"</f>
        <v>//           {ITM_X_P5,   "XEQM05"},</v>
      </c>
      <c r="H636" t="b">
        <f>ISNA(VLOOKUP(J636,J$823:J960,1,0))</f>
        <v>1</v>
      </c>
      <c r="I636" s="27">
        <f>VLOOKUP(C636,SOURCE!S$6:Y$10018,7,0)</f>
        <v>1961</v>
      </c>
      <c r="J636" s="28" t="str">
        <f>VLOOKUP(C636,SOURCE!S$6:Y$10018,6,0)</f>
        <v>XEQM05</v>
      </c>
      <c r="K636" s="30" t="str">
        <f t="shared" si="48"/>
        <v>XEQM05</v>
      </c>
      <c r="L636" s="40" t="str">
        <f>VLOOKUP(C636,SOURCE!S$6:Y$10018,2,0)</f>
        <v>XXEQ</v>
      </c>
      <c r="M636" t="str">
        <f>IF(VLOOKUP(I636,SOURCE!B:M,2,0)="/  { itemToBeCoded","To be coded","")</f>
        <v/>
      </c>
      <c r="N636" s="22"/>
      <c r="Q636" s="26" t="str">
        <f>VLOOKUP(I636,SOURCE!B:M,5,0)</f>
        <v>"XEQM05"</v>
      </c>
      <c r="U636">
        <f t="shared" si="49"/>
        <v>51</v>
      </c>
      <c r="V636" s="53">
        <f t="shared" si="50"/>
        <v>299797199.25280225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str">
        <f>VLOOKUP(C637,SOURCE!$S$3:$Z$2839,8,0)</f>
        <v>ITM_X_P6</v>
      </c>
      <c r="E637" s="26" t="str">
        <f>CHAR(34)&amp;VLOOKUP(C637,SOURCE!$S$3:$Z$2839,6,0)&amp;CHAR(34)</f>
        <v>"XEQM06"</v>
      </c>
      <c r="F637" s="22" t="str">
        <f>VLOOKUP(C637,SOURCE!$S$3:$AA$2839,9,0)&amp;"           {"&amp;D637&amp;",   "&amp;E637&amp;"},"</f>
        <v>//           {ITM_X_P6,   "XEQM06"},</v>
      </c>
      <c r="H637" t="b">
        <f>ISNA(VLOOKUP(J637,J$823:J961,1,0))</f>
        <v>1</v>
      </c>
      <c r="I637" s="27">
        <f>VLOOKUP(C637,SOURCE!S$6:Y$10018,7,0)</f>
        <v>1962</v>
      </c>
      <c r="J637" s="28" t="str">
        <f>VLOOKUP(C637,SOURCE!S$6:Y$10018,6,0)</f>
        <v>XEQM06</v>
      </c>
      <c r="K637" s="30" t="str">
        <f t="shared" si="48"/>
        <v>XEQM06</v>
      </c>
      <c r="L637" s="40" t="str">
        <f>VLOOKUP(C637,SOURCE!S$6:Y$10018,2,0)</f>
        <v>XXEQ</v>
      </c>
      <c r="M637" t="str">
        <f>IF(VLOOKUP(I637,SOURCE!B:M,2,0)="/  { itemToBeCoded","To be coded","")</f>
        <v/>
      </c>
      <c r="N637" s="22"/>
      <c r="Q637" s="26" t="str">
        <f>VLOOKUP(I637,SOURCE!B:M,5,0)</f>
        <v>"XEQM06"</v>
      </c>
      <c r="U637">
        <f t="shared" si="49"/>
        <v>51</v>
      </c>
      <c r="V637" s="53">
        <f t="shared" si="50"/>
        <v>299797199.25280225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str">
        <f>VLOOKUP(C638,SOURCE!$S$3:$Z$2839,8,0)</f>
        <v>ITM_X_f1</v>
      </c>
      <c r="E638" s="26" t="str">
        <f>CHAR(34)&amp;VLOOKUP(C638,SOURCE!$S$3:$Z$2839,6,0)&amp;CHAR(34)</f>
        <v>"XEQM07"</v>
      </c>
      <c r="F638" s="22" t="str">
        <f>VLOOKUP(C638,SOURCE!$S$3:$AA$2839,9,0)&amp;"           {"&amp;D638&amp;",   "&amp;E638&amp;"},"</f>
        <v>//           {ITM_X_f1,   "XEQM07"},</v>
      </c>
      <c r="H638" t="b">
        <f>ISNA(VLOOKUP(J638,J$823:J962,1,0))</f>
        <v>1</v>
      </c>
      <c r="I638" s="27">
        <f>VLOOKUP(C638,SOURCE!S$6:Y$10018,7,0)</f>
        <v>1963</v>
      </c>
      <c r="J638" s="28" t="str">
        <f>VLOOKUP(C638,SOURCE!S$6:Y$10018,6,0)</f>
        <v>XEQM07</v>
      </c>
      <c r="K638" s="30" t="str">
        <f t="shared" si="48"/>
        <v>XEQM07</v>
      </c>
      <c r="L638" s="40" t="str">
        <f>VLOOKUP(C638,SOURCE!S$6:Y$10018,2,0)</f>
        <v>XXEQ</v>
      </c>
      <c r="M638" t="str">
        <f>IF(VLOOKUP(I638,SOURCE!B:M,2,0)="/  { itemToBeCoded","To be coded","")</f>
        <v/>
      </c>
      <c r="N638" s="22"/>
      <c r="Q638" s="26" t="str">
        <f>VLOOKUP(I638,SOURCE!B:M,5,0)</f>
        <v>"XEQM07"</v>
      </c>
      <c r="U638">
        <f t="shared" si="49"/>
        <v>51</v>
      </c>
      <c r="V638" s="53">
        <f t="shared" si="50"/>
        <v>299797199.25280225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str">
        <f>VLOOKUP(C639,SOURCE!$S$3:$Z$2839,8,0)</f>
        <v>ITM_X_f2</v>
      </c>
      <c r="E639" s="26" t="str">
        <f>CHAR(34)&amp;VLOOKUP(C639,SOURCE!$S$3:$Z$2839,6,0)&amp;CHAR(34)</f>
        <v>"XEQM08"</v>
      </c>
      <c r="F639" s="22" t="str">
        <f>VLOOKUP(C639,SOURCE!$S$3:$AA$2839,9,0)&amp;"           {"&amp;D639&amp;",   "&amp;E639&amp;"},"</f>
        <v>//           {ITM_X_f2,   "XEQM08"},</v>
      </c>
      <c r="H639" t="b">
        <f>ISNA(VLOOKUP(J639,J$823:J963,1,0))</f>
        <v>1</v>
      </c>
      <c r="I639" s="27">
        <f>VLOOKUP(C639,SOURCE!S$6:Y$10018,7,0)</f>
        <v>1964</v>
      </c>
      <c r="J639" s="28" t="str">
        <f>VLOOKUP(C639,SOURCE!S$6:Y$10018,6,0)</f>
        <v>XEQM08</v>
      </c>
      <c r="K639" s="30" t="str">
        <f t="shared" si="48"/>
        <v>XEQM08</v>
      </c>
      <c r="L639" s="40" t="str">
        <f>VLOOKUP(C639,SOURCE!S$6:Y$10018,2,0)</f>
        <v>XXEQ</v>
      </c>
      <c r="M639" t="str">
        <f>IF(VLOOKUP(I639,SOURCE!B:M,2,0)="/  { itemToBeCoded","To be coded","")</f>
        <v/>
      </c>
      <c r="N639" s="22"/>
      <c r="Q639" s="26" t="str">
        <f>VLOOKUP(I639,SOURCE!B:M,5,0)</f>
        <v>"XEQM08"</v>
      </c>
      <c r="U639">
        <f t="shared" si="49"/>
        <v>51</v>
      </c>
      <c r="V639" s="53">
        <f t="shared" si="50"/>
        <v>299797199.25280225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str">
        <f>VLOOKUP(C640,SOURCE!$S$3:$Z$2839,8,0)</f>
        <v>ITM_X_f3</v>
      </c>
      <c r="E640" s="26" t="str">
        <f>CHAR(34)&amp;VLOOKUP(C640,SOURCE!$S$3:$Z$2839,6,0)&amp;CHAR(34)</f>
        <v>"XEQM09"</v>
      </c>
      <c r="F640" s="22" t="str">
        <f>VLOOKUP(C640,SOURCE!$S$3:$AA$2839,9,0)&amp;"           {"&amp;D640&amp;",   "&amp;E640&amp;"},"</f>
        <v>//           {ITM_X_f3,   "XEQM09"},</v>
      </c>
      <c r="H640" t="b">
        <f>ISNA(VLOOKUP(J640,J$823:J964,1,0))</f>
        <v>1</v>
      </c>
      <c r="I640" s="27">
        <f>VLOOKUP(C640,SOURCE!S$6:Y$10018,7,0)</f>
        <v>1965</v>
      </c>
      <c r="J640" s="28" t="str">
        <f>VLOOKUP(C640,SOURCE!S$6:Y$10018,6,0)</f>
        <v>XEQM09</v>
      </c>
      <c r="K640" s="30" t="str">
        <f t="shared" si="48"/>
        <v>XEQM09</v>
      </c>
      <c r="L640" s="40" t="str">
        <f>VLOOKUP(C640,SOURCE!S$6:Y$10018,2,0)</f>
        <v>XXEQ</v>
      </c>
      <c r="M640" t="str">
        <f>IF(VLOOKUP(I640,SOURCE!B:M,2,0)="/  { itemToBeCoded","To be coded","")</f>
        <v/>
      </c>
      <c r="N640" s="22"/>
      <c r="Q640" s="26" t="str">
        <f>VLOOKUP(I640,SOURCE!B:M,5,0)</f>
        <v>"XEQM09"</v>
      </c>
      <c r="U640">
        <f t="shared" si="49"/>
        <v>51</v>
      </c>
      <c r="V640" s="53">
        <f t="shared" si="50"/>
        <v>299797199.25280225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str">
        <f>VLOOKUP(C641,SOURCE!$S$3:$Z$2839,8,0)</f>
        <v>ITM_X_f4</v>
      </c>
      <c r="E641" s="26" t="str">
        <f>CHAR(34)&amp;VLOOKUP(C641,SOURCE!$S$3:$Z$2839,6,0)&amp;CHAR(34)</f>
        <v>"XEQM10"</v>
      </c>
      <c r="F641" s="22" t="str">
        <f>VLOOKUP(C641,SOURCE!$S$3:$AA$2839,9,0)&amp;"           {"&amp;D641&amp;",   "&amp;E641&amp;"},"</f>
        <v>//           {ITM_X_f4,   "XEQM10"},</v>
      </c>
      <c r="H641" t="b">
        <f>ISNA(VLOOKUP(J641,J$823:J965,1,0))</f>
        <v>1</v>
      </c>
      <c r="I641" s="27">
        <f>VLOOKUP(C641,SOURCE!S$6:Y$10018,7,0)</f>
        <v>1966</v>
      </c>
      <c r="J641" s="28" t="str">
        <f>VLOOKUP(C641,SOURCE!S$6:Y$10018,6,0)</f>
        <v>XEQM10</v>
      </c>
      <c r="K641" s="30" t="str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XEQM10</v>
      </c>
      <c r="L641" s="40" t="str">
        <f>VLOOKUP(C641,SOURCE!S$6:Y$10018,2,0)</f>
        <v>XXEQ</v>
      </c>
      <c r="M641" t="str">
        <f>IF(VLOOKUP(I641,SOURCE!B:M,2,0)="/  { itemToBeCoded","To be coded","")</f>
        <v/>
      </c>
      <c r="N641" s="22"/>
      <c r="Q641" s="26" t="str">
        <f>VLOOKUP(I641,SOURCE!B:M,5,0)</f>
        <v>"XEQM10"</v>
      </c>
      <c r="U641">
        <f t="shared" ref="U641:U674" si="53">SUM(U640,W641)</f>
        <v>51</v>
      </c>
      <c r="V641" s="53">
        <f t="shared" ref="V641:V674" si="54">SUM(V640,IF($O641,X641,0))</f>
        <v>299797199.25280225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str">
        <f>VLOOKUP(C642,SOURCE!$S$3:$Z$2839,8,0)</f>
        <v>ITM_X_f5</v>
      </c>
      <c r="E642" s="26" t="str">
        <f>CHAR(34)&amp;VLOOKUP(C642,SOURCE!$S$3:$Z$2839,6,0)&amp;CHAR(34)</f>
        <v>"XEQM11"</v>
      </c>
      <c r="F642" s="22" t="str">
        <f>VLOOKUP(C642,SOURCE!$S$3:$AA$2839,9,0)&amp;"           {"&amp;D642&amp;",   "&amp;E642&amp;"},"</f>
        <v>//           {ITM_X_f5,   "XEQM11"},</v>
      </c>
      <c r="H642" t="b">
        <f>ISNA(VLOOKUP(J642,J$823:J966,1,0))</f>
        <v>1</v>
      </c>
      <c r="I642" s="27">
        <f>VLOOKUP(C642,SOURCE!S$6:Y$10018,7,0)</f>
        <v>1967</v>
      </c>
      <c r="J642" s="28" t="str">
        <f>VLOOKUP(C642,SOURCE!S$6:Y$10018,6,0)</f>
        <v>XEQM11</v>
      </c>
      <c r="K642" s="30" t="str">
        <f t="shared" si="52"/>
        <v>XEQM11</v>
      </c>
      <c r="L642" s="40" t="str">
        <f>VLOOKUP(C642,SOURCE!S$6:Y$10018,2,0)</f>
        <v>XXEQ</v>
      </c>
      <c r="M642" t="str">
        <f>IF(VLOOKUP(I642,SOURCE!B:M,2,0)="/  { itemToBeCoded","To be coded","")</f>
        <v/>
      </c>
      <c r="N642" s="22"/>
      <c r="Q642" s="26" t="str">
        <f>VLOOKUP(I642,SOURCE!B:M,5,0)</f>
        <v>"XEQM11"</v>
      </c>
      <c r="U642">
        <f t="shared" si="53"/>
        <v>51</v>
      </c>
      <c r="V642" s="53">
        <f t="shared" si="54"/>
        <v>299797199.25280225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str">
        <f>VLOOKUP(C643,SOURCE!$S$3:$Z$2839,8,0)</f>
        <v>ITM_X_f6</v>
      </c>
      <c r="E643" s="26" t="str">
        <f>CHAR(34)&amp;VLOOKUP(C643,SOURCE!$S$3:$Z$2839,6,0)&amp;CHAR(34)</f>
        <v>"XEQM12"</v>
      </c>
      <c r="F643" s="22" t="str">
        <f>VLOOKUP(C643,SOURCE!$S$3:$AA$2839,9,0)&amp;"           {"&amp;D643&amp;",   "&amp;E643&amp;"},"</f>
        <v>//           {ITM_X_f6,   "XEQM12"},</v>
      </c>
      <c r="H643" t="b">
        <f>ISNA(VLOOKUP(J643,J$823:J967,1,0))</f>
        <v>1</v>
      </c>
      <c r="I643" s="27">
        <f>VLOOKUP(C643,SOURCE!S$6:Y$10018,7,0)</f>
        <v>1968</v>
      </c>
      <c r="J643" s="28" t="str">
        <f>VLOOKUP(C643,SOURCE!S$6:Y$10018,6,0)</f>
        <v>XEQM12</v>
      </c>
      <c r="K643" s="30" t="str">
        <f t="shared" si="52"/>
        <v>XEQM12</v>
      </c>
      <c r="L643" s="40" t="str">
        <f>VLOOKUP(C643,SOURCE!S$6:Y$10018,2,0)</f>
        <v>XXEQ</v>
      </c>
      <c r="M643" t="str">
        <f>IF(VLOOKUP(I643,SOURCE!B:M,2,0)="/  { itemToBeCoded","To be coded","")</f>
        <v/>
      </c>
      <c r="N643" s="22"/>
      <c r="Q643" s="26" t="str">
        <f>VLOOKUP(I643,SOURCE!B:M,5,0)</f>
        <v>"XEQM12"</v>
      </c>
      <c r="U643">
        <f t="shared" si="53"/>
        <v>51</v>
      </c>
      <c r="V643" s="53">
        <f t="shared" si="54"/>
        <v>299797199.25280225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str">
        <f>VLOOKUP(C644,SOURCE!$S$3:$Z$2839,8,0)</f>
        <v>ITM_X_g1</v>
      </c>
      <c r="E644" s="26" t="str">
        <f>CHAR(34)&amp;VLOOKUP(C644,SOURCE!$S$3:$Z$2839,6,0)&amp;CHAR(34)</f>
        <v>"XEQM13"</v>
      </c>
      <c r="F644" s="22" t="str">
        <f>VLOOKUP(C644,SOURCE!$S$3:$AA$2839,9,0)&amp;"           {"&amp;D644&amp;",   "&amp;E644&amp;"},"</f>
        <v>//           {ITM_X_g1,   "XEQM13"},</v>
      </c>
      <c r="H644" t="b">
        <f>ISNA(VLOOKUP(J644,J$823:J968,1,0))</f>
        <v>1</v>
      </c>
      <c r="I644" s="27">
        <f>VLOOKUP(C644,SOURCE!S$6:Y$10018,7,0)</f>
        <v>1969</v>
      </c>
      <c r="J644" s="28" t="str">
        <f>VLOOKUP(C644,SOURCE!S$6:Y$10018,6,0)</f>
        <v>XEQM13</v>
      </c>
      <c r="K644" s="30" t="str">
        <f t="shared" si="52"/>
        <v>XEQM13</v>
      </c>
      <c r="L644" s="40" t="str">
        <f>VLOOKUP(C644,SOURCE!S$6:Y$10018,2,0)</f>
        <v>XXEQ</v>
      </c>
      <c r="M644" t="str">
        <f>IF(VLOOKUP(I644,SOURCE!B:M,2,0)="/  { itemToBeCoded","To be coded","")</f>
        <v/>
      </c>
      <c r="N644" s="22"/>
      <c r="Q644" s="26" t="str">
        <f>VLOOKUP(I644,SOURCE!B:M,5,0)</f>
        <v>"XEQM13"</v>
      </c>
      <c r="U644">
        <f t="shared" si="53"/>
        <v>51</v>
      </c>
      <c r="V644" s="53">
        <f t="shared" si="54"/>
        <v>299797199.25280225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str">
        <f>VLOOKUP(C645,SOURCE!$S$3:$Z$2839,8,0)</f>
        <v>ITM_X_g2</v>
      </c>
      <c r="E645" s="26" t="str">
        <f>CHAR(34)&amp;VLOOKUP(C645,SOURCE!$S$3:$Z$2839,6,0)&amp;CHAR(34)</f>
        <v>"XEQM14"</v>
      </c>
      <c r="F645" s="22" t="str">
        <f>VLOOKUP(C645,SOURCE!$S$3:$AA$2839,9,0)&amp;"           {"&amp;D645&amp;",   "&amp;E645&amp;"},"</f>
        <v>//           {ITM_X_g2,   "XEQM14"},</v>
      </c>
      <c r="H645" t="b">
        <f>ISNA(VLOOKUP(J645,J$823:J969,1,0))</f>
        <v>1</v>
      </c>
      <c r="I645" s="27">
        <f>VLOOKUP(C645,SOURCE!S$6:Y$10018,7,0)</f>
        <v>1970</v>
      </c>
      <c r="J645" s="28" t="str">
        <f>VLOOKUP(C645,SOURCE!S$6:Y$10018,6,0)</f>
        <v>XEQM14</v>
      </c>
      <c r="K645" s="30" t="str">
        <f t="shared" si="52"/>
        <v>XEQM14</v>
      </c>
      <c r="L645" s="40" t="str">
        <f>VLOOKUP(C645,SOURCE!S$6:Y$10018,2,0)</f>
        <v>XXEQ</v>
      </c>
      <c r="M645" t="str">
        <f>IF(VLOOKUP(I645,SOURCE!B:M,2,0)="/  { itemToBeCoded","To be coded","")</f>
        <v/>
      </c>
      <c r="N645" s="22"/>
      <c r="Q645" s="26" t="str">
        <f>VLOOKUP(I645,SOURCE!B:M,5,0)</f>
        <v>"XEQM14"</v>
      </c>
      <c r="U645">
        <f t="shared" si="53"/>
        <v>51</v>
      </c>
      <c r="V645" s="53">
        <f t="shared" si="54"/>
        <v>299797199.25280225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str">
        <f>VLOOKUP(C646,SOURCE!$S$3:$Z$2839,8,0)</f>
        <v>ITM_X_g3</v>
      </c>
      <c r="E646" s="26" t="str">
        <f>CHAR(34)&amp;VLOOKUP(C646,SOURCE!$S$3:$Z$2839,6,0)&amp;CHAR(34)</f>
        <v>"XEQM15"</v>
      </c>
      <c r="F646" s="22" t="str">
        <f>VLOOKUP(C646,SOURCE!$S$3:$AA$2839,9,0)&amp;"           {"&amp;D646&amp;",   "&amp;E646&amp;"},"</f>
        <v>//           {ITM_X_g3,   "XEQM15"},</v>
      </c>
      <c r="H646" t="b">
        <f>ISNA(VLOOKUP(J646,J$823:J970,1,0))</f>
        <v>1</v>
      </c>
      <c r="I646" s="27">
        <f>VLOOKUP(C646,SOURCE!S$6:Y$10018,7,0)</f>
        <v>1971</v>
      </c>
      <c r="J646" s="28" t="str">
        <f>VLOOKUP(C646,SOURCE!S$6:Y$10018,6,0)</f>
        <v>XEQM15</v>
      </c>
      <c r="K646" s="30" t="str">
        <f t="shared" si="52"/>
        <v>XEQM15</v>
      </c>
      <c r="L646" s="40" t="str">
        <f>VLOOKUP(C646,SOURCE!S$6:Y$10018,2,0)</f>
        <v>XXEQ</v>
      </c>
      <c r="M646" t="str">
        <f>IF(VLOOKUP(I646,SOURCE!B:M,2,0)="/  { itemToBeCoded","To be coded","")</f>
        <v/>
      </c>
      <c r="N646" s="22"/>
      <c r="Q646" s="26" t="str">
        <f>VLOOKUP(I646,SOURCE!B:M,5,0)</f>
        <v>"XEQM15"</v>
      </c>
      <c r="U646">
        <f t="shared" si="53"/>
        <v>51</v>
      </c>
      <c r="V646" s="53">
        <f t="shared" si="54"/>
        <v>299797199.25280225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str">
        <f>VLOOKUP(C647,SOURCE!$S$3:$Z$2839,8,0)</f>
        <v>ITM_X_g4</v>
      </c>
      <c r="E647" s="26" t="str">
        <f>CHAR(34)&amp;VLOOKUP(C647,SOURCE!$S$3:$Z$2839,6,0)&amp;CHAR(34)</f>
        <v>"XEQM16"</v>
      </c>
      <c r="F647" s="22" t="str">
        <f>VLOOKUP(C647,SOURCE!$S$3:$AA$2839,9,0)&amp;"           {"&amp;D647&amp;",   "&amp;E647&amp;"},"</f>
        <v>//           {ITM_X_g4,   "XEQM16"},</v>
      </c>
      <c r="H647" t="b">
        <f>ISNA(VLOOKUP(J647,J$823:J971,1,0))</f>
        <v>1</v>
      </c>
      <c r="I647" s="27">
        <f>VLOOKUP(C647,SOURCE!S$6:Y$10018,7,0)</f>
        <v>1972</v>
      </c>
      <c r="J647" s="28" t="str">
        <f>VLOOKUP(C647,SOURCE!S$6:Y$10018,6,0)</f>
        <v>XEQM16</v>
      </c>
      <c r="K647" s="30" t="str">
        <f t="shared" si="52"/>
        <v>XEQM16</v>
      </c>
      <c r="L647" s="40" t="str">
        <f>VLOOKUP(C647,SOURCE!S$6:Y$10018,2,0)</f>
        <v>XXEQ</v>
      </c>
      <c r="M647" t="str">
        <f>IF(VLOOKUP(I647,SOURCE!B:M,2,0)="/  { itemToBeCoded","To be coded","")</f>
        <v/>
      </c>
      <c r="N647" s="22"/>
      <c r="Q647" s="26" t="str">
        <f>VLOOKUP(I647,SOURCE!B:M,5,0)</f>
        <v>"XEQM16"</v>
      </c>
      <c r="U647">
        <f t="shared" si="53"/>
        <v>51</v>
      </c>
      <c r="V647" s="53">
        <f t="shared" si="54"/>
        <v>299797199.25280225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str">
        <f>VLOOKUP(C648,SOURCE!$S$3:$Z$2839,8,0)</f>
        <v>ITM_X_g5</v>
      </c>
      <c r="E648" s="26" t="str">
        <f>CHAR(34)&amp;VLOOKUP(C648,SOURCE!$S$3:$Z$2839,6,0)&amp;CHAR(34)</f>
        <v>"XEQM17"</v>
      </c>
      <c r="F648" s="22" t="str">
        <f>VLOOKUP(C648,SOURCE!$S$3:$AA$2839,9,0)&amp;"           {"&amp;D648&amp;",   "&amp;E648&amp;"},"</f>
        <v>//           {ITM_X_g5,   "XEQM17"},</v>
      </c>
      <c r="H648" t="b">
        <f>ISNA(VLOOKUP(J648,J$823:J972,1,0))</f>
        <v>1</v>
      </c>
      <c r="I648" s="27">
        <f>VLOOKUP(C648,SOURCE!S$6:Y$10018,7,0)</f>
        <v>1973</v>
      </c>
      <c r="J648" s="28" t="str">
        <f>VLOOKUP(C648,SOURCE!S$6:Y$10018,6,0)</f>
        <v>XEQM17</v>
      </c>
      <c r="K648" s="30" t="str">
        <f t="shared" si="52"/>
        <v>XEQM17</v>
      </c>
      <c r="L648" s="40" t="str">
        <f>VLOOKUP(C648,SOURCE!S$6:Y$10018,2,0)</f>
        <v>XXEQ</v>
      </c>
      <c r="M648" t="str">
        <f>IF(VLOOKUP(I648,SOURCE!B:M,2,0)="/  { itemToBeCoded","To be coded","")</f>
        <v/>
      </c>
      <c r="N648" s="22"/>
      <c r="Q648" s="26" t="str">
        <f>VLOOKUP(I648,SOURCE!B:M,5,0)</f>
        <v>"XEQM17"</v>
      </c>
      <c r="U648">
        <f t="shared" si="53"/>
        <v>51</v>
      </c>
      <c r="V648" s="53">
        <f t="shared" si="54"/>
        <v>299797199.25280225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str">
        <f>VLOOKUP(C649,SOURCE!$S$3:$Z$2839,8,0)</f>
        <v>ITM_X_g6</v>
      </c>
      <c r="E649" s="26" t="str">
        <f>CHAR(34)&amp;VLOOKUP(C649,SOURCE!$S$3:$Z$2839,6,0)&amp;CHAR(34)</f>
        <v>"XEQM18"</v>
      </c>
      <c r="F649" s="22" t="str">
        <f>VLOOKUP(C649,SOURCE!$S$3:$AA$2839,9,0)&amp;"           {"&amp;D649&amp;",   "&amp;E649&amp;"},"</f>
        <v>//           {ITM_X_g6,   "XEQM18"},</v>
      </c>
      <c r="H649" t="b">
        <f>ISNA(VLOOKUP(J649,J$823:J973,1,0))</f>
        <v>1</v>
      </c>
      <c r="I649" s="27">
        <f>VLOOKUP(C649,SOURCE!S$6:Y$10018,7,0)</f>
        <v>1974</v>
      </c>
      <c r="J649" s="28" t="str">
        <f>VLOOKUP(C649,SOURCE!S$6:Y$10018,6,0)</f>
        <v>XEQM18</v>
      </c>
      <c r="K649" s="30" t="str">
        <f t="shared" si="52"/>
        <v>XEQM18</v>
      </c>
      <c r="L649" s="40" t="str">
        <f>VLOOKUP(C649,SOURCE!S$6:Y$10018,2,0)</f>
        <v>XXEQ</v>
      </c>
      <c r="M649" t="str">
        <f>IF(VLOOKUP(I649,SOURCE!B:M,2,0)="/  { itemToBeCoded","To be coded","")</f>
        <v/>
      </c>
      <c r="N649" s="22"/>
      <c r="Q649" s="26" t="str">
        <f>VLOOKUP(I649,SOURCE!B:M,5,0)</f>
        <v>"XEQM18"</v>
      </c>
      <c r="U649">
        <f t="shared" si="53"/>
        <v>51</v>
      </c>
      <c r="V649" s="53">
        <f t="shared" si="54"/>
        <v>299797199.25280225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str">
        <f>VLOOKUP(C650,SOURCE!$S$3:$Z$2839,8,0)</f>
        <v>ITM_XSAVE</v>
      </c>
      <c r="E650" s="26" t="str">
        <f>CHAR(34)&amp;VLOOKUP(C650,SOURCE!$S$3:$Z$2839,6,0)&amp;CHAR(34)</f>
        <v>"X.SAVE"</v>
      </c>
      <c r="F650" s="22" t="str">
        <f>VLOOKUP(C650,SOURCE!$S$3:$AA$2839,9,0)&amp;"           {"&amp;D650&amp;",   "&amp;E650&amp;"},"</f>
        <v>//           {ITM_XSAVE,   "X.SAVE"},</v>
      </c>
      <c r="H650" t="b">
        <f>ISNA(VLOOKUP(J650,J$823:J974,1,0))</f>
        <v>1</v>
      </c>
      <c r="I650" s="27">
        <f>VLOOKUP(C650,SOURCE!S$6:Y$10018,7,0)</f>
        <v>1975</v>
      </c>
      <c r="J650" s="28" t="str">
        <f>VLOOKUP(C650,SOURCE!S$6:Y$10018,6,0)</f>
        <v>X.SAVE</v>
      </c>
      <c r="K650" s="30" t="str">
        <f t="shared" si="52"/>
        <v>X.SAVE</v>
      </c>
      <c r="L650" s="40" t="str">
        <f>VLOOKUP(C650,SOURCE!S$6:Y$10018,2,0)</f>
        <v>XXEQ</v>
      </c>
      <c r="M650" t="str">
        <f>IF(VLOOKUP(I650,SOURCE!B:M,2,0)="/  { itemToBeCoded","To be coded","")</f>
        <v/>
      </c>
      <c r="N650" s="22"/>
      <c r="Q650" s="26" t="str">
        <f>VLOOKUP(I650,SOURCE!B:M,5,0)</f>
        <v>"X.SAVE"</v>
      </c>
      <c r="U650">
        <f t="shared" si="53"/>
        <v>51</v>
      </c>
      <c r="V650" s="53">
        <f t="shared" si="54"/>
        <v>299797199.25280225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str">
        <f>VLOOKUP(C651,SOURCE!$S$3:$Z$2839,8,0)</f>
        <v>ITM_XLOAD</v>
      </c>
      <c r="E651" s="26" t="str">
        <f>CHAR(34)&amp;VLOOKUP(C651,SOURCE!$S$3:$Z$2839,6,0)&amp;CHAR(34)</f>
        <v>"X.LOAD"</v>
      </c>
      <c r="F651" s="22" t="str">
        <f>VLOOKUP(C651,SOURCE!$S$3:$AA$2839,9,0)&amp;"           {"&amp;D651&amp;",   "&amp;E651&amp;"},"</f>
        <v>//           {ITM_XLOAD,   "X.LOAD"},</v>
      </c>
      <c r="H651" t="b">
        <f>ISNA(VLOOKUP(J651,J$823:J975,1,0))</f>
        <v>1</v>
      </c>
      <c r="I651" s="27">
        <f>VLOOKUP(C651,SOURCE!S$6:Y$10018,7,0)</f>
        <v>1976</v>
      </c>
      <c r="J651" s="28" t="str">
        <f>VLOOKUP(C651,SOURCE!S$6:Y$10018,6,0)</f>
        <v>X.LOAD</v>
      </c>
      <c r="K651" s="30" t="str">
        <f t="shared" si="52"/>
        <v>X.LOAD</v>
      </c>
      <c r="L651" s="40" t="str">
        <f>VLOOKUP(C651,SOURCE!S$6:Y$10018,2,0)</f>
        <v>XXEQ</v>
      </c>
      <c r="M651" t="str">
        <f>IF(VLOOKUP(I651,SOURCE!B:M,2,0)="/  { itemToBeCoded","To be coded","")</f>
        <v/>
      </c>
      <c r="N651" s="22"/>
      <c r="Q651" s="26" t="str">
        <f>VLOOKUP(I651,SOURCE!B:M,5,0)</f>
        <v>"X.LOAD"</v>
      </c>
      <c r="U651">
        <f t="shared" si="53"/>
        <v>51</v>
      </c>
      <c r="V651" s="53">
        <f t="shared" si="54"/>
        <v>299797199.25280225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str">
        <f>VLOOKUP(C652,SOURCE!$S$3:$Z$2839,8,0)</f>
        <v>ITM_CLAIM</v>
      </c>
      <c r="E652" s="26" t="str">
        <f>CHAR(34)&amp;VLOOKUP(C652,SOURCE!$S$3:$Z$2839,6,0)&amp;CHAR(34)</f>
        <v>"EXITCLR"</v>
      </c>
      <c r="F652" s="22" t="str">
        <f>VLOOKUP(C652,SOURCE!$S$3:$AA$2839,9,0)&amp;"           {"&amp;D652&amp;",   "&amp;E652&amp;"},"</f>
        <v>//           {ITM_CLAIM,   "EXITCLR"},</v>
      </c>
      <c r="H652" t="b">
        <f>ISNA(VLOOKUP(J652,J$823:J976,1,0))</f>
        <v>1</v>
      </c>
      <c r="I652" s="27">
        <f>VLOOKUP(C652,SOURCE!S$6:Y$10018,7,0)</f>
        <v>1997</v>
      </c>
      <c r="J652" s="28" t="str">
        <f>VLOOKUP(C652,SOURCE!S$6:Y$10018,6,0)</f>
        <v>EXITCLR</v>
      </c>
      <c r="K652" s="30" t="str">
        <f t="shared" si="52"/>
        <v>EXITCLR</v>
      </c>
      <c r="L652" s="40" t="str">
        <f>VLOOKUP(C652,SOURCE!S$6:Y$10018,2,0)</f>
        <v>Clear</v>
      </c>
      <c r="M652" t="str">
        <f>IF(VLOOKUP(I652,SOURCE!B:M,2,0)="/  { itemToBeCoded","To be coded","")</f>
        <v/>
      </c>
      <c r="N652" s="22"/>
      <c r="Q652" s="26" t="str">
        <f>VLOOKUP(I652,SOURCE!B:M,5,0)</f>
        <v>"EXITCLR"</v>
      </c>
      <c r="U652">
        <f t="shared" si="53"/>
        <v>51</v>
      </c>
      <c r="V652" s="53">
        <f t="shared" si="54"/>
        <v>299797199.25280225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str">
        <f>VLOOKUP(C653,SOURCE!$S$3:$Z$2839,8,0)</f>
        <v>ITM_PLOTLS</v>
      </c>
      <c r="E653" s="26" t="str">
        <f>CHAR(34)&amp;VLOOKUP(C653,SOURCE!$S$3:$Z$2839,6,0)&amp;CHAR(34)</f>
        <v>"PLOTLS"</v>
      </c>
      <c r="F653" s="22" t="str">
        <f>VLOOKUP(C653,SOURCE!$S$3:$AA$2839,9,0)&amp;"           {"&amp;D653&amp;",   "&amp;E653&amp;"},"</f>
        <v xml:space="preserve">           {ITM_PLOTLS,   "PLOTLS"},</v>
      </c>
      <c r="H653" t="b">
        <f>ISNA(VLOOKUP(J653,J$823:J977,1,0))</f>
        <v>1</v>
      </c>
      <c r="I653" s="27">
        <f>VLOOKUP(C653,SOURCE!S$6:Y$10018,7,0)</f>
        <v>2000</v>
      </c>
      <c r="J653" s="28" t="str">
        <f>VLOOKUP(C653,SOURCE!S$6:Y$10018,6,0)</f>
        <v>PLOTLS</v>
      </c>
      <c r="K653" s="30" t="str">
        <f t="shared" si="52"/>
        <v>PLOTLS</v>
      </c>
      <c r="L653" s="40" t="str">
        <f>VLOOKUP(C653,SOURCE!S$6:Y$10018,2,0)</f>
        <v>STAT</v>
      </c>
      <c r="M653" t="str">
        <f>IF(VLOOKUP(I653,SOURCE!B:M,2,0)="/  { itemToBeCoded","To be coded","")</f>
        <v/>
      </c>
      <c r="N653" s="22"/>
      <c r="Q653" s="26" t="str">
        <f>VLOOKUP(I653,SOURCE!B:M,5,0)</f>
        <v>"PLOTLS"</v>
      </c>
      <c r="U653">
        <f t="shared" si="53"/>
        <v>51</v>
      </c>
      <c r="V653" s="53">
        <f t="shared" si="54"/>
        <v>299797199.25280225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str">
        <f>VLOOKUP(C654,SOURCE!$S$3:$Z$2839,8,0)</f>
        <v>ITM_INTG</v>
      </c>
      <c r="E654" s="26" t="str">
        <f>CHAR(34)&amp;VLOOKUP(C654,SOURCE!$S$3:$Z$2839,6,0)&amp;CHAR(34)</f>
        <v>"P_INT"</v>
      </c>
      <c r="F654" s="22" t="str">
        <f>VLOOKUP(C654,SOURCE!$S$3:$AA$2839,9,0)&amp;"           {"&amp;D654&amp;",   "&amp;E654&amp;"},"</f>
        <v xml:space="preserve">           {ITM_INTG,   "P_INT"},</v>
      </c>
      <c r="H654" t="b">
        <f>ISNA(VLOOKUP(J654,J$823:J978,1,0))</f>
        <v>1</v>
      </c>
      <c r="I654" s="27">
        <f>VLOOKUP(C654,SOURCE!S$6:Y$10018,7,0)</f>
        <v>2016</v>
      </c>
      <c r="J654" s="28" t="str">
        <f>VLOOKUP(C654,SOURCE!S$6:Y$10018,6,0)</f>
        <v>P_INT</v>
      </c>
      <c r="K654" s="30" t="str">
        <f t="shared" si="52"/>
        <v>SUMy_BARDELTAx</v>
      </c>
      <c r="L654" s="40" t="str">
        <f>VLOOKUP(C654,SOURCE!S$6:Y$10018,2,0)</f>
        <v>GRF</v>
      </c>
      <c r="M654" t="str">
        <f>IF(VLOOKUP(I654,SOURCE!B:M,2,0)="/  { itemToBeCoded","To be coded","")</f>
        <v/>
      </c>
      <c r="N654" s="22"/>
      <c r="Q654" s="26" t="str">
        <f>VLOOKUP(I654,SOURCE!B:M,5,0)</f>
        <v>STD_SIGMA STD_y_BAR STD_DELTA "x"</v>
      </c>
      <c r="U654">
        <f t="shared" si="53"/>
        <v>51</v>
      </c>
      <c r="V654" s="53">
        <f t="shared" si="54"/>
        <v>299797199.25280225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str">
        <f>VLOOKUP(C655,SOURCE!$S$3:$Z$2839,8,0)</f>
        <v>ITM_DIFF</v>
      </c>
      <c r="E655" s="26" t="str">
        <f>CHAR(34)&amp;VLOOKUP(C655,SOURCE!$S$3:$Z$2839,6,0)&amp;CHAR(34)</f>
        <v>"P_DIFF"</v>
      </c>
      <c r="F655" s="22" t="str">
        <f>VLOOKUP(C655,SOURCE!$S$3:$AA$2839,9,0)&amp;"           {"&amp;D655&amp;",   "&amp;E655&amp;"},"</f>
        <v xml:space="preserve">           {ITM_DIFF,   "P_DIFF"},</v>
      </c>
      <c r="H655" t="b">
        <f>ISNA(VLOOKUP(J655,J$823:J979,1,0))</f>
        <v>1</v>
      </c>
      <c r="I655" s="27">
        <f>VLOOKUP(C655,SOURCE!S$6:Y$10018,7,0)</f>
        <v>2017</v>
      </c>
      <c r="J655" s="28" t="str">
        <f>VLOOKUP(C655,SOURCE!S$6:Y$10018,6,0)</f>
        <v>P_DIFF</v>
      </c>
      <c r="K655" s="30" t="str">
        <f t="shared" si="52"/>
        <v>DELTAy/DELTAx</v>
      </c>
      <c r="L655" s="40" t="str">
        <f>VLOOKUP(C655,SOURCE!S$6:Y$10018,2,0)</f>
        <v>GRF</v>
      </c>
      <c r="M655" t="str">
        <f>IF(VLOOKUP(I655,SOURCE!B:M,2,0)="/  { itemToBeCoded","To be coded","")</f>
        <v/>
      </c>
      <c r="N655" s="22"/>
      <c r="Q655" s="26" t="str">
        <f>VLOOKUP(I655,SOURCE!B:M,5,0)</f>
        <v>STD_DELTA "y/" STD_DELTA "x"</v>
      </c>
      <c r="U655">
        <f t="shared" si="53"/>
        <v>51</v>
      </c>
      <c r="V655" s="53">
        <f t="shared" si="54"/>
        <v>299797199.25280225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str">
        <f>VLOOKUP(C656,SOURCE!$S$3:$Z$2839,8,0)</f>
        <v>ITM_RMS</v>
      </c>
      <c r="E656" s="26" t="str">
        <f>CHAR(34)&amp;VLOOKUP(C656,SOURCE!$S$3:$Z$2839,6,0)&amp;CHAR(34)</f>
        <v>"P_RMS"</v>
      </c>
      <c r="F656" s="22" t="str">
        <f>VLOOKUP(C656,SOURCE!$S$3:$AA$2839,9,0)&amp;"           {"&amp;D656&amp;",   "&amp;E656&amp;"},"</f>
        <v xml:space="preserve">           {ITM_RMS,   "P_RMS"},</v>
      </c>
      <c r="H656" t="b">
        <f>ISNA(VLOOKUP(J656,J$823:J980,1,0))</f>
        <v>1</v>
      </c>
      <c r="I656" s="27">
        <f>VLOOKUP(C656,SOURCE!S$6:Y$10018,7,0)</f>
        <v>2018</v>
      </c>
      <c r="J656" s="28" t="str">
        <f>VLOOKUP(C656,SOURCE!S$6:Y$10018,6,0)</f>
        <v>P_RMS</v>
      </c>
      <c r="K656" s="30" t="str">
        <f t="shared" si="52"/>
        <v>RMS</v>
      </c>
      <c r="L656" s="40" t="str">
        <f>VLOOKUP(C656,SOURCE!S$6:Y$10018,2,0)</f>
        <v>GRF</v>
      </c>
      <c r="M656" t="str">
        <f>IF(VLOOKUP(I656,SOURCE!B:M,2,0)="/  { itemToBeCoded","To be coded","")</f>
        <v/>
      </c>
      <c r="N656" s="22"/>
      <c r="Q656" s="26" t="str">
        <f>VLOOKUP(I656,SOURCE!B:M,5,0)</f>
        <v>"RMS"</v>
      </c>
      <c r="U656">
        <f t="shared" si="53"/>
        <v>51</v>
      </c>
      <c r="V656" s="53">
        <f t="shared" si="54"/>
        <v>299797199.25280225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str">
        <f>VLOOKUP(C657,SOURCE!$S$3:$Z$2839,8,0)</f>
        <v>ITM_SHADE</v>
      </c>
      <c r="E657" s="26" t="str">
        <f>CHAR(34)&amp;VLOOKUP(C657,SOURCE!$S$3:$Z$2839,6,0)&amp;CHAR(34)</f>
        <v>"P_SHADE"</v>
      </c>
      <c r="F657" s="22" t="str">
        <f>VLOOKUP(C657,SOURCE!$S$3:$AA$2839,9,0)&amp;"           {"&amp;D657&amp;",   "&amp;E657&amp;"},"</f>
        <v xml:space="preserve">           {ITM_SHADE,   "P_SHADE"},</v>
      </c>
      <c r="H657" t="b">
        <f>ISNA(VLOOKUP(J657,J$823:J981,1,0))</f>
        <v>1</v>
      </c>
      <c r="I657" s="27">
        <f>VLOOKUP(C657,SOURCE!S$6:Y$10018,7,0)</f>
        <v>2019</v>
      </c>
      <c r="J657" s="28" t="str">
        <f>VLOOKUP(C657,SOURCE!S$6:Y$10018,6,0)</f>
        <v>P_SHADE</v>
      </c>
      <c r="K657" s="30" t="str">
        <f t="shared" si="52"/>
        <v>INTEGRALAREA</v>
      </c>
      <c r="L657" s="40" t="str">
        <f>VLOOKUP(C657,SOURCE!S$6:Y$10018,2,0)</f>
        <v>GRF</v>
      </c>
      <c r="M657" t="str">
        <f>IF(VLOOKUP(I657,SOURCE!B:M,2,0)="/  { itemToBeCoded","To be coded","")</f>
        <v/>
      </c>
      <c r="N657" s="22"/>
      <c r="Q657" s="26" t="str">
        <f>VLOOKUP(I657,SOURCE!B:M,5,0)</f>
        <v>STD_INTEGRAL "AREA"</v>
      </c>
      <c r="U657">
        <f t="shared" si="53"/>
        <v>51</v>
      </c>
      <c r="V657" s="53">
        <f t="shared" si="54"/>
        <v>299797199.25280225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str">
        <f>VLOOKUP(C658,SOURCE!$S$3:$Z$2839,8,0)</f>
        <v>ITM_CLGRF</v>
      </c>
      <c r="E658" s="26" t="str">
        <f>CHAR(34)&amp;VLOOKUP(C658,SOURCE!$S$3:$Z$2839,6,0)&amp;CHAR(34)</f>
        <v>"CLGRF"</v>
      </c>
      <c r="F658" s="22" t="str">
        <f>VLOOKUP(C658,SOURCE!$S$3:$AA$2839,9,0)&amp;"           {"&amp;D658&amp;",   "&amp;E658&amp;"},"</f>
        <v xml:space="preserve">           {ITM_CLGRF,   "CLGRF"},</v>
      </c>
      <c r="H658" t="b">
        <f>ISNA(VLOOKUP(J658,J$823:J982,1,0))</f>
        <v>1</v>
      </c>
      <c r="I658" s="27">
        <f>VLOOKUP(C658,SOURCE!S$6:Y$10018,7,0)</f>
        <v>2025</v>
      </c>
      <c r="J658" s="28" t="str">
        <f>VLOOKUP(C658,SOURCE!S$6:Y$10018,6,0)</f>
        <v>CLGRF</v>
      </c>
      <c r="K658" s="30" t="str">
        <f t="shared" si="52"/>
        <v>CLGRF</v>
      </c>
      <c r="L658" s="40" t="str">
        <f>VLOOKUP(C658,SOURCE!S$6:Y$10018,2,0)</f>
        <v>Clear</v>
      </c>
      <c r="M658" t="str">
        <f>IF(VLOOKUP(I658,SOURCE!B:M,2,0)="/  { itemToBeCoded","To be coded","")</f>
        <v/>
      </c>
      <c r="N658" s="22"/>
      <c r="Q658" s="26" t="str">
        <f>VLOOKUP(I658,SOURCE!B:M,5,0)</f>
        <v>"CLGRF"</v>
      </c>
      <c r="U658">
        <f t="shared" si="53"/>
        <v>51</v>
      </c>
      <c r="V658" s="53">
        <f t="shared" si="54"/>
        <v>299797199.25280225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str">
        <f>VLOOKUP(C659,SOURCE!$S$3:$Z$2839,8,0)</f>
        <v>ITM_PLOT_XY</v>
      </c>
      <c r="E659" s="26" t="str">
        <f>CHAR(34)&amp;VLOOKUP(C659,SOURCE!$S$3:$Z$2839,6,0)&amp;CHAR(34)</f>
        <v>"PLOTXY"</v>
      </c>
      <c r="F659" s="22" t="str">
        <f>VLOOKUP(C659,SOURCE!$S$3:$AA$2839,9,0)&amp;"           {"&amp;D659&amp;",   "&amp;E659&amp;"},"</f>
        <v xml:space="preserve">           {ITM_PLOT_XY,   "PLOTXY"},</v>
      </c>
      <c r="H659" t="b">
        <f>ISNA(VLOOKUP(J659,J$823:J983,1,0))</f>
        <v>1</v>
      </c>
      <c r="I659" s="27">
        <f>VLOOKUP(C659,SOURCE!S$6:Y$10018,7,0)</f>
        <v>2032</v>
      </c>
      <c r="J659" s="28" t="str">
        <f>VLOOKUP(C659,SOURCE!S$6:Y$10018,6,0)</f>
        <v>PLOTXY</v>
      </c>
      <c r="K659" s="30" t="str">
        <f t="shared" si="52"/>
        <v>PLOTXY</v>
      </c>
      <c r="L659" s="40" t="str">
        <f>VLOOKUP(C659,SOURCE!S$6:Y$10018,2,0)</f>
        <v>STAT</v>
      </c>
      <c r="M659" t="str">
        <f>IF(VLOOKUP(I659,SOURCE!B:M,2,0)="/  { itemToBeCoded","To be coded","")</f>
        <v/>
      </c>
      <c r="N659" s="22"/>
      <c r="Q659" s="26" t="str">
        <f>VLOOKUP(I659,SOURCE!B:M,5,0)</f>
        <v>"PLOTXY"</v>
      </c>
      <c r="U659">
        <f t="shared" si="53"/>
        <v>51</v>
      </c>
      <c r="V659" s="53">
        <f t="shared" si="54"/>
        <v>299797199.25280225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str">
        <f>VLOOKUP(C660,SOURCE!$S$3:$Z$2839,8,0)</f>
        <v>ITM_3x1TOSTK</v>
      </c>
      <c r="E660" s="26" t="str">
        <f>CHAR(34)&amp;VLOOKUP(C660,SOURCE!$S$3:$Z$2839,6,0)&amp;CHAR(34)</f>
        <v>"M&gt;ZYX"</v>
      </c>
      <c r="F660" s="22" t="str">
        <f>VLOOKUP(C660,SOURCE!$S$3:$AA$2839,9,0)&amp;"           {"&amp;D660&amp;",   "&amp;E660&amp;"},"</f>
        <v xml:space="preserve">           {ITM_3x1TOSTK,   "M&gt;ZYX"},</v>
      </c>
      <c r="H660" t="b">
        <f>ISNA(VLOOKUP(J660,J$823:J984,1,0))</f>
        <v>1</v>
      </c>
      <c r="I660" s="27">
        <f>VLOOKUP(C660,SOURCE!S$6:Y$10018,7,0)</f>
        <v>2033</v>
      </c>
      <c r="J660" s="28" t="str">
        <f>VLOOKUP(C660,SOURCE!S$6:Y$10018,6,0)</f>
        <v>M&gt;ZYX</v>
      </c>
      <c r="K660" s="30" t="str">
        <f t="shared" si="52"/>
        <v>M&gt;zyx</v>
      </c>
      <c r="L660" s="40" t="str">
        <f>VLOOKUP(C660,SOURCE!S$6:Y$10018,2,0)</f>
        <v>CUSTOM TEMP</v>
      </c>
      <c r="M660" t="str">
        <f>IF(VLOOKUP(I660,SOURCE!B:M,2,0)="/  { itemToBeCoded","To be coded","")</f>
        <v/>
      </c>
      <c r="N660" s="22"/>
      <c r="Q660" s="26" t="str">
        <f>VLOOKUP(I660,SOURCE!B:M,5,0)</f>
        <v>"M" STD_RIGHT_ARROW "zyx"</v>
      </c>
      <c r="U660">
        <f t="shared" si="53"/>
        <v>51</v>
      </c>
      <c r="V660" s="53">
        <f t="shared" si="54"/>
        <v>299797199.25280225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str">
        <f>VLOOKUP(C661,SOURCE!$S$3:$Z$2839,8,0)</f>
        <v>ITM_PLOTRST</v>
      </c>
      <c r="E661" s="26" t="str">
        <f>CHAR(34)&amp;VLOOKUP(C661,SOURCE!$S$3:$Z$2839,6,0)&amp;CHAR(34)</f>
        <v>"PLTRST"</v>
      </c>
      <c r="F661" s="22" t="str">
        <f>VLOOKUP(C661,SOURCE!$S$3:$AA$2839,9,0)&amp;"           {"&amp;D661&amp;",   "&amp;E661&amp;"},"</f>
        <v xml:space="preserve">           {ITM_PLOTRST,   "PLTRST"},</v>
      </c>
      <c r="H661" t="b">
        <f>ISNA(VLOOKUP(J661,J$823:J985,1,0))</f>
        <v>1</v>
      </c>
      <c r="I661" s="27">
        <f>VLOOKUP(C661,SOURCE!S$6:Y$10018,7,0)</f>
        <v>2034</v>
      </c>
      <c r="J661" s="28" t="str">
        <f>VLOOKUP(C661,SOURCE!S$6:Y$10018,6,0)</f>
        <v>PLTRST</v>
      </c>
      <c r="K661" s="30" t="str">
        <f t="shared" si="52"/>
        <v>PLTRST</v>
      </c>
      <c r="L661" s="40" t="str">
        <f>VLOOKUP(C661,SOURCE!S$6:Y$10018,2,0)</f>
        <v>STAT</v>
      </c>
      <c r="M661" t="str">
        <f>IF(VLOOKUP(I661,SOURCE!B:M,2,0)="/  { itemToBeCoded","To be coded","")</f>
        <v/>
      </c>
      <c r="N661" s="22"/>
      <c r="Q661" s="26" t="str">
        <f>VLOOKUP(I661,SOURCE!B:M,5,0)</f>
        <v>"PLTRST"</v>
      </c>
      <c r="U661">
        <f t="shared" si="53"/>
        <v>51</v>
      </c>
      <c r="V661" s="53">
        <f t="shared" si="54"/>
        <v>299797199.25280225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str">
        <f>VLOOKUP(C662,SOURCE!$S$3:$Z$2839,8,0)</f>
        <v>ITM_T_EXPF</v>
      </c>
      <c r="E662" s="26" t="str">
        <f>CHAR(34)&amp;VLOOKUP(C662,SOURCE!$S$3:$Z$2839,6,0)&amp;CHAR(34)</f>
        <v>"EXPF"</v>
      </c>
      <c r="F662" s="22" t="str">
        <f>VLOOKUP(C662,SOURCE!$S$3:$AA$2839,9,0)&amp;"           {"&amp;D662&amp;",   "&amp;E662&amp;"},"</f>
        <v>//           {ITM_T_EXPF,   "EXPF"},</v>
      </c>
      <c r="H662" t="b">
        <f>ISNA(VLOOKUP(J662,J$823:J986,1,0))</f>
        <v>1</v>
      </c>
      <c r="I662" s="27">
        <f>VLOOKUP(C662,SOURCE!S$6:Y$10018,7,0)</f>
        <v>2041</v>
      </c>
      <c r="J662" s="28" t="str">
        <f>VLOOKUP(C662,SOURCE!S$6:Y$10018,6,0)</f>
        <v>EXPF</v>
      </c>
      <c r="K662" s="30" t="str">
        <f t="shared" si="52"/>
        <v>ExpF</v>
      </c>
      <c r="L662" s="40" t="str">
        <f>VLOOKUP(C662,SOURCE!S$6:Y$10018,2,0)</f>
        <v/>
      </c>
      <c r="M662" t="str">
        <f>IF(VLOOKUP(I662,SOURCE!B:M,2,0)="/  { itemToBeCoded","To be coded","")</f>
        <v/>
      </c>
      <c r="N662" s="22"/>
      <c r="Q662" s="26" t="str">
        <f>VLOOKUP(I662,SOURCE!B:M,5,0)</f>
        <v>"ExpF"</v>
      </c>
      <c r="U662">
        <f t="shared" si="53"/>
        <v>51</v>
      </c>
      <c r="V662" s="53">
        <f t="shared" si="54"/>
        <v>299797199.25280225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str">
        <f>VLOOKUP(C663,SOURCE!$S$3:$Z$2839,8,0)</f>
        <v>ITM_T_LINF</v>
      </c>
      <c r="E663" s="26" t="str">
        <f>CHAR(34)&amp;VLOOKUP(C663,SOURCE!$S$3:$Z$2839,6,0)&amp;CHAR(34)</f>
        <v>"LINF"</v>
      </c>
      <c r="F663" s="22" t="str">
        <f>VLOOKUP(C663,SOURCE!$S$3:$AA$2839,9,0)&amp;"           {"&amp;D663&amp;",   "&amp;E663&amp;"},"</f>
        <v>//           {ITM_T_LINF,   "LINF"},</v>
      </c>
      <c r="H663" t="b">
        <f>ISNA(VLOOKUP(J663,J$823:J987,1,0))</f>
        <v>1</v>
      </c>
      <c r="I663" s="27">
        <f>VLOOKUP(C663,SOURCE!S$6:Y$10018,7,0)</f>
        <v>2042</v>
      </c>
      <c r="J663" s="28" t="str">
        <f>VLOOKUP(C663,SOURCE!S$6:Y$10018,6,0)</f>
        <v>LINF</v>
      </c>
      <c r="K663" s="30" t="str">
        <f t="shared" si="52"/>
        <v>LinF</v>
      </c>
      <c r="L663" s="40" t="str">
        <f>VLOOKUP(C663,SOURCE!S$6:Y$10018,2,0)</f>
        <v/>
      </c>
      <c r="M663" t="str">
        <f>IF(VLOOKUP(I663,SOURCE!B:M,2,0)="/  { itemToBeCoded","To be coded","")</f>
        <v/>
      </c>
      <c r="N663" s="22"/>
      <c r="Q663" s="26" t="str">
        <f>VLOOKUP(I663,SOURCE!B:M,5,0)</f>
        <v>"LinF"</v>
      </c>
      <c r="U663">
        <f t="shared" si="53"/>
        <v>51</v>
      </c>
      <c r="V663" s="53">
        <f t="shared" si="54"/>
        <v>299797199.25280225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str">
        <f>VLOOKUP(C664,SOURCE!$S$3:$Z$2839,8,0)</f>
        <v>ITM_T_LOGF</v>
      </c>
      <c r="E664" s="26" t="str">
        <f>CHAR(34)&amp;VLOOKUP(C664,SOURCE!$S$3:$Z$2839,6,0)&amp;CHAR(34)</f>
        <v>"LOGF"</v>
      </c>
      <c r="F664" s="22" t="str">
        <f>VLOOKUP(C664,SOURCE!$S$3:$AA$2839,9,0)&amp;"           {"&amp;D664&amp;",   "&amp;E664&amp;"},"</f>
        <v>//           {ITM_T_LOGF,   "LOGF"},</v>
      </c>
      <c r="H664" t="b">
        <f>ISNA(VLOOKUP(J664,J$823:J988,1,0))</f>
        <v>1</v>
      </c>
      <c r="I664" s="27">
        <f>VLOOKUP(C664,SOURCE!S$6:Y$10018,7,0)</f>
        <v>2043</v>
      </c>
      <c r="J664" s="28" t="str">
        <f>VLOOKUP(C664,SOURCE!S$6:Y$10018,6,0)</f>
        <v>LOGF</v>
      </c>
      <c r="K664" s="30" t="str">
        <f t="shared" si="52"/>
        <v>LogF</v>
      </c>
      <c r="L664" s="40" t="str">
        <f>VLOOKUP(C664,SOURCE!S$6:Y$10018,2,0)</f>
        <v/>
      </c>
      <c r="M664" t="str">
        <f>IF(VLOOKUP(I664,SOURCE!B:M,2,0)="/  { itemToBeCoded","To be coded","")</f>
        <v/>
      </c>
      <c r="N664" s="22"/>
      <c r="Q664" s="26" t="str">
        <f>VLOOKUP(I664,SOURCE!B:M,5,0)</f>
        <v>"LogF"</v>
      </c>
      <c r="U664">
        <f t="shared" si="53"/>
        <v>51</v>
      </c>
      <c r="V664" s="53">
        <f t="shared" si="54"/>
        <v>299797199.25280225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str">
        <f>VLOOKUP(C665,SOURCE!$S$3:$Z$2839,8,0)</f>
        <v>ITM_T_ORTHOF</v>
      </c>
      <c r="E665" s="26" t="str">
        <f>CHAR(34)&amp;VLOOKUP(C665,SOURCE!$S$3:$Z$2839,6,0)&amp;CHAR(34)</f>
        <v>"ORTHOF"</v>
      </c>
      <c r="F665" s="22" t="str">
        <f>VLOOKUP(C665,SOURCE!$S$3:$AA$2839,9,0)&amp;"           {"&amp;D665&amp;",   "&amp;E665&amp;"},"</f>
        <v>//           {ITM_T_ORTHOF,   "ORTHOF"},</v>
      </c>
      <c r="H665" t="b">
        <f>ISNA(VLOOKUP(J665,J$823:J989,1,0))</f>
        <v>1</v>
      </c>
      <c r="I665" s="27">
        <f>VLOOKUP(C665,SOURCE!S$6:Y$10018,7,0)</f>
        <v>2044</v>
      </c>
      <c r="J665" s="28" t="str">
        <f>VLOOKUP(C665,SOURCE!S$6:Y$10018,6,0)</f>
        <v>ORTHOF</v>
      </c>
      <c r="K665" s="30" t="str">
        <f t="shared" si="52"/>
        <v>OrthoF</v>
      </c>
      <c r="L665" s="40" t="str">
        <f>VLOOKUP(C665,SOURCE!S$6:Y$10018,2,0)</f>
        <v/>
      </c>
      <c r="M665" t="str">
        <f>IF(VLOOKUP(I665,SOURCE!B:M,2,0)="/  { itemToBeCoded","To be coded","")</f>
        <v/>
      </c>
      <c r="N665" s="22"/>
      <c r="Q665" s="26" t="str">
        <f>VLOOKUP(I665,SOURCE!B:M,5,0)</f>
        <v>"OrthoF"</v>
      </c>
      <c r="U665">
        <f t="shared" si="53"/>
        <v>51</v>
      </c>
      <c r="V665" s="53">
        <f t="shared" si="54"/>
        <v>299797199.25280225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str">
        <f>VLOOKUP(C666,SOURCE!$S$3:$Z$2839,8,0)</f>
        <v>ITM_T_POWERF</v>
      </c>
      <c r="E666" s="26" t="str">
        <f>CHAR(34)&amp;VLOOKUP(C666,SOURCE!$S$3:$Z$2839,6,0)&amp;CHAR(34)</f>
        <v>"POWERF"</v>
      </c>
      <c r="F666" s="22" t="str">
        <f>VLOOKUP(C666,SOURCE!$S$3:$AA$2839,9,0)&amp;"           {"&amp;D666&amp;",   "&amp;E666&amp;"},"</f>
        <v>//           {ITM_T_POWERF,   "POWERF"},</v>
      </c>
      <c r="H666" t="b">
        <f>ISNA(VLOOKUP(J666,J$823:J990,1,0))</f>
        <v>1</v>
      </c>
      <c r="I666" s="27">
        <f>VLOOKUP(C666,SOURCE!S$6:Y$10018,7,0)</f>
        <v>2045</v>
      </c>
      <c r="J666" s="28" t="str">
        <f>VLOOKUP(C666,SOURCE!S$6:Y$10018,6,0)</f>
        <v>POWERF</v>
      </c>
      <c r="K666" s="30" t="str">
        <f t="shared" si="52"/>
        <v>PowerF</v>
      </c>
      <c r="L666" s="40" t="str">
        <f>VLOOKUP(C666,SOURCE!S$6:Y$10018,2,0)</f>
        <v/>
      </c>
      <c r="M666" t="str">
        <f>IF(VLOOKUP(I666,SOURCE!B:M,2,0)="/  { itemToBeCoded","To be coded","")</f>
        <v/>
      </c>
      <c r="N666" s="22"/>
      <c r="Q666" s="26" t="str">
        <f>VLOOKUP(I666,SOURCE!B:M,5,0)</f>
        <v>"PowerF"</v>
      </c>
      <c r="U666">
        <f t="shared" si="53"/>
        <v>51</v>
      </c>
      <c r="V666" s="53">
        <f t="shared" si="54"/>
        <v>299797199.25280225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str">
        <f>VLOOKUP(C667,SOURCE!$S$3:$Z$2839,8,0)</f>
        <v>ITM_T_GAUSSF</v>
      </c>
      <c r="E667" s="26" t="str">
        <f>CHAR(34)&amp;VLOOKUP(C667,SOURCE!$S$3:$Z$2839,6,0)&amp;CHAR(34)</f>
        <v>"GAUSSF"</v>
      </c>
      <c r="F667" s="22" t="str">
        <f>VLOOKUP(C667,SOURCE!$S$3:$AA$2839,9,0)&amp;"           {"&amp;D667&amp;",   "&amp;E667&amp;"},"</f>
        <v>//           {ITM_T_GAUSSF,   "GAUSSF"},</v>
      </c>
      <c r="H667" t="b">
        <f>ISNA(VLOOKUP(J667,J$823:J991,1,0))</f>
        <v>1</v>
      </c>
      <c r="I667" s="27">
        <f>VLOOKUP(C667,SOURCE!S$6:Y$10018,7,0)</f>
        <v>2046</v>
      </c>
      <c r="J667" s="28" t="str">
        <f>VLOOKUP(C667,SOURCE!S$6:Y$10018,6,0)</f>
        <v>GAUSSF</v>
      </c>
      <c r="K667" s="30" t="str">
        <f t="shared" si="52"/>
        <v>GaussF</v>
      </c>
      <c r="L667" s="40" t="str">
        <f>VLOOKUP(C667,SOURCE!S$6:Y$10018,2,0)</f>
        <v/>
      </c>
      <c r="M667" t="str">
        <f>IF(VLOOKUP(I667,SOURCE!B:M,2,0)="/  { itemToBeCoded","To be coded","")</f>
        <v/>
      </c>
      <c r="N667" s="22"/>
      <c r="Q667" s="26" t="str">
        <f>VLOOKUP(I667,SOURCE!B:M,5,0)</f>
        <v>"GaussF"</v>
      </c>
      <c r="U667">
        <f t="shared" si="53"/>
        <v>51</v>
      </c>
      <c r="V667" s="53">
        <f t="shared" si="54"/>
        <v>299797199.25280225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str">
        <f>VLOOKUP(C668,SOURCE!$S$3:$Z$2839,8,0)</f>
        <v>ITM_T_CAUCHF</v>
      </c>
      <c r="E668" s="26" t="str">
        <f>CHAR(34)&amp;VLOOKUP(C668,SOURCE!$S$3:$Z$2839,6,0)&amp;CHAR(34)</f>
        <v>"CAUCHF"</v>
      </c>
      <c r="F668" s="22" t="str">
        <f>VLOOKUP(C668,SOURCE!$S$3:$AA$2839,9,0)&amp;"           {"&amp;D668&amp;",   "&amp;E668&amp;"},"</f>
        <v>//           {ITM_T_CAUCHF,   "CAUCHF"},</v>
      </c>
      <c r="H668" t="b">
        <f>ISNA(VLOOKUP(J668,J$823:J992,1,0))</f>
        <v>1</v>
      </c>
      <c r="I668" s="27">
        <f>VLOOKUP(C668,SOURCE!S$6:Y$10018,7,0)</f>
        <v>2047</v>
      </c>
      <c r="J668" s="28" t="str">
        <f>VLOOKUP(C668,SOURCE!S$6:Y$10018,6,0)</f>
        <v>CAUCHF</v>
      </c>
      <c r="K668" s="30" t="str">
        <f t="shared" si="52"/>
        <v>CauchF</v>
      </c>
      <c r="L668" s="40" t="str">
        <f>VLOOKUP(C668,SOURCE!S$6:Y$10018,2,0)</f>
        <v/>
      </c>
      <c r="M668" t="str">
        <f>IF(VLOOKUP(I668,SOURCE!B:M,2,0)="/  { itemToBeCoded","To be coded","")</f>
        <v/>
      </c>
      <c r="N668" s="22"/>
      <c r="Q668" s="26" t="str">
        <f>VLOOKUP(I668,SOURCE!B:M,5,0)</f>
        <v>"CauchF"</v>
      </c>
      <c r="U668">
        <f t="shared" si="53"/>
        <v>51</v>
      </c>
      <c r="V668" s="53">
        <f t="shared" si="54"/>
        <v>299797199.25280225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str">
        <f>VLOOKUP(C669,SOURCE!$S$3:$Z$2839,8,0)</f>
        <v>ITM_T_PARABF</v>
      </c>
      <c r="E669" s="26" t="str">
        <f>CHAR(34)&amp;VLOOKUP(C669,SOURCE!$S$3:$Z$2839,6,0)&amp;CHAR(34)</f>
        <v>"PARABF"</v>
      </c>
      <c r="F669" s="22" t="str">
        <f>VLOOKUP(C669,SOURCE!$S$3:$AA$2839,9,0)&amp;"           {"&amp;D669&amp;",   "&amp;E669&amp;"},"</f>
        <v>//           {ITM_T_PARABF,   "PARABF"},</v>
      </c>
      <c r="H669" t="b">
        <f>ISNA(VLOOKUP(J669,J$823:J993,1,0))</f>
        <v>1</v>
      </c>
      <c r="I669" s="27">
        <f>VLOOKUP(C669,SOURCE!S$6:Y$10018,7,0)</f>
        <v>2048</v>
      </c>
      <c r="J669" s="28" t="str">
        <f>VLOOKUP(C669,SOURCE!S$6:Y$10018,6,0)</f>
        <v>PARABF</v>
      </c>
      <c r="K669" s="30" t="str">
        <f t="shared" si="52"/>
        <v>ParabF</v>
      </c>
      <c r="L669" s="40" t="str">
        <f>VLOOKUP(C669,SOURCE!S$6:Y$10018,2,0)</f>
        <v/>
      </c>
      <c r="M669" t="str">
        <f>IF(VLOOKUP(I669,SOURCE!B:M,2,0)="/  { itemToBeCoded","To be coded","")</f>
        <v/>
      </c>
      <c r="N669" s="22"/>
      <c r="Q669" s="26" t="str">
        <f>VLOOKUP(I669,SOURCE!B:M,5,0)</f>
        <v>"ParabF"</v>
      </c>
      <c r="U669">
        <f t="shared" si="53"/>
        <v>51</v>
      </c>
      <c r="V669" s="53">
        <f t="shared" si="54"/>
        <v>299797199.25280225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str">
        <f>VLOOKUP(C670,SOURCE!$S$3:$Z$2839,8,0)</f>
        <v>ITM_T_HYPF</v>
      </c>
      <c r="E670" s="26" t="str">
        <f>CHAR(34)&amp;VLOOKUP(C670,SOURCE!$S$3:$Z$2839,6,0)&amp;CHAR(34)</f>
        <v>"HYPF"</v>
      </c>
      <c r="F670" s="22" t="str">
        <f>VLOOKUP(C670,SOURCE!$S$3:$AA$2839,9,0)&amp;"           {"&amp;D670&amp;",   "&amp;E670&amp;"},"</f>
        <v>//           {ITM_T_HYPF,   "HYPF"},</v>
      </c>
      <c r="H670" t="b">
        <f>ISNA(VLOOKUP(J670,J$823:J994,1,0))</f>
        <v>1</v>
      </c>
      <c r="I670" s="27">
        <f>VLOOKUP(C670,SOURCE!S$6:Y$10018,7,0)</f>
        <v>2049</v>
      </c>
      <c r="J670" s="28" t="str">
        <f>VLOOKUP(C670,SOURCE!S$6:Y$10018,6,0)</f>
        <v>HYPF</v>
      </c>
      <c r="K670" s="30" t="str">
        <f t="shared" si="52"/>
        <v>HypF</v>
      </c>
      <c r="L670" s="40" t="str">
        <f>VLOOKUP(C670,SOURCE!S$6:Y$10018,2,0)</f>
        <v/>
      </c>
      <c r="M670" t="str">
        <f>IF(VLOOKUP(I670,SOURCE!B:M,2,0)="/  { itemToBeCoded","To be coded","")</f>
        <v/>
      </c>
      <c r="N670" s="22"/>
      <c r="Q670" s="26" t="str">
        <f>VLOOKUP(I670,SOURCE!B:M,5,0)</f>
        <v>"HypF"</v>
      </c>
      <c r="U670">
        <f t="shared" si="53"/>
        <v>51</v>
      </c>
      <c r="V670" s="53">
        <f t="shared" si="54"/>
        <v>299797199.25280225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str">
        <f>VLOOKUP(C671,SOURCE!$S$3:$Z$2839,8,0)</f>
        <v>ITM_T_ROOTF</v>
      </c>
      <c r="E671" s="26" t="str">
        <f>CHAR(34)&amp;VLOOKUP(C671,SOURCE!$S$3:$Z$2839,6,0)&amp;CHAR(34)</f>
        <v>"ROOTF"</v>
      </c>
      <c r="F671" s="22" t="str">
        <f>VLOOKUP(C671,SOURCE!$S$3:$AA$2839,9,0)&amp;"           {"&amp;D671&amp;",   "&amp;E671&amp;"},"</f>
        <v>//           {ITM_T_ROOTF,   "ROOTF"},</v>
      </c>
      <c r="H671" t="b">
        <f>ISNA(VLOOKUP(J671,J$823:J995,1,0))</f>
        <v>1</v>
      </c>
      <c r="I671" s="27">
        <f>VLOOKUP(C671,SOURCE!S$6:Y$10018,7,0)</f>
        <v>2050</v>
      </c>
      <c r="J671" s="28" t="str">
        <f>VLOOKUP(C671,SOURCE!S$6:Y$10018,6,0)</f>
        <v>ROOTF</v>
      </c>
      <c r="K671" s="30" t="str">
        <f t="shared" si="52"/>
        <v>RootF</v>
      </c>
      <c r="L671" s="40" t="str">
        <f>VLOOKUP(C671,SOURCE!S$6:Y$10018,2,0)</f>
        <v/>
      </c>
      <c r="M671" t="str">
        <f>IF(VLOOKUP(I671,SOURCE!B:M,2,0)="/  { itemToBeCoded","To be coded","")</f>
        <v/>
      </c>
      <c r="N671" s="22"/>
      <c r="Q671" s="26" t="str">
        <f>VLOOKUP(I671,SOURCE!B:M,5,0)</f>
        <v>"RootF"</v>
      </c>
      <c r="U671">
        <f t="shared" si="53"/>
        <v>51</v>
      </c>
      <c r="V671" s="53">
        <f t="shared" si="54"/>
        <v>299797199.25280225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str">
        <f>VLOOKUP(C672,SOURCE!$S$3:$Z$2839,8,0)</f>
        <v>ITM_RSTF</v>
      </c>
      <c r="E672" s="26" t="str">
        <f>CHAR(34)&amp;VLOOKUP(C672,SOURCE!$S$3:$Z$2839,6,0)&amp;CHAR(34)</f>
        <v>"RESETF"</v>
      </c>
      <c r="F672" s="22" t="str">
        <f>VLOOKUP(C672,SOURCE!$S$3:$AA$2839,9,0)&amp;"           {"&amp;D672&amp;",   "&amp;E672&amp;"},"</f>
        <v>//           {ITM_RSTF,   "RESETF"},</v>
      </c>
      <c r="H672" t="b">
        <f>ISNA(VLOOKUP(J672,J$823:J996,1,0))</f>
        <v>1</v>
      </c>
      <c r="I672" s="27">
        <f>VLOOKUP(C672,SOURCE!S$6:Y$10018,7,0)</f>
        <v>2051</v>
      </c>
      <c r="J672" s="28" t="str">
        <f>VLOOKUP(C672,SOURCE!S$6:Y$10018,6,0)</f>
        <v>RESETF</v>
      </c>
      <c r="K672" s="30" t="str">
        <f t="shared" si="52"/>
        <v>ResetF</v>
      </c>
      <c r="L672" s="40" t="str">
        <f>VLOOKUP(C672,SOURCE!S$6:Y$10018,2,0)</f>
        <v/>
      </c>
      <c r="M672" t="str">
        <f>IF(VLOOKUP(I672,SOURCE!B:M,2,0)="/  { itemToBeCoded","To be coded","")</f>
        <v/>
      </c>
      <c r="N672" s="22"/>
      <c r="Q672" s="26" t="str">
        <f>VLOOKUP(I672,SOURCE!B:M,5,0)</f>
        <v>"ResetF"</v>
      </c>
      <c r="U672">
        <f t="shared" si="53"/>
        <v>51</v>
      </c>
      <c r="V672" s="53">
        <f t="shared" si="54"/>
        <v>299797199.25280225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e">
        <f>VLOOKUP(C673,SOURCE!$S$3:$Z$2839,8,0)</f>
        <v>#N/A</v>
      </c>
      <c r="E673" s="26" t="e">
        <f>CHAR(34)&amp;VLOOKUP(C673,SOURCE!$S$3:$Z$2839,6,0)&amp;CHAR(34)</f>
        <v>#N/A</v>
      </c>
      <c r="F673" s="22" t="e">
        <f>VLOOKUP(C673,SOURCE!$S$3:$AA$2839,9,0)&amp;"           {"&amp;D673&amp;",   "&amp;E673&amp;"},"</f>
        <v>#N/A</v>
      </c>
      <c r="H673" t="b">
        <f>ISNA(VLOOKUP(J673,J$823:J997,1,0))</f>
        <v>1</v>
      </c>
      <c r="I673" s="27" t="e">
        <f>VLOOKUP(C673,SOURCE!S$6:Y$10018,7,0)</f>
        <v>#N/A</v>
      </c>
      <c r="J673" s="28" t="e">
        <f>VLOOKUP(C673,SOURCE!S$6:Y$10018,6,0)</f>
        <v>#N/A</v>
      </c>
      <c r="K673" s="30" t="e">
        <f t="shared" si="52"/>
        <v>#N/A</v>
      </c>
      <c r="L673" s="40" t="e">
        <f>VLOOKUP(C673,SOURCE!S$6:Y$10018,2,0)</f>
        <v>#N/A</v>
      </c>
      <c r="M673" t="e">
        <f>IF(VLOOKUP(I673,SOURCE!B:M,2,0)="/  { itemToBeCoded","To be coded","")</f>
        <v>#N/A</v>
      </c>
      <c r="N673" s="22"/>
      <c r="Q673" s="26" t="e">
        <f>VLOOKUP(I673,SOURCE!B:M,5,0)</f>
        <v>#N/A</v>
      </c>
      <c r="U673">
        <f t="shared" si="53"/>
        <v>51</v>
      </c>
      <c r="V673" s="53">
        <f t="shared" si="54"/>
        <v>299797199.25280225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VLOOKUP(C674,SOURCE!$S$3:$Z$2839,8,0)</f>
        <v>#N/A</v>
      </c>
      <c r="E674" s="26" t="e">
        <f>CHAR(34)&amp;VLOOKUP(C674,SOURCE!$S$3:$Z$2839,6,0)&amp;CHAR(34)</f>
        <v>#N/A</v>
      </c>
      <c r="F674" s="22" t="e">
        <f>VLOOKUP(C674,SOURCE!$S$3:$AA$2839,9,0)&amp;"           {"&amp;D674&amp;",   "&amp;E674&amp;"},"</f>
        <v>#N/A</v>
      </c>
      <c r="H674" t="b">
        <f>ISNA(VLOOKUP(J674,J$823:J998,1,0))</f>
        <v>1</v>
      </c>
      <c r="I674" s="27" t="e">
        <f>VLOOKUP(C674,SOURCE!S$6:Y$10018,7,0)</f>
        <v>#N/A</v>
      </c>
      <c r="J674" s="28" t="e">
        <f>VLOOKUP(C674,SOURCE!S$6:Y$10018,6,0)</f>
        <v>#N/A</v>
      </c>
      <c r="K674" s="30" t="e">
        <f t="shared" si="52"/>
        <v>#N/A</v>
      </c>
      <c r="L674" s="40" t="e">
        <f>VLOOKUP(C674,SOURCE!S$6:Y$10018,2,0)</f>
        <v>#N/A</v>
      </c>
      <c r="M674" t="e">
        <f>IF(VLOOKUP(I674,SOURCE!B:M,2,0)="/  { itemToBeCoded","To be coded","")</f>
        <v>#N/A</v>
      </c>
      <c r="N674" s="22"/>
      <c r="Q674" s="26" t="e">
        <f>VLOOKUP(I674,SOURCE!B:M,5,0)</f>
        <v>#N/A</v>
      </c>
      <c r="U674">
        <f t="shared" si="53"/>
        <v>51</v>
      </c>
      <c r="V674" s="53">
        <f t="shared" si="54"/>
        <v>299797199.25280225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V675" s="150"/>
      <c r="W675" s="143"/>
      <c r="X675" s="143"/>
      <c r="Z675" s="149"/>
      <c r="AA675" s="149"/>
      <c r="AB675" s="149"/>
      <c r="AC675" s="149"/>
      <c r="AD675" s="149"/>
    </row>
  </sheetData>
  <autoFilter ref="A1:AD675" xr:uid="{1F46D7C1-54CB-CA43-ABA0-BF8F58E7A290}"/>
  <conditionalFormatting sqref="B1">
    <cfRule type="cellIs" dxfId="12" priority="5" operator="greaterThan">
      <formula>0</formula>
    </cfRule>
  </conditionalFormatting>
  <conditionalFormatting sqref="A1">
    <cfRule type="cellIs" dxfId="11" priority="4" operator="greaterThan">
      <formula>0</formula>
    </cfRule>
  </conditionalFormatting>
  <conditionalFormatting sqref="A1:B1048576">
    <cfRule type="cellIs" dxfId="10" priority="3" operator="equal">
      <formula>1</formula>
    </cfRule>
  </conditionalFormatting>
  <conditionalFormatting sqref="H1:H1048576">
    <cfRule type="cellIs" dxfId="9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46"/>
  <sheetViews>
    <sheetView topLeftCell="A113" workbookViewId="0">
      <selection activeCell="B147" sqref="B147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4394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4395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4396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4397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4398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4399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4400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4401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4402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4403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4404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4405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4406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4407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4408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4409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4410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4411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4412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4413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4414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4415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4416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4417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4418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4419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4420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4421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4422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4423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4424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4425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4426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4427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4428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4429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4430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4431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4432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4433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4434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4435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4436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4437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4438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4439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4440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4441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4918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4442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4443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4444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4445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4446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4447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4448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4449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4450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4451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4452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4517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4518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4453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4454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4455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4456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4457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4458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4459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4460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4461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4462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4463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4464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4465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4466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4467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4468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4469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4470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4471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4472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4473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4474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4475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4476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4477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4478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4479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4480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4481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4482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4483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4484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4485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4486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4487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4488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4489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4490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4491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4492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4493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4494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4495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4496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4497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4498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4499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4500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4501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4502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4503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4504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4505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4506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4507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4508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4509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4510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4511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4512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4513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4514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4515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4919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4568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4920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4921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234" t="s">
        <v>4922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234" t="s">
        <v>4923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234" t="s">
        <v>4924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4925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234" t="s">
        <v>4926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234" t="s">
        <v>4927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234" t="s">
        <v>4933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234" t="s">
        <v>1330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234" t="s">
        <v>1270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234" t="s">
        <v>1413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234" t="s">
        <v>1412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234" t="s">
        <v>151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234" t="s">
        <v>152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234" t="s">
        <v>155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234" t="s">
        <v>156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234" t="s">
        <v>260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234" t="s">
        <v>286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4181</v>
      </c>
    </row>
    <row r="3" spans="1:12">
      <c r="E3" t="s">
        <v>4096</v>
      </c>
      <c r="F3" t="s">
        <v>4097</v>
      </c>
    </row>
    <row r="4" spans="1:12">
      <c r="A4" t="s">
        <v>4101</v>
      </c>
      <c r="B4" t="str">
        <f>"11 ENTER PRIME? "</f>
        <v xml:space="preserve">11 ENTER PRIME? </v>
      </c>
      <c r="E4">
        <v>1</v>
      </c>
      <c r="F4">
        <v>1</v>
      </c>
      <c r="H4" s="139" t="str">
        <f>SUBSTITUTE("GTO_SZ M1 DROP 1 EXIT 1 SUM+",",",".")</f>
        <v>GTO_SZ M1 DROP 1 EXIT 1 SUM+</v>
      </c>
      <c r="L4" s="139" t="str">
        <f t="shared" ref="L4:L35" si="0">IF(B4="DONE","",B4&amp;" "&amp;H4)</f>
        <v>11 ENTER PRIME?  GTO_SZ M1 DROP 1 EXIT 1 SUM+</v>
      </c>
    </row>
    <row r="5" spans="1:12">
      <c r="A5" t="s">
        <v>4102</v>
      </c>
      <c r="B5" t="s">
        <v>4179</v>
      </c>
      <c r="E5">
        <v>1</v>
      </c>
      <c r="F5">
        <v>11</v>
      </c>
      <c r="H5" t="str">
        <f>SUBSTITUTE(IF(F5&lt;0,-F5&amp;" CHS ",F5)&amp;" GSB M2",",",".")</f>
        <v>11 GSB M2</v>
      </c>
      <c r="L5" s="139" t="str">
        <f t="shared" si="0"/>
        <v>RPN 5 ENTER + ERPN 1  + 11 GSB M2</v>
      </c>
    </row>
    <row r="6" spans="1:12">
      <c r="A6" t="s">
        <v>4103</v>
      </c>
      <c r="B6" t="s">
        <v>4180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39" t="str">
        <f t="shared" si="0"/>
        <v>2 ENTER 5 X&lt;&gt;Y /  2.5 GSB M2</v>
      </c>
    </row>
    <row r="7" spans="1:12">
      <c r="A7" t="s">
        <v>4104</v>
      </c>
      <c r="B7" t="s">
        <v>4177</v>
      </c>
      <c r="E7">
        <v>1</v>
      </c>
      <c r="F7">
        <v>1</v>
      </c>
      <c r="H7" t="str">
        <f t="shared" si="1"/>
        <v>1 GSB M2</v>
      </c>
      <c r="L7" s="139" t="str">
        <f t="shared" si="0"/>
        <v>1 EXIT 2 DROP 1 EXIT 3 DROP 1 GSB M2</v>
      </c>
    </row>
    <row r="8" spans="1:12">
      <c r="A8" t="s">
        <v>4105</v>
      </c>
      <c r="B8" t="s">
        <v>4159</v>
      </c>
      <c r="E8">
        <v>1</v>
      </c>
      <c r="F8">
        <v>3</v>
      </c>
      <c r="H8" t="str">
        <f t="shared" si="1"/>
        <v>3 GSB M2</v>
      </c>
      <c r="L8" s="139" t="str">
        <f t="shared" si="0"/>
        <v>1 ENTER 2 ENTER 3 ENTER CLX + + 3 GSB M2</v>
      </c>
    </row>
    <row r="9" spans="1:12">
      <c r="A9" t="s">
        <v>4106</v>
      </c>
      <c r="B9" t="s">
        <v>4160</v>
      </c>
      <c r="E9">
        <v>1</v>
      </c>
      <c r="F9">
        <v>12</v>
      </c>
      <c r="H9" t="str">
        <f t="shared" si="1"/>
        <v>12 GSB M2</v>
      </c>
      <c r="L9" s="139" t="str">
        <f t="shared" si="0"/>
        <v>3 FILL + + + 12 GSB M2</v>
      </c>
    </row>
    <row r="10" spans="1:12">
      <c r="A10" t="s">
        <v>4107</v>
      </c>
      <c r="B10" t="s">
        <v>4178</v>
      </c>
      <c r="E10">
        <v>1</v>
      </c>
      <c r="F10">
        <v>1</v>
      </c>
      <c r="H10" t="str">
        <f t="shared" si="1"/>
        <v>1 GSB M2</v>
      </c>
      <c r="L10" s="139" t="str">
        <f t="shared" si="0"/>
        <v>1 CHS SQRT STO 01 CLSTK RCL 01 ENTER * CHS ABS ENTER 1 GSB M2</v>
      </c>
    </row>
    <row r="11" spans="1:12">
      <c r="A11" t="s">
        <v>4108</v>
      </c>
      <c r="B11" t="s">
        <v>4161</v>
      </c>
      <c r="E11">
        <v>1</v>
      </c>
      <c r="F11">
        <v>120</v>
      </c>
      <c r="H11" t="str">
        <f t="shared" si="1"/>
        <v>120 GSB M2</v>
      </c>
      <c r="L11" s="139" t="str">
        <f t="shared" si="0"/>
        <v>10 ENTER 3 COMB 120 GSB M2</v>
      </c>
    </row>
    <row r="12" spans="1:12">
      <c r="A12" t="s">
        <v>4109</v>
      </c>
      <c r="B12" t="s">
        <v>4162</v>
      </c>
      <c r="E12">
        <v>1</v>
      </c>
      <c r="F12">
        <v>24</v>
      </c>
      <c r="H12" t="str">
        <f t="shared" si="1"/>
        <v>24 GSB M2</v>
      </c>
      <c r="L12" s="139" t="str">
        <f t="shared" si="0"/>
        <v>4 ENTER 3 PERM 24 GSB M2</v>
      </c>
    </row>
    <row r="13" spans="1:12">
      <c r="A13" t="s">
        <v>4110</v>
      </c>
      <c r="B13" t="s">
        <v>4163</v>
      </c>
      <c r="E13">
        <v>1</v>
      </c>
      <c r="F13">
        <v>2</v>
      </c>
      <c r="H13" t="str">
        <f t="shared" si="1"/>
        <v>2 GSB M2</v>
      </c>
      <c r="L13" s="139" t="str">
        <f t="shared" si="0"/>
        <v>1 STO + 01 CLSTK RCL 01 X^2 ABS 2 GSB M2</v>
      </c>
    </row>
    <row r="14" spans="1:12">
      <c r="A14" t="s">
        <v>4111</v>
      </c>
      <c r="H14" t="str">
        <f t="shared" si="1"/>
        <v xml:space="preserve"> GSB M2</v>
      </c>
      <c r="L14" s="139" t="str">
        <f t="shared" si="0"/>
        <v xml:space="preserve">  GSB M2</v>
      </c>
    </row>
    <row r="15" spans="1:12">
      <c r="A15" t="s">
        <v>4112</v>
      </c>
      <c r="B15" t="s">
        <v>4164</v>
      </c>
      <c r="E15">
        <v>1</v>
      </c>
      <c r="F15">
        <v>2</v>
      </c>
      <c r="H15" t="str">
        <f t="shared" si="1"/>
        <v>2 GSB M2</v>
      </c>
      <c r="L15" s="139" t="str">
        <f t="shared" si="0"/>
        <v>RCL 01 X^2 STO 02 ABS 2 GSB M2</v>
      </c>
    </row>
    <row r="16" spans="1:12">
      <c r="A16" t="s">
        <v>4113</v>
      </c>
      <c r="B16" t="s">
        <v>4165</v>
      </c>
      <c r="E16">
        <v>1</v>
      </c>
      <c r="F16">
        <f>SQRT(2)^3</f>
        <v>2.8284271247461907</v>
      </c>
      <c r="H16" t="str">
        <f t="shared" si="1"/>
        <v>2.82842712474619 GSB M2</v>
      </c>
      <c r="L16" s="139" t="str">
        <f t="shared" si="0"/>
        <v>RCL 01 X^3 STO 03 ABS 2.82842712474619 GSB M2</v>
      </c>
    </row>
    <row r="17" spans="1:12">
      <c r="A17" t="s">
        <v>4114</v>
      </c>
      <c r="B17" t="s">
        <v>4166</v>
      </c>
      <c r="E17">
        <v>1</v>
      </c>
      <c r="F17" s="144">
        <f>ROUND(2^(23/2),10)</f>
        <v>2896.3093757401002</v>
      </c>
      <c r="H17" t="str">
        <f t="shared" si="1"/>
        <v>2896.3093757401 GSB M2</v>
      </c>
      <c r="L17" s="139" t="str">
        <f t="shared" si="0"/>
        <v>RCL 01 23 Y^X STO 04 ABS 2896.3093757401 GSB M2</v>
      </c>
    </row>
    <row r="18" spans="1:12">
      <c r="A18" t="s">
        <v>2818</v>
      </c>
      <c r="B18" t="s">
        <v>4167</v>
      </c>
      <c r="E18">
        <v>1</v>
      </c>
      <c r="F18">
        <v>0</v>
      </c>
      <c r="H18" t="str">
        <f t="shared" si="1"/>
        <v>0 GSB M2</v>
      </c>
      <c r="L18" s="139" t="str">
        <f t="shared" si="0"/>
        <v>RCL 02 SQRT RCL 01 - ABS 0 GSB M2</v>
      </c>
    </row>
    <row r="19" spans="1:12">
      <c r="A19" t="s">
        <v>2951</v>
      </c>
      <c r="B19" t="s">
        <v>4168</v>
      </c>
      <c r="E19">
        <v>1</v>
      </c>
      <c r="F19">
        <v>0</v>
      </c>
      <c r="H19" t="str">
        <f t="shared" si="1"/>
        <v>0 GSB M2</v>
      </c>
      <c r="L19" s="139" t="str">
        <f t="shared" si="0"/>
        <v>RCL 03 CUBRT RCL 01 - ABS 0 GSB M2</v>
      </c>
    </row>
    <row r="20" spans="1:12">
      <c r="A20" t="s">
        <v>2816</v>
      </c>
      <c r="B20" t="s">
        <v>4169</v>
      </c>
      <c r="E20">
        <v>1</v>
      </c>
      <c r="F20">
        <v>0</v>
      </c>
      <c r="H20" t="str">
        <f t="shared" si="1"/>
        <v>0 GSB M2</v>
      </c>
      <c r="L20" s="139" t="str">
        <f t="shared" si="0"/>
        <v>1 EXIT 0.1 COMPLEX STO 06 23 Y^X 23 XRTY RCL 06 - ABS 0 GSB M2</v>
      </c>
    </row>
    <row r="21" spans="1:12">
      <c r="A21" t="s">
        <v>4115</v>
      </c>
      <c r="B21" s="13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39" t="str">
        <f t="shared" si="0"/>
        <v>0.2 2^X 1.14869835499704 GSB M2</v>
      </c>
    </row>
    <row r="22" spans="1:12">
      <c r="A22" t="s">
        <v>4116</v>
      </c>
      <c r="B22" s="13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39" t="str">
        <f t="shared" si="0"/>
        <v>0.2 E^X 1.22140275816017 GSB M2</v>
      </c>
    </row>
    <row r="23" spans="1:12">
      <c r="A23" t="s">
        <v>4117</v>
      </c>
      <c r="B23" s="13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39" t="str">
        <f t="shared" si="0"/>
        <v>0.2 10^X 1.58489319246111 GSB M2</v>
      </c>
    </row>
    <row r="24" spans="1:12">
      <c r="A24" t="s">
        <v>4118</v>
      </c>
      <c r="B24" s="13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39" t="str">
        <f t="shared" si="0"/>
        <v>0.2 LOG2 2.32192809488736 CHS  GSB M2</v>
      </c>
    </row>
    <row r="25" spans="1:12">
      <c r="A25" t="s">
        <v>4119</v>
      </c>
      <c r="B25" s="13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39" t="str">
        <f t="shared" si="0"/>
        <v>0.2 LN 1.6094379124341 CHS  GSB M2</v>
      </c>
    </row>
    <row r="26" spans="1:12">
      <c r="A26" t="s">
        <v>4120</v>
      </c>
      <c r="B26" s="14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39" t="str">
        <f t="shared" si="0"/>
        <v>0.2 ENTER LOG10 0.698970004336019 CHS  GSB M2</v>
      </c>
    </row>
    <row r="27" spans="1:12">
      <c r="A27" t="s">
        <v>4121</v>
      </c>
      <c r="B27" s="13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39" t="str">
        <f t="shared" si="0"/>
        <v>0.2 EXIT 3 LOGXY 1.46497352071793 CHS  GSB M2</v>
      </c>
    </row>
    <row r="28" spans="1:12">
      <c r="A28" t="s">
        <v>4122</v>
      </c>
      <c r="B28" s="14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39" t="str">
        <f t="shared" si="0"/>
        <v>0.2 ENTER 1/X 5 GSB M2</v>
      </c>
    </row>
    <row r="29" spans="1:12">
      <c r="A29" t="s">
        <v>4123</v>
      </c>
      <c r="B29" s="13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39" t="str">
        <f t="shared" si="0"/>
        <v>16.8 COS ARCCOS STO 10 16.8 GSB M2</v>
      </c>
    </row>
    <row r="30" spans="1:12">
      <c r="A30" t="s">
        <v>4124</v>
      </c>
      <c r="B30" s="13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39" t="str">
        <f t="shared" si="0"/>
        <v>16.8 COSH ARCCOSH STO 11 16.8 GSB M2</v>
      </c>
    </row>
    <row r="31" spans="1:12">
      <c r="A31" t="s">
        <v>4125</v>
      </c>
      <c r="B31" s="13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39" t="str">
        <f t="shared" si="0"/>
        <v>16.8 SIN ARCSIN STO 12 16.8 GSB M2</v>
      </c>
    </row>
    <row r="32" spans="1:12">
      <c r="A32" t="s">
        <v>4126</v>
      </c>
      <c r="B32" s="13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39" t="str">
        <f t="shared" si="0"/>
        <v>16.8 SINH ARCSINH STO 13 16.8 GSB M2</v>
      </c>
    </row>
    <row r="33" spans="1:12">
      <c r="A33" t="s">
        <v>4127</v>
      </c>
      <c r="B33" s="13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39" t="str">
        <f t="shared" si="0"/>
        <v>16.8 TAN ARCTAN STO 14 16.8 GSB M2</v>
      </c>
    </row>
    <row r="34" spans="1:12">
      <c r="A34" t="s">
        <v>4128</v>
      </c>
      <c r="B34" s="13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39" t="str">
        <f t="shared" si="0"/>
        <v>16.8 TANH ARCTANH STO 15 16.8 GSB M2</v>
      </c>
    </row>
    <row r="35" spans="1:12">
      <c r="A35" t="s">
        <v>4129</v>
      </c>
      <c r="B35" t="s">
        <v>4183</v>
      </c>
      <c r="H35" t="str">
        <f t="shared" si="1"/>
        <v xml:space="preserve"> GSB M2</v>
      </c>
      <c r="L35" s="139" t="str">
        <f t="shared" si="0"/>
        <v/>
      </c>
    </row>
    <row r="36" spans="1:12">
      <c r="A36" t="s">
        <v>3003</v>
      </c>
      <c r="B36" t="s">
        <v>4183</v>
      </c>
      <c r="H36" t="str">
        <f t="shared" si="1"/>
        <v xml:space="preserve"> GSB M2</v>
      </c>
      <c r="L36" s="139" t="str">
        <f t="shared" ref="L36:L67" si="2">IF(B36="DONE","",B36&amp;" "&amp;H36)</f>
        <v/>
      </c>
    </row>
    <row r="37" spans="1:12">
      <c r="A37" t="s">
        <v>4130</v>
      </c>
      <c r="B37" t="s">
        <v>4183</v>
      </c>
      <c r="H37" t="str">
        <f t="shared" si="1"/>
        <v xml:space="preserve"> GSB M2</v>
      </c>
      <c r="L37" s="139" t="str">
        <f t="shared" si="2"/>
        <v/>
      </c>
    </row>
    <row r="38" spans="1:12">
      <c r="A38" t="s">
        <v>3001</v>
      </c>
      <c r="B38" t="s">
        <v>4183</v>
      </c>
      <c r="H38" t="str">
        <f t="shared" si="1"/>
        <v xml:space="preserve"> GSB M2</v>
      </c>
      <c r="L38" s="139" t="str">
        <f t="shared" si="2"/>
        <v/>
      </c>
    </row>
    <row r="39" spans="1:12">
      <c r="A39" t="s">
        <v>4131</v>
      </c>
      <c r="B39" t="s">
        <v>4183</v>
      </c>
      <c r="H39" t="str">
        <f t="shared" si="1"/>
        <v xml:space="preserve"> GSB M2</v>
      </c>
      <c r="L39" s="139" t="str">
        <f t="shared" si="2"/>
        <v/>
      </c>
    </row>
    <row r="40" spans="1:12">
      <c r="A40" t="s">
        <v>3002</v>
      </c>
      <c r="B40" t="s">
        <v>4183</v>
      </c>
      <c r="H40" t="str">
        <f t="shared" si="1"/>
        <v xml:space="preserve"> GSB M2</v>
      </c>
      <c r="L40" s="139" t="str">
        <f t="shared" si="2"/>
        <v/>
      </c>
    </row>
    <row r="41" spans="1:12">
      <c r="A41" t="s">
        <v>4132</v>
      </c>
      <c r="B41" t="s">
        <v>4170</v>
      </c>
      <c r="E41">
        <v>1</v>
      </c>
      <c r="F41">
        <v>2</v>
      </c>
      <c r="H41" t="str">
        <f t="shared" si="1"/>
        <v>2 GSB M2</v>
      </c>
      <c r="L41" s="139" t="str">
        <f t="shared" si="2"/>
        <v>0.2 CEIL 0.9 CEIL + 2 GSB M2</v>
      </c>
    </row>
    <row r="42" spans="1:12">
      <c r="A42" t="s">
        <v>4133</v>
      </c>
      <c r="B42" t="s">
        <v>4171</v>
      </c>
      <c r="E42">
        <v>1</v>
      </c>
      <c r="F42">
        <v>2</v>
      </c>
      <c r="H42" t="str">
        <f t="shared" si="1"/>
        <v>2 GSB M2</v>
      </c>
      <c r="L42" s="139" t="str">
        <f t="shared" si="2"/>
        <v>1.2 FLOOR 1.9 FLOOR + 2 GSB M2</v>
      </c>
    </row>
    <row r="43" spans="1:12">
      <c r="A43" t="s">
        <v>4134</v>
      </c>
      <c r="B43" t="s">
        <v>4269</v>
      </c>
      <c r="E43">
        <v>1</v>
      </c>
      <c r="F43">
        <v>6</v>
      </c>
      <c r="H43" t="str">
        <f t="shared" si="1"/>
        <v>6 GSB M2</v>
      </c>
      <c r="L43" s="139" t="str">
        <f t="shared" si="2"/>
        <v>54 EXIT 24 GCD STO 22 6 GSB M2</v>
      </c>
    </row>
    <row r="44" spans="1:12">
      <c r="A44" t="s">
        <v>4135</v>
      </c>
      <c r="B44" t="s">
        <v>4172</v>
      </c>
      <c r="E44">
        <v>1</v>
      </c>
      <c r="F44">
        <v>12</v>
      </c>
      <c r="H44" t="str">
        <f t="shared" si="1"/>
        <v>12 GSB M2</v>
      </c>
      <c r="L44" s="139" t="str">
        <f t="shared" si="2"/>
        <v>4 EXIT 6 LCM 12 GSB M2</v>
      </c>
    </row>
    <row r="45" spans="1:12">
      <c r="A45" t="s">
        <v>4136</v>
      </c>
      <c r="B45" t="s">
        <v>4173</v>
      </c>
      <c r="E45">
        <v>1</v>
      </c>
      <c r="F45">
        <v>3</v>
      </c>
      <c r="H45" t="str">
        <f t="shared" si="1"/>
        <v>3 GSB M2</v>
      </c>
      <c r="L45" s="139" t="str">
        <f t="shared" si="2"/>
        <v>3.14159265 IP 3 GSB M2</v>
      </c>
    </row>
    <row r="46" spans="1:12">
      <c r="A46" t="s">
        <v>4137</v>
      </c>
      <c r="B46" t="s">
        <v>4174</v>
      </c>
      <c r="E46">
        <v>1</v>
      </c>
      <c r="F46">
        <f>0.14159265</f>
        <v>0.14159264999999999</v>
      </c>
      <c r="H46" t="str">
        <f t="shared" si="1"/>
        <v>0.14159265 GSB M2</v>
      </c>
      <c r="L46" s="139" t="str">
        <f t="shared" si="2"/>
        <v>3.14159265 FP 0.14159265 GSB M2</v>
      </c>
    </row>
    <row r="47" spans="1:12">
      <c r="A47" t="s">
        <v>4138</v>
      </c>
      <c r="B47" t="s">
        <v>4175</v>
      </c>
      <c r="E47">
        <v>1</v>
      </c>
      <c r="F47">
        <v>12</v>
      </c>
      <c r="H47" t="str">
        <f t="shared" si="1"/>
        <v>12 GSB M2</v>
      </c>
      <c r="L47" s="139" t="str">
        <f t="shared" si="2"/>
        <v>3 EXIT 4 + 5 EXIT + 12 GSB M2</v>
      </c>
    </row>
    <row r="48" spans="1:12">
      <c r="A48" t="s">
        <v>4099</v>
      </c>
      <c r="B48" t="s">
        <v>4176</v>
      </c>
      <c r="E48">
        <v>1</v>
      </c>
      <c r="F48">
        <v>-6</v>
      </c>
      <c r="H48" t="str">
        <f t="shared" si="1"/>
        <v>6 CHS  GSB M2</v>
      </c>
      <c r="L48" s="139" t="str">
        <f t="shared" si="2"/>
        <v>3 ENTER 4 - 5 EXIT - 6 CHS  GSB M2</v>
      </c>
    </row>
    <row r="49" spans="1:12">
      <c r="A49" t="s">
        <v>4139</v>
      </c>
      <c r="B49" t="s">
        <v>4183</v>
      </c>
      <c r="H49" t="str">
        <f t="shared" si="1"/>
        <v xml:space="preserve"> GSB M2</v>
      </c>
      <c r="L49" s="139" t="str">
        <f t="shared" si="2"/>
        <v/>
      </c>
    </row>
    <row r="50" spans="1:12">
      <c r="A50" t="s">
        <v>4140</v>
      </c>
      <c r="B50" s="14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39" t="str">
        <f t="shared" si="2"/>
        <v>5 EXIT 2 IDIV 2 GSB M2</v>
      </c>
    </row>
    <row r="51" spans="1:12">
      <c r="A51" t="s">
        <v>4141</v>
      </c>
      <c r="B51" s="14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39" t="str">
        <f t="shared" si="2"/>
        <v>5 EXIT 2 MOD 1 GSB M2</v>
      </c>
    </row>
    <row r="52" spans="1:12">
      <c r="A52" t="s">
        <v>4142</v>
      </c>
      <c r="B52" s="14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39" t="str">
        <f t="shared" si="2"/>
        <v>5 EXIT 2 MAX 5 GSB M2</v>
      </c>
    </row>
    <row r="53" spans="1:12">
      <c r="A53" t="s">
        <v>4143</v>
      </c>
      <c r="B53" s="14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39" t="str">
        <f t="shared" si="2"/>
        <v>5 EXIT 2 MIN 2 GSB M2</v>
      </c>
    </row>
    <row r="54" spans="1:12">
      <c r="A54" t="s">
        <v>2820</v>
      </c>
      <c r="B54" t="s">
        <v>4183</v>
      </c>
      <c r="H54" t="str">
        <f t="shared" si="1"/>
        <v xml:space="preserve"> GSB M2</v>
      </c>
      <c r="L54" s="139" t="str">
        <f t="shared" si="2"/>
        <v/>
      </c>
    </row>
    <row r="55" spans="1:12">
      <c r="A55" t="s">
        <v>4144</v>
      </c>
      <c r="B55" s="13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39" t="str">
        <f t="shared" si="2"/>
        <v>201 NEXTP 211 GSB M2</v>
      </c>
    </row>
    <row r="56" spans="1:12">
      <c r="A56" t="s">
        <v>4145</v>
      </c>
      <c r="B56" s="13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39" t="str">
        <f t="shared" si="2"/>
        <v>5 X! 120 GSB M2</v>
      </c>
    </row>
    <row r="57" spans="1:12">
      <c r="A57" t="s">
        <v>4146</v>
      </c>
      <c r="B57" t="s">
        <v>4183</v>
      </c>
      <c r="H57" t="str">
        <f t="shared" si="1"/>
        <v xml:space="preserve"> GSB M2</v>
      </c>
      <c r="L57" s="139" t="str">
        <f t="shared" si="2"/>
        <v/>
      </c>
    </row>
    <row r="58" spans="1:12">
      <c r="A58" t="s">
        <v>4147</v>
      </c>
      <c r="B58" s="13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39" t="str">
        <f t="shared" si="2"/>
        <v>RAD 0.2 &gt;DEG &gt;REAL 0.2 GSB M2</v>
      </c>
    </row>
    <row r="59" spans="1:12">
      <c r="A59" t="s">
        <v>4148</v>
      </c>
      <c r="B59" s="13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39" t="str">
        <f t="shared" si="2"/>
        <v>DEG 20 &gt;RAD &gt;REAL 0.349065850398866 GSB M2</v>
      </c>
    </row>
    <row r="60" spans="1:12">
      <c r="A60" t="s">
        <v>4149</v>
      </c>
      <c r="B60" s="13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39" t="str">
        <f t="shared" si="2"/>
        <v>20 D&gt;R &gt;REAL 0.349065850398866 GSB M2</v>
      </c>
    </row>
    <row r="61" spans="1:12">
      <c r="A61" t="s">
        <v>4150</v>
      </c>
      <c r="B61" s="13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39" t="str">
        <f t="shared" si="2"/>
        <v>20 R&gt;D &gt;REAL 1145.91559026165 GSB M2</v>
      </c>
    </row>
    <row r="62" spans="1:12">
      <c r="A62" t="s">
        <v>4151</v>
      </c>
      <c r="B62" t="s">
        <v>4151</v>
      </c>
      <c r="E62">
        <v>1</v>
      </c>
      <c r="F62">
        <v>299792458</v>
      </c>
      <c r="H62" t="str">
        <f t="shared" si="1"/>
        <v>299792458 GSB M2</v>
      </c>
      <c r="L62" s="139" t="str">
        <f t="shared" si="2"/>
        <v>c 299792458 GSB M2</v>
      </c>
    </row>
    <row r="63" spans="1:12">
      <c r="A63" t="s">
        <v>4152</v>
      </c>
      <c r="B63" s="13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39" t="str">
        <f t="shared" si="2"/>
        <v>RAD 20 SINC 0.0456472625363814 GSB M2</v>
      </c>
    </row>
    <row r="64" spans="1:12">
      <c r="A64" t="s">
        <v>4153</v>
      </c>
      <c r="B64" s="13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39" t="str">
        <f t="shared" si="2"/>
        <v>20 CHS SQRT RE 0 GSB M2</v>
      </c>
    </row>
    <row r="65" spans="1:12">
      <c r="A65" t="s">
        <v>4154</v>
      </c>
      <c r="B65" s="13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39" t="str">
        <f t="shared" si="2"/>
        <v>20 CHS SQRT RE&lt;&gt;IM RE 4.47213595499958 GSB M2</v>
      </c>
    </row>
    <row r="66" spans="1:12">
      <c r="A66" t="s">
        <v>4155</v>
      </c>
      <c r="B66" s="13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39" t="str">
        <f t="shared" si="2"/>
        <v>0.98 E^X-1 1.66445624192942 GSB M2</v>
      </c>
    </row>
    <row r="67" spans="1:12">
      <c r="A67" t="s">
        <v>4156</v>
      </c>
      <c r="B67" s="13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39" t="str">
        <f t="shared" si="2"/>
        <v>0.98 LN(1+X) 0.683096844706444 GSB M2</v>
      </c>
    </row>
    <row r="68" spans="1:12">
      <c r="A68" t="s">
        <v>4157</v>
      </c>
      <c r="B68" s="13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39" t="str">
        <f t="shared" ref="L68:L73" si="3">IF(B68="DONE","",B68&amp;" "&amp;H68)</f>
        <v>FIX 01 0.9811111111 ROUND ALL 00 0.9 GSB M2</v>
      </c>
    </row>
    <row r="69" spans="1:12">
      <c r="A69" t="s">
        <v>4158</v>
      </c>
      <c r="B69" s="13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39" t="str">
        <f t="shared" si="3"/>
        <v>0.98 ROUNDI 1 GSB M2</v>
      </c>
    </row>
    <row r="70" spans="1:12">
      <c r="A70" t="s">
        <v>4264</v>
      </c>
      <c r="B70" t="s">
        <v>4262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39" t="str">
        <f t="shared" si="3"/>
        <v>20 STO 00 INC 00 RCL 00 21 GSB M2</v>
      </c>
    </row>
    <row r="71" spans="1:12">
      <c r="A71" t="s">
        <v>4265</v>
      </c>
      <c r="B71" t="s">
        <v>4263</v>
      </c>
      <c r="E71">
        <v>1</v>
      </c>
      <c r="F71">
        <v>19</v>
      </c>
      <c r="H71" t="str">
        <f t="shared" si="4"/>
        <v>19 GSB M2</v>
      </c>
      <c r="L71" s="139" t="str">
        <f t="shared" si="3"/>
        <v>20 STO 00 DEC 00 RCL 00 19 GSB M2</v>
      </c>
    </row>
    <row r="72" spans="1:12">
      <c r="A72" t="s">
        <v>2832</v>
      </c>
      <c r="B72" t="s">
        <v>4183</v>
      </c>
      <c r="H72" t="str">
        <f t="shared" si="4"/>
        <v xml:space="preserve"> GSB M2</v>
      </c>
      <c r="L72" s="139" t="str">
        <f t="shared" si="3"/>
        <v/>
      </c>
    </row>
    <row r="73" spans="1:12">
      <c r="A73" t="s">
        <v>4184</v>
      </c>
      <c r="B73" t="s">
        <v>4183</v>
      </c>
      <c r="H73" t="str">
        <f t="shared" si="4"/>
        <v xml:space="preserve"> GSB M2</v>
      </c>
      <c r="L73" s="139" t="str">
        <f t="shared" si="3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617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210.8320312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155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",SOURCE!$R$2-LEN(SOURCE!F3)+2), "")&amp;"("&amp;
      SUBSTITUTE(TEXT(SOURCE!G3,"??0"),"  ","")&amp;" &lt;&lt; TAM_MAX_BITS) |"&amp; IF(SOURCE!$S$2-3 &gt;= 0, REPT(" ",SOURCE!$S$2-5+4+1-1-LEN(SUBSTITUTE(SUBSTITUTE(TEXT(SOURCE!H3,"????0"),"  ","")," ",""))), "")&amp;
      SUBSTITUTE(SUBSTITUTE(TEXT(SOURCE!H3,"????0"),"  ","")," ","")&amp;","&amp; IF(SOURCE!$T$2-3 &gt;= 0, REPT(" ",SOURCE!$T$2-3-5), "")&amp;
      SOURCE!I3&amp;" | "&amp; IF(SOURCE!$U$2-LEN(SOURCE!I3) &gt;= 0, REPT(" ",SOURCE!$U$2-LEN(SOURCE!I3)), "")&amp;
      SOURCE!J3&amp;      IF(SOURCE!$V$2-LEN(SOURCE!J3) &gt;= 0, REPT(" ",SOURCE!$V$2-LEN(SOURCE!J3)), "")&amp;
  " | "&amp; SOURCE!K3&amp;      IF(SOURCE!$X$2-LEN(SOURCE!K3) &gt;= 0, REPT(" ",SOURCE!$X$2-LEN(SOURCE!K3)), "")&amp;
      "},"&amp;IF(SOURCE!L3&lt;&gt;"",""&amp;SOURCE!L3,"")
 )
)
)</f>
        <v>/*    0 */  { itemToBeCoded,                NOPARAM,                     "",                                            "0000",                                        (0 &lt;&lt; TAM_MAX_BITS) |     0, CAT_NONE | SLS_UNCHANGED | US_UNCHANGED}, // ITM_NULL</v>
      </c>
    </row>
    <row r="4" spans="1:1">
      <c r="A4" s="155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",SOURCE!$R$2-LEN(SOURCE!F4)+2), "")&amp;"("&amp;
      SUBSTITUTE(TEXT(SOURCE!G4,"??0"),"  ","")&amp;" &lt;&lt; TAM_MAX_BITS) |"&amp; IF(SOURCE!$S$2-3 &gt;= 0, REPT(" ",SOURCE!$S$2-5+4+1-1-LEN(SUBSTITUTE(SUBSTITUTE(TEXT(SOURCE!H4,"????0"),"  ","")," ",""))), "")&amp;
      SUBSTITUTE(SUBSTITUTE(TEXT(SOURCE!H4,"????0"),"  ","")," ","")&amp;","&amp; IF(SOURCE!$T$2-3 &gt;= 0, REPT(" ",SOURCE!$T$2-3-5), "")&amp;
      SOURCE!I4&amp;" | "&amp; IF(SOURCE!$U$2-LEN(SOURCE!I4) &gt;= 0, REPT(" ",SOURCE!$U$2-LEN(SOURCE!I4)), "")&amp;
      SOURCE!J4&amp;      IF(SOURCE!$V$2-LEN(SOURCE!J4) &gt;= 0, REPT(" ",SOURCE!$V$2-LEN(SOURCE!J4)), "")&amp;
  " | "&amp; SOURCE!K4&amp;      IF(SOURCE!$X$2-LEN(SOURCE!K4) &gt;= 0, REPT(" ",SOURCE!$X$2-LEN(SOURCE!K4)), "")&amp;
      "},"&amp;IF(SOURCE!L4&lt;&gt;"",""&amp;SOURCE!L4,"")
 )
)
)</f>
        <v/>
      </c>
    </row>
    <row r="5" spans="1:1">
      <c r="A5" s="155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",SOURCE!$R$2-LEN(SOURCE!F5)+2), "")&amp;"("&amp;
      SUBSTITUTE(TEXT(SOURCE!G5,"??0"),"  ","")&amp;" &lt;&lt; TAM_MAX_BITS) |"&amp; IF(SOURCE!$S$2-3 &gt;= 0, REPT(" ",SOURCE!$S$2-5+4+1-1-LEN(SUBSTITUTE(SUBSTITUTE(TEXT(SOURCE!H5,"????0"),"  ","")," ",""))), "")&amp;
      SUBSTITUTE(SUBSTITUTE(TEXT(SOURCE!H5,"????0"),"  ","")," ","")&amp;","&amp; IF(SOURCE!$T$2-3 &gt;= 0, REPT(" ",SOURCE!$T$2-3-5), "")&amp;
      SOURCE!I5&amp;" | "&amp; IF(SOURCE!$U$2-LEN(SOURCE!I5) &gt;= 0, REPT(" ",SOURCE!$U$2-LEN(SOURCE!I5)), "")&amp;
      SOURCE!J5&amp;      IF(SOURCE!$V$2-LEN(SOURCE!J5) &gt;= 0, REPT(" ",SOURCE!$V$2-LEN(SOURCE!J5)), "")&amp;
  " |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55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",SOURCE!$R$2-LEN(SOURCE!F6)+2), "")&amp;"("&amp;
      SUBSTITUTE(TEXT(SOURCE!G6,"??0"),"  ","")&amp;" &lt;&lt; TAM_MAX_BITS) |"&amp; IF(SOURCE!$S$2-3 &gt;= 0, REPT(" ",SOURCE!$S$2-5+4+1-1-LEN(SUBSTITUTE(SUBSTITUTE(TEXT(SOURCE!H6,"????0"),"  ","")," ",""))), "")&amp;
      SUBSTITUTE(SUBSTITUTE(TEXT(SOURCE!H6,"????0"),"  ","")," ","")&amp;","&amp; IF(SOURCE!$T$2-3 &gt;= 0, REPT(" ",SOURCE!$T$2-3-5), "")&amp;
      SOURCE!I6&amp;" | "&amp; IF(SOURCE!$U$2-LEN(SOURCE!I6) &gt;= 0, REPT(" ",SOURCE!$U$2-LEN(SOURCE!I6)), "")&amp;
      SOURCE!J6&amp;      IF(SOURCE!$V$2-LEN(SOURCE!J6) &gt;= 0, REPT(" ",SOURCE!$V$2-LEN(SOURCE!J6)), "")&amp;
  " | "&amp; SOURCE!K6&amp;      IF(SOURCE!$X$2-LEN(SOURCE!K6) &gt;= 0, REPT(" ",SOURCE!$X$2-LEN(SOURCE!K6)), "")&amp;
      "},"&amp;IF(SOURCE!L6&lt;&gt;"",""&amp;SOURCE!L6,"")
 )
)
)</f>
        <v>/*    1 */  { itemToBeCoded,                TM_LABEL,                    "LBL",                                         "LBL",                                         (0 &lt;&lt; TAM_MAX_BITS) |     0, CAT_FNCT | SLS_ENABLED   | US_ENABLED  },</v>
      </c>
    </row>
    <row r="7" spans="1:1">
      <c r="A7" s="155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",SOURCE!$R$2-LEN(SOURCE!F7)+2), "")&amp;"("&amp;
      SUBSTITUTE(TEXT(SOURCE!G7,"??0"),"  ","")&amp;" &lt;&lt; TAM_MAX_BITS) |"&amp; IF(SOURCE!$S$2-3 &gt;= 0, REPT(" ",SOURCE!$S$2-5+4+1-1-LEN(SUBSTITUTE(SUBSTITUTE(TEXT(SOURCE!H7,"????0"),"  ","")," ",""))), "")&amp;
      SUBSTITUTE(SUBSTITUTE(TEXT(SOURCE!H7,"????0"),"  ","")," ","")&amp;","&amp; IF(SOURCE!$T$2-3 &gt;= 0, REPT(" ",SOURCE!$T$2-3-5), "")&amp;
      SOURCE!I7&amp;" | "&amp; IF(SOURCE!$U$2-LEN(SOURCE!I7) &gt;= 0, REPT(" ",SOURCE!$U$2-LEN(SOURCE!I7)), "")&amp;
      SOURCE!J7&amp;      IF(SOURCE!$V$2-LEN(SOURCE!J7) &gt;= 0, REPT(" ",SOURCE!$V$2-LEN(SOURCE!J7)), "")&amp;
  " | "&amp; SOURCE!K7&amp;      IF(SOURCE!$X$2-LEN(SOURCE!K7) &gt;= 0, REPT(" ",SOURCE!$X$2-LEN(SOURCE!K7)), "")&amp;
      "},"&amp;IF(SOURCE!L7&lt;&gt;"",""&amp;SOURCE!L7,"")
 )
)
)</f>
        <v>/*    2 */  { fnGoto,                       TM_LABEL,                    "GTO",                                         "GTO",                                         (0 &lt;&lt; TAM_MAX_BITS) |    99, CAT_FNCT | SLS_ENABLED   | US_ENABLED  },</v>
      </c>
    </row>
    <row r="8" spans="1:1">
      <c r="A8" s="155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",SOURCE!$R$2-LEN(SOURCE!F8)+2), "")&amp;"("&amp;
      SUBSTITUTE(TEXT(SOURCE!G8,"??0"),"  ","")&amp;" &lt;&lt; TAM_MAX_BITS) |"&amp; IF(SOURCE!$S$2-3 &gt;= 0, REPT(" ",SOURCE!$S$2-5+4+1-1-LEN(SUBSTITUTE(SUBSTITUTE(TEXT(SOURCE!H8,"????0"),"  ","")," ",""))), "")&amp;
      SUBSTITUTE(SUBSTITUTE(TEXT(SOURCE!H8,"????0"),"  ","")," ","")&amp;","&amp; IF(SOURCE!$T$2-3 &gt;= 0, REPT(" ",SOURCE!$T$2-3-5), "")&amp;
      SOURCE!I8&amp;" | "&amp; IF(SOURCE!$U$2-LEN(SOURCE!I8) &gt;= 0, REPT(" ",SOURCE!$U$2-LEN(SOURCE!I8)), "")&amp;
      SOURCE!J8&amp;      IF(SOURCE!$V$2-LEN(SOURCE!J8) &gt;= 0, REPT(" ",SOURCE!$V$2-LEN(SOURCE!J8)), "")&amp;
  " | "&amp; SOURCE!K8&amp;      IF(SOURCE!$X$2-LEN(SOURCE!K8) &gt;= 0, REPT(" ",SOURCE!$X$2-LEN(SOURCE!K8)), "")&amp;
      "},"&amp;IF(SOURCE!L8&lt;&gt;"",""&amp;SOURCE!L8,"")
 )
)
)</f>
        <v>/*    3 */  { itemToBeCoded,                TM_LABEL,                    "XEQ",                                         "XEQ",                                         (0 &lt;&lt; TAM_MAX_BITS) |     0, CAT_FNCT | SLS_ENABLED   | US_ENABLED  },</v>
      </c>
    </row>
    <row r="9" spans="1:1">
      <c r="A9" s="155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",SOURCE!$R$2-LEN(SOURCE!F9)+2), "")&amp;"("&amp;
      SUBSTITUTE(TEXT(SOURCE!G9,"??0"),"  ","")&amp;" &lt;&lt; TAM_MAX_BITS) |"&amp; IF(SOURCE!$S$2-3 &gt;= 0, REPT(" ",SOURCE!$S$2-5+4+1-1-LEN(SUBSTITUTE(SUBSTITUTE(TEXT(SOURCE!H9,"????0"),"  ","")," ",""))), "")&amp;
      SUBSTITUTE(SUBSTITUTE(TEXT(SOURCE!H9,"????0"),"  ","")," ","")&amp;","&amp; IF(SOURCE!$T$2-3 &gt;= 0, REPT(" ",SOURCE!$T$2-3-5), "")&amp;
      SOURCE!I9&amp;" | "&amp; IF(SOURCE!$U$2-LEN(SOURCE!I9) &gt;= 0, REPT(" ",SOURCE!$U$2-LEN(SOURCE!I9)), "")&amp;
      SOURCE!J9&amp;      IF(SOURCE!$V$2-LEN(SOURCE!J9) &gt;= 0, REPT(" ",SOURCE!$V$2-LEN(SOURCE!J9)), "")&amp;
  " | "&amp; SOURCE!K9&amp;      IF(SOURCE!$X$2-LEN(SOURCE!K9) &gt;= 0, REPT(" ",SOURCE!$X$2-LEN(SOURCE!K9)), "")&amp;
      "},"&amp;IF(SOURCE!L9&lt;&gt;"",""&amp;SOURCE!L9,"")
 )
)
)</f>
        <v>/*    4 */  { itemToBeCoded,                NOPARAM,                     "RTN",                                         "RTN",                                         (0 &lt;&lt; TAM_MAX_BITS) |     0, CAT_FNCT | SLS_ENABLED   | US_ENABLED  },</v>
      </c>
    </row>
    <row r="10" spans="1:1">
      <c r="A10" s="155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",SOURCE!$R$2-LEN(SOURCE!F10)+2), "")&amp;"("&amp;
      SUBSTITUTE(TEXT(SOURCE!G10,"??0"),"  ","")&amp;" &lt;&lt; TAM_MAX_BITS) |"&amp; IF(SOURCE!$S$2-3 &gt;= 0, REPT(" ",SOURCE!$S$2-5+4+1-1-LEN(SUBSTITUTE(SUBSTITUTE(TEXT(SOURCE!H10,"????0"),"  ","")," ",""))), "")&amp;
      SUBSTITUTE(SUBSTITUTE(TEXT(SOURCE!H10,"????0"),"  ","")," ","")&amp;","&amp; IF(SOURCE!$T$2-3 &gt;= 0, REPT(" ",SOURCE!$T$2-3-5), "")&amp;
      SOURCE!I10&amp;" | "&amp; IF(SOURCE!$U$2-LEN(SOURCE!I10) &gt;= 0, REPT(" ",SOURCE!$U$2-LEN(SOURCE!I10)), "")&amp;
      SOURCE!J10&amp;      IF(SOURCE!$V$2-LEN(SOURCE!J10) &gt;= 0, REPT(" ",SOURCE!$V$2-LEN(SOURCE!J10)), "")&amp;
  " | "&amp; SOURCE!K10&amp;      IF(SOURCE!$X$2-LEN(SOURCE!K10) &gt;= 0, REPT(" ",SOURCE!$X$2-LEN(SOURCE!K10)), "")&amp;
      "},"&amp;IF(SOURCE!L10&lt;&gt;"",""&amp;SOURCE!L10,"")
 )
)
)</f>
        <v>/*    5 */  { fnIse,                        TM_REGISTER,                 "ISE",                                         "ISE",                                         (0 &lt;&lt; TAM_MAX_BITS) |    99, CAT_FNCT | SLS_ENABLED   | US_ENABLED  },</v>
      </c>
    </row>
    <row r="11" spans="1:1">
      <c r="A11" s="155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",SOURCE!$R$2-LEN(SOURCE!F11)+2), "")&amp;"("&amp;
      SUBSTITUTE(TEXT(SOURCE!G11,"??0"),"  ","")&amp;" &lt;&lt; TAM_MAX_BITS) |"&amp; IF(SOURCE!$S$2-3 &gt;= 0, REPT(" ",SOURCE!$S$2-5+4+1-1-LEN(SUBSTITUTE(SUBSTITUTE(TEXT(SOURCE!H11,"????0"),"  ","")," ",""))), "")&amp;
      SUBSTITUTE(SUBSTITUTE(TEXT(SOURCE!H11,"????0"),"  ","")," ","")&amp;","&amp; IF(SOURCE!$T$2-3 &gt;= 0, REPT(" ",SOURCE!$T$2-3-5), "")&amp;
      SOURCE!I11&amp;" | "&amp; IF(SOURCE!$U$2-LEN(SOURCE!I11) &gt;= 0, REPT(" ",SOURCE!$U$2-LEN(SOURCE!I11)), "")&amp;
      SOURCE!J11&amp;      IF(SOURCE!$V$2-LEN(SOURCE!J11) &gt;= 0, REPT(" ",SOURCE!$V$2-LEN(SOURCE!J11)), "")&amp;
  " | "&amp; SOURCE!K11&amp;      IF(SOURCE!$X$2-LEN(SOURCE!K11) &gt;= 0, REPT(" ",SOURCE!$X$2-LEN(SOURCE!K11)), "")&amp;
      "},"&amp;IF(SOURCE!L11&lt;&gt;"",""&amp;SOURCE!L11,"")
 )
)
)</f>
        <v>/*    6 */  { fnIsg,                        TM_REGISTER,                 "ISG",                                         "ISG",                                         (0 &lt;&lt; TAM_MAX_BITS) |    99, CAT_FNCT | SLS_ENABLED   | US_ENABLED  },</v>
      </c>
    </row>
    <row r="12" spans="1:1">
      <c r="A12" s="155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",SOURCE!$R$2-LEN(SOURCE!F12)+2), "")&amp;"("&amp;
      SUBSTITUTE(TEXT(SOURCE!G12,"??0"),"  ","")&amp;" &lt;&lt; TAM_MAX_BITS) |"&amp; IF(SOURCE!$S$2-3 &gt;= 0, REPT(" ",SOURCE!$S$2-5+4+1-1-LEN(SUBSTITUTE(SUBSTITUTE(TEXT(SOURCE!H12,"????0"),"  ","")," ",""))), "")&amp;
      SUBSTITUTE(SUBSTITUTE(TEXT(SOURCE!H12,"????0"),"  ","")," ","")&amp;","&amp; IF(SOURCE!$T$2-3 &gt;= 0, REPT(" ",SOURCE!$T$2-3-5), "")&amp;
      SOURCE!I12&amp;" | "&amp; IF(SOURCE!$U$2-LEN(SOURCE!I12) &gt;= 0, REPT(" ",SOURCE!$U$2-LEN(SOURCE!I12)), "")&amp;
      SOURCE!J12&amp;      IF(SOURCE!$V$2-LEN(SOURCE!J12) &gt;= 0, REPT(" ",SOURCE!$V$2-LEN(SOURCE!J12)), "")&amp;
  " | "&amp; SOURCE!K12&amp;      IF(SOURCE!$X$2-LEN(SOURCE!K12) &gt;= 0, REPT(" ",SOURCE!$X$2-LEN(SOURCE!K12)), "")&amp;
      "},"&amp;IF(SOURCE!L12&lt;&gt;"",""&amp;SOURCE!L12,"")
 )
)
)</f>
        <v>/*    7 */  { fnIsz,                        TM_REGISTER,                 "ISZ",                                         "ISZ",                                         (0 &lt;&lt; TAM_MAX_BITS) |    99, CAT_FNCT | SLS_ENABLED   | US_ENABLED  },</v>
      </c>
    </row>
    <row r="13" spans="1:1">
      <c r="A13" s="155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",SOURCE!$R$2-LEN(SOURCE!F13)+2), "")&amp;"("&amp;
      SUBSTITUTE(TEXT(SOURCE!G13,"??0"),"  ","")&amp;" &lt;&lt; TAM_MAX_BITS) |"&amp; IF(SOURCE!$S$2-3 &gt;= 0, REPT(" ",SOURCE!$S$2-5+4+1-1-LEN(SUBSTITUTE(SUBSTITUTE(TEXT(SOURCE!H13,"????0"),"  ","")," ",""))), "")&amp;
      SUBSTITUTE(SUBSTITUTE(TEXT(SOURCE!H13,"????0"),"  ","")," ","")&amp;","&amp; IF(SOURCE!$T$2-3 &gt;= 0, REPT(" ",SOURCE!$T$2-3-5), "")&amp;
      SOURCE!I13&amp;" | "&amp; IF(SOURCE!$U$2-LEN(SOURCE!I13) &gt;= 0, REPT(" ",SOURCE!$U$2-LEN(SOURCE!I13)), "")&amp;
      SOURCE!J13&amp;      IF(SOURCE!$V$2-LEN(SOURCE!J13) &gt;= 0, REPT(" ",SOURCE!$V$2-LEN(SOURCE!J13)), "")&amp;
  " | "&amp; SOURCE!K13&amp;      IF(SOURCE!$X$2-LEN(SOURCE!K13) &gt;= 0, REPT(" ",SOURCE!$X$2-LEN(SOURCE!K13)), "")&amp;
      "},"&amp;IF(SOURCE!L13&lt;&gt;"",""&amp;SOURCE!L13,"")
 )
)
)</f>
        <v>/*    8 */  { fnDse,                        TM_REGISTER,                 "DSE",                                         "DSE",                                         (0 &lt;&lt; TAM_MAX_BITS) |    99, CAT_FNCT | SLS_ENABLED   | US_ENABLED  },</v>
      </c>
    </row>
    <row r="14" spans="1:1">
      <c r="A14" s="155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",SOURCE!$R$2-LEN(SOURCE!F14)+2), "")&amp;"("&amp;
      SUBSTITUTE(TEXT(SOURCE!G14,"??0"),"  ","")&amp;" &lt;&lt; TAM_MAX_BITS) |"&amp; IF(SOURCE!$S$2-3 &gt;= 0, REPT(" ",SOURCE!$S$2-5+4+1-1-LEN(SUBSTITUTE(SUBSTITUTE(TEXT(SOURCE!H14,"????0"),"  ","")," ",""))), "")&amp;
      SUBSTITUTE(SUBSTITUTE(TEXT(SOURCE!H14,"????0"),"  ","")," ","")&amp;","&amp; IF(SOURCE!$T$2-3 &gt;= 0, REPT(" ",SOURCE!$T$2-3-5), "")&amp;
      SOURCE!I14&amp;" | "&amp; IF(SOURCE!$U$2-LEN(SOURCE!I14) &gt;= 0, REPT(" ",SOURCE!$U$2-LEN(SOURCE!I14)), "")&amp;
      SOURCE!J14&amp;      IF(SOURCE!$V$2-LEN(SOURCE!J14) &gt;= 0, REPT(" ",SOURCE!$V$2-LEN(SOURCE!J14)), "")&amp;
  " | "&amp; SOURCE!K14&amp;      IF(SOURCE!$X$2-LEN(SOURCE!K14) &gt;= 0, REPT(" ",SOURCE!$X$2-LEN(SOURCE!K14)), "")&amp;
      "},"&amp;IF(SOURCE!L14&lt;&gt;"",""&amp;SOURCE!L14,"")
 )
)
)</f>
        <v>/*    9 */  { fnDsl,                        TM_REGISTER,                 "DSL",                                         "DSL",                                         (0 &lt;&lt; TAM_MAX_BITS) |    99, CAT_FNCT | SLS_ENABLED   | US_ENABLED  },</v>
      </c>
    </row>
    <row r="15" spans="1:1">
      <c r="A15" s="155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",SOURCE!$R$2-LEN(SOURCE!F15)+2), "")&amp;"("&amp;
      SUBSTITUTE(TEXT(SOURCE!G15,"??0"),"  ","")&amp;" &lt;&lt; TAM_MAX_BITS) |"&amp; IF(SOURCE!$S$2-3 &gt;= 0, REPT(" ",SOURCE!$S$2-5+4+1-1-LEN(SUBSTITUTE(SUBSTITUTE(TEXT(SOURCE!H15,"????0"),"  ","")," ",""))), "")&amp;
      SUBSTITUTE(SUBSTITUTE(TEXT(SOURCE!H15,"????0"),"  ","")," ","")&amp;","&amp; IF(SOURCE!$T$2-3 &gt;= 0, REPT(" ",SOURCE!$T$2-3-5), "")&amp;
      SOURCE!I15&amp;" | "&amp; IF(SOURCE!$U$2-LEN(SOURCE!I15) &gt;= 0, REPT(" ",SOURCE!$U$2-LEN(SOURCE!I15)), "")&amp;
      SOURCE!J15&amp;      IF(SOURCE!$V$2-LEN(SOURCE!J15) &gt;= 0, REPT(" ",SOURCE!$V$2-LEN(SOURCE!J15)), "")&amp;
  " | "&amp; SOURCE!K15&amp;      IF(SOURCE!$X$2-LEN(SOURCE!K15) &gt;= 0, REPT(" ",SOURCE!$X$2-LEN(SOURCE!K15)), "")&amp;
      "},"&amp;IF(SOURCE!L15&lt;&gt;"",""&amp;SOURCE!L15,"")
 )
)
)</f>
        <v>/*   10 */  { fnDsz,                        TM_REGISTER,                 "DSZ",                                         "DSZ",                                         (0 &lt;&lt; TAM_MAX_BITS) |    99, CAT_FNCT | SLS_ENABLED   | US_ENABLED  },</v>
      </c>
    </row>
    <row r="16" spans="1:1">
      <c r="A16" s="155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",SOURCE!$R$2-LEN(SOURCE!F16)+2), "")&amp;"("&amp;
      SUBSTITUTE(TEXT(SOURCE!G16,"??0"),"  ","")&amp;" &lt;&lt; TAM_MAX_BITS) |"&amp; IF(SOURCE!$S$2-3 &gt;= 0, REPT(" ",SOURCE!$S$2-5+4+1-1-LEN(SUBSTITUTE(SUBSTITUTE(TEXT(SOURCE!H16,"????0"),"  ","")," ",""))), "")&amp;
      SUBSTITUTE(SUBSTITUTE(TEXT(SOURCE!H16,"????0"),"  ","")," ","")&amp;","&amp; IF(SOURCE!$T$2-3 &gt;= 0, REPT(" ",SOURCE!$T$2-3-5), "")&amp;
      SOURCE!I16&amp;" | "&amp; IF(SOURCE!$U$2-LEN(SOURCE!I16) &gt;= 0, REPT(" ",SOURCE!$U$2-LEN(SOURCE!I16)), "")&amp;
      SOURCE!J16&amp;      IF(SOURCE!$V$2-LEN(SOURCE!J16) &gt;= 0, REPT(" ",SOURCE!$V$2-LEN(SOURCE!J16)), "")&amp;
  " | "&amp; SOURCE!K16&amp;      IF(SOURCE!$X$2-LEN(SOURCE!K16) &gt;= 0, REPT(" ",SOURCE!$X$2-LEN(SOURCE!K16)), "")&amp;
      "},"&amp;IF(SOURCE!L16&lt;&gt;"",""&amp;SOURCE!L16,"")
 )
)
)</f>
        <v>/*   11 */  { fnXEqualsTo,                  TM_CMP,                      "x= ?",                                        "x= ?",                                        (0 &lt;&lt; TAM_MAX_BITS) |    99, CAT_FNCT | SLS_ENABLED   | US_UNCHANGED},</v>
      </c>
    </row>
    <row r="17" spans="1:1">
      <c r="A17" s="155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",SOURCE!$R$2-LEN(SOURCE!F17)+2), "")&amp;"("&amp;
      SUBSTITUTE(TEXT(SOURCE!G17,"??0"),"  ","")&amp;" &lt;&lt; TAM_MAX_BITS) |"&amp; IF(SOURCE!$S$2-3 &gt;= 0, REPT(" ",SOURCE!$S$2-5+4+1-1-LEN(SUBSTITUTE(SUBSTITUTE(TEXT(SOURCE!H17,"????0"),"  ","")," ",""))), "")&amp;
      SUBSTITUTE(SUBSTITUTE(TEXT(SOURCE!H17,"????0"),"  ","")," ","")&amp;","&amp; IF(SOURCE!$T$2-3 &gt;= 0, REPT(" ",SOURCE!$T$2-3-5), "")&amp;
      SOURCE!I17&amp;" | "&amp; IF(SOURCE!$U$2-LEN(SOURCE!I17) &gt;= 0, REPT(" ",SOURCE!$U$2-LEN(SOURCE!I17)), "")&amp;
      SOURCE!J17&amp;      IF(SOURCE!$V$2-LEN(SOURCE!J17) &gt;= 0, REPT(" ",SOURCE!$V$2-LEN(SOURCE!J17)), "")&amp;
  " | "&amp; SOURCE!K17&amp;      IF(SOURCE!$X$2-LEN(SOURCE!K17) &gt;= 0, REPT(" ",SOURCE!$X$2-LEN(SOURCE!K17)), "")&amp;
      "},"&amp;IF(SOURCE!L17&lt;&gt;"",""&amp;SOURCE!L17,"")
 )
)
)</f>
        <v>/*   12 */  { fnXNotEqual,                  TM_CMP,                      "x" STD_NOT_EQUAL " ?",                        "x" STD_NOT_EQUAL " ?",                        (0 &lt;&lt; TAM_MAX_BITS) |    99, CAT_FNCT | SLS_ENABLED   | US_UNCHANGED},</v>
      </c>
    </row>
    <row r="18" spans="1:1">
      <c r="A18" s="155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",SOURCE!$R$2-LEN(SOURCE!F18)+2), "")&amp;"("&amp;
      SUBSTITUTE(TEXT(SOURCE!G18,"??0"),"  ","")&amp;" &lt;&lt; TAM_MAX_BITS) |"&amp; IF(SOURCE!$S$2-3 &gt;= 0, REPT(" ",SOURCE!$S$2-5+4+1-1-LEN(SUBSTITUTE(SUBSTITUTE(TEXT(SOURCE!H18,"????0"),"  ","")," ",""))), "")&amp;
      SUBSTITUTE(SUBSTITUTE(TEXT(SOURCE!H18,"????0"),"  ","")," ","")&amp;","&amp; IF(SOURCE!$T$2-3 &gt;= 0, REPT(" ",SOURCE!$T$2-3-5), "")&amp;
      SOURCE!I18&amp;" | "&amp; IF(SOURCE!$U$2-LEN(SOURCE!I18) &gt;= 0, REPT(" ",SOURCE!$U$2-LEN(SOURCE!I18)), "")&amp;
      SOURCE!J18&amp;      IF(SOURCE!$V$2-LEN(SOURCE!J18) &gt;= 0, REPT(" ",SOURCE!$V$2-LEN(SOURCE!J18)), "")&amp;
  " | "&amp; SOURCE!K18&amp;      IF(SOURCE!$X$2-LEN(SOURCE!K18) &gt;= 0, REPT(" ",SOURCE!$X$2-LEN(SOURCE!K18)), "")&amp;
      "},"&amp;IF(SOURCE!L18&lt;&gt;"",""&amp;SOURCE!L18,"")
 )
)
)</f>
        <v>/*   13 */  { fnCheckValue,                 CHECK_VALUE_POSITIVE_ZERO,   "x=+0?",                                       "x=+0?",                                       (0 &lt;&lt; TAM_MAX_BITS) |     0, CAT_FNCT | SLS_ENABLED   | US_UNCHANGED},</v>
      </c>
    </row>
    <row r="19" spans="1:1">
      <c r="A19" s="155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",SOURCE!$R$2-LEN(SOURCE!F19)+2), "")&amp;"("&amp;
      SUBSTITUTE(TEXT(SOURCE!G19,"??0"),"  ","")&amp;" &lt;&lt; TAM_MAX_BITS) |"&amp; IF(SOURCE!$S$2-3 &gt;= 0, REPT(" ",SOURCE!$S$2-5+4+1-1-LEN(SUBSTITUTE(SUBSTITUTE(TEXT(SOURCE!H19,"????0"),"  ","")," ",""))), "")&amp;
      SUBSTITUTE(SUBSTITUTE(TEXT(SOURCE!H19,"????0"),"  ","")," ","")&amp;","&amp; IF(SOURCE!$T$2-3 &gt;= 0, REPT(" ",SOURCE!$T$2-3-5), "")&amp;
      SOURCE!I19&amp;" | "&amp; IF(SOURCE!$U$2-LEN(SOURCE!I19) &gt;= 0, REPT(" ",SOURCE!$U$2-LEN(SOURCE!I19)), "")&amp;
      SOURCE!J19&amp;      IF(SOURCE!$V$2-LEN(SOURCE!J19) &gt;= 0, REPT(" ",SOURCE!$V$2-LEN(SOURCE!J19)), "")&amp;
  " | "&amp; SOURCE!K19&amp;      IF(SOURCE!$X$2-LEN(SOURCE!K19) &gt;= 0, REPT(" ",SOURCE!$X$2-LEN(SOURCE!K19)), "")&amp;
      "},"&amp;IF(SOURCE!L19&lt;&gt;"",""&amp;SOURCE!L19,"")
 )
)
)</f>
        <v>/*   14 */  { fnCheckValue,                 CHECK_VALUE_NEGATIVE_ZERO,   "x=-0?",                                       "x=-0?",                                       (0 &lt;&lt; TAM_MAX_BITS) |     0, CAT_FNCT | SLS_ENABLED   | US_UNCHANGED},</v>
      </c>
    </row>
    <row r="20" spans="1:1">
      <c r="A20" s="155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",SOURCE!$R$2-LEN(SOURCE!F20)+2), "")&amp;"("&amp;
      SUBSTITUTE(TEXT(SOURCE!G20,"??0"),"  ","")&amp;" &lt;&lt; TAM_MAX_BITS) |"&amp; IF(SOURCE!$S$2-3 &gt;= 0, REPT(" ",SOURCE!$S$2-5+4+1-1-LEN(SUBSTITUTE(SUBSTITUTE(TEXT(SOURCE!H20,"????0"),"  ","")," ",""))), "")&amp;
      SUBSTITUTE(SUBSTITUTE(TEXT(SOURCE!H20,"????0"),"  ","")," ","")&amp;","&amp; IF(SOURCE!$T$2-3 &gt;= 0, REPT(" ",SOURCE!$T$2-3-5), "")&amp;
      SOURCE!I20&amp;" | "&amp; IF(SOURCE!$U$2-LEN(SOURCE!I20) &gt;= 0, REPT(" ",SOURCE!$U$2-LEN(SOURCE!I20)), "")&amp;
      SOURCE!J20&amp;      IF(SOURCE!$V$2-LEN(SOURCE!J20) &gt;= 0, REPT(" ",SOURCE!$V$2-LEN(SOURCE!J20)), "")&amp;
  " | "&amp; SOURCE!K20&amp;      IF(SOURCE!$X$2-LEN(SOURCE!K20) &gt;= 0, REPT(" ",SOURCE!$X$2-LEN(SOURCE!K20)), "")&amp;
      "},"&amp;IF(SOURCE!L20&lt;&gt;"",""&amp;SOURCE!L20,"")
 )
)
)</f>
        <v>/*   15 */  { fnXAlmostEqual,               TM_CMP,                      "x" STD_ALMOST_EQUAL " ?",                     "x" STD_ALMOST_EQUAL " ?",                     (0 &lt;&lt; TAM_MAX_BITS) |    99, CAT_FNCT | SLS_ENABLED   | US_UNCHANGED},</v>
      </c>
    </row>
    <row r="21" spans="1:1">
      <c r="A21" s="155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",SOURCE!$R$2-LEN(SOURCE!F21)+2), "")&amp;"("&amp;
      SUBSTITUTE(TEXT(SOURCE!G21,"??0"),"  ","")&amp;" &lt;&lt; TAM_MAX_BITS) |"&amp; IF(SOURCE!$S$2-3 &gt;= 0, REPT(" ",SOURCE!$S$2-5+4+1-1-LEN(SUBSTITUTE(SUBSTITUTE(TEXT(SOURCE!H21,"????0"),"  ","")," ",""))), "")&amp;
      SUBSTITUTE(SUBSTITUTE(TEXT(SOURCE!H21,"????0"),"  ","")," ","")&amp;","&amp; IF(SOURCE!$T$2-3 &gt;= 0, REPT(" ",SOURCE!$T$2-3-5), "")&amp;
      SOURCE!I21&amp;" | "&amp; IF(SOURCE!$U$2-LEN(SOURCE!I21) &gt;= 0, REPT(" ",SOURCE!$U$2-LEN(SOURCE!I21)), "")&amp;
      SOURCE!J21&amp;      IF(SOURCE!$V$2-LEN(SOURCE!J21) &gt;= 0, REPT(" ",SOURCE!$V$2-LEN(SOURCE!J21)), "")&amp;
  " | "&amp; SOURCE!K21&amp;      IF(SOURCE!$X$2-LEN(SOURCE!K21) &gt;= 0, REPT(" ",SOURCE!$X$2-LEN(SOURCE!K21)), "")&amp;
      "},"&amp;IF(SOURCE!L21&lt;&gt;"",""&amp;SOURCE!L21,"")
 )
)
)</f>
        <v>/*   16 */  { fnXLessThan,                  TM_CMP,                      "x&lt; ?",                                        "x&lt; ?",                                        (0 &lt;&lt; TAM_MAX_BITS) |    99, CAT_FNCT | SLS_ENABLED   | US_UNCHANGED},</v>
      </c>
    </row>
    <row r="22" spans="1:1">
      <c r="A22" s="155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",SOURCE!$R$2-LEN(SOURCE!F22)+2), "")&amp;"("&amp;
      SUBSTITUTE(TEXT(SOURCE!G22,"??0"),"  ","")&amp;" &lt;&lt; TAM_MAX_BITS) |"&amp; IF(SOURCE!$S$2-3 &gt;= 0, REPT(" ",SOURCE!$S$2-5+4+1-1-LEN(SUBSTITUTE(SUBSTITUTE(TEXT(SOURCE!H22,"????0"),"  ","")," ",""))), "")&amp;
      SUBSTITUTE(SUBSTITUTE(TEXT(SOURCE!H22,"????0"),"  ","")," ","")&amp;","&amp; IF(SOURCE!$T$2-3 &gt;= 0, REPT(" ",SOURCE!$T$2-3-5), "")&amp;
      SOURCE!I22&amp;" | "&amp; IF(SOURCE!$U$2-LEN(SOURCE!I22) &gt;= 0, REPT(" ",SOURCE!$U$2-LEN(SOURCE!I22)), "")&amp;
      SOURCE!J22&amp;      IF(SOURCE!$V$2-LEN(SOURCE!J22) &gt;= 0, REPT(" ",SOURCE!$V$2-LEN(SOURCE!J22)), "")&amp;
  " | "&amp; SOURCE!K22&amp;      IF(SOURCE!$X$2-LEN(SOURCE!K22) &gt;= 0, REPT(" ",SOURCE!$X$2-LEN(SOURCE!K22)), "")&amp;
      "},"&amp;IF(SOURCE!L22&lt;&gt;"",""&amp;SOURCE!L22,"")
 )
)
)</f>
        <v>/*   17 */  { fnXLessEqual,                 TM_CMP,                      "x" STD_LESS_EQUAL " ?",                       "x" STD_LESS_EQUAL " ?",                       (0 &lt;&lt; TAM_MAX_BITS) |    99, CAT_FNCT | SLS_ENABLED   | US_UNCHANGED},</v>
      </c>
    </row>
    <row r="23" spans="1:1">
      <c r="A23" s="155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",SOURCE!$R$2-LEN(SOURCE!F23)+2), "")&amp;"("&amp;
      SUBSTITUTE(TEXT(SOURCE!G23,"??0"),"  ","")&amp;" &lt;&lt; TAM_MAX_BITS) |"&amp; IF(SOURCE!$S$2-3 &gt;= 0, REPT(" ",SOURCE!$S$2-5+4+1-1-LEN(SUBSTITUTE(SUBSTITUTE(TEXT(SOURCE!H23,"????0"),"  ","")," ",""))), "")&amp;
      SUBSTITUTE(SUBSTITUTE(TEXT(SOURCE!H23,"????0"),"  ","")," ","")&amp;","&amp; IF(SOURCE!$T$2-3 &gt;= 0, REPT(" ",SOURCE!$T$2-3-5), "")&amp;
      SOURCE!I23&amp;" | "&amp; IF(SOURCE!$U$2-LEN(SOURCE!I23) &gt;= 0, REPT(" ",SOURCE!$U$2-LEN(SOURCE!I23)), "")&amp;
      SOURCE!J23&amp;      IF(SOURCE!$V$2-LEN(SOURCE!J23) &gt;= 0, REPT(" ",SOURCE!$V$2-LEN(SOURCE!J23)), "")&amp;
  " | "&amp; SOURCE!K23&amp;      IF(SOURCE!$X$2-LEN(SOURCE!K23) &gt;= 0, REPT(" ",SOURCE!$X$2-LEN(SOURCE!K23)), "")&amp;
      "},"&amp;IF(SOURCE!L23&lt;&gt;"",""&amp;SOURCE!L23,"")
 )
)
)</f>
        <v>/*   18 */  { fnXGreaterEqual,              TM_CMP,                      "x" STD_GREATER_EQUAL " ?",                    "x" STD_GREATER_EQUAL " ?",                    (0 &lt;&lt; TAM_MAX_BITS) |    99, CAT_FNCT | SLS_ENABLED   | US_UNCHANGED},</v>
      </c>
    </row>
    <row r="24" spans="1:1">
      <c r="A24" s="155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",SOURCE!$R$2-LEN(SOURCE!F24)+2), "")&amp;"("&amp;
      SUBSTITUTE(TEXT(SOURCE!G24,"??0"),"  ","")&amp;" &lt;&lt; TAM_MAX_BITS) |"&amp; IF(SOURCE!$S$2-3 &gt;= 0, REPT(" ",SOURCE!$S$2-5+4+1-1-LEN(SUBSTITUTE(SUBSTITUTE(TEXT(SOURCE!H24,"????0"),"  ","")," ",""))), "")&amp;
      SUBSTITUTE(SUBSTITUTE(TEXT(SOURCE!H24,"????0"),"  ","")," ","")&amp;","&amp; IF(SOURCE!$T$2-3 &gt;= 0, REPT(" ",SOURCE!$T$2-3-5), "")&amp;
      SOURCE!I24&amp;" | "&amp; IF(SOURCE!$U$2-LEN(SOURCE!I24) &gt;= 0, REPT(" ",SOURCE!$U$2-LEN(SOURCE!I24)), "")&amp;
      SOURCE!J24&amp;      IF(SOURCE!$V$2-LEN(SOURCE!J24) &gt;= 0, REPT(" ",SOURCE!$V$2-LEN(SOURCE!J24)), "")&amp;
  " | "&amp; SOURCE!K24&amp;      IF(SOURCE!$X$2-LEN(SOURCE!K24) &gt;= 0, REPT(" ",SOURCE!$X$2-LEN(SOURCE!K24)), "")&amp;
      "},"&amp;IF(SOURCE!L24&lt;&gt;"",""&amp;SOURCE!L24,"")
 )
)
)</f>
        <v>/*   19 */  { fnXGreaterThan,               TM_CMP,                      "x&gt; ?",                                        "x&gt; ?",                                        (0 &lt;&lt; TAM_MAX_BITS) |    99, CAT_FNCT | SLS_ENABLED   | US_UNCHANGED},</v>
      </c>
    </row>
    <row r="25" spans="1:1">
      <c r="A25" s="155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",SOURCE!$R$2-LEN(SOURCE!F25)+2), "")&amp;"("&amp;
      SUBSTITUTE(TEXT(SOURCE!G25,"??0"),"  ","")&amp;" &lt;&lt; TAM_MAX_BITS) |"&amp; IF(SOURCE!$S$2-3 &gt;= 0, REPT(" ",SOURCE!$S$2-5+4+1-1-LEN(SUBSTITUTE(SUBSTITUTE(TEXT(SOURCE!H25,"????0"),"  ","")," ",""))), "")&amp;
      SUBSTITUTE(SUBSTITUTE(TEXT(SOURCE!H25,"????0"),"  ","")," ","")&amp;","&amp; IF(SOURCE!$T$2-3 &gt;= 0, REPT(" ",SOURCE!$T$2-3-5), "")&amp;
      SOURCE!I25&amp;" | "&amp; IF(SOURCE!$U$2-LEN(SOURCE!I25) &gt;= 0, REPT(" ",SOURCE!$U$2-LEN(SOURCE!I25)), "")&amp;
      SOURCE!J25&amp;      IF(SOURCE!$V$2-LEN(SOURCE!J25) &gt;= 0, REPT(" ",SOURCE!$V$2-LEN(SOURCE!J25)), "")&amp;
  " | "&amp; SOURCE!K25&amp;      IF(SOURCE!$X$2-LEN(SOURCE!K25) &gt;= 0, REPT(" ",SOURCE!$X$2-LEN(SOURCE!K25)), "")&amp;
      "},"&amp;IF(SOURCE!L25&lt;&gt;"",""&amp;SOURCE!L25,"")
 )
)
)</f>
        <v>/*   20 */  { fnIsFlagClear,                TM_FLAGR,                    "FC?",                                         "FC?",                                         (0 &lt;&lt; TAM_MAX_BITS) |    99, CAT_FNCT | SLS_ENABLED   | US_UNCHANGED},</v>
      </c>
    </row>
    <row r="26" spans="1:1">
      <c r="A26" s="155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",SOURCE!$R$2-LEN(SOURCE!F26)+2), "")&amp;"("&amp;
      SUBSTITUTE(TEXT(SOURCE!G26,"??0"),"  ","")&amp;" &lt;&lt; TAM_MAX_BITS) |"&amp; IF(SOURCE!$S$2-3 &gt;= 0, REPT(" ",SOURCE!$S$2-5+4+1-1-LEN(SUBSTITUTE(SUBSTITUTE(TEXT(SOURCE!H26,"????0"),"  ","")," ",""))), "")&amp;
      SUBSTITUTE(SUBSTITUTE(TEXT(SOURCE!H26,"????0"),"  ","")," ","")&amp;","&amp; IF(SOURCE!$T$2-3 &gt;= 0, REPT(" ",SOURCE!$T$2-3-5), "")&amp;
      SOURCE!I26&amp;" | "&amp; IF(SOURCE!$U$2-LEN(SOURCE!I26) &gt;= 0, REPT(" ",SOURCE!$U$2-LEN(SOURCE!I26)), "")&amp;
      SOURCE!J26&amp;      IF(SOURCE!$V$2-LEN(SOURCE!J26) &gt;= 0, REPT(" ",SOURCE!$V$2-LEN(SOURCE!J26)), "")&amp;
  " | "&amp; SOURCE!K26&amp;      IF(SOURCE!$X$2-LEN(SOURCE!K26) &gt;= 0, REPT(" ",SOURCE!$X$2-LEN(SOURCE!K26)), "")&amp;
      "},"&amp;IF(SOURCE!L26&lt;&gt;"",""&amp;SOURCE!L26,"")
 )
)
)</f>
        <v>/*   21 */  { fnIsFlagSet,                  TM_FLAGR,                    "FS?",                                         "FS?",                                         (0 &lt;&lt; TAM_MAX_BITS) |    99, CAT_FNCT | SLS_ENABLED   | US_UNCHANGED},</v>
      </c>
    </row>
    <row r="27" spans="1:1">
      <c r="A27" s="155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",SOURCE!$R$2-LEN(SOURCE!F27)+2), "")&amp;"("&amp;
      SUBSTITUTE(TEXT(SOURCE!G27,"??0"),"  ","")&amp;" &lt;&lt; TAM_MAX_BITS) |"&amp; IF(SOURCE!$S$2-3 &gt;= 0, REPT(" ",SOURCE!$S$2-5+4+1-1-LEN(SUBSTITUTE(SUBSTITUTE(TEXT(SOURCE!H27,"????0"),"  ","")," ",""))), "")&amp;
      SUBSTITUTE(SUBSTITUTE(TEXT(SOURCE!H27,"????0"),"  ","")," ","")&amp;","&amp; IF(SOURCE!$T$2-3 &gt;= 0, REPT(" ",SOURCE!$T$2-3-5), "")&amp;
      SOURCE!I27&amp;" | "&amp; IF(SOURCE!$U$2-LEN(SOURCE!I27) &gt;= 0, REPT(" ",SOURCE!$U$2-LEN(SOURCE!I27)), "")&amp;
      SOURCE!J27&amp;      IF(SOURCE!$V$2-LEN(SOURCE!J27) &gt;= 0, REPT(" ",SOURCE!$V$2-LEN(SOURCE!J27)), "")&amp;
  " | "&amp; SOURCE!K27&amp;      IF(SOURCE!$X$2-LEN(SOURCE!K27) &gt;= 0, REPT(" ",SOURCE!$X$2-LEN(SOURCE!K27)), "")&amp;
      "},"&amp;IF(SOURCE!L27&lt;&gt;"",""&amp;SOURCE!L27,"")
 )
)
)</f>
        <v>/*   22 */  { fnCheckInteger,               CHECK_INTEGER_EVEN,          "EVEN?",                                       "EVEN?",                                       (0 &lt;&lt; TAM_MAX_BITS) |     0, CAT_FNCT | SLS_ENABLED   | US_UNCHANGED},</v>
      </c>
    </row>
    <row r="28" spans="1:1">
      <c r="A28" s="155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",SOURCE!$R$2-LEN(SOURCE!F28)+2), "")&amp;"("&amp;
      SUBSTITUTE(TEXT(SOURCE!G28,"??0"),"  ","")&amp;" &lt;&lt; TAM_MAX_BITS) |"&amp; IF(SOURCE!$S$2-3 &gt;= 0, REPT(" ",SOURCE!$S$2-5+4+1-1-LEN(SUBSTITUTE(SUBSTITUTE(TEXT(SOURCE!H28,"????0"),"  ","")," ",""))), "")&amp;
      SUBSTITUTE(SUBSTITUTE(TEXT(SOURCE!H28,"????0"),"  ","")," ","")&amp;","&amp; IF(SOURCE!$T$2-3 &gt;= 0, REPT(" ",SOURCE!$T$2-3-5), "")&amp;
      SOURCE!I28&amp;" | "&amp; IF(SOURCE!$U$2-LEN(SOURCE!I28) &gt;= 0, REPT(" ",SOURCE!$U$2-LEN(SOURCE!I28)), "")&amp;
      SOURCE!J28&amp;      IF(SOURCE!$V$2-LEN(SOURCE!J28) &gt;= 0, REPT(" ",SOURCE!$V$2-LEN(SOURCE!J28)), "")&amp;
  " | "&amp; SOURCE!K28&amp;      IF(SOURCE!$X$2-LEN(SOURCE!K28) &gt;= 0, REPT(" ",SOURCE!$X$2-LEN(SOURCE!K28)), "")&amp;
      "},"&amp;IF(SOURCE!L28&lt;&gt;"",""&amp;SOURCE!L28,"")
 )
)
)</f>
        <v>/*   23 */  { fnCheckInteger,               CHECK_INTEGER_ODD,           "ODD?",                                        "ODD?",                                        (0 &lt;&lt; TAM_MAX_BITS) |     0, CAT_FNCT | SLS_ENABLED   | US_UNCHANGED},</v>
      </c>
    </row>
    <row r="29" spans="1:1">
      <c r="A29" s="155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",SOURCE!$R$2-LEN(SOURCE!F29)+2), "")&amp;"("&amp;
      SUBSTITUTE(TEXT(SOURCE!G29,"??0"),"  ","")&amp;" &lt;&lt; TAM_MAX_BITS) |"&amp; IF(SOURCE!$S$2-3 &gt;= 0, REPT(" ",SOURCE!$S$2-5+4+1-1-LEN(SUBSTITUTE(SUBSTITUTE(TEXT(SOURCE!H29,"????0"),"  ","")," ",""))), "")&amp;
      SUBSTITUTE(SUBSTITUTE(TEXT(SOURCE!H29,"????0"),"  ","")," ","")&amp;","&amp; IF(SOURCE!$T$2-3 &gt;= 0, REPT(" ",SOURCE!$T$2-3-5), "")&amp;
      SOURCE!I29&amp;" | "&amp; IF(SOURCE!$U$2-LEN(SOURCE!I29) &gt;= 0, REPT(" ",SOURCE!$U$2-LEN(SOURCE!I29)), "")&amp;
      SOURCE!J29&amp;      IF(SOURCE!$V$2-LEN(SOURCE!J29) &gt;= 0, REPT(" ",SOURCE!$V$2-LEN(SOURCE!J29)), "")&amp;
  " | "&amp; SOURCE!K29&amp;      IF(SOURCE!$X$2-LEN(SOURCE!K29) &gt;= 0, REPT(" ",SOURCE!$X$2-LEN(SOURCE!K29)), "")&amp;
      "},"&amp;IF(SOURCE!L29&lt;&gt;"",""&amp;SOURCE!L29,"")
 )
)
)</f>
        <v>/*   24 */  { fnCheckInteger,               CHECK_INTEGER_FP,            "FP?",                                         "FP?",                                         (0 &lt;&lt; TAM_MAX_BITS) |     0, CAT_FNCT | SLS_ENABLED   | US_UNCHANGED},</v>
      </c>
    </row>
    <row r="30" spans="1:1">
      <c r="A30" s="155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",SOURCE!$R$2-LEN(SOURCE!F30)+2), "")&amp;"("&amp;
      SUBSTITUTE(TEXT(SOURCE!G30,"??0"),"  ","")&amp;" &lt;&lt; TAM_MAX_BITS) |"&amp; IF(SOURCE!$S$2-3 &gt;= 0, REPT(" ",SOURCE!$S$2-5+4+1-1-LEN(SUBSTITUTE(SUBSTITUTE(TEXT(SOURCE!H30,"????0"),"  ","")," ",""))), "")&amp;
      SUBSTITUTE(SUBSTITUTE(TEXT(SOURCE!H30,"????0"),"  ","")," ","")&amp;","&amp; IF(SOURCE!$T$2-3 &gt;= 0, REPT(" ",SOURCE!$T$2-3-5), "")&amp;
      SOURCE!I30&amp;" | "&amp; IF(SOURCE!$U$2-LEN(SOURCE!I30) &gt;= 0, REPT(" ",SOURCE!$U$2-LEN(SOURCE!I30)), "")&amp;
      SOURCE!J30&amp;      IF(SOURCE!$V$2-LEN(SOURCE!J30) &gt;= 0, REPT(" ",SOURCE!$V$2-LEN(SOURCE!J30)), "")&amp;
  " | "&amp; SOURCE!K30&amp;      IF(SOURCE!$X$2-LEN(SOURCE!K30) &gt;= 0, REPT(" ",SOURCE!$X$2-LEN(SOURCE!K30)), "")&amp;
      "},"&amp;IF(SOURCE!L30&lt;&gt;"",""&amp;SOURCE!L30,"")
 )
)
)</f>
        <v>/*   25 */  { fnCheckInteger,               CHECK_INTEGER,               "INT?",                                        "INT?",                                        (0 &lt;&lt; TAM_MAX_BITS) |     0, CAT_FNCT | SLS_ENABLED   | US_UNCHANGED},</v>
      </c>
    </row>
    <row r="31" spans="1:1">
      <c r="A31" s="155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",SOURCE!$R$2-LEN(SOURCE!F31)+2), "")&amp;"("&amp;
      SUBSTITUTE(TEXT(SOURCE!G31,"??0"),"  ","")&amp;" &lt;&lt; TAM_MAX_BITS) |"&amp; IF(SOURCE!$S$2-3 &gt;= 0, REPT(" ",SOURCE!$S$2-5+4+1-1-LEN(SUBSTITUTE(SUBSTITUTE(TEXT(SOURCE!H31,"????0"),"  ","")," ",""))), "")&amp;
      SUBSTITUTE(SUBSTITUTE(TEXT(SOURCE!H31,"????0"),"  ","")," ","")&amp;","&amp; IF(SOURCE!$T$2-3 &gt;= 0, REPT(" ",SOURCE!$T$2-3-5), "")&amp;
      SOURCE!I31&amp;" | "&amp; IF(SOURCE!$U$2-LEN(SOURCE!I31) &gt;= 0, REPT(" ",SOURCE!$U$2-LEN(SOURCE!I31)), "")&amp;
      SOURCE!J31&amp;      IF(SOURCE!$V$2-LEN(SOURCE!J31) &gt;= 0, REPT(" ",SOURCE!$V$2-LEN(SOURCE!J31)), "")&amp;
  " | "&amp; SOURCE!K31&amp;      IF(SOURCE!$X$2-LEN(SOURCE!K31) &gt;= 0, REPT(" ",SOURCE!$X$2-LEN(SOURCE!K31)), "")&amp;
      "},"&amp;IF(SOURCE!L31&lt;&gt;"",""&amp;SOURCE!L31,"")
 )
)
)</f>
        <v>/*   26 */  { fnCheckValue,                 CHECK_VALUE_COMPLEX,         "CPX?",                                        "CPX?",                                        (0 &lt;&lt; TAM_MAX_BITS) |     0, CAT_FNCT | SLS_ENABLED   | US_UNCHANGED},</v>
      </c>
    </row>
    <row r="32" spans="1:1">
      <c r="A32" s="155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",SOURCE!$R$2-LEN(SOURCE!F32)+2), "")&amp;"("&amp;
      SUBSTITUTE(TEXT(SOURCE!G32,"??0"),"  ","")&amp;" &lt;&lt; TAM_MAX_BITS) |"&amp; IF(SOURCE!$S$2-3 &gt;= 0, REPT(" ",SOURCE!$S$2-5+4+1-1-LEN(SUBSTITUTE(SUBSTITUTE(TEXT(SOURCE!H32,"????0"),"  ","")," ",""))), "")&amp;
      SUBSTITUTE(SUBSTITUTE(TEXT(SOURCE!H32,"????0"),"  ","")," ","")&amp;","&amp; IF(SOURCE!$T$2-3 &gt;= 0, REPT(" ",SOURCE!$T$2-3-5), "")&amp;
      SOURCE!I32&amp;" | "&amp; IF(SOURCE!$U$2-LEN(SOURCE!I32) &gt;= 0, REPT(" ",SOURCE!$U$2-LEN(SOURCE!I32)), "")&amp;
      SOURCE!J32&amp;      IF(SOURCE!$V$2-LEN(SOURCE!J32) &gt;= 0, REPT(" ",SOURCE!$V$2-LEN(SOURCE!J32)), "")&amp;
  " | "&amp; SOURCE!K32&amp;      IF(SOURCE!$X$2-LEN(SOURCE!K32) &gt;= 0, REPT(" ",SOURCE!$X$2-LEN(SOURCE!K32)), "")&amp;
      "},"&amp;IF(SOURCE!L32&lt;&gt;"",""&amp;SOURCE!L32,"")
 )
)
)</f>
        <v>/*   27 */  { fnCheckValue,                 CHECK_VALUE_MATRIX,          "MATR?",                                       "MATR?",                                       (0 &lt;&lt; TAM_MAX_BITS) |     0, CAT_FNCT | SLS_ENABLED   | US_UNCHANGED},</v>
      </c>
    </row>
    <row r="33" spans="1:1">
      <c r="A33" s="155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",SOURCE!$R$2-LEN(SOURCE!F33)+2), "")&amp;"("&amp;
      SUBSTITUTE(TEXT(SOURCE!G33,"??0"),"  ","")&amp;" &lt;&lt; TAM_MAX_BITS) |"&amp; IF(SOURCE!$S$2-3 &gt;= 0, REPT(" ",SOURCE!$S$2-5+4+1-1-LEN(SUBSTITUTE(SUBSTITUTE(TEXT(SOURCE!H33,"????0"),"  ","")," ",""))), "")&amp;
      SUBSTITUTE(SUBSTITUTE(TEXT(SOURCE!H33,"????0"),"  ","")," ","")&amp;","&amp; IF(SOURCE!$T$2-3 &gt;= 0, REPT(" ",SOURCE!$T$2-3-5), "")&amp;
      SOURCE!I33&amp;" | "&amp; IF(SOURCE!$U$2-LEN(SOURCE!I33) &gt;= 0, REPT(" ",SOURCE!$U$2-LEN(SOURCE!I33)), "")&amp;
      SOURCE!J33&amp;      IF(SOURCE!$V$2-LEN(SOURCE!J33) &gt;= 0, REPT(" ",SOURCE!$V$2-LEN(SOURCE!J33)), "")&amp;
  " | "&amp; SOURCE!K33&amp;      IF(SOURCE!$X$2-LEN(SOURCE!K33) &gt;= 0, REPT(" ",SOURCE!$X$2-LEN(SOURCE!K33)), "")&amp;
      "},"&amp;IF(SOURCE!L33&lt;&gt;"",""&amp;SOURCE!L33,"")
 )
)
)</f>
        <v>/*   28 */  { fnCheckValue,                 CHECK_VALUE_NAN,             "NaN?",                                        "NaN?",                                        (0 &lt;&lt; TAM_MAX_BITS) |     0, CAT_FNCT | SLS_ENABLED   | US_UNCHANGED},</v>
      </c>
    </row>
    <row r="34" spans="1:1">
      <c r="A34" s="155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",SOURCE!$R$2-LEN(SOURCE!F34)+2), "")&amp;"("&amp;
      SUBSTITUTE(TEXT(SOURCE!G34,"??0"),"  ","")&amp;" &lt;&lt; TAM_MAX_BITS) |"&amp; IF(SOURCE!$S$2-3 &gt;= 0, REPT(" ",SOURCE!$S$2-5+4+1-1-LEN(SUBSTITUTE(SUBSTITUTE(TEXT(SOURCE!H34,"????0"),"  ","")," ",""))), "")&amp;
      SUBSTITUTE(SUBSTITUTE(TEXT(SOURCE!H34,"????0"),"  ","")," ","")&amp;","&amp; IF(SOURCE!$T$2-3 &gt;= 0, REPT(" ",SOURCE!$T$2-3-5), "")&amp;
      SOURCE!I34&amp;" | "&amp; IF(SOURCE!$U$2-LEN(SOURCE!I34) &gt;= 0, REPT(" ",SOURCE!$U$2-LEN(SOURCE!I34)), "")&amp;
      SOURCE!J34&amp;      IF(SOURCE!$V$2-LEN(SOURCE!J34) &gt;= 0, REPT(" ",SOURCE!$V$2-LEN(SOURCE!J34)), "")&amp;
  " | "&amp; SOURCE!K34&amp;      IF(SOURCE!$X$2-LEN(SOURCE!K34) &gt;= 0, REPT(" ",SOURCE!$X$2-LEN(SOURCE!K34)), "")&amp;
      "},"&amp;IF(SOURCE!L34&lt;&gt;"",""&amp;SOURCE!L34,"")
 )
)
)</f>
        <v>/*   29 */  { fnCheckValue,                 CHECK_VALUE_REAL,            "REAL?",                                       "REAL?",                                       (0 &lt;&lt; TAM_MAX_BITS) |     0, CAT_FNCT | SLS_ENABLED   | US_UNCHANGED},</v>
      </c>
    </row>
    <row r="35" spans="1:1">
      <c r="A35" s="155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",SOURCE!$R$2-LEN(SOURCE!F35)+2), "")&amp;"("&amp;
      SUBSTITUTE(TEXT(SOURCE!G35,"??0"),"  ","")&amp;" &lt;&lt; TAM_MAX_BITS) |"&amp; IF(SOURCE!$S$2-3 &gt;= 0, REPT(" ",SOURCE!$S$2-5+4+1-1-LEN(SUBSTITUTE(SUBSTITUTE(TEXT(SOURCE!H35,"????0"),"  ","")," ",""))), "")&amp;
      SUBSTITUTE(SUBSTITUTE(TEXT(SOURCE!H35,"????0"),"  ","")," ","")&amp;","&amp; IF(SOURCE!$T$2-3 &gt;= 0, REPT(" ",SOURCE!$T$2-3-5), "")&amp;
      SOURCE!I35&amp;" | "&amp; IF(SOURCE!$U$2-LEN(SOURCE!I35) &gt;= 0, REPT(" ",SOURCE!$U$2-LEN(SOURCE!I35)), "")&amp;
      SOURCE!J35&amp;      IF(SOURCE!$V$2-LEN(SOURCE!J35) &gt;= 0, REPT(" ",SOURCE!$V$2-LEN(SOURCE!J35)), "")&amp;
  " | "&amp; SOURCE!K35&amp;      IF(SOURCE!$X$2-LEN(SOURCE!K35) &gt;= 0, REPT(" ",SOURCE!$X$2-LEN(SOURCE!K35)), "")&amp;
      "},"&amp;IF(SOURCE!L35&lt;&gt;"",""&amp;SOURCE!L35,"")
 )
)
)</f>
        <v>/*   30 */  { fnCheckValue,                 CHECK_VALUE_SPECIAL,         "SPEC?",                                       "SPEC?",                                       (0 &lt;&lt; TAM_MAX_BITS) |     0, CAT_FNCT | SLS_ENABLED   | US_UNCHANGED},</v>
      </c>
    </row>
    <row r="36" spans="1:1">
      <c r="A36" s="155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",SOURCE!$R$2-LEN(SOURCE!F36)+2), "")&amp;"("&amp;
      SUBSTITUTE(TEXT(SOURCE!G36,"??0"),"  ","")&amp;" &lt;&lt; TAM_MAX_BITS) |"&amp; IF(SOURCE!$S$2-3 &gt;= 0, REPT(" ",SOURCE!$S$2-5+4+1-1-LEN(SUBSTITUTE(SUBSTITUTE(TEXT(SOURCE!H36,"????0"),"  ","")," ",""))), "")&amp;
      SUBSTITUTE(SUBSTITUTE(TEXT(SOURCE!H36,"????0"),"  ","")," ","")&amp;","&amp; IF(SOURCE!$T$2-3 &gt;= 0, REPT(" ",SOURCE!$T$2-3-5), "")&amp;
      SOURCE!I36&amp;" | "&amp; IF(SOURCE!$U$2-LEN(SOURCE!I36) &gt;= 0, REPT(" ",SOURCE!$U$2-LEN(SOURCE!I36)), "")&amp;
      SOURCE!J36&amp;      IF(SOURCE!$V$2-LEN(SOURCE!J36) &gt;= 0, REPT(" ",SOURCE!$V$2-LEN(SOURCE!J36)), "")&amp;
  " | "&amp; SOURCE!K36&amp;      IF(SOURCE!$X$2-LEN(SOURCE!K36) &gt;= 0, REPT(" ",SOURCE!$X$2-LEN(SOURCE!K36)), "")&amp;
      "},"&amp;IF(SOURCE!L36&lt;&gt;"",""&amp;SOURCE!L36,"")
 )
)
)</f>
        <v>/*   31 */  { fnIsString,                   NOPARAM,                     "STRI?",                                       "STRI?",                                       (0 &lt;&lt; TAM_MAX_BITS) |     0, CAT_FNCT | SLS_ENABLED   | US_UNCHANGED},</v>
      </c>
    </row>
    <row r="37" spans="1:1">
      <c r="A37" s="155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",SOURCE!$R$2-LEN(SOURCE!F37)+2), "")&amp;"("&amp;
      SUBSTITUTE(TEXT(SOURCE!G37,"??0"),"  ","")&amp;" &lt;&lt; TAM_MAX_BITS) |"&amp; IF(SOURCE!$S$2-3 &gt;= 0, REPT(" ",SOURCE!$S$2-5+4+1-1-LEN(SUBSTITUTE(SUBSTITUTE(TEXT(SOURCE!H37,"????0"),"  ","")," ",""))), "")&amp;
      SUBSTITUTE(SUBSTITUTE(TEXT(SOURCE!H37,"????0"),"  ","")," ","")&amp;","&amp; IF(SOURCE!$T$2-3 &gt;= 0, REPT(" ",SOURCE!$T$2-3-5), "")&amp;
      SOURCE!I37&amp;" | "&amp; IF(SOURCE!$U$2-LEN(SOURCE!I37) &gt;= 0, REPT(" ",SOURCE!$U$2-LEN(SOURCE!I37)), "")&amp;
      SOURCE!J37&amp;      IF(SOURCE!$V$2-LEN(SOURCE!J37) &gt;= 0, REPT(" ",SOURCE!$V$2-LEN(SOURCE!J37)), "")&amp;
  " | "&amp; SOURCE!K37&amp;      IF(SOURCE!$X$2-LEN(SOURCE!K37) &gt;= 0, REPT(" ",SOURCE!$X$2-LEN(SOURCE!K37)), "")&amp;
      "},"&amp;IF(SOURCE!L37&lt;&gt;"",""&amp;SOURCE!L37,"")
 )
)
)</f>
        <v>/*   32 */  { fnCheckValue,                 CHECK_VALUE_INFINITY,        STD_PLUS_MINUS STD_INFINITY "?",               STD_PLUS_MINUS STD_INFINITY "?",               (0 &lt;&lt; TAM_MAX_BITS) |     0, CAT_FNCT | SLS_ENABLED   | US_ENABLED  },</v>
      </c>
    </row>
    <row r="38" spans="1:1">
      <c r="A38" s="155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",SOURCE!$R$2-LEN(SOURCE!F38)+2), "")&amp;"("&amp;
      SUBSTITUTE(TEXT(SOURCE!G38,"??0"),"  ","")&amp;" &lt;&lt; TAM_MAX_BITS) |"&amp; IF(SOURCE!$S$2-3 &gt;= 0, REPT(" ",SOURCE!$S$2-5+4+1-1-LEN(SUBSTITUTE(SUBSTITUTE(TEXT(SOURCE!H38,"????0"),"  ","")," ",""))), "")&amp;
      SUBSTITUTE(SUBSTITUTE(TEXT(SOURCE!H38,"????0"),"  ","")," ","")&amp;","&amp; IF(SOURCE!$T$2-3 &gt;= 0, REPT(" ",SOURCE!$T$2-3-5), "")&amp;
      SOURCE!I38&amp;" | "&amp; IF(SOURCE!$U$2-LEN(SOURCE!I38) &gt;= 0, REPT(" ",SOURCE!$U$2-LEN(SOURCE!I38)), "")&amp;
      SOURCE!J38&amp;      IF(SOURCE!$V$2-LEN(SOURCE!J38) &gt;= 0, REPT(" ",SOURCE!$V$2-LEN(SOURCE!J38)), "")&amp;
  " | "&amp; SOURCE!K38&amp;      IF(SOURCE!$X$2-LEN(SOURCE!K38) &gt;= 0, REPT(" ",SOURCE!$X$2-LEN(SOURCE!K38)), "")&amp;
      "},"&amp;IF(SOURCE!L38&lt;&gt;"",""&amp;SOURCE!L38,"")
 )
)
)</f>
        <v>/*   33 */  { fnIsPrime,                    NOPARAM,                     "PRIME?",                                      "PRIME?",                                      (0 &lt;&lt; TAM_MAX_BITS) |     0, CAT_FNCT | SLS_ENABLED   | US_UNCHANGED},</v>
      </c>
    </row>
    <row r="39" spans="1:1">
      <c r="A39" s="155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",SOURCE!$R$2-LEN(SOURCE!F39)+2), "")&amp;"("&amp;
      SUBSTITUTE(TEXT(SOURCE!G39,"??0"),"  ","")&amp;" &lt;&lt; TAM_MAX_BITS) |"&amp; IF(SOURCE!$S$2-3 &gt;= 0, REPT(" ",SOURCE!$S$2-5+4+1-1-LEN(SUBSTITUTE(SUBSTITUTE(TEXT(SOURCE!H39,"????0"),"  ","")," ",""))), "")&amp;
      SUBSTITUTE(SUBSTITUTE(TEXT(SOURCE!H39,"????0"),"  ","")," ","")&amp;","&amp; IF(SOURCE!$T$2-3 &gt;= 0, REPT(" ",SOURCE!$T$2-3-5), "")&amp;
      SOURCE!I39&amp;" | "&amp; IF(SOURCE!$U$2-LEN(SOURCE!I39) &gt;= 0, REPT(" ",SOURCE!$U$2-LEN(SOURCE!I39)), "")&amp;
      SOURCE!J39&amp;      IF(SOURCE!$V$2-LEN(SOURCE!J39) &gt;= 0, REPT(" ",SOURCE!$V$2-LEN(SOURCE!J39)), "")&amp;
  " | "&amp; SOURCE!K39&amp;      IF(SOURCE!$X$2-LEN(SOURCE!K39) &gt;= 0, REPT(" ",SOURCE!$X$2-LEN(SOURCE!K39)), "")&amp;
      "},"&amp;IF(SOURCE!L39&lt;&gt;"",""&amp;SOURCE!L39,"")
 )
)
)</f>
        <v>/*   34 */  { itemToBeCoded,                NOPARAM,                     "TOP?",                                        "TOP?",                                        (0 &lt;&lt; TAM_MAX_BITS) |     0, CAT_FNCT | SLS_ENABLED   | US_UNCHANGED},</v>
      </c>
    </row>
    <row r="40" spans="1:1">
      <c r="A40" s="155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",SOURCE!$R$2-LEN(SOURCE!F40)+2), "")&amp;"("&amp;
      SUBSTITUTE(TEXT(SOURCE!G40,"??0"),"  ","")&amp;" &lt;&lt; TAM_MAX_BITS) |"&amp; IF(SOURCE!$S$2-3 &gt;= 0, REPT(" ",SOURCE!$S$2-5+4+1-1-LEN(SUBSTITUTE(SUBSTITUTE(TEXT(SOURCE!H40,"????0"),"  ","")," ",""))), "")&amp;
      SUBSTITUTE(SUBSTITUTE(TEXT(SOURCE!H40,"????0"),"  ","")," ","")&amp;","&amp; IF(SOURCE!$T$2-3 &gt;= 0, REPT(" ",SOURCE!$T$2-3-5), "")&amp;
      SOURCE!I40&amp;" | "&amp; IF(SOURCE!$U$2-LEN(SOURCE!I40) &gt;= 0, REPT(" ",SOURCE!$U$2-LEN(SOURCE!I40)), "")&amp;
      SOURCE!J40&amp;      IF(SOURCE!$V$2-LEN(SOURCE!J40) &gt;= 0, REPT(" ",SOURCE!$V$2-LEN(SOURCE!J40)), "")&amp;
  " | "&amp; SOURCE!K40&amp;      IF(SOURCE!$X$2-LEN(SOURCE!K40) &gt;= 0, REPT(" ",SOURCE!$X$2-LEN(SOURCE!K40)), "")&amp;
      "},"&amp;IF(SOURCE!L40&lt;&gt;"",""&amp;SOURCE!L40,"")
 )
)
)</f>
        <v>/*   35 */  { fnKeyEnter,                   NOPARAM/*#JM#*/,             "ENTER" STD_UP_ARROW,                          "ENTER" STD_UP_ARROW,                          (0 &lt;&lt; TAM_MAX_BITS) |     0, CAT_FNCT | SLS_UNCHANGED | US_ENABLED  },</v>
      </c>
    </row>
    <row r="41" spans="1:1">
      <c r="A41" s="155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",SOURCE!$R$2-LEN(SOURCE!F41)+2), "")&amp;"("&amp;
      SUBSTITUTE(TEXT(SOURCE!G41,"??0"),"  ","")&amp;" &lt;&lt; TAM_MAX_BITS) |"&amp; IF(SOURCE!$S$2-3 &gt;= 0, REPT(" ",SOURCE!$S$2-5+4+1-1-LEN(SUBSTITUTE(SUBSTITUTE(TEXT(SOURCE!H41,"????0"),"  ","")," ",""))), "")&amp;
      SUBSTITUTE(SUBSTITUTE(TEXT(SOURCE!H41,"????0"),"  ","")," ","")&amp;","&amp; IF(SOURCE!$T$2-3 &gt;= 0, REPT(" ",SOURCE!$T$2-3-5), "")&amp;
      SOURCE!I41&amp;" | "&amp; IF(SOURCE!$U$2-LEN(SOURCE!I41) &gt;= 0, REPT(" ",SOURCE!$U$2-LEN(SOURCE!I41)), "")&amp;
      SOURCE!J41&amp;      IF(SOURCE!$V$2-LEN(SOURCE!J41) &gt;= 0, REPT(" ",SOURCE!$V$2-LEN(SOURCE!J41)), "")&amp;
  " | "&amp; SOURCE!K41&amp;      IF(SOURCE!$X$2-LEN(SOURCE!K41) &gt;= 0, REPT(" ",SOURCE!$X$2-LEN(SOURCE!K41)), "")&amp;
      "},"&amp;IF(SOURCE!L41&lt;&gt;"",""&amp;SOURCE!L41,"")
 )
)
)</f>
        <v>/*   36 */  { fnSwapXY,                     NOPARAM,                     "x" STD_LEFT_RIGHT_ARROWS "y",                 "x" STD_LEFT_RIGHT_ARROWS "y",                 (0 &lt;&lt; TAM_MAX_BITS) |     0, CAT_FNCT | SLS_ENABLED   | US_ENABL_XEQ},</v>
      </c>
    </row>
    <row r="42" spans="1:1">
      <c r="A42" s="155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",SOURCE!$R$2-LEN(SOURCE!F42)+2), "")&amp;"("&amp;
      SUBSTITUTE(TEXT(SOURCE!G42,"??0"),"  ","")&amp;" &lt;&lt; TAM_MAX_BITS) |"&amp; IF(SOURCE!$S$2-3 &gt;= 0, REPT(" ",SOURCE!$S$2-5+4+1-1-LEN(SUBSTITUTE(SUBSTITUTE(TEXT(SOURCE!H42,"????0"),"  ","")," ",""))), "")&amp;
      SUBSTITUTE(SUBSTITUTE(TEXT(SOURCE!H42,"????0"),"  ","")," ","")&amp;","&amp; IF(SOURCE!$T$2-3 &gt;= 0, REPT(" ",SOURCE!$T$2-3-5), "")&amp;
      SOURCE!I42&amp;" | "&amp; IF(SOURCE!$U$2-LEN(SOURCE!I42) &gt;= 0, REPT(" ",SOURCE!$U$2-LEN(SOURCE!I42)), "")&amp;
      SOURCE!J42&amp;      IF(SOURCE!$V$2-LEN(SOURCE!J42) &gt;= 0, REPT(" ",SOURCE!$V$2-LEN(SOURCE!J42)), "")&amp;
  " | "&amp; SOURCE!K42&amp;      IF(SOURCE!$X$2-LEN(SOURCE!K42) &gt;= 0, REPT(" ",SOURCE!$X$2-LEN(SOURCE!K42)), "")&amp;
      "},"&amp;IF(SOURCE!L42&lt;&gt;"",""&amp;SOURCE!L42,"")
 )
)
)</f>
        <v>/*   37 */  { fnDrop,                       NOPARAM,                     "DROP",                                        "DROP" STD_DOWN_ARROW,                         (0 &lt;&lt; TAM_MAX_BITS) |     0, CAT_FNCT | SLS_ENABLED   | US_ENABLED  },</v>
      </c>
    </row>
    <row r="43" spans="1:1">
      <c r="A43" s="155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",SOURCE!$R$2-LEN(SOURCE!F43)+2), "")&amp;"("&amp;
      SUBSTITUTE(TEXT(SOURCE!G43,"??0"),"  ","")&amp;" &lt;&lt; TAM_MAX_BITS) |"&amp; IF(SOURCE!$S$2-3 &gt;= 0, REPT(" ",SOURCE!$S$2-5+4+1-1-LEN(SUBSTITUTE(SUBSTITUTE(TEXT(SOURCE!H43,"????0"),"  ","")," ",""))), "")&amp;
      SUBSTITUTE(SUBSTITUTE(TEXT(SOURCE!H43,"????0"),"  ","")," ","")&amp;","&amp; IF(SOURCE!$T$2-3 &gt;= 0, REPT(" ",SOURCE!$T$2-3-5), "")&amp;
      SOURCE!I43&amp;" | "&amp; IF(SOURCE!$U$2-LEN(SOURCE!I43) &gt;= 0, REPT(" ",SOURCE!$U$2-LEN(SOURCE!I43)), "")&amp;
      SOURCE!J43&amp;      IF(SOURCE!$V$2-LEN(SOURCE!J43) &gt;= 0, REPT(" ",SOURCE!$V$2-LEN(SOURCE!J43)), "")&amp;
  " | "&amp; SOURCE!K43&amp;      IF(SOURCE!$X$2-LEN(SOURCE!K43) &gt;= 0, REPT(" ",SOURCE!$X$2-LEN(SOURCE!K43)), "")&amp;
      "},"&amp;IF(SOURCE!L43&lt;&gt;"",""&amp;SOURCE!L43,"")
 )
)
)</f>
        <v>/*   38 */  { itemToBeCoded,                NOPARAM,                     "PAUSE",                                       "PAUSE",                                       (0 &lt;&lt; TAM_MAX_BITS) |     0, CAT_FNCT | SLS_ENABLED   | US_ENABLED  },</v>
      </c>
    </row>
    <row r="44" spans="1:1">
      <c r="A44" s="155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",SOURCE!$R$2-LEN(SOURCE!F44)+2), "")&amp;"("&amp;
      SUBSTITUTE(TEXT(SOURCE!G44,"??0"),"  ","")&amp;" &lt;&lt; TAM_MAX_BITS) |"&amp; IF(SOURCE!$S$2-3 &gt;= 0, REPT(" ",SOURCE!$S$2-5+4+1-1-LEN(SUBSTITUTE(SUBSTITUTE(TEXT(SOURCE!H44,"????0"),"  ","")," ",""))), "")&amp;
      SUBSTITUTE(SUBSTITUTE(TEXT(SOURCE!H44,"????0"),"  ","")," ","")&amp;","&amp; IF(SOURCE!$T$2-3 &gt;= 0, REPT(" ",SOURCE!$T$2-3-5), "")&amp;
      SOURCE!I44&amp;" | "&amp; IF(SOURCE!$U$2-LEN(SOURCE!I44) &gt;= 0, REPT(" ",SOURCE!$U$2-LEN(SOURCE!I44)), "")&amp;
      SOURCE!J44&amp;      IF(SOURCE!$V$2-LEN(SOURCE!J44) &gt;= 0, REPT(" ",SOURCE!$V$2-LEN(SOURCE!J44)), "")&amp;
  " | "&amp; SOURCE!K44&amp;      IF(SOURCE!$X$2-LEN(SOURCE!K44) &gt;= 0, REPT(" ",SOURCE!$X$2-LEN(SOURCE!K44)), "")&amp;
      "},"&amp;IF(SOURCE!L44&lt;&gt;"",""&amp;SOURCE!L44,"")
 )
)
)</f>
        <v>/*   39 */  { fnRollUp,                     NOPARAM,                     "R" STD_UP_ARROW,                              "R" STD_UP_ARROW,                              (0 &lt;&lt; TAM_MAX_BITS) |     0, CAT_FNCT | SLS_ENABLED   | US_ENABL_XEQ},</v>
      </c>
    </row>
    <row r="45" spans="1:1">
      <c r="A45" s="155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",SOURCE!$R$2-LEN(SOURCE!F45)+2), "")&amp;"("&amp;
      SUBSTITUTE(TEXT(SOURCE!G45,"??0"),"  ","")&amp;" &lt;&lt; TAM_MAX_BITS) |"&amp; IF(SOURCE!$S$2-3 &gt;= 0, REPT(" ",SOURCE!$S$2-5+4+1-1-LEN(SUBSTITUTE(SUBSTITUTE(TEXT(SOURCE!H45,"????0"),"  ","")," ",""))), "")&amp;
      SUBSTITUTE(SUBSTITUTE(TEXT(SOURCE!H45,"????0"),"  ","")," ","")&amp;","&amp; IF(SOURCE!$T$2-3 &gt;= 0, REPT(" ",SOURCE!$T$2-3-5), "")&amp;
      SOURCE!I45&amp;" | "&amp; IF(SOURCE!$U$2-LEN(SOURCE!I45) &gt;= 0, REPT(" ",SOURCE!$U$2-LEN(SOURCE!I45)), "")&amp;
      SOURCE!J45&amp;      IF(SOURCE!$V$2-LEN(SOURCE!J45) &gt;= 0, REPT(" ",SOURCE!$V$2-LEN(SOURCE!J45)), "")&amp;
  " | "&amp; SOURCE!K45&amp;      IF(SOURCE!$X$2-LEN(SOURCE!K45) &gt;= 0, REPT(" ",SOURCE!$X$2-LEN(SOURCE!K45)), "")&amp;
      "},"&amp;IF(SOURCE!L45&lt;&gt;"",""&amp;SOURCE!L45,"")
 )
)
)</f>
        <v>/*   40 */  { fnRollDown,                   NOPARAM,                     "R" STD_DOWN_ARROW,                            "R" STD_DOWN_ARROW,                            (0 &lt;&lt; TAM_MAX_BITS) |     0, CAT_FNCT | SLS_ENABLED   | US_ENABL_XEQ},</v>
      </c>
    </row>
    <row r="46" spans="1:1">
      <c r="A46" s="155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",SOURCE!$R$2-LEN(SOURCE!F46)+2), "")&amp;"("&amp;
      SUBSTITUTE(TEXT(SOURCE!G46,"??0"),"  ","")&amp;" &lt;&lt; TAM_MAX_BITS) |"&amp; IF(SOURCE!$S$2-3 &gt;= 0, REPT(" ",SOURCE!$S$2-5+4+1-1-LEN(SUBSTITUTE(SUBSTITUTE(TEXT(SOURCE!H46,"????0"),"  ","")," ",""))), "")&amp;
      SUBSTITUTE(SUBSTITUTE(TEXT(SOURCE!H46,"????0"),"  ","")," ","")&amp;","&amp; IF(SOURCE!$T$2-3 &gt;= 0, REPT(" ",SOURCE!$T$2-3-5), "")&amp;
      SOURCE!I46&amp;" | "&amp; IF(SOURCE!$U$2-LEN(SOURCE!I46) &gt;= 0, REPT(" ",SOURCE!$U$2-LEN(SOURCE!I46)), "")&amp;
      SOURCE!J46&amp;      IF(SOURCE!$V$2-LEN(SOURCE!J46) &gt;= 0, REPT(" ",SOURCE!$V$2-LEN(SOURCE!J46)), "")&amp;
  " | "&amp; SOURCE!K46&amp;      IF(SOURCE!$X$2-LEN(SOURCE!K46) &gt;= 0, REPT(" ",SOURCE!$X$2-LEN(SOURCE!K46)), "")&amp;
      "},"&amp;IF(SOURCE!L46&lt;&gt;"",""&amp;SOURCE!L46,"")
 )
)
)</f>
        <v>/*   41 */  { fnClX,                        NOPARAM,                     "CLX",                                         "CLX",                                         (0 &lt;&lt; TAM_MAX_BITS) |     0, CAT_FNCT | SLS_DISABLED  | US_ENABL_XEQ},</v>
      </c>
    </row>
    <row r="47" spans="1:1">
      <c r="A47" s="155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",SOURCE!$R$2-LEN(SOURCE!F47)+2), "")&amp;"("&amp;
      SUBSTITUTE(TEXT(SOURCE!G47,"??0"),"  ","")&amp;" &lt;&lt; TAM_MAX_BITS) |"&amp; IF(SOURCE!$S$2-3 &gt;= 0, REPT(" ",SOURCE!$S$2-5+4+1-1-LEN(SUBSTITUTE(SUBSTITUTE(TEXT(SOURCE!H47,"????0"),"  ","")," ",""))), "")&amp;
      SUBSTITUTE(SUBSTITUTE(TEXT(SOURCE!H47,"????0"),"  ","")," ","")&amp;","&amp; IF(SOURCE!$T$2-3 &gt;= 0, REPT(" ",SOURCE!$T$2-3-5), "")&amp;
      SOURCE!I47&amp;" | "&amp; IF(SOURCE!$U$2-LEN(SOURCE!I47) &gt;= 0, REPT(" ",SOURCE!$U$2-LEN(SOURCE!I47)), "")&amp;
      SOURCE!J47&amp;      IF(SOURCE!$V$2-LEN(SOURCE!J47) &gt;= 0, REPT(" ",SOURCE!$V$2-LEN(SOURCE!J47)), "")&amp;
  " | "&amp; SOURCE!K47&amp;      IF(SOURCE!$X$2-LEN(SOURCE!K47) &gt;= 0, REPT(" ",SOURCE!$X$2-LEN(SOURCE!K47)), "")&amp;
      "},"&amp;IF(SOURCE!L47&lt;&gt;"",""&amp;SOURCE!L47,"")
 )
)
)</f>
        <v>/*   42 */  { fnFillStack,                  NOPARAM,                     "FILL",                                        "FILL",                                        (0 &lt;&lt; TAM_MAX_BITS) |     0, CAT_FNCT | SLS_ENABLED   | US_ENABLED  },</v>
      </c>
    </row>
    <row r="48" spans="1:1">
      <c r="A48" s="155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",SOURCE!$R$2-LEN(SOURCE!F48)+2), "")&amp;"("&amp;
      SUBSTITUTE(TEXT(SOURCE!G48,"??0"),"  ","")&amp;" &lt;&lt; TAM_MAX_BITS) |"&amp; IF(SOURCE!$S$2-3 &gt;= 0, REPT(" ",SOURCE!$S$2-5+4+1-1-LEN(SUBSTITUTE(SUBSTITUTE(TEXT(SOURCE!H48,"????0"),"  ","")," ",""))), "")&amp;
      SUBSTITUTE(SUBSTITUTE(TEXT(SOURCE!H48,"????0"),"  ","")," ","")&amp;","&amp; IF(SOURCE!$T$2-3 &gt;= 0, REPT(" ",SOURCE!$T$2-3-5), "")&amp;
      SOURCE!I48&amp;" | "&amp; IF(SOURCE!$U$2-LEN(SOURCE!I48) &gt;= 0, REPT(" ",SOURCE!$U$2-LEN(SOURCE!I48)), "")&amp;
      SOURCE!J48&amp;      IF(SOURCE!$V$2-LEN(SOURCE!J48) &gt;= 0, REPT(" ",SOURCE!$V$2-LEN(SOURCE!J48)), "")&amp;
  " | "&amp; SOURCE!K48&amp;      IF(SOURCE!$X$2-LEN(SOURCE!K48) &gt;= 0, REPT(" ",SOURCE!$X$2-LEN(SOURCE!K48)), "")&amp;
      "},"&amp;IF(SOURCE!L48&lt;&gt;"",""&amp;SOURCE!L48,"")
 )
)
)</f>
        <v>/*   43 */  { itemToBeCoded,                NOPARAM,                     "INPUT",                                       "INPUT",                                       (0 &lt;&lt; TAM_MAX_BITS) |     0, CAT_FNCT | SLS_ENABLED   | US_ENABLED  },</v>
      </c>
    </row>
    <row r="49" spans="1:1">
      <c r="A49" s="155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",SOURCE!$R$2-LEN(SOURCE!F49)+2), "")&amp;"("&amp;
      SUBSTITUTE(TEXT(SOURCE!G49,"??0"),"  ","")&amp;" &lt;&lt; TAM_MAX_BITS) |"&amp; IF(SOURCE!$S$2-3 &gt;= 0, REPT(" ",SOURCE!$S$2-5+4+1-1-LEN(SUBSTITUTE(SUBSTITUTE(TEXT(SOURCE!H49,"????0"),"  ","")," ",""))), "")&amp;
      SUBSTITUTE(SUBSTITUTE(TEXT(SOURCE!H49,"????0"),"  ","")," ","")&amp;","&amp; IF(SOURCE!$T$2-3 &gt;= 0, REPT(" ",SOURCE!$T$2-3-5), "")&amp;
      SOURCE!I49&amp;" | "&amp; IF(SOURCE!$U$2-LEN(SOURCE!I49) &gt;= 0, REPT(" ",SOURCE!$U$2-LEN(SOURCE!I49)), "")&amp;
      SOURCE!J49&amp;      IF(SOURCE!$V$2-LEN(SOURCE!J49) &gt;= 0, REPT(" ",SOURCE!$V$2-LEN(SOURCE!J49)), "")&amp;
  " | "&amp; SOURCE!K49&amp;      IF(SOURCE!$X$2-LEN(SOURCE!K49) &gt;= 0, REPT(" ",SOURCE!$X$2-LEN(SOURCE!K49)), "")&amp;
      "},"&amp;IF(SOURCE!L49&lt;&gt;"",""&amp;SOURCE!L49,"")
 )
)
)</f>
        <v>/*   44 */  { fnStore,                      TM_STORCL,                   "STO",                                         "STO",                                         (0 &lt;&lt; TAM_MAX_BITS) |    99, CAT_FNCT | SLS_ENABLED   | US_ENABLED  },</v>
      </c>
    </row>
    <row r="50" spans="1:1">
      <c r="A50" s="155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",SOURCE!$R$2-LEN(SOURCE!F50)+2), "")&amp;"("&amp;
      SUBSTITUTE(TEXT(SOURCE!G50,"??0"),"  ","")&amp;" &lt;&lt; TAM_MAX_BITS) |"&amp; IF(SOURCE!$S$2-3 &gt;= 0, REPT(" ",SOURCE!$S$2-5+4+1-1-LEN(SUBSTITUTE(SUBSTITUTE(TEXT(SOURCE!H50,"????0"),"  ","")," ",""))), "")&amp;
      SUBSTITUTE(SUBSTITUTE(TEXT(SOURCE!H50,"????0"),"  ","")," ","")&amp;","&amp; IF(SOURCE!$T$2-3 &gt;= 0, REPT(" ",SOURCE!$T$2-3-5), "")&amp;
      SOURCE!I50&amp;" | "&amp; IF(SOURCE!$U$2-LEN(SOURCE!I50) &gt;= 0, REPT(" ",SOURCE!$U$2-LEN(SOURCE!I50)), "")&amp;
      SOURCE!J50&amp;      IF(SOURCE!$V$2-LEN(SOURCE!J50) &gt;= 0, REPT(" ",SOURCE!$V$2-LEN(SOURCE!J50)), "")&amp;
  " | "&amp; SOURCE!K50&amp;      IF(SOURCE!$X$2-LEN(SOURCE!K50) &gt;= 0, REPT(" ",SOURCE!$X$2-LEN(SOURCE!K50)), "")&amp;
      "},"&amp;IF(SOURCE!L50&lt;&gt;"",""&amp;SOURCE!L50,"")
 )
)
)</f>
        <v>/*   45 */  { fnStoreAdd,                   NOPARAM,                     "STO+",                                        "STO+",                                        (0 &lt;&lt; TAM_MAX_BITS) |     0, CAT_FNCT | SLS_ENABLED   | US_ENABLED  },</v>
      </c>
    </row>
    <row r="51" spans="1:1">
      <c r="A51" s="155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",SOURCE!$R$2-LEN(SOURCE!F51)+2), "")&amp;"("&amp;
      SUBSTITUTE(TEXT(SOURCE!G51,"??0"),"  ","")&amp;" &lt;&lt; TAM_MAX_BITS) |"&amp; IF(SOURCE!$S$2-3 &gt;= 0, REPT(" ",SOURCE!$S$2-5+4+1-1-LEN(SUBSTITUTE(SUBSTITUTE(TEXT(SOURCE!H51,"????0"),"  ","")," ",""))), "")&amp;
      SUBSTITUTE(SUBSTITUTE(TEXT(SOURCE!H51,"????0"),"  ","")," ","")&amp;","&amp; IF(SOURCE!$T$2-3 &gt;= 0, REPT(" ",SOURCE!$T$2-3-5), "")&amp;
      SOURCE!I51&amp;" | "&amp; IF(SOURCE!$U$2-LEN(SOURCE!I51) &gt;= 0, REPT(" ",SOURCE!$U$2-LEN(SOURCE!I51)), "")&amp;
      SOURCE!J51&amp;      IF(SOURCE!$V$2-LEN(SOURCE!J51) &gt;= 0, REPT(" ",SOURCE!$V$2-LEN(SOURCE!J51)), "")&amp;
  " | "&amp; SOURCE!K51&amp;      IF(SOURCE!$X$2-LEN(SOURCE!K51) &gt;= 0, REPT(" ",SOURCE!$X$2-LEN(SOURCE!K51)), "")&amp;
      "},"&amp;IF(SOURCE!L51&lt;&gt;"",""&amp;SOURCE!L51,"")
 )
)
)</f>
        <v>/*   46 */  { fnStoreSub,                   NOPARAM,                     "STO-",                                        "STO-",                                        (0 &lt;&lt; TAM_MAX_BITS) |     0, CAT_FNCT | SLS_ENABLED   | US_ENABLED  },</v>
      </c>
    </row>
    <row r="52" spans="1:1">
      <c r="A52" s="155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",SOURCE!$R$2-LEN(SOURCE!F52)+2), "")&amp;"("&amp;
      SUBSTITUTE(TEXT(SOURCE!G52,"??0"),"  ","")&amp;" &lt;&lt; TAM_MAX_BITS) |"&amp; IF(SOURCE!$S$2-3 &gt;= 0, REPT(" ",SOURCE!$S$2-5+4+1-1-LEN(SUBSTITUTE(SUBSTITUTE(TEXT(SOURCE!H52,"????0"),"  ","")," ",""))), "")&amp;
      SUBSTITUTE(SUBSTITUTE(TEXT(SOURCE!H52,"????0"),"  ","")," ","")&amp;","&amp; IF(SOURCE!$T$2-3 &gt;= 0, REPT(" ",SOURCE!$T$2-3-5), "")&amp;
      SOURCE!I52&amp;" | "&amp; IF(SOURCE!$U$2-LEN(SOURCE!I52) &gt;= 0, REPT(" ",SOURCE!$U$2-LEN(SOURCE!I52)), "")&amp;
      SOURCE!J52&amp;      IF(SOURCE!$V$2-LEN(SOURCE!J52) &gt;= 0, REPT(" ",SOURCE!$V$2-LEN(SOURCE!J52)), "")&amp;
  " | "&amp; SOURCE!K52&amp;      IF(SOURCE!$X$2-LEN(SOURCE!K52) &gt;= 0, REPT(" ",SOURCE!$X$2-LEN(SOURCE!K52)), "")&amp;
      "},"&amp;IF(SOURCE!L52&lt;&gt;"",""&amp;SOURCE!L52,"")
 )
)
)</f>
        <v>/*   47 */  { fnStoreMult,                  NOPARAM,                     "STO" STD_CROSS,                               "STO" STD_CROSS,                               (0 &lt;&lt; TAM_MAX_BITS) |     0, CAT_FNCT | SLS_ENABLED   | US_ENABLED  },</v>
      </c>
    </row>
    <row r="53" spans="1:1">
      <c r="A53" s="155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",SOURCE!$R$2-LEN(SOURCE!F53)+2), "")&amp;"("&amp;
      SUBSTITUTE(TEXT(SOURCE!G53,"??0"),"  ","")&amp;" &lt;&lt; TAM_MAX_BITS) |"&amp; IF(SOURCE!$S$2-3 &gt;= 0, REPT(" ",SOURCE!$S$2-5+4+1-1-LEN(SUBSTITUTE(SUBSTITUTE(TEXT(SOURCE!H53,"????0"),"  ","")," ",""))), "")&amp;
      SUBSTITUTE(SUBSTITUTE(TEXT(SOURCE!H53,"????0"),"  ","")," ","")&amp;","&amp; IF(SOURCE!$T$2-3 &gt;= 0, REPT(" ",SOURCE!$T$2-3-5), "")&amp;
      SOURCE!I53&amp;" | "&amp; IF(SOURCE!$U$2-LEN(SOURCE!I53) &gt;= 0, REPT(" ",SOURCE!$U$2-LEN(SOURCE!I53)), "")&amp;
      SOURCE!J53&amp;      IF(SOURCE!$V$2-LEN(SOURCE!J53) &gt;= 0, REPT(" ",SOURCE!$V$2-LEN(SOURCE!J53)), "")&amp;
  " | "&amp; SOURCE!K53&amp;      IF(SOURCE!$X$2-LEN(SOURCE!K53) &gt;= 0, REPT(" ",SOURCE!$X$2-LEN(SOURCE!K53)), "")&amp;
      "},"&amp;IF(SOURCE!L53&lt;&gt;"",""&amp;SOURCE!L53,"")
 )
)
)</f>
        <v>/*   48 */  { fnStoreDiv,                   NOPARAM,                     "STO/",                                        "STO/",                                        (0 &lt;&lt; TAM_MAX_BITS) |     0, CAT_FNCT | SLS_ENABLED   | US_ENABLED  },</v>
      </c>
    </row>
    <row r="54" spans="1:1">
      <c r="A54" s="155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",SOURCE!$R$2-LEN(SOURCE!F54)+2), "")&amp;"("&amp;
      SUBSTITUTE(TEXT(SOURCE!G54,"??0"),"  ","")&amp;" &lt;&lt; TAM_MAX_BITS) |"&amp; IF(SOURCE!$S$2-3 &gt;= 0, REPT(" ",SOURCE!$S$2-5+4+1-1-LEN(SUBSTITUTE(SUBSTITUTE(TEXT(SOURCE!H54,"????0"),"  ","")," ",""))), "")&amp;
      SUBSTITUTE(SUBSTITUTE(TEXT(SOURCE!H54,"????0"),"  ","")," ","")&amp;","&amp; IF(SOURCE!$T$2-3 &gt;= 0, REPT(" ",SOURCE!$T$2-3-5), "")&amp;
      SOURCE!I54&amp;" | "&amp; IF(SOURCE!$U$2-LEN(SOURCE!I54) &gt;= 0, REPT(" ",SOURCE!$U$2-LEN(SOURCE!I54)), "")&amp;
      SOURCE!J54&amp;      IF(SOURCE!$V$2-LEN(SOURCE!J54) &gt;= 0, REPT(" ",SOURCE!$V$2-LEN(SOURCE!J54)), "")&amp;
  " | "&amp; SOURCE!K54&amp;      IF(SOURCE!$X$2-LEN(SOURCE!K54) &gt;= 0, REPT(" ",SOURCE!$X$2-LEN(SOURCE!K54)), "")&amp;
      "},"&amp;IF(SOURCE!L54&lt;&gt;"",""&amp;SOURCE!L54,"")
 )
)
)</f>
        <v>/*   49 */  { fnCyx,                        NOPARAM,                     "COMB",                                        "C" STD_SUB_y STD_SUB_x,                       (0 &lt;&lt; TAM_MAX_BITS) |     0, CAT_FNCT | SLS_ENABLED   | US_ENABLED  },</v>
      </c>
    </row>
    <row r="55" spans="1:1">
      <c r="A55" s="155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",SOURCE!$R$2-LEN(SOURCE!F55)+2), "")&amp;"("&amp;
      SUBSTITUTE(TEXT(SOURCE!G55,"??0"),"  ","")&amp;" &lt;&lt; TAM_MAX_BITS) |"&amp; IF(SOURCE!$S$2-3 &gt;= 0, REPT(" ",SOURCE!$S$2-5+4+1-1-LEN(SUBSTITUTE(SUBSTITUTE(TEXT(SOURCE!H55,"????0"),"  ","")," ",""))), "")&amp;
      SUBSTITUTE(SUBSTITUTE(TEXT(SOURCE!H55,"????0"),"  ","")," ","")&amp;","&amp; IF(SOURCE!$T$2-3 &gt;= 0, REPT(" ",SOURCE!$T$2-3-5), "")&amp;
      SOURCE!I55&amp;" | "&amp; IF(SOURCE!$U$2-LEN(SOURCE!I55) &gt;= 0, REPT(" ",SOURCE!$U$2-LEN(SOURCE!I55)), "")&amp;
      SOURCE!J55&amp;      IF(SOURCE!$V$2-LEN(SOURCE!J55) &gt;= 0, REPT(" ",SOURCE!$V$2-LEN(SOURCE!J55)), "")&amp;
  " | "&amp; SOURCE!K55&amp;      IF(SOURCE!$X$2-LEN(SOURCE!K55) &gt;= 0, REPT(" ",SOURCE!$X$2-LEN(SOURCE!K55)), "")&amp;
      "},"&amp;IF(SOURCE!L55&lt;&gt;"",""&amp;SOURCE!L55,"")
 )
)
)</f>
        <v>/*   50 */  { fnPyx,                        NOPARAM,                     "PERM",                                        "P" STD_SUB_y STD_SUB_x,                       (0 &lt;&lt; TAM_MAX_BITS) |     0, CAT_FNCT | SLS_ENABLED   | US_ENABLED  },</v>
      </c>
    </row>
    <row r="56" spans="1:1">
      <c r="A56" s="155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",SOURCE!$R$2-LEN(SOURCE!F56)+2), "")&amp;"("&amp;
      SUBSTITUTE(TEXT(SOURCE!G56,"??0"),"  ","")&amp;" &lt;&lt; TAM_MAX_BITS) |"&amp; IF(SOURCE!$S$2-3 &gt;= 0, REPT(" ",SOURCE!$S$2-5+4+1-1-LEN(SUBSTITUTE(SUBSTITUTE(TEXT(SOURCE!H56,"????0"),"  ","")," ",""))), "")&amp;
      SUBSTITUTE(SUBSTITUTE(TEXT(SOURCE!H56,"????0"),"  ","")," ","")&amp;","&amp; IF(SOURCE!$T$2-3 &gt;= 0, REPT(" ",SOURCE!$T$2-3-5), "")&amp;
      SOURCE!I56&amp;" | "&amp; IF(SOURCE!$U$2-LEN(SOURCE!I56) &gt;= 0, REPT(" ",SOURCE!$U$2-LEN(SOURCE!I56)), "")&amp;
      SOURCE!J56&amp;      IF(SOURCE!$V$2-LEN(SOURCE!J56) &gt;= 0, REPT(" ",SOURCE!$V$2-LEN(SOURCE!J56)), "")&amp;
  " | "&amp; SOURCE!K56&amp;      IF(SOURCE!$X$2-LEN(SOURCE!K56) &gt;= 0, REPT(" ",SOURCE!$X$2-LEN(SOURCE!K56)), "")&amp;
      "},"&amp;IF(SOURCE!L56&lt;&gt;"",""&amp;SOURCE!L56,"")
 )
)
)</f>
        <v>/*   51 */  { fnRecall,                     TM_STORCL,                   "RCL",                                         "RCL",                                         (0 &lt;&lt; TAM_MAX_BITS) |    99, CAT_FNCT | SLS_ENABLED   | US_ENABLED  },</v>
      </c>
    </row>
    <row r="57" spans="1:1">
      <c r="A57" s="155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",SOURCE!$R$2-LEN(SOURCE!F57)+2), "")&amp;"("&amp;
      SUBSTITUTE(TEXT(SOURCE!G57,"??0"),"  ","")&amp;" &lt;&lt; TAM_MAX_BITS) |"&amp; IF(SOURCE!$S$2-3 &gt;= 0, REPT(" ",SOURCE!$S$2-5+4+1-1-LEN(SUBSTITUTE(SUBSTITUTE(TEXT(SOURCE!H57,"????0"),"  ","")," ",""))), "")&amp;
      SUBSTITUTE(SUBSTITUTE(TEXT(SOURCE!H57,"????0"),"  ","")," ","")&amp;","&amp; IF(SOURCE!$T$2-3 &gt;= 0, REPT(" ",SOURCE!$T$2-3-5), "")&amp;
      SOURCE!I57&amp;" | "&amp; IF(SOURCE!$U$2-LEN(SOURCE!I57) &gt;= 0, REPT(" ",SOURCE!$U$2-LEN(SOURCE!I57)), "")&amp;
      SOURCE!J57&amp;      IF(SOURCE!$V$2-LEN(SOURCE!J57) &gt;= 0, REPT(" ",SOURCE!$V$2-LEN(SOURCE!J57)), "")&amp;
  " | "&amp; SOURCE!K57&amp;      IF(SOURCE!$X$2-LEN(SOURCE!K57) &gt;= 0, REPT(" ",SOURCE!$X$2-LEN(SOURCE!K57)), "")&amp;
      "},"&amp;IF(SOURCE!L57&lt;&gt;"",""&amp;SOURCE!L57,"")
 )
)
)</f>
        <v>/*   52 */  { fnRecallAdd,                  NOPARAM,                     "RCL+",                                        "RCL+",                                        (0 &lt;&lt; TAM_MAX_BITS) |     0, CAT_FNCT | SLS_ENABLED   | US_ENABLED  },</v>
      </c>
    </row>
    <row r="58" spans="1:1">
      <c r="A58" s="155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",SOURCE!$R$2-LEN(SOURCE!F58)+2), "")&amp;"("&amp;
      SUBSTITUTE(TEXT(SOURCE!G58,"??0"),"  ","")&amp;" &lt;&lt; TAM_MAX_BITS) |"&amp; IF(SOURCE!$S$2-3 &gt;= 0, REPT(" ",SOURCE!$S$2-5+4+1-1-LEN(SUBSTITUTE(SUBSTITUTE(TEXT(SOURCE!H58,"????0"),"  ","")," ",""))), "")&amp;
      SUBSTITUTE(SUBSTITUTE(TEXT(SOURCE!H58,"????0"),"  ","")," ","")&amp;","&amp; IF(SOURCE!$T$2-3 &gt;= 0, REPT(" ",SOURCE!$T$2-3-5), "")&amp;
      SOURCE!I58&amp;" | "&amp; IF(SOURCE!$U$2-LEN(SOURCE!I58) &gt;= 0, REPT(" ",SOURCE!$U$2-LEN(SOURCE!I58)), "")&amp;
      SOURCE!J58&amp;      IF(SOURCE!$V$2-LEN(SOURCE!J58) &gt;= 0, REPT(" ",SOURCE!$V$2-LEN(SOURCE!J58)), "")&amp;
  " | "&amp; SOURCE!K58&amp;      IF(SOURCE!$X$2-LEN(SOURCE!K58) &gt;= 0, REPT(" ",SOURCE!$X$2-LEN(SOURCE!K58)), "")&amp;
      "},"&amp;IF(SOURCE!L58&lt;&gt;"",""&amp;SOURCE!L58,"")
 )
)
)</f>
        <v>/*   53 */  { fnRecallSub,                  NOPARAM,                     "RCL-",                                        "RCL-",                                        (0 &lt;&lt; TAM_MAX_BITS) |     0, CAT_FNCT | SLS_ENABLED   | US_ENABLED  },</v>
      </c>
    </row>
    <row r="59" spans="1:1">
      <c r="A59" s="155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",SOURCE!$R$2-LEN(SOURCE!F59)+2), "")&amp;"("&amp;
      SUBSTITUTE(TEXT(SOURCE!G59,"??0"),"  ","")&amp;" &lt;&lt; TAM_MAX_BITS) |"&amp; IF(SOURCE!$S$2-3 &gt;= 0, REPT(" ",SOURCE!$S$2-5+4+1-1-LEN(SUBSTITUTE(SUBSTITUTE(TEXT(SOURCE!H59,"????0"),"  ","")," ",""))), "")&amp;
      SUBSTITUTE(SUBSTITUTE(TEXT(SOURCE!H59,"????0"),"  ","")," ","")&amp;","&amp; IF(SOURCE!$T$2-3 &gt;= 0, REPT(" ",SOURCE!$T$2-3-5), "")&amp;
      SOURCE!I59&amp;" | "&amp; IF(SOURCE!$U$2-LEN(SOURCE!I59) &gt;= 0, REPT(" ",SOURCE!$U$2-LEN(SOURCE!I59)), "")&amp;
      SOURCE!J59&amp;      IF(SOURCE!$V$2-LEN(SOURCE!J59) &gt;= 0, REPT(" ",SOURCE!$V$2-LEN(SOURCE!J59)), "")&amp;
  " | "&amp; SOURCE!K59&amp;      IF(SOURCE!$X$2-LEN(SOURCE!K59) &gt;= 0, REPT(" ",SOURCE!$X$2-LEN(SOURCE!K59)), "")&amp;
      "},"&amp;IF(SOURCE!L59&lt;&gt;"",""&amp;SOURCE!L59,"")
 )
)
)</f>
        <v>/*   54 */  { fnRecallMult,                 NOPARAM,                     "RCL" STD_CROSS,                               "RCL" STD_CROSS,                               (0 &lt;&lt; TAM_MAX_BITS) |     0, CAT_FNCT | SLS_ENABLED   | US_ENABLED  },</v>
      </c>
    </row>
    <row r="60" spans="1:1">
      <c r="A60" s="155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",SOURCE!$R$2-LEN(SOURCE!F60)+2), "")&amp;"("&amp;
      SUBSTITUTE(TEXT(SOURCE!G60,"??0"),"  ","")&amp;" &lt;&lt; TAM_MAX_BITS) |"&amp; IF(SOURCE!$S$2-3 &gt;= 0, REPT(" ",SOURCE!$S$2-5+4+1-1-LEN(SUBSTITUTE(SUBSTITUTE(TEXT(SOURCE!H60,"????0"),"  ","")," ",""))), "")&amp;
      SUBSTITUTE(SUBSTITUTE(TEXT(SOURCE!H60,"????0"),"  ","")," ","")&amp;","&amp; IF(SOURCE!$T$2-3 &gt;= 0, REPT(" ",SOURCE!$T$2-3-5), "")&amp;
      SOURCE!I60&amp;" | "&amp; IF(SOURCE!$U$2-LEN(SOURCE!I60) &gt;= 0, REPT(" ",SOURCE!$U$2-LEN(SOURCE!I60)), "")&amp;
      SOURCE!J60&amp;      IF(SOURCE!$V$2-LEN(SOURCE!J60) &gt;= 0, REPT(" ",SOURCE!$V$2-LEN(SOURCE!J60)), "")&amp;
  " | "&amp; SOURCE!K60&amp;      IF(SOURCE!$X$2-LEN(SOURCE!K60) &gt;= 0, REPT(" ",SOURCE!$X$2-LEN(SOURCE!K60)), "")&amp;
      "},"&amp;IF(SOURCE!L60&lt;&gt;"",""&amp;SOURCE!L60,"")
 )
)
)</f>
        <v>/*   55 */  { fnRecallDiv,                  NOPARAM,                     "RCL/",                                        "RCL/",                                        (0 &lt;&lt; TAM_MAX_BITS) |     0, CAT_FNCT | SLS_ENABLED   | US_ENABLED  },</v>
      </c>
    </row>
    <row r="61" spans="1:1">
      <c r="A61" s="155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",SOURCE!$R$2-LEN(SOURCE!F61)+2), "")&amp;"("&amp;
      SUBSTITUTE(TEXT(SOURCE!G61,"??0"),"  ","")&amp;" &lt;&lt; TAM_MAX_BITS) |"&amp; IF(SOURCE!$S$2-3 &gt;= 0, REPT(" ",SOURCE!$S$2-5+4+1-1-LEN(SUBSTITUTE(SUBSTITUTE(TEXT(SOURCE!H61,"????0"),"  ","")," ",""))), "")&amp;
      SUBSTITUTE(SUBSTITUTE(TEXT(SOURCE!H61,"????0"),"  ","")," ","")&amp;","&amp; IF(SOURCE!$T$2-3 &gt;= 0, REPT(" ",SOURCE!$T$2-3-5), "")&amp;
      SOURCE!I61&amp;" | "&amp; IF(SOURCE!$U$2-LEN(SOURCE!I61) &gt;= 0, REPT(" ",SOURCE!$U$2-LEN(SOURCE!I61)), "")&amp;
      SOURCE!J61&amp;      IF(SOURCE!$V$2-LEN(SOURCE!J61) &gt;= 0, REPT(" ",SOURCE!$V$2-LEN(SOURCE!J61)), "")&amp;
  " | "&amp; SOURCE!K61&amp;      IF(SOURCE!$X$2-LEN(SOURCE!K61) &gt;= 0, REPT(" ",SOURCE!$X$2-LEN(SOURCE!K61)), "")&amp;
      "},"&amp;IF(SOURCE!L61&lt;&gt;"",""&amp;SOURCE!L61,"")
 )
)
)</f>
        <v>/*   56 */  { fnIsConverged,                TM_VALUE,                    "CONVG?",                                      "CONVG?",                                      (0 &lt;&lt; TAM_MAX_BITS) |    31, CAT_FNCT | SLS_ENABLED   | US_UNCHANGED},</v>
      </c>
    </row>
    <row r="62" spans="1:1">
      <c r="A62" s="155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",SOURCE!$R$2-LEN(SOURCE!F62)+2), "")&amp;"("&amp;
      SUBSTITUTE(TEXT(SOURCE!G62,"??0"),"  ","")&amp;" &lt;&lt; TAM_MAX_BITS) |"&amp; IF(SOURCE!$S$2-3 &gt;= 0, REPT(" ",SOURCE!$S$2-5+4+1-1-LEN(SUBSTITUTE(SUBSTITUTE(TEXT(SOURCE!H62,"????0"),"  ","")," ",""))), "")&amp;
      SUBSTITUTE(SUBSTITUTE(TEXT(SOURCE!H62,"????0"),"  ","")," ","")&amp;","&amp; IF(SOURCE!$T$2-3 &gt;= 0, REPT(" ",SOURCE!$T$2-3-5), "")&amp;
      SOURCE!I62&amp;" | "&amp; IF(SOURCE!$U$2-LEN(SOURCE!I62) &gt;= 0, REPT(" ",SOURCE!$U$2-LEN(SOURCE!I62)), "")&amp;
      SOURCE!J62&amp;      IF(SOURCE!$V$2-LEN(SOURCE!J62) &gt;= 0, REPT(" ",SOURCE!$V$2-LEN(SOURCE!J62)), "")&amp;
  " | "&amp; SOURCE!K62&amp;      IF(SOURCE!$X$2-LEN(SOURCE!K62) &gt;= 0, REPT(" ",SOURCE!$X$2-LEN(SOURCE!K62)), "")&amp;
      "},"&amp;IF(SOURCE!L62&lt;&gt;"",""&amp;SOURCE!L62,"")
 )
)
)</f>
        <v>/*   57 */  { itemToBeCoded,                NOPARAM,                     "ENTRY?",                                      "ENTRY?",                                      (0 &lt;&lt; TAM_MAX_BITS) |     0, CAT_FNCT | SLS_ENABLED   | US_ENABLED  },</v>
      </c>
    </row>
    <row r="63" spans="1:1">
      <c r="A63" s="155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",SOURCE!$R$2-LEN(SOURCE!F63)+2), "")&amp;"("&amp;
      SUBSTITUTE(TEXT(SOURCE!G63,"??0"),"  ","")&amp;" &lt;&lt; TAM_MAX_BITS) |"&amp; IF(SOURCE!$S$2-3 &gt;= 0, REPT(" ",SOURCE!$S$2-5+4+1-1-LEN(SUBSTITUTE(SUBSTITUTE(TEXT(SOURCE!H63,"????0"),"  ","")," ",""))), "")&amp;
      SUBSTITUTE(SUBSTITUTE(TEXT(SOURCE!H63,"????0"),"  ","")," ","")&amp;","&amp; IF(SOURCE!$T$2-3 &gt;= 0, REPT(" ",SOURCE!$T$2-3-5), "")&amp;
      SOURCE!I63&amp;" | "&amp; IF(SOURCE!$U$2-LEN(SOURCE!I63) &gt;= 0, REPT(" ",SOURCE!$U$2-LEN(SOURCE!I63)), "")&amp;
      SOURCE!J63&amp;      IF(SOURCE!$V$2-LEN(SOURCE!J63) &gt;= 0, REPT(" ",SOURCE!$V$2-LEN(SOURCE!J63)), "")&amp;
  " | "&amp; SOURCE!K63&amp;      IF(SOURCE!$X$2-LEN(SOURCE!K63) &gt;= 0, REPT(" ",SOURCE!$X$2-LEN(SOURCE!K63)), "")&amp;
      "},"&amp;IF(SOURCE!L63&lt;&gt;"",""&amp;SOURCE!L63,"")
 )
)
)</f>
        <v>/*   58 */  { fnSquare,                     NOPARAM,                     "x" STD_SUP_2,                                 "x" STD_SUP_2,                                 (0 &lt;&lt; TAM_MAX_BITS) |     0, CAT_FNCT | SLS_ENABLED   | US_ENABLED  },</v>
      </c>
    </row>
    <row r="64" spans="1:1">
      <c r="A64" s="155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",SOURCE!$R$2-LEN(SOURCE!F64)+2), "")&amp;"("&amp;
      SUBSTITUTE(TEXT(SOURCE!G64,"??0"),"  ","")&amp;" &lt;&lt; TAM_MAX_BITS) |"&amp; IF(SOURCE!$S$2-3 &gt;= 0, REPT(" ",SOURCE!$S$2-5+4+1-1-LEN(SUBSTITUTE(SUBSTITUTE(TEXT(SOURCE!H64,"????0"),"  ","")," ",""))), "")&amp;
      SUBSTITUTE(SUBSTITUTE(TEXT(SOURCE!H64,"????0"),"  ","")," ","")&amp;","&amp; IF(SOURCE!$T$2-3 &gt;= 0, REPT(" ",SOURCE!$T$2-3-5), "")&amp;
      SOURCE!I64&amp;" | "&amp; IF(SOURCE!$U$2-LEN(SOURCE!I64) &gt;= 0, REPT(" ",SOURCE!$U$2-LEN(SOURCE!I64)), "")&amp;
      SOURCE!J64&amp;      IF(SOURCE!$V$2-LEN(SOURCE!J64) &gt;= 0, REPT(" ",SOURCE!$V$2-LEN(SOURCE!J64)), "")&amp;
  " | "&amp; SOURCE!K64&amp;      IF(SOURCE!$X$2-LEN(SOURCE!K64) &gt;= 0, REPT(" ",SOURCE!$X$2-LEN(SOURCE!K64)), "")&amp;
      "},"&amp;IF(SOURCE!L64&lt;&gt;"",""&amp;SOURCE!L64,"")
 )
)
)</f>
        <v>/*   59 */  { fnCube,                       NOPARAM,                     "x" STD_SUP_3,                                 "x" STD_SUP_3,                                 (0 &lt;&lt; TAM_MAX_BITS) |     0, CAT_FNCT | SLS_ENABLED   | US_ENABLED  },</v>
      </c>
    </row>
    <row r="65" spans="1:1">
      <c r="A65" s="155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",SOURCE!$R$2-LEN(SOURCE!F65)+2), "")&amp;"("&amp;
      SUBSTITUTE(TEXT(SOURCE!G65,"??0"),"  ","")&amp;" &lt;&lt; TAM_MAX_BITS) |"&amp; IF(SOURCE!$S$2-3 &gt;= 0, REPT(" ",SOURCE!$S$2-5+4+1-1-LEN(SUBSTITUTE(SUBSTITUTE(TEXT(SOURCE!H65,"????0"),"  ","")," ",""))), "")&amp;
      SUBSTITUTE(SUBSTITUTE(TEXT(SOURCE!H65,"????0"),"  ","")," ","")&amp;","&amp; IF(SOURCE!$T$2-3 &gt;= 0, REPT(" ",SOURCE!$T$2-3-5), "")&amp;
      SOURCE!I65&amp;" | "&amp; IF(SOURCE!$U$2-LEN(SOURCE!I65) &gt;= 0, REPT(" ",SOURCE!$U$2-LEN(SOURCE!I65)), "")&amp;
      SOURCE!J65&amp;      IF(SOURCE!$V$2-LEN(SOURCE!J65) &gt;= 0, REPT(" ",SOURCE!$V$2-LEN(SOURCE!J65)), "")&amp;
  " | "&amp; SOURCE!K65&amp;      IF(SOURCE!$X$2-LEN(SOURCE!K65) &gt;= 0, REPT(" ",SOURCE!$X$2-LEN(SOURCE!K65)), "")&amp;
      "},"&amp;IF(SOURCE!L65&lt;&gt;"",""&amp;SOURCE!L65,"")
 )
)
)</f>
        <v>/*   60 */  { fnPower,                      NOPARAM,                     "y" STD_SUP_x,                                 "y" STD_SUP_x,                                 (0 &lt;&lt; TAM_MAX_BITS) |     0, CAT_FNCT | SLS_ENABLED   | US_ENABLED  },</v>
      </c>
    </row>
    <row r="66" spans="1:1">
      <c r="A66" s="155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",SOURCE!$R$2-LEN(SOURCE!F66)+2), "")&amp;"("&amp;
      SUBSTITUTE(TEXT(SOURCE!G66,"??0"),"  ","")&amp;" &lt;&lt; TAM_MAX_BITS) |"&amp; IF(SOURCE!$S$2-3 &gt;= 0, REPT(" ",SOURCE!$S$2-5+4+1-1-LEN(SUBSTITUTE(SUBSTITUTE(TEXT(SOURCE!H66,"????0"),"  ","")," ",""))), "")&amp;
      SUBSTITUTE(SUBSTITUTE(TEXT(SOURCE!H66,"????0"),"  ","")," ","")&amp;","&amp; IF(SOURCE!$T$2-3 &gt;= 0, REPT(" ",SOURCE!$T$2-3-5), "")&amp;
      SOURCE!I66&amp;" | "&amp; IF(SOURCE!$U$2-LEN(SOURCE!I66) &gt;= 0, REPT(" ",SOURCE!$U$2-LEN(SOURCE!I66)), "")&amp;
      SOURCE!J66&amp;      IF(SOURCE!$V$2-LEN(SOURCE!J66) &gt;= 0, REPT(" ",SOURCE!$V$2-LEN(SOURCE!J66)), "")&amp;
  " | "&amp; SOURCE!K66&amp;      IF(SOURCE!$X$2-LEN(SOURCE!K66) &gt;= 0, REPT(" ",SOURCE!$X$2-LEN(SOURCE!K66)), "")&amp;
      "},"&amp;IF(SOURCE!L66&lt;&gt;"",""&amp;SOURCE!L66,"")
 )
)
)</f>
        <v>/*   61 */  { fnSquareRoot,                 NOPARAM,                     STD_SQUARE_ROOT STD_x_UNDER_ROOT,              STD_SQUARE_ROOT STD_x_UNDER_ROOT,              (0 &lt;&lt; TAM_MAX_BITS) |     0, CAT_FNCT | SLS_ENABLED   | US_ENABLED  },</v>
      </c>
    </row>
    <row r="67" spans="1:1">
      <c r="A67" s="155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",SOURCE!$R$2-LEN(SOURCE!F67)+2), "")&amp;"("&amp;
      SUBSTITUTE(TEXT(SOURCE!G67,"??0"),"  ","")&amp;" &lt;&lt; TAM_MAX_BITS) |"&amp; IF(SOURCE!$S$2-3 &gt;= 0, REPT(" ",SOURCE!$S$2-5+4+1-1-LEN(SUBSTITUTE(SUBSTITUTE(TEXT(SOURCE!H67,"????0"),"  ","")," ",""))), "")&amp;
      SUBSTITUTE(SUBSTITUTE(TEXT(SOURCE!H67,"????0"),"  ","")," ","")&amp;","&amp; IF(SOURCE!$T$2-3 &gt;= 0, REPT(" ",SOURCE!$T$2-3-5), "")&amp;
      SOURCE!I67&amp;" | "&amp; IF(SOURCE!$U$2-LEN(SOURCE!I67) &gt;= 0, REPT(" ",SOURCE!$U$2-LEN(SOURCE!I67)), "")&amp;
      SOURCE!J67&amp;      IF(SOURCE!$V$2-LEN(SOURCE!J67) &gt;= 0, REPT(" ",SOURCE!$V$2-LEN(SOURCE!J67)), "")&amp;
  " | "&amp; SOURCE!K67&amp;      IF(SOURCE!$X$2-LEN(SOURCE!K67) &gt;= 0, REPT(" ",SOURCE!$X$2-LEN(SOURCE!K67)), "")&amp;
      "},"&amp;IF(SOURCE!L67&lt;&gt;"",""&amp;SOURCE!L67,"")
 )
)
)</f>
        <v>/*   62 */  { fnCubeRoot,                   NOPARAM,                     STD_CUBE_ROOT STD_x_UNDER_ROOT,                STD_CUBE_ROOT STD_x_UNDER_ROOT,                (0 &lt;&lt; TAM_MAX_BITS) |     0, CAT_FNCT | SLS_ENABLED   | US_ENABLED  },</v>
      </c>
    </row>
    <row r="68" spans="1:1">
      <c r="A68" s="155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",SOURCE!$R$2-LEN(SOURCE!F68)+2), "")&amp;"("&amp;
      SUBSTITUTE(TEXT(SOURCE!G68,"??0"),"  ","")&amp;" &lt;&lt; TAM_MAX_BITS) |"&amp; IF(SOURCE!$S$2-3 &gt;= 0, REPT(" ",SOURCE!$S$2-5+4+1-1-LEN(SUBSTITUTE(SUBSTITUTE(TEXT(SOURCE!H68,"????0"),"  ","")," ",""))), "")&amp;
      SUBSTITUTE(SUBSTITUTE(TEXT(SOURCE!H68,"????0"),"  ","")," ","")&amp;","&amp; IF(SOURCE!$T$2-3 &gt;= 0, REPT(" ",SOURCE!$T$2-3-5), "")&amp;
      SOURCE!I68&amp;" | "&amp; IF(SOURCE!$U$2-LEN(SOURCE!I68) &gt;= 0, REPT(" ",SOURCE!$U$2-LEN(SOURCE!I68)), "")&amp;
      SOURCE!J68&amp;      IF(SOURCE!$V$2-LEN(SOURCE!J68) &gt;= 0, REPT(" ",SOURCE!$V$2-LEN(SOURCE!J68)), "")&amp;
  " | "&amp; SOURCE!K68&amp;      IF(SOURCE!$X$2-LEN(SOURCE!K68) &gt;= 0, REPT(" ",SOURCE!$X$2-LEN(SOURCE!K68)), "")&amp;
      "},"&amp;IF(SOURCE!L68&lt;&gt;"",""&amp;SOURCE!L68,"")
 )
)
)</f>
        <v>/*   63 */  { fnXthRoot,                    NOPARAM,                     STD_xTH_ROOT STD_y_UNDER_ROOT,                 STD_xTH_ROOT STD_y_UNDER_ROOT,                 (0 &lt;&lt; TAM_MAX_BITS) |     0, CAT_FNCT | SLS_ENABLED   | US_ENABLED  },</v>
      </c>
    </row>
    <row r="69" spans="1:1">
      <c r="A69" s="155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",SOURCE!$R$2-LEN(SOURCE!F69)+2), "")&amp;"("&amp;
      SUBSTITUTE(TEXT(SOURCE!G69,"??0"),"  ","")&amp;" &lt;&lt; TAM_MAX_BITS) |"&amp; IF(SOURCE!$S$2-3 &gt;= 0, REPT(" ",SOURCE!$S$2-5+4+1-1-LEN(SUBSTITUTE(SUBSTITUTE(TEXT(SOURCE!H69,"????0"),"  ","")," ",""))), "")&amp;
      SUBSTITUTE(SUBSTITUTE(TEXT(SOURCE!H69,"????0"),"  ","")," ","")&amp;","&amp; IF(SOURCE!$T$2-3 &gt;= 0, REPT(" ",SOURCE!$T$2-3-5), "")&amp;
      SOURCE!I69&amp;" | "&amp; IF(SOURCE!$U$2-LEN(SOURCE!I69) &gt;= 0, REPT(" ",SOURCE!$U$2-LEN(SOURCE!I69)), "")&amp;
      SOURCE!J69&amp;      IF(SOURCE!$V$2-LEN(SOURCE!J69) &gt;= 0, REPT(" ",SOURCE!$V$2-LEN(SOURCE!J69)), "")&amp;
  " | "&amp; SOURCE!K69&amp;      IF(SOURCE!$X$2-LEN(SOURCE!K69) &gt;= 0, REPT(" ",SOURCE!$X$2-LEN(SOURCE!K69)), "")&amp;
      "},"&amp;IF(SOURCE!L69&lt;&gt;"",""&amp;SOURCE!L69,"")
 )
)
)</f>
        <v>/*   64 */  { fn2Pow,                       NOPARAM,                     "2" STD_SUP_x,                                 "2" STD_SUP_x,                                 (0 &lt;&lt; TAM_MAX_BITS) |     0, CAT_FNCT | SLS_ENABLED   | US_ENABLED  },</v>
      </c>
    </row>
    <row r="70" spans="1:1">
      <c r="A70" s="155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",SOURCE!$R$2-LEN(SOURCE!F70)+2), "")&amp;"("&amp;
      SUBSTITUTE(TEXT(SOURCE!G70,"??0"),"  ","")&amp;" &lt;&lt; TAM_MAX_BITS) |"&amp; IF(SOURCE!$S$2-3 &gt;= 0, REPT(" ",SOURCE!$S$2-5+4+1-1-LEN(SUBSTITUTE(SUBSTITUTE(TEXT(SOURCE!H70,"????0"),"  ","")," ",""))), "")&amp;
      SUBSTITUTE(SUBSTITUTE(TEXT(SOURCE!H70,"????0"),"  ","")," ","")&amp;","&amp; IF(SOURCE!$T$2-3 &gt;= 0, REPT(" ",SOURCE!$T$2-3-5), "")&amp;
      SOURCE!I70&amp;" | "&amp; IF(SOURCE!$U$2-LEN(SOURCE!I70) &gt;= 0, REPT(" ",SOURCE!$U$2-LEN(SOURCE!I70)), "")&amp;
      SOURCE!J70&amp;      IF(SOURCE!$V$2-LEN(SOURCE!J70) &gt;= 0, REPT(" ",SOURCE!$V$2-LEN(SOURCE!J70)), "")&amp;
  " | "&amp; SOURCE!K70&amp;      IF(SOURCE!$X$2-LEN(SOURCE!K70) &gt;= 0, REPT(" ",SOURCE!$X$2-LEN(SOURCE!K70)), "")&amp;
      "},"&amp;IF(SOURCE!L70&lt;&gt;"",""&amp;SOURCE!L70,"")
 )
)
)</f>
        <v>/*   65 */  { fnExp,                        NOPARAM,                     "e" STD_SUP_x,                                 "e" STD_SUP_x,                                 (0 &lt;&lt; TAM_MAX_BITS) |     0, CAT_FNCT | SLS_ENABLED   | US_ENABLED  },</v>
      </c>
    </row>
    <row r="71" spans="1:1">
      <c r="A71" s="155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",SOURCE!$R$2-LEN(SOURCE!F71)+2), "")&amp;"("&amp;
      SUBSTITUTE(TEXT(SOURCE!G71,"??0"),"  ","")&amp;" &lt;&lt; TAM_MAX_BITS) |"&amp; IF(SOURCE!$S$2-3 &gt;= 0, REPT(" ",SOURCE!$S$2-5+4+1-1-LEN(SUBSTITUTE(SUBSTITUTE(TEXT(SOURCE!H71,"????0"),"  ","")," ",""))), "")&amp;
      SUBSTITUTE(SUBSTITUTE(TEXT(SOURCE!H71,"????0"),"  ","")," ","")&amp;","&amp; IF(SOURCE!$T$2-3 &gt;= 0, REPT(" ",SOURCE!$T$2-3-5), "")&amp;
      SOURCE!I71&amp;" | "&amp; IF(SOURCE!$U$2-LEN(SOURCE!I71) &gt;= 0, REPT(" ",SOURCE!$U$2-LEN(SOURCE!I71)), "")&amp;
      SOURCE!J71&amp;      IF(SOURCE!$V$2-LEN(SOURCE!J71) &gt;= 0, REPT(" ",SOURCE!$V$2-LEN(SOURCE!J71)), "")&amp;
  " | "&amp; SOURCE!K71&amp;      IF(SOURCE!$X$2-LEN(SOURCE!K71) &gt;= 0, REPT(" ",SOURCE!$X$2-LEN(SOURCE!K71)), "")&amp;
      "},"&amp;IF(SOURCE!L71&lt;&gt;"",""&amp;SOURCE!L71,"")
 )
)
)</f>
        <v>/*   66 */  { fnRound,                      NOPARAM,                     "ROUND",                                       "ROUND",                                       (0 &lt;&lt; TAM_MAX_BITS) |     0, CAT_FNCT | SLS_ENABLED   | US_ENABLED  },</v>
      </c>
    </row>
    <row r="72" spans="1:1">
      <c r="A72" s="155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",SOURCE!$R$2-LEN(SOURCE!F72)+2), "")&amp;"("&amp;
      SUBSTITUTE(TEXT(SOURCE!G72,"??0"),"  ","")&amp;" &lt;&lt; TAM_MAX_BITS) |"&amp; IF(SOURCE!$S$2-3 &gt;= 0, REPT(" ",SOURCE!$S$2-5+4+1-1-LEN(SUBSTITUTE(SUBSTITUTE(TEXT(SOURCE!H72,"????0"),"  ","")," ",""))), "")&amp;
      SUBSTITUTE(SUBSTITUTE(TEXT(SOURCE!H72,"????0"),"  ","")," ","")&amp;","&amp; IF(SOURCE!$T$2-3 &gt;= 0, REPT(" ",SOURCE!$T$2-3-5), "")&amp;
      SOURCE!I72&amp;" | "&amp; IF(SOURCE!$U$2-LEN(SOURCE!I72) &gt;= 0, REPT(" ",SOURCE!$U$2-LEN(SOURCE!I72)), "")&amp;
      SOURCE!J72&amp;      IF(SOURCE!$V$2-LEN(SOURCE!J72) &gt;= 0, REPT(" ",SOURCE!$V$2-LEN(SOURCE!J72)), "")&amp;
  " | "&amp; SOURCE!K72&amp;      IF(SOURCE!$X$2-LEN(SOURCE!K72) &gt;= 0, REPT(" ",SOURCE!$X$2-LEN(SOURCE!K72)), "")&amp;
      "},"&amp;IF(SOURCE!L72&lt;&gt;"",""&amp;SOURCE!L72,"")
 )
)
)</f>
        <v>/*   67 */  { fn10Pow,                      NOPARAM,                     "10" STD_SUP_x,                                "10" STD_SUP_x,                                (0 &lt;&lt; TAM_MAX_BITS) |     0, CAT_FNCT | SLS_ENABLED   | US_ENABLED  },</v>
      </c>
    </row>
    <row r="73" spans="1:1">
      <c r="A73" s="155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",SOURCE!$R$2-LEN(SOURCE!F73)+2), "")&amp;"("&amp;
      SUBSTITUTE(TEXT(SOURCE!G73,"??0"),"  ","")&amp;" &lt;&lt; TAM_MAX_BITS) |"&amp; IF(SOURCE!$S$2-3 &gt;= 0, REPT(" ",SOURCE!$S$2-5+4+1-1-LEN(SUBSTITUTE(SUBSTITUTE(TEXT(SOURCE!H73,"????0"),"  ","")," ",""))), "")&amp;
      SUBSTITUTE(SUBSTITUTE(TEXT(SOURCE!H73,"????0"),"  ","")," ","")&amp;","&amp; IF(SOURCE!$T$2-3 &gt;= 0, REPT(" ",SOURCE!$T$2-3-5), "")&amp;
      SOURCE!I73&amp;" | "&amp; IF(SOURCE!$U$2-LEN(SOURCE!I73) &gt;= 0, REPT(" ",SOURCE!$U$2-LEN(SOURCE!I73)), "")&amp;
      SOURCE!J73&amp;      IF(SOURCE!$V$2-LEN(SOURCE!J73) &gt;= 0, REPT(" ",SOURCE!$V$2-LEN(SOURCE!J73)), "")&amp;
  " | "&amp; SOURCE!K73&amp;      IF(SOURCE!$X$2-LEN(SOURCE!K73) &gt;= 0, REPT(" ",SOURCE!$X$2-LEN(SOURCE!K73)), "")&amp;
      "},"&amp;IF(SOURCE!L73&lt;&gt;"",""&amp;SOURCE!L73,"")
 )
)
)</f>
        <v>/*   68 */  { fnLog2,                       NOPARAM,                     "LOG" STD_SUB_2,                               "lb x",                                        (0 &lt;&lt; TAM_MAX_BITS) |     0, CAT_FNCT | SLS_ENABLED   | US_ENABLED  },</v>
      </c>
    </row>
    <row r="74" spans="1:1">
      <c r="A74" s="155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",SOURCE!$R$2-LEN(SOURCE!F74)+2), "")&amp;"("&amp;
      SUBSTITUTE(TEXT(SOURCE!G74,"??0"),"  ","")&amp;" &lt;&lt; TAM_MAX_BITS) |"&amp; IF(SOURCE!$S$2-3 &gt;= 0, REPT(" ",SOURCE!$S$2-5+4+1-1-LEN(SUBSTITUTE(SUBSTITUTE(TEXT(SOURCE!H74,"????0"),"  ","")," ",""))), "")&amp;
      SUBSTITUTE(SUBSTITUTE(TEXT(SOURCE!H74,"????0"),"  ","")," ","")&amp;","&amp; IF(SOURCE!$T$2-3 &gt;= 0, REPT(" ",SOURCE!$T$2-3-5), "")&amp;
      SOURCE!I74&amp;" | "&amp; IF(SOURCE!$U$2-LEN(SOURCE!I74) &gt;= 0, REPT(" ",SOURCE!$U$2-LEN(SOURCE!I74)), "")&amp;
      SOURCE!J74&amp;      IF(SOURCE!$V$2-LEN(SOURCE!J74) &gt;= 0, REPT(" ",SOURCE!$V$2-LEN(SOURCE!J74)), "")&amp;
  " | "&amp; SOURCE!K74&amp;      IF(SOURCE!$X$2-LEN(SOURCE!K74) &gt;= 0, REPT(" ",SOURCE!$X$2-LEN(SOURCE!K74)), "")&amp;
      "},"&amp;IF(SOURCE!L74&lt;&gt;"",""&amp;SOURCE!L74,"")
 )
)
)</f>
        <v>/*   69 */  { fnLn,                         NOPARAM/*#JM#*/,             "LN",                                          "LN",                                          (0 &lt;&lt; TAM_MAX_BITS) |     0, CAT_FNCT | SLS_ENABLED   | US_ENABLED  },//JM3 change ln to LN</v>
      </c>
    </row>
    <row r="75" spans="1:1">
      <c r="A75" s="155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",SOURCE!$R$2-LEN(SOURCE!F75)+2), "")&amp;"("&amp;
      SUBSTITUTE(TEXT(SOURCE!G75,"??0"),"  ","")&amp;" &lt;&lt; TAM_MAX_BITS) |"&amp; IF(SOURCE!$S$2-3 &gt;= 0, REPT(" ",SOURCE!$S$2-5+4+1-1-LEN(SUBSTITUTE(SUBSTITUTE(TEXT(SOURCE!H75,"????0"),"  ","")," ",""))), "")&amp;
      SUBSTITUTE(SUBSTITUTE(TEXT(SOURCE!H75,"????0"),"  ","")," ","")&amp;","&amp; IF(SOURCE!$T$2-3 &gt;= 0, REPT(" ",SOURCE!$T$2-3-5), "")&amp;
      SOURCE!I75&amp;" | "&amp; IF(SOURCE!$U$2-LEN(SOURCE!I75) &gt;= 0, REPT(" ",SOURCE!$U$2-LEN(SOURCE!I75)), "")&amp;
      SOURCE!J75&amp;      IF(SOURCE!$V$2-LEN(SOURCE!J75) &gt;= 0, REPT(" ",SOURCE!$V$2-LEN(SOURCE!J75)), "")&amp;
  " | "&amp; SOURCE!K75&amp;      IF(SOURCE!$X$2-LEN(SOURCE!K75) &gt;= 0, REPT(" ",SOURCE!$X$2-LEN(SOURCE!K75)), "")&amp;
      "},"&amp;IF(SOURCE!L75&lt;&gt;"",""&amp;SOURCE!L75,"")
 )
)
)</f>
        <v>/*   70 */  { itemToBeCoded,                NOPARAM,                     "STOP",                                        "R/S",                                         (0 &lt;&lt; TAM_MAX_BITS) |     0, CAT_FNCT | SLS_ENABLED   | US_ENABLED  },</v>
      </c>
    </row>
    <row r="76" spans="1:1">
      <c r="A76" s="155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",SOURCE!$R$2-LEN(SOURCE!F76)+2), "")&amp;"("&amp;
      SUBSTITUTE(TEXT(SOURCE!G76,"??0"),"  ","")&amp;" &lt;&lt; TAM_MAX_BITS) |"&amp; IF(SOURCE!$S$2-3 &gt;= 0, REPT(" ",SOURCE!$S$2-5+4+1-1-LEN(SUBSTITUTE(SUBSTITUTE(TEXT(SOURCE!H76,"????0"),"  ","")," ",""))), "")&amp;
      SUBSTITUTE(SUBSTITUTE(TEXT(SOURCE!H76,"????0"),"  ","")," ","")&amp;","&amp; IF(SOURCE!$T$2-3 &gt;= 0, REPT(" ",SOURCE!$T$2-3-5), "")&amp;
      SOURCE!I76&amp;" | "&amp; IF(SOURCE!$U$2-LEN(SOURCE!I76) &gt;= 0, REPT(" ",SOURCE!$U$2-LEN(SOURCE!I76)), "")&amp;
      SOURCE!J76&amp;      IF(SOURCE!$V$2-LEN(SOURCE!J76) &gt;= 0, REPT(" ",SOURCE!$V$2-LEN(SOURCE!J76)), "")&amp;
  " | "&amp; SOURCE!K76&amp;      IF(SOURCE!$X$2-LEN(SOURCE!K76) &gt;= 0, REPT(" ",SOURCE!$X$2-LEN(SOURCE!K76)), "")&amp;
      "},"&amp;IF(SOURCE!L76&lt;&gt;"",""&amp;SOURCE!L76,"")
 )
)
)</f>
        <v>/*   71 */  { fnLog10,                      NOPARAM/*#JM#*/,             "LOG" STD_SUB_1 STD_SUB_0,                     "LOG",                                         (0 &lt;&lt; TAM_MAX_BITS) |     0, CAT_FNCT | SLS_ENABLED   | US_ENABLED  },//JM Change lg to LOG</v>
      </c>
    </row>
    <row r="77" spans="1:1">
      <c r="A77" s="155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",SOURCE!$R$2-LEN(SOURCE!F77)+2), "")&amp;"("&amp;
      SUBSTITUTE(TEXT(SOURCE!G77,"??0"),"  ","")&amp;" &lt;&lt; TAM_MAX_BITS) |"&amp; IF(SOURCE!$S$2-3 &gt;= 0, REPT(" ",SOURCE!$S$2-5+4+1-1-LEN(SUBSTITUTE(SUBSTITUTE(TEXT(SOURCE!H77,"????0"),"  ","")," ",""))), "")&amp;
      SUBSTITUTE(SUBSTITUTE(TEXT(SOURCE!H77,"????0"),"  ","")," ","")&amp;","&amp; IF(SOURCE!$T$2-3 &gt;= 0, REPT(" ",SOURCE!$T$2-3-5), "")&amp;
      SOURCE!I77&amp;" | "&amp; IF(SOURCE!$U$2-LEN(SOURCE!I77) &gt;= 0, REPT(" ",SOURCE!$U$2-LEN(SOURCE!I77)), "")&amp;
      SOURCE!J77&amp;      IF(SOURCE!$V$2-LEN(SOURCE!J77) &gt;= 0, REPT(" ",SOURCE!$V$2-LEN(SOURCE!J77)), "")&amp;
  " | "&amp; SOURCE!K77&amp;      IF(SOURCE!$X$2-LEN(SOURCE!K77) &gt;= 0, REPT(" ",SOURCE!$X$2-LEN(SOURCE!K77)), "")&amp;
      "},"&amp;IF(SOURCE!L77&lt;&gt;"",""&amp;SOURCE!L77,"")
 )
)
)</f>
        <v>/*   72 */  { fnLogXY,                      NOPARAM,                     "LOG" STD_SUB_x "y",                           "log" STD_SUB_x "y",                           (0 &lt;&lt; TAM_MAX_BITS) |     0, CAT_FNCT | SLS_ENABLED   | US_ENABLED  },</v>
      </c>
    </row>
    <row r="78" spans="1:1">
      <c r="A78" s="155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",SOURCE!$R$2-LEN(SOURCE!F78)+2), "")&amp;"("&amp;
      SUBSTITUTE(TEXT(SOURCE!G78,"??0"),"  ","")&amp;" &lt;&lt; TAM_MAX_BITS) |"&amp; IF(SOURCE!$S$2-3 &gt;= 0, REPT(" ",SOURCE!$S$2-5+4+1-1-LEN(SUBSTITUTE(SUBSTITUTE(TEXT(SOURCE!H78,"????0"),"  ","")," ",""))), "")&amp;
      SUBSTITUTE(SUBSTITUTE(TEXT(SOURCE!H78,"????0"),"  ","")," ","")&amp;","&amp; IF(SOURCE!$T$2-3 &gt;= 0, REPT(" ",SOURCE!$T$2-3-5), "")&amp;
      SOURCE!I78&amp;" | "&amp; IF(SOURCE!$U$2-LEN(SOURCE!I78) &gt;= 0, REPT(" ",SOURCE!$U$2-LEN(SOURCE!I78)), "")&amp;
      SOURCE!J78&amp;      IF(SOURCE!$V$2-LEN(SOURCE!J78) &gt;= 0, REPT(" ",SOURCE!$V$2-LEN(SOURCE!J78)), "")&amp;
  " | "&amp; SOURCE!K78&amp;      IF(SOURCE!$X$2-LEN(SOURCE!K78) &gt;= 0, REPT(" ",SOURCE!$X$2-LEN(SOURCE!K78)), "")&amp;
      "},"&amp;IF(SOURCE!L78&lt;&gt;"",""&amp;SOURCE!L78,"")
 )
)
)</f>
        <v>/*   73 */  { fnInvert,                     NOPARAM,                     "1/x",                                         "1/x",                                         (0 &lt;&lt; TAM_MAX_BITS) |     0, CAT_FNCT | SLS_ENABLED   | US_ENABLED  },</v>
      </c>
    </row>
    <row r="79" spans="1:1">
      <c r="A79" s="155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",SOURCE!$R$2-LEN(SOURCE!F79)+2), "")&amp;"("&amp;
      SUBSTITUTE(TEXT(SOURCE!G79,"??0"),"  ","")&amp;" &lt;&lt; TAM_MAX_BITS) |"&amp; IF(SOURCE!$S$2-3 &gt;= 0, REPT(" ",SOURCE!$S$2-5+4+1-1-LEN(SUBSTITUTE(SUBSTITUTE(TEXT(SOURCE!H79,"????0"),"  ","")," ",""))), "")&amp;
      SUBSTITUTE(SUBSTITUTE(TEXT(SOURCE!H79,"????0"),"  ","")," ","")&amp;","&amp; IF(SOURCE!$T$2-3 &gt;= 0, REPT(" ",SOURCE!$T$2-3-5), "")&amp;
      SOURCE!I79&amp;" | "&amp; IF(SOURCE!$U$2-LEN(SOURCE!I79) &gt;= 0, REPT(" ",SOURCE!$U$2-LEN(SOURCE!I79)), "")&amp;
      SOURCE!J79&amp;      IF(SOURCE!$V$2-LEN(SOURCE!J79) &gt;= 0, REPT(" ",SOURCE!$V$2-LEN(SOURCE!J79)), "")&amp;
  " | "&amp; SOURCE!K79&amp;      IF(SOURCE!$X$2-LEN(SOURCE!K79) &gt;= 0, REPT(" ",SOURCE!$X$2-LEN(SOURCE!K79)), "")&amp;
      "},"&amp;IF(SOURCE!L79&lt;&gt;"",""&amp;SOURCE!L79,"")
 )
)
)</f>
        <v>/*   74 */  { fnCos,                        NOPARAM/*#JM#*/,             "COS",                                         "COS",                                         (0 &lt;&lt; TAM_MAX_BITS) |     0, CAT_FNCT | SLS_ENABLED   | US_ENABLED  },//JM</v>
      </c>
    </row>
    <row r="80" spans="1:1">
      <c r="A80" s="155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",SOURCE!$R$2-LEN(SOURCE!F80)+2), "")&amp;"("&amp;
      SUBSTITUTE(TEXT(SOURCE!G80,"??0"),"  ","")&amp;" &lt;&lt; TAM_MAX_BITS) |"&amp; IF(SOURCE!$S$2-3 &gt;= 0, REPT(" ",SOURCE!$S$2-5+4+1-1-LEN(SUBSTITUTE(SUBSTITUTE(TEXT(SOURCE!H80,"????0"),"  ","")," ",""))), "")&amp;
      SUBSTITUTE(SUBSTITUTE(TEXT(SOURCE!H80,"????0"),"  ","")," ","")&amp;","&amp; IF(SOURCE!$T$2-3 &gt;= 0, REPT(" ",SOURCE!$T$2-3-5), "")&amp;
      SOURCE!I80&amp;" | "&amp; IF(SOURCE!$U$2-LEN(SOURCE!I80) &gt;= 0, REPT(" ",SOURCE!$U$2-LEN(SOURCE!I80)), "")&amp;
      SOURCE!J80&amp;      IF(SOURCE!$V$2-LEN(SOURCE!J80) &gt;= 0, REPT(" ",SOURCE!$V$2-LEN(SOURCE!J80)), "")&amp;
  " | "&amp; SOURCE!K80&amp;      IF(SOURCE!$X$2-LEN(SOURCE!K80) &gt;= 0, REPT(" ",SOURCE!$X$2-LEN(SOURCE!K80)), "")&amp;
      "},"&amp;IF(SOURCE!L80&lt;&gt;"",""&amp;SOURCE!L80,"")
 )
)
)</f>
        <v>/*   75 */  { fnCosh,                       NOPARAM,                     "cosh",                                        "cosh",                                        (0 &lt;&lt; TAM_MAX_BITS) |     0, CAT_FNCT | SLS_ENABLED   | US_ENABLED  },</v>
      </c>
    </row>
    <row r="81" spans="1:1">
      <c r="A81" s="155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",SOURCE!$R$2-LEN(SOURCE!F81)+2), "")&amp;"("&amp;
      SUBSTITUTE(TEXT(SOURCE!G81,"??0"),"  ","")&amp;" &lt;&lt; TAM_MAX_BITS) |"&amp; IF(SOURCE!$S$2-3 &gt;= 0, REPT(" ",SOURCE!$S$2-5+4+1-1-LEN(SUBSTITUTE(SUBSTITUTE(TEXT(SOURCE!H81,"????0"),"  ","")," ",""))), "")&amp;
      SUBSTITUTE(SUBSTITUTE(TEXT(SOURCE!H81,"????0"),"  ","")," ","")&amp;","&amp; IF(SOURCE!$T$2-3 &gt;= 0, REPT(" ",SOURCE!$T$2-3-5), "")&amp;
      SOURCE!I81&amp;" | "&amp; IF(SOURCE!$U$2-LEN(SOURCE!I81) &gt;= 0, REPT(" ",SOURCE!$U$2-LEN(SOURCE!I81)), "")&amp;
      SOURCE!J81&amp;      IF(SOURCE!$V$2-LEN(SOURCE!J81) &gt;= 0, REPT(" ",SOURCE!$V$2-LEN(SOURCE!J81)), "")&amp;
  " | "&amp; SOURCE!K81&amp;      IF(SOURCE!$X$2-LEN(SOURCE!K81) &gt;= 0, REPT(" ",SOURCE!$X$2-LEN(SOURCE!K81)), "")&amp;
      "},"&amp;IF(SOURCE!L81&lt;&gt;"",""&amp;SOURCE!L81,"")
 )
)
)</f>
        <v>/*   76 */  { fnSin,                        NOPARAM/*#JM#*/,             "SIN",                                         "SIN",                                         (0 &lt;&lt; TAM_MAX_BITS) |     0, CAT_FNCT | SLS_ENABLED   | US_ENABLED  },//JM3</v>
      </c>
    </row>
    <row r="82" spans="1:1">
      <c r="A82" s="155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",SOURCE!$R$2-LEN(SOURCE!F82)+2), "")&amp;"("&amp;
      SUBSTITUTE(TEXT(SOURCE!G82,"??0"),"  ","")&amp;" &lt;&lt; TAM_MAX_BITS) |"&amp; IF(SOURCE!$S$2-3 &gt;= 0, REPT(" ",SOURCE!$S$2-5+4+1-1-LEN(SUBSTITUTE(SUBSTITUTE(TEXT(SOURCE!H82,"????0"),"  ","")," ",""))), "")&amp;
      SUBSTITUTE(SUBSTITUTE(TEXT(SOURCE!H82,"????0"),"  ","")," ","")&amp;","&amp; IF(SOURCE!$T$2-3 &gt;= 0, REPT(" ",SOURCE!$T$2-3-5), "")&amp;
      SOURCE!I82&amp;" | "&amp; IF(SOURCE!$U$2-LEN(SOURCE!I82) &gt;= 0, REPT(" ",SOURCE!$U$2-LEN(SOURCE!I82)), "")&amp;
      SOURCE!J82&amp;      IF(SOURCE!$V$2-LEN(SOURCE!J82) &gt;= 0, REPT(" ",SOURCE!$V$2-LEN(SOURCE!J82)), "")&amp;
  " | "&amp; SOURCE!K82&amp;      IF(SOURCE!$X$2-LEN(SOURCE!K82) &gt;= 0, REPT(" ",SOURCE!$X$2-LEN(SOURCE!K82)), "")&amp;
      "},"&amp;IF(SOURCE!L82&lt;&gt;"",""&amp;SOURCE!L82,"")
 )
)
)</f>
        <v>/*   77 */  { itemToBeCoded,                NOPARAM,                     "KEY?",                                        "KEY?",                                        (0 &lt;&lt; TAM_MAX_BITS) |     0, CAT_FNCT | SLS_ENABLED   | US_ENABLED  },</v>
      </c>
    </row>
    <row r="83" spans="1:1">
      <c r="A83" s="155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",SOURCE!$R$2-LEN(SOURCE!F83)+2), "")&amp;"("&amp;
      SUBSTITUTE(TEXT(SOURCE!G83,"??0"),"  ","")&amp;" &lt;&lt; TAM_MAX_BITS) |"&amp; IF(SOURCE!$S$2-3 &gt;= 0, REPT(" ",SOURCE!$S$2-5+4+1-1-LEN(SUBSTITUTE(SUBSTITUTE(TEXT(SOURCE!H83,"????0"),"  ","")," ",""))), "")&amp;
      SUBSTITUTE(SUBSTITUTE(TEXT(SOURCE!H83,"????0"),"  ","")," ","")&amp;","&amp; IF(SOURCE!$T$2-3 &gt;= 0, REPT(" ",SOURCE!$T$2-3-5), "")&amp;
      SOURCE!I83&amp;" | "&amp; IF(SOURCE!$U$2-LEN(SOURCE!I83) &gt;= 0, REPT(" ",SOURCE!$U$2-LEN(SOURCE!I83)), "")&amp;
      SOURCE!J83&amp;      IF(SOURCE!$V$2-LEN(SOURCE!J83) &gt;= 0, REPT(" ",SOURCE!$V$2-LEN(SOURCE!J83)), "")&amp;
  " | "&amp; SOURCE!K83&amp;      IF(SOURCE!$X$2-LEN(SOURCE!K83) &gt;= 0, REPT(" ",SOURCE!$X$2-LEN(SOURCE!K83)), "")&amp;
      "},"&amp;IF(SOURCE!L83&lt;&gt;"",""&amp;SOURCE!L83,"")
 )
)
)</f>
        <v>/*   78 */  { fnSinh,                       NOPARAM,                     "sinh",                                        "sinh",                                        (0 &lt;&lt; TAM_MAX_BITS) |     0, CAT_FNCT | SLS_ENABLED   | US_ENABLED  },</v>
      </c>
    </row>
    <row r="84" spans="1:1">
      <c r="A84" s="155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",SOURCE!$R$2-LEN(SOURCE!F84)+2), "")&amp;"("&amp;
      SUBSTITUTE(TEXT(SOURCE!G84,"??0"),"  ","")&amp;" &lt;&lt; TAM_MAX_BITS) |"&amp; IF(SOURCE!$S$2-3 &gt;= 0, REPT(" ",SOURCE!$S$2-5+4+1-1-LEN(SUBSTITUTE(SUBSTITUTE(TEXT(SOURCE!H84,"????0"),"  ","")," ",""))), "")&amp;
      SUBSTITUTE(SUBSTITUTE(TEXT(SOURCE!H84,"????0"),"  ","")," ","")&amp;","&amp; IF(SOURCE!$T$2-3 &gt;= 0, REPT(" ",SOURCE!$T$2-3-5), "")&amp;
      SOURCE!I84&amp;" | "&amp; IF(SOURCE!$U$2-LEN(SOURCE!I84) &gt;= 0, REPT(" ",SOURCE!$U$2-LEN(SOURCE!I84)), "")&amp;
      SOURCE!J84&amp;      IF(SOURCE!$V$2-LEN(SOURCE!J84) &gt;= 0, REPT(" ",SOURCE!$V$2-LEN(SOURCE!J84)), "")&amp;
  " | "&amp; SOURCE!K84&amp;      IF(SOURCE!$X$2-LEN(SOURCE!K84) &gt;= 0, REPT(" ",SOURCE!$X$2-LEN(SOURCE!K84)), "")&amp;
      "},"&amp;IF(SOURCE!L84&lt;&gt;"",""&amp;SOURCE!L84,"")
 )
)
)</f>
        <v>/*   79 */  { fnTan,                        NOPARAM/*#JM#*/,             "TAN",                                         "TAN",                                         (0 &lt;&lt; TAM_MAX_BITS) |     0, CAT_FNCT | SLS_ENABLED   | US_ENABLED  },//JM3</v>
      </c>
    </row>
    <row r="85" spans="1:1">
      <c r="A85" s="155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",SOURCE!$R$2-LEN(SOURCE!F85)+2), "")&amp;"("&amp;
      SUBSTITUTE(TEXT(SOURCE!G85,"??0"),"  ","")&amp;" &lt;&lt; TAM_MAX_BITS) |"&amp; IF(SOURCE!$S$2-3 &gt;= 0, REPT(" ",SOURCE!$S$2-5+4+1-1-LEN(SUBSTITUTE(SUBSTITUTE(TEXT(SOURCE!H85,"????0"),"  ","")," ",""))), "")&amp;
      SUBSTITUTE(SUBSTITUTE(TEXT(SOURCE!H85,"????0"),"  ","")," ","")&amp;","&amp; IF(SOURCE!$T$2-3 &gt;= 0, REPT(" ",SOURCE!$T$2-3-5), "")&amp;
      SOURCE!I85&amp;" | "&amp; IF(SOURCE!$U$2-LEN(SOURCE!I85) &gt;= 0, REPT(" ",SOURCE!$U$2-LEN(SOURCE!I85)), "")&amp;
      SOURCE!J85&amp;      IF(SOURCE!$V$2-LEN(SOURCE!J85) &gt;= 0, REPT(" ",SOURCE!$V$2-LEN(SOURCE!J85)), "")&amp;
  " | "&amp; SOURCE!K85&amp;      IF(SOURCE!$X$2-LEN(SOURCE!K85) &gt;= 0, REPT(" ",SOURCE!$X$2-LEN(SOURCE!K85)), "")&amp;
      "},"&amp;IF(SOURCE!L85&lt;&gt;"",""&amp;SOURCE!L85,"")
 )
)
)</f>
        <v>/*   80 */  { fnTanh,                       NOPARAM,                     "tanh",                                        "tanh",                                        (0 &lt;&lt; TAM_MAX_BITS) |     0, CAT_FNCT | SLS_ENABLED   | US_ENABLED  },</v>
      </c>
    </row>
    <row r="86" spans="1:1">
      <c r="A86" s="155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",SOURCE!$R$2-LEN(SOURCE!F86)+2), "")&amp;"("&amp;
      SUBSTITUTE(TEXT(SOURCE!G86,"??0"),"  ","")&amp;" &lt;&lt; TAM_MAX_BITS) |"&amp; IF(SOURCE!$S$2-3 &gt;= 0, REPT(" ",SOURCE!$S$2-5+4+1-1-LEN(SUBSTITUTE(SUBSTITUTE(TEXT(SOURCE!H86,"????0"),"  ","")," ",""))), "")&amp;
      SUBSTITUTE(SUBSTITUTE(TEXT(SOURCE!H86,"????0"),"  ","")," ","")&amp;","&amp; IF(SOURCE!$T$2-3 &gt;= 0, REPT(" ",SOURCE!$T$2-3-5), "")&amp;
      SOURCE!I86&amp;" | "&amp; IF(SOURCE!$U$2-LEN(SOURCE!I86) &gt;= 0, REPT(" ",SOURCE!$U$2-LEN(SOURCE!I86)), "")&amp;
      SOURCE!J86&amp;      IF(SOURCE!$V$2-LEN(SOURCE!J86) &gt;= 0, REPT(" ",SOURCE!$V$2-LEN(SOURCE!J86)), "")&amp;
  " | "&amp; SOURCE!K86&amp;      IF(SOURCE!$X$2-LEN(SOURCE!K86) &gt;= 0, REPT(" ",SOURCE!$X$2-LEN(SOURCE!K86)), "")&amp;
      "},"&amp;IF(SOURCE!L86&lt;&gt;"",""&amp;SOURCE!L86,"")
 )
)
)</f>
        <v>/*   81 */  { fnArccos,                     NOPARAM/*#JM#*/,             "ARCCOS",                                      "ACOS",                                        (0 &lt;&lt; TAM_MAX_BITS) |     0, CAT_FNCT | SLS_ENABLED   | US_ENABLED  },//JM</v>
      </c>
    </row>
    <row r="87" spans="1:1">
      <c r="A87" s="155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",SOURCE!$R$2-LEN(SOURCE!F87)+2), "")&amp;"("&amp;
      SUBSTITUTE(TEXT(SOURCE!G87,"??0"),"  ","")&amp;" &lt;&lt; TAM_MAX_BITS) |"&amp; IF(SOURCE!$S$2-3 &gt;= 0, REPT(" ",SOURCE!$S$2-5+4+1-1-LEN(SUBSTITUTE(SUBSTITUTE(TEXT(SOURCE!H87,"????0"),"  ","")," ",""))), "")&amp;
      SUBSTITUTE(SUBSTITUTE(TEXT(SOURCE!H87,"????0"),"  ","")," ","")&amp;","&amp; IF(SOURCE!$T$2-3 &gt;= 0, REPT(" ",SOURCE!$T$2-3-5), "")&amp;
      SOURCE!I87&amp;" | "&amp; IF(SOURCE!$U$2-LEN(SOURCE!I87) &gt;= 0, REPT(" ",SOURCE!$U$2-LEN(SOURCE!I87)), "")&amp;
      SOURCE!J87&amp;      IF(SOURCE!$V$2-LEN(SOURCE!J87) &gt;= 0, REPT(" ",SOURCE!$V$2-LEN(SOURCE!J87)), "")&amp;
  " | "&amp; SOURCE!K87&amp;      IF(SOURCE!$X$2-LEN(SOURCE!K87) &gt;= 0, REPT(" ",SOURCE!$X$2-LEN(SOURCE!K87)), "")&amp;
      "},"&amp;IF(SOURCE!L87&lt;&gt;"",""&amp;SOURCE!L87,"")
 )
)
)</f>
        <v>/*   82 */  { fnArccosh,                    NOPARAM,                     "arcosh",                                      "arcosh",                                      (0 &lt;&lt; TAM_MAX_BITS) |     0, CAT_FNCT | SLS_ENABLED   | US_ENABLED  },</v>
      </c>
    </row>
    <row r="88" spans="1:1">
      <c r="A88" s="155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",SOURCE!$R$2-LEN(SOURCE!F88)+2), "")&amp;"("&amp;
      SUBSTITUTE(TEXT(SOURCE!G88,"??0"),"  ","")&amp;" &lt;&lt; TAM_MAX_BITS) |"&amp; IF(SOURCE!$S$2-3 &gt;= 0, REPT(" ",SOURCE!$S$2-5+4+1-1-LEN(SUBSTITUTE(SUBSTITUTE(TEXT(SOURCE!H88,"????0"),"  ","")," ",""))), "")&amp;
      SUBSTITUTE(SUBSTITUTE(TEXT(SOURCE!H88,"????0"),"  ","")," ","")&amp;","&amp; IF(SOURCE!$T$2-3 &gt;= 0, REPT(" ",SOURCE!$T$2-3-5), "")&amp;
      SOURCE!I88&amp;" | "&amp; IF(SOURCE!$U$2-LEN(SOURCE!I88) &gt;= 0, REPT(" ",SOURCE!$U$2-LEN(SOURCE!I88)), "")&amp;
      SOURCE!J88&amp;      IF(SOURCE!$V$2-LEN(SOURCE!J88) &gt;= 0, REPT(" ",SOURCE!$V$2-LEN(SOURCE!J88)), "")&amp;
  " | "&amp; SOURCE!K88&amp;      IF(SOURCE!$X$2-LEN(SOURCE!K88) &gt;= 0, REPT(" ",SOURCE!$X$2-LEN(SOURCE!K88)), "")&amp;
      "},"&amp;IF(SOURCE!L88&lt;&gt;"",""&amp;SOURCE!L88,"")
 )
)
)</f>
        <v>/*   83 */  { fnArcsin,                     NOPARAM/*#JM#*/,             "ARCSIN",                                      "ASIN",                                        (0 &lt;&lt; TAM_MAX_BITS) |     0, CAT_FNCT | SLS_ENABLED   | US_ENABLED  },//JM</v>
      </c>
    </row>
    <row r="89" spans="1:1">
      <c r="A89" s="155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",SOURCE!$R$2-LEN(SOURCE!F89)+2), "")&amp;"("&amp;
      SUBSTITUTE(TEXT(SOURCE!G89,"??0"),"  ","")&amp;" &lt;&lt; TAM_MAX_BITS) |"&amp; IF(SOURCE!$S$2-3 &gt;= 0, REPT(" ",SOURCE!$S$2-5+4+1-1-LEN(SUBSTITUTE(SUBSTITUTE(TEXT(SOURCE!H89,"????0"),"  ","")," ",""))), "")&amp;
      SUBSTITUTE(SUBSTITUTE(TEXT(SOURCE!H89,"????0"),"  ","")," ","")&amp;","&amp; IF(SOURCE!$T$2-3 &gt;= 0, REPT(" ",SOURCE!$T$2-3-5), "")&amp;
      SOURCE!I89&amp;" | "&amp; IF(SOURCE!$U$2-LEN(SOURCE!I89) &gt;= 0, REPT(" ",SOURCE!$U$2-LEN(SOURCE!I89)), "")&amp;
      SOURCE!J89&amp;      IF(SOURCE!$V$2-LEN(SOURCE!J89) &gt;= 0, REPT(" ",SOURCE!$V$2-LEN(SOURCE!J89)), "")&amp;
  " | "&amp; SOURCE!K89&amp;      IF(SOURCE!$X$2-LEN(SOURCE!K89) &gt;= 0, REPT(" ",SOURCE!$X$2-LEN(SOURCE!K89)), "")&amp;
      "},"&amp;IF(SOURCE!L89&lt;&gt;"",""&amp;SOURCE!L89,"")
 )
)
)</f>
        <v>/*   84 */  { fnArcsinh,                    NOPARAM,                     "arsinh",                                      "arsinh",                                      (0 &lt;&lt; TAM_MAX_BITS) |     0, CAT_FNCT | SLS_ENABLED   | US_ENABLED  },</v>
      </c>
    </row>
    <row r="90" spans="1:1">
      <c r="A90" s="155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",SOURCE!$R$2-LEN(SOURCE!F90)+2), "")&amp;"("&amp;
      SUBSTITUTE(TEXT(SOURCE!G90,"??0"),"  ","")&amp;" &lt;&lt; TAM_MAX_BITS) |"&amp; IF(SOURCE!$S$2-3 &gt;= 0, REPT(" ",SOURCE!$S$2-5+4+1-1-LEN(SUBSTITUTE(SUBSTITUTE(TEXT(SOURCE!H90,"????0"),"  ","")," ",""))), "")&amp;
      SUBSTITUTE(SUBSTITUTE(TEXT(SOURCE!H90,"????0"),"  ","")," ","")&amp;","&amp; IF(SOURCE!$T$2-3 &gt;= 0, REPT(" ",SOURCE!$T$2-3-5), "")&amp;
      SOURCE!I90&amp;" | "&amp; IF(SOURCE!$U$2-LEN(SOURCE!I90) &gt;= 0, REPT(" ",SOURCE!$U$2-LEN(SOURCE!I90)), "")&amp;
      SOURCE!J90&amp;      IF(SOURCE!$V$2-LEN(SOURCE!J90) &gt;= 0, REPT(" ",SOURCE!$V$2-LEN(SOURCE!J90)), "")&amp;
  " | "&amp; SOURCE!K90&amp;      IF(SOURCE!$X$2-LEN(SOURCE!K90) &gt;= 0, REPT(" ",SOURCE!$X$2-LEN(SOURCE!K90)), "")&amp;
      "},"&amp;IF(SOURCE!L90&lt;&gt;"",""&amp;SOURCE!L90,"")
 )
)
)</f>
        <v>/*   85 */  { fnArctan,                     NOPARAM/*#JM#*/,             "ARCTAN",                                      "ATAN",                                        (0 &lt;&lt; TAM_MAX_BITS) |     0, CAT_FNCT | SLS_ENABLED   | US_ENABLED  },//JM</v>
      </c>
    </row>
    <row r="91" spans="1:1">
      <c r="A91" s="155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",SOURCE!$R$2-LEN(SOURCE!F91)+2), "")&amp;"("&amp;
      SUBSTITUTE(TEXT(SOURCE!G91,"??0"),"  ","")&amp;" &lt;&lt; TAM_MAX_BITS) |"&amp; IF(SOURCE!$S$2-3 &gt;= 0, REPT(" ",SOURCE!$S$2-5+4+1-1-LEN(SUBSTITUTE(SUBSTITUTE(TEXT(SOURCE!H91,"????0"),"  ","")," ",""))), "")&amp;
      SUBSTITUTE(SUBSTITUTE(TEXT(SOURCE!H91,"????0"),"  ","")," ","")&amp;","&amp; IF(SOURCE!$T$2-3 &gt;= 0, REPT(" ",SOURCE!$T$2-3-5), "")&amp;
      SOURCE!I91&amp;" | "&amp; IF(SOURCE!$U$2-LEN(SOURCE!I91) &gt;= 0, REPT(" ",SOURCE!$U$2-LEN(SOURCE!I91)), "")&amp;
      SOURCE!J91&amp;      IF(SOURCE!$V$2-LEN(SOURCE!J91) &gt;= 0, REPT(" ",SOURCE!$V$2-LEN(SOURCE!J91)), "")&amp;
  " | "&amp; SOURCE!K91&amp;      IF(SOURCE!$X$2-LEN(SOURCE!K91) &gt;= 0, REPT(" ",SOURCE!$X$2-LEN(SOURCE!K91)), "")&amp;
      "},"&amp;IF(SOURCE!L91&lt;&gt;"",""&amp;SOURCE!L91,"")
 )
)
)</f>
        <v>/*   86 */  { fnArctanh,                    NOPARAM,                     "artanh",                                      "artanh",                                      (0 &lt;&lt; TAM_MAX_BITS) |     0, CAT_FNCT | SLS_ENABLED   | US_ENABLED  },</v>
      </c>
    </row>
    <row r="92" spans="1:1">
      <c r="A92" s="155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",SOURCE!$R$2-LEN(SOURCE!F92)+2), "")&amp;"("&amp;
      SUBSTITUTE(TEXT(SOURCE!G92,"??0"),"  ","")&amp;" &lt;&lt; TAM_MAX_BITS) |"&amp; IF(SOURCE!$S$2-3 &gt;= 0, REPT(" ",SOURCE!$S$2-5+4+1-1-LEN(SUBSTITUTE(SUBSTITUTE(TEXT(SOURCE!H92,"????0"),"  ","")," ",""))), "")&amp;
      SUBSTITUTE(SUBSTITUTE(TEXT(SOURCE!H92,"????0"),"  ","")," ","")&amp;","&amp; IF(SOURCE!$T$2-3 &gt;= 0, REPT(" ",SOURCE!$T$2-3-5), "")&amp;
      SOURCE!I92&amp;" | "&amp; IF(SOURCE!$U$2-LEN(SOURCE!I92) &gt;= 0, REPT(" ",SOURCE!$U$2-LEN(SOURCE!I92)), "")&amp;
      SOURCE!J92&amp;      IF(SOURCE!$V$2-LEN(SOURCE!J92) &gt;= 0, REPT(" ",SOURCE!$V$2-LEN(SOURCE!J92)), "")&amp;
  " | "&amp; SOURCE!K92&amp;      IF(SOURCE!$X$2-LEN(SOURCE!K92) &gt;= 0, REPT(" ",SOURCE!$X$2-LEN(SOURCE!K92)), "")&amp;
      "},"&amp;IF(SOURCE!L92&lt;&gt;"",""&amp;SOURCE!L92,"")
 )
)
)</f>
        <v>/*   87 */  { fnCeil,                       NOPARAM,                     "CEIL",                                        "CEIL",                                        (0 &lt;&lt; TAM_MAX_BITS) |     0, CAT_FNCT | SLS_ENABLED   | US_ENABLED  },</v>
      </c>
    </row>
    <row r="93" spans="1:1">
      <c r="A93" s="155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",SOURCE!$R$2-LEN(SOURCE!F93)+2), "")&amp;"("&amp;
      SUBSTITUTE(TEXT(SOURCE!G93,"??0"),"  ","")&amp;" &lt;&lt; TAM_MAX_BITS) |"&amp; IF(SOURCE!$S$2-3 &gt;= 0, REPT(" ",SOURCE!$S$2-5+4+1-1-LEN(SUBSTITUTE(SUBSTITUTE(TEXT(SOURCE!H93,"????0"),"  ","")," ",""))), "")&amp;
      SUBSTITUTE(SUBSTITUTE(TEXT(SOURCE!H93,"????0"),"  ","")," ","")&amp;","&amp; IF(SOURCE!$T$2-3 &gt;= 0, REPT(" ",SOURCE!$T$2-3-5), "")&amp;
      SOURCE!I93&amp;" | "&amp; IF(SOURCE!$U$2-LEN(SOURCE!I93) &gt;= 0, REPT(" ",SOURCE!$U$2-LEN(SOURCE!I93)), "")&amp;
      SOURCE!J93&amp;      IF(SOURCE!$V$2-LEN(SOURCE!J93) &gt;= 0, REPT(" ",SOURCE!$V$2-LEN(SOURCE!J93)), "")&amp;
  " | "&amp; SOURCE!K93&amp;      IF(SOURCE!$X$2-LEN(SOURCE!K93) &gt;= 0, REPT(" ",SOURCE!$X$2-LEN(SOURCE!K93)), "")&amp;
      "},"&amp;IF(SOURCE!L93&lt;&gt;"",""&amp;SOURCE!L93,"")
 )
)
)</f>
        <v>/*   88 */  { fnFloor,                      NOPARAM,                     "FLOOR",                                       "FLOOR",                                       (0 &lt;&lt; TAM_MAX_BITS) |     0, CAT_FNCT | SLS_ENABLED   | US_ENABLED  },</v>
      </c>
    </row>
    <row r="94" spans="1:1">
      <c r="A94" s="155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",SOURCE!$R$2-LEN(SOURCE!F94)+2), "")&amp;"("&amp;
      SUBSTITUTE(TEXT(SOURCE!G94,"??0"),"  ","")&amp;" &lt;&lt; TAM_MAX_BITS) |"&amp; IF(SOURCE!$S$2-3 &gt;= 0, REPT(" ",SOURCE!$S$2-5+4+1-1-LEN(SUBSTITUTE(SUBSTITUTE(TEXT(SOURCE!H94,"????0"),"  ","")," ",""))), "")&amp;
      SUBSTITUTE(SUBSTITUTE(TEXT(SOURCE!H94,"????0"),"  ","")," ","")&amp;","&amp; IF(SOURCE!$T$2-3 &gt;= 0, REPT(" ",SOURCE!$T$2-3-5), "")&amp;
      SOURCE!I94&amp;" | "&amp; IF(SOURCE!$U$2-LEN(SOURCE!I94) &gt;= 0, REPT(" ",SOURCE!$U$2-LEN(SOURCE!I94)), "")&amp;
      SOURCE!J94&amp;      IF(SOURCE!$V$2-LEN(SOURCE!J94) &gt;= 0, REPT(" ",SOURCE!$V$2-LEN(SOURCE!J94)), "")&amp;
  " | "&amp; SOURCE!K94&amp;      IF(SOURCE!$X$2-LEN(SOURCE!K94) &gt;= 0, REPT(" ",SOURCE!$X$2-LEN(SOURCE!K94)), "")&amp;
      "},"&amp;IF(SOURCE!L94&lt;&gt;"",""&amp;SOURCE!L94,"")
 )
)
)</f>
        <v>/*   89 */  { fnGcd,                        NOPARAM,                     "GCD",                                         "GCD",                                         (0 &lt;&lt; TAM_MAX_BITS) |     0, CAT_FNCT | SLS_ENABLED   | US_ENABLED  },</v>
      </c>
    </row>
    <row r="95" spans="1:1">
      <c r="A95" s="155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",SOURCE!$R$2-LEN(SOURCE!F95)+2), "")&amp;"("&amp;
      SUBSTITUTE(TEXT(SOURCE!G95,"??0"),"  ","")&amp;" &lt;&lt; TAM_MAX_BITS) |"&amp; IF(SOURCE!$S$2-3 &gt;= 0, REPT(" ",SOURCE!$S$2-5+4+1-1-LEN(SUBSTITUTE(SUBSTITUTE(TEXT(SOURCE!H95,"????0"),"  ","")," ",""))), "")&amp;
      SUBSTITUTE(SUBSTITUTE(TEXT(SOURCE!H95,"????0"),"  ","")," ","")&amp;","&amp; IF(SOURCE!$T$2-3 &gt;= 0, REPT(" ",SOURCE!$T$2-3-5), "")&amp;
      SOURCE!I95&amp;" | "&amp; IF(SOURCE!$U$2-LEN(SOURCE!I95) &gt;= 0, REPT(" ",SOURCE!$U$2-LEN(SOURCE!I95)), "")&amp;
      SOURCE!J95&amp;      IF(SOURCE!$V$2-LEN(SOURCE!J95) &gt;= 0, REPT(" ",SOURCE!$V$2-LEN(SOURCE!J95)), "")&amp;
  " | "&amp; SOURCE!K95&amp;      IF(SOURCE!$X$2-LEN(SOURCE!K95) &gt;= 0, REPT(" ",SOURCE!$X$2-LEN(SOURCE!K95)), "")&amp;
      "},"&amp;IF(SOURCE!L95&lt;&gt;"",""&amp;SOURCE!L95,"")
 )
)
)</f>
        <v>/*   90 */  { fnLcm,                        NOPARAM,                     "LCM",                                         "LCM",                                         (0 &lt;&lt; TAM_MAX_BITS) |     0, CAT_FNCT | SLS_ENABLED   | US_ENABLED  },</v>
      </c>
    </row>
    <row r="96" spans="1:1">
      <c r="A96" s="155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",SOURCE!$R$2-LEN(SOURCE!F96)+2), "")&amp;"("&amp;
      SUBSTITUTE(TEXT(SOURCE!G96,"??0"),"  ","")&amp;" &lt;&lt; TAM_MAX_BITS) |"&amp; IF(SOURCE!$S$2-3 &gt;= 0, REPT(" ",SOURCE!$S$2-5+4+1-1-LEN(SUBSTITUTE(SUBSTITUTE(TEXT(SOURCE!H96,"????0"),"  ","")," ",""))), "")&amp;
      SUBSTITUTE(SUBSTITUTE(TEXT(SOURCE!H96,"????0"),"  ","")," ","")&amp;","&amp; IF(SOURCE!$T$2-3 &gt;= 0, REPT(" ",SOURCE!$T$2-3-5), "")&amp;
      SOURCE!I96&amp;" | "&amp; IF(SOURCE!$U$2-LEN(SOURCE!I96) &gt;= 0, REPT(" ",SOURCE!$U$2-LEN(SOURCE!I96)), "")&amp;
      SOURCE!J96&amp;      IF(SOURCE!$V$2-LEN(SOURCE!J96) &gt;= 0, REPT(" ",SOURCE!$V$2-LEN(SOURCE!J96)), "")&amp;
  " | "&amp; SOURCE!K96&amp;      IF(SOURCE!$X$2-LEN(SOURCE!K96) &gt;= 0, REPT(" ",SOURCE!$X$2-LEN(SOURCE!K96)), "")&amp;
      "},"&amp;IF(SOURCE!L96&lt;&gt;"",""&amp;SOURCE!L96,"")
 )
)
)</f>
        <v>/*   91 */  { fnDec,                        TM_REGISTER,                 "DEC",                                         "DEC",                                         (0 &lt;&lt; TAM_MAX_BITS) |    99, CAT_FNCT | SLS_ENABLED   | US_ENABLED  },</v>
      </c>
    </row>
    <row r="97" spans="1:1">
      <c r="A97" s="155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",SOURCE!$R$2-LEN(SOURCE!F97)+2), "")&amp;"("&amp;
      SUBSTITUTE(TEXT(SOURCE!G97,"??0"),"  ","")&amp;" &lt;&lt; TAM_MAX_BITS) |"&amp; IF(SOURCE!$S$2-3 &gt;= 0, REPT(" ",SOURCE!$S$2-5+4+1-1-LEN(SUBSTITUTE(SUBSTITUTE(TEXT(SOURCE!H97,"????0"),"  ","")," ",""))), "")&amp;
      SUBSTITUTE(SUBSTITUTE(TEXT(SOURCE!H97,"????0"),"  ","")," ","")&amp;","&amp; IF(SOURCE!$T$2-3 &gt;= 0, REPT(" ",SOURCE!$T$2-3-5), "")&amp;
      SOURCE!I97&amp;" | "&amp; IF(SOURCE!$U$2-LEN(SOURCE!I97) &gt;= 0, REPT(" ",SOURCE!$U$2-LEN(SOURCE!I97)), "")&amp;
      SOURCE!J97&amp;      IF(SOURCE!$V$2-LEN(SOURCE!J97) &gt;= 0, REPT(" ",SOURCE!$V$2-LEN(SOURCE!J97)), "")&amp;
  " | "&amp; SOURCE!K97&amp;      IF(SOURCE!$X$2-LEN(SOURCE!K97) &gt;= 0, REPT(" ",SOURCE!$X$2-LEN(SOURCE!K97)), "")&amp;
      "},"&amp;IF(SOURCE!L97&lt;&gt;"",""&amp;SOURCE!L97,"")
 )
)
)</f>
        <v>/*   92 */  { fnInc,                        TM_REGISTER,                 "INC",                                         "INC",                                         (0 &lt;&lt; TAM_MAX_BITS) |    99, CAT_FNCT | SLS_ENABLED   | US_ENABLED  },</v>
      </c>
    </row>
    <row r="98" spans="1:1">
      <c r="A98" s="155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",SOURCE!$R$2-LEN(SOURCE!F98)+2), "")&amp;"("&amp;
      SUBSTITUTE(TEXT(SOURCE!G98,"??0"),"  ","")&amp;" &lt;&lt; TAM_MAX_BITS) |"&amp; IF(SOURCE!$S$2-3 &gt;= 0, REPT(" ",SOURCE!$S$2-5+4+1-1-LEN(SUBSTITUTE(SUBSTITUTE(TEXT(SOURCE!H98,"????0"),"  ","")," ",""))), "")&amp;
      SUBSTITUTE(SUBSTITUTE(TEXT(SOURCE!H98,"????0"),"  ","")," ","")&amp;","&amp; IF(SOURCE!$T$2-3 &gt;= 0, REPT(" ",SOURCE!$T$2-3-5), "")&amp;
      SOURCE!I98&amp;" | "&amp; IF(SOURCE!$U$2-LEN(SOURCE!I98) &gt;= 0, REPT(" ",SOURCE!$U$2-LEN(SOURCE!I98)), "")&amp;
      SOURCE!J98&amp;      IF(SOURCE!$V$2-LEN(SOURCE!J98) &gt;= 0, REPT(" ",SOURCE!$V$2-LEN(SOURCE!J98)), "")&amp;
  " | "&amp; SOURCE!K98&amp;      IF(SOURCE!$X$2-LEN(SOURCE!K98) &gt;= 0, REPT(" ",SOURCE!$X$2-LEN(SOURCE!K98)), "")&amp;
      "},"&amp;IF(SOURCE!L98&lt;&gt;"",""&amp;SOURCE!L98,"")
 )
)
)</f>
        <v>/*   93 */  { fnIp,                         NOPARAM,                     "IP",                                          "IP",                                          (0 &lt;&lt; TAM_MAX_BITS) |     0, CAT_FNCT | SLS_ENABLED   | US_ENABLED  },</v>
      </c>
    </row>
    <row r="99" spans="1:1">
      <c r="A99" s="155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",SOURCE!$R$2-LEN(SOURCE!F99)+2), "")&amp;"("&amp;
      SUBSTITUTE(TEXT(SOURCE!G99,"??0"),"  ","")&amp;" &lt;&lt; TAM_MAX_BITS) |"&amp; IF(SOURCE!$S$2-3 &gt;= 0, REPT(" ",SOURCE!$S$2-5+4+1-1-LEN(SUBSTITUTE(SUBSTITUTE(TEXT(SOURCE!H99,"????0"),"  ","")," ",""))), "")&amp;
      SUBSTITUTE(SUBSTITUTE(TEXT(SOURCE!H99,"????0"),"  ","")," ","")&amp;","&amp; IF(SOURCE!$T$2-3 &gt;= 0, REPT(" ",SOURCE!$T$2-3-5), "")&amp;
      SOURCE!I99&amp;" | "&amp; IF(SOURCE!$U$2-LEN(SOURCE!I99) &gt;= 0, REPT(" ",SOURCE!$U$2-LEN(SOURCE!I99)), "")&amp;
      SOURCE!J99&amp;      IF(SOURCE!$V$2-LEN(SOURCE!J99) &gt;= 0, REPT(" ",SOURCE!$V$2-LEN(SOURCE!J99)), "")&amp;
  " | "&amp; SOURCE!K99&amp;      IF(SOURCE!$X$2-LEN(SOURCE!K99) &gt;= 0, REPT(" ",SOURCE!$X$2-LEN(SOURCE!K99)), "")&amp;
      "},"&amp;IF(SOURCE!L99&lt;&gt;"",""&amp;SOURCE!L99,"")
 )
)
)</f>
        <v>/*   94 */  { fnFp,                         NOPARAM,                     "FP",                                          "FP",                                          (0 &lt;&lt; TAM_MAX_BITS) |     0, CAT_FNCT | SLS_ENABLED   | US_ENABLED  },</v>
      </c>
    </row>
    <row r="100" spans="1:1">
      <c r="A100" s="155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",SOURCE!$R$2-LEN(SOURCE!F100)+2), "")&amp;"("&amp;
      SUBSTITUTE(TEXT(SOURCE!G100,"??0"),"  ","")&amp;" &lt;&lt; TAM_MAX_BITS) |"&amp; IF(SOURCE!$S$2-3 &gt;= 0, REPT(" ",SOURCE!$S$2-5+4+1-1-LEN(SUBSTITUTE(SUBSTITUTE(TEXT(SOURCE!H100,"????0"),"  ","")," ",""))), "")&amp;
      SUBSTITUTE(SUBSTITUTE(TEXT(SOURCE!H100,"????0"),"  ","")," ","")&amp;","&amp; IF(SOURCE!$T$2-3 &gt;= 0, REPT(" ",SOURCE!$T$2-3-5), "")&amp;
      SOURCE!I100&amp;" | "&amp; IF(SOURCE!$U$2-LEN(SOURCE!I100) &gt;= 0, REPT(" ",SOURCE!$U$2-LEN(SOURCE!I100)), "")&amp;
      SOURCE!J100&amp;      IF(SOURCE!$V$2-LEN(SOURCE!J100) &gt;= 0, REPT(" ",SOURCE!$V$2-LEN(SOURCE!J100)), "")&amp;
  " | "&amp; SOURCE!K100&amp;      IF(SOURCE!$X$2-LEN(SOURCE!K100) &gt;= 0, REPT(" ",SOURCE!$X$2-LEN(SOURCE!K100)), "")&amp;
      "},"&amp;IF(SOURCE!L100&lt;&gt;"",""&amp;SOURCE!L100,"")
 )
)
)</f>
        <v>/*   95 */  { fnAdd,                        ITM_ADD,                     "+",                                           "+",                                           (0 &lt;&lt; TAM_MAX_BITS) |     0, CAT_FNCT | SLS_ENABLED   | US_ENABLED  },</v>
      </c>
    </row>
    <row r="101" spans="1:1">
      <c r="A101" s="155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",SOURCE!$R$2-LEN(SOURCE!F101)+2), "")&amp;"("&amp;
      SUBSTITUTE(TEXT(SOURCE!G101,"??0"),"  ","")&amp;" &lt;&lt; TAM_MAX_BITS) |"&amp; IF(SOURCE!$S$2-3 &gt;= 0, REPT(" ",SOURCE!$S$2-5+4+1-1-LEN(SUBSTITUTE(SUBSTITUTE(TEXT(SOURCE!H101,"????0"),"  ","")," ",""))), "")&amp;
      SUBSTITUTE(SUBSTITUTE(TEXT(SOURCE!H101,"????0"),"  ","")," ","")&amp;","&amp; IF(SOURCE!$T$2-3 &gt;= 0, REPT(" ",SOURCE!$T$2-3-5), "")&amp;
      SOURCE!I101&amp;" | "&amp; IF(SOURCE!$U$2-LEN(SOURCE!I101) &gt;= 0, REPT(" ",SOURCE!$U$2-LEN(SOURCE!I101)), "")&amp;
      SOURCE!J101&amp;      IF(SOURCE!$V$2-LEN(SOURCE!J101) &gt;= 0, REPT(" ",SOURCE!$V$2-LEN(SOURCE!J101)), "")&amp;
  " | "&amp; SOURCE!K101&amp;      IF(SOURCE!$X$2-LEN(SOURCE!K101) &gt;= 0, REPT(" ",SOURCE!$X$2-LEN(SOURCE!K101)), "")&amp;
      "},"&amp;IF(SOURCE!L101&lt;&gt;"",""&amp;SOURCE!L101,"")
 )
)
)</f>
        <v>/*   96 */  { fnSubtract,                   ITM_SUB,                     "-",                                           "-",                                           (0 &lt;&lt; TAM_MAX_BITS) |     0, CAT_FNCT | SLS_ENABLED   | US_ENABLED  },</v>
      </c>
    </row>
    <row r="102" spans="1:1">
      <c r="A102" s="155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",SOURCE!$R$2-LEN(SOURCE!F102)+2), "")&amp;"("&amp;
      SUBSTITUTE(TEXT(SOURCE!G102,"??0"),"  ","")&amp;" &lt;&lt; TAM_MAX_BITS) |"&amp; IF(SOURCE!$S$2-3 &gt;= 0, REPT(" ",SOURCE!$S$2-5+4+1-1-LEN(SUBSTITUTE(SUBSTITUTE(TEXT(SOURCE!H102,"????0"),"  ","")," ",""))), "")&amp;
      SUBSTITUTE(SUBSTITUTE(TEXT(SOURCE!H102,"????0"),"  ","")," ","")&amp;","&amp; IF(SOURCE!$T$2-3 &gt;= 0, REPT(" ",SOURCE!$T$2-3-5), "")&amp;
      SOURCE!I102&amp;" | "&amp; IF(SOURCE!$U$2-LEN(SOURCE!I102) &gt;= 0, REPT(" ",SOURCE!$U$2-LEN(SOURCE!I102)), "")&amp;
      SOURCE!J102&amp;      IF(SOURCE!$V$2-LEN(SOURCE!J102) &gt;= 0, REPT(" ",SOURCE!$V$2-LEN(SOURCE!J102)), "")&amp;
  " | "&amp; SOURCE!K102&amp;      IF(SOURCE!$X$2-LEN(SOURCE!K102) &gt;= 0, REPT(" ",SOURCE!$X$2-LEN(SOURCE!K102)), "")&amp;
      "},"&amp;IF(SOURCE!L102&lt;&gt;"",""&amp;SOURCE!L102,"")
 )
)
)</f>
        <v>/*   97 */  { fnChangeSign,                 ITM_CHS/*#JM#*/,             "CHS",                                         "CHS",                                         (0 &lt;&lt; TAM_MAX_BITS) |     0, CAT_FNCT | SLS_ENABLED   | US_ENABLED  },//JM Change +/- to CHS</v>
      </c>
    </row>
    <row r="103" spans="1:1">
      <c r="A103" s="155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",SOURCE!$R$2-LEN(SOURCE!F103)+2), "")&amp;"("&amp;
      SUBSTITUTE(TEXT(SOURCE!G103,"??0"),"  ","")&amp;" &lt;&lt; TAM_MAX_BITS) |"&amp; IF(SOURCE!$S$2-3 &gt;= 0, REPT(" ",SOURCE!$S$2-5+4+1-1-LEN(SUBSTITUTE(SUBSTITUTE(TEXT(SOURCE!H103,"????0"),"  ","")," ",""))), "")&amp;
      SUBSTITUTE(SUBSTITUTE(TEXT(SOURCE!H103,"????0"),"  ","")," ","")&amp;","&amp; IF(SOURCE!$T$2-3 &gt;= 0, REPT(" ",SOURCE!$T$2-3-5), "")&amp;
      SOURCE!I103&amp;" | "&amp; IF(SOURCE!$U$2-LEN(SOURCE!I103) &gt;= 0, REPT(" ",SOURCE!$U$2-LEN(SOURCE!I103)), "")&amp;
      SOURCE!J103&amp;      IF(SOURCE!$V$2-LEN(SOURCE!J103) &gt;= 0, REPT(" ",SOURCE!$V$2-LEN(SOURCE!J103)), "")&amp;
  " | "&amp; SOURCE!K103&amp;      IF(SOURCE!$X$2-LEN(SOURCE!K103) &gt;= 0, REPT(" ",SOURCE!$X$2-LEN(SOURCE!K103)), "")&amp;
      "},"&amp;IF(SOURCE!L103&lt;&gt;"",""&amp;SOURCE!L103,"")
 )
)
)</f>
        <v>/*   98 */  { fnMultiply,                   ITM_MULT,                    STD_CROSS,                                     STD_CROSS,                                     (0 &lt;&lt; TAM_MAX_BITS) |     0, CAT_FNCT | SLS_ENABLED   | US_ENABLED  },</v>
      </c>
    </row>
    <row r="104" spans="1:1">
      <c r="A104" s="155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",SOURCE!$R$2-LEN(SOURCE!F104)+2), "")&amp;"("&amp;
      SUBSTITUTE(TEXT(SOURCE!G104,"??0"),"  ","")&amp;" &lt;&lt; TAM_MAX_BITS) |"&amp; IF(SOURCE!$S$2-3 &gt;= 0, REPT(" ",SOURCE!$S$2-5+4+1-1-LEN(SUBSTITUTE(SUBSTITUTE(TEXT(SOURCE!H104,"????0"),"  ","")," ",""))), "")&amp;
      SUBSTITUTE(SUBSTITUTE(TEXT(SOURCE!H104,"????0"),"  ","")," ","")&amp;","&amp; IF(SOURCE!$T$2-3 &gt;= 0, REPT(" ",SOURCE!$T$2-3-5), "")&amp;
      SOURCE!I104&amp;" | "&amp; IF(SOURCE!$U$2-LEN(SOURCE!I104) &gt;= 0, REPT(" ",SOURCE!$U$2-LEN(SOURCE!I104)), "")&amp;
      SOURCE!J104&amp;      IF(SOURCE!$V$2-LEN(SOURCE!J104) &gt;= 0, REPT(" ",SOURCE!$V$2-LEN(SOURCE!J104)), "")&amp;
  " | "&amp; SOURCE!K104&amp;      IF(SOURCE!$X$2-LEN(SOURCE!K104) &gt;= 0, REPT(" ",SOURCE!$X$2-LEN(SOURCE!K104)), "")&amp;
      "},"&amp;IF(SOURCE!L104&lt;&gt;"",""&amp;SOURCE!L104,"")
 )
)
)</f>
        <v>/*   99 */  { fnDivide,                     ITM_DIV/*#JM#*/,             STD_DIVIDE,                                    STD_DIVIDE,                                    (0 &lt;&lt; TAM_MAX_BITS) |     0, CAT_FNCT | SLS_ENABLED   | US_ENABLED  },</v>
      </c>
    </row>
    <row r="105" spans="1:1">
      <c r="A105" s="155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",SOURCE!$R$2-LEN(SOURCE!F105)+2), "")&amp;"("&amp;
      SUBSTITUTE(TEXT(SOURCE!G105,"??0"),"  ","")&amp;" &lt;&lt; TAM_MAX_BITS) |"&amp; IF(SOURCE!$S$2-3 &gt;= 0, REPT(" ",SOURCE!$S$2-5+4+1-1-LEN(SUBSTITUTE(SUBSTITUTE(TEXT(SOURCE!H105,"????0"),"  ","")," ",""))), "")&amp;
      SUBSTITUTE(SUBSTITUTE(TEXT(SOURCE!H105,"????0"),"  ","")," ","")&amp;","&amp; IF(SOURCE!$T$2-3 &gt;= 0, REPT(" ",SOURCE!$T$2-3-5), "")&amp;
      SOURCE!I105&amp;" | "&amp; IF(SOURCE!$U$2-LEN(SOURCE!I105) &gt;= 0, REPT(" ",SOURCE!$U$2-LEN(SOURCE!I105)), "")&amp;
      SOURCE!J105&amp;      IF(SOURCE!$V$2-LEN(SOURCE!J105) &gt;= 0, REPT(" ",SOURCE!$V$2-LEN(SOURCE!J105)), "")&amp;
  " | "&amp; SOURCE!K105&amp;      IF(SOURCE!$X$2-LEN(SOURCE!K105) &gt;= 0, REPT(" ",SOURCE!$X$2-LEN(SOURCE!K105)), "")&amp;
      "},"&amp;IF(SOURCE!L105&lt;&gt;"",""&amp;SOURCE!L105,"")
 )
)
)</f>
        <v>/*  100 */  { fnIDiv,                       NOPARAM,                     "IDIV",                                        "IDIV",                                        (0 &lt;&lt; TAM_MAX_BITS) |     0, CAT_FNCT | SLS_ENABLED   | US_ENABLED  },</v>
      </c>
    </row>
    <row r="106" spans="1:1">
      <c r="A106" s="155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",SOURCE!$R$2-LEN(SOURCE!F106)+2), "")&amp;"("&amp;
      SUBSTITUTE(TEXT(SOURCE!G106,"??0"),"  ","")&amp;" &lt;&lt; TAM_MAX_BITS) |"&amp; IF(SOURCE!$S$2-3 &gt;= 0, REPT(" ",SOURCE!$S$2-5+4+1-1-LEN(SUBSTITUTE(SUBSTITUTE(TEXT(SOURCE!H106,"????0"),"  ","")," ",""))), "")&amp;
      SUBSTITUTE(SUBSTITUTE(TEXT(SOURCE!H106,"????0"),"  ","")," ","")&amp;","&amp; IF(SOURCE!$T$2-3 &gt;= 0, REPT(" ",SOURCE!$T$2-3-5), "")&amp;
      SOURCE!I106&amp;" | "&amp; IF(SOURCE!$U$2-LEN(SOURCE!I106) &gt;= 0, REPT(" ",SOURCE!$U$2-LEN(SOURCE!I106)), "")&amp;
      SOURCE!J106&amp;      IF(SOURCE!$V$2-LEN(SOURCE!J106) &gt;= 0, REPT(" ",SOURCE!$V$2-LEN(SOURCE!J106)), "")&amp;
  " | "&amp; SOURCE!K106&amp;      IF(SOURCE!$X$2-LEN(SOURCE!K106) &gt;= 0, REPT(" ",SOURCE!$X$2-LEN(SOURCE!K106)), "")&amp;
      "},"&amp;IF(SOURCE!L106&lt;&gt;"",""&amp;SOURCE!L106,"")
 )
)
)</f>
        <v>/*  101 */  { fnView,                       TM_M_DIM,                    "VIEW",                                        "VIEW",                                        (0 &lt;&lt; TAM_MAX_BITS) |     0, CAT_FNCT | SLS_UNCHANGED | US_UNCHANGED},</v>
      </c>
    </row>
    <row r="107" spans="1:1">
      <c r="A107" s="155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",SOURCE!$R$2-LEN(SOURCE!F107)+2), "")&amp;"("&amp;
      SUBSTITUTE(TEXT(SOURCE!G107,"??0"),"  ","")&amp;" &lt;&lt; TAM_MAX_BITS) |"&amp; IF(SOURCE!$S$2-3 &gt;= 0, REPT(" ",SOURCE!$S$2-5+4+1-1-LEN(SUBSTITUTE(SUBSTITUTE(TEXT(SOURCE!H107,"????0"),"  ","")," ",""))), "")&amp;
      SUBSTITUTE(SUBSTITUTE(TEXT(SOURCE!H107,"????0"),"  ","")," ","")&amp;","&amp; IF(SOURCE!$T$2-3 &gt;= 0, REPT(" ",SOURCE!$T$2-3-5), "")&amp;
      SOURCE!I107&amp;" | "&amp; IF(SOURCE!$U$2-LEN(SOURCE!I107) &gt;= 0, REPT(" ",SOURCE!$U$2-LEN(SOURCE!I107)), "")&amp;
      SOURCE!J107&amp;      IF(SOURCE!$V$2-LEN(SOURCE!J107) &gt;= 0, REPT(" ",SOURCE!$V$2-LEN(SOURCE!J107)), "")&amp;
  " | "&amp; SOURCE!K107&amp;      IF(SOURCE!$X$2-LEN(SOURCE!K107) &gt;= 0, REPT(" ",SOURCE!$X$2-LEN(SOURCE!K107)), "")&amp;
      "},"&amp;IF(SOURCE!L107&lt;&gt;"",""&amp;SOURCE!L107,"")
 )
)
)</f>
        <v>/*  102 */  { fnMod,                        NOPARAM,                     "MOD",                                         "MOD",                                         (0 &lt;&lt; TAM_MAX_BITS) |     0, CAT_FNCT | SLS_ENABLED   | US_ENABLED  },</v>
      </c>
    </row>
    <row r="108" spans="1:1">
      <c r="A108" s="155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",SOURCE!$R$2-LEN(SOURCE!F108)+2), "")&amp;"("&amp;
      SUBSTITUTE(TEXT(SOURCE!G108,"??0"),"  ","")&amp;" &lt;&lt; TAM_MAX_BITS) |"&amp; IF(SOURCE!$S$2-3 &gt;= 0, REPT(" ",SOURCE!$S$2-5+4+1-1-LEN(SUBSTITUTE(SUBSTITUTE(TEXT(SOURCE!H108,"????0"),"  ","")," ",""))), "")&amp;
      SUBSTITUTE(SUBSTITUTE(TEXT(SOURCE!H108,"????0"),"  ","")," ","")&amp;","&amp; IF(SOURCE!$T$2-3 &gt;= 0, REPT(" ",SOURCE!$T$2-3-5), "")&amp;
      SOURCE!I108&amp;" | "&amp; IF(SOURCE!$U$2-LEN(SOURCE!I108) &gt;= 0, REPT(" ",SOURCE!$U$2-LEN(SOURCE!I108)), "")&amp;
      SOURCE!J108&amp;      IF(SOURCE!$V$2-LEN(SOURCE!J108) &gt;= 0, REPT(" ",SOURCE!$V$2-LEN(SOURCE!J108)), "")&amp;
  " | "&amp; SOURCE!K108&amp;      IF(SOURCE!$X$2-LEN(SOURCE!K108) &gt;= 0, REPT(" ",SOURCE!$X$2-LEN(SOURCE!K108)), "")&amp;
      "},"&amp;IF(SOURCE!L108&lt;&gt;"",""&amp;SOURCE!L108,"")
 )
)
)</f>
        <v>/*  103 */  { fnMax,                        NOPARAM,                     "max",                                         "max",                                         (0 &lt;&lt; TAM_MAX_BITS) |     0, CAT_FNCT | SLS_ENABLED   | US_ENABLED  },</v>
      </c>
    </row>
    <row r="109" spans="1:1">
      <c r="A109" s="155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",SOURCE!$R$2-LEN(SOURCE!F109)+2), "")&amp;"("&amp;
      SUBSTITUTE(TEXT(SOURCE!G109,"??0"),"  ","")&amp;" &lt;&lt; TAM_MAX_BITS) |"&amp; IF(SOURCE!$S$2-3 &gt;= 0, REPT(" ",SOURCE!$S$2-5+4+1-1-LEN(SUBSTITUTE(SUBSTITUTE(TEXT(SOURCE!H109,"????0"),"  ","")," ",""))), "")&amp;
      SUBSTITUTE(SUBSTITUTE(TEXT(SOURCE!H109,"????0"),"  ","")," ","")&amp;","&amp; IF(SOURCE!$T$2-3 &gt;= 0, REPT(" ",SOURCE!$T$2-3-5), "")&amp;
      SOURCE!I109&amp;" | "&amp; IF(SOURCE!$U$2-LEN(SOURCE!I109) &gt;= 0, REPT(" ",SOURCE!$U$2-LEN(SOURCE!I109)), "")&amp;
      SOURCE!J109&amp;      IF(SOURCE!$V$2-LEN(SOURCE!J109) &gt;= 0, REPT(" ",SOURCE!$V$2-LEN(SOURCE!J109)), "")&amp;
  " | "&amp; SOURCE!K109&amp;      IF(SOURCE!$X$2-LEN(SOURCE!K109) &gt;= 0, REPT(" ",SOURCE!$X$2-LEN(SOURCE!K109)), "")&amp;
      "},"&amp;IF(SOURCE!L109&lt;&gt;"",""&amp;SOURCE!L109,"")
 )
)
)</f>
        <v>/*  104 */  { fnMin,                        NOPARAM,                     "min",                                         "min",                                         (0 &lt;&lt; TAM_MAX_BITS) |     0, CAT_FNCT | SLS_ENABLED   | US_ENABLED  },</v>
      </c>
    </row>
    <row r="110" spans="1:1">
      <c r="A110" s="155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",SOURCE!$R$2-LEN(SOURCE!F110)+2), "")&amp;"("&amp;
      SUBSTITUTE(TEXT(SOURCE!G110,"??0"),"  ","")&amp;" &lt;&lt; TAM_MAX_BITS) |"&amp; IF(SOURCE!$S$2-3 &gt;= 0, REPT(" ",SOURCE!$S$2-5+4+1-1-LEN(SUBSTITUTE(SUBSTITUTE(TEXT(SOURCE!H110,"????0"),"  ","")," ",""))), "")&amp;
      SUBSTITUTE(SUBSTITUTE(TEXT(SOURCE!H110,"????0"),"  ","")," ","")&amp;","&amp; IF(SOURCE!$T$2-3 &gt;= 0, REPT(" ",SOURCE!$T$2-3-5), "")&amp;
      SOURCE!I110&amp;" | "&amp; IF(SOURCE!$U$2-LEN(SOURCE!I110) &gt;= 0, REPT(" ",SOURCE!$U$2-LEN(SOURCE!I110)), "")&amp;
      SOURCE!J110&amp;      IF(SOURCE!$V$2-LEN(SOURCE!J110) &gt;= 0, REPT(" ",SOURCE!$V$2-LEN(SOURCE!J110)), "")&amp;
  " | "&amp; SOURCE!K110&amp;      IF(SOURCE!$X$2-LEN(SOURCE!K110) &gt;= 0, REPT(" ",SOURCE!$X$2-LEN(SOURCE!K110)), "")&amp;
      "},"&amp;IF(SOURCE!L110&lt;&gt;"",""&amp;SOURCE!L110,"")
 )
)
)</f>
        <v>/*  105 */  { fnMagnitude,                  NOPARAM,                     "|x|",                                         "|x|",                                         (0 &lt;&lt; TAM_MAX_BITS) |     0, CAT_FNCT | SLS_ENABLED   | US_ENABLED  },</v>
      </c>
    </row>
    <row r="111" spans="1:1">
      <c r="A111" s="155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",SOURCE!$R$2-LEN(SOURCE!F111)+2), "")&amp;"("&amp;
      SUBSTITUTE(TEXT(SOURCE!G111,"??0"),"  ","")&amp;" &lt;&lt; TAM_MAX_BITS) |"&amp; IF(SOURCE!$S$2-3 &gt;= 0, REPT(" ",SOURCE!$S$2-5+4+1-1-LEN(SUBSTITUTE(SUBSTITUTE(TEXT(SOURCE!H111,"????0"),"  ","")," ",""))), "")&amp;
      SUBSTITUTE(SUBSTITUTE(TEXT(SOURCE!H111,"????0"),"  ","")," ","")&amp;","&amp; IF(SOURCE!$T$2-3 &gt;= 0, REPT(" ",SOURCE!$T$2-3-5), "")&amp;
      SOURCE!I111&amp;" | "&amp; IF(SOURCE!$U$2-LEN(SOURCE!I111) &gt;= 0, REPT(" ",SOURCE!$U$2-LEN(SOURCE!I111)), "")&amp;
      SOURCE!J111&amp;      IF(SOURCE!$V$2-LEN(SOURCE!J111) &gt;= 0, REPT(" ",SOURCE!$V$2-LEN(SOURCE!J111)), "")&amp;
  " | "&amp; SOURCE!K111&amp;      IF(SOURCE!$X$2-LEN(SOURCE!K111) &gt;= 0, REPT(" ",SOURCE!$X$2-LEN(SOURCE!K111)), "")&amp;
      "},"&amp;IF(SOURCE!L111&lt;&gt;"",""&amp;SOURCE!L111,"")
 )
)
)</f>
        <v>/*  106 */  { fnNeighb,                     NOPARAM,                     "NEIGHB",                                      "NEIGHB",                                      (0 &lt;&lt; TAM_MAX_BITS) |     0, CAT_FNCT | SLS_ENABLED   | US_ENABLED  },</v>
      </c>
    </row>
    <row r="112" spans="1:1">
      <c r="A112" s="155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",SOURCE!$R$2-LEN(SOURCE!F112)+2), "")&amp;"("&amp;
      SUBSTITUTE(TEXT(SOURCE!G112,"??0"),"  ","")&amp;" &lt;&lt; TAM_MAX_BITS) |"&amp; IF(SOURCE!$S$2-3 &gt;= 0, REPT(" ",SOURCE!$S$2-5+4+1-1-LEN(SUBSTITUTE(SUBSTITUTE(TEXT(SOURCE!H112,"????0"),"  ","")," ",""))), "")&amp;
      SUBSTITUTE(SUBSTITUTE(TEXT(SOURCE!H112,"????0"),"  ","")," ","")&amp;","&amp; IF(SOURCE!$T$2-3 &gt;= 0, REPT(" ",SOURCE!$T$2-3-5), "")&amp;
      SOURCE!I112&amp;" | "&amp; IF(SOURCE!$U$2-LEN(SOURCE!I112) &gt;= 0, REPT(" ",SOURCE!$U$2-LEN(SOURCE!I112)), "")&amp;
      SOURCE!J112&amp;      IF(SOURCE!$V$2-LEN(SOURCE!J112) &gt;= 0, REPT(" ",SOURCE!$V$2-LEN(SOURCE!J112)), "")&amp;
  " | "&amp; SOURCE!K112&amp;      IF(SOURCE!$X$2-LEN(SOURCE!K112) &gt;= 0, REPT(" ",SOURCE!$X$2-LEN(SOURCE!K112)), "")&amp;
      "},"&amp;IF(SOURCE!L112&lt;&gt;"",""&amp;SOURCE!L112,"")
 )
)
)</f>
        <v>/*  107 */  { fnNextPrime,                  NOPARAM,                     "NEXTP",                                       "NEXTP",                                       (0 &lt;&lt; TAM_MAX_BITS) |     0, CAT_FNCT | SLS_ENABLED   | US_ENABLED  },</v>
      </c>
    </row>
    <row r="113" spans="1:1">
      <c r="A113" s="155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",SOURCE!$R$2-LEN(SOURCE!F113)+2), "")&amp;"("&amp;
      SUBSTITUTE(TEXT(SOURCE!G113,"??0"),"  ","")&amp;" &lt;&lt; TAM_MAX_BITS) |"&amp; IF(SOURCE!$S$2-3 &gt;= 0, REPT(" ",SOURCE!$S$2-5+4+1-1-LEN(SUBSTITUTE(SUBSTITUTE(TEXT(SOURCE!H113,"????0"),"  ","")," ",""))), "")&amp;
      SUBSTITUTE(SUBSTITUTE(TEXT(SOURCE!H113,"????0"),"  ","")," ","")&amp;","&amp; IF(SOURCE!$T$2-3 &gt;= 0, REPT(" ",SOURCE!$T$2-3-5), "")&amp;
      SOURCE!I113&amp;" | "&amp; IF(SOURCE!$U$2-LEN(SOURCE!I113) &gt;= 0, REPT(" ",SOURCE!$U$2-LEN(SOURCE!I113)), "")&amp;
      SOURCE!J113&amp;      IF(SOURCE!$V$2-LEN(SOURCE!J113) &gt;= 0, REPT(" ",SOURCE!$V$2-LEN(SOURCE!J113)), "")&amp;
  " | "&amp; SOURCE!K113&amp;      IF(SOURCE!$X$2-LEN(SOURCE!K113) &gt;= 0, REPT(" ",SOURCE!$X$2-LEN(SOURCE!K113)), "")&amp;
      "},"&amp;IF(SOURCE!L113&lt;&gt;"",""&amp;SOURCE!L113,"")
 )
)
)</f>
        <v>/*  108 */  { fnFactorial,                  NOPARAM,                     "x!",                                          "x!",                                          (0 &lt;&lt; TAM_MAX_BITS) |     0, CAT_FNCT | SLS_ENABLED   | US_ENABLED  },</v>
      </c>
    </row>
    <row r="114" spans="1:1">
      <c r="A114" s="155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",SOURCE!$R$2-LEN(SOURCE!F114)+2), "")&amp;"("&amp;
      SUBSTITUTE(TEXT(SOURCE!G114,"??0"),"  ","")&amp;" &lt;&lt; TAM_MAX_BITS) |"&amp; IF(SOURCE!$S$2-3 &gt;= 0, REPT(" ",SOURCE!$S$2-5+4+1-1-LEN(SUBSTITUTE(SUBSTITUTE(TEXT(SOURCE!H114,"????0"),"  ","")," ",""))), "")&amp;
      SUBSTITUTE(SUBSTITUTE(TEXT(SOURCE!H114,"????0"),"  ","")," ","")&amp;","&amp; IF(SOURCE!$T$2-3 &gt;= 0, REPT(" ",SOURCE!$T$2-3-5), "")&amp;
      SOURCE!I114&amp;" | "&amp; IF(SOURCE!$U$2-LEN(SOURCE!I114) &gt;= 0, REPT(" ",SOURCE!$U$2-LEN(SOURCE!I114)), "")&amp;
      SOURCE!J114&amp;      IF(SOURCE!$V$2-LEN(SOURCE!J114) &gt;= 0, REPT(" ",SOURCE!$V$2-LEN(SOURCE!J114)), "")&amp;
  " | "&amp; SOURCE!K114&amp;      IF(SOURCE!$X$2-LEN(SOURCE!K114) &gt;= 0, REPT(" ",SOURCE!$X$2-LEN(SOURCE!K114)), "")&amp;
      "},"&amp;IF(SOURCE!L114&lt;&gt;"",""&amp;SOURCE!L114,"")
 )
)
)</f>
        <v>/*  109 */  { fnPi,                         NOPARAM,                     STD_pi,                                        STD_pi,                                        (0 &lt;&lt; TAM_MAX_BITS) |     0, CAT_NONE | SLS_ENABLED   | US_ENABLED  },</v>
      </c>
    </row>
    <row r="115" spans="1:1">
      <c r="A115" s="155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",SOURCE!$R$2-LEN(SOURCE!F115)+2), "")&amp;"("&amp;
      SUBSTITUTE(TEXT(SOURCE!G115,"??0"),"  ","")&amp;" &lt;&lt; TAM_MAX_BITS) |"&amp; IF(SOURCE!$S$2-3 &gt;= 0, REPT(" ",SOURCE!$S$2-5+4+1-1-LEN(SUBSTITUTE(SUBSTITUTE(TEXT(SOURCE!H115,"????0"),"  ","")," ",""))), "")&amp;
      SUBSTITUTE(SUBSTITUTE(TEXT(SOURCE!H115,"????0"),"  ","")," ","")&amp;","&amp; IF(SOURCE!$T$2-3 &gt;= 0, REPT(" ",SOURCE!$T$2-3-5), "")&amp;
      SOURCE!I115&amp;" | "&amp; IF(SOURCE!$U$2-LEN(SOURCE!I115) &gt;= 0, REPT(" ",SOURCE!$U$2-LEN(SOURCE!I115)), "")&amp;
      SOURCE!J115&amp;      IF(SOURCE!$V$2-LEN(SOURCE!J115) &gt;= 0, REPT(" ",SOURCE!$V$2-LEN(SOURCE!J115)), "")&amp;
  " | "&amp; SOURCE!K115&amp;      IF(SOURCE!$X$2-LEN(SOURCE!K115) &gt;= 0, REPT(" ",SOURCE!$X$2-LEN(SOURCE!K115)), "")&amp;
      "},"&amp;IF(SOURCE!L115&lt;&gt;"",""&amp;SOURCE!L115,"")
 )
)
)</f>
        <v>/*  110 */  { fnClearFlag,                  TM_FLAGW,                    "CF",                                          "CF",                                          (0 &lt;&lt; TAM_MAX_BITS) |    99, CAT_FNCT | SLS_ENABLED   | US_ENABLED  },</v>
      </c>
    </row>
    <row r="116" spans="1:1">
      <c r="A116" s="155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",SOURCE!$R$2-LEN(SOURCE!F116)+2), "")&amp;"("&amp;
      SUBSTITUTE(TEXT(SOURCE!G116,"??0"),"  ","")&amp;" &lt;&lt; TAM_MAX_BITS) |"&amp; IF(SOURCE!$S$2-3 &gt;= 0, REPT(" ",SOURCE!$S$2-5+4+1-1-LEN(SUBSTITUTE(SUBSTITUTE(TEXT(SOURCE!H116,"????0"),"  ","")," ",""))), "")&amp;
      SUBSTITUTE(SUBSTITUTE(TEXT(SOURCE!H116,"????0"),"  ","")," ","")&amp;","&amp; IF(SOURCE!$T$2-3 &gt;= 0, REPT(" ",SOURCE!$T$2-3-5), "")&amp;
      SOURCE!I116&amp;" | "&amp; IF(SOURCE!$U$2-LEN(SOURCE!I116) &gt;= 0, REPT(" ",SOURCE!$U$2-LEN(SOURCE!I116)), "")&amp;
      SOURCE!J116&amp;      IF(SOURCE!$V$2-LEN(SOURCE!J116) &gt;= 0, REPT(" ",SOURCE!$V$2-LEN(SOURCE!J116)), "")&amp;
  " | "&amp; SOURCE!K116&amp;      IF(SOURCE!$X$2-LEN(SOURCE!K116) &gt;= 0, REPT(" ",SOURCE!$X$2-LEN(SOURCE!K116)), "")&amp;
      "},"&amp;IF(SOURCE!L116&lt;&gt;"",""&amp;SOURCE!L116,"")
 )
)
)</f>
        <v>/*  111 */  { fnSetFlag,                    TM_FLAGW,                    "SF",                                          "SF",                                          (0 &lt;&lt; TAM_MAX_BITS) |    99, CAT_FNCT | SLS_ENABLED   | US_ENABLED  },</v>
      </c>
    </row>
    <row r="117" spans="1:1">
      <c r="A117" s="155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",SOURCE!$R$2-LEN(SOURCE!F117)+2), "")&amp;"("&amp;
      SUBSTITUTE(TEXT(SOURCE!G117,"??0"),"  ","")&amp;" &lt;&lt; TAM_MAX_BITS) |"&amp; IF(SOURCE!$S$2-3 &gt;= 0, REPT(" ",SOURCE!$S$2-5+4+1-1-LEN(SUBSTITUTE(SUBSTITUTE(TEXT(SOURCE!H117,"????0"),"  ","")," ",""))), "")&amp;
      SUBSTITUTE(SUBSTITUTE(TEXT(SOURCE!H117,"????0"),"  ","")," ","")&amp;","&amp; IF(SOURCE!$T$2-3 &gt;= 0, REPT(" ",SOURCE!$T$2-3-5), "")&amp;
      SOURCE!I117&amp;" | "&amp; IF(SOURCE!$U$2-LEN(SOURCE!I117) &gt;= 0, REPT(" ",SOURCE!$U$2-LEN(SOURCE!I117)), "")&amp;
      SOURCE!J117&amp;      IF(SOURCE!$V$2-LEN(SOURCE!J117) &gt;= 0, REPT(" ",SOURCE!$V$2-LEN(SOURCE!J117)), "")&amp;
  " | "&amp; SOURCE!K117&amp;      IF(SOURCE!$X$2-LEN(SOURCE!K117) &gt;= 0, REPT(" ",SOURCE!$X$2-LEN(SOURCE!K117)), "")&amp;
      "},"&amp;IF(SOURCE!L117&lt;&gt;"",""&amp;SOURCE!L117,"")
 )
)
)</f>
        <v>/*  112 */  { fnFlipFlag,                   TM_FLAGW,                    "FF",                                          "FF",                                          (0 &lt;&lt; TAM_MAX_BITS) |    99, CAT_FNCT | SLS_ENABLED   | US_ENABLED  },</v>
      </c>
    </row>
    <row r="118" spans="1:1">
      <c r="A118" s="155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",SOURCE!$R$2-LEN(SOURCE!F118)+2), "")&amp;"("&amp;
      SUBSTITUTE(TEXT(SOURCE!G118,"??0"),"  ","")&amp;" &lt;&lt; TAM_MAX_BITS) |"&amp; IF(SOURCE!$S$2-3 &gt;= 0, REPT(" ",SOURCE!$S$2-5+4+1-1-LEN(SUBSTITUTE(SUBSTITUTE(TEXT(SOURCE!H118,"????0"),"  ","")," ",""))), "")&amp;
      SUBSTITUTE(SUBSTITUTE(TEXT(SOURCE!H118,"????0"),"  ","")," ","")&amp;","&amp; IF(SOURCE!$T$2-3 &gt;= 0, REPT(" ",SOURCE!$T$2-3-5), "")&amp;
      SOURCE!I118&amp;" | "&amp; IF(SOURCE!$U$2-LEN(SOURCE!I118) &gt;= 0, REPT(" ",SOURCE!$U$2-LEN(SOURCE!I118)), "")&amp;
      SOURCE!J118&amp;      IF(SOURCE!$V$2-LEN(SOURCE!J118) &gt;= 0, REPT(" ",SOURCE!$V$2-LEN(SOURCE!J118)), "")&amp;
  " | "&amp; SOURCE!K118&amp;      IF(SOURCE!$X$2-LEN(SOURCE!K118) &gt;= 0, REPT(" ",SOURCE!$X$2-LEN(SOURCE!K118)), "")&amp;
      "},"&amp;IF(SOURCE!L118&lt;&gt;"",""&amp;SOURCE!L118,"")
 )
)
)</f>
        <v>/*  113 */  { fnCheckValue,                 CHECK_VALUE_MATRIX_SQUARE,   "M.SQR?",                                      "M.SQR?",                                      (0 &lt;&lt; TAM_MAX_BITS) |     0, CAT_FNCT | SLS_ENABLED   | US_UNCHANGED},</v>
      </c>
    </row>
    <row r="119" spans="1:1">
      <c r="A119" s="155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",SOURCE!$R$2-LEN(SOURCE!F119)+2), "")&amp;"("&amp;
      SUBSTITUTE(TEXT(SOURCE!G119,"??0"),"  ","")&amp;" &lt;&lt; TAM_MAX_BITS) |"&amp; IF(SOURCE!$S$2-3 &gt;= 0, REPT(" ",SOURCE!$S$2-5+4+1-1-LEN(SUBSTITUTE(SUBSTITUTE(TEXT(SOURCE!H119,"????0"),"  ","")," ",""))), "")&amp;
      SUBSTITUTE(SUBSTITUTE(TEXT(SOURCE!H119,"????0"),"  ","")," ","")&amp;","&amp; IF(SOURCE!$T$2-3 &gt;= 0, REPT(" ",SOURCE!$T$2-3-5), "")&amp;
      SOURCE!I119&amp;" | "&amp; IF(SOURCE!$U$2-LEN(SOURCE!I119) &gt;= 0, REPT(" ",SOURCE!$U$2-LEN(SOURCE!I119)), "")&amp;
      SOURCE!J119&amp;      IF(SOURCE!$V$2-LEN(SOURCE!J119) &gt;= 0, REPT(" ",SOURCE!$V$2-LEN(SOURCE!J119)), "")&amp;
  " | "&amp; SOURCE!K119&amp;      IF(SOURCE!$X$2-LEN(SOURCE!K119) &gt;= 0, REPT(" ",SOURCE!$X$2-LEN(SOURCE!K119)), "")&amp;
      "},"&amp;IF(SOURCE!L119&lt;&gt;"",""&amp;SOURCE!L119,"")
 )
)
)</f>
        <v>/*  114 */  { itemToBeCoded,                NOPARAM,                     "LITE",                                        "LITE",                                        (0 &lt;&lt; TAM_MAX_BITS) |     0, CAT_NONE | SLS_ENABLED   | US_UNCHANGED}, // Literal in a PGM</v>
      </c>
    </row>
    <row r="120" spans="1:1">
      <c r="A120" s="155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",SOURCE!$R$2-LEN(SOURCE!F120)+2), "")&amp;"("&amp;
      SUBSTITUTE(TEXT(SOURCE!G120,"??0"),"  ","")&amp;" &lt;&lt; TAM_MAX_BITS) |"&amp; IF(SOURCE!$S$2-3 &gt;= 0, REPT(" ",SOURCE!$S$2-5+4+1-1-LEN(SUBSTITUTE(SUBSTITUTE(TEXT(SOURCE!H120,"????0"),"  ","")," ",""))), "")&amp;
      SUBSTITUTE(SUBSTITUTE(TEXT(SOURCE!H120,"????0"),"  ","")," ","")&amp;","&amp; IF(SOURCE!$T$2-3 &gt;= 0, REPT(" ",SOURCE!$T$2-3-5), "")&amp;
      SOURCE!I120&amp;" | "&amp; IF(SOURCE!$U$2-LEN(SOURCE!I120) &gt;= 0, REPT(" ",SOURCE!$U$2-LEN(SOURCE!I120)), "")&amp;
      SOURCE!J120&amp;      IF(SOURCE!$V$2-LEN(SOURCE!J120) &gt;= 0, REPT(" ",SOURCE!$V$2-LEN(SOURCE!J120)), "")&amp;
  " | "&amp; SOURCE!K120&amp;      IF(SOURCE!$X$2-LEN(SOURCE!K120) &gt;= 0, REPT(" ",SOURCE!$X$2-LEN(SOURCE!K120)), "")&amp;
      "},"&amp;IF(SOURCE!L120&lt;&gt;"",""&amp;SOURCE!L120,"")
 )
)
)</f>
        <v>/*  115 */  { fnCvtFromCurrentAngularMode,  amDegree,                    STD_RIGHT_ARROW "DEG",                         STD_RIGHT_ARROW "DEG",                         (0 &lt;&lt; TAM_MAX_BITS) |     0, CAT_FNCT | SLS_ENABLED   | US_ENABLED  },</v>
      </c>
    </row>
    <row r="121" spans="1:1">
      <c r="A121" s="155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",SOURCE!$R$2-LEN(SOURCE!F121)+2), "")&amp;"("&amp;
      SUBSTITUTE(TEXT(SOURCE!G121,"??0"),"  ","")&amp;" &lt;&lt; TAM_MAX_BITS) |"&amp; IF(SOURCE!$S$2-3 &gt;= 0, REPT(" ",SOURCE!$S$2-5+4+1-1-LEN(SUBSTITUTE(SUBSTITUTE(TEXT(SOURCE!H121,"????0"),"  ","")," ",""))), "")&amp;
      SUBSTITUTE(SUBSTITUTE(TEXT(SOURCE!H121,"????0"),"  ","")," ","")&amp;","&amp; IF(SOURCE!$T$2-3 &gt;= 0, REPT(" ",SOURCE!$T$2-3-5), "")&amp;
      SOURCE!I121&amp;" | "&amp; IF(SOURCE!$U$2-LEN(SOURCE!I121) &gt;= 0, REPT(" ",SOURCE!$U$2-LEN(SOURCE!I121)), "")&amp;
      SOURCE!J121&amp;      IF(SOURCE!$V$2-LEN(SOURCE!J121) &gt;= 0, REPT(" ",SOURCE!$V$2-LEN(SOURCE!J121)), "")&amp;
  " | "&amp; SOURCE!K121&amp;      IF(SOURCE!$X$2-LEN(SOURCE!K121) &gt;= 0, REPT(" ",SOURCE!$X$2-LEN(SOURCE!K121)), "")&amp;
      "},"&amp;IF(SOURCE!L121&lt;&gt;"",""&amp;SOURCE!L121,"")
 )
)
)</f>
        <v>/*  116 */  { fnCvtFromCurrentAngularMode,  amDMS,                       STD_RIGHT_ARROW "D.MS",                        STD_RIGHT_ARROW "D.MS",                        (0 &lt;&lt; TAM_MAX_BITS) |     0, CAT_FNCT | SLS_ENABLED   | US_ENABLED  },</v>
      </c>
    </row>
    <row r="122" spans="1:1">
      <c r="A122" s="155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",SOURCE!$R$2-LEN(SOURCE!F122)+2), "")&amp;"("&amp;
      SUBSTITUTE(TEXT(SOURCE!G122,"??0"),"  ","")&amp;" &lt;&lt; TAM_MAX_BITS) |"&amp; IF(SOURCE!$S$2-3 &gt;= 0, REPT(" ",SOURCE!$S$2-5+4+1-1-LEN(SUBSTITUTE(SUBSTITUTE(TEXT(SOURCE!H122,"????0"),"  ","")," ",""))), "")&amp;
      SUBSTITUTE(SUBSTITUTE(TEXT(SOURCE!H122,"????0"),"  ","")," ","")&amp;","&amp; IF(SOURCE!$T$2-3 &gt;= 0, REPT(" ",SOURCE!$T$2-3-5), "")&amp;
      SOURCE!I122&amp;" | "&amp; IF(SOURCE!$U$2-LEN(SOURCE!I122) &gt;= 0, REPT(" ",SOURCE!$U$2-LEN(SOURCE!I122)), "")&amp;
      SOURCE!J122&amp;      IF(SOURCE!$V$2-LEN(SOURCE!J122) &gt;= 0, REPT(" ",SOURCE!$V$2-LEN(SOURCE!J122)), "")&amp;
  " | "&amp; SOURCE!K122&amp;      IF(SOURCE!$X$2-LEN(SOURCE!K122) &gt;= 0, REPT(" ",SOURCE!$X$2-LEN(SOURCE!K122)), "")&amp;
      "},"&amp;IF(SOURCE!L122&lt;&gt;"",""&amp;SOURCE!L122,"")
 )
)
)</f>
        <v>/*  117 */  { fnCvtFromCurrentAngularMode,  amGrad,                      STD_RIGHT_ARROW "GRAD",                        STD_RIGHT_ARROW "GRAD",                        (0 &lt;&lt; TAM_MAX_BITS) |     0, CAT_FNCT | SLS_ENABLED   | US_ENABLED  },</v>
      </c>
    </row>
    <row r="123" spans="1:1">
      <c r="A123" s="155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",SOURCE!$R$2-LEN(SOURCE!F123)+2), "")&amp;"("&amp;
      SUBSTITUTE(TEXT(SOURCE!G123,"??0"),"  ","")&amp;" &lt;&lt; TAM_MAX_BITS) |"&amp; IF(SOURCE!$S$2-3 &gt;= 0, REPT(" ",SOURCE!$S$2-5+4+1-1-LEN(SUBSTITUTE(SUBSTITUTE(TEXT(SOURCE!H123,"????0"),"  ","")," ",""))), "")&amp;
      SUBSTITUTE(SUBSTITUTE(TEXT(SOURCE!H123,"????0"),"  ","")," ","")&amp;","&amp; IF(SOURCE!$T$2-3 &gt;= 0, REPT(" ",SOURCE!$T$2-3-5), "")&amp;
      SOURCE!I123&amp;" | "&amp; IF(SOURCE!$U$2-LEN(SOURCE!I123) &gt;= 0, REPT(" ",SOURCE!$U$2-LEN(SOURCE!I123)), "")&amp;
      SOURCE!J123&amp;      IF(SOURCE!$V$2-LEN(SOURCE!J123) &gt;= 0, REPT(" ",SOURCE!$V$2-LEN(SOURCE!J123)), "")&amp;
  " | "&amp; SOURCE!K123&amp;      IF(SOURCE!$X$2-LEN(SOURCE!K123) &gt;= 0, REPT(" ",SOURCE!$X$2-LEN(SOURCE!K123)), "")&amp;
      "},"&amp;IF(SOURCE!L123&lt;&gt;"",""&amp;SOURCE!L123,"")
 )
)
)</f>
        <v>/*  118 */  { fnCvtFromCurrentAngularMode,  amMultPi,                    STD_RIGHT_ARROW "MUL" STD_pi,                  STD_RIGHT_ARROW "MUL" STD_pi,                  (0 &lt;&lt; TAM_MAX_BITS) |     0, CAT_FNCT | SLS_ENABLED   | US_ENABLED  },</v>
      </c>
    </row>
    <row r="124" spans="1:1">
      <c r="A124" s="155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",SOURCE!$R$2-LEN(SOURCE!F124)+2), "")&amp;"("&amp;
      SUBSTITUTE(TEXT(SOURCE!G124,"??0"),"  ","")&amp;" &lt;&lt; TAM_MAX_BITS) |"&amp; IF(SOURCE!$S$2-3 &gt;= 0, REPT(" ",SOURCE!$S$2-5+4+1-1-LEN(SUBSTITUTE(SUBSTITUTE(TEXT(SOURCE!H124,"????0"),"  ","")," ",""))), "")&amp;
      SUBSTITUTE(SUBSTITUTE(TEXT(SOURCE!H124,"????0"),"  ","")," ","")&amp;","&amp; IF(SOURCE!$T$2-3 &gt;= 0, REPT(" ",SOURCE!$T$2-3-5), "")&amp;
      SOURCE!I124&amp;" | "&amp; IF(SOURCE!$U$2-LEN(SOURCE!I124) &gt;= 0, REPT(" ",SOURCE!$U$2-LEN(SOURCE!I124)), "")&amp;
      SOURCE!J124&amp;      IF(SOURCE!$V$2-LEN(SOURCE!J124) &gt;= 0, REPT(" ",SOURCE!$V$2-LEN(SOURCE!J124)), "")&amp;
  " | "&amp; SOURCE!K124&amp;      IF(SOURCE!$X$2-LEN(SOURCE!K124) &gt;= 0, REPT(" ",SOURCE!$X$2-LEN(SOURCE!K124)), "")&amp;
      "},"&amp;IF(SOURCE!L124&lt;&gt;"",""&amp;SOURCE!L124,"")
 )
)
)</f>
        <v>/*  119 */  { fnCvtFromCurrentAngularMode,  amRadian,                    STD_RIGHT_ARROW "RAD",                         STD_RIGHT_ARROW "RAD",                         (0 &lt;&lt; TAM_MAX_BITS) |     0, CAT_FNCT | SLS_ENABLED   | US_ENABLED  },</v>
      </c>
    </row>
    <row r="125" spans="1:1">
      <c r="A125" s="155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",SOURCE!$R$2-LEN(SOURCE!F125)+2), "")&amp;"("&amp;
      SUBSTITUTE(TEXT(SOURCE!G125,"??0"),"  ","")&amp;" &lt;&lt; TAM_MAX_BITS) |"&amp; IF(SOURCE!$S$2-3 &gt;= 0, REPT(" ",SOURCE!$S$2-5+4+1-1-LEN(SUBSTITUTE(SUBSTITUTE(TEXT(SOURCE!H125,"????0"),"  ","")," ",""))), "")&amp;
      SUBSTITUTE(SUBSTITUTE(TEXT(SOURCE!H125,"????0"),"  ","")," ","")&amp;","&amp; IF(SOURCE!$T$2-3 &gt;= 0, REPT(" ",SOURCE!$T$2-3-5), "")&amp;
      SOURCE!I125&amp;" | "&amp; IF(SOURCE!$U$2-LEN(SOURCE!I125) &gt;= 0, REPT(" ",SOURCE!$U$2-LEN(SOURCE!I125)), "")&amp;
      SOURCE!J125&amp;      IF(SOURCE!$V$2-LEN(SOURCE!J125) &gt;= 0, REPT(" ",SOURCE!$V$2-LEN(SOURCE!J125)), "")&amp;
  " | "&amp; SOURCE!K125&amp;      IF(SOURCE!$X$2-LEN(SOURCE!K125) &gt;= 0, REPT(" ",SOURCE!$X$2-LEN(SOURCE!K125)), "")&amp;
      "},"&amp;IF(SOURCE!L125&lt;&gt;"",""&amp;SOURCE!L125,"")
 )
)
)</f>
        <v>/*  120 */  { fnCvtDegToRad,                NOPARAM,                     "D" STD_RIGHT_ARROW "R",                       "D" STD_RIGHT_ARROW "R",                       (0 &lt;&lt; TAM_MAX_BITS) |     0, CAT_FNCT | SLS_ENABLED   | US_ENABLED  },</v>
      </c>
    </row>
    <row r="126" spans="1:1">
      <c r="A126" s="155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",SOURCE!$R$2-LEN(SOURCE!F126)+2), "")&amp;"("&amp;
      SUBSTITUTE(TEXT(SOURCE!G126,"??0"),"  ","")&amp;" &lt;&lt; TAM_MAX_BITS) |"&amp; IF(SOURCE!$S$2-3 &gt;= 0, REPT(" ",SOURCE!$S$2-5+4+1-1-LEN(SUBSTITUTE(SUBSTITUTE(TEXT(SOURCE!H126,"????0"),"  ","")," ",""))), "")&amp;
      SUBSTITUTE(SUBSTITUTE(TEXT(SOURCE!H126,"????0"),"  ","")," ","")&amp;","&amp; IF(SOURCE!$T$2-3 &gt;= 0, REPT(" ",SOURCE!$T$2-3-5), "")&amp;
      SOURCE!I126&amp;" | "&amp; IF(SOURCE!$U$2-LEN(SOURCE!I126) &gt;= 0, REPT(" ",SOURCE!$U$2-LEN(SOURCE!I126)), "")&amp;
      SOURCE!J126&amp;      IF(SOURCE!$V$2-LEN(SOURCE!J126) &gt;= 0, REPT(" ",SOURCE!$V$2-LEN(SOURCE!J126)), "")&amp;
  " | "&amp; SOURCE!K126&amp;      IF(SOURCE!$X$2-LEN(SOURCE!K126) &gt;= 0, REPT(" ",SOURCE!$X$2-LEN(SOURCE!K126)), "")&amp;
      "},"&amp;IF(SOURCE!L126&lt;&gt;"",""&amp;SOURCE!L126,"")
 )
)
)</f>
        <v>/*  121 */  { fnCvtRadToDeg,                NOPARAM,                     "R" STD_RIGHT_ARROW "D",                       "R" STD_RIGHT_ARROW "D",                       (0 &lt;&lt; TAM_MAX_BITS) |     0, CAT_FNCT | SLS_ENABLED   | US_ENABLED  },</v>
      </c>
    </row>
    <row r="127" spans="1:1">
      <c r="A127" s="155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",SOURCE!$R$2-LEN(SOURCE!F127)+2), "")&amp;"("&amp;
      SUBSTITUTE(TEXT(SOURCE!G127,"??0"),"  ","")&amp;" &lt;&lt; TAM_MAX_BITS) |"&amp; IF(SOURCE!$S$2-3 &gt;= 0, REPT(" ",SOURCE!$S$2-5+4+1-1-LEN(SUBSTITUTE(SUBSTITUTE(TEXT(SOURCE!H127,"????0"),"  ","")," ",""))), "")&amp;
      SUBSTITUTE(SUBSTITUTE(TEXT(SOURCE!H127,"????0"),"  ","")," ","")&amp;","&amp; IF(SOURCE!$T$2-3 &gt;= 0, REPT(" ",SOURCE!$T$2-3-5), "")&amp;
      SOURCE!I127&amp;" | "&amp; IF(SOURCE!$U$2-LEN(SOURCE!I127) &gt;= 0, REPT(" ",SOURCE!$U$2-LEN(SOURCE!I127)), "")&amp;
      SOURCE!J127&amp;      IF(SOURCE!$V$2-LEN(SOURCE!J127) &gt;= 0, REPT(" ",SOURCE!$V$2-LEN(SOURCE!J127)), "")&amp;
  " | "&amp; SOURCE!K127&amp;      IF(SOURCE!$X$2-LEN(SOURCE!K127) &gt;= 0, REPT(" ",SOURCE!$X$2-LEN(SOURCE!K127)), "")&amp;
      "},"&amp;IF(SOURCE!L127&lt;&gt;"",""&amp;SOURCE!L127,"")
 )
)
)</f>
        <v>/*  122 */  { fnRmd,                        NOPARAM,                     "RMD",                                         "RMD",                                         (0 &lt;&lt; TAM_MAX_BITS) |     0, CAT_FNCT | SLS_ENABLED   | US_ENABLED  },</v>
      </c>
    </row>
    <row r="128" spans="1:1">
      <c r="A128" s="155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",SOURCE!$R$2-LEN(SOURCE!F128)+2), "")&amp;"("&amp;
      SUBSTITUTE(TEXT(SOURCE!G128,"??0"),"  ","")&amp;" &lt;&lt; TAM_MAX_BITS) |"&amp; IF(SOURCE!$S$2-3 &gt;= 0, REPT(" ",SOURCE!$S$2-5+4+1-1-LEN(SUBSTITUTE(SUBSTITUTE(TEXT(SOURCE!H128,"????0"),"  ","")," ",""))), "")&amp;
      SUBSTITUTE(SUBSTITUTE(TEXT(SOURCE!H128,"????0"),"  ","")," ","")&amp;","&amp; IF(SOURCE!$T$2-3 &gt;= 0, REPT(" ",SOURCE!$T$2-3-5), "")&amp;
      SOURCE!I128&amp;" | "&amp; IF(SOURCE!$U$2-LEN(SOURCE!I128) &gt;= 0, REPT(" ",SOURCE!$U$2-LEN(SOURCE!I128)), "")&amp;
      SOURCE!J128&amp;      IF(SOURCE!$V$2-LEN(SOURCE!J128) &gt;= 0, REPT(" ",SOURCE!$V$2-LEN(SOURCE!J128)), "")&amp;
  " | "&amp; SOURCE!K128&amp;      IF(SOURCE!$X$2-LEN(SOURCE!K128) &gt;= 0, REPT(" ",SOURCE!$X$2-LEN(SOURCE!K128)), "")&amp;
      "},"&amp;IF(SOURCE!L128&lt;&gt;"",""&amp;SOURCE!L128,"")
 )
)
)</f>
        <v>/*  123 */  { fnLogicalNot,                 NOPARAM,                     "NOT",                                         "NOT",                                         (0 &lt;&lt; TAM_MAX_BITS) |     0, CAT_FNCT | SLS_ENABLED   | US_ENABLED  },</v>
      </c>
    </row>
    <row r="129" spans="1:1">
      <c r="A129" s="155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",SOURCE!$R$2-LEN(SOURCE!F129)+2), "")&amp;"("&amp;
      SUBSTITUTE(TEXT(SOURCE!G129,"??0"),"  ","")&amp;" &lt;&lt; TAM_MAX_BITS) |"&amp; IF(SOURCE!$S$2-3 &gt;= 0, REPT(" ",SOURCE!$S$2-5+4+1-1-LEN(SUBSTITUTE(SUBSTITUTE(TEXT(SOURCE!H129,"????0"),"  ","")," ",""))), "")&amp;
      SUBSTITUTE(SUBSTITUTE(TEXT(SOURCE!H129,"????0"),"  ","")," ","")&amp;","&amp; IF(SOURCE!$T$2-3 &gt;= 0, REPT(" ",SOURCE!$T$2-3-5), "")&amp;
      SOURCE!I129&amp;" | "&amp; IF(SOURCE!$U$2-LEN(SOURCE!I129) &gt;= 0, REPT(" ",SOURCE!$U$2-LEN(SOURCE!I129)), "")&amp;
      SOURCE!J129&amp;      IF(SOURCE!$V$2-LEN(SOURCE!J129) &gt;= 0, REPT(" ",SOURCE!$V$2-LEN(SOURCE!J129)), "")&amp;
  " | "&amp; SOURCE!K129&amp;      IF(SOURCE!$X$2-LEN(SOURCE!K129) &gt;= 0, REPT(" ",SOURCE!$X$2-LEN(SOURCE!K129)), "")&amp;
      "},"&amp;IF(SOURCE!L129&lt;&gt;"",""&amp;SOURCE!L129,"")
 )
)
)</f>
        <v>/*  124 */  { fnLogicalAnd,                 NOPARAM,                     "AND",                                         "AND",                                         (0 &lt;&lt; TAM_MAX_BITS) |     0, CAT_FNCT | SLS_ENABLED   | US_ENABLED  },</v>
      </c>
    </row>
    <row r="130" spans="1:1">
      <c r="A130" s="155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",SOURCE!$R$2-LEN(SOURCE!F130)+2), "")&amp;"("&amp;
      SUBSTITUTE(TEXT(SOURCE!G130,"??0"),"  ","")&amp;" &lt;&lt; TAM_MAX_BITS) |"&amp; IF(SOURCE!$S$2-3 &gt;= 0, REPT(" ",SOURCE!$S$2-5+4+1-1-LEN(SUBSTITUTE(SUBSTITUTE(TEXT(SOURCE!H130,"????0"),"  ","")," ",""))), "")&amp;
      SUBSTITUTE(SUBSTITUTE(TEXT(SOURCE!H130,"????0"),"  ","")," ","")&amp;","&amp; IF(SOURCE!$T$2-3 &gt;= 0, REPT(" ",SOURCE!$T$2-3-5), "")&amp;
      SOURCE!I130&amp;" | "&amp; IF(SOURCE!$U$2-LEN(SOURCE!I130) &gt;= 0, REPT(" ",SOURCE!$U$2-LEN(SOURCE!I130)), "")&amp;
      SOURCE!J130&amp;      IF(SOURCE!$V$2-LEN(SOURCE!J130) &gt;= 0, REPT(" ",SOURCE!$V$2-LEN(SOURCE!J130)), "")&amp;
  " | "&amp; SOURCE!K130&amp;      IF(SOURCE!$X$2-LEN(SOURCE!K130) &gt;= 0, REPT(" ",SOURCE!$X$2-LEN(SOURCE!K130)), "")&amp;
      "},"&amp;IF(SOURCE!L130&lt;&gt;"",""&amp;SOURCE!L130,"")
 )
)
)</f>
        <v>/*  125 */  { fnLogicalOr,                  NOPARAM,                     "OR",                                          "OR",                                          (0 &lt;&lt; TAM_MAX_BITS) |     0, CAT_FNCT | SLS_ENABLED   | US_ENABLED  },</v>
      </c>
    </row>
    <row r="131" spans="1:1">
      <c r="A131" s="155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",SOURCE!$R$2-LEN(SOURCE!F131)+2), "")&amp;"("&amp;
      SUBSTITUTE(TEXT(SOURCE!G131,"??0"),"  ","")&amp;" &lt;&lt; TAM_MAX_BITS) |"&amp; IF(SOURCE!$S$2-3 &gt;= 0, REPT(" ",SOURCE!$S$2-5+4+1-1-LEN(SUBSTITUTE(SUBSTITUTE(TEXT(SOURCE!H131,"????0"),"  ","")," ",""))), "")&amp;
      SUBSTITUTE(SUBSTITUTE(TEXT(SOURCE!H131,"????0"),"  ","")," ","")&amp;","&amp; IF(SOURCE!$T$2-3 &gt;= 0, REPT(" ",SOURCE!$T$2-3-5), "")&amp;
      SOURCE!I131&amp;" | "&amp; IF(SOURCE!$U$2-LEN(SOURCE!I131) &gt;= 0, REPT(" ",SOURCE!$U$2-LEN(SOURCE!I131)), "")&amp;
      SOURCE!J131&amp;      IF(SOURCE!$V$2-LEN(SOURCE!J131) &gt;= 0, REPT(" ",SOURCE!$V$2-LEN(SOURCE!J131)), "")&amp;
  " | "&amp; SOURCE!K131&amp;      IF(SOURCE!$X$2-LEN(SOURCE!K131) &gt;= 0, REPT(" ",SOURCE!$X$2-LEN(SOURCE!K131)), "")&amp;
      "},"&amp;IF(SOURCE!L131&lt;&gt;"",""&amp;SOURCE!L131,"")
 )
)
)</f>
        <v>/*  126 */  { fnLogicalXor,                 NOPARAM,                     "XOR",                                         "XOR",                                         (0 &lt;&lt; TAM_MAX_BITS) |     0, CAT_FNCT | SLS_ENABLED   | US_ENABLED  },</v>
      </c>
    </row>
    <row r="132" spans="1:1">
      <c r="A132" s="155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",SOURCE!$R$2-LEN(SOURCE!F132)+2), "")&amp;"("&amp;
      SUBSTITUTE(TEXT(SOURCE!G132,"??0"),"  ","")&amp;" &lt;&lt; TAM_MAX_BITS) |"&amp; IF(SOURCE!$S$2-3 &gt;= 0, REPT(" ",SOURCE!$S$2-5+4+1-1-LEN(SUBSTITUTE(SUBSTITUTE(TEXT(SOURCE!H132,"????0"),"  ","")," ",""))), "")&amp;
      SUBSTITUTE(SUBSTITUTE(TEXT(SOURCE!H132,"????0"),"  ","")," ","")&amp;","&amp; IF(SOURCE!$T$2-3 &gt;= 0, REPT(" ",SOURCE!$T$2-3-5), "")&amp;
      SOURCE!I132&amp;" | "&amp; IF(SOURCE!$U$2-LEN(SOURCE!I132) &gt;= 0, REPT(" ",SOURCE!$U$2-LEN(SOURCE!I132)), "")&amp;
      SOURCE!J132&amp;      IF(SOURCE!$V$2-LEN(SOURCE!J132) &gt;= 0, REPT(" ",SOURCE!$V$2-LEN(SOURCE!J132)), "")&amp;
  " | "&amp; SOURCE!K132&amp;      IF(SOURCE!$X$2-LEN(SOURCE!K132) &gt;= 0, REPT(" ",SOURCE!$X$2-LEN(SOURCE!K132)), "")&amp;
      "},"&amp;IF(SOURCE!L132&lt;&gt;"",""&amp;SOURCE!L132,"")
 )
)
)</f>
        <v>/*  127 */  { fnSwapX,                      TM_REGISTER,                 "x" STD_LEFT_RIGHT_ARROWS,                     "x" STD_LEFT_RIGHT_ARROWS,                     (0 &lt;&lt; TAM_MAX_BITS) |    99, CAT_FNCT | SLS_ENABLED   | US_ENABL_XEQ},</v>
      </c>
    </row>
    <row r="133" spans="1:1">
      <c r="A133" s="155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",SOURCE!$R$2-LEN(SOURCE!F133)+2), "")&amp;"("&amp;
      SUBSTITUTE(TEXT(SOURCE!G133,"??0"),"  ","")&amp;" &lt;&lt; TAM_MAX_BITS) |"&amp; IF(SOURCE!$S$2-3 &gt;= 0, REPT(" ",SOURCE!$S$2-5+4+1-1-LEN(SUBSTITUTE(SUBSTITUTE(TEXT(SOURCE!H133,"????0"),"  ","")," ",""))), "")&amp;
      SUBSTITUTE(SUBSTITUTE(TEXT(SOURCE!H133,"????0"),"  ","")," ","")&amp;","&amp; IF(SOURCE!$T$2-3 &gt;= 0, REPT(" ",SOURCE!$T$2-3-5), "")&amp;
      SOURCE!I133&amp;" | "&amp; IF(SOURCE!$U$2-LEN(SOURCE!I133) &gt;= 0, REPT(" ",SOURCE!$U$2-LEN(SOURCE!I133)), "")&amp;
      SOURCE!J133&amp;      IF(SOURCE!$V$2-LEN(SOURCE!J133) &gt;= 0, REPT(" ",SOURCE!$V$2-LEN(SOURCE!J133)), "")&amp;
  " |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55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",SOURCE!$R$2-LEN(SOURCE!F134)+2), "")&amp;"("&amp;
      SUBSTITUTE(TEXT(SOURCE!G134,"??0"),"  ","")&amp;" &lt;&lt; TAM_MAX_BITS) |"&amp; IF(SOURCE!$S$2-3 &gt;= 0, REPT(" ",SOURCE!$S$2-5+4+1-1-LEN(SUBSTITUTE(SUBSTITUTE(TEXT(SOURCE!H134,"????0"),"  ","")," ",""))), "")&amp;
      SUBSTITUTE(SUBSTITUTE(TEXT(SOURCE!H134,"????0"),"  ","")," ","")&amp;","&amp; IF(SOURCE!$T$2-3 &gt;= 0, REPT(" ",SOURCE!$T$2-3-5), "")&amp;
      SOURCE!I134&amp;" | "&amp; IF(SOURCE!$U$2-LEN(SOURCE!I134) &gt;= 0, REPT(" ",SOURCE!$U$2-LEN(SOURCE!I134)), "")&amp;
      SOURCE!J134&amp;      IF(SOURCE!$V$2-LEN(SOURCE!J134) &gt;= 0, REPT(" ",SOURCE!$V$2-LEN(SOURCE!J134)), "")&amp;
  " |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55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",SOURCE!$R$2-LEN(SOURCE!F135)+2), "")&amp;"("&amp;
      SUBSTITUTE(TEXT(SOURCE!G135,"??0"),"  ","")&amp;" &lt;&lt; TAM_MAX_BITS) |"&amp; IF(SOURCE!$S$2-3 &gt;= 0, REPT(" ",SOURCE!$S$2-5+4+1-1-LEN(SUBSTITUTE(SUBSTITUTE(TEXT(SOURCE!H135,"????0"),"  ","")," ",""))), "")&amp;
      SUBSTITUTE(SUBSTITUTE(TEXT(SOURCE!H135,"????0"),"  ","")," ","")&amp;","&amp; IF(SOURCE!$T$2-3 &gt;= 0, REPT(" ",SOURCE!$T$2-3-5), "")&amp;
      SOURCE!I135&amp;" | "&amp; IF(SOURCE!$U$2-LEN(SOURCE!I135) &gt;= 0, REPT(" ",SOURCE!$U$2-LEN(SOURCE!I135)), "")&amp;
      SOURCE!J135&amp;      IF(SOURCE!$V$2-LEN(SOURCE!J135) &gt;= 0, REPT(" ",SOURCE!$V$2-LEN(SOURCE!J135)), "")&amp;
  " |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55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",SOURCE!$R$2-LEN(SOURCE!F136)+2), "")&amp;"("&amp;
      SUBSTITUTE(TEXT(SOURCE!G136,"??0"),"  ","")&amp;" &lt;&lt; TAM_MAX_BITS) |"&amp; IF(SOURCE!$S$2-3 &gt;= 0, REPT(" ",SOURCE!$S$2-5+4+1-1-LEN(SUBSTITUTE(SUBSTITUTE(TEXT(SOURCE!H136,"????0"),"  ","")," ",""))), "")&amp;
      SUBSTITUTE(SUBSTITUTE(TEXT(SOURCE!H136,"????0"),"  ","")," ","")&amp;","&amp; IF(SOURCE!$T$2-3 &gt;= 0, REPT(" ",SOURCE!$T$2-3-5), "")&amp;
      SOURCE!I136&amp;" | "&amp; IF(SOURCE!$U$2-LEN(SOURCE!I136) &gt;= 0, REPT(" ",SOURCE!$U$2-LEN(SOURCE!I136)), "")&amp;
      SOURCE!J136&amp;      IF(SOURCE!$V$2-LEN(SOURCE!J136) &gt;= 0, REPT(" ",SOURCE!$V$2-LEN(SOURCE!J136)), "")&amp;
  " |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55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",SOURCE!$R$2-LEN(SOURCE!F137)+2), "")&amp;"("&amp;
      SUBSTITUTE(TEXT(SOURCE!G137,"??0"),"  ","")&amp;" &lt;&lt; TAM_MAX_BITS) |"&amp; IF(SOURCE!$S$2-3 &gt;= 0, REPT(" ",SOURCE!$S$2-5+4+1-1-LEN(SUBSTITUTE(SUBSTITUTE(TEXT(SOURCE!H137,"????0"),"  ","")," ",""))), "")&amp;
      SUBSTITUTE(SUBSTITUTE(TEXT(SOURCE!H137,"????0"),"  ","")," ","")&amp;","&amp; IF(SOURCE!$T$2-3 &gt;= 0, REPT(" ",SOURCE!$T$2-3-5), "")&amp;
      SOURCE!I137&amp;" | "&amp; IF(SOURCE!$U$2-LEN(SOURCE!I137) &gt;= 0, REPT(" ",SOURCE!$U$2-LEN(SOURCE!I137)), "")&amp;
      SOURCE!J137&amp;      IF(SOURCE!$V$2-LEN(SOURCE!J137) &gt;= 0, REPT(" ",SOURCE!$V$2-LEN(SOURCE!J137)), "")&amp;
  " | "&amp; SOURCE!K137&amp;      IF(SOURCE!$X$2-LEN(SOURCE!K137) &gt;= 0, REPT(" ",SOURCE!$X$2-LEN(SOURCE!K137)), "")&amp;
      "},"&amp;IF(SOURCE!L137&lt;&gt;"",""&amp;SOURCE!L137,"")
 )
)
)</f>
        <v>/*  128 */  { fnConstant,                   0,                           "a",                                           "a",                                           (0 &lt;&lt; TAM_MAX_BITS) |     0, CAT_CNST | SLS_ENABLED   | US_ENABLED  },</v>
      </c>
    </row>
    <row r="138" spans="1:1">
      <c r="A138" s="155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",SOURCE!$R$2-LEN(SOURCE!F138)+2), "")&amp;"("&amp;
      SUBSTITUTE(TEXT(SOURCE!G138,"??0"),"  ","")&amp;" &lt;&lt; TAM_MAX_BITS) |"&amp; IF(SOURCE!$S$2-3 &gt;= 0, REPT(" ",SOURCE!$S$2-5+4+1-1-LEN(SUBSTITUTE(SUBSTITUTE(TEXT(SOURCE!H138,"????0"),"  ","")," ",""))), "")&amp;
      SUBSTITUTE(SUBSTITUTE(TEXT(SOURCE!H138,"????0"),"  ","")," ","")&amp;","&amp; IF(SOURCE!$T$2-3 &gt;= 0, REPT(" ",SOURCE!$T$2-3-5), "")&amp;
      SOURCE!I138&amp;" | "&amp; IF(SOURCE!$U$2-LEN(SOURCE!I138) &gt;= 0, REPT(" ",SOURCE!$U$2-LEN(SOURCE!I138)), "")&amp;
      SOURCE!J138&amp;      IF(SOURCE!$V$2-LEN(SOURCE!J138) &gt;= 0, REPT(" ",SOURCE!$V$2-LEN(SOURCE!J138)), "")&amp;
  " | "&amp; SOURCE!K138&amp;      IF(SOURCE!$X$2-LEN(SOURCE!K138) &gt;= 0, REPT(" ",SOURCE!$X$2-LEN(SOURCE!K138)), "")&amp;
      "},"&amp;IF(SOURCE!L138&lt;&gt;"",""&amp;SOURCE!L138,"")
 )
)
)</f>
        <v>/*  129 */  { fnConstant,                   1,                           "a" STD_SUB_0,                                 "a" STD_SUB_0,                                 (0 &lt;&lt; TAM_MAX_BITS) |     0, CAT_CNST | SLS_ENABLED   | US_ENABLED  },</v>
      </c>
    </row>
    <row r="139" spans="1:1">
      <c r="A139" s="155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",SOURCE!$R$2-LEN(SOURCE!F139)+2), "")&amp;"("&amp;
      SUBSTITUTE(TEXT(SOURCE!G139,"??0"),"  ","")&amp;" &lt;&lt; TAM_MAX_BITS) |"&amp; IF(SOURCE!$S$2-3 &gt;= 0, REPT(" ",SOURCE!$S$2-5+4+1-1-LEN(SUBSTITUTE(SUBSTITUTE(TEXT(SOURCE!H139,"????0"),"  ","")," ",""))), "")&amp;
      SUBSTITUTE(SUBSTITUTE(TEXT(SOURCE!H139,"????0"),"  ","")," ","")&amp;","&amp; IF(SOURCE!$T$2-3 &gt;= 0, REPT(" ",SOURCE!$T$2-3-5), "")&amp;
      SOURCE!I139&amp;" | "&amp; IF(SOURCE!$U$2-LEN(SOURCE!I139) &gt;= 0, REPT(" ",SOURCE!$U$2-LEN(SOURCE!I139)), "")&amp;
      SOURCE!J139&amp;      IF(SOURCE!$V$2-LEN(SOURCE!J139) &gt;= 0, REPT(" ",SOURCE!$V$2-LEN(SOURCE!J139)), "")&amp;
  " | "&amp; SOURCE!K139&amp;      IF(SOURCE!$X$2-LEN(SOURCE!K139) &gt;= 0, REPT(" ",SOURCE!$X$2-LEN(SOURCE!K139)), "")&amp;
      "},"&amp;IF(SOURCE!L139&lt;&gt;"",""&amp;SOURCE!L139,"")
 )
)
)</f>
        <v>/*  130 */  { fnConstant,                   2,                           "a" STD_SUB_M STD_SUB_o STD_SUB_o STD_SUB_n,   "a" STD_SUB_M STD_SUB_o STD_SUB_o STD_SUB_n,   (0 &lt;&lt; TAM_MAX_BITS) |     0, CAT_CNST | SLS_ENABLED   | US_ENABLED  },</v>
      </c>
    </row>
    <row r="140" spans="1:1">
      <c r="A140" s="155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",SOURCE!$R$2-LEN(SOURCE!F140)+2), "")&amp;"("&amp;
      SUBSTITUTE(TEXT(SOURCE!G140,"??0"),"  ","")&amp;" &lt;&lt; TAM_MAX_BITS) |"&amp; IF(SOURCE!$S$2-3 &gt;= 0, REPT(" ",SOURCE!$S$2-5+4+1-1-LEN(SUBSTITUTE(SUBSTITUTE(TEXT(SOURCE!H140,"????0"),"  ","")," ",""))), "")&amp;
      SUBSTITUTE(SUBSTITUTE(TEXT(SOURCE!H140,"????0"),"  ","")," ","")&amp;","&amp; IF(SOURCE!$T$2-3 &gt;= 0, REPT(" ",SOURCE!$T$2-3-5), "")&amp;
      SOURCE!I140&amp;" | "&amp; IF(SOURCE!$U$2-LEN(SOURCE!I140) &gt;= 0, REPT(" ",SOURCE!$U$2-LEN(SOURCE!I140)), "")&amp;
      SOURCE!J140&amp;      IF(SOURCE!$V$2-LEN(SOURCE!J140) &gt;= 0, REPT(" ",SOURCE!$V$2-LEN(SOURCE!J140)), "")&amp;
  " | "&amp; SOURCE!K140&amp;      IF(SOURCE!$X$2-LEN(SOURCE!K140) &gt;= 0, REPT(" ",SOURCE!$X$2-LEN(SOURCE!K140)), "")&amp;
      "},"&amp;IF(SOURCE!L140&lt;&gt;"",""&amp;SOURCE!L140,"")
 )
)
)</f>
        <v>/*  131 */  { fnConstant,                   3,                           "a" STD_SUB_EARTH,                             "a" STD_SUB_EARTH,                             (0 &lt;&lt; TAM_MAX_BITS) |     0, CAT_CNST | SLS_ENABLED   | US_ENABLED  },</v>
      </c>
    </row>
    <row r="141" spans="1:1">
      <c r="A141" s="155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",SOURCE!$R$2-LEN(SOURCE!F141)+2), "")&amp;"("&amp;
      SUBSTITUTE(TEXT(SOURCE!G141,"??0"),"  ","")&amp;" &lt;&lt; TAM_MAX_BITS) |"&amp; IF(SOURCE!$S$2-3 &gt;= 0, REPT(" ",SOURCE!$S$2-5+4+1-1-LEN(SUBSTITUTE(SUBSTITUTE(TEXT(SOURCE!H141,"????0"),"  ","")," ",""))), "")&amp;
      SUBSTITUTE(SUBSTITUTE(TEXT(SOURCE!H141,"????0"),"  ","")," ","")&amp;","&amp; IF(SOURCE!$T$2-3 &gt;= 0, REPT(" ",SOURCE!$T$2-3-5), "")&amp;
      SOURCE!I141&amp;" | "&amp; IF(SOURCE!$U$2-LEN(SOURCE!I141) &gt;= 0, REPT(" ",SOURCE!$U$2-LEN(SOURCE!I141)), "")&amp;
      SOURCE!J141&amp;      IF(SOURCE!$V$2-LEN(SOURCE!J141) &gt;= 0, REPT(" ",SOURCE!$V$2-LEN(SOURCE!J141)), "")&amp;
  " | "&amp; SOURCE!K141&amp;      IF(SOURCE!$X$2-LEN(SOURCE!K141) &gt;= 0, REPT(" ",SOURCE!$X$2-LEN(SOURCE!K141)), "")&amp;
      "},"&amp;IF(SOURCE!L141&lt;&gt;"",""&amp;SOURCE!L141,"")
 )
)
)</f>
        <v>/*  132 */  { fnConstant,                   4,                           "c",                                           "c",                                           (0 &lt;&lt; TAM_MAX_BITS) |     0, CAT_CNST | SLS_ENABLED   | US_ENABLED  },</v>
      </c>
    </row>
    <row r="142" spans="1:1">
      <c r="A142" s="155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",SOURCE!$R$2-LEN(SOURCE!F142)+2), "")&amp;"("&amp;
      SUBSTITUTE(TEXT(SOURCE!G142,"??0"),"  ","")&amp;" &lt;&lt; TAM_MAX_BITS) |"&amp; IF(SOURCE!$S$2-3 &gt;= 0, REPT(" ",SOURCE!$S$2-5+4+1-1-LEN(SUBSTITUTE(SUBSTITUTE(TEXT(SOURCE!H142,"????0"),"  ","")," ",""))), "")&amp;
      SUBSTITUTE(SUBSTITUTE(TEXT(SOURCE!H142,"????0"),"  ","")," ","")&amp;","&amp; IF(SOURCE!$T$2-3 &gt;= 0, REPT(" ",SOURCE!$T$2-3-5), "")&amp;
      SOURCE!I142&amp;" | "&amp; IF(SOURCE!$U$2-LEN(SOURCE!I142) &gt;= 0, REPT(" ",SOURCE!$U$2-LEN(SOURCE!I142)), "")&amp;
      SOURCE!J142&amp;      IF(SOURCE!$V$2-LEN(SOURCE!J142) &gt;= 0, REPT(" ",SOURCE!$V$2-LEN(SOURCE!J142)), "")&amp;
  " | "&amp; SOURCE!K142&amp;      IF(SOURCE!$X$2-LEN(SOURCE!K142) &gt;= 0, REPT(" ",SOURCE!$X$2-LEN(SOURCE!K142)), "")&amp;
      "},"&amp;IF(SOURCE!L142&lt;&gt;"",""&amp;SOURCE!L142,"")
 )
)
)</f>
        <v>/*  133 */  { fnConstant,                   5,                           "c" STD_SUB_1,                                 "c" STD_SUB_1,                                 (0 &lt;&lt; TAM_MAX_BITS) |     0, CAT_CNST | SLS_ENABLED   | US_ENABLED  },</v>
      </c>
    </row>
    <row r="143" spans="1:1">
      <c r="A143" s="155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",SOURCE!$R$2-LEN(SOURCE!F143)+2), "")&amp;"("&amp;
      SUBSTITUTE(TEXT(SOURCE!G143,"??0"),"  ","")&amp;" &lt;&lt; TAM_MAX_BITS) |"&amp; IF(SOURCE!$S$2-3 &gt;= 0, REPT(" ",SOURCE!$S$2-5+4+1-1-LEN(SUBSTITUTE(SUBSTITUTE(TEXT(SOURCE!H143,"????0"),"  ","")," ",""))), "")&amp;
      SUBSTITUTE(SUBSTITUTE(TEXT(SOURCE!H143,"????0"),"  ","")," ","")&amp;","&amp; IF(SOURCE!$T$2-3 &gt;= 0, REPT(" ",SOURCE!$T$2-3-5), "")&amp;
      SOURCE!I143&amp;" | "&amp; IF(SOURCE!$U$2-LEN(SOURCE!I143) &gt;= 0, REPT(" ",SOURCE!$U$2-LEN(SOURCE!I143)), "")&amp;
      SOURCE!J143&amp;      IF(SOURCE!$V$2-LEN(SOURCE!J143) &gt;= 0, REPT(" ",SOURCE!$V$2-LEN(SOURCE!J143)), "")&amp;
  " | "&amp; SOURCE!K143&amp;      IF(SOURCE!$X$2-LEN(SOURCE!K143) &gt;= 0, REPT(" ",SOURCE!$X$2-LEN(SOURCE!K143)), "")&amp;
      "},"&amp;IF(SOURCE!L143&lt;&gt;"",""&amp;SOURCE!L143,"")
 )
)
)</f>
        <v>/*  134 */  { fnConstant,                   6,                           "c" STD_SUB_2,                                 "c" STD_SUB_2,                                 (0 &lt;&lt; TAM_MAX_BITS) |     0, CAT_CNST | SLS_ENABLED   | US_ENABLED  },</v>
      </c>
    </row>
    <row r="144" spans="1:1">
      <c r="A144" s="155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",SOURCE!$R$2-LEN(SOURCE!F144)+2), "")&amp;"("&amp;
      SUBSTITUTE(TEXT(SOURCE!G144,"??0"),"  ","")&amp;" &lt;&lt; TAM_MAX_BITS) |"&amp; IF(SOURCE!$S$2-3 &gt;= 0, REPT(" ",SOURCE!$S$2-5+4+1-1-LEN(SUBSTITUTE(SUBSTITUTE(TEXT(SOURCE!H144,"????0"),"  ","")," ",""))), "")&amp;
      SUBSTITUTE(SUBSTITUTE(TEXT(SOURCE!H144,"????0"),"  ","")," ","")&amp;","&amp; IF(SOURCE!$T$2-3 &gt;= 0, REPT(" ",SOURCE!$T$2-3-5), "")&amp;
      SOURCE!I144&amp;" | "&amp; IF(SOURCE!$U$2-LEN(SOURCE!I144) &gt;= 0, REPT(" ",SOURCE!$U$2-LEN(SOURCE!I144)), "")&amp;
      SOURCE!J144&amp;      IF(SOURCE!$V$2-LEN(SOURCE!J144) &gt;= 0, REPT(" ",SOURCE!$V$2-LEN(SOURCE!J144)), "")&amp;
  " | "&amp; SOURCE!K144&amp;      IF(SOURCE!$X$2-LEN(SOURCE!K144) &gt;= 0, REPT(" ",SOURCE!$X$2-LEN(SOURCE!K144)), "")&amp;
      "},"&amp;IF(SOURCE!L144&lt;&gt;"",""&amp;SOURCE!L144,"")
 )
)
)</f>
        <v>/*  135 */  { fnConstant,                   7,                           "e",                                           "e",                                           (0 &lt;&lt; TAM_MAX_BITS) |     0, CAT_CNST | SLS_ENABLED   | US_ENABLED  },</v>
      </c>
    </row>
    <row r="145" spans="1:1">
      <c r="A145" s="155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",SOURCE!$R$2-LEN(SOURCE!F145)+2), "")&amp;"("&amp;
      SUBSTITUTE(TEXT(SOURCE!G145,"??0"),"  ","")&amp;" &lt;&lt; TAM_MAX_BITS) |"&amp; IF(SOURCE!$S$2-3 &gt;= 0, REPT(" ",SOURCE!$S$2-5+4+1-1-LEN(SUBSTITUTE(SUBSTITUTE(TEXT(SOURCE!H145,"????0"),"  ","")," ",""))), "")&amp;
      SUBSTITUTE(SUBSTITUTE(TEXT(SOURCE!H145,"????0"),"  ","")," ","")&amp;","&amp; IF(SOURCE!$T$2-3 &gt;= 0, REPT(" ",SOURCE!$T$2-3-5), "")&amp;
      SOURCE!I145&amp;" | "&amp; IF(SOURCE!$U$2-LEN(SOURCE!I145) &gt;= 0, REPT(" ",SOURCE!$U$2-LEN(SOURCE!I145)), "")&amp;
      SOURCE!J145&amp;      IF(SOURCE!$V$2-LEN(SOURCE!J145) &gt;= 0, REPT(" ",SOURCE!$V$2-LEN(SOURCE!J145)), "")&amp;
  " | "&amp; SOURCE!K145&amp;      IF(SOURCE!$X$2-LEN(SOURCE!K145) &gt;= 0, REPT(" ",SOURCE!$X$2-LEN(SOURCE!K145)), "")&amp;
      "},"&amp;IF(SOURCE!L145&lt;&gt;"",""&amp;SOURCE!L145,"")
 )
)
)</f>
        <v>/*  136 */  { fnConstant,                   8,                           "e" STD_SUB_E,                                 "e" STD_SUB_E,                                 (0 &lt;&lt; TAM_MAX_BITS) |     0, CAT_CNST | SLS_ENABLED   | US_ENABLED  },</v>
      </c>
    </row>
    <row r="146" spans="1:1">
      <c r="A146" s="155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",SOURCE!$R$2-LEN(SOURCE!F146)+2), "")&amp;"("&amp;
      SUBSTITUTE(TEXT(SOURCE!G146,"??0"),"  ","")&amp;" &lt;&lt; TAM_MAX_BITS) |"&amp; IF(SOURCE!$S$2-3 &gt;= 0, REPT(" ",SOURCE!$S$2-5+4+1-1-LEN(SUBSTITUTE(SUBSTITUTE(TEXT(SOURCE!H146,"????0"),"  ","")," ",""))), "")&amp;
      SUBSTITUTE(SUBSTITUTE(TEXT(SOURCE!H146,"????0"),"  ","")," ","")&amp;","&amp; IF(SOURCE!$T$2-3 &gt;= 0, REPT(" ",SOURCE!$T$2-3-5), "")&amp;
      SOURCE!I146&amp;" | "&amp; IF(SOURCE!$U$2-LEN(SOURCE!I146) &gt;= 0, REPT(" ",SOURCE!$U$2-LEN(SOURCE!I146)), "")&amp;
      SOURCE!J146&amp;      IF(SOURCE!$V$2-LEN(SOURCE!J146) &gt;= 0, REPT(" ",SOURCE!$V$2-LEN(SOURCE!J146)), "")&amp;
  " | "&amp; SOURCE!K146&amp;      IF(SOURCE!$X$2-LEN(SOURCE!K146) &gt;= 0, REPT(" ",SOURCE!$X$2-LEN(SOURCE!K146)), "")&amp;
      "},"&amp;IF(SOURCE!L146&lt;&gt;"",""&amp;SOURCE!L146,"")
 )
)
)</f>
        <v>/*  137 */  { fnConstant,                   9,                           "F",                                           "F",                                           (0 &lt;&lt; TAM_MAX_BITS) |     0, CAT_CNST | SLS_ENABLED   | US_ENABLED  },</v>
      </c>
    </row>
    <row r="147" spans="1:1">
      <c r="A147" s="155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",SOURCE!$R$2-LEN(SOURCE!F147)+2), "")&amp;"("&amp;
      SUBSTITUTE(TEXT(SOURCE!G147,"??0"),"  ","")&amp;" &lt;&lt; TAM_MAX_BITS) |"&amp; IF(SOURCE!$S$2-3 &gt;= 0, REPT(" ",SOURCE!$S$2-5+4+1-1-LEN(SUBSTITUTE(SUBSTITUTE(TEXT(SOURCE!H147,"????0"),"  ","")," ",""))), "")&amp;
      SUBSTITUTE(SUBSTITUTE(TEXT(SOURCE!H147,"????0"),"  ","")," ","")&amp;","&amp; IF(SOURCE!$T$2-3 &gt;= 0, REPT(" ",SOURCE!$T$2-3-5), "")&amp;
      SOURCE!I147&amp;" | "&amp; IF(SOURCE!$U$2-LEN(SOURCE!I147) &gt;= 0, REPT(" ",SOURCE!$U$2-LEN(SOURCE!I147)), "")&amp;
      SOURCE!J147&amp;      IF(SOURCE!$V$2-LEN(SOURCE!J147) &gt;= 0, REPT(" ",SOURCE!$V$2-LEN(SOURCE!J147)), "")&amp;
  " | "&amp; SOURCE!K147&amp;      IF(SOURCE!$X$2-LEN(SOURCE!K147) &gt;= 0, REPT(" ",SOURCE!$X$2-LEN(SOURCE!K147)), "")&amp;
      "},"&amp;IF(SOURCE!L147&lt;&gt;"",""&amp;SOURCE!L147,"")
 )
)
)</f>
        <v>/*  138 */  { fnConstant,                   10,                          "F" STD_SUB_alpha,                             "F" STD_SUB_alpha,                             (0 &lt;&lt; TAM_MAX_BITS) |     0, CAT_CNST | SLS_ENABLED   | US_ENABLED  },</v>
      </c>
    </row>
    <row r="148" spans="1:1">
      <c r="A148" s="155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",SOURCE!$R$2-LEN(SOURCE!F148)+2), "")&amp;"("&amp;
      SUBSTITUTE(TEXT(SOURCE!G148,"??0"),"  ","")&amp;" &lt;&lt; TAM_MAX_BITS) |"&amp; IF(SOURCE!$S$2-3 &gt;= 0, REPT(" ",SOURCE!$S$2-5+4+1-1-LEN(SUBSTITUTE(SUBSTITUTE(TEXT(SOURCE!H148,"????0"),"  ","")," ",""))), "")&amp;
      SUBSTITUTE(SUBSTITUTE(TEXT(SOURCE!H148,"????0"),"  ","")," ","")&amp;","&amp; IF(SOURCE!$T$2-3 &gt;= 0, REPT(" ",SOURCE!$T$2-3-5), "")&amp;
      SOURCE!I148&amp;" | "&amp; IF(SOURCE!$U$2-LEN(SOURCE!I148) &gt;= 0, REPT(" ",SOURCE!$U$2-LEN(SOURCE!I148)), "")&amp;
      SOURCE!J148&amp;      IF(SOURCE!$V$2-LEN(SOURCE!J148) &gt;= 0, REPT(" ",SOURCE!$V$2-LEN(SOURCE!J148)), "")&amp;
  " | "&amp; SOURCE!K148&amp;      IF(SOURCE!$X$2-LEN(SOURCE!K148) &gt;= 0, REPT(" ",SOURCE!$X$2-LEN(SOURCE!K148)), "")&amp;
      "},"&amp;IF(SOURCE!L148&lt;&gt;"",""&amp;SOURCE!L148,"")
 )
)
)</f>
        <v>/*  139 */  { fnConstant,                   11,                          "F" STD_SUB_delta,                             "F" STD_SUB_delta,                             (0 &lt;&lt; TAM_MAX_BITS) |     0, CAT_CNST | SLS_ENABLED   | US_ENABLED  },</v>
      </c>
    </row>
    <row r="149" spans="1:1">
      <c r="A149" s="155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",SOURCE!$R$2-LEN(SOURCE!F149)+2), "")&amp;"("&amp;
      SUBSTITUTE(TEXT(SOURCE!G149,"??0"),"  ","")&amp;" &lt;&lt; TAM_MAX_BITS) |"&amp; IF(SOURCE!$S$2-3 &gt;= 0, REPT(" ",SOURCE!$S$2-5+4+1-1-LEN(SUBSTITUTE(SUBSTITUTE(TEXT(SOURCE!H149,"????0"),"  ","")," ",""))), "")&amp;
      SUBSTITUTE(SUBSTITUTE(TEXT(SOURCE!H149,"????0"),"  ","")," ","")&amp;","&amp; IF(SOURCE!$T$2-3 &gt;= 0, REPT(" ",SOURCE!$T$2-3-5), "")&amp;
      SOURCE!I149&amp;" | "&amp; IF(SOURCE!$U$2-LEN(SOURCE!I149) &gt;= 0, REPT(" ",SOURCE!$U$2-LEN(SOURCE!I149)), "")&amp;
      SOURCE!J149&amp;      IF(SOURCE!$V$2-LEN(SOURCE!J149) &gt;= 0, REPT(" ",SOURCE!$V$2-LEN(SOURCE!J149)), "")&amp;
  " | "&amp; SOURCE!K149&amp;      IF(SOURCE!$X$2-LEN(SOURCE!K149) &gt;= 0, REPT(" ",SOURCE!$X$2-LEN(SOURCE!K149)), "")&amp;
      "},"&amp;IF(SOURCE!L149&lt;&gt;"",""&amp;SOURCE!L149,"")
 )
)
)</f>
        <v>/*  140 */  { fnConstant,                   12,                          "G",                                           "G",                                           (0 &lt;&lt; TAM_MAX_BITS) |     0, CAT_CNST | SLS_ENABLED   | US_ENABLED  },</v>
      </c>
    </row>
    <row r="150" spans="1:1">
      <c r="A150" s="155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",SOURCE!$R$2-LEN(SOURCE!F150)+2), "")&amp;"("&amp;
      SUBSTITUTE(TEXT(SOURCE!G150,"??0"),"  ","")&amp;" &lt;&lt; TAM_MAX_BITS) |"&amp; IF(SOURCE!$S$2-3 &gt;= 0, REPT(" ",SOURCE!$S$2-5+4+1-1-LEN(SUBSTITUTE(SUBSTITUTE(TEXT(SOURCE!H150,"????0"),"  ","")," ",""))), "")&amp;
      SUBSTITUTE(SUBSTITUTE(TEXT(SOURCE!H150,"????0"),"  ","")," ","")&amp;","&amp; IF(SOURCE!$T$2-3 &gt;= 0, REPT(" ",SOURCE!$T$2-3-5), "")&amp;
      SOURCE!I150&amp;" | "&amp; IF(SOURCE!$U$2-LEN(SOURCE!I150) &gt;= 0, REPT(" ",SOURCE!$U$2-LEN(SOURCE!I150)), "")&amp;
      SOURCE!J150&amp;      IF(SOURCE!$V$2-LEN(SOURCE!J150) &gt;= 0, REPT(" ",SOURCE!$V$2-LEN(SOURCE!J150)), "")&amp;
  " | "&amp; SOURCE!K150&amp;      IF(SOURCE!$X$2-LEN(SOURCE!K150) &gt;= 0, REPT(" ",SOURCE!$X$2-LEN(SOURCE!K150)), "")&amp;
      "},"&amp;IF(SOURCE!L150&lt;&gt;"",""&amp;SOURCE!L150,"")
 )
)
)</f>
        <v>/*  141 */  { fnConstant,                   13,                          "G" STD_SUB_0,                                 "G" STD_SUB_0,                                 (0 &lt;&lt; TAM_MAX_BITS) |     0, CAT_CNST | SLS_ENABLED   | US_ENABLED  },</v>
      </c>
    </row>
    <row r="151" spans="1:1">
      <c r="A151" s="155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",SOURCE!$R$2-LEN(SOURCE!F151)+2), "")&amp;"("&amp;
      SUBSTITUTE(TEXT(SOURCE!G151,"??0"),"  ","")&amp;" &lt;&lt; TAM_MAX_BITS) |"&amp; IF(SOURCE!$S$2-3 &gt;= 0, REPT(" ",SOURCE!$S$2-5+4+1-1-LEN(SUBSTITUTE(SUBSTITUTE(TEXT(SOURCE!H151,"????0"),"  ","")," ",""))), "")&amp;
      SUBSTITUTE(SUBSTITUTE(TEXT(SOURCE!H151,"????0"),"  ","")," ","")&amp;","&amp; IF(SOURCE!$T$2-3 &gt;= 0, REPT(" ",SOURCE!$T$2-3-5), "")&amp;
      SOURCE!I151&amp;" | "&amp; IF(SOURCE!$U$2-LEN(SOURCE!I151) &gt;= 0, REPT(" ",SOURCE!$U$2-LEN(SOURCE!I151)), "")&amp;
      SOURCE!J151&amp;      IF(SOURCE!$V$2-LEN(SOURCE!J151) &gt;= 0, REPT(" ",SOURCE!$V$2-LEN(SOURCE!J151)), "")&amp;
  " | "&amp; SOURCE!K151&amp;      IF(SOURCE!$X$2-LEN(SOURCE!K151) &gt;= 0, REPT(" ",SOURCE!$X$2-LEN(SOURCE!K151)), "")&amp;
      "},"&amp;IF(SOURCE!L151&lt;&gt;"",""&amp;SOURCE!L151,"")
 )
)
)</f>
        <v>/*  142 */  { fnConstant,                   14,                          "G" STD_SUB_C,                                 "G" STD_SUB_C,                                 (0 &lt;&lt; TAM_MAX_BITS) |     0, CAT_CNST | SLS_ENABLED   | US_ENABLED  },</v>
      </c>
    </row>
    <row r="152" spans="1:1">
      <c r="A152" s="155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",SOURCE!$R$2-LEN(SOURCE!F152)+2), "")&amp;"("&amp;
      SUBSTITUTE(TEXT(SOURCE!G152,"??0"),"  ","")&amp;" &lt;&lt; TAM_MAX_BITS) |"&amp; IF(SOURCE!$S$2-3 &gt;= 0, REPT(" ",SOURCE!$S$2-5+4+1-1-LEN(SUBSTITUTE(SUBSTITUTE(TEXT(SOURCE!H152,"????0"),"  ","")," ",""))), "")&amp;
      SUBSTITUTE(SUBSTITUTE(TEXT(SOURCE!H152,"????0"),"  ","")," ","")&amp;","&amp; IF(SOURCE!$T$2-3 &gt;= 0, REPT(" ",SOURCE!$T$2-3-5), "")&amp;
      SOURCE!I152&amp;" | "&amp; IF(SOURCE!$U$2-LEN(SOURCE!I152) &gt;= 0, REPT(" ",SOURCE!$U$2-LEN(SOURCE!I152)), "")&amp;
      SOURCE!J152&amp;      IF(SOURCE!$V$2-LEN(SOURCE!J152) &gt;= 0, REPT(" ",SOURCE!$V$2-LEN(SOURCE!J152)), "")&amp;
  " | "&amp; SOURCE!K152&amp;      IF(SOURCE!$X$2-LEN(SOURCE!K152) &gt;= 0, REPT(" ",SOURCE!$X$2-LEN(SOURCE!K152)), "")&amp;
      "},"&amp;IF(SOURCE!L152&lt;&gt;"",""&amp;SOURCE!L152,"")
 )
)
)</f>
        <v>/*  143 */  { fnConstant,                   15,                          "g" STD_SUB_e,                                 "g" STD_SUB_e,                                 (0 &lt;&lt; TAM_MAX_BITS) |     0, CAT_CNST | SLS_ENABLED   | US_ENABLED  },</v>
      </c>
    </row>
    <row r="153" spans="1:1">
      <c r="A153" s="155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",SOURCE!$R$2-LEN(SOURCE!F153)+2), "")&amp;"("&amp;
      SUBSTITUTE(TEXT(SOURCE!G153,"??0"),"  ","")&amp;" &lt;&lt; TAM_MAX_BITS) |"&amp; IF(SOURCE!$S$2-3 &gt;= 0, REPT(" ",SOURCE!$S$2-5+4+1-1-LEN(SUBSTITUTE(SUBSTITUTE(TEXT(SOURCE!H153,"????0"),"  ","")," ",""))), "")&amp;
      SUBSTITUTE(SUBSTITUTE(TEXT(SOURCE!H153,"????0"),"  ","")," ","")&amp;","&amp; IF(SOURCE!$T$2-3 &gt;= 0, REPT(" ",SOURCE!$T$2-3-5), "")&amp;
      SOURCE!I153&amp;" | "&amp; IF(SOURCE!$U$2-LEN(SOURCE!I153) &gt;= 0, REPT(" ",SOURCE!$U$2-LEN(SOURCE!I153)), "")&amp;
      SOURCE!J153&amp;      IF(SOURCE!$V$2-LEN(SOURCE!J153) &gt;= 0, REPT(" ",SOURCE!$V$2-LEN(SOURCE!J153)), "")&amp;
  " | "&amp; SOURCE!K153&amp;      IF(SOURCE!$X$2-LEN(SOURCE!K153) &gt;= 0, REPT(" ",SOURCE!$X$2-LEN(SOURCE!K153)), "")&amp;
      "},"&amp;IF(SOURCE!L153&lt;&gt;"",""&amp;SOURCE!L153,"")
 )
)
)</f>
        <v>/*  144 */  { fnConstant,                   16,                          "GM" STD_SUB_EARTH,                            "GM" STD_SUB_EARTH,                            (0 &lt;&lt; TAM_MAX_BITS) |     0, CAT_CNST | SLS_ENABLED   | US_ENABLED  },</v>
      </c>
    </row>
    <row r="154" spans="1:1">
      <c r="A154" s="155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",SOURCE!$R$2-LEN(SOURCE!F154)+2), "")&amp;"("&amp;
      SUBSTITUTE(TEXT(SOURCE!G154,"??0"),"  ","")&amp;" &lt;&lt; TAM_MAX_BITS) |"&amp; IF(SOURCE!$S$2-3 &gt;= 0, REPT(" ",SOURCE!$S$2-5+4+1-1-LEN(SUBSTITUTE(SUBSTITUTE(TEXT(SOURCE!H154,"????0"),"  ","")," ",""))), "")&amp;
      SUBSTITUTE(SUBSTITUTE(TEXT(SOURCE!H154,"????0"),"  ","")," ","")&amp;","&amp; IF(SOURCE!$T$2-3 &gt;= 0, REPT(" ",SOURCE!$T$2-3-5), "")&amp;
      SOURCE!I154&amp;" | "&amp; IF(SOURCE!$U$2-LEN(SOURCE!I154) &gt;= 0, REPT(" ",SOURCE!$U$2-LEN(SOURCE!I154)), "")&amp;
      SOURCE!J154&amp;      IF(SOURCE!$V$2-LEN(SOURCE!J154) &gt;= 0, REPT(" ",SOURCE!$V$2-LEN(SOURCE!J154)), "")&amp;
  " | "&amp; SOURCE!K154&amp;      IF(SOURCE!$X$2-LEN(SOURCE!K154) &gt;= 0, REPT(" ",SOURCE!$X$2-LEN(SOURCE!K154)), "")&amp;
      "},"&amp;IF(SOURCE!L154&lt;&gt;"",""&amp;SOURCE!L154,"")
 )
)
)</f>
        <v>/*  145 */  { fnConstant,                   17,                          "g" STD_SUB_EARTH,                             "g" STD_SUB_EARTH,                             (0 &lt;&lt; TAM_MAX_BITS) |     0, CAT_CNST | SLS_ENABLED   | US_ENABLED  },</v>
      </c>
    </row>
    <row r="155" spans="1:1">
      <c r="A155" s="155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",SOURCE!$R$2-LEN(SOURCE!F155)+2), "")&amp;"("&amp;
      SUBSTITUTE(TEXT(SOURCE!G155,"??0"),"  ","")&amp;" &lt;&lt; TAM_MAX_BITS) |"&amp; IF(SOURCE!$S$2-3 &gt;= 0, REPT(" ",SOURCE!$S$2-5+4+1-1-LEN(SUBSTITUTE(SUBSTITUTE(TEXT(SOURCE!H155,"????0"),"  ","")," ",""))), "")&amp;
      SUBSTITUTE(SUBSTITUTE(TEXT(SOURCE!H155,"????0"),"  ","")," ","")&amp;","&amp; IF(SOURCE!$T$2-3 &gt;= 0, REPT(" ",SOURCE!$T$2-3-5), "")&amp;
      SOURCE!I155&amp;" | "&amp; IF(SOURCE!$U$2-LEN(SOURCE!I155) &gt;= 0, REPT(" ",SOURCE!$U$2-LEN(SOURCE!I155)), "")&amp;
      SOURCE!J155&amp;      IF(SOURCE!$V$2-LEN(SOURCE!J155) &gt;= 0, REPT(" ",SOURCE!$V$2-LEN(SOURCE!J155)), "")&amp;
  " | "&amp; SOURCE!K155&amp;      IF(SOURCE!$X$2-LEN(SOURCE!K155) &gt;= 0, REPT(" ",SOURCE!$X$2-LEN(SOURCE!K155)), "")&amp;
      "},"&amp;IF(SOURCE!L155&lt;&gt;"",""&amp;SOURCE!L155,"")
 )
)
)</f>
        <v>/*  146 */  { fnConstant,                   18,                          STD_PLANCK,                                    STD_PLANCK,                                    (0 &lt;&lt; TAM_MAX_BITS) |     0, CAT_CNST | SLS_ENABLED   | US_ENABLED  },</v>
      </c>
    </row>
    <row r="156" spans="1:1">
      <c r="A156" s="155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",SOURCE!$R$2-LEN(SOURCE!F156)+2), "")&amp;"("&amp;
      SUBSTITUTE(TEXT(SOURCE!G156,"??0"),"  ","")&amp;" &lt;&lt; TAM_MAX_BITS) |"&amp; IF(SOURCE!$S$2-3 &gt;= 0, REPT(" ",SOURCE!$S$2-5+4+1-1-LEN(SUBSTITUTE(SUBSTITUTE(TEXT(SOURCE!H156,"????0"),"  ","")," ",""))), "")&amp;
      SUBSTITUTE(SUBSTITUTE(TEXT(SOURCE!H156,"????0"),"  ","")," ","")&amp;","&amp; IF(SOURCE!$T$2-3 &gt;= 0, REPT(" ",SOURCE!$T$2-3-5), "")&amp;
      SOURCE!I156&amp;" | "&amp; IF(SOURCE!$U$2-LEN(SOURCE!I156) &gt;= 0, REPT(" ",SOURCE!$U$2-LEN(SOURCE!I156)), "")&amp;
      SOURCE!J156&amp;      IF(SOURCE!$V$2-LEN(SOURCE!J156) &gt;= 0, REPT(" ",SOURCE!$V$2-LEN(SOURCE!J156)), "")&amp;
  " | "&amp; SOURCE!K156&amp;      IF(SOURCE!$X$2-LEN(SOURCE!K156) &gt;= 0, REPT(" ",SOURCE!$X$2-LEN(SOURCE!K156)), "")&amp;
      "},"&amp;IF(SOURCE!L156&lt;&gt;"",""&amp;SOURCE!L156,"")
 )
)
)</f>
        <v>/*  147 */  { fnConstant,                   19,                          STD_PLANCK_2PI,                                STD_PLANCK_2PI,                                (0 &lt;&lt; TAM_MAX_BITS) |     0, CAT_CNST | SLS_ENABLED   | US_ENABLED  },</v>
      </c>
    </row>
    <row r="157" spans="1:1">
      <c r="A157" s="155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",SOURCE!$R$2-LEN(SOURCE!F157)+2), "")&amp;"("&amp;
      SUBSTITUTE(TEXT(SOURCE!G157,"??0"),"  ","")&amp;" &lt;&lt; TAM_MAX_BITS) |"&amp; IF(SOURCE!$S$2-3 &gt;= 0, REPT(" ",SOURCE!$S$2-5+4+1-1-LEN(SUBSTITUTE(SUBSTITUTE(TEXT(SOURCE!H157,"????0"),"  ","")," ",""))), "")&amp;
      SUBSTITUTE(SUBSTITUTE(TEXT(SOURCE!H157,"????0"),"  ","")," ","")&amp;","&amp; IF(SOURCE!$T$2-3 &gt;= 0, REPT(" ",SOURCE!$T$2-3-5), "")&amp;
      SOURCE!I157&amp;" | "&amp; IF(SOURCE!$U$2-LEN(SOURCE!I157) &gt;= 0, REPT(" ",SOURCE!$U$2-LEN(SOURCE!I157)), "")&amp;
      SOURCE!J157&amp;      IF(SOURCE!$V$2-LEN(SOURCE!J157) &gt;= 0, REPT(" ",SOURCE!$V$2-LEN(SOURCE!J157)), "")&amp;
  " | "&amp; SOURCE!K157&amp;      IF(SOURCE!$X$2-LEN(SOURCE!K157) &gt;= 0, REPT(" ",SOURCE!$X$2-LEN(SOURCE!K157)), "")&amp;
      "},"&amp;IF(SOURCE!L157&lt;&gt;"",""&amp;SOURCE!L157,"")
 )
)
)</f>
        <v>/*  148 */  { fnConstant,                   20,                          "k",                                           "k",                                           (0 &lt;&lt; TAM_MAX_BITS) |     0, CAT_CNST | SLS_ENABLED   | US_ENABLED  },</v>
      </c>
    </row>
    <row r="158" spans="1:1">
      <c r="A158" s="155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",SOURCE!$R$2-LEN(SOURCE!F158)+2), "")&amp;"("&amp;
      SUBSTITUTE(TEXT(SOURCE!G158,"??0"),"  ","")&amp;" &lt;&lt; TAM_MAX_BITS) |"&amp; IF(SOURCE!$S$2-3 &gt;= 0, REPT(" ",SOURCE!$S$2-5+4+1-1-LEN(SUBSTITUTE(SUBSTITUTE(TEXT(SOURCE!H158,"????0"),"  ","")," ",""))), "")&amp;
      SUBSTITUTE(SUBSTITUTE(TEXT(SOURCE!H158,"????0"),"  ","")," ","")&amp;","&amp; IF(SOURCE!$T$2-3 &gt;= 0, REPT(" ",SOURCE!$T$2-3-5), "")&amp;
      SOURCE!I158&amp;" | "&amp; IF(SOURCE!$U$2-LEN(SOURCE!I158) &gt;= 0, REPT(" ",SOURCE!$U$2-LEN(SOURCE!I158)), "")&amp;
      SOURCE!J158&amp;      IF(SOURCE!$V$2-LEN(SOURCE!J158) &gt;= 0, REPT(" ",SOURCE!$V$2-LEN(SOURCE!J158)), "")&amp;
  " | "&amp; SOURCE!K158&amp;      IF(SOURCE!$X$2-LEN(SOURCE!K158) &gt;= 0, REPT(" ",SOURCE!$X$2-LEN(SOURCE!K158)), "")&amp;
      "},"&amp;IF(SOURCE!L158&lt;&gt;"",""&amp;SOURCE!L158,"")
 )
)
)</f>
        <v>/*  149 */  { fnConstant,                   21,                          "K" STD_SUB_J,                                 "K" STD_SUB_J,                                 (0 &lt;&lt; TAM_MAX_BITS) |     0, CAT_CNST | SLS_ENABLED   | US_ENABLED  },</v>
      </c>
    </row>
    <row r="159" spans="1:1">
      <c r="A159" s="155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",SOURCE!$R$2-LEN(SOURCE!F159)+2), "")&amp;"("&amp;
      SUBSTITUTE(TEXT(SOURCE!G159,"??0"),"  ","")&amp;" &lt;&lt; TAM_MAX_BITS) |"&amp; IF(SOURCE!$S$2-3 &gt;= 0, REPT(" ",SOURCE!$S$2-5+4+1-1-LEN(SUBSTITUTE(SUBSTITUTE(TEXT(SOURCE!H159,"????0"),"  ","")," ",""))), "")&amp;
      SUBSTITUTE(SUBSTITUTE(TEXT(SOURCE!H159,"????0"),"  ","")," ","")&amp;","&amp; IF(SOURCE!$T$2-3 &gt;= 0, REPT(" ",SOURCE!$T$2-3-5), "")&amp;
      SOURCE!I159&amp;" | "&amp; IF(SOURCE!$U$2-LEN(SOURCE!I159) &gt;= 0, REPT(" ",SOURCE!$U$2-LEN(SOURCE!I159)), "")&amp;
      SOURCE!J159&amp;      IF(SOURCE!$V$2-LEN(SOURCE!J159) &gt;= 0, REPT(" ",SOURCE!$V$2-LEN(SOURCE!J159)), "")&amp;
  " | "&amp; SOURCE!K159&amp;      IF(SOURCE!$X$2-LEN(SOURCE!K159) &gt;= 0, REPT(" ",SOURCE!$X$2-LEN(SOURCE!K159)), "")&amp;
      "},"&amp;IF(SOURCE!L159&lt;&gt;"",""&amp;SOURCE!L159,"")
 )
)
)</f>
        <v>/*  150 */  { fnConstant,                   22,                          "l" STD_SUB_P STD_SUB_L,                       "l" STD_SUB_P STD_SUB_L,                       (0 &lt;&lt; TAM_MAX_BITS) |     0, CAT_CNST | SLS_ENABLED   | US_ENABLED  },</v>
      </c>
    </row>
    <row r="160" spans="1:1">
      <c r="A160" s="155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",SOURCE!$R$2-LEN(SOURCE!F160)+2), "")&amp;"("&amp;
      SUBSTITUTE(TEXT(SOURCE!G160,"??0"),"  ","")&amp;" &lt;&lt; TAM_MAX_BITS) |"&amp; IF(SOURCE!$S$2-3 &gt;= 0, REPT(" ",SOURCE!$S$2-5+4+1-1-LEN(SUBSTITUTE(SUBSTITUTE(TEXT(SOURCE!H160,"????0"),"  ","")," ",""))), "")&amp;
      SUBSTITUTE(SUBSTITUTE(TEXT(SOURCE!H160,"????0"),"  ","")," ","")&amp;","&amp; IF(SOURCE!$T$2-3 &gt;= 0, REPT(" ",SOURCE!$T$2-3-5), "")&amp;
      SOURCE!I160&amp;" | "&amp; IF(SOURCE!$U$2-LEN(SOURCE!I160) &gt;= 0, REPT(" ",SOURCE!$U$2-LEN(SOURCE!I160)), "")&amp;
      SOURCE!J160&amp;      IF(SOURCE!$V$2-LEN(SOURCE!J160) &gt;= 0, REPT(" ",SOURCE!$V$2-LEN(SOURCE!J160)), "")&amp;
  " | "&amp; SOURCE!K160&amp;      IF(SOURCE!$X$2-LEN(SOURCE!K160) &gt;= 0, REPT(" ",SOURCE!$X$2-LEN(SOURCE!K160)), "")&amp;
      "},"&amp;IF(SOURCE!L160&lt;&gt;"",""&amp;SOURCE!L160,"")
 )
)
)</f>
        <v>/*  151 */  { fnConstant,                   23,                          "m" STD_SUB_e,                                 "m" STD_SUB_e,                                 (0 &lt;&lt; TAM_MAX_BITS) |     0, CAT_CNST | SLS_ENABLED   | US_ENABLED  },</v>
      </c>
    </row>
    <row r="161" spans="1:1">
      <c r="A161" s="155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",SOURCE!$R$2-LEN(SOURCE!F161)+2), "")&amp;"("&amp;
      SUBSTITUTE(TEXT(SOURCE!G161,"??0"),"  ","")&amp;" &lt;&lt; TAM_MAX_BITS) |"&amp; IF(SOURCE!$S$2-3 &gt;= 0, REPT(" ",SOURCE!$S$2-5+4+1-1-LEN(SUBSTITUTE(SUBSTITUTE(TEXT(SOURCE!H161,"????0"),"  ","")," ",""))), "")&amp;
      SUBSTITUTE(SUBSTITUTE(TEXT(SOURCE!H161,"????0"),"  ","")," ","")&amp;","&amp; IF(SOURCE!$T$2-3 &gt;= 0, REPT(" ",SOURCE!$T$2-3-5), "")&amp;
      SOURCE!I161&amp;" | "&amp; IF(SOURCE!$U$2-LEN(SOURCE!I161) &gt;= 0, REPT(" ",SOURCE!$U$2-LEN(SOURCE!I161)), "")&amp;
      SOURCE!J161&amp;      IF(SOURCE!$V$2-LEN(SOURCE!J161) &gt;= 0, REPT(" ",SOURCE!$V$2-LEN(SOURCE!J161)), "")&amp;
  " | "&amp; SOURCE!K161&amp;      IF(SOURCE!$X$2-LEN(SOURCE!K161) &gt;= 0, REPT(" ",SOURCE!$X$2-LEN(SOURCE!K161)), "")&amp;
      "},"&amp;IF(SOURCE!L161&lt;&gt;"",""&amp;SOURCE!L161,"")
 )
)
)</f>
        <v>/*  152 */  { fnConstant,                   24,                          "M" STD_SUB_M STD_SUB_o STD_SUB_o STD_SUB_n,   "M" STD_SUB_M STD_SUB_o STD_SUB_o STD_SUB_n,   (0 &lt;&lt; TAM_MAX_BITS) |     0, CAT_CNST | SLS_ENABLED   | US_ENABLED  },</v>
      </c>
    </row>
    <row r="162" spans="1:1">
      <c r="A162" s="155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",SOURCE!$R$2-LEN(SOURCE!F162)+2), "")&amp;"("&amp;
      SUBSTITUTE(TEXT(SOURCE!G162,"??0"),"  ","")&amp;" &lt;&lt; TAM_MAX_BITS) |"&amp; IF(SOURCE!$S$2-3 &gt;= 0, REPT(" ",SOURCE!$S$2-5+4+1-1-LEN(SUBSTITUTE(SUBSTITUTE(TEXT(SOURCE!H162,"????0"),"  ","")," ",""))), "")&amp;
      SUBSTITUTE(SUBSTITUTE(TEXT(SOURCE!H162,"????0"),"  ","")," ","")&amp;","&amp; IF(SOURCE!$T$2-3 &gt;= 0, REPT(" ",SOURCE!$T$2-3-5), "")&amp;
      SOURCE!I162&amp;" | "&amp; IF(SOURCE!$U$2-LEN(SOURCE!I162) &gt;= 0, REPT(" ",SOURCE!$U$2-LEN(SOURCE!I162)), "")&amp;
      SOURCE!J162&amp;      IF(SOURCE!$V$2-LEN(SOURCE!J162) &gt;= 0, REPT(" ",SOURCE!$V$2-LEN(SOURCE!J162)), "")&amp;
  " | "&amp; SOURCE!K162&amp;      IF(SOURCE!$X$2-LEN(SOURCE!K162) &gt;= 0, REPT(" ",SOURCE!$X$2-LEN(SOURCE!K162)), "")&amp;
      "},"&amp;IF(SOURCE!L162&lt;&gt;"",""&amp;SOURCE!L162,"")
 )
)
)</f>
        <v>/*  153 */  { fnConstant,                   25,                          "m" STD_SUB_n,                                 "m" STD_SUB_n,                                 (0 &lt;&lt; TAM_MAX_BITS) |     0, CAT_CNST | SLS_ENABLED   | US_ENABLED  },</v>
      </c>
    </row>
    <row r="163" spans="1:1">
      <c r="A163" s="155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",SOURCE!$R$2-LEN(SOURCE!F163)+2), "")&amp;"("&amp;
      SUBSTITUTE(TEXT(SOURCE!G163,"??0"),"  ","")&amp;" &lt;&lt; TAM_MAX_BITS) |"&amp; IF(SOURCE!$S$2-3 &gt;= 0, REPT(" ",SOURCE!$S$2-5+4+1-1-LEN(SUBSTITUTE(SUBSTITUTE(TEXT(SOURCE!H163,"????0"),"  ","")," ",""))), "")&amp;
      SUBSTITUTE(SUBSTITUTE(TEXT(SOURCE!H163,"????0"),"  ","")," ","")&amp;","&amp; IF(SOURCE!$T$2-3 &gt;= 0, REPT(" ",SOURCE!$T$2-3-5), "")&amp;
      SOURCE!I163&amp;" | "&amp; IF(SOURCE!$U$2-LEN(SOURCE!I163) &gt;= 0, REPT(" ",SOURCE!$U$2-LEN(SOURCE!I163)), "")&amp;
      SOURCE!J163&amp;      IF(SOURCE!$V$2-LEN(SOURCE!J163) &gt;= 0, REPT(" ",SOURCE!$V$2-LEN(SOURCE!J163)), "")&amp;
  " | "&amp; SOURCE!K163&amp;      IF(SOURCE!$X$2-LEN(SOURCE!K163) &gt;= 0, REPT(" ",SOURCE!$X$2-LEN(SOURCE!K163)), "")&amp;
      "},"&amp;IF(SOURCE!L163&lt;&gt;"",""&amp;SOURCE!L163,"")
 )
)
)</f>
        <v>/*  154 */  { fnConstant,                   26,                          "m" STD_SUB_n "/m" STD_SUB_p,                  "m" STD_SUB_n "/m" STD_SUB_p,                  (0 &lt;&lt; TAM_MAX_BITS) |     0, CAT_CNST | SLS_ENABLED   | US_ENABLED  },</v>
      </c>
    </row>
    <row r="164" spans="1:1">
      <c r="A164" s="155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",SOURCE!$R$2-LEN(SOURCE!F164)+2), "")&amp;"("&amp;
      SUBSTITUTE(TEXT(SOURCE!G164,"??0"),"  ","")&amp;" &lt;&lt; TAM_MAX_BITS) |"&amp; IF(SOURCE!$S$2-3 &gt;= 0, REPT(" ",SOURCE!$S$2-5+4+1-1-LEN(SUBSTITUTE(SUBSTITUTE(TEXT(SOURCE!H164,"????0"),"  ","")," ",""))), "")&amp;
      SUBSTITUTE(SUBSTITUTE(TEXT(SOURCE!H164,"????0"),"  ","")," ","")&amp;","&amp; IF(SOURCE!$T$2-3 &gt;= 0, REPT(" ",SOURCE!$T$2-3-5), "")&amp;
      SOURCE!I164&amp;" | "&amp; IF(SOURCE!$U$2-LEN(SOURCE!I164) &gt;= 0, REPT(" ",SOURCE!$U$2-LEN(SOURCE!I164)), "")&amp;
      SOURCE!J164&amp;      IF(SOURCE!$V$2-LEN(SOURCE!J164) &gt;= 0, REPT(" ",SOURCE!$V$2-LEN(SOURCE!J164)), "")&amp;
  " | "&amp; SOURCE!K164&amp;      IF(SOURCE!$X$2-LEN(SOURCE!K164) &gt;= 0, REPT(" ",SOURCE!$X$2-LEN(SOURCE!K164)), "")&amp;
      "},"&amp;IF(SOURCE!L164&lt;&gt;"",""&amp;SOURCE!L164,"")
 )
)
)</f>
        <v>/*  155 */  { fnConstant,                   27,                          "m" STD_SUB_p,                                 "m" STD_SUB_p,                                 (0 &lt;&lt; TAM_MAX_BITS) |     0, CAT_CNST | SLS_ENABLED   | US_ENABLED  },</v>
      </c>
    </row>
    <row r="165" spans="1:1">
      <c r="A165" s="155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",SOURCE!$R$2-LEN(SOURCE!F165)+2), "")&amp;"("&amp;
      SUBSTITUTE(TEXT(SOURCE!G165,"??0"),"  ","")&amp;" &lt;&lt; TAM_MAX_BITS) |"&amp; IF(SOURCE!$S$2-3 &gt;= 0, REPT(" ",SOURCE!$S$2-5+4+1-1-LEN(SUBSTITUTE(SUBSTITUTE(TEXT(SOURCE!H165,"????0"),"  ","")," ",""))), "")&amp;
      SUBSTITUTE(SUBSTITUTE(TEXT(SOURCE!H165,"????0"),"  ","")," ","")&amp;","&amp; IF(SOURCE!$T$2-3 &gt;= 0, REPT(" ",SOURCE!$T$2-3-5), "")&amp;
      SOURCE!I165&amp;" | "&amp; IF(SOURCE!$U$2-LEN(SOURCE!I165) &gt;= 0, REPT(" ",SOURCE!$U$2-LEN(SOURCE!I165)), "")&amp;
      SOURCE!J165&amp;      IF(SOURCE!$V$2-LEN(SOURCE!J165) &gt;= 0, REPT(" ",SOURCE!$V$2-LEN(SOURCE!J165)), "")&amp;
  " | "&amp; SOURCE!K165&amp;      IF(SOURCE!$X$2-LEN(SOURCE!K165) &gt;= 0, REPT(" ",SOURCE!$X$2-LEN(SOURCE!K165)), "")&amp;
      "},"&amp;IF(SOURCE!L165&lt;&gt;"",""&amp;SOURCE!L165,"")
 )
)
)</f>
        <v>/*  156 */  { fnConstant,                   28,                          "m" STD_SUB_P STD_SUB_L,                       "m" STD_SUB_P STD_SUB_L,                       (0 &lt;&lt; TAM_MAX_BITS) |     0, CAT_CNST | SLS_ENABLED   | US_ENABLED  },</v>
      </c>
    </row>
    <row r="166" spans="1:1">
      <c r="A166" s="155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",SOURCE!$R$2-LEN(SOURCE!F166)+2), "")&amp;"("&amp;
      SUBSTITUTE(TEXT(SOURCE!G166,"??0"),"  ","")&amp;" &lt;&lt; TAM_MAX_BITS) |"&amp; IF(SOURCE!$S$2-3 &gt;= 0, REPT(" ",SOURCE!$S$2-5+4+1-1-LEN(SUBSTITUTE(SUBSTITUTE(TEXT(SOURCE!H166,"????0"),"  ","")," ",""))), "")&amp;
      SUBSTITUTE(SUBSTITUTE(TEXT(SOURCE!H166,"????0"),"  ","")," ","")&amp;","&amp; IF(SOURCE!$T$2-3 &gt;= 0, REPT(" ",SOURCE!$T$2-3-5), "")&amp;
      SOURCE!I166&amp;" | "&amp; IF(SOURCE!$U$2-LEN(SOURCE!I166) &gt;= 0, REPT(" ",SOURCE!$U$2-LEN(SOURCE!I166)), "")&amp;
      SOURCE!J166&amp;      IF(SOURCE!$V$2-LEN(SOURCE!J166) &gt;= 0, REPT(" ",SOURCE!$V$2-LEN(SOURCE!J166)), "")&amp;
  " | "&amp; SOURCE!K166&amp;      IF(SOURCE!$X$2-LEN(SOURCE!K166) &gt;= 0, REPT(" ",SOURCE!$X$2-LEN(SOURCE!K166)), "")&amp;
      "},"&amp;IF(SOURCE!L166&lt;&gt;"",""&amp;SOURCE!L166,"")
 )
)
)</f>
        <v>/*  157 */  { fnConstant,                   29,                          "m" STD_SUB_p "/m" STD_SUB_e,                  "m" STD_SUB_p "/m" STD_SUB_e,                  (0 &lt;&lt; TAM_MAX_BITS) |     0, CAT_CNST | SLS_ENABLED   | US_ENABLED  },</v>
      </c>
    </row>
    <row r="167" spans="1:1">
      <c r="A167" s="155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",SOURCE!$R$2-LEN(SOURCE!F167)+2), "")&amp;"("&amp;
      SUBSTITUTE(TEXT(SOURCE!G167,"??0"),"  ","")&amp;" &lt;&lt; TAM_MAX_BITS) |"&amp; IF(SOURCE!$S$2-3 &gt;= 0, REPT(" ",SOURCE!$S$2-5+4+1-1-LEN(SUBSTITUTE(SUBSTITUTE(TEXT(SOURCE!H167,"????0"),"  ","")," ",""))), "")&amp;
      SUBSTITUTE(SUBSTITUTE(TEXT(SOURCE!H167,"????0"),"  ","")," ","")&amp;","&amp; IF(SOURCE!$T$2-3 &gt;= 0, REPT(" ",SOURCE!$T$2-3-5), "")&amp;
      SOURCE!I167&amp;" | "&amp; IF(SOURCE!$U$2-LEN(SOURCE!I167) &gt;= 0, REPT(" ",SOURCE!$U$2-LEN(SOURCE!I167)), "")&amp;
      SOURCE!J167&amp;      IF(SOURCE!$V$2-LEN(SOURCE!J167) &gt;= 0, REPT(" ",SOURCE!$V$2-LEN(SOURCE!J167)), "")&amp;
  " | "&amp; SOURCE!K167&amp;      IF(SOURCE!$X$2-LEN(SOURCE!K167) &gt;= 0, REPT(" ",SOURCE!$X$2-LEN(SOURCE!K167)), "")&amp;
      "},"&amp;IF(SOURCE!L167&lt;&gt;"",""&amp;SOURCE!L167,"")
 )
)
)</f>
        <v>/*  158 */  { fnConstant,                   30,                          "m" STD_SUB_u,                                 "m" STD_SUB_u,                                 (0 &lt;&lt; TAM_MAX_BITS) |     0, CAT_CNST | SLS_ENABLED   | US_ENABLED  },</v>
      </c>
    </row>
    <row r="168" spans="1:1">
      <c r="A168" s="155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",SOURCE!$R$2-LEN(SOURCE!F168)+2), "")&amp;"("&amp;
      SUBSTITUTE(TEXT(SOURCE!G168,"??0"),"  ","")&amp;" &lt;&lt; TAM_MAX_BITS) |"&amp; IF(SOURCE!$S$2-3 &gt;= 0, REPT(" ",SOURCE!$S$2-5+4+1-1-LEN(SUBSTITUTE(SUBSTITUTE(TEXT(SOURCE!H168,"????0"),"  ","")," ",""))), "")&amp;
      SUBSTITUTE(SUBSTITUTE(TEXT(SOURCE!H168,"????0"),"  ","")," ","")&amp;","&amp; IF(SOURCE!$T$2-3 &gt;= 0, REPT(" ",SOURCE!$T$2-3-5), "")&amp;
      SOURCE!I168&amp;" | "&amp; IF(SOURCE!$U$2-LEN(SOURCE!I168) &gt;= 0, REPT(" ",SOURCE!$U$2-LEN(SOURCE!I168)), "")&amp;
      SOURCE!J168&amp;      IF(SOURCE!$V$2-LEN(SOURCE!J168) &gt;= 0, REPT(" ",SOURCE!$V$2-LEN(SOURCE!J168)), "")&amp;
  " | "&amp; SOURCE!K168&amp;      IF(SOURCE!$X$2-LEN(SOURCE!K168) &gt;= 0, REPT(" ",SOURCE!$X$2-LEN(SOURCE!K168)), "")&amp;
      "},"&amp;IF(SOURCE!L168&lt;&gt;"",""&amp;SOURCE!L168,"")
 )
)
)</f>
        <v>/*  159 */  { fnConstant,                   31,                          "m" STD_SUB_u "c" STD_SUP_2,                   "m" STD_SUB_u "c" STD_SUP_2,                   (0 &lt;&lt; TAM_MAX_BITS) |     0, CAT_CNST | SLS_ENABLED   | US_ENABLED  },</v>
      </c>
    </row>
    <row r="169" spans="1:1">
      <c r="A169" s="155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",SOURCE!$R$2-LEN(SOURCE!F169)+2), "")&amp;"("&amp;
      SUBSTITUTE(TEXT(SOURCE!G169,"??0"),"  ","")&amp;" &lt;&lt; TAM_MAX_BITS) |"&amp; IF(SOURCE!$S$2-3 &gt;= 0, REPT(" ",SOURCE!$S$2-5+4+1-1-LEN(SUBSTITUTE(SUBSTITUTE(TEXT(SOURCE!H169,"????0"),"  ","")," ",""))), "")&amp;
      SUBSTITUTE(SUBSTITUTE(TEXT(SOURCE!H169,"????0"),"  ","")," ","")&amp;","&amp; IF(SOURCE!$T$2-3 &gt;= 0, REPT(" ",SOURCE!$T$2-3-5), "")&amp;
      SOURCE!I169&amp;" | "&amp; IF(SOURCE!$U$2-LEN(SOURCE!I169) &gt;= 0, REPT(" ",SOURCE!$U$2-LEN(SOURCE!I169)), "")&amp;
      SOURCE!J169&amp;      IF(SOURCE!$V$2-LEN(SOURCE!J169) &gt;= 0, REPT(" ",SOURCE!$V$2-LEN(SOURCE!J169)), "")&amp;
  " | "&amp; SOURCE!K169&amp;      IF(SOURCE!$X$2-LEN(SOURCE!K169) &gt;= 0, REPT(" ",SOURCE!$X$2-LEN(SOURCE!K169)), "")&amp;
      "},"&amp;IF(SOURCE!L169&lt;&gt;"",""&amp;SOURCE!L169,"")
 )
)
)</f>
        <v>/*  160 */  { fnConstant,                   32,                          "m" STD_SUB_mu,                                "m" STD_SUB_mu,                                (0 &lt;&lt; TAM_MAX_BITS) |     0, CAT_CNST | SLS_ENABLED   | US_ENABLED  },</v>
      </c>
    </row>
    <row r="170" spans="1:1">
      <c r="A170" s="155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",SOURCE!$R$2-LEN(SOURCE!F170)+2), "")&amp;"("&amp;
      SUBSTITUTE(TEXT(SOURCE!G170,"??0"),"  ","")&amp;" &lt;&lt; TAM_MAX_BITS) |"&amp; IF(SOURCE!$S$2-3 &gt;= 0, REPT(" ",SOURCE!$S$2-5+4+1-1-LEN(SUBSTITUTE(SUBSTITUTE(TEXT(SOURCE!H170,"????0"),"  ","")," ",""))), "")&amp;
      SUBSTITUTE(SUBSTITUTE(TEXT(SOURCE!H170,"????0"),"  ","")," ","")&amp;","&amp; IF(SOURCE!$T$2-3 &gt;= 0, REPT(" ",SOURCE!$T$2-3-5), "")&amp;
      SOURCE!I170&amp;" | "&amp; IF(SOURCE!$U$2-LEN(SOURCE!I170) &gt;= 0, REPT(" ",SOURCE!$U$2-LEN(SOURCE!I170)), "")&amp;
      SOURCE!J170&amp;      IF(SOURCE!$V$2-LEN(SOURCE!J170) &gt;= 0, REPT(" ",SOURCE!$V$2-LEN(SOURCE!J170)), "")&amp;
  " | "&amp; SOURCE!K170&amp;      IF(SOURCE!$X$2-LEN(SOURCE!K170) &gt;= 0, REPT(" ",SOURCE!$X$2-LEN(SOURCE!K170)), "")&amp;
      "},"&amp;IF(SOURCE!L170&lt;&gt;"",""&amp;SOURCE!L170,"")
 )
)
)</f>
        <v>/*  161 */  { fnConstant,                   33,                          "M" STD_SUB_SUN,                               "M" STD_SUB_SUN,                               (0 &lt;&lt; TAM_MAX_BITS) |     0, CAT_CNST | SLS_ENABLED   | US_ENABLED  },</v>
      </c>
    </row>
    <row r="171" spans="1:1">
      <c r="A171" s="155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",SOURCE!$R$2-LEN(SOURCE!F171)+2), "")&amp;"("&amp;
      SUBSTITUTE(TEXT(SOURCE!G171,"??0"),"  ","")&amp;" &lt;&lt; TAM_MAX_BITS) |"&amp; IF(SOURCE!$S$2-3 &gt;= 0, REPT(" ",SOURCE!$S$2-5+4+1-1-LEN(SUBSTITUTE(SUBSTITUTE(TEXT(SOURCE!H171,"????0"),"  ","")," ",""))), "")&amp;
      SUBSTITUTE(SUBSTITUTE(TEXT(SOURCE!H171,"????0"),"  ","")," ","")&amp;","&amp; IF(SOURCE!$T$2-3 &gt;= 0, REPT(" ",SOURCE!$T$2-3-5), "")&amp;
      SOURCE!I171&amp;" | "&amp; IF(SOURCE!$U$2-LEN(SOURCE!I171) &gt;= 0, REPT(" ",SOURCE!$U$2-LEN(SOURCE!I171)), "")&amp;
      SOURCE!J171&amp;      IF(SOURCE!$V$2-LEN(SOURCE!J171) &gt;= 0, REPT(" ",SOURCE!$V$2-LEN(SOURCE!J171)), "")&amp;
  " | "&amp; SOURCE!K171&amp;      IF(SOURCE!$X$2-LEN(SOURCE!K171) &gt;= 0, REPT(" ",SOURCE!$X$2-LEN(SOURCE!K171)), "")&amp;
      "},"&amp;IF(SOURCE!L171&lt;&gt;"",""&amp;SOURCE!L171,"")
 )
)
)</f>
        <v>/*  162 */  { fnConstant,                   34,                          "M" STD_SUB_EARTH,                             "M" STD_SUB_EARTH,                             (0 &lt;&lt; TAM_MAX_BITS) |     0, CAT_CNST | SLS_ENABLED   | US_ENABLED  },</v>
      </c>
    </row>
    <row r="172" spans="1:1">
      <c r="A172" s="155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",SOURCE!$R$2-LEN(SOURCE!F172)+2), "")&amp;"("&amp;
      SUBSTITUTE(TEXT(SOURCE!G172,"??0"),"  ","")&amp;" &lt;&lt; TAM_MAX_BITS) |"&amp; IF(SOURCE!$S$2-3 &gt;= 0, REPT(" ",SOURCE!$S$2-5+4+1-1-LEN(SUBSTITUTE(SUBSTITUTE(TEXT(SOURCE!H172,"????0"),"  ","")," ",""))), "")&amp;
      SUBSTITUTE(SUBSTITUTE(TEXT(SOURCE!H172,"????0"),"  ","")," ","")&amp;","&amp; IF(SOURCE!$T$2-3 &gt;= 0, REPT(" ",SOURCE!$T$2-3-5), "")&amp;
      SOURCE!I172&amp;" | "&amp; IF(SOURCE!$U$2-LEN(SOURCE!I172) &gt;= 0, REPT(" ",SOURCE!$U$2-LEN(SOURCE!I172)), "")&amp;
      SOURCE!J172&amp;      IF(SOURCE!$V$2-LEN(SOURCE!J172) &gt;= 0, REPT(" ",SOURCE!$V$2-LEN(SOURCE!J172)), "")&amp;
  " | "&amp; SOURCE!K172&amp;      IF(SOURCE!$X$2-LEN(SOURCE!K172) &gt;= 0, REPT(" ",SOURCE!$X$2-LEN(SOURCE!K172)), "")&amp;
      "},"&amp;IF(SOURCE!L172&lt;&gt;"",""&amp;SOURCE!L172,"")
 )
)
)</f>
        <v>/*  163 */  { fnConstant,                   35,                          "N" STD_SUB_A,                                 "N" STD_SUB_A,                                 (0 &lt;&lt; TAM_MAX_BITS) |     0, CAT_CNST | SLS_ENABLED   | US_ENABLED  },</v>
      </c>
    </row>
    <row r="173" spans="1:1">
      <c r="A173" s="155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",SOURCE!$R$2-LEN(SOURCE!F173)+2), "")&amp;"("&amp;
      SUBSTITUTE(TEXT(SOURCE!G173,"??0"),"  ","")&amp;" &lt;&lt; TAM_MAX_BITS) |"&amp; IF(SOURCE!$S$2-3 &gt;= 0, REPT(" ",SOURCE!$S$2-5+4+1-1-LEN(SUBSTITUTE(SUBSTITUTE(TEXT(SOURCE!H173,"????0"),"  ","")," ",""))), "")&amp;
      SUBSTITUTE(SUBSTITUTE(TEXT(SOURCE!H173,"????0"),"  ","")," ","")&amp;","&amp; IF(SOURCE!$T$2-3 &gt;= 0, REPT(" ",SOURCE!$T$2-3-5), "")&amp;
      SOURCE!I173&amp;" | "&amp; IF(SOURCE!$U$2-LEN(SOURCE!I173) &gt;= 0, REPT(" ",SOURCE!$U$2-LEN(SOURCE!I173)), "")&amp;
      SOURCE!J173&amp;      IF(SOURCE!$V$2-LEN(SOURCE!J173) &gt;= 0, REPT(" ",SOURCE!$V$2-LEN(SOURCE!J173)), "")&amp;
  " | "&amp; SOURCE!K173&amp;      IF(SOURCE!$X$2-LEN(SOURCE!K173) &gt;= 0, REPT(" ",SOURCE!$X$2-LEN(SOURCE!K173)), "")&amp;
      "},"&amp;IF(SOURCE!L173&lt;&gt;"",""&amp;SOURCE!L173,"")
 )
)
)</f>
        <v>/*  164 */  { fnConstant,                   36,                          "NaN",                                         "NaN",                                         (0 &lt;&lt; TAM_MAX_BITS) |     0, CAT_CNST | SLS_ENABLED   | US_ENABLED  },</v>
      </c>
    </row>
    <row r="174" spans="1:1">
      <c r="A174" s="155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",SOURCE!$R$2-LEN(SOURCE!F174)+2), "")&amp;"("&amp;
      SUBSTITUTE(TEXT(SOURCE!G174,"??0"),"  ","")&amp;" &lt;&lt; TAM_MAX_BITS) |"&amp; IF(SOURCE!$S$2-3 &gt;= 0, REPT(" ",SOURCE!$S$2-5+4+1-1-LEN(SUBSTITUTE(SUBSTITUTE(TEXT(SOURCE!H174,"????0"),"  ","")," ",""))), "")&amp;
      SUBSTITUTE(SUBSTITUTE(TEXT(SOURCE!H174,"????0"),"  ","")," ","")&amp;","&amp; IF(SOURCE!$T$2-3 &gt;= 0, REPT(" ",SOURCE!$T$2-3-5), "")&amp;
      SOURCE!I174&amp;" | "&amp; IF(SOURCE!$U$2-LEN(SOURCE!I174) &gt;= 0, REPT(" ",SOURCE!$U$2-LEN(SOURCE!I174)), "")&amp;
      SOURCE!J174&amp;      IF(SOURCE!$V$2-LEN(SOURCE!J174) &gt;= 0, REPT(" ",SOURCE!$V$2-LEN(SOURCE!J174)), "")&amp;
  " | "&amp; SOURCE!K174&amp;      IF(SOURCE!$X$2-LEN(SOURCE!K174) &gt;= 0, REPT(" ",SOURCE!$X$2-LEN(SOURCE!K174)), "")&amp;
      "},"&amp;IF(SOURCE!L174&lt;&gt;"",""&amp;SOURCE!L174,"")
 )
)
)</f>
        <v>/*  165 */  { fnConstant,                   37,                          "p" STD_SUB_0,                                 "p" STD_SUB_0,                                 (0 &lt;&lt; TAM_MAX_BITS) |     0, CAT_CNST | SLS_ENABLED   | US_ENABLED  },</v>
      </c>
    </row>
    <row r="175" spans="1:1">
      <c r="A175" s="155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",SOURCE!$R$2-LEN(SOURCE!F175)+2), "")&amp;"("&amp;
      SUBSTITUTE(TEXT(SOURCE!G175,"??0"),"  ","")&amp;" &lt;&lt; TAM_MAX_BITS) |"&amp; IF(SOURCE!$S$2-3 &gt;= 0, REPT(" ",SOURCE!$S$2-5+4+1-1-LEN(SUBSTITUTE(SUBSTITUTE(TEXT(SOURCE!H175,"????0"),"  ","")," ",""))), "")&amp;
      SUBSTITUTE(SUBSTITUTE(TEXT(SOURCE!H175,"????0"),"  ","")," ","")&amp;","&amp; IF(SOURCE!$T$2-3 &gt;= 0, REPT(" ",SOURCE!$T$2-3-5), "")&amp;
      SOURCE!I175&amp;" | "&amp; IF(SOURCE!$U$2-LEN(SOURCE!I175) &gt;= 0, REPT(" ",SOURCE!$U$2-LEN(SOURCE!I175)), "")&amp;
      SOURCE!J175&amp;      IF(SOURCE!$V$2-LEN(SOURCE!J175) &gt;= 0, REPT(" ",SOURCE!$V$2-LEN(SOURCE!J175)), "")&amp;
  " | "&amp; SOURCE!K175&amp;      IF(SOURCE!$X$2-LEN(SOURCE!K175) &gt;= 0, REPT(" ",SOURCE!$X$2-LEN(SOURCE!K175)), "")&amp;
      "},"&amp;IF(SOURCE!L175&lt;&gt;"",""&amp;SOURCE!L175,"")
 )
)
)</f>
        <v>/*  166 */  { fnConstant,                   38,                          "R",                                           "R",                                           (0 &lt;&lt; TAM_MAX_BITS) |     0, CAT_CNST | SLS_ENABLED   | US_ENABLED  },</v>
      </c>
    </row>
    <row r="176" spans="1:1">
      <c r="A176" s="155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",SOURCE!$R$2-LEN(SOURCE!F176)+2), "")&amp;"("&amp;
      SUBSTITUTE(TEXT(SOURCE!G176,"??0"),"  ","")&amp;" &lt;&lt; TAM_MAX_BITS) |"&amp; IF(SOURCE!$S$2-3 &gt;= 0, REPT(" ",SOURCE!$S$2-5+4+1-1-LEN(SUBSTITUTE(SUBSTITUTE(TEXT(SOURCE!H176,"????0"),"  ","")," ",""))), "")&amp;
      SUBSTITUTE(SUBSTITUTE(TEXT(SOURCE!H176,"????0"),"  ","")," ","")&amp;","&amp; IF(SOURCE!$T$2-3 &gt;= 0, REPT(" ",SOURCE!$T$2-3-5), "")&amp;
      SOURCE!I176&amp;" | "&amp; IF(SOURCE!$U$2-LEN(SOURCE!I176) &gt;= 0, REPT(" ",SOURCE!$U$2-LEN(SOURCE!I176)), "")&amp;
      SOURCE!J176&amp;      IF(SOURCE!$V$2-LEN(SOURCE!J176) &gt;= 0, REPT(" ",SOURCE!$V$2-LEN(SOURCE!J176)), "")&amp;
  " | "&amp; SOURCE!K176&amp;      IF(SOURCE!$X$2-LEN(SOURCE!K176) &gt;= 0, REPT(" ",SOURCE!$X$2-LEN(SOURCE!K176)), "")&amp;
      "},"&amp;IF(SOURCE!L176&lt;&gt;"",""&amp;SOURCE!L176,"")
 )
)
)</f>
        <v>/*  167 */  { fnConstant,                   39,                          "r" STD_SUB_e,                                 "r" STD_SUB_e,                                 (0 &lt;&lt; TAM_MAX_BITS) |     0, CAT_CNST | SLS_ENABLED   | US_ENABLED  },</v>
      </c>
    </row>
    <row r="177" spans="1:1">
      <c r="A177" s="155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",SOURCE!$R$2-LEN(SOURCE!F177)+2), "")&amp;"("&amp;
      SUBSTITUTE(TEXT(SOURCE!G177,"??0"),"  ","")&amp;" &lt;&lt; TAM_MAX_BITS) |"&amp; IF(SOURCE!$S$2-3 &gt;= 0, REPT(" ",SOURCE!$S$2-5+4+1-1-LEN(SUBSTITUTE(SUBSTITUTE(TEXT(SOURCE!H177,"????0"),"  ","")," ",""))), "")&amp;
      SUBSTITUTE(SUBSTITUTE(TEXT(SOURCE!H177,"????0"),"  ","")," ","")&amp;","&amp; IF(SOURCE!$T$2-3 &gt;= 0, REPT(" ",SOURCE!$T$2-3-5), "")&amp;
      SOURCE!I177&amp;" | "&amp; IF(SOURCE!$U$2-LEN(SOURCE!I177) &gt;= 0, REPT(" ",SOURCE!$U$2-LEN(SOURCE!I177)), "")&amp;
      SOURCE!J177&amp;      IF(SOURCE!$V$2-LEN(SOURCE!J177) &gt;= 0, REPT(" ",SOURCE!$V$2-LEN(SOURCE!J177)), "")&amp;
  " | "&amp; SOURCE!K177&amp;      IF(SOURCE!$X$2-LEN(SOURCE!K177) &gt;= 0, REPT(" ",SOURCE!$X$2-LEN(SOURCE!K177)), "")&amp;
      "},"&amp;IF(SOURCE!L177&lt;&gt;"",""&amp;SOURCE!L177,"")
 )
)
)</f>
        <v>/*  168 */  { fnConstant,                   40,                          "R" STD_SUB_K,                                 "R" STD_SUB_K,                                 (0 &lt;&lt; TAM_MAX_BITS) |     0, CAT_CNST | SLS_ENABLED   | US_ENABLED  },</v>
      </c>
    </row>
    <row r="178" spans="1:1">
      <c r="A178" s="155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",SOURCE!$R$2-LEN(SOURCE!F178)+2), "")&amp;"("&amp;
      SUBSTITUTE(TEXT(SOURCE!G178,"??0"),"  ","")&amp;" &lt;&lt; TAM_MAX_BITS) |"&amp; IF(SOURCE!$S$2-3 &gt;= 0, REPT(" ",SOURCE!$S$2-5+4+1-1-LEN(SUBSTITUTE(SUBSTITUTE(TEXT(SOURCE!H178,"????0"),"  ","")," ",""))), "")&amp;
      SUBSTITUTE(SUBSTITUTE(TEXT(SOURCE!H178,"????0"),"  ","")," ","")&amp;","&amp; IF(SOURCE!$T$2-3 &gt;= 0, REPT(" ",SOURCE!$T$2-3-5), "")&amp;
      SOURCE!I178&amp;" | "&amp; IF(SOURCE!$U$2-LEN(SOURCE!I178) &gt;= 0, REPT(" ",SOURCE!$U$2-LEN(SOURCE!I178)), "")&amp;
      SOURCE!J178&amp;      IF(SOURCE!$V$2-LEN(SOURCE!J178) &gt;= 0, REPT(" ",SOURCE!$V$2-LEN(SOURCE!J178)), "")&amp;
  " | "&amp; SOURCE!K178&amp;      IF(SOURCE!$X$2-LEN(SOURCE!K178) &gt;= 0, REPT(" ",SOURCE!$X$2-LEN(SOURCE!K178)), "")&amp;
      "},"&amp;IF(SOURCE!L178&lt;&gt;"",""&amp;SOURCE!L178,"")
 )
)
)</f>
        <v>/*  169 */  { fnConstant,                   41,                          "R" STD_SUB_M STD_SUB_o STD_SUB_o STD_SUB_n,   "R" STD_SUB_M STD_SUB_o STD_SUB_o STD_SUB_n,   (0 &lt;&lt; TAM_MAX_BITS) |     0, CAT_CNST | SLS_ENABLED   | US_ENABLED  },</v>
      </c>
    </row>
    <row r="179" spans="1:1">
      <c r="A179" s="155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",SOURCE!$R$2-LEN(SOURCE!F179)+2), "")&amp;"("&amp;
      SUBSTITUTE(TEXT(SOURCE!G179,"??0"),"  ","")&amp;" &lt;&lt; TAM_MAX_BITS) |"&amp; IF(SOURCE!$S$2-3 &gt;= 0, REPT(" ",SOURCE!$S$2-5+4+1-1-LEN(SUBSTITUTE(SUBSTITUTE(TEXT(SOURCE!H179,"????0"),"  ","")," ",""))), "")&amp;
      SUBSTITUTE(SUBSTITUTE(TEXT(SOURCE!H179,"????0"),"  ","")," ","")&amp;","&amp; IF(SOURCE!$T$2-3 &gt;= 0, REPT(" ",SOURCE!$T$2-3-5), "")&amp;
      SOURCE!I179&amp;" | "&amp; IF(SOURCE!$U$2-LEN(SOURCE!I179) &gt;= 0, REPT(" ",SOURCE!$U$2-LEN(SOURCE!I179)), "")&amp;
      SOURCE!J179&amp;      IF(SOURCE!$V$2-LEN(SOURCE!J179) &gt;= 0, REPT(" ",SOURCE!$V$2-LEN(SOURCE!J179)), "")&amp;
  " | "&amp; SOURCE!K179&amp;      IF(SOURCE!$X$2-LEN(SOURCE!K179) &gt;= 0, REPT(" ",SOURCE!$X$2-LEN(SOURCE!K179)), "")&amp;
      "},"&amp;IF(SOURCE!L179&lt;&gt;"",""&amp;SOURCE!L179,"")
 )
)
)</f>
        <v>/*  170 */  { fnConstant,                   42,                          "R" STD_SUB_INFINITY,                          "R" STD_SUB_INFINITY,                          (0 &lt;&lt; TAM_MAX_BITS) |     0, CAT_CNST | SLS_ENABLED   | US_ENABLED  },</v>
      </c>
    </row>
    <row r="180" spans="1:1">
      <c r="A180" s="155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",SOURCE!$R$2-LEN(SOURCE!F180)+2), "")&amp;"("&amp;
      SUBSTITUTE(TEXT(SOURCE!G180,"??0"),"  ","")&amp;" &lt;&lt; TAM_MAX_BITS) |"&amp; IF(SOURCE!$S$2-3 &gt;= 0, REPT(" ",SOURCE!$S$2-5+4+1-1-LEN(SUBSTITUTE(SUBSTITUTE(TEXT(SOURCE!H180,"????0"),"  ","")," ",""))), "")&amp;
      SUBSTITUTE(SUBSTITUTE(TEXT(SOURCE!H180,"????0"),"  ","")," ","")&amp;","&amp; IF(SOURCE!$T$2-3 &gt;= 0, REPT(" ",SOURCE!$T$2-3-5), "")&amp;
      SOURCE!I180&amp;" | "&amp; IF(SOURCE!$U$2-LEN(SOURCE!I180) &gt;= 0, REPT(" ",SOURCE!$U$2-LEN(SOURCE!I180)), "")&amp;
      SOURCE!J180&amp;      IF(SOURCE!$V$2-LEN(SOURCE!J180) &gt;= 0, REPT(" ",SOURCE!$V$2-LEN(SOURCE!J180)), "")&amp;
  " | "&amp; SOURCE!K180&amp;      IF(SOURCE!$X$2-LEN(SOURCE!K180) &gt;= 0, REPT(" ",SOURCE!$X$2-LEN(SOURCE!K180)), "")&amp;
      "},"&amp;IF(SOURCE!L180&lt;&gt;"",""&amp;SOURCE!L180,"")
 )
)
)</f>
        <v>/*  171 */  { fnConstant,                   43,                          "R" STD_SUB_SUN,                               "R" STD_SUB_SUN,                               (0 &lt;&lt; TAM_MAX_BITS) |     0, CAT_CNST | SLS_ENABLED   | US_ENABLED  },</v>
      </c>
    </row>
    <row r="181" spans="1:1">
      <c r="A181" s="155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",SOURCE!$R$2-LEN(SOURCE!F181)+2), "")&amp;"("&amp;
      SUBSTITUTE(TEXT(SOURCE!G181,"??0"),"  ","")&amp;" &lt;&lt; TAM_MAX_BITS) |"&amp; IF(SOURCE!$S$2-3 &gt;= 0, REPT(" ",SOURCE!$S$2-5+4+1-1-LEN(SUBSTITUTE(SUBSTITUTE(TEXT(SOURCE!H181,"????0"),"  ","")," ",""))), "")&amp;
      SUBSTITUTE(SUBSTITUTE(TEXT(SOURCE!H181,"????0"),"  ","")," ","")&amp;","&amp; IF(SOURCE!$T$2-3 &gt;= 0, REPT(" ",SOURCE!$T$2-3-5), "")&amp;
      SOURCE!I181&amp;" | "&amp; IF(SOURCE!$U$2-LEN(SOURCE!I181) &gt;= 0, REPT(" ",SOURCE!$U$2-LEN(SOURCE!I181)), "")&amp;
      SOURCE!J181&amp;      IF(SOURCE!$V$2-LEN(SOURCE!J181) &gt;= 0, REPT(" ",SOURCE!$V$2-LEN(SOURCE!J181)), "")&amp;
  " | "&amp; SOURCE!K181&amp;      IF(SOURCE!$X$2-LEN(SOURCE!K181) &gt;= 0, REPT(" ",SOURCE!$X$2-LEN(SOURCE!K181)), "")&amp;
      "},"&amp;IF(SOURCE!L181&lt;&gt;"",""&amp;SOURCE!L181,"")
 )
)
)</f>
        <v>/*  172 */  { fnConstant,                   44,                          "R" STD_SUB_EARTH,                             "R" STD_SUB_EARTH,                             (0 &lt;&lt; TAM_MAX_BITS) |     0, CAT_CNST | SLS_ENABLED   | US_ENABLED  },</v>
      </c>
    </row>
    <row r="182" spans="1:1">
      <c r="A182" s="155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",SOURCE!$R$2-LEN(SOURCE!F182)+2), "")&amp;"("&amp;
      SUBSTITUTE(TEXT(SOURCE!G182,"??0"),"  ","")&amp;" &lt;&lt; TAM_MAX_BITS) |"&amp; IF(SOURCE!$S$2-3 &gt;= 0, REPT(" ",SOURCE!$S$2-5+4+1-1-LEN(SUBSTITUTE(SUBSTITUTE(TEXT(SOURCE!H182,"????0"),"  ","")," ",""))), "")&amp;
      SUBSTITUTE(SUBSTITUTE(TEXT(SOURCE!H182,"????0"),"  ","")," ","")&amp;","&amp; IF(SOURCE!$T$2-3 &gt;= 0, REPT(" ",SOURCE!$T$2-3-5), "")&amp;
      SOURCE!I182&amp;" | "&amp; IF(SOURCE!$U$2-LEN(SOURCE!I182) &gt;= 0, REPT(" ",SOURCE!$U$2-LEN(SOURCE!I182)), "")&amp;
      SOURCE!J182&amp;      IF(SOURCE!$V$2-LEN(SOURCE!J182) &gt;= 0, REPT(" ",SOURCE!$V$2-LEN(SOURCE!J182)), "")&amp;
  " | "&amp; SOURCE!K182&amp;      IF(SOURCE!$X$2-LEN(SOURCE!K182) &gt;= 0, REPT(" ",SOURCE!$X$2-LEN(SOURCE!K182)), "")&amp;
      "},"&amp;IF(SOURCE!L182&lt;&gt;"",""&amp;SOURCE!L182,"")
 )
)
)</f>
        <v>/*  173 */  { fnConstant,                   45,                          "Sa",                                          "Sa",                                          (0 &lt;&lt; TAM_MAX_BITS) |     0, CAT_CNST | SLS_ENABLED   | US_ENABLED  },</v>
      </c>
    </row>
    <row r="183" spans="1:1">
      <c r="A183" s="155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",SOURCE!$R$2-LEN(SOURCE!F183)+2), "")&amp;"("&amp;
      SUBSTITUTE(TEXT(SOURCE!G183,"??0"),"  ","")&amp;" &lt;&lt; TAM_MAX_BITS) |"&amp; IF(SOURCE!$S$2-3 &gt;= 0, REPT(" ",SOURCE!$S$2-5+4+1-1-LEN(SUBSTITUTE(SUBSTITUTE(TEXT(SOURCE!H183,"????0"),"  ","")," ",""))), "")&amp;
      SUBSTITUTE(SUBSTITUTE(TEXT(SOURCE!H183,"????0"),"  ","")," ","")&amp;","&amp; IF(SOURCE!$T$2-3 &gt;= 0, REPT(" ",SOURCE!$T$2-3-5), "")&amp;
      SOURCE!I183&amp;" | "&amp; IF(SOURCE!$U$2-LEN(SOURCE!I183) &gt;= 0, REPT(" ",SOURCE!$U$2-LEN(SOURCE!I183)), "")&amp;
      SOURCE!J183&amp;      IF(SOURCE!$V$2-LEN(SOURCE!J183) &gt;= 0, REPT(" ",SOURCE!$V$2-LEN(SOURCE!J183)), "")&amp;
  " | "&amp; SOURCE!K183&amp;      IF(SOURCE!$X$2-LEN(SOURCE!K183) &gt;= 0, REPT(" ",SOURCE!$X$2-LEN(SOURCE!K183)), "")&amp;
      "},"&amp;IF(SOURCE!L183&lt;&gt;"",""&amp;SOURCE!L183,"")
 )
)
)</f>
        <v>/*  174 */  { fnConstant,                   46,                          "Sb",                                          "Sb",                                          (0 &lt;&lt; TAM_MAX_BITS) |     0, CAT_CNST | SLS_ENABLED   | US_ENABLED  },</v>
      </c>
    </row>
    <row r="184" spans="1:1">
      <c r="A184" s="155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",SOURCE!$R$2-LEN(SOURCE!F184)+2), "")&amp;"("&amp;
      SUBSTITUTE(TEXT(SOURCE!G184,"??0"),"  ","")&amp;" &lt;&lt; TAM_MAX_BITS) |"&amp; IF(SOURCE!$S$2-3 &gt;= 0, REPT(" ",SOURCE!$S$2-5+4+1-1-LEN(SUBSTITUTE(SUBSTITUTE(TEXT(SOURCE!H184,"????0"),"  ","")," ",""))), "")&amp;
      SUBSTITUTE(SUBSTITUTE(TEXT(SOURCE!H184,"????0"),"  ","")," ","")&amp;","&amp; IF(SOURCE!$T$2-3 &gt;= 0, REPT(" ",SOURCE!$T$2-3-5), "")&amp;
      SOURCE!I184&amp;" | "&amp; IF(SOURCE!$U$2-LEN(SOURCE!I184) &gt;= 0, REPT(" ",SOURCE!$U$2-LEN(SOURCE!I184)), "")&amp;
      SOURCE!J184&amp;      IF(SOURCE!$V$2-LEN(SOURCE!J184) &gt;= 0, REPT(" ",SOURCE!$V$2-LEN(SOURCE!J184)), "")&amp;
  " | "&amp; SOURCE!K184&amp;      IF(SOURCE!$X$2-LEN(SOURCE!K184) &gt;= 0, REPT(" ",SOURCE!$X$2-LEN(SOURCE!K184)), "")&amp;
      "},"&amp;IF(SOURCE!L184&lt;&gt;"",""&amp;SOURCE!L184,"")
 )
)
)</f>
        <v>/*  175 */  { fnConstant,                   47,                          "Se" STD_SUP_2,                                "Se" STD_SUP_2,                                (0 &lt;&lt; TAM_MAX_BITS) |     0, CAT_CNST | SLS_ENABLED   | US_ENABLED  },</v>
      </c>
    </row>
    <row r="185" spans="1:1">
      <c r="A185" s="155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",SOURCE!$R$2-LEN(SOURCE!F185)+2), "")&amp;"("&amp;
      SUBSTITUTE(TEXT(SOURCE!G185,"??0"),"  ","")&amp;" &lt;&lt; TAM_MAX_BITS) |"&amp; IF(SOURCE!$S$2-3 &gt;= 0, REPT(" ",SOURCE!$S$2-5+4+1-1-LEN(SUBSTITUTE(SUBSTITUTE(TEXT(SOURCE!H185,"????0"),"  ","")," ",""))), "")&amp;
      SUBSTITUTE(SUBSTITUTE(TEXT(SOURCE!H185,"????0"),"  ","")," ","")&amp;","&amp; IF(SOURCE!$T$2-3 &gt;= 0, REPT(" ",SOURCE!$T$2-3-5), "")&amp;
      SOURCE!I185&amp;" | "&amp; IF(SOURCE!$U$2-LEN(SOURCE!I185) &gt;= 0, REPT(" ",SOURCE!$U$2-LEN(SOURCE!I185)), "")&amp;
      SOURCE!J185&amp;      IF(SOURCE!$V$2-LEN(SOURCE!J185) &gt;= 0, REPT(" ",SOURCE!$V$2-LEN(SOURCE!J185)), "")&amp;
  " | "&amp; SOURCE!K185&amp;      IF(SOURCE!$X$2-LEN(SOURCE!K185) &gt;= 0, REPT(" ",SOURCE!$X$2-LEN(SOURCE!K185)), "")&amp;
      "},"&amp;IF(SOURCE!L185&lt;&gt;"",""&amp;SOURCE!L185,"")
 )
)
)</f>
        <v>/*  176 */  { fnConstant,                   48,                          "Se'" STD_SUP_2,                               "Se'" STD_SUP_2,                               (0 &lt;&lt; TAM_MAX_BITS) |     0, CAT_CNST | SLS_ENABLED   | US_ENABLED  },</v>
      </c>
    </row>
    <row r="186" spans="1:1">
      <c r="A186" s="155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",SOURCE!$R$2-LEN(SOURCE!F186)+2), "")&amp;"("&amp;
      SUBSTITUTE(TEXT(SOURCE!G186,"??0"),"  ","")&amp;" &lt;&lt; TAM_MAX_BITS) |"&amp; IF(SOURCE!$S$2-3 &gt;= 0, REPT(" ",SOURCE!$S$2-5+4+1-1-LEN(SUBSTITUTE(SUBSTITUTE(TEXT(SOURCE!H186,"????0"),"  ","")," ",""))), "")&amp;
      SUBSTITUTE(SUBSTITUTE(TEXT(SOURCE!H186,"????0"),"  ","")," ","")&amp;","&amp; IF(SOURCE!$T$2-3 &gt;= 0, REPT(" ",SOURCE!$T$2-3-5), "")&amp;
      SOURCE!I186&amp;" | "&amp; IF(SOURCE!$U$2-LEN(SOURCE!I186) &gt;= 0, REPT(" ",SOURCE!$U$2-LEN(SOURCE!I186)), "")&amp;
      SOURCE!J186&amp;      IF(SOURCE!$V$2-LEN(SOURCE!J186) &gt;= 0, REPT(" ",SOURCE!$V$2-LEN(SOURCE!J186)), "")&amp;
  " | "&amp; SOURCE!K186&amp;      IF(SOURCE!$X$2-LEN(SOURCE!K186) &gt;= 0, REPT(" ",SOURCE!$X$2-LEN(SOURCE!K186)), "")&amp;
      "},"&amp;IF(SOURCE!L186&lt;&gt;"",""&amp;SOURCE!L186,"")
 )
)
)</f>
        <v>/*  177 */  { fnConstant,                   49,                          "Sf" STD_SUP_MINUS_1,                          "Sf" STD_SUP_MINUS_1,                          (0 &lt;&lt; TAM_MAX_BITS) |     0, CAT_CNST | SLS_ENABLED   | US_ENABLED  },</v>
      </c>
    </row>
    <row r="187" spans="1:1">
      <c r="A187" s="155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",SOURCE!$R$2-LEN(SOURCE!F187)+2), "")&amp;"("&amp;
      SUBSTITUTE(TEXT(SOURCE!G187,"??0"),"  ","")&amp;" &lt;&lt; TAM_MAX_BITS) |"&amp; IF(SOURCE!$S$2-3 &gt;= 0, REPT(" ",SOURCE!$S$2-5+4+1-1-LEN(SUBSTITUTE(SUBSTITUTE(TEXT(SOURCE!H187,"????0"),"  ","")," ",""))), "")&amp;
      SUBSTITUTE(SUBSTITUTE(TEXT(SOURCE!H187,"????0"),"  ","")," ","")&amp;","&amp; IF(SOURCE!$T$2-3 &gt;= 0, REPT(" ",SOURCE!$T$2-3-5), "")&amp;
      SOURCE!I187&amp;" | "&amp; IF(SOURCE!$U$2-LEN(SOURCE!I187) &gt;= 0, REPT(" ",SOURCE!$U$2-LEN(SOURCE!I187)), "")&amp;
      SOURCE!J187&amp;      IF(SOURCE!$V$2-LEN(SOURCE!J187) &gt;= 0, REPT(" ",SOURCE!$V$2-LEN(SOURCE!J187)), "")&amp;
  " | "&amp; SOURCE!K187&amp;      IF(SOURCE!$X$2-LEN(SOURCE!K187) &gt;= 0, REPT(" ",SOURCE!$X$2-LEN(SOURCE!K187)), "")&amp;
      "},"&amp;IF(SOURCE!L187&lt;&gt;"",""&amp;SOURCE!L187,"")
 )
)
)</f>
        <v>/*  178 */  { fnConstant,                   50,                          "T" STD_SUB_0,                                 "T" STD_SUB_0,                                 (0 &lt;&lt; TAM_MAX_BITS) |     0, CAT_CNST | SLS_ENABLED   | US_ENABLED  },</v>
      </c>
    </row>
    <row r="188" spans="1:1">
      <c r="A188" s="155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",SOURCE!$R$2-LEN(SOURCE!F188)+2), "")&amp;"("&amp;
      SUBSTITUTE(TEXT(SOURCE!G188,"??0"),"  ","")&amp;" &lt;&lt; TAM_MAX_BITS) |"&amp; IF(SOURCE!$S$2-3 &gt;= 0, REPT(" ",SOURCE!$S$2-5+4+1-1-LEN(SUBSTITUTE(SUBSTITUTE(TEXT(SOURCE!H188,"????0"),"  ","")," ",""))), "")&amp;
      SUBSTITUTE(SUBSTITUTE(TEXT(SOURCE!H188,"????0"),"  ","")," ","")&amp;","&amp; IF(SOURCE!$T$2-3 &gt;= 0, REPT(" ",SOURCE!$T$2-3-5), "")&amp;
      SOURCE!I188&amp;" | "&amp; IF(SOURCE!$U$2-LEN(SOURCE!I188) &gt;= 0, REPT(" ",SOURCE!$U$2-LEN(SOURCE!I188)), "")&amp;
      SOURCE!J188&amp;      IF(SOURCE!$V$2-LEN(SOURCE!J188) &gt;= 0, REPT(" ",SOURCE!$V$2-LEN(SOURCE!J188)), "")&amp;
  " | "&amp; SOURCE!K188&amp;      IF(SOURCE!$X$2-LEN(SOURCE!K188) &gt;= 0, REPT(" ",SOURCE!$X$2-LEN(SOURCE!K188)), "")&amp;
      "},"&amp;IF(SOURCE!L188&lt;&gt;"",""&amp;SOURCE!L188,"")
 )
)
)</f>
        <v>/*  179 */  { fnConstant,                   51,                          "T" STD_SUB_p,                                 "T" STD_SUB_P,                                 (0 &lt;&lt; TAM_MAX_BITS) |     0, CAT_CNST | SLS_ENABLED   | US_ENABLED  },</v>
      </c>
    </row>
    <row r="189" spans="1:1">
      <c r="A189" s="155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",SOURCE!$R$2-LEN(SOURCE!F189)+2), "")&amp;"("&amp;
      SUBSTITUTE(TEXT(SOURCE!G189,"??0"),"  ","")&amp;" &lt;&lt; TAM_MAX_BITS) |"&amp; IF(SOURCE!$S$2-3 &gt;= 0, REPT(" ",SOURCE!$S$2-5+4+1-1-LEN(SUBSTITUTE(SUBSTITUTE(TEXT(SOURCE!H189,"????0"),"  ","")," ",""))), "")&amp;
      SUBSTITUTE(SUBSTITUTE(TEXT(SOURCE!H189,"????0"),"  ","")," ","")&amp;","&amp; IF(SOURCE!$T$2-3 &gt;= 0, REPT(" ",SOURCE!$T$2-3-5), "")&amp;
      SOURCE!I189&amp;" | "&amp; IF(SOURCE!$U$2-LEN(SOURCE!I189) &gt;= 0, REPT(" ",SOURCE!$U$2-LEN(SOURCE!I189)), "")&amp;
      SOURCE!J189&amp;      IF(SOURCE!$V$2-LEN(SOURCE!J189) &gt;= 0, REPT(" ",SOURCE!$V$2-LEN(SOURCE!J189)), "")&amp;
  " | "&amp; SOURCE!K189&amp;      IF(SOURCE!$X$2-LEN(SOURCE!K189) &gt;= 0, REPT(" ",SOURCE!$X$2-LEN(SOURCE!K189)), "")&amp;
      "},"&amp;IF(SOURCE!L189&lt;&gt;"",""&amp;SOURCE!L189,"")
 )
)
)</f>
        <v>/*  180 */  { fnConstant,                   52,                          "t" STD_SUB_P STD_SUB_L,                       "t" STD_SUB_P STD_SUB_L,                       (0 &lt;&lt; TAM_MAX_BITS) |     0, CAT_CNST | SLS_ENABLED   | US_ENABLED  },</v>
      </c>
    </row>
    <row r="190" spans="1:1">
      <c r="A190" s="155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",SOURCE!$R$2-LEN(SOURCE!F190)+2), "")&amp;"("&amp;
      SUBSTITUTE(TEXT(SOURCE!G190,"??0"),"  ","")&amp;" &lt;&lt; TAM_MAX_BITS) |"&amp; IF(SOURCE!$S$2-3 &gt;= 0, REPT(" ",SOURCE!$S$2-5+4+1-1-LEN(SUBSTITUTE(SUBSTITUTE(TEXT(SOURCE!H190,"????0"),"  ","")," ",""))), "")&amp;
      SUBSTITUTE(SUBSTITUTE(TEXT(SOURCE!H190,"????0"),"  ","")," ","")&amp;","&amp; IF(SOURCE!$T$2-3 &gt;= 0, REPT(" ",SOURCE!$T$2-3-5), "")&amp;
      SOURCE!I190&amp;" | "&amp; IF(SOURCE!$U$2-LEN(SOURCE!I190) &gt;= 0, REPT(" ",SOURCE!$U$2-LEN(SOURCE!I190)), "")&amp;
      SOURCE!J190&amp;      IF(SOURCE!$V$2-LEN(SOURCE!J190) &gt;= 0, REPT(" ",SOURCE!$V$2-LEN(SOURCE!J190)), "")&amp;
  " | "&amp; SOURCE!K190&amp;      IF(SOURCE!$X$2-LEN(SOURCE!K190) &gt;= 0, REPT(" ",SOURCE!$X$2-LEN(SOURCE!K190)), "")&amp;
      "},"&amp;IF(SOURCE!L190&lt;&gt;"",""&amp;SOURCE!L190,"")
 )
)
)</f>
        <v>/*  181 */  { fnConstant,                   53,                          "V" STD_SUB_m,                                 "V" STD_SUB_m,                                 (0 &lt;&lt; TAM_MAX_BITS) |     0, CAT_CNST | SLS_ENABLED   | US_ENABLED  },</v>
      </c>
    </row>
    <row r="191" spans="1:1">
      <c r="A191" s="155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",SOURCE!$R$2-LEN(SOURCE!F191)+2), "")&amp;"("&amp;
      SUBSTITUTE(TEXT(SOURCE!G191,"??0"),"  ","")&amp;" &lt;&lt; TAM_MAX_BITS) |"&amp; IF(SOURCE!$S$2-3 &gt;= 0, REPT(" ",SOURCE!$S$2-5+4+1-1-LEN(SUBSTITUTE(SUBSTITUTE(TEXT(SOURCE!H191,"????0"),"  ","")," ",""))), "")&amp;
      SUBSTITUTE(SUBSTITUTE(TEXT(SOURCE!H191,"????0"),"  ","")," ","")&amp;","&amp; IF(SOURCE!$T$2-3 &gt;= 0, REPT(" ",SOURCE!$T$2-3-5), "")&amp;
      SOURCE!I191&amp;" | "&amp; IF(SOURCE!$U$2-LEN(SOURCE!I191) &gt;= 0, REPT(" ",SOURCE!$U$2-LEN(SOURCE!I191)), "")&amp;
      SOURCE!J191&amp;      IF(SOURCE!$V$2-LEN(SOURCE!J191) &gt;= 0, REPT(" ",SOURCE!$V$2-LEN(SOURCE!J191)), "")&amp;
  " | "&amp; SOURCE!K191&amp;      IF(SOURCE!$X$2-LEN(SOURCE!K191) &gt;= 0, REPT(" ",SOURCE!$X$2-LEN(SOURCE!K191)), "")&amp;
      "},"&amp;IF(SOURCE!L191&lt;&gt;"",""&amp;SOURCE!L191,"")
 )
)
)</f>
        <v>/*  182 */  { fnConstant,                   54,                          "Z" STD_SUB_0,                                 "Z" STD_SUB_0,                                 (0 &lt;&lt; TAM_MAX_BITS) |     0, CAT_CNST | SLS_ENABLED   | US_ENABLED  },</v>
      </c>
    </row>
    <row r="192" spans="1:1">
      <c r="A192" s="155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",SOURCE!$R$2-LEN(SOURCE!F192)+2), "")&amp;"("&amp;
      SUBSTITUTE(TEXT(SOURCE!G192,"??0"),"  ","")&amp;" &lt;&lt; TAM_MAX_BITS) |"&amp; IF(SOURCE!$S$2-3 &gt;= 0, REPT(" ",SOURCE!$S$2-5+4+1-1-LEN(SUBSTITUTE(SUBSTITUTE(TEXT(SOURCE!H192,"????0"),"  ","")," ",""))), "")&amp;
      SUBSTITUTE(SUBSTITUTE(TEXT(SOURCE!H192,"????0"),"  ","")," ","")&amp;","&amp; IF(SOURCE!$T$2-3 &gt;= 0, REPT(" ",SOURCE!$T$2-3-5), "")&amp;
      SOURCE!I192&amp;" | "&amp; IF(SOURCE!$U$2-LEN(SOURCE!I192) &gt;= 0, REPT(" ",SOURCE!$U$2-LEN(SOURCE!I192)), "")&amp;
      SOURCE!J192&amp;      IF(SOURCE!$V$2-LEN(SOURCE!J192) &gt;= 0, REPT(" ",SOURCE!$V$2-LEN(SOURCE!J192)), "")&amp;
  " | "&amp; SOURCE!K192&amp;      IF(SOURCE!$X$2-LEN(SOURCE!K192) &gt;= 0, REPT(" ",SOURCE!$X$2-LEN(SOURCE!K192)), "")&amp;
      "},"&amp;IF(SOURCE!L192&lt;&gt;"",""&amp;SOURCE!L192,"")
 )
)
)</f>
        <v>/*  183 */  { fnConstant,                   55,                          STD_alpha,                                     STD_alpha,                                     (0 &lt;&lt; TAM_MAX_BITS) |     0, CAT_CNST | SLS_ENABLED   | US_ENABLED  },</v>
      </c>
    </row>
    <row r="193" spans="1:1">
      <c r="A193" s="155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",SOURCE!$R$2-LEN(SOURCE!F193)+2), "")&amp;"("&amp;
      SUBSTITUTE(TEXT(SOURCE!G193,"??0"),"  ","")&amp;" &lt;&lt; TAM_MAX_BITS) |"&amp; IF(SOURCE!$S$2-3 &gt;= 0, REPT(" ",SOURCE!$S$2-5+4+1-1-LEN(SUBSTITUTE(SUBSTITUTE(TEXT(SOURCE!H193,"????0"),"  ","")," ",""))), "")&amp;
      SUBSTITUTE(SUBSTITUTE(TEXT(SOURCE!H193,"????0"),"  ","")," ","")&amp;","&amp; IF(SOURCE!$T$2-3 &gt;= 0, REPT(" ",SOURCE!$T$2-3-5), "")&amp;
      SOURCE!I193&amp;" | "&amp; IF(SOURCE!$U$2-LEN(SOURCE!I193) &gt;= 0, REPT(" ",SOURCE!$U$2-LEN(SOURCE!I193)), "")&amp;
      SOURCE!J193&amp;      IF(SOURCE!$V$2-LEN(SOURCE!J193) &gt;= 0, REPT(" ",SOURCE!$V$2-LEN(SOURCE!J193)), "")&amp;
  " | "&amp; SOURCE!K193&amp;      IF(SOURCE!$X$2-LEN(SOURCE!K193) &gt;= 0, REPT(" ",SOURCE!$X$2-LEN(SOURCE!K193)), "")&amp;
      "},"&amp;IF(SOURCE!L193&lt;&gt;"",""&amp;SOURCE!L193,"")
 )
)
)</f>
        <v>/*  184 */  { fnConstant,                   56,                          STD_gamma,                                     STD_gamma,                                     (0 &lt;&lt; TAM_MAX_BITS) |     0, CAT_CNST | SLS_ENABLED   | US_ENABLED  },</v>
      </c>
    </row>
    <row r="194" spans="1:1">
      <c r="A194" s="155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",SOURCE!$R$2-LEN(SOURCE!F194)+2), "")&amp;"("&amp;
      SUBSTITUTE(TEXT(SOURCE!G194,"??0"),"  ","")&amp;" &lt;&lt; TAM_MAX_BITS) |"&amp; IF(SOURCE!$S$2-3 &gt;= 0, REPT(" ",SOURCE!$S$2-5+4+1-1-LEN(SUBSTITUTE(SUBSTITUTE(TEXT(SOURCE!H194,"????0"),"  ","")," ",""))), "")&amp;
      SUBSTITUTE(SUBSTITUTE(TEXT(SOURCE!H194,"????0"),"  ","")," ","")&amp;","&amp; IF(SOURCE!$T$2-3 &gt;= 0, REPT(" ",SOURCE!$T$2-3-5), "")&amp;
      SOURCE!I194&amp;" | "&amp; IF(SOURCE!$U$2-LEN(SOURCE!I194) &gt;= 0, REPT(" ",SOURCE!$U$2-LEN(SOURCE!I194)), "")&amp;
      SOURCE!J194&amp;      IF(SOURCE!$V$2-LEN(SOURCE!J194) &gt;= 0, REPT(" ",SOURCE!$V$2-LEN(SOURCE!J194)), "")&amp;
  " | "&amp; SOURCE!K194&amp;      IF(SOURCE!$X$2-LEN(SOURCE!K194) &gt;= 0, REPT(" ",SOURCE!$X$2-LEN(SOURCE!K194)), "")&amp;
      "},"&amp;IF(SOURCE!L194&lt;&gt;"",""&amp;SOURCE!L194,"")
 )
)
)</f>
        <v>/*  185 */  { fnConstant,                   57,                          STD_gamma STD_SUB_E STD_SUB_M,                 STD_gamma STD_SUB_E STD_SUB_M,                 (0 &lt;&lt; TAM_MAX_BITS) |     0, CAT_CNST | SLS_ENABLED   | US_ENABLED  },</v>
      </c>
    </row>
    <row r="195" spans="1:1">
      <c r="A195" s="155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",SOURCE!$R$2-LEN(SOURCE!F195)+2), "")&amp;"("&amp;
      SUBSTITUTE(TEXT(SOURCE!G195,"??0"),"  ","")&amp;" &lt;&lt; TAM_MAX_BITS) |"&amp; IF(SOURCE!$S$2-3 &gt;= 0, REPT(" ",SOURCE!$S$2-5+4+1-1-LEN(SUBSTITUTE(SUBSTITUTE(TEXT(SOURCE!H195,"????0"),"  ","")," ",""))), "")&amp;
      SUBSTITUTE(SUBSTITUTE(TEXT(SOURCE!H195,"????0"),"  ","")," ","")&amp;","&amp; IF(SOURCE!$T$2-3 &gt;= 0, REPT(" ",SOURCE!$T$2-3-5), "")&amp;
      SOURCE!I195&amp;" | "&amp; IF(SOURCE!$U$2-LEN(SOURCE!I195) &gt;= 0, REPT(" ",SOURCE!$U$2-LEN(SOURCE!I195)), "")&amp;
      SOURCE!J195&amp;      IF(SOURCE!$V$2-LEN(SOURCE!J195) &gt;= 0, REPT(" ",SOURCE!$V$2-LEN(SOURCE!J195)), "")&amp;
  " | "&amp; SOURCE!K195&amp;      IF(SOURCE!$X$2-LEN(SOURCE!K195) &gt;= 0, REPT(" ",SOURCE!$X$2-LEN(SOURCE!K195)), "")&amp;
      "},"&amp;IF(SOURCE!L195&lt;&gt;"",""&amp;SOURCE!L195,"")
 )
)
)</f>
        <v>/*  186 */  { fnConstant,                   58,                          STD_gamma STD_SUB_p,                           STD_gamma STD_SUB_p,                           (0 &lt;&lt; TAM_MAX_BITS) |     0, CAT_CNST | SLS_ENABLED   | US_ENABLED  },</v>
      </c>
    </row>
    <row r="196" spans="1:1">
      <c r="A196" s="155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",SOURCE!$R$2-LEN(SOURCE!F196)+2), "")&amp;"("&amp;
      SUBSTITUTE(TEXT(SOURCE!G196,"??0"),"  ","")&amp;" &lt;&lt; TAM_MAX_BITS) |"&amp; IF(SOURCE!$S$2-3 &gt;= 0, REPT(" ",SOURCE!$S$2-5+4+1-1-LEN(SUBSTITUTE(SUBSTITUTE(TEXT(SOURCE!H196,"????0"),"  ","")," ",""))), "")&amp;
      SUBSTITUTE(SUBSTITUTE(TEXT(SOURCE!H196,"????0"),"  ","")," ","")&amp;","&amp; IF(SOURCE!$T$2-3 &gt;= 0, REPT(" ",SOURCE!$T$2-3-5), "")&amp;
      SOURCE!I196&amp;" | "&amp; IF(SOURCE!$U$2-LEN(SOURCE!I196) &gt;= 0, REPT(" ",SOURCE!$U$2-LEN(SOURCE!I196)), "")&amp;
      SOURCE!J196&amp;      IF(SOURCE!$V$2-LEN(SOURCE!J196) &gt;= 0, REPT(" ",SOURCE!$V$2-LEN(SOURCE!J196)), "")&amp;
  " | "&amp; SOURCE!K196&amp;      IF(SOURCE!$X$2-LEN(SOURCE!K196) &gt;= 0, REPT(" ",SOURCE!$X$2-LEN(SOURCE!K196)), "")&amp;
      "},"&amp;IF(SOURCE!L196&lt;&gt;"",""&amp;SOURCE!L196,"")
 )
)
)</f>
        <v>/*  187 */  { fnConstant,                   59,                          STD_DELTA STD_nu STD_SUB_C STD_SUB_s,          STD_DELTA STD_nu STD_SUB_C STD_SUB_s,          (0 &lt;&lt; TAM_MAX_BITS) |     0, CAT_CNST | SLS_ENABLED   | US_ENABLED  },</v>
      </c>
    </row>
    <row r="197" spans="1:1">
      <c r="A197" s="155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",SOURCE!$R$2-LEN(SOURCE!F197)+2), "")&amp;"("&amp;
      SUBSTITUTE(TEXT(SOURCE!G197,"??0"),"  ","")&amp;" &lt;&lt; TAM_MAX_BITS) |"&amp; IF(SOURCE!$S$2-3 &gt;= 0, REPT(" ",SOURCE!$S$2-5+4+1-1-LEN(SUBSTITUTE(SUBSTITUTE(TEXT(SOURCE!H197,"????0"),"  ","")," ",""))), "")&amp;
      SUBSTITUTE(SUBSTITUTE(TEXT(SOURCE!H197,"????0"),"  ","")," ","")&amp;","&amp; IF(SOURCE!$T$2-3 &gt;= 0, REPT(" ",SOURCE!$T$2-3-5), "")&amp;
      SOURCE!I197&amp;" | "&amp; IF(SOURCE!$U$2-LEN(SOURCE!I197) &gt;= 0, REPT(" ",SOURCE!$U$2-LEN(SOURCE!I197)), "")&amp;
      SOURCE!J197&amp;      IF(SOURCE!$V$2-LEN(SOURCE!J197) &gt;= 0, REPT(" ",SOURCE!$V$2-LEN(SOURCE!J197)), "")&amp;
  " | "&amp; SOURCE!K197&amp;      IF(SOURCE!$X$2-LEN(SOURCE!K197) &gt;= 0, REPT(" ",SOURCE!$X$2-LEN(SOURCE!K197)), "")&amp;
      "},"&amp;IF(SOURCE!L197&lt;&gt;"",""&amp;SOURCE!L197,"")
 )
)
)</f>
        <v>/*  188 */  { fnConstant,                   60,                          STD_epsilon STD_SUB_0,                         STD_epsilon STD_SUB_0,                         (0 &lt;&lt; TAM_MAX_BITS) |     0, CAT_CNST | SLS_ENABLED   | US_ENABLED  },</v>
      </c>
    </row>
    <row r="198" spans="1:1">
      <c r="A198" s="155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",SOURCE!$R$2-LEN(SOURCE!F198)+2), "")&amp;"("&amp;
      SUBSTITUTE(TEXT(SOURCE!G198,"??0"),"  ","")&amp;" &lt;&lt; TAM_MAX_BITS) |"&amp; IF(SOURCE!$S$2-3 &gt;= 0, REPT(" ",SOURCE!$S$2-5+4+1-1-LEN(SUBSTITUTE(SUBSTITUTE(TEXT(SOURCE!H198,"????0"),"  ","")," ",""))), "")&amp;
      SUBSTITUTE(SUBSTITUTE(TEXT(SOURCE!H198,"????0"),"  ","")," ","")&amp;","&amp; IF(SOURCE!$T$2-3 &gt;= 0, REPT(" ",SOURCE!$T$2-3-5), "")&amp;
      SOURCE!I198&amp;" | "&amp; IF(SOURCE!$U$2-LEN(SOURCE!I198) &gt;= 0, REPT(" ",SOURCE!$U$2-LEN(SOURCE!I198)), "")&amp;
      SOURCE!J198&amp;      IF(SOURCE!$V$2-LEN(SOURCE!J198) &gt;= 0, REPT(" ",SOURCE!$V$2-LEN(SOURCE!J198)), "")&amp;
  " | "&amp; SOURCE!K198&amp;      IF(SOURCE!$X$2-LEN(SOURCE!K198) &gt;= 0, REPT(" ",SOURCE!$X$2-LEN(SOURCE!K198)), "")&amp;
      "},"&amp;IF(SOURCE!L198&lt;&gt;"",""&amp;SOURCE!L198,"")
 )
)
)</f>
        <v>/*  189 */  { fnConstant,                   61,                          STD_lambda STD_SUB_C,                          STD_lambda STD_SUB_C,                          (0 &lt;&lt; TAM_MAX_BITS) |     0, CAT_CNST | SLS_ENABLED   | US_ENABLED  },</v>
      </c>
    </row>
    <row r="199" spans="1:1">
      <c r="A199" s="155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",SOURCE!$R$2-LEN(SOURCE!F199)+2), "")&amp;"("&amp;
      SUBSTITUTE(TEXT(SOURCE!G199,"??0"),"  ","")&amp;" &lt;&lt; TAM_MAX_BITS) |"&amp; IF(SOURCE!$S$2-3 &gt;= 0, REPT(" ",SOURCE!$S$2-5+4+1-1-LEN(SUBSTITUTE(SUBSTITUTE(TEXT(SOURCE!H199,"????0"),"  ","")," ",""))), "")&amp;
      SUBSTITUTE(SUBSTITUTE(TEXT(SOURCE!H199,"????0"),"  ","")," ","")&amp;","&amp; IF(SOURCE!$T$2-3 &gt;= 0, REPT(" ",SOURCE!$T$2-3-5), "")&amp;
      SOURCE!I199&amp;" | "&amp; IF(SOURCE!$U$2-LEN(SOURCE!I199) &gt;= 0, REPT(" ",SOURCE!$U$2-LEN(SOURCE!I199)), "")&amp;
      SOURCE!J199&amp;      IF(SOURCE!$V$2-LEN(SOURCE!J199) &gt;= 0, REPT(" ",SOURCE!$V$2-LEN(SOURCE!J199)), "")&amp;
  " | "&amp; SOURCE!K199&amp;      IF(SOURCE!$X$2-LEN(SOURCE!K199) &gt;= 0, REPT(" ",SOURCE!$X$2-LEN(SOURCE!K199)), "")&amp;
      "},"&amp;IF(SOURCE!L199&lt;&gt;"",""&amp;SOURCE!L199,"")
 )
)
)</f>
        <v>/*  190 */  { fnConstant,                   62,                          STD_lambda STD_SUB_C STD_SUB_n,                STD_lambda STD_SUB_C STD_SUB_n,                (0 &lt;&lt; TAM_MAX_BITS) |     0, CAT_CNST | SLS_ENABLED   | US_ENABLED  },</v>
      </c>
    </row>
    <row r="200" spans="1:1">
      <c r="A200" s="155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",SOURCE!$R$2-LEN(SOURCE!F200)+2), "")&amp;"("&amp;
      SUBSTITUTE(TEXT(SOURCE!G200,"??0"),"  ","")&amp;" &lt;&lt; TAM_MAX_BITS) |"&amp; IF(SOURCE!$S$2-3 &gt;= 0, REPT(" ",SOURCE!$S$2-5+4+1-1-LEN(SUBSTITUTE(SUBSTITUTE(TEXT(SOURCE!H200,"????0"),"  ","")," ",""))), "")&amp;
      SUBSTITUTE(SUBSTITUTE(TEXT(SOURCE!H200,"????0"),"  ","")," ","")&amp;","&amp; IF(SOURCE!$T$2-3 &gt;= 0, REPT(" ",SOURCE!$T$2-3-5), "")&amp;
      SOURCE!I200&amp;" | "&amp; IF(SOURCE!$U$2-LEN(SOURCE!I200) &gt;= 0, REPT(" ",SOURCE!$U$2-LEN(SOURCE!I200)), "")&amp;
      SOURCE!J200&amp;      IF(SOURCE!$V$2-LEN(SOURCE!J200) &gt;= 0, REPT(" ",SOURCE!$V$2-LEN(SOURCE!J200)), "")&amp;
  " | "&amp; SOURCE!K200&amp;      IF(SOURCE!$X$2-LEN(SOURCE!K200) &gt;= 0, REPT(" ",SOURCE!$X$2-LEN(SOURCE!K200)), "")&amp;
      "},"&amp;IF(SOURCE!L200&lt;&gt;"",""&amp;SOURCE!L200,"")
 )
)
)</f>
        <v>/*  191 */  { fnConstant,                   63,                          STD_lambda STD_SUB_C STD_SUB_p,                STD_lambda STD_SUB_C STD_SUB_p,                (0 &lt;&lt; TAM_MAX_BITS) |     0, CAT_CNST | SLS_ENABLED   | US_ENABLED  },</v>
      </c>
    </row>
    <row r="201" spans="1:1">
      <c r="A201" s="155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",SOURCE!$R$2-LEN(SOURCE!F201)+2), "")&amp;"("&amp;
      SUBSTITUTE(TEXT(SOURCE!G201,"??0"),"  ","")&amp;" &lt;&lt; TAM_MAX_BITS) |"&amp; IF(SOURCE!$S$2-3 &gt;= 0, REPT(" ",SOURCE!$S$2-5+4+1-1-LEN(SUBSTITUTE(SUBSTITUTE(TEXT(SOURCE!H201,"????0"),"  ","")," ",""))), "")&amp;
      SUBSTITUTE(SUBSTITUTE(TEXT(SOURCE!H201,"????0"),"  ","")," ","")&amp;","&amp; IF(SOURCE!$T$2-3 &gt;= 0, REPT(" ",SOURCE!$T$2-3-5), "")&amp;
      SOURCE!I201&amp;" | "&amp; IF(SOURCE!$U$2-LEN(SOURCE!I201) &gt;= 0, REPT(" ",SOURCE!$U$2-LEN(SOURCE!I201)), "")&amp;
      SOURCE!J201&amp;      IF(SOURCE!$V$2-LEN(SOURCE!J201) &gt;= 0, REPT(" ",SOURCE!$V$2-LEN(SOURCE!J201)), "")&amp;
  " | "&amp; SOURCE!K201&amp;      IF(SOURCE!$X$2-LEN(SOURCE!K201) &gt;= 0, REPT(" ",SOURCE!$X$2-LEN(SOURCE!K201)), "")&amp;
      "},"&amp;IF(SOURCE!L201&lt;&gt;"",""&amp;SOURCE!L201,"")
 )
)
)</f>
        <v>/*  192 */  { fnConstant,                   64,                          STD_mu STD_SUB_0,                              STD_mu STD_SUB_0,                              (0 &lt;&lt; TAM_MAX_BITS) |     0, CAT_CNST | SLS_ENABLED   | US_ENABLED  },</v>
      </c>
    </row>
    <row r="202" spans="1:1">
      <c r="A202" s="155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",SOURCE!$R$2-LEN(SOURCE!F202)+2), "")&amp;"("&amp;
      SUBSTITUTE(TEXT(SOURCE!G202,"??0"),"  ","")&amp;" &lt;&lt; TAM_MAX_BITS) |"&amp; IF(SOURCE!$S$2-3 &gt;= 0, REPT(" ",SOURCE!$S$2-5+4+1-1-LEN(SUBSTITUTE(SUBSTITUTE(TEXT(SOURCE!H202,"????0"),"  ","")," ",""))), "")&amp;
      SUBSTITUTE(SUBSTITUTE(TEXT(SOURCE!H202,"????0"),"  ","")," ","")&amp;","&amp; IF(SOURCE!$T$2-3 &gt;= 0, REPT(" ",SOURCE!$T$2-3-5), "")&amp;
      SOURCE!I202&amp;" | "&amp; IF(SOURCE!$U$2-LEN(SOURCE!I202) &gt;= 0, REPT(" ",SOURCE!$U$2-LEN(SOURCE!I202)), "")&amp;
      SOURCE!J202&amp;      IF(SOURCE!$V$2-LEN(SOURCE!J202) &gt;= 0, REPT(" ",SOURCE!$V$2-LEN(SOURCE!J202)), "")&amp;
  " | "&amp; SOURCE!K202&amp;      IF(SOURCE!$X$2-LEN(SOURCE!K202) &gt;= 0, REPT(" ",SOURCE!$X$2-LEN(SOURCE!K202)), "")&amp;
      "},"&amp;IF(SOURCE!L202&lt;&gt;"",""&amp;SOURCE!L202,"")
 )
)
)</f>
        <v>/*  193 */  { fnConstant,                   65,                          STD_mu STD_SUB_B,                              STD_mu STD_SUB_B,                              (0 &lt;&lt; TAM_MAX_BITS) |     0, CAT_CNST | SLS_ENABLED   | US_ENABLED  },</v>
      </c>
    </row>
    <row r="203" spans="1:1">
      <c r="A203" s="155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",SOURCE!$R$2-LEN(SOURCE!F203)+2), "")&amp;"("&amp;
      SUBSTITUTE(TEXT(SOURCE!G203,"??0"),"  ","")&amp;" &lt;&lt; TAM_MAX_BITS) |"&amp; IF(SOURCE!$S$2-3 &gt;= 0, REPT(" ",SOURCE!$S$2-5+4+1-1-LEN(SUBSTITUTE(SUBSTITUTE(TEXT(SOURCE!H203,"????0"),"  ","")," ",""))), "")&amp;
      SUBSTITUTE(SUBSTITUTE(TEXT(SOURCE!H203,"????0"),"  ","")," ","")&amp;","&amp; IF(SOURCE!$T$2-3 &gt;= 0, REPT(" ",SOURCE!$T$2-3-5), "")&amp;
      SOURCE!I203&amp;" | "&amp; IF(SOURCE!$U$2-LEN(SOURCE!I203) &gt;= 0, REPT(" ",SOURCE!$U$2-LEN(SOURCE!I203)), "")&amp;
      SOURCE!J203&amp;      IF(SOURCE!$V$2-LEN(SOURCE!J203) &gt;= 0, REPT(" ",SOURCE!$V$2-LEN(SOURCE!J203)), "")&amp;
  " | "&amp; SOURCE!K203&amp;      IF(SOURCE!$X$2-LEN(SOURCE!K203) &gt;= 0, REPT(" ",SOURCE!$X$2-LEN(SOURCE!K203)), "")&amp;
      "},"&amp;IF(SOURCE!L203&lt;&gt;"",""&amp;SOURCE!L203,"")
 )
)
)</f>
        <v>/*  194 */  { fnConstant,                   66,                          STD_mu STD_SUB_e,                              STD_mu STD_SUB_e,                              (0 &lt;&lt; TAM_MAX_BITS) |     0, CAT_CNST | SLS_ENABLED   | US_ENABLED  },</v>
      </c>
    </row>
    <row r="204" spans="1:1">
      <c r="A204" s="155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",SOURCE!$R$2-LEN(SOURCE!F204)+2), "")&amp;"("&amp;
      SUBSTITUTE(TEXT(SOURCE!G204,"??0"),"  ","")&amp;" &lt;&lt; TAM_MAX_BITS) |"&amp; IF(SOURCE!$S$2-3 &gt;= 0, REPT(" ",SOURCE!$S$2-5+4+1-1-LEN(SUBSTITUTE(SUBSTITUTE(TEXT(SOURCE!H204,"????0"),"  ","")," ",""))), "")&amp;
      SUBSTITUTE(SUBSTITUTE(TEXT(SOURCE!H204,"????0"),"  ","")," ","")&amp;","&amp; IF(SOURCE!$T$2-3 &gt;= 0, REPT(" ",SOURCE!$T$2-3-5), "")&amp;
      SOURCE!I204&amp;" | "&amp; IF(SOURCE!$U$2-LEN(SOURCE!I204) &gt;= 0, REPT(" ",SOURCE!$U$2-LEN(SOURCE!I204)), "")&amp;
      SOURCE!J204&amp;      IF(SOURCE!$V$2-LEN(SOURCE!J204) &gt;= 0, REPT(" ",SOURCE!$V$2-LEN(SOURCE!J204)), "")&amp;
  " | "&amp; SOURCE!K204&amp;      IF(SOURCE!$X$2-LEN(SOURCE!K204) &gt;= 0, REPT(" ",SOURCE!$X$2-LEN(SOURCE!K204)), "")&amp;
      "},"&amp;IF(SOURCE!L204&lt;&gt;"",""&amp;SOURCE!L204,"")
 )
)
)</f>
        <v>/*  195 */  { fnConstant,                   67,                          STD_mu STD_SUB_e "/" STD_mu STD_SUB_B,         STD_mu STD_SUB_e "/" STD_mu STD_SUB_B,         (0 &lt;&lt; TAM_MAX_BITS) |     0, CAT_CNST | SLS_ENABLED   | US_ENABLED  },</v>
      </c>
    </row>
    <row r="205" spans="1:1">
      <c r="A205" s="155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",SOURCE!$R$2-LEN(SOURCE!F205)+2), "")&amp;"("&amp;
      SUBSTITUTE(TEXT(SOURCE!G205,"??0"),"  ","")&amp;" &lt;&lt; TAM_MAX_BITS) |"&amp; IF(SOURCE!$S$2-3 &gt;= 0, REPT(" ",SOURCE!$S$2-5+4+1-1-LEN(SUBSTITUTE(SUBSTITUTE(TEXT(SOURCE!H205,"????0"),"  ","")," ",""))), "")&amp;
      SUBSTITUTE(SUBSTITUTE(TEXT(SOURCE!H205,"????0"),"  ","")," ","")&amp;","&amp; IF(SOURCE!$T$2-3 &gt;= 0, REPT(" ",SOURCE!$T$2-3-5), "")&amp;
      SOURCE!I205&amp;" | "&amp; IF(SOURCE!$U$2-LEN(SOURCE!I205) &gt;= 0, REPT(" ",SOURCE!$U$2-LEN(SOURCE!I205)), "")&amp;
      SOURCE!J205&amp;      IF(SOURCE!$V$2-LEN(SOURCE!J205) &gt;= 0, REPT(" ",SOURCE!$V$2-LEN(SOURCE!J205)), "")&amp;
  " | "&amp; SOURCE!K205&amp;      IF(SOURCE!$X$2-LEN(SOURCE!K205) &gt;= 0, REPT(" ",SOURCE!$X$2-LEN(SOURCE!K205)), "")&amp;
      "},"&amp;IF(SOURCE!L205&lt;&gt;"",""&amp;SOURCE!L205,"")
 )
)
)</f>
        <v>/*  196 */  { fnConstant,                   68,                          STD_mu STD_SUB_n,                              STD_mu STD_SUB_n,                              (0 &lt;&lt; TAM_MAX_BITS) |     0, CAT_CNST | SLS_ENABLED   | US_ENABLED  },</v>
      </c>
    </row>
    <row r="206" spans="1:1">
      <c r="A206" s="155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",SOURCE!$R$2-LEN(SOURCE!F206)+2), "")&amp;"("&amp;
      SUBSTITUTE(TEXT(SOURCE!G206,"??0"),"  ","")&amp;" &lt;&lt; TAM_MAX_BITS) |"&amp; IF(SOURCE!$S$2-3 &gt;= 0, REPT(" ",SOURCE!$S$2-5+4+1-1-LEN(SUBSTITUTE(SUBSTITUTE(TEXT(SOURCE!H206,"????0"),"  ","")," ",""))), "")&amp;
      SUBSTITUTE(SUBSTITUTE(TEXT(SOURCE!H206,"????0"),"  ","")," ","")&amp;","&amp; IF(SOURCE!$T$2-3 &gt;= 0, REPT(" ",SOURCE!$T$2-3-5), "")&amp;
      SOURCE!I206&amp;" | "&amp; IF(SOURCE!$U$2-LEN(SOURCE!I206) &gt;= 0, REPT(" ",SOURCE!$U$2-LEN(SOURCE!I206)), "")&amp;
      SOURCE!J206&amp;      IF(SOURCE!$V$2-LEN(SOURCE!J206) &gt;= 0, REPT(" ",SOURCE!$V$2-LEN(SOURCE!J206)), "")&amp;
  " | "&amp; SOURCE!K206&amp;      IF(SOURCE!$X$2-LEN(SOURCE!K206) &gt;= 0, REPT(" ",SOURCE!$X$2-LEN(SOURCE!K206)), "")&amp;
      "},"&amp;IF(SOURCE!L206&lt;&gt;"",""&amp;SOURCE!L206,"")
 )
)
)</f>
        <v>/*  197 */  { fnConstant,                   69,                          STD_mu STD_SUB_p,                              STD_mu STD_SUB_p,                              (0 &lt;&lt; TAM_MAX_BITS) |     0, CAT_CNST | SLS_ENABLED   | US_ENABLED  },</v>
      </c>
    </row>
    <row r="207" spans="1:1">
      <c r="A207" s="155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",SOURCE!$R$2-LEN(SOURCE!F207)+2), "")&amp;"("&amp;
      SUBSTITUTE(TEXT(SOURCE!G207,"??0"),"  ","")&amp;" &lt;&lt; TAM_MAX_BITS) |"&amp; IF(SOURCE!$S$2-3 &gt;= 0, REPT(" ",SOURCE!$S$2-5+4+1-1-LEN(SUBSTITUTE(SUBSTITUTE(TEXT(SOURCE!H207,"????0"),"  ","")," ",""))), "")&amp;
      SUBSTITUTE(SUBSTITUTE(TEXT(SOURCE!H207,"????0"),"  ","")," ","")&amp;","&amp; IF(SOURCE!$T$2-3 &gt;= 0, REPT(" ",SOURCE!$T$2-3-5), "")&amp;
      SOURCE!I207&amp;" | "&amp; IF(SOURCE!$U$2-LEN(SOURCE!I207) &gt;= 0, REPT(" ",SOURCE!$U$2-LEN(SOURCE!I207)), "")&amp;
      SOURCE!J207&amp;      IF(SOURCE!$V$2-LEN(SOURCE!J207) &gt;= 0, REPT(" ",SOURCE!$V$2-LEN(SOURCE!J207)), "")&amp;
  " | "&amp; SOURCE!K207&amp;      IF(SOURCE!$X$2-LEN(SOURCE!K207) &gt;= 0, REPT(" ",SOURCE!$X$2-LEN(SOURCE!K207)), "")&amp;
      "},"&amp;IF(SOURCE!L207&lt;&gt;"",""&amp;SOURCE!L207,"")
 )
)
)</f>
        <v>/*  198 */  { fnConstant,                   70,                          STD_mu STD_SUB_u,                              STD_mu STD_SUB_u,                              (0 &lt;&lt; TAM_MAX_BITS) |     0, CAT_CNST | SLS_ENABLED   | US_ENABLED  },</v>
      </c>
    </row>
    <row r="208" spans="1:1">
      <c r="A208" s="155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",SOURCE!$R$2-LEN(SOURCE!F208)+2), "")&amp;"("&amp;
      SUBSTITUTE(TEXT(SOURCE!G208,"??0"),"  ","")&amp;" &lt;&lt; TAM_MAX_BITS) |"&amp; IF(SOURCE!$S$2-3 &gt;= 0, REPT(" ",SOURCE!$S$2-5+4+1-1-LEN(SUBSTITUTE(SUBSTITUTE(TEXT(SOURCE!H208,"????0"),"  ","")," ",""))), "")&amp;
      SUBSTITUTE(SUBSTITUTE(TEXT(SOURCE!H208,"????0"),"  ","")," ","")&amp;","&amp; IF(SOURCE!$T$2-3 &gt;= 0, REPT(" ",SOURCE!$T$2-3-5), "")&amp;
      SOURCE!I208&amp;" | "&amp; IF(SOURCE!$U$2-LEN(SOURCE!I208) &gt;= 0, REPT(" ",SOURCE!$U$2-LEN(SOURCE!I208)), "")&amp;
      SOURCE!J208&amp;      IF(SOURCE!$V$2-LEN(SOURCE!J208) &gt;= 0, REPT(" ",SOURCE!$V$2-LEN(SOURCE!J208)), "")&amp;
  " | "&amp; SOURCE!K208&amp;      IF(SOURCE!$X$2-LEN(SOURCE!K208) &gt;= 0, REPT(" ",SOURCE!$X$2-LEN(SOURCE!K208)), "")&amp;
      "},"&amp;IF(SOURCE!L208&lt;&gt;"",""&amp;SOURCE!L208,"")
 )
)
)</f>
        <v>/*  199 */  { fnConstant,                   71,                          STD_mu STD_SUB_mu,                             STD_mu STD_SUB_mu,                             (0 &lt;&lt; TAM_MAX_BITS) |     0, CAT_CNST | SLS_ENABLED   | US_ENABLED  },</v>
      </c>
    </row>
    <row r="209" spans="1:1">
      <c r="A209" s="155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",SOURCE!$R$2-LEN(SOURCE!F209)+2), "")&amp;"("&amp;
      SUBSTITUTE(TEXT(SOURCE!G209,"??0"),"  ","")&amp;" &lt;&lt; TAM_MAX_BITS) |"&amp; IF(SOURCE!$S$2-3 &gt;= 0, REPT(" ",SOURCE!$S$2-5+4+1-1-LEN(SUBSTITUTE(SUBSTITUTE(TEXT(SOURCE!H209,"????0"),"  ","")," ",""))), "")&amp;
      SUBSTITUTE(SUBSTITUTE(TEXT(SOURCE!H209,"????0"),"  ","")," ","")&amp;","&amp; IF(SOURCE!$T$2-3 &gt;= 0, REPT(" ",SOURCE!$T$2-3-5), "")&amp;
      SOURCE!I209&amp;" | "&amp; IF(SOURCE!$U$2-LEN(SOURCE!I209) &gt;= 0, REPT(" ",SOURCE!$U$2-LEN(SOURCE!I209)), "")&amp;
      SOURCE!J209&amp;      IF(SOURCE!$V$2-LEN(SOURCE!J209) &gt;= 0, REPT(" ",SOURCE!$V$2-LEN(SOURCE!J209)), "")&amp;
  " | "&amp; SOURCE!K209&amp;      IF(SOURCE!$X$2-LEN(SOURCE!K209) &gt;= 0, REPT(" ",SOURCE!$X$2-LEN(SOURCE!K209)), "")&amp;
      "},"&amp;IF(SOURCE!L209&lt;&gt;"",""&amp;SOURCE!L209,"")
 )
)
)</f>
        <v>/*  200 */  { fnConstant,                   72,                          STD_sigma STD_SUB_B,                           STD_sigma STD_SUB_B,                           (0 &lt;&lt; TAM_MAX_BITS) |     0, CAT_CNST | SLS_ENABLED   | US_ENABLED  },</v>
      </c>
    </row>
    <row r="210" spans="1:1">
      <c r="A210" s="155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",SOURCE!$R$2-LEN(SOURCE!F210)+2), "")&amp;"("&amp;
      SUBSTITUTE(TEXT(SOURCE!G210,"??0"),"  ","")&amp;" &lt;&lt; TAM_MAX_BITS) |"&amp; IF(SOURCE!$S$2-3 &gt;= 0, REPT(" ",SOURCE!$S$2-5+4+1-1-LEN(SUBSTITUTE(SUBSTITUTE(TEXT(SOURCE!H210,"????0"),"  ","")," ",""))), "")&amp;
      SUBSTITUTE(SUBSTITUTE(TEXT(SOURCE!H210,"????0"),"  ","")," ","")&amp;","&amp; IF(SOURCE!$T$2-3 &gt;= 0, REPT(" ",SOURCE!$T$2-3-5), "")&amp;
      SOURCE!I210&amp;" | "&amp; IF(SOURCE!$U$2-LEN(SOURCE!I210) &gt;= 0, REPT(" ",SOURCE!$U$2-LEN(SOURCE!I210)), "")&amp;
      SOURCE!J210&amp;      IF(SOURCE!$V$2-LEN(SOURCE!J210) &gt;= 0, REPT(" ",SOURCE!$V$2-LEN(SOURCE!J210)), "")&amp;
  " | "&amp; SOURCE!K210&amp;      IF(SOURCE!$X$2-LEN(SOURCE!K210) &gt;= 0, REPT(" ",SOURCE!$X$2-LEN(SOURCE!K210)), "")&amp;
      "},"&amp;IF(SOURCE!L210&lt;&gt;"",""&amp;SOURCE!L210,"")
 )
)
)</f>
        <v>/*  201 */  { fnConstant,                   73,                          STD_PHI,                                       STD_PHI,                                       (0 &lt;&lt; TAM_MAX_BITS) |     0, CAT_CNST | SLS_ENABLED   | US_ENABLED  },</v>
      </c>
    </row>
    <row r="211" spans="1:1">
      <c r="A211" s="155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",SOURCE!$R$2-LEN(SOURCE!F211)+2), "")&amp;"("&amp;
      SUBSTITUTE(TEXT(SOURCE!G211,"??0"),"  ","")&amp;" &lt;&lt; TAM_MAX_BITS) |"&amp; IF(SOURCE!$S$2-3 &gt;= 0, REPT(" ",SOURCE!$S$2-5+4+1-1-LEN(SUBSTITUTE(SUBSTITUTE(TEXT(SOURCE!H211,"????0"),"  ","")," ",""))), "")&amp;
      SUBSTITUTE(SUBSTITUTE(TEXT(SOURCE!H211,"????0"),"  ","")," ","")&amp;","&amp; IF(SOURCE!$T$2-3 &gt;= 0, REPT(" ",SOURCE!$T$2-3-5), "")&amp;
      SOURCE!I211&amp;" | "&amp; IF(SOURCE!$U$2-LEN(SOURCE!I211) &gt;= 0, REPT(" ",SOURCE!$U$2-LEN(SOURCE!I211)), "")&amp;
      SOURCE!J211&amp;      IF(SOURCE!$V$2-LEN(SOURCE!J211) &gt;= 0, REPT(" ",SOURCE!$V$2-LEN(SOURCE!J211)), "")&amp;
  " | "&amp; SOURCE!K211&amp;      IF(SOURCE!$X$2-LEN(SOURCE!K211) &gt;= 0, REPT(" ",SOURCE!$X$2-LEN(SOURCE!K211)), "")&amp;
      "},"&amp;IF(SOURCE!L211&lt;&gt;"",""&amp;SOURCE!L211,"")
 )
)
)</f>
        <v>/*  202 */  { fnConstant,                   74,                          STD_PHI STD_SUB_0,                             STD_PHI STD_SUB_0,                             (0 &lt;&lt; TAM_MAX_BITS) |     0, CAT_CNST | SLS_ENABLED   | US_ENABLED  },</v>
      </c>
    </row>
    <row r="212" spans="1:1">
      <c r="A212" s="155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",SOURCE!$R$2-LEN(SOURCE!F212)+2), "")&amp;"("&amp;
      SUBSTITUTE(TEXT(SOURCE!G212,"??0"),"  ","")&amp;" &lt;&lt; TAM_MAX_BITS) |"&amp; IF(SOURCE!$S$2-3 &gt;= 0, REPT(" ",SOURCE!$S$2-5+4+1-1-LEN(SUBSTITUTE(SUBSTITUTE(TEXT(SOURCE!H212,"????0"),"  ","")," ",""))), "")&amp;
      SUBSTITUTE(SUBSTITUTE(TEXT(SOURCE!H212,"????0"),"  ","")," ","")&amp;","&amp; IF(SOURCE!$T$2-3 &gt;= 0, REPT(" ",SOURCE!$T$2-3-5), "")&amp;
      SOURCE!I212&amp;" | "&amp; IF(SOURCE!$U$2-LEN(SOURCE!I212) &gt;= 0, REPT(" ",SOURCE!$U$2-LEN(SOURCE!I212)), "")&amp;
      SOURCE!J212&amp;      IF(SOURCE!$V$2-LEN(SOURCE!J212) &gt;= 0, REPT(" ",SOURCE!$V$2-LEN(SOURCE!J212)), "")&amp;
  " | "&amp; SOURCE!K212&amp;      IF(SOURCE!$X$2-LEN(SOURCE!K212) &gt;= 0, REPT(" ",SOURCE!$X$2-LEN(SOURCE!K212)), "")&amp;
      "},"&amp;IF(SOURCE!L212&lt;&gt;"",""&amp;SOURCE!L212,"")
 )
)
)</f>
        <v>/*  203 */  { fnConstant,                   75,                          STD_omega,                                     STD_omega,                                     (0 &lt;&lt; TAM_MAX_BITS) |     0, CAT_CNST | SLS_ENABLED   | US_ENABLED  },</v>
      </c>
    </row>
    <row r="213" spans="1:1">
      <c r="A213" s="155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",SOURCE!$R$2-LEN(SOURCE!F213)+2), "")&amp;"("&amp;
      SUBSTITUTE(TEXT(SOURCE!G213,"??0"),"  ","")&amp;" &lt;&lt; TAM_MAX_BITS) |"&amp; IF(SOURCE!$S$2-3 &gt;= 0, REPT(" ",SOURCE!$S$2-5+4+1-1-LEN(SUBSTITUTE(SUBSTITUTE(TEXT(SOURCE!H213,"????0"),"  ","")," ",""))), "")&amp;
      SUBSTITUTE(SUBSTITUTE(TEXT(SOURCE!H213,"????0"),"  ","")," ","")&amp;","&amp; IF(SOURCE!$T$2-3 &gt;= 0, REPT(" ",SOURCE!$T$2-3-5), "")&amp;
      SOURCE!I213&amp;" | "&amp; IF(SOURCE!$U$2-LEN(SOURCE!I213) &gt;= 0, REPT(" ",SOURCE!$U$2-LEN(SOURCE!I213)), "")&amp;
      SOURCE!J213&amp;      IF(SOURCE!$V$2-LEN(SOURCE!J213) &gt;= 0, REPT(" ",SOURCE!$V$2-LEN(SOURCE!J213)), "")&amp;
  " | "&amp; SOURCE!K213&amp;      IF(SOURCE!$X$2-LEN(SOURCE!K213) &gt;= 0, REPT(" ",SOURCE!$X$2-LEN(SOURCE!K213)), "")&amp;
      "},"&amp;IF(SOURCE!L213&lt;&gt;"",""&amp;SOURCE!L213,"")
 )
)
)</f>
        <v>/*  204 */  { fnConstant,                   76,                          "-" STD_INFINITY,                              "-" STD_INFINITY,                              (0 &lt;&lt; TAM_MAX_BITS) |     0, CAT_CNST | SLS_ENABLED   | US_ENABLED  },</v>
      </c>
    </row>
    <row r="214" spans="1:1">
      <c r="A214" s="155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",SOURCE!$R$2-LEN(SOURCE!F214)+2), "")&amp;"("&amp;
      SUBSTITUTE(TEXT(SOURCE!G214,"??0"),"  ","")&amp;" &lt;&lt; TAM_MAX_BITS) |"&amp; IF(SOURCE!$S$2-3 &gt;= 0, REPT(" ",SOURCE!$S$2-5+4+1-1-LEN(SUBSTITUTE(SUBSTITUTE(TEXT(SOURCE!H214,"????0"),"  ","")," ",""))), "")&amp;
      SUBSTITUTE(SUBSTITUTE(TEXT(SOURCE!H214,"????0"),"  ","")," ","")&amp;","&amp; IF(SOURCE!$T$2-3 &gt;= 0, REPT(" ",SOURCE!$T$2-3-5), "")&amp;
      SOURCE!I214&amp;" | "&amp; IF(SOURCE!$U$2-LEN(SOURCE!I214) &gt;= 0, REPT(" ",SOURCE!$U$2-LEN(SOURCE!I214)), "")&amp;
      SOURCE!J214&amp;      IF(SOURCE!$V$2-LEN(SOURCE!J214) &gt;= 0, REPT(" ",SOURCE!$V$2-LEN(SOURCE!J214)), "")&amp;
  " | "&amp; SOURCE!K214&amp;      IF(SOURCE!$X$2-LEN(SOURCE!K214) &gt;= 0, REPT(" ",SOURCE!$X$2-LEN(SOURCE!K214)), "")&amp;
      "},"&amp;IF(SOURCE!L214&lt;&gt;"",""&amp;SOURCE!L214,"")
 )
)
)</f>
        <v>/*  205 */  { fnConstant,                   77,                          STD_INFINITY,                                  STD_INFINITY,                                  (0 &lt;&lt; TAM_MAX_BITS) |     0, CAT_CNST | SLS_ENABLED   | US_ENABLED  },</v>
      </c>
    </row>
    <row r="215" spans="1:1">
      <c r="A215" s="155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",SOURCE!$R$2-LEN(SOURCE!F215)+2), "")&amp;"("&amp;
      SUBSTITUTE(TEXT(SOURCE!G215,"??0"),"  ","")&amp;" &lt;&lt; TAM_MAX_BITS) |"&amp; IF(SOURCE!$S$2-3 &gt;= 0, REPT(" ",SOURCE!$S$2-5+4+1-1-LEN(SUBSTITUTE(SUBSTITUTE(TEXT(SOURCE!H215,"????0"),"  ","")," ",""))), "")&amp;
      SUBSTITUTE(SUBSTITUTE(TEXT(SOURCE!H215,"????0"),"  ","")," ","")&amp;","&amp; IF(SOURCE!$T$2-3 &gt;= 0, REPT(" ",SOURCE!$T$2-3-5), "")&amp;
      SOURCE!I215&amp;" | "&amp; IF(SOURCE!$U$2-LEN(SOURCE!I215) &gt;= 0, REPT(" ",SOURCE!$U$2-LEN(SOURCE!I215)), "")&amp;
      SOURCE!J215&amp;      IF(SOURCE!$V$2-LEN(SOURCE!J215) &gt;= 0, REPT(" ",SOURCE!$V$2-LEN(SOURCE!J215)), "")&amp;
  " | "&amp; SOURCE!K215&amp;      IF(SOURCE!$X$2-LEN(SOURCE!K215) &gt;= 0, REPT(" ",SOURCE!$X$2-LEN(SOURCE!K215)), "")&amp;
      "},"&amp;IF(SOURCE!L215&lt;&gt;"",""&amp;SOURCE!L215,"")
 )
)
)</f>
        <v>/*  206 */  { itemToBeCoded,                78,                          "#",                                           "#",                                           (0 &lt;&lt; TAM_MAX_BITS) |     0, CAT_NONE | SLS_ENABLED   | US_UNCHANGED},</v>
      </c>
    </row>
    <row r="216" spans="1:1">
      <c r="A216" s="155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",SOURCE!$R$2-LEN(SOURCE!F216)+2), "")&amp;"("&amp;
      SUBSTITUTE(TEXT(SOURCE!G216,"??0"),"  ","")&amp;" &lt;&lt; TAM_MAX_BITS) |"&amp; IF(SOURCE!$S$2-3 &gt;= 0, REPT(" ",SOURCE!$S$2-5+4+1-1-LEN(SUBSTITUTE(SUBSTITUTE(TEXT(SOURCE!H216,"????0"),"  ","")," ",""))), "")&amp;
      SUBSTITUTE(SUBSTITUTE(TEXT(SOURCE!H216,"????0"),"  ","")," ","")&amp;","&amp; IF(SOURCE!$T$2-3 &gt;= 0, REPT(" ",SOURCE!$T$2-3-5), "")&amp;
      SOURCE!I216&amp;" | "&amp; IF(SOURCE!$U$2-LEN(SOURCE!I216) &gt;= 0, REPT(" ",SOURCE!$U$2-LEN(SOURCE!I216)), "")&amp;
      SOURCE!J216&amp;      IF(SOURCE!$V$2-LEN(SOURCE!J216) &gt;= 0, REPT(" ",SOURCE!$V$2-LEN(SOURCE!J216)), "")&amp;
  " | "&amp; SOURCE!K216&amp;      IF(SOURCE!$X$2-LEN(SOURCE!K216) &gt;= 0, REPT(" ",SOURCE!$X$2-LEN(SOURCE!K216)), "")&amp;
      "},"&amp;IF(SOURCE!L216&lt;&gt;"",""&amp;SOURCE!L216,"")
 )
)
)</f>
        <v>/*  207 */  { fnConstant,                   TM_VALUE,                    "CNST",                                        "CNST",                                        (0 &lt;&lt; TAM_MAX_BITS) |   215, CAT_FNCT | SLS_ENABLED   | US_ENABLED  }, // 215 is replaced at run time by NUMBER_OF_CONSTANTS_39 + NUMBER_OF_CONSTANTS_51 + NUMBER_OF_CONSTANTS_1071 + NUMBER_OF_CONSTANTS_34 - 1</v>
      </c>
    </row>
    <row r="217" spans="1:1">
      <c r="A217" s="155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",SOURCE!$R$2-LEN(SOURCE!F217)+2), "")&amp;"("&amp;
      SUBSTITUTE(TEXT(SOURCE!G217,"??0"),"  ","")&amp;" &lt;&lt; TAM_MAX_BITS) |"&amp; IF(SOURCE!$S$2-3 &gt;= 0, REPT(" ",SOURCE!$S$2-5+4+1-1-LEN(SUBSTITUTE(SUBSTITUTE(TEXT(SOURCE!H217,"????0"),"  ","")," ",""))), "")&amp;
      SUBSTITUTE(SUBSTITUTE(TEXT(SOURCE!H217,"????0"),"  ","")," ","")&amp;","&amp; IF(SOURCE!$T$2-3 &gt;= 0, REPT(" ",SOURCE!$T$2-3-5), "")&amp;
      SOURCE!I217&amp;" | "&amp; IF(SOURCE!$U$2-LEN(SOURCE!I217) &gt;= 0, REPT(" ",SOURCE!$U$2-LEN(SOURCE!I217)), "")&amp;
      SOURCE!J217&amp;      IF(SOURCE!$V$2-LEN(SOURCE!J217) &gt;= 0, REPT(" ",SOURCE!$V$2-LEN(SOURCE!J217)), "")&amp;
  " | "&amp; SOURCE!K217&amp;      IF(SOURCE!$X$2-LEN(SOURCE!K217) &gt;= 0, REPT(" ",SOURCE!$X$2-LEN(SOURCE!K217)), "")&amp;
      "},"&amp;IF(SOURCE!L217&lt;&gt;"",""&amp;SOURCE!L217,"")
 )
)
)</f>
        <v>/*  208 */  { itemToBeCoded,                NOPARAM,                     "0208",                                        "0208",                                        (0 &lt;&lt; TAM_MAX_BITS) |     0, CAT_FREE | SLS_ENABLED   | US_UNCHANGED},</v>
      </c>
    </row>
    <row r="218" spans="1:1">
      <c r="A218" s="155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",SOURCE!$R$2-LEN(SOURCE!F218)+2), "")&amp;"("&amp;
      SUBSTITUTE(TEXT(SOURCE!G218,"??0"),"  ","")&amp;" &lt;&lt; TAM_MAX_BITS) |"&amp; IF(SOURCE!$S$2-3 &gt;= 0, REPT(" ",SOURCE!$S$2-5+4+1-1-LEN(SUBSTITUTE(SUBSTITUTE(TEXT(SOURCE!H218,"????0"),"  ","")," ",""))), "")&amp;
      SUBSTITUTE(SUBSTITUTE(TEXT(SOURCE!H218,"????0"),"  ","")," ","")&amp;","&amp; IF(SOURCE!$T$2-3 &gt;= 0, REPT(" ",SOURCE!$T$2-3-5), "")&amp;
      SOURCE!I218&amp;" | "&amp; IF(SOURCE!$U$2-LEN(SOURCE!I218) &gt;= 0, REPT(" ",SOURCE!$U$2-LEN(SOURCE!I218)), "")&amp;
      SOURCE!J218&amp;      IF(SOURCE!$V$2-LEN(SOURCE!J218) &gt;= 0, REPT(" ",SOURCE!$V$2-LEN(SOURCE!J218)), "")&amp;
  " | "&amp; SOURCE!K218&amp;      IF(SOURCE!$X$2-LEN(SOURCE!K218) &gt;= 0, REPT(" ",SOURCE!$X$2-LEN(SOURCE!K218)), "")&amp;
      "},"&amp;IF(SOURCE!L218&lt;&gt;"",""&amp;SOURCE!L218,"")
 )
)
)</f>
        <v>/*  209 */  { itemToBeCoded,                NOPARAM,                     "0209",                                        "0209",                                        (0 &lt;&lt; TAM_MAX_BITS) |     0, CAT_FREE | SLS_ENABLED   | US_UNCHANGED},</v>
      </c>
    </row>
    <row r="219" spans="1:1">
      <c r="A219" s="155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",SOURCE!$R$2-LEN(SOURCE!F219)+2), "")&amp;"("&amp;
      SUBSTITUTE(TEXT(SOURCE!G219,"??0"),"  ","")&amp;" &lt;&lt; TAM_MAX_BITS) |"&amp; IF(SOURCE!$S$2-3 &gt;= 0, REPT(" ",SOURCE!$S$2-5+4+1-1-LEN(SUBSTITUTE(SUBSTITUTE(TEXT(SOURCE!H219,"????0"),"  ","")," ",""))), "")&amp;
      SUBSTITUTE(SUBSTITUTE(TEXT(SOURCE!H219,"????0"),"  ","")," ","")&amp;","&amp; IF(SOURCE!$T$2-3 &gt;= 0, REPT(" ",SOURCE!$T$2-3-5), "")&amp;
      SOURCE!I219&amp;" | "&amp; IF(SOURCE!$U$2-LEN(SOURCE!I219) &gt;= 0, REPT(" ",SOURCE!$U$2-LEN(SOURCE!I219)), "")&amp;
      SOURCE!J219&amp;      IF(SOURCE!$V$2-LEN(SOURCE!J219) &gt;= 0, REPT(" ",SOURCE!$V$2-LEN(SOURCE!J219)), "")&amp;
  " | "&amp; SOURCE!K219&amp;      IF(SOURCE!$X$2-LEN(SOURCE!K219) &gt;= 0, REPT(" ",SOURCE!$X$2-LEN(SOURCE!K219)), "")&amp;
      "},"&amp;IF(SOURCE!L219&lt;&gt;"",""&amp;SOURCE!L219,"")
 )
)
)</f>
        <v>/*  210 */  { itemToBeCoded,                NOPARAM,                     "0210",                                        "0210",                                        (0 &lt;&lt; TAM_MAX_BITS) |     0, CAT_FREE | SLS_ENABLED   | US_UNCHANGED},</v>
      </c>
    </row>
    <row r="220" spans="1:1">
      <c r="A220" s="155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",SOURCE!$R$2-LEN(SOURCE!F220)+2), "")&amp;"("&amp;
      SUBSTITUTE(TEXT(SOURCE!G220,"??0"),"  ","")&amp;" &lt;&lt; TAM_MAX_BITS) |"&amp; IF(SOURCE!$S$2-3 &gt;= 0, REPT(" ",SOURCE!$S$2-5+4+1-1-LEN(SUBSTITUTE(SUBSTITUTE(TEXT(SOURCE!H220,"????0"),"  ","")," ",""))), "")&amp;
      SUBSTITUTE(SUBSTITUTE(TEXT(SOURCE!H220,"????0"),"  ","")," ","")&amp;","&amp; IF(SOURCE!$T$2-3 &gt;= 0, REPT(" ",SOURCE!$T$2-3-5), "")&amp;
      SOURCE!I220&amp;" | "&amp; IF(SOURCE!$U$2-LEN(SOURCE!I220) &gt;= 0, REPT(" ",SOURCE!$U$2-LEN(SOURCE!I220)), "")&amp;
      SOURCE!J220&amp;      IF(SOURCE!$V$2-LEN(SOURCE!J220) &gt;= 0, REPT(" ",SOURCE!$V$2-LEN(SOURCE!J220)), "")&amp;
  " | "&amp; SOURCE!K220&amp;      IF(SOURCE!$X$2-LEN(SOURCE!K220) &gt;= 0, REPT(" ",SOURCE!$X$2-LEN(SOURCE!K220)), "")&amp;
      "},"&amp;IF(SOURCE!L220&lt;&gt;"",""&amp;SOURCE!L220,"")
 )
)
)</f>
        <v>/*  211 */  { itemToBeCoded,                NOPARAM,                     "0211",                                        "0211",                                        (0 &lt;&lt; TAM_MAX_BITS) |     0, CAT_FREE | SLS_ENABLED   | US_UNCHANGED},</v>
      </c>
    </row>
    <row r="221" spans="1:1">
      <c r="A221" s="155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",SOURCE!$R$2-LEN(SOURCE!F221)+2), "")&amp;"("&amp;
      SUBSTITUTE(TEXT(SOURCE!G221,"??0"),"  ","")&amp;" &lt;&lt; TAM_MAX_BITS) |"&amp; IF(SOURCE!$S$2-3 &gt;= 0, REPT(" ",SOURCE!$S$2-5+4+1-1-LEN(SUBSTITUTE(SUBSTITUTE(TEXT(SOURCE!H221,"????0"),"  ","")," ",""))), "")&amp;
      SUBSTITUTE(SUBSTITUTE(TEXT(SOURCE!H221,"????0"),"  ","")," ","")&amp;","&amp; IF(SOURCE!$T$2-3 &gt;= 0, REPT(" ",SOURCE!$T$2-3-5), "")&amp;
      SOURCE!I221&amp;" | "&amp; IF(SOURCE!$U$2-LEN(SOURCE!I221) &gt;= 0, REPT(" ",SOURCE!$U$2-LEN(SOURCE!I221)), "")&amp;
      SOURCE!J221&amp;      IF(SOURCE!$V$2-LEN(SOURCE!J221) &gt;= 0, REPT(" ",SOURCE!$V$2-LEN(SOURCE!J221)), "")&amp;
  " | "&amp; SOURCE!K221&amp;      IF(SOURCE!$X$2-LEN(SOURCE!K221) &gt;= 0, REPT(" ",SOURCE!$X$2-LEN(SOURCE!K221)), "")&amp;
      "},"&amp;IF(SOURCE!L221&lt;&gt;"",""&amp;SOURCE!L221,"")
 )
)
)</f>
        <v>/*  212 */  { itemToBeCoded,                NOPARAM,                     "0212",                                        "0212",                                        (0 &lt;&lt; TAM_MAX_BITS) |     0, CAT_FREE | SLS_ENABLED   | US_UNCHANGED},</v>
      </c>
    </row>
    <row r="222" spans="1:1">
      <c r="A222" s="155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",SOURCE!$R$2-LEN(SOURCE!F222)+2), "")&amp;"("&amp;
      SUBSTITUTE(TEXT(SOURCE!G222,"??0"),"  ","")&amp;" &lt;&lt; TAM_MAX_BITS) |"&amp; IF(SOURCE!$S$2-3 &gt;= 0, REPT(" ",SOURCE!$S$2-5+4+1-1-LEN(SUBSTITUTE(SUBSTITUTE(TEXT(SOURCE!H222,"????0"),"  ","")," ",""))), "")&amp;
      SUBSTITUTE(SUBSTITUTE(TEXT(SOURCE!H222,"????0"),"  ","")," ","")&amp;","&amp; IF(SOURCE!$T$2-3 &gt;= 0, REPT(" ",SOURCE!$T$2-3-5), "")&amp;
      SOURCE!I222&amp;" | "&amp; IF(SOURCE!$U$2-LEN(SOURCE!I222) &gt;= 0, REPT(" ",SOURCE!$U$2-LEN(SOURCE!I222)), "")&amp;
      SOURCE!J222&amp;      IF(SOURCE!$V$2-LEN(SOURCE!J222) &gt;= 0, REPT(" ",SOURCE!$V$2-LEN(SOURCE!J222)), "")&amp;
  " | "&amp; SOURCE!K222&amp;      IF(SOURCE!$X$2-LEN(SOURCE!K222) &gt;= 0, REPT(" ",SOURCE!$X$2-LEN(SOURCE!K222)), "")&amp;
      "},"&amp;IF(SOURCE!L222&lt;&gt;"",""&amp;SOURCE!L222,"")
 )
)
)</f>
        <v>/*  213 */  { itemToBeCoded,                NOPARAM,                     "0213",                                        "0213",                                        (0 &lt;&lt; TAM_MAX_BITS) |     0, CAT_FREE | SLS_ENABLED   | US_UNCHANGED},</v>
      </c>
    </row>
    <row r="223" spans="1:1">
      <c r="A223" s="155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",SOURCE!$R$2-LEN(SOURCE!F223)+2), "")&amp;"("&amp;
      SUBSTITUTE(TEXT(SOURCE!G223,"??0"),"  ","")&amp;" &lt;&lt; TAM_MAX_BITS) |"&amp; IF(SOURCE!$S$2-3 &gt;= 0, REPT(" ",SOURCE!$S$2-5+4+1-1-LEN(SUBSTITUTE(SUBSTITUTE(TEXT(SOURCE!H223,"????0"),"  ","")," ",""))), "")&amp;
      SUBSTITUTE(SUBSTITUTE(TEXT(SOURCE!H223,"????0"),"  ","")," ","")&amp;","&amp; IF(SOURCE!$T$2-3 &gt;= 0, REPT(" ",SOURCE!$T$2-3-5), "")&amp;
      SOURCE!I223&amp;" | "&amp; IF(SOURCE!$U$2-LEN(SOURCE!I223) &gt;= 0, REPT(" ",SOURCE!$U$2-LEN(SOURCE!I223)), "")&amp;
      SOURCE!J223&amp;      IF(SOURCE!$V$2-LEN(SOURCE!J223) &gt;= 0, REPT(" ",SOURCE!$V$2-LEN(SOURCE!J223)), "")&amp;
  " | "&amp; SOURCE!K223&amp;      IF(SOURCE!$X$2-LEN(SOURCE!K223) &gt;= 0, REPT(" ",SOURCE!$X$2-LEN(SOURCE!K223)), "")&amp;
      "},"&amp;IF(SOURCE!L223&lt;&gt;"",""&amp;SOURCE!L223,"")
 )
)
)</f>
        <v>/*  214 */  { itemToBeCoded,                NOPARAM,                     "0214",                                        "0214",                                        (0 &lt;&lt; TAM_MAX_BITS) |     0, CAT_FREE | SLS_ENABLED   | US_UNCHANGED},</v>
      </c>
    </row>
    <row r="224" spans="1:1">
      <c r="A224" s="155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",SOURCE!$R$2-LEN(SOURCE!F224)+2), "")&amp;"("&amp;
      SUBSTITUTE(TEXT(SOURCE!G224,"??0"),"  ","")&amp;" &lt;&lt; TAM_MAX_BITS) |"&amp; IF(SOURCE!$S$2-3 &gt;= 0, REPT(" ",SOURCE!$S$2-5+4+1-1-LEN(SUBSTITUTE(SUBSTITUTE(TEXT(SOURCE!H224,"????0"),"  ","")," ",""))), "")&amp;
      SUBSTITUTE(SUBSTITUTE(TEXT(SOURCE!H224,"????0"),"  ","")," ","")&amp;","&amp; IF(SOURCE!$T$2-3 &gt;= 0, REPT(" ",SOURCE!$T$2-3-5), "")&amp;
      SOURCE!I224&amp;" | "&amp; IF(SOURCE!$U$2-LEN(SOURCE!I224) &gt;= 0, REPT(" ",SOURCE!$U$2-LEN(SOURCE!I224)), "")&amp;
      SOURCE!J224&amp;      IF(SOURCE!$V$2-LEN(SOURCE!J224) &gt;= 0, REPT(" ",SOURCE!$V$2-LEN(SOURCE!J224)), "")&amp;
  " | "&amp; SOURCE!K224&amp;      IF(SOURCE!$X$2-LEN(SOURCE!K224) &gt;= 0, REPT(" ",SOURCE!$X$2-LEN(SOURCE!K224)), "")&amp;
      "},"&amp;IF(SOURCE!L224&lt;&gt;"",""&amp;SOURCE!L224,"")
 )
)
)</f>
        <v>/*  215 */  { itemToBeCoded,                NOPARAM,                     "0215",                                        "0215",                                        (0 &lt;&lt; TAM_MAX_BITS) |     0, CAT_FREE | SLS_ENABLED   | US_UNCHANGED},</v>
      </c>
    </row>
    <row r="225" spans="1:1">
      <c r="A225" s="155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",SOURCE!$R$2-LEN(SOURCE!F225)+2), "")&amp;"("&amp;
      SUBSTITUTE(TEXT(SOURCE!G225,"??0"),"  ","")&amp;" &lt;&lt; TAM_MAX_BITS) |"&amp; IF(SOURCE!$S$2-3 &gt;= 0, REPT(" ",SOURCE!$S$2-5+4+1-1-LEN(SUBSTITUTE(SUBSTITUTE(TEXT(SOURCE!H225,"????0"),"  ","")," ",""))), "")&amp;
      SUBSTITUTE(SUBSTITUTE(TEXT(SOURCE!H225,"????0"),"  ","")," ","")&amp;","&amp; IF(SOURCE!$T$2-3 &gt;= 0, REPT(" ",SOURCE!$T$2-3-5), "")&amp;
      SOURCE!I225&amp;" | "&amp; IF(SOURCE!$U$2-LEN(SOURCE!I225) &gt;= 0, REPT(" ",SOURCE!$U$2-LEN(SOURCE!I225)), "")&amp;
      SOURCE!J225&amp;      IF(SOURCE!$V$2-LEN(SOURCE!J225) &gt;= 0, REPT(" ",SOURCE!$V$2-LEN(SOURCE!J225)), "")&amp;
  " | "&amp; SOURCE!K225&amp;      IF(SOURCE!$X$2-LEN(SOURCE!K225) &gt;= 0, REPT(" ",SOURCE!$X$2-LEN(SOURCE!K225)), "")&amp;
      "},"&amp;IF(SOURCE!L225&lt;&gt;"",""&amp;SOURCE!L225,"")
 )
)
)</f>
        <v>/*  216 */  { itemToBeCoded,                NOPARAM,                     "0216",                                        "0216",                                        (0 &lt;&lt; TAM_MAX_BITS) |     0, CAT_FREE | SLS_ENABLED   | US_UNCHANGED},</v>
      </c>
    </row>
    <row r="226" spans="1:1">
      <c r="A226" s="155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",SOURCE!$R$2-LEN(SOURCE!F226)+2), "")&amp;"("&amp;
      SUBSTITUTE(TEXT(SOURCE!G226,"??0"),"  ","")&amp;" &lt;&lt; TAM_MAX_BITS) |"&amp; IF(SOURCE!$S$2-3 &gt;= 0, REPT(" ",SOURCE!$S$2-5+4+1-1-LEN(SUBSTITUTE(SUBSTITUTE(TEXT(SOURCE!H226,"????0"),"  ","")," ",""))), "")&amp;
      SUBSTITUTE(SUBSTITUTE(TEXT(SOURCE!H226,"????0"),"  ","")," ","")&amp;","&amp; IF(SOURCE!$T$2-3 &gt;= 0, REPT(" ",SOURCE!$T$2-3-5), "")&amp;
      SOURCE!I226&amp;" | "&amp; IF(SOURCE!$U$2-LEN(SOURCE!I226) &gt;= 0, REPT(" ",SOURCE!$U$2-LEN(SOURCE!I226)), "")&amp;
      SOURCE!J226&amp;      IF(SOURCE!$V$2-LEN(SOURCE!J226) &gt;= 0, REPT(" ",SOURCE!$V$2-LEN(SOURCE!J226)), "")&amp;
  " | "&amp; SOURCE!K226&amp;      IF(SOURCE!$X$2-LEN(SOURCE!K226) &gt;= 0, REPT(" ",SOURCE!$X$2-LEN(SOURCE!K226)), "")&amp;
      "},"&amp;IF(SOURCE!L226&lt;&gt;"",""&amp;SOURCE!L226,"")
 )
)
)</f>
        <v>/*  217 */  { itemToBeCoded,                NOPARAM,                     "0217",                                        "0217",                                        (0 &lt;&lt; TAM_MAX_BITS) |     0, CAT_FREE | SLS_ENABLED   | US_UNCHANGED},</v>
      </c>
    </row>
    <row r="227" spans="1:1">
      <c r="A227" s="155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",SOURCE!$R$2-LEN(SOURCE!F227)+2), "")&amp;"("&amp;
      SUBSTITUTE(TEXT(SOURCE!G227,"??0"),"  ","")&amp;" &lt;&lt; TAM_MAX_BITS) |"&amp; IF(SOURCE!$S$2-3 &gt;= 0, REPT(" ",SOURCE!$S$2-5+4+1-1-LEN(SUBSTITUTE(SUBSTITUTE(TEXT(SOURCE!H227,"????0"),"  ","")," ",""))), "")&amp;
      SUBSTITUTE(SUBSTITUTE(TEXT(SOURCE!H227,"????0"),"  ","")," ","")&amp;","&amp; IF(SOURCE!$T$2-3 &gt;= 0, REPT(" ",SOURCE!$T$2-3-5), "")&amp;
      SOURCE!I227&amp;" | "&amp; IF(SOURCE!$U$2-LEN(SOURCE!I227) &gt;= 0, REPT(" ",SOURCE!$U$2-LEN(SOURCE!I227)), "")&amp;
      SOURCE!J227&amp;      IF(SOURCE!$V$2-LEN(SOURCE!J227) &gt;= 0, REPT(" ",SOURCE!$V$2-LEN(SOURCE!J227)), "")&amp;
  " | "&amp; SOURCE!K227&amp;      IF(SOURCE!$X$2-LEN(SOURCE!K227) &gt;= 0, REPT(" ",SOURCE!$X$2-LEN(SOURCE!K227)), "")&amp;
      "},"&amp;IF(SOURCE!L227&lt;&gt;"",""&amp;SOURCE!L227,"")
 )
)
)</f>
        <v>/*  218 */  { itemToBeCoded,                NOPARAM,                     "0218",                                        "0218",                                        (0 &lt;&lt; TAM_MAX_BITS) |     0, CAT_FREE | SLS_ENABLED   | US_UNCHANGED},</v>
      </c>
    </row>
    <row r="228" spans="1:1">
      <c r="A228" s="155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",SOURCE!$R$2-LEN(SOURCE!F228)+2), "")&amp;"("&amp;
      SUBSTITUTE(TEXT(SOURCE!G228,"??0"),"  ","")&amp;" &lt;&lt; TAM_MAX_BITS) |"&amp; IF(SOURCE!$S$2-3 &gt;= 0, REPT(" ",SOURCE!$S$2-5+4+1-1-LEN(SUBSTITUTE(SUBSTITUTE(TEXT(SOURCE!H228,"????0"),"  ","")," ",""))), "")&amp;
      SUBSTITUTE(SUBSTITUTE(TEXT(SOURCE!H228,"????0"),"  ","")," ","")&amp;","&amp; IF(SOURCE!$T$2-3 &gt;= 0, REPT(" ",SOURCE!$T$2-3-5), "")&amp;
      SOURCE!I228&amp;" | "&amp; IF(SOURCE!$U$2-LEN(SOURCE!I228) &gt;= 0, REPT(" ",SOURCE!$U$2-LEN(SOURCE!I228)), "")&amp;
      SOURCE!J228&amp;      IF(SOURCE!$V$2-LEN(SOURCE!J228) &gt;= 0, REPT(" ",SOURCE!$V$2-LEN(SOURCE!J228)), "")&amp;
  " | "&amp; SOURCE!K228&amp;      IF(SOURCE!$X$2-LEN(SOURCE!K228) &gt;= 0, REPT(" ",SOURCE!$X$2-LEN(SOURCE!K228)), "")&amp;
      "},"&amp;IF(SOURCE!L228&lt;&gt;"",""&amp;SOURCE!L228,"")
 )
)
)</f>
        <v>/*  219 */  { itemToBeCoded,                NOPARAM,                     "0219",                                        "0219",                                        (0 &lt;&lt; TAM_MAX_BITS) |     0, CAT_FREE | SLS_ENABLED   | US_UNCHANGED},</v>
      </c>
    </row>
    <row r="229" spans="1:1">
      <c r="A229" s="155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",SOURCE!$R$2-LEN(SOURCE!F229)+2), "")&amp;"("&amp;
      SUBSTITUTE(TEXT(SOURCE!G229,"??0"),"  ","")&amp;" &lt;&lt; TAM_MAX_BITS) |"&amp; IF(SOURCE!$S$2-3 &gt;= 0, REPT(" ",SOURCE!$S$2-5+4+1-1-LEN(SUBSTITUTE(SUBSTITUTE(TEXT(SOURCE!H229,"????0"),"  ","")," ",""))), "")&amp;
      SUBSTITUTE(SUBSTITUTE(TEXT(SOURCE!H229,"????0"),"  ","")," ","")&amp;","&amp; IF(SOURCE!$T$2-3 &gt;= 0, REPT(" ",SOURCE!$T$2-3-5), "")&amp;
      SOURCE!I229&amp;" | "&amp; IF(SOURCE!$U$2-LEN(SOURCE!I229) &gt;= 0, REPT(" ",SOURCE!$U$2-LEN(SOURCE!I229)), "")&amp;
      SOURCE!J229&amp;      IF(SOURCE!$V$2-LEN(SOURCE!J229) &gt;= 0, REPT(" ",SOURCE!$V$2-LEN(SOURCE!J229)), "")&amp;
  " |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55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",SOURCE!$R$2-LEN(SOURCE!F230)+2), "")&amp;"("&amp;
      SUBSTITUTE(TEXT(SOURCE!G230,"??0"),"  ","")&amp;" &lt;&lt; TAM_MAX_BITS) |"&amp; IF(SOURCE!$S$2-3 &gt;= 0, REPT(" ",SOURCE!$S$2-5+4+1-1-LEN(SUBSTITUTE(SUBSTITUTE(TEXT(SOURCE!H230,"????0"),"  ","")," ",""))), "")&amp;
      SUBSTITUTE(SUBSTITUTE(TEXT(SOURCE!H230,"????0"),"  ","")," ","")&amp;","&amp; IF(SOURCE!$T$2-3 &gt;= 0, REPT(" ",SOURCE!$T$2-3-5), "")&amp;
      SOURCE!I230&amp;" | "&amp; IF(SOURCE!$U$2-LEN(SOURCE!I230) &gt;= 0, REPT(" ",SOURCE!$U$2-LEN(SOURCE!I230)), "")&amp;
      SOURCE!J230&amp;      IF(SOURCE!$V$2-LEN(SOURCE!J230) &gt;= 0, REPT(" ",SOURCE!$V$2-LEN(SOURCE!J230)), "")&amp;
  " |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55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",SOURCE!$R$2-LEN(SOURCE!F231)+2), "")&amp;"("&amp;
      SUBSTITUTE(TEXT(SOURCE!G231,"??0"),"  ","")&amp;" &lt;&lt; TAM_MAX_BITS) |"&amp; IF(SOURCE!$S$2-3 &gt;= 0, REPT(" ",SOURCE!$S$2-5+4+1-1-LEN(SUBSTITUTE(SUBSTITUTE(TEXT(SOURCE!H231,"????0"),"  ","")," ",""))), "")&amp;
      SUBSTITUTE(SUBSTITUTE(TEXT(SOURCE!H231,"????0"),"  ","")," ","")&amp;","&amp; IF(SOURCE!$T$2-3 &gt;= 0, REPT(" ",SOURCE!$T$2-3-5), "")&amp;
      SOURCE!I231&amp;" | "&amp; IF(SOURCE!$U$2-LEN(SOURCE!I231) &gt;= 0, REPT(" ",SOURCE!$U$2-LEN(SOURCE!I231)), "")&amp;
      SOURCE!J231&amp;      IF(SOURCE!$V$2-LEN(SOURCE!J231) &gt;= 0, REPT(" ",SOURCE!$V$2-LEN(SOURCE!J231)), "")&amp;
  " |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55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",SOURCE!$R$2-LEN(SOURCE!F232)+2), "")&amp;"("&amp;
      SUBSTITUTE(TEXT(SOURCE!G232,"??0"),"  ","")&amp;" &lt;&lt; TAM_MAX_BITS) |"&amp; IF(SOURCE!$S$2-3 &gt;= 0, REPT(" ",SOURCE!$S$2-5+4+1-1-LEN(SUBSTITUTE(SUBSTITUTE(TEXT(SOURCE!H232,"????0"),"  ","")," ",""))), "")&amp;
      SUBSTITUTE(SUBSTITUTE(TEXT(SOURCE!H232,"????0"),"  ","")," ","")&amp;","&amp; IF(SOURCE!$T$2-3 &gt;= 0, REPT(" ",SOURCE!$T$2-3-5), "")&amp;
      SOURCE!I232&amp;" | "&amp; IF(SOURCE!$U$2-LEN(SOURCE!I232) &gt;= 0, REPT(" ",SOURCE!$U$2-LEN(SOURCE!I232)), "")&amp;
      SOURCE!J232&amp;      IF(SOURCE!$V$2-LEN(SOURCE!J232) &gt;= 0, REPT(" ",SOURCE!$V$2-LEN(SOURCE!J232)), "")&amp;
  " | "&amp; SOURCE!K232&amp;      IF(SOURCE!$X$2-LEN(SOURCE!K232) &gt;= 0, REPT(" ",SOURCE!$X$2-LEN(SOURCE!K232)), "")&amp;
      "},"&amp;IF(SOURCE!L232&lt;&gt;"",""&amp;SOURCE!L232,"")
 )
)
)</f>
        <v>/*  220 */  { fnCvtCToF,                    NOPARAM,                     STD_DEGREE "C" STD_RIGHT_ARROW STD_DEGREE "F", STD_DEGREE "C" STD_RIGHT_ARROW STD_DEGREE "F", (0 &lt;&lt; TAM_MAX_BITS) |     0, CAT_FNCT | SLS_ENABLED   | US_ENABLED  },</v>
      </c>
    </row>
    <row r="233" spans="1:1">
      <c r="A233" s="155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",SOURCE!$R$2-LEN(SOURCE!F233)+2), "")&amp;"("&amp;
      SUBSTITUTE(TEXT(SOURCE!G233,"??0"),"  ","")&amp;" &lt;&lt; TAM_MAX_BITS) |"&amp; IF(SOURCE!$S$2-3 &gt;= 0, REPT(" ",SOURCE!$S$2-5+4+1-1-LEN(SUBSTITUTE(SUBSTITUTE(TEXT(SOURCE!H233,"????0"),"  ","")," ",""))), "")&amp;
      SUBSTITUTE(SUBSTITUTE(TEXT(SOURCE!H233,"????0"),"  ","")," ","")&amp;","&amp; IF(SOURCE!$T$2-3 &gt;= 0, REPT(" ",SOURCE!$T$2-3-5), "")&amp;
      SOURCE!I233&amp;" | "&amp; IF(SOURCE!$U$2-LEN(SOURCE!I233) &gt;= 0, REPT(" ",SOURCE!$U$2-LEN(SOURCE!I233)), "")&amp;
      SOURCE!J233&amp;      IF(SOURCE!$V$2-LEN(SOURCE!J233) &gt;= 0, REPT(" ",SOURCE!$V$2-LEN(SOURCE!J233)), "")&amp;
  " | "&amp; SOURCE!K233&amp;      IF(SOURCE!$X$2-LEN(SOURCE!K233) &gt;= 0, REPT(" ",SOURCE!$X$2-LEN(SOURCE!K233)), "")&amp;
      "},"&amp;IF(SOURCE!L233&lt;&gt;"",""&amp;SOURCE!L233,"")
 )
)
)</f>
        <v>/*  221 */  { fnCvtFToC,                    NOPARAM,                     STD_DEGREE "F" STD_RIGHT_ARROW STD_DEGREE "C", STD_DEGREE "F" STD_RIGHT_ARROW STD_DEGREE "C", (0 &lt;&lt; TAM_MAX_BITS) |     0, CAT_FNCT | SLS_ENABLED   | US_ENABLED  },</v>
      </c>
    </row>
    <row r="234" spans="1:1">
      <c r="A234" s="155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",SOURCE!$R$2-LEN(SOURCE!F234)+2), "")&amp;"("&amp;
      SUBSTITUTE(TEXT(SOURCE!G234,"??0"),"  ","")&amp;" &lt;&lt; TAM_MAX_BITS) |"&amp; IF(SOURCE!$S$2-3 &gt;= 0, REPT(" ",SOURCE!$S$2-5+4+1-1-LEN(SUBSTITUTE(SUBSTITUTE(TEXT(SOURCE!H234,"????0"),"  ","")," ",""))), "")&amp;
      SUBSTITUTE(SUBSTITUTE(TEXT(SOURCE!H234,"????0"),"  ","")," ","")&amp;","&amp; IF(SOURCE!$T$2-3 &gt;= 0, REPT(" ",SOURCE!$T$2-3-5), "")&amp;
      SOURCE!I234&amp;" | "&amp; IF(SOURCE!$U$2-LEN(SOURCE!I234) &gt;= 0, REPT(" ",SOURCE!$U$2-LEN(SOURCE!I234)), "")&amp;
      SOURCE!J234&amp;      IF(SOURCE!$V$2-LEN(SOURCE!J234) &gt;= 0, REPT(" ",SOURCE!$V$2-LEN(SOURCE!J234)), "")&amp;
  " | "&amp; SOURCE!K234&amp;      IF(SOURCE!$X$2-LEN(SOURCE!K234) &gt;= 0, REPT(" ",SOURCE!$X$2-LEN(SOURCE!K234)), "")&amp;
      "},"&amp;IF(SOURCE!L234&lt;&gt;"",""&amp;SOURCE!L234,"")
 )
)
)</f>
        <v>/*  222 */  { fnCvtDbRatio,                 10,                          "dB" STD_RIGHT_ARROW "pr",                     "dB " STD_RIGHT_ARROW,                         (0 &lt;&lt; TAM_MAX_BITS) |     0, CAT_FNCT | SLS_ENABLED   | US_ENABLED  },</v>
      </c>
    </row>
    <row r="235" spans="1:1">
      <c r="A235" s="155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",SOURCE!$R$2-LEN(SOURCE!F235)+2), "")&amp;"("&amp;
      SUBSTITUTE(TEXT(SOURCE!G235,"??0"),"  ","")&amp;" &lt;&lt; TAM_MAX_BITS) |"&amp; IF(SOURCE!$S$2-3 &gt;= 0, REPT(" ",SOURCE!$S$2-5+4+1-1-LEN(SUBSTITUTE(SUBSTITUTE(TEXT(SOURCE!H235,"????0"),"  ","")," ",""))), "")&amp;
      SUBSTITUTE(SUBSTITUTE(TEXT(SOURCE!H235,"????0"),"  ","")," ","")&amp;","&amp; IF(SOURCE!$T$2-3 &gt;= 0, REPT(" ",SOURCE!$T$2-3-5), "")&amp;
      SOURCE!I235&amp;" | "&amp; IF(SOURCE!$U$2-LEN(SOURCE!I235) &gt;= 0, REPT(" ",SOURCE!$U$2-LEN(SOURCE!I235)), "")&amp;
      SOURCE!J235&amp;      IF(SOURCE!$V$2-LEN(SOURCE!J235) &gt;= 0, REPT(" ",SOURCE!$V$2-LEN(SOURCE!J235)), "")&amp;
  " | "&amp; SOURCE!K235&amp;      IF(SOURCE!$X$2-LEN(SOURCE!K235) &gt;= 0, REPT(" ",SOURCE!$X$2-LEN(SOURCE!K235)), "")&amp;
      "},"&amp;IF(SOURCE!L235&lt;&gt;"",""&amp;SOURCE!L235,"")
 )
)
)</f>
        <v>/*  223 */  { fnCvtDbRatio,                 10,                          "dB" STD_RIGHT_ARROW "pr",                     "power",                                       (0 &lt;&lt; TAM_MAX_BITS) |     0, CAT_DUPL | SLS_ENABLED   | US_ENABLED  },</v>
      </c>
    </row>
    <row r="236" spans="1:1">
      <c r="A236" s="155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",SOURCE!$R$2-LEN(SOURCE!F236)+2), "")&amp;"("&amp;
      SUBSTITUTE(TEXT(SOURCE!G236,"??0"),"  ","")&amp;" &lt;&lt; TAM_MAX_BITS) |"&amp; IF(SOURCE!$S$2-3 &gt;= 0, REPT(" ",SOURCE!$S$2-5+4+1-1-LEN(SUBSTITUTE(SUBSTITUTE(TEXT(SOURCE!H236,"????0"),"  ","")," ",""))), "")&amp;
      SUBSTITUTE(SUBSTITUTE(TEXT(SOURCE!H236,"????0"),"  ","")," ","")&amp;","&amp; IF(SOURCE!$T$2-3 &gt;= 0, REPT(" ",SOURCE!$T$2-3-5), "")&amp;
      SOURCE!I236&amp;" | "&amp; IF(SOURCE!$U$2-LEN(SOURCE!I236) &gt;= 0, REPT(" ",SOURCE!$U$2-LEN(SOURCE!I236)), "")&amp;
      SOURCE!J236&amp;      IF(SOURCE!$V$2-LEN(SOURCE!J236) &gt;= 0, REPT(" ",SOURCE!$V$2-LEN(SOURCE!J236)), "")&amp;
  " | "&amp; SOURCE!K236&amp;      IF(SOURCE!$X$2-LEN(SOURCE!K236) &gt;= 0, REPT(" ",SOURCE!$X$2-LEN(SOURCE!K236)), "")&amp;
      "},"&amp;IF(SOURCE!L236&lt;&gt;"",""&amp;SOURCE!L236,"")
 )
)
)</f>
        <v>/*  224 */  { fnCvtDbRatio,                 10,                          "dB" STD_RIGHT_ARROW "pr",                     "ratio",                                       (0 &lt;&lt; TAM_MAX_BITS) |     0, CAT_DUPL | SLS_ENABLED   | US_ENABLED  },</v>
      </c>
    </row>
    <row r="237" spans="1:1">
      <c r="A237" s="155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",SOURCE!$R$2-LEN(SOURCE!F237)+2), "")&amp;"("&amp;
      SUBSTITUTE(TEXT(SOURCE!G237,"??0"),"  ","")&amp;" &lt;&lt; TAM_MAX_BITS) |"&amp; IF(SOURCE!$S$2-3 &gt;= 0, REPT(" ",SOURCE!$S$2-5+4+1-1-LEN(SUBSTITUTE(SUBSTITUTE(TEXT(SOURCE!H237,"????0"),"  ","")," ",""))), "")&amp;
      SUBSTITUTE(SUBSTITUTE(TEXT(SOURCE!H237,"????0"),"  ","")," ","")&amp;","&amp; IF(SOURCE!$T$2-3 &gt;= 0, REPT(" ",SOURCE!$T$2-3-5), "")&amp;
      SOURCE!I237&amp;" | "&amp; IF(SOURCE!$U$2-LEN(SOURCE!I237) &gt;= 0, REPT(" ",SOURCE!$U$2-LEN(SOURCE!I237)), "")&amp;
      SOURCE!J237&amp;      IF(SOURCE!$V$2-LEN(SOURCE!J237) &gt;= 0, REPT(" ",SOURCE!$V$2-LEN(SOURCE!J237)), "")&amp;
  " | "&amp; SOURCE!K237&amp;      IF(SOURCE!$X$2-LEN(SOURCE!K237) &gt;= 0, REPT(" ",SOURCE!$X$2-LEN(SOURCE!K237)), "")&amp;
      "},"&amp;IF(SOURCE!L237&lt;&gt;"",""&amp;SOURCE!L237,"")
 )
)
)</f>
        <v>/*  225 */  { fnCvtDbRatio,                 20,                          "dB" STD_RIGHT_ARROW "fr",                     "dB " STD_RIGHT_ARROW,                         (0 &lt;&lt; TAM_MAX_BITS) |     0, CAT_FNCT | SLS_ENABLED   | US_ENABLED  },</v>
      </c>
    </row>
    <row r="238" spans="1:1">
      <c r="A238" s="155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",SOURCE!$R$2-LEN(SOURCE!F238)+2), "")&amp;"("&amp;
      SUBSTITUTE(TEXT(SOURCE!G238,"??0"),"  ","")&amp;" &lt;&lt; TAM_MAX_BITS) |"&amp; IF(SOURCE!$S$2-3 &gt;= 0, REPT(" ",SOURCE!$S$2-5+4+1-1-LEN(SUBSTITUTE(SUBSTITUTE(TEXT(SOURCE!H238,"????0"),"  ","")," ",""))), "")&amp;
      SUBSTITUTE(SUBSTITUTE(TEXT(SOURCE!H238,"????0"),"  ","")," ","")&amp;","&amp; IF(SOURCE!$T$2-3 &gt;= 0, REPT(" ",SOURCE!$T$2-3-5), "")&amp;
      SOURCE!I238&amp;" | "&amp; IF(SOURCE!$U$2-LEN(SOURCE!I238) &gt;= 0, REPT(" ",SOURCE!$U$2-LEN(SOURCE!I238)), "")&amp;
      SOURCE!J238&amp;      IF(SOURCE!$V$2-LEN(SOURCE!J238) &gt;= 0, REPT(" ",SOURCE!$V$2-LEN(SOURCE!J238)), "")&amp;
  " | "&amp; SOURCE!K238&amp;      IF(SOURCE!$X$2-LEN(SOURCE!K238) &gt;= 0, REPT(" ",SOURCE!$X$2-LEN(SOURCE!K238)), "")&amp;
      "},"&amp;IF(SOURCE!L238&lt;&gt;"",""&amp;SOURCE!L238,"")
 )
)
)</f>
        <v>/*  226 */  { fnCvtDbRatio,                 20,                          "dB" STD_RIGHT_ARROW "fr",                     "field",                                       (0 &lt;&lt; TAM_MAX_BITS) |     0, CAT_DUPL | SLS_ENABLED   | US_ENABLED  },</v>
      </c>
    </row>
    <row r="239" spans="1:1">
      <c r="A239" s="155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",SOURCE!$R$2-LEN(SOURCE!F239)+2), "")&amp;"("&amp;
      SUBSTITUTE(TEXT(SOURCE!G239,"??0"),"  ","")&amp;" &lt;&lt; TAM_MAX_BITS) |"&amp; IF(SOURCE!$S$2-3 &gt;= 0, REPT(" ",SOURCE!$S$2-5+4+1-1-LEN(SUBSTITUTE(SUBSTITUTE(TEXT(SOURCE!H239,"????0"),"  ","")," ",""))), "")&amp;
      SUBSTITUTE(SUBSTITUTE(TEXT(SOURCE!H239,"????0"),"  ","")," ","")&amp;","&amp; IF(SOURCE!$T$2-3 &gt;= 0, REPT(" ",SOURCE!$T$2-3-5), "")&amp;
      SOURCE!I239&amp;" | "&amp; IF(SOURCE!$U$2-LEN(SOURCE!I239) &gt;= 0, REPT(" ",SOURCE!$U$2-LEN(SOURCE!I239)), "")&amp;
      SOURCE!J239&amp;      IF(SOURCE!$V$2-LEN(SOURCE!J239) &gt;= 0, REPT(" ",SOURCE!$V$2-LEN(SOURCE!J239)), "")&amp;
  " | "&amp; SOURCE!K239&amp;      IF(SOURCE!$X$2-LEN(SOURCE!K239) &gt;= 0, REPT(" ",SOURCE!$X$2-LEN(SOURCE!K239)), "")&amp;
      "},"&amp;IF(SOURCE!L239&lt;&gt;"",""&amp;SOURCE!L239,"")
 )
)
)</f>
        <v>/*  227 */  { fnCvtDbRatio,                 20,                          "dB" STD_RIGHT_ARROW "fr",                     "ratio",                                       (0 &lt;&lt; TAM_MAX_BITS) |     0, CAT_DUPL | SLS_ENABLED   | US_ENABLED  },</v>
      </c>
    </row>
    <row r="240" spans="1:1">
      <c r="A240" s="155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",SOURCE!$R$2-LEN(SOURCE!F240)+2), "")&amp;"("&amp;
      SUBSTITUTE(TEXT(SOURCE!G240,"??0"),"  ","")&amp;" &lt;&lt; TAM_MAX_BITS) |"&amp; IF(SOURCE!$S$2-3 &gt;= 0, REPT(" ",SOURCE!$S$2-5+4+1-1-LEN(SUBSTITUTE(SUBSTITUTE(TEXT(SOURCE!H240,"????0"),"  ","")," ",""))), "")&amp;
      SUBSTITUTE(SUBSTITUTE(TEXT(SOURCE!H240,"????0"),"  ","")," ","")&amp;","&amp; IF(SOURCE!$T$2-3 &gt;= 0, REPT(" ",SOURCE!$T$2-3-5), "")&amp;
      SOURCE!I240&amp;" | "&amp; IF(SOURCE!$U$2-LEN(SOURCE!I240) &gt;= 0, REPT(" ",SOURCE!$U$2-LEN(SOURCE!I240)), "")&amp;
      SOURCE!J240&amp;      IF(SOURCE!$V$2-LEN(SOURCE!J240) &gt;= 0, REPT(" ",SOURCE!$V$2-LEN(SOURCE!J240)), "")&amp;
  " | "&amp; SOURCE!K240&amp;      IF(SOURCE!$X$2-LEN(SOURCE!K240) &gt;= 0, REPT(" ",SOURCE!$X$2-LEN(SOURCE!K240)), "")&amp;
      "},"&amp;IF(SOURCE!L240&lt;&gt;"",""&amp;SOURCE!L240,"")
 )
)
)</f>
        <v>/*  228 */  { fnCvtRatioDb,                 10,                          "pr" STD_RIGHT_ARROW "dB",                     "power",                                       (0 &lt;&lt; TAM_MAX_BITS) |     0, CAT_FNCT | SLS_ENABLED   | US_ENABLED  },</v>
      </c>
    </row>
    <row r="241" spans="1:1">
      <c r="A241" s="155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",SOURCE!$R$2-LEN(SOURCE!F241)+2), "")&amp;"("&amp;
      SUBSTITUTE(TEXT(SOURCE!G241,"??0"),"  ","")&amp;" &lt;&lt; TAM_MAX_BITS) |"&amp; IF(SOURCE!$S$2-3 &gt;= 0, REPT(" ",SOURCE!$S$2-5+4+1-1-LEN(SUBSTITUTE(SUBSTITUTE(TEXT(SOURCE!H241,"????0"),"  ","")," ",""))), "")&amp;
      SUBSTITUTE(SUBSTITUTE(TEXT(SOURCE!H241,"????0"),"  ","")," ","")&amp;","&amp; IF(SOURCE!$T$2-3 &gt;= 0, REPT(" ",SOURCE!$T$2-3-5), "")&amp;
      SOURCE!I241&amp;" | "&amp; IF(SOURCE!$U$2-LEN(SOURCE!I241) &gt;= 0, REPT(" ",SOURCE!$U$2-LEN(SOURCE!I241)), "")&amp;
      SOURCE!J241&amp;      IF(SOURCE!$V$2-LEN(SOURCE!J241) &gt;= 0, REPT(" ",SOURCE!$V$2-LEN(SOURCE!J241)), "")&amp;
  " | "&amp; SOURCE!K241&amp;      IF(SOURCE!$X$2-LEN(SOURCE!K241) &gt;= 0, REPT(" ",SOURCE!$X$2-LEN(SOURCE!K241)), "")&amp;
      "},"&amp;IF(SOURCE!L241&lt;&gt;"",""&amp;SOURCE!L241,"")
 )
)
)</f>
        <v>/*  229 */  { fnCvtRatioDb,                 10,                          "pr" STD_RIGHT_ARROW "dB",                     "ratio",                                       (0 &lt;&lt; TAM_MAX_BITS) |     0, CAT_DUPL | SLS_ENABLED   | US_ENABLED  },</v>
      </c>
    </row>
    <row r="242" spans="1:1">
      <c r="A242" s="155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",SOURCE!$R$2-LEN(SOURCE!F242)+2), "")&amp;"("&amp;
      SUBSTITUTE(TEXT(SOURCE!G242,"??0"),"  ","")&amp;" &lt;&lt; TAM_MAX_BITS) |"&amp; IF(SOURCE!$S$2-3 &gt;= 0, REPT(" ",SOURCE!$S$2-5+4+1-1-LEN(SUBSTITUTE(SUBSTITUTE(TEXT(SOURCE!H242,"????0"),"  ","")," ",""))), "")&amp;
      SUBSTITUTE(SUBSTITUTE(TEXT(SOURCE!H242,"????0"),"  ","")," ","")&amp;","&amp; IF(SOURCE!$T$2-3 &gt;= 0, REPT(" ",SOURCE!$T$2-3-5), "")&amp;
      SOURCE!I242&amp;" | "&amp; IF(SOURCE!$U$2-LEN(SOURCE!I242) &gt;= 0, REPT(" ",SOURCE!$U$2-LEN(SOURCE!I242)), "")&amp;
      SOURCE!J242&amp;      IF(SOURCE!$V$2-LEN(SOURCE!J242) &gt;= 0, REPT(" ",SOURCE!$V$2-LEN(SOURCE!J242)), "")&amp;
  " | "&amp; SOURCE!K242&amp;      IF(SOURCE!$X$2-LEN(SOURCE!K242) &gt;= 0, REPT(" ",SOURCE!$X$2-LEN(SOURCE!K242)), "")&amp;
      "},"&amp;IF(SOURCE!L242&lt;&gt;"",""&amp;SOURCE!L242,"")
 )
)
)</f>
        <v>/*  230 */  { fnCvtRatioDb,                 10,                          "pr" STD_RIGHT_ARROW "dB",                     STD_RIGHT_ARROW " dB",                         (0 &lt;&lt; TAM_MAX_BITS) |     0, CAT_DUPL | SLS_ENABLED   | US_ENABLED  },</v>
      </c>
    </row>
    <row r="243" spans="1:1">
      <c r="A243" s="155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",SOURCE!$R$2-LEN(SOURCE!F243)+2), "")&amp;"("&amp;
      SUBSTITUTE(TEXT(SOURCE!G243,"??0"),"  ","")&amp;" &lt;&lt; TAM_MAX_BITS) |"&amp; IF(SOURCE!$S$2-3 &gt;= 0, REPT(" ",SOURCE!$S$2-5+4+1-1-LEN(SUBSTITUTE(SUBSTITUTE(TEXT(SOURCE!H243,"????0"),"  ","")," ",""))), "")&amp;
      SUBSTITUTE(SUBSTITUTE(TEXT(SOURCE!H243,"????0"),"  ","")," ","")&amp;","&amp; IF(SOURCE!$T$2-3 &gt;= 0, REPT(" ",SOURCE!$T$2-3-5), "")&amp;
      SOURCE!I243&amp;" | "&amp; IF(SOURCE!$U$2-LEN(SOURCE!I243) &gt;= 0, REPT(" ",SOURCE!$U$2-LEN(SOURCE!I243)), "")&amp;
      SOURCE!J243&amp;      IF(SOURCE!$V$2-LEN(SOURCE!J243) &gt;= 0, REPT(" ",SOURCE!$V$2-LEN(SOURCE!J243)), "")&amp;
  " | "&amp; SOURCE!K243&amp;      IF(SOURCE!$X$2-LEN(SOURCE!K243) &gt;= 0, REPT(" ",SOURCE!$X$2-LEN(SOURCE!K243)), "")&amp;
      "},"&amp;IF(SOURCE!L243&lt;&gt;"",""&amp;SOURCE!L243,"")
 )
)
)</f>
        <v>/*  231 */  { fnCvtRatioDb,                 20,                          "fr" STD_RIGHT_ARROW "dB",                     "field",                                       (0 &lt;&lt; TAM_MAX_BITS) |     0, CAT_FNCT | SLS_ENABLED   | US_ENABLED  },</v>
      </c>
    </row>
    <row r="244" spans="1:1">
      <c r="A244" s="155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",SOURCE!$R$2-LEN(SOURCE!F244)+2), "")&amp;"("&amp;
      SUBSTITUTE(TEXT(SOURCE!G244,"??0"),"  ","")&amp;" &lt;&lt; TAM_MAX_BITS) |"&amp; IF(SOURCE!$S$2-3 &gt;= 0, REPT(" ",SOURCE!$S$2-5+4+1-1-LEN(SUBSTITUTE(SUBSTITUTE(TEXT(SOURCE!H244,"????0"),"  ","")," ",""))), "")&amp;
      SUBSTITUTE(SUBSTITUTE(TEXT(SOURCE!H244,"????0"),"  ","")," ","")&amp;","&amp; IF(SOURCE!$T$2-3 &gt;= 0, REPT(" ",SOURCE!$T$2-3-5), "")&amp;
      SOURCE!I244&amp;" | "&amp; IF(SOURCE!$U$2-LEN(SOURCE!I244) &gt;= 0, REPT(" ",SOURCE!$U$2-LEN(SOURCE!I244)), "")&amp;
      SOURCE!J244&amp;      IF(SOURCE!$V$2-LEN(SOURCE!J244) &gt;= 0, REPT(" ",SOURCE!$V$2-LEN(SOURCE!J244)), "")&amp;
  " | "&amp; SOURCE!K244&amp;      IF(SOURCE!$X$2-LEN(SOURCE!K244) &gt;= 0, REPT(" ",SOURCE!$X$2-LEN(SOURCE!K244)), "")&amp;
      "},"&amp;IF(SOURCE!L244&lt;&gt;"",""&amp;SOURCE!L244,"")
 )
)
)</f>
        <v>/*  232 */  { fnCvtRatioDb,                 20,                          "fr" STD_RIGHT_ARROW "dB",                     "ratio",                                       (0 &lt;&lt; TAM_MAX_BITS) |     0, CAT_DUPL | SLS_ENABLED   | US_ENABLED  },</v>
      </c>
    </row>
    <row r="245" spans="1:1">
      <c r="A245" s="155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",SOURCE!$R$2-LEN(SOURCE!F245)+2), "")&amp;"("&amp;
      SUBSTITUTE(TEXT(SOURCE!G245,"??0"),"  ","")&amp;" &lt;&lt; TAM_MAX_BITS) |"&amp; IF(SOURCE!$S$2-3 &gt;= 0, REPT(" ",SOURCE!$S$2-5+4+1-1-LEN(SUBSTITUTE(SUBSTITUTE(TEXT(SOURCE!H245,"????0"),"  ","")," ",""))), "")&amp;
      SUBSTITUTE(SUBSTITUTE(TEXT(SOURCE!H245,"????0"),"  ","")," ","")&amp;","&amp; IF(SOURCE!$T$2-3 &gt;= 0, REPT(" ",SOURCE!$T$2-3-5), "")&amp;
      SOURCE!I245&amp;" | "&amp; IF(SOURCE!$U$2-LEN(SOURCE!I245) &gt;= 0, REPT(" ",SOURCE!$U$2-LEN(SOURCE!I245)), "")&amp;
      SOURCE!J245&amp;      IF(SOURCE!$V$2-LEN(SOURCE!J245) &gt;= 0, REPT(" ",SOURCE!$V$2-LEN(SOURCE!J245)), "")&amp;
  " | "&amp; SOURCE!K245&amp;      IF(SOURCE!$X$2-LEN(SOURCE!K245) &gt;= 0, REPT(" ",SOURCE!$X$2-LEN(SOURCE!K245)), "")&amp;
      "},"&amp;IF(SOURCE!L245&lt;&gt;"",""&amp;SOURCE!L245,"")
 )
)
)</f>
        <v>/*  233 */  { fnCvtRatioDb,                 20,                          "fr" STD_RIGHT_ARROW "dB",                     STD_RIGHT_ARROW " dB",                         (0 &lt;&lt; TAM_MAX_BITS) |     0, CAT_DUPL | SLS_ENABLED   | US_ENABLED  },</v>
      </c>
    </row>
    <row r="246" spans="1:1">
      <c r="A246" s="155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",SOURCE!$R$2-LEN(SOURCE!F246)+2), "")&amp;"("&amp;
      SUBSTITUTE(TEXT(SOURCE!G246,"??0"),"  ","")&amp;" &lt;&lt; TAM_MAX_BITS) |"&amp; IF(SOURCE!$S$2-3 &gt;= 0, REPT(" ",SOURCE!$S$2-5+4+1-1-LEN(SUBSTITUTE(SUBSTITUTE(TEXT(SOURCE!H246,"????0"),"  ","")," ",""))), "")&amp;
      SUBSTITUTE(SUBSTITUTE(TEXT(SOURCE!H246,"????0"),"  ","")," ","")&amp;","&amp; IF(SOURCE!$T$2-3 &gt;= 0, REPT(" ",SOURCE!$T$2-3-5), "")&amp;
      SOURCE!I246&amp;" | "&amp; IF(SOURCE!$U$2-LEN(SOURCE!I246) &gt;= 0, REPT(" ",SOURCE!$U$2-LEN(SOURCE!I246)), "")&amp;
      SOURCE!J246&amp;      IF(SOURCE!$V$2-LEN(SOURCE!J246) &gt;= 0, REPT(" ",SOURCE!$V$2-LEN(SOURCE!J246)), "")&amp;
  " | "&amp; SOURCE!K246&amp;      IF(SOURCE!$X$2-LEN(SOURCE!K246) &gt;= 0, REPT(" ",SOURCE!$X$2-LEN(SOURCE!K246)), "")&amp;
      "},"&amp;IF(SOURCE!L246&lt;&gt;"",""&amp;SOURCE!L246,"")
 )
)
)</f>
        <v>/*  234 */  { fnCvtAcreHa,                  multiply,                    "ac" STD_RIGHT_ARROW "ha",                     "acre",                                        (0 &lt;&lt; TAM_MAX_BITS) |     0, CAT_FNCT | SLS_ENABLED   | US_ENABLED  },</v>
      </c>
    </row>
    <row r="247" spans="1:1">
      <c r="A247" s="155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",SOURCE!$R$2-LEN(SOURCE!F247)+2), "")&amp;"("&amp;
      SUBSTITUTE(TEXT(SOURCE!G247,"??0"),"  ","")&amp;" &lt;&lt; TAM_MAX_BITS) |"&amp; IF(SOURCE!$S$2-3 &gt;= 0, REPT(" ",SOURCE!$S$2-5+4+1-1-LEN(SUBSTITUTE(SUBSTITUTE(TEXT(SOURCE!H247,"????0"),"  ","")," ",""))), "")&amp;
      SUBSTITUTE(SUBSTITUTE(TEXT(SOURCE!H247,"????0"),"  ","")," ","")&amp;","&amp; IF(SOURCE!$T$2-3 &gt;= 0, REPT(" ",SOURCE!$T$2-3-5), "")&amp;
      SOURCE!I247&amp;" | "&amp; IF(SOURCE!$U$2-LEN(SOURCE!I247) &gt;= 0, REPT(" ",SOURCE!$U$2-LEN(SOURCE!I247)), "")&amp;
      SOURCE!J247&amp;      IF(SOURCE!$V$2-LEN(SOURCE!J247) &gt;= 0, REPT(" ",SOURCE!$V$2-LEN(SOURCE!J247)), "")&amp;
  " | "&amp; SOURCE!K247&amp;      IF(SOURCE!$X$2-LEN(SOURCE!K247) &gt;= 0, REPT(" ",SOURCE!$X$2-LEN(SOURCE!K247)), "")&amp;
      "},"&amp;IF(SOURCE!L247&lt;&gt;"",""&amp;SOURCE!L247,"")
 )
)
)</f>
        <v>/*  235 */  { fnCvtAcreHa,                  multiply,                    "ac" STD_RIGHT_ARROW "ha",                     STD_RIGHT_ARROW " ha",                         (0 &lt;&lt; TAM_MAX_BITS) |     0, CAT_DUPL | SLS_ENABLED   | US_ENABLED  },</v>
      </c>
    </row>
    <row r="248" spans="1:1">
      <c r="A248" s="155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",SOURCE!$R$2-LEN(SOURCE!F248)+2), "")&amp;"("&amp;
      SUBSTITUTE(TEXT(SOURCE!G248,"??0"),"  ","")&amp;" &lt;&lt; TAM_MAX_BITS) |"&amp; IF(SOURCE!$S$2-3 &gt;= 0, REPT(" ",SOURCE!$S$2-5+4+1-1-LEN(SUBSTITUTE(SUBSTITUTE(TEXT(SOURCE!H248,"????0"),"  ","")," ",""))), "")&amp;
      SUBSTITUTE(SUBSTITUTE(TEXT(SOURCE!H248,"????0"),"  ","")," ","")&amp;","&amp; IF(SOURCE!$T$2-3 &gt;= 0, REPT(" ",SOURCE!$T$2-3-5), "")&amp;
      SOURCE!I248&amp;" | "&amp; IF(SOURCE!$U$2-LEN(SOURCE!I248) &gt;= 0, REPT(" ",SOURCE!$U$2-LEN(SOURCE!I248)), "")&amp;
      SOURCE!J248&amp;      IF(SOURCE!$V$2-LEN(SOURCE!J248) &gt;= 0, REPT(" ",SOURCE!$V$2-LEN(SOURCE!J248)), "")&amp;
  " | "&amp; SOURCE!K248&amp;      IF(SOURCE!$X$2-LEN(SOURCE!K248) &gt;= 0, REPT(" ",SOURCE!$X$2-LEN(SOURCE!K248)), "")&amp;
      "},"&amp;IF(SOURCE!L248&lt;&gt;"",""&amp;SOURCE!L248,"")
 )
)
)</f>
        <v>/*  236 */  { fnCvtAcreHa,                  divide,                      "ha" STD_RIGHT_ARROW "ac",                     "ha " STD_RIGHT_ARROW,                         (0 &lt;&lt; TAM_MAX_BITS) |     0, CAT_FNCT | SLS_ENABLED   | US_ENABLED  },</v>
      </c>
    </row>
    <row r="249" spans="1:1">
      <c r="A249" s="155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",SOURCE!$R$2-LEN(SOURCE!F249)+2), "")&amp;"("&amp;
      SUBSTITUTE(TEXT(SOURCE!G249,"??0"),"  ","")&amp;" &lt;&lt; TAM_MAX_BITS) |"&amp; IF(SOURCE!$S$2-3 &gt;= 0, REPT(" ",SOURCE!$S$2-5+4+1-1-LEN(SUBSTITUTE(SUBSTITUTE(TEXT(SOURCE!H249,"????0"),"  ","")," ",""))), "")&amp;
      SUBSTITUTE(SUBSTITUTE(TEXT(SOURCE!H249,"????0"),"  ","")," ","")&amp;","&amp; IF(SOURCE!$T$2-3 &gt;= 0, REPT(" ",SOURCE!$T$2-3-5), "")&amp;
      SOURCE!I249&amp;" | "&amp; IF(SOURCE!$U$2-LEN(SOURCE!I249) &gt;= 0, REPT(" ",SOURCE!$U$2-LEN(SOURCE!I249)), "")&amp;
      SOURCE!J249&amp;      IF(SOURCE!$V$2-LEN(SOURCE!J249) &gt;= 0, REPT(" ",SOURCE!$V$2-LEN(SOURCE!J249)), "")&amp;
  " | "&amp; SOURCE!K249&amp;      IF(SOURCE!$X$2-LEN(SOURCE!K249) &gt;= 0, REPT(" ",SOURCE!$X$2-LEN(SOURCE!K249)), "")&amp;
      "},"&amp;IF(SOURCE!L249&lt;&gt;"",""&amp;SOURCE!L249,"")
 )
)
)</f>
        <v>/*  237 */  { fnCvtAcreHa,                  divide,                      "ha" STD_RIGHT_ARROW "ac",                     "acre",                                        (0 &lt;&lt; TAM_MAX_BITS) |     0, CAT_DUPL | SLS_ENABLED   | US_ENABLED  },</v>
      </c>
    </row>
    <row r="250" spans="1:1">
      <c r="A250" s="155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",SOURCE!$R$2-LEN(SOURCE!F250)+2), "")&amp;"("&amp;
      SUBSTITUTE(TEXT(SOURCE!G250,"??0"),"  ","")&amp;" &lt;&lt; TAM_MAX_BITS) |"&amp; IF(SOURCE!$S$2-3 &gt;= 0, REPT(" ",SOURCE!$S$2-5+4+1-1-LEN(SUBSTITUTE(SUBSTITUTE(TEXT(SOURCE!H250,"????0"),"  ","")," ",""))), "")&amp;
      SUBSTITUTE(SUBSTITUTE(TEXT(SOURCE!H250,"????0"),"  ","")," ","")&amp;","&amp; IF(SOURCE!$T$2-3 &gt;= 0, REPT(" ",SOURCE!$T$2-3-5), "")&amp;
      SOURCE!I250&amp;" | "&amp; IF(SOURCE!$U$2-LEN(SOURCE!I250) &gt;= 0, REPT(" ",SOURCE!$U$2-LEN(SOURCE!I250)), "")&amp;
      SOURCE!J250&amp;      IF(SOURCE!$V$2-LEN(SOURCE!J250) &gt;= 0, REPT(" ",SOURCE!$V$2-LEN(SOURCE!J250)), "")&amp;
  " | "&amp; SOURCE!K250&amp;      IF(SOURCE!$X$2-LEN(SOURCE!K250) &gt;= 0, REPT(" ",SOURCE!$X$2-LEN(SOURCE!K250)), "")&amp;
      "},"&amp;IF(SOURCE!L250&lt;&gt;"",""&amp;SOURCE!L250,"")
 )
)
)</f>
        <v>/*  238 */  { fnCvtAcreusHa,                multiply,                    "ac" STD_US STD_RIGHT_ARROW "ha",              "acre" STD_US,                                 (0 &lt;&lt; TAM_MAX_BITS) |     0, CAT_FNCT | SLS_ENABLED   | US_ENABLED  },</v>
      </c>
    </row>
    <row r="251" spans="1:1">
      <c r="A251" s="155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",SOURCE!$R$2-LEN(SOURCE!F251)+2), "")&amp;"("&amp;
      SUBSTITUTE(TEXT(SOURCE!G251,"??0"),"  ","")&amp;" &lt;&lt; TAM_MAX_BITS) |"&amp; IF(SOURCE!$S$2-3 &gt;= 0, REPT(" ",SOURCE!$S$2-5+4+1-1-LEN(SUBSTITUTE(SUBSTITUTE(TEXT(SOURCE!H251,"????0"),"  ","")," ",""))), "")&amp;
      SUBSTITUTE(SUBSTITUTE(TEXT(SOURCE!H251,"????0"),"  ","")," ","")&amp;","&amp; IF(SOURCE!$T$2-3 &gt;= 0, REPT(" ",SOURCE!$T$2-3-5), "")&amp;
      SOURCE!I251&amp;" | "&amp; IF(SOURCE!$U$2-LEN(SOURCE!I251) &gt;= 0, REPT(" ",SOURCE!$U$2-LEN(SOURCE!I251)), "")&amp;
      SOURCE!J251&amp;      IF(SOURCE!$V$2-LEN(SOURCE!J251) &gt;= 0, REPT(" ",SOURCE!$V$2-LEN(SOURCE!J251)), "")&amp;
  " | "&amp; SOURCE!K251&amp;      IF(SOURCE!$X$2-LEN(SOURCE!K251) &gt;= 0, REPT(" ",SOURCE!$X$2-LEN(SOURCE!K251)), "")&amp;
      "},"&amp;IF(SOURCE!L251&lt;&gt;"",""&amp;SOURCE!L251,"")
 )
)
)</f>
        <v>/*  239 */  { fnCvtAcreusHa,                multiply,                    "ac" STD_US STD_RIGHT_ARROW "ha",              STD_RIGHT_ARROW " ha",                         (0 &lt;&lt; TAM_MAX_BITS) |     0, CAT_DUPL | SLS_ENABLED   | US_ENABLED  },</v>
      </c>
    </row>
    <row r="252" spans="1:1">
      <c r="A252" s="155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",SOURCE!$R$2-LEN(SOURCE!F252)+2), "")&amp;"("&amp;
      SUBSTITUTE(TEXT(SOURCE!G252,"??0"),"  ","")&amp;" &lt;&lt; TAM_MAX_BITS) |"&amp; IF(SOURCE!$S$2-3 &gt;= 0, REPT(" ",SOURCE!$S$2-5+4+1-1-LEN(SUBSTITUTE(SUBSTITUTE(TEXT(SOURCE!H252,"????0"),"  ","")," ",""))), "")&amp;
      SUBSTITUTE(SUBSTITUTE(TEXT(SOURCE!H252,"????0"),"  ","")," ","")&amp;","&amp; IF(SOURCE!$T$2-3 &gt;= 0, REPT(" ",SOURCE!$T$2-3-5), "")&amp;
      SOURCE!I252&amp;" | "&amp; IF(SOURCE!$U$2-LEN(SOURCE!I252) &gt;= 0, REPT(" ",SOURCE!$U$2-LEN(SOURCE!I252)), "")&amp;
      SOURCE!J252&amp;      IF(SOURCE!$V$2-LEN(SOURCE!J252) &gt;= 0, REPT(" ",SOURCE!$V$2-LEN(SOURCE!J252)), "")&amp;
  " | "&amp; SOURCE!K252&amp;      IF(SOURCE!$X$2-LEN(SOURCE!K252) &gt;= 0, REPT(" ",SOURCE!$X$2-LEN(SOURCE!K252)), "")&amp;
      "},"&amp;IF(SOURCE!L252&lt;&gt;"",""&amp;SOURCE!L252,"")
 )
)
)</f>
        <v>/*  240 */  { fnCvtAcreusHa,                divide,                      "ha" STD_RIGHT_ARROW "ac" STD_US,              "ha " STD_RIGHT_ARROW,                         (0 &lt;&lt; TAM_MAX_BITS) |     0, CAT_FNCT | SLS_ENABLED   | US_ENABLED  },</v>
      </c>
    </row>
    <row r="253" spans="1:1">
      <c r="A253" s="155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",SOURCE!$R$2-LEN(SOURCE!F253)+2), "")&amp;"("&amp;
      SUBSTITUTE(TEXT(SOURCE!G253,"??0"),"  ","")&amp;" &lt;&lt; TAM_MAX_BITS) |"&amp; IF(SOURCE!$S$2-3 &gt;= 0, REPT(" ",SOURCE!$S$2-5+4+1-1-LEN(SUBSTITUTE(SUBSTITUTE(TEXT(SOURCE!H253,"????0"),"  ","")," ",""))), "")&amp;
      SUBSTITUTE(SUBSTITUTE(TEXT(SOURCE!H253,"????0"),"  ","")," ","")&amp;","&amp; IF(SOURCE!$T$2-3 &gt;= 0, REPT(" ",SOURCE!$T$2-3-5), "")&amp;
      SOURCE!I253&amp;" | "&amp; IF(SOURCE!$U$2-LEN(SOURCE!I253) &gt;= 0, REPT(" ",SOURCE!$U$2-LEN(SOURCE!I253)), "")&amp;
      SOURCE!J253&amp;      IF(SOURCE!$V$2-LEN(SOURCE!J253) &gt;= 0, REPT(" ",SOURCE!$V$2-LEN(SOURCE!J253)), "")&amp;
  " | "&amp; SOURCE!K253&amp;      IF(SOURCE!$X$2-LEN(SOURCE!K253) &gt;= 0, REPT(" ",SOURCE!$X$2-LEN(SOURCE!K253)), "")&amp;
      "},"&amp;IF(SOURCE!L253&lt;&gt;"",""&amp;SOURCE!L253,"")
 )
)
)</f>
        <v>/*  241 */  { fnCvtAcreusHa,                divide,                      "ha" STD_RIGHT_ARROW "ac" STD_US,              "acre" STD_US,                                 (0 &lt;&lt; TAM_MAX_BITS) |     0, CAT_DUPL | SLS_ENABLED   | US_ENABLED  },</v>
      </c>
    </row>
    <row r="254" spans="1:1">
      <c r="A254" s="155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",SOURCE!$R$2-LEN(SOURCE!F254)+2), "")&amp;"("&amp;
      SUBSTITUTE(TEXT(SOURCE!G254,"??0"),"  ","")&amp;" &lt;&lt; TAM_MAX_BITS) |"&amp; IF(SOURCE!$S$2-3 &gt;= 0, REPT(" ",SOURCE!$S$2-5+4+1-1-LEN(SUBSTITUTE(SUBSTITUTE(TEXT(SOURCE!H254,"????0"),"  ","")," ",""))), "")&amp;
      SUBSTITUTE(SUBSTITUTE(TEXT(SOURCE!H254,"????0"),"  ","")," ","")&amp;","&amp; IF(SOURCE!$T$2-3 &gt;= 0, REPT(" ",SOURCE!$T$2-3-5), "")&amp;
      SOURCE!I254&amp;" | "&amp; IF(SOURCE!$U$2-LEN(SOURCE!I254) &gt;= 0, REPT(" ",SOURCE!$U$2-LEN(SOURCE!I254)), "")&amp;
      SOURCE!J254&amp;      IF(SOURCE!$V$2-LEN(SOURCE!J254) &gt;= 0, REPT(" ",SOURCE!$V$2-LEN(SOURCE!J254)), "")&amp;
  " | "&amp; SOURCE!K254&amp;      IF(SOURCE!$X$2-LEN(SOURCE!K254) &gt;= 0, REPT(" ",SOURCE!$X$2-LEN(SOURCE!K254)), "")&amp;
      "},"&amp;IF(SOURCE!L254&lt;&gt;"",""&amp;SOURCE!L254,"")
 )
)
)</f>
        <v>/*  242 */  { fnCvtAtmPa,                   divide,                      "Pa" STD_RIGHT_ARROW "atm",                    "Pa" STD_RIGHT_ARROW "atm",                    (0 &lt;&lt; TAM_MAX_BITS) |     0, CAT_FNCT | SLS_ENABLED   | US_ENABLED  },</v>
      </c>
    </row>
    <row r="255" spans="1:1">
      <c r="A255" s="155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",SOURCE!$R$2-LEN(SOURCE!F255)+2), "")&amp;"("&amp;
      SUBSTITUTE(TEXT(SOURCE!G255,"??0"),"  ","")&amp;" &lt;&lt; TAM_MAX_BITS) |"&amp; IF(SOURCE!$S$2-3 &gt;= 0, REPT(" ",SOURCE!$S$2-5+4+1-1-LEN(SUBSTITUTE(SUBSTITUTE(TEXT(SOURCE!H255,"????0"),"  ","")," ",""))), "")&amp;
      SUBSTITUTE(SUBSTITUTE(TEXT(SOURCE!H255,"????0"),"  ","")," ","")&amp;","&amp; IF(SOURCE!$T$2-3 &gt;= 0, REPT(" ",SOURCE!$T$2-3-5), "")&amp;
      SOURCE!I255&amp;" | "&amp; IF(SOURCE!$U$2-LEN(SOURCE!I255) &gt;= 0, REPT(" ",SOURCE!$U$2-LEN(SOURCE!I255)), "")&amp;
      SOURCE!J255&amp;      IF(SOURCE!$V$2-LEN(SOURCE!J255) &gt;= 0, REPT(" ",SOURCE!$V$2-LEN(SOURCE!J255)), "")&amp;
  " | "&amp; SOURCE!K255&amp;      IF(SOURCE!$X$2-LEN(SOURCE!K255) &gt;= 0, REPT(" ",SOURCE!$X$2-LEN(SOURCE!K255)), "")&amp;
      "},"&amp;IF(SOURCE!L255&lt;&gt;"",""&amp;SOURCE!L255,"")
 )
)
)</f>
        <v>/*  243 */  { fnCvtAtmPa,                   multiply,                    "atm" STD_RIGHT_ARROW "Pa",                    "atm" STD_RIGHT_ARROW "Pa",                    (0 &lt;&lt; TAM_MAX_BITS) |     0, CAT_FNCT | SLS_ENABLED   | US_ENABLED  },</v>
      </c>
    </row>
    <row r="256" spans="1:1">
      <c r="A256" s="155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",SOURCE!$R$2-LEN(SOURCE!F256)+2), "")&amp;"("&amp;
      SUBSTITUTE(TEXT(SOURCE!G256,"??0"),"  ","")&amp;" &lt;&lt; TAM_MAX_BITS) |"&amp; IF(SOURCE!$S$2-3 &gt;= 0, REPT(" ",SOURCE!$S$2-5+4+1-1-LEN(SUBSTITUTE(SUBSTITUTE(TEXT(SOURCE!H256,"????0"),"  ","")," ",""))), "")&amp;
      SUBSTITUTE(SUBSTITUTE(TEXT(SOURCE!H256,"????0"),"  ","")," ","")&amp;","&amp; IF(SOURCE!$T$2-3 &gt;= 0, REPT(" ",SOURCE!$T$2-3-5), "")&amp;
      SOURCE!I256&amp;" | "&amp; IF(SOURCE!$U$2-LEN(SOURCE!I256) &gt;= 0, REPT(" ",SOURCE!$U$2-LEN(SOURCE!I256)), "")&amp;
      SOURCE!J256&amp;      IF(SOURCE!$V$2-LEN(SOURCE!J256) &gt;= 0, REPT(" ",SOURCE!$V$2-LEN(SOURCE!J256)), "")&amp;
  " | "&amp; SOURCE!K256&amp;      IF(SOURCE!$X$2-LEN(SOURCE!K256) &gt;= 0, REPT(" ",SOURCE!$X$2-LEN(SOURCE!K256)), "")&amp;
      "},"&amp;IF(SOURCE!L256&lt;&gt;"",""&amp;SOURCE!L256,"")
 )
)
)</f>
        <v>/*  244 */  { fnCvtAuM,                     multiply,                    "au" STD_RIGHT_ARROW "m",                      "au" STD_RIGHT_ARROW "m",                      (0 &lt;&lt; TAM_MAX_BITS) |     0, CAT_FNCT | SLS_ENABLED   | US_ENABLED  },</v>
      </c>
    </row>
    <row r="257" spans="1:1">
      <c r="A257" s="155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",SOURCE!$R$2-LEN(SOURCE!F257)+2), "")&amp;"("&amp;
      SUBSTITUTE(TEXT(SOURCE!G257,"??0"),"  ","")&amp;" &lt;&lt; TAM_MAX_BITS) |"&amp; IF(SOURCE!$S$2-3 &gt;= 0, REPT(" ",SOURCE!$S$2-5+4+1-1-LEN(SUBSTITUTE(SUBSTITUTE(TEXT(SOURCE!H257,"????0"),"  ","")," ",""))), "")&amp;
      SUBSTITUTE(SUBSTITUTE(TEXT(SOURCE!H257,"????0"),"  ","")," ","")&amp;","&amp; IF(SOURCE!$T$2-3 &gt;= 0, REPT(" ",SOURCE!$T$2-3-5), "")&amp;
      SOURCE!I257&amp;" | "&amp; IF(SOURCE!$U$2-LEN(SOURCE!I257) &gt;= 0, REPT(" ",SOURCE!$U$2-LEN(SOURCE!I257)), "")&amp;
      SOURCE!J257&amp;      IF(SOURCE!$V$2-LEN(SOURCE!J257) &gt;= 0, REPT(" ",SOURCE!$V$2-LEN(SOURCE!J257)), "")&amp;
  " | "&amp; SOURCE!K257&amp;      IF(SOURCE!$X$2-LEN(SOURCE!K257) &gt;= 0, REPT(" ",SOURCE!$X$2-LEN(SOURCE!K257)), "")&amp;
      "},"&amp;IF(SOURCE!L257&lt;&gt;"",""&amp;SOURCE!L257,"")
 )
)
)</f>
        <v>/*  245 */  { fnCvtAuM,                     divide,                      "m" STD_RIGHT_ARROW "au",                      "m" STD_RIGHT_ARROW "au",                      (0 &lt;&lt; TAM_MAX_BITS) |     0, CAT_FNCT | SLS_ENABLED   | US_ENABLED  },</v>
      </c>
    </row>
    <row r="258" spans="1:1">
      <c r="A258" s="155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",SOURCE!$R$2-LEN(SOURCE!F258)+2), "")&amp;"("&amp;
      SUBSTITUTE(TEXT(SOURCE!G258,"??0"),"  ","")&amp;" &lt;&lt; TAM_MAX_BITS) |"&amp; IF(SOURCE!$S$2-3 &gt;= 0, REPT(" ",SOURCE!$S$2-5+4+1-1-LEN(SUBSTITUTE(SUBSTITUTE(TEXT(SOURCE!H258,"????0"),"  ","")," ",""))), "")&amp;
      SUBSTITUTE(SUBSTITUTE(TEXT(SOURCE!H258,"????0"),"  ","")," ","")&amp;","&amp; IF(SOURCE!$T$2-3 &gt;= 0, REPT(" ",SOURCE!$T$2-3-5), "")&amp;
      SOURCE!I258&amp;" | "&amp; IF(SOURCE!$U$2-LEN(SOURCE!I258) &gt;= 0, REPT(" ",SOURCE!$U$2-LEN(SOURCE!I258)), "")&amp;
      SOURCE!J258&amp;      IF(SOURCE!$V$2-LEN(SOURCE!J258) &gt;= 0, REPT(" ",SOURCE!$V$2-LEN(SOURCE!J258)), "")&amp;
  " | "&amp; SOURCE!K258&amp;      IF(SOURCE!$X$2-LEN(SOURCE!K258) &gt;= 0, REPT(" ",SOURCE!$X$2-LEN(SOURCE!K258)), "")&amp;
      "},"&amp;IF(SOURCE!L258&lt;&gt;"",""&amp;SOURCE!L258,"")
 )
)
)</f>
        <v>/*  246 */  { fnCvtBarPa,                   divide,                      "Pa" STD_RIGHT_ARROW "bar",                    "Pa" STD_RIGHT_ARROW "bar",                    (0 &lt;&lt; TAM_MAX_BITS) |     0, CAT_FNCT | SLS_ENABLED   | US_ENABLED  },</v>
      </c>
    </row>
    <row r="259" spans="1:1">
      <c r="A259" s="155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",SOURCE!$R$2-LEN(SOURCE!F259)+2), "")&amp;"("&amp;
      SUBSTITUTE(TEXT(SOURCE!G259,"??0"),"  ","")&amp;" &lt;&lt; TAM_MAX_BITS) |"&amp; IF(SOURCE!$S$2-3 &gt;= 0, REPT(" ",SOURCE!$S$2-5+4+1-1-LEN(SUBSTITUTE(SUBSTITUTE(TEXT(SOURCE!H259,"????0"),"  ","")," ",""))), "")&amp;
      SUBSTITUTE(SUBSTITUTE(TEXT(SOURCE!H259,"????0"),"  ","")," ","")&amp;","&amp; IF(SOURCE!$T$2-3 &gt;= 0, REPT(" ",SOURCE!$T$2-3-5), "")&amp;
      SOURCE!I259&amp;" | "&amp; IF(SOURCE!$U$2-LEN(SOURCE!I259) &gt;= 0, REPT(" ",SOURCE!$U$2-LEN(SOURCE!I259)), "")&amp;
      SOURCE!J259&amp;      IF(SOURCE!$V$2-LEN(SOURCE!J259) &gt;= 0, REPT(" ",SOURCE!$V$2-LEN(SOURCE!J259)), "")&amp;
  " | "&amp; SOURCE!K259&amp;      IF(SOURCE!$X$2-LEN(SOURCE!K259) &gt;= 0, REPT(" ",SOURCE!$X$2-LEN(SOURCE!K259)), "")&amp;
      "},"&amp;IF(SOURCE!L259&lt;&gt;"",""&amp;SOURCE!L259,"")
 )
)
)</f>
        <v>/*  247 */  { fnCvtBarPa,                   multiply,                    "bar" STD_RIGHT_ARROW "Pa",                    "bar" STD_RIGHT_ARROW "Pa",                    (0 &lt;&lt; TAM_MAX_BITS) |     0, CAT_FNCT | SLS_ENABLED   | US_ENABLED  },</v>
      </c>
    </row>
    <row r="260" spans="1:1">
      <c r="A260" s="155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",SOURCE!$R$2-LEN(SOURCE!F260)+2), "")&amp;"("&amp;
      SUBSTITUTE(TEXT(SOURCE!G260,"??0"),"  ","")&amp;" &lt;&lt; TAM_MAX_BITS) |"&amp; IF(SOURCE!$S$2-3 &gt;= 0, REPT(" ",SOURCE!$S$2-5+4+1-1-LEN(SUBSTITUTE(SUBSTITUTE(TEXT(SOURCE!H260,"????0"),"  ","")," ",""))), "")&amp;
      SUBSTITUTE(SUBSTITUTE(TEXT(SOURCE!H260,"????0"),"  ","")," ","")&amp;","&amp; IF(SOURCE!$T$2-3 &gt;= 0, REPT(" ",SOURCE!$T$2-3-5), "")&amp;
      SOURCE!I260&amp;" | "&amp; IF(SOURCE!$U$2-LEN(SOURCE!I260) &gt;= 0, REPT(" ",SOURCE!$U$2-LEN(SOURCE!I260)), "")&amp;
      SOURCE!J260&amp;      IF(SOURCE!$V$2-LEN(SOURCE!J260) &gt;= 0, REPT(" ",SOURCE!$V$2-LEN(SOURCE!J260)), "")&amp;
  " | "&amp; SOURCE!K260&amp;      IF(SOURCE!$X$2-LEN(SOURCE!K260) &gt;= 0, REPT(" ",SOURCE!$X$2-LEN(SOURCE!K260)), "")&amp;
      "},"&amp;IF(SOURCE!L260&lt;&gt;"",""&amp;SOURCE!L260,"")
 )
)
)</f>
        <v>/*  248 */  { fnCvtBtuJ,                    multiply,                    "Btu" STD_RIGHT_ARROW "J",                     "Btu" STD_RIGHT_ARROW "J",                     (0 &lt;&lt; TAM_MAX_BITS) |     0, CAT_FNCT | SLS_ENABLED   | US_ENABLED  },</v>
      </c>
    </row>
    <row r="261" spans="1:1">
      <c r="A261" s="155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",SOURCE!$R$2-LEN(SOURCE!F261)+2), "")&amp;"("&amp;
      SUBSTITUTE(TEXT(SOURCE!G261,"??0"),"  ","")&amp;" &lt;&lt; TAM_MAX_BITS) |"&amp; IF(SOURCE!$S$2-3 &gt;= 0, REPT(" ",SOURCE!$S$2-5+4+1-1-LEN(SUBSTITUTE(SUBSTITUTE(TEXT(SOURCE!H261,"????0"),"  ","")," ",""))), "")&amp;
      SUBSTITUTE(SUBSTITUTE(TEXT(SOURCE!H261,"????0"),"  ","")," ","")&amp;","&amp; IF(SOURCE!$T$2-3 &gt;= 0, REPT(" ",SOURCE!$T$2-3-5), "")&amp;
      SOURCE!I261&amp;" | "&amp; IF(SOURCE!$U$2-LEN(SOURCE!I261) &gt;= 0, REPT(" ",SOURCE!$U$2-LEN(SOURCE!I261)), "")&amp;
      SOURCE!J261&amp;      IF(SOURCE!$V$2-LEN(SOURCE!J261) &gt;= 0, REPT(" ",SOURCE!$V$2-LEN(SOURCE!J261)), "")&amp;
  " | "&amp; SOURCE!K261&amp;      IF(SOURCE!$X$2-LEN(SOURCE!K261) &gt;= 0, REPT(" ",SOURCE!$X$2-LEN(SOURCE!K261)), "")&amp;
      "},"&amp;IF(SOURCE!L261&lt;&gt;"",""&amp;SOURCE!L261,"")
 )
)
)</f>
        <v>/*  249 */  { fnCvtBtuJ,                    divide,                      "J" STD_RIGHT_ARROW "Btu",                     "J" STD_RIGHT_ARROW "Btu",                     (0 &lt;&lt; TAM_MAX_BITS) |     0, CAT_FNCT | SLS_ENABLED   | US_ENABLED  },</v>
      </c>
    </row>
    <row r="262" spans="1:1">
      <c r="A262" s="155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",SOURCE!$R$2-LEN(SOURCE!F262)+2), "")&amp;"("&amp;
      SUBSTITUTE(TEXT(SOURCE!G262,"??0"),"  ","")&amp;" &lt;&lt; TAM_MAX_BITS) |"&amp; IF(SOURCE!$S$2-3 &gt;= 0, REPT(" ",SOURCE!$S$2-5+4+1-1-LEN(SUBSTITUTE(SUBSTITUTE(TEXT(SOURCE!H262,"????0"),"  ","")," ",""))), "")&amp;
      SUBSTITUTE(SUBSTITUTE(TEXT(SOURCE!H262,"????0"),"  ","")," ","")&amp;","&amp; IF(SOURCE!$T$2-3 &gt;= 0, REPT(" ",SOURCE!$T$2-3-5), "")&amp;
      SOURCE!I262&amp;" | "&amp; IF(SOURCE!$U$2-LEN(SOURCE!I262) &gt;= 0, REPT(" ",SOURCE!$U$2-LEN(SOURCE!I262)), "")&amp;
      SOURCE!J262&amp;      IF(SOURCE!$V$2-LEN(SOURCE!J262) &gt;= 0, REPT(" ",SOURCE!$V$2-LEN(SOURCE!J262)), "")&amp;
  " | "&amp; SOURCE!K262&amp;      IF(SOURCE!$X$2-LEN(SOURCE!K262) &gt;= 0, REPT(" ",SOURCE!$X$2-LEN(SOURCE!K262)), "")&amp;
      "},"&amp;IF(SOURCE!L262&lt;&gt;"",""&amp;SOURCE!L262,"")
 )
)
)</f>
        <v>/*  250 */  { fnCvtCalJ,                    multiply,                    "cal" STD_RIGHT_ARROW "J",                     "cal" STD_RIGHT_ARROW "J",                     (0 &lt;&lt; TAM_MAX_BITS) |     0, CAT_FNCT | SLS_ENABLED   | US_ENABLED  },</v>
      </c>
    </row>
    <row r="263" spans="1:1">
      <c r="A263" s="155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",SOURCE!$R$2-LEN(SOURCE!F263)+2), "")&amp;"("&amp;
      SUBSTITUTE(TEXT(SOURCE!G263,"??0"),"  ","")&amp;" &lt;&lt; TAM_MAX_BITS) |"&amp; IF(SOURCE!$S$2-3 &gt;= 0, REPT(" ",SOURCE!$S$2-5+4+1-1-LEN(SUBSTITUTE(SUBSTITUTE(TEXT(SOURCE!H263,"????0"),"  ","")," ",""))), "")&amp;
      SUBSTITUTE(SUBSTITUTE(TEXT(SOURCE!H263,"????0"),"  ","")," ","")&amp;","&amp; IF(SOURCE!$T$2-3 &gt;= 0, REPT(" ",SOURCE!$T$2-3-5), "")&amp;
      SOURCE!I263&amp;" | "&amp; IF(SOURCE!$U$2-LEN(SOURCE!I263) &gt;= 0, REPT(" ",SOURCE!$U$2-LEN(SOURCE!I263)), "")&amp;
      SOURCE!J263&amp;      IF(SOURCE!$V$2-LEN(SOURCE!J263) &gt;= 0, REPT(" ",SOURCE!$V$2-LEN(SOURCE!J263)), "")&amp;
  " | "&amp; SOURCE!K263&amp;      IF(SOURCE!$X$2-LEN(SOURCE!K263) &gt;= 0, REPT(" ",SOURCE!$X$2-LEN(SOURCE!K263)), "")&amp;
      "},"&amp;IF(SOURCE!L263&lt;&gt;"",""&amp;SOURCE!L263,"")
 )
)
)</f>
        <v>/*  251 */  { fnCvtCalJ,                    divide,                      "J" STD_RIGHT_ARROW "cal",                     "J" STD_RIGHT_ARROW "cal",                     (0 &lt;&lt; TAM_MAX_BITS) |     0, CAT_FNCT | SLS_ENABLED   | US_ENABLED  },</v>
      </c>
    </row>
    <row r="264" spans="1:1">
      <c r="A264" s="155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",SOURCE!$R$2-LEN(SOURCE!F264)+2), "")&amp;"("&amp;
      SUBSTITUTE(TEXT(SOURCE!G264,"??0"),"  ","")&amp;" &lt;&lt; TAM_MAX_BITS) |"&amp; IF(SOURCE!$S$2-3 &gt;= 0, REPT(" ",SOURCE!$S$2-5+4+1-1-LEN(SUBSTITUTE(SUBSTITUTE(TEXT(SOURCE!H264,"????0"),"  ","")," ",""))), "")&amp;
      SUBSTITUTE(SUBSTITUTE(TEXT(SOURCE!H264,"????0"),"  ","")," ","")&amp;","&amp; IF(SOURCE!$T$2-3 &gt;= 0, REPT(" ",SOURCE!$T$2-3-5), "")&amp;
      SOURCE!I264&amp;" | "&amp; IF(SOURCE!$U$2-LEN(SOURCE!I264) &gt;= 0, REPT(" ",SOURCE!$U$2-LEN(SOURCE!I264)), "")&amp;
      SOURCE!J264&amp;      IF(SOURCE!$V$2-LEN(SOURCE!J264) &gt;= 0, REPT(" ",SOURCE!$V$2-LEN(SOURCE!J264)), "")&amp;
  " | "&amp; SOURCE!K264&amp;      IF(SOURCE!$X$2-LEN(SOURCE!K264) &gt;= 0, REPT(" ",SOURCE!$X$2-LEN(SOURCE!K264)), "")&amp;
      "},"&amp;IF(SOURCE!L264&lt;&gt;"",""&amp;SOURCE!L264,"")
 )
)
)</f>
        <v>/*  252 */  { fnCvtLbfftNm,                 multiply,                    "lbft" STD_RIGHT_SHORT_ARROW "Nm",             "lbf" STD_DOT "ft",                            (0 &lt;&lt; TAM_MAX_BITS) |     0, CAT_FNCT | SLS_ENABLED   | US_ENABLED  },</v>
      </c>
    </row>
    <row r="265" spans="1:1">
      <c r="A265" s="155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",SOURCE!$R$2-LEN(SOURCE!F265)+2), "")&amp;"("&amp;
      SUBSTITUTE(TEXT(SOURCE!G265,"??0"),"  ","")&amp;" &lt;&lt; TAM_MAX_BITS) |"&amp; IF(SOURCE!$S$2-3 &gt;= 0, REPT(" ",SOURCE!$S$2-5+4+1-1-LEN(SUBSTITUTE(SUBSTITUTE(TEXT(SOURCE!H265,"????0"),"  ","")," ",""))), "")&amp;
      SUBSTITUTE(SUBSTITUTE(TEXT(SOURCE!H265,"????0"),"  ","")," ","")&amp;","&amp; IF(SOURCE!$T$2-3 &gt;= 0, REPT(" ",SOURCE!$T$2-3-5), "")&amp;
      SOURCE!I265&amp;" | "&amp; IF(SOURCE!$U$2-LEN(SOURCE!I265) &gt;= 0, REPT(" ",SOURCE!$U$2-LEN(SOURCE!I265)), "")&amp;
      SOURCE!J265&amp;      IF(SOURCE!$V$2-LEN(SOURCE!J265) &gt;= 0, REPT(" ",SOURCE!$V$2-LEN(SOURCE!J265)), "")&amp;
  " | "&amp; SOURCE!K265&amp;      IF(SOURCE!$X$2-LEN(SOURCE!K265) &gt;= 0, REPT(" ",SOURCE!$X$2-LEN(SOURCE!K265)), "")&amp;
      "},"&amp;IF(SOURCE!L265&lt;&gt;"",""&amp;SOURCE!L265,"")
 )
)
)</f>
        <v>/*  253 */  { fnCvtLbfftNm,                 multiply,                    "lbft" STD_RIGHT_SHORT_ARROW "Nm",             STD_RIGHT_ARROW " Nm",                         (0 &lt;&lt; TAM_MAX_BITS) |     0, CAT_DUPL | SLS_ENABLED   | US_ENABLED  },</v>
      </c>
    </row>
    <row r="266" spans="1:1">
      <c r="A266" s="155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",SOURCE!$R$2-LEN(SOURCE!F266)+2), "")&amp;"("&amp;
      SUBSTITUTE(TEXT(SOURCE!G266,"??0"),"  ","")&amp;" &lt;&lt; TAM_MAX_BITS) |"&amp; IF(SOURCE!$S$2-3 &gt;= 0, REPT(" ",SOURCE!$S$2-5+4+1-1-LEN(SUBSTITUTE(SUBSTITUTE(TEXT(SOURCE!H266,"????0"),"  ","")," ",""))), "")&amp;
      SUBSTITUTE(SUBSTITUTE(TEXT(SOURCE!H266,"????0"),"  ","")," ","")&amp;","&amp; IF(SOURCE!$T$2-3 &gt;= 0, REPT(" ",SOURCE!$T$2-3-5), "")&amp;
      SOURCE!I266&amp;" | "&amp; IF(SOURCE!$U$2-LEN(SOURCE!I266) &gt;= 0, REPT(" ",SOURCE!$U$2-LEN(SOURCE!I266)), "")&amp;
      SOURCE!J266&amp;      IF(SOURCE!$V$2-LEN(SOURCE!J266) &gt;= 0, REPT(" ",SOURCE!$V$2-LEN(SOURCE!J266)), "")&amp;
  " | "&amp; SOURCE!K266&amp;      IF(SOURCE!$X$2-LEN(SOURCE!K266) &gt;= 0, REPT(" ",SOURCE!$X$2-LEN(SOURCE!K266)), "")&amp;
      "},"&amp;IF(SOURCE!L266&lt;&gt;"",""&amp;SOURCE!L266,"")
 )
)
)</f>
        <v>/*  254 */  { fnCvtLbfftNm,                 divide,                      "Nm" STD_RIGHT_SHORT_ARROW "lbft",             "Nm " STD_RIGHT_ARROW,                         (0 &lt;&lt; TAM_MAX_BITS) |     0, CAT_FNCT | SLS_ENABLED   | US_ENABLED  },</v>
      </c>
    </row>
    <row r="267" spans="1:1">
      <c r="A267" s="155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",SOURCE!$R$2-LEN(SOURCE!F267)+2), "")&amp;"("&amp;
      SUBSTITUTE(TEXT(SOURCE!G267,"??0"),"  ","")&amp;" &lt;&lt; TAM_MAX_BITS) |"&amp; IF(SOURCE!$S$2-3 &gt;= 0, REPT(" ",SOURCE!$S$2-5+4+1-1-LEN(SUBSTITUTE(SUBSTITUTE(TEXT(SOURCE!H267,"????0"),"  ","")," ",""))), "")&amp;
      SUBSTITUTE(SUBSTITUTE(TEXT(SOURCE!H267,"????0"),"  ","")," ","")&amp;","&amp; IF(SOURCE!$T$2-3 &gt;= 0, REPT(" ",SOURCE!$T$2-3-5), "")&amp;
      SOURCE!I267&amp;" | "&amp; IF(SOURCE!$U$2-LEN(SOURCE!I267) &gt;= 0, REPT(" ",SOURCE!$U$2-LEN(SOURCE!I267)), "")&amp;
      SOURCE!J267&amp;      IF(SOURCE!$V$2-LEN(SOURCE!J267) &gt;= 0, REPT(" ",SOURCE!$V$2-LEN(SOURCE!J267)), "")&amp;
  " | "&amp; SOURCE!K267&amp;      IF(SOURCE!$X$2-LEN(SOURCE!K267) &gt;= 0, REPT(" ",SOURCE!$X$2-LEN(SOURCE!K267)), "")&amp;
      "},"&amp;IF(SOURCE!L267&lt;&gt;"",""&amp;SOURCE!L267,"")
 )
)
)</f>
        <v>/*  255 */  { fnCvtLbfftNm,                 divide,                      "Nm" STD_RIGHT_SHORT_ARROW "lbft",             "lbf" STD_DOT "ft",                            (0 &lt;&lt; TAM_MAX_BITS) |     0, CAT_DUPL | SLS_ENABLED   | US_ENABLED  },</v>
      </c>
    </row>
    <row r="268" spans="1:1">
      <c r="A268" s="155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",SOURCE!$R$2-LEN(SOURCE!F268)+2), "")&amp;"("&amp;
      SUBSTITUTE(TEXT(SOURCE!G268,"??0"),"  ","")&amp;" &lt;&lt; TAM_MAX_BITS) |"&amp; IF(SOURCE!$S$2-3 &gt;= 0, REPT(" ",SOURCE!$S$2-5+4+1-1-LEN(SUBSTITUTE(SUBSTITUTE(TEXT(SOURCE!H268,"????0"),"  ","")," ",""))), "")&amp;
      SUBSTITUTE(SUBSTITUTE(TEXT(SOURCE!H268,"????0"),"  ","")," ","")&amp;","&amp; IF(SOURCE!$T$2-3 &gt;= 0, REPT(" ",SOURCE!$T$2-3-5), "")&amp;
      SOURCE!I268&amp;" | "&amp; IF(SOURCE!$U$2-LEN(SOURCE!I268) &gt;= 0, REPT(" ",SOURCE!$U$2-LEN(SOURCE!I268)), "")&amp;
      SOURCE!J268&amp;      IF(SOURCE!$V$2-LEN(SOURCE!J268) &gt;= 0, REPT(" ",SOURCE!$V$2-LEN(SOURCE!J268)), "")&amp;
  " | "&amp; SOURCE!K268&amp;      IF(SOURCE!$X$2-LEN(SOURCE!K268) &gt;= 0, REPT(" ",SOURCE!$X$2-LEN(SOURCE!K268)), "")&amp;
      "},"&amp;IF(SOURCE!L268&lt;&gt;"",""&amp;SOURCE!L268,"")
 )
)
)</f>
        <v>/*  256 */  { fnCvtCwtKg,                   multiply,                    "cwt" STD_RIGHT_ARROW "kg",                    "cwt" STD_RIGHT_ARROW "kg",                    (0 &lt;&lt; TAM_MAX_BITS) |     0, CAT_FNCT | SLS_ENABLED   | US_ENABLED  },</v>
      </c>
    </row>
    <row r="269" spans="1:1">
      <c r="A269" s="155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",SOURCE!$R$2-LEN(SOURCE!F269)+2), "")&amp;"("&amp;
      SUBSTITUTE(TEXT(SOURCE!G269,"??0"),"  ","")&amp;" &lt;&lt; TAM_MAX_BITS) |"&amp; IF(SOURCE!$S$2-3 &gt;= 0, REPT(" ",SOURCE!$S$2-5+4+1-1-LEN(SUBSTITUTE(SUBSTITUTE(TEXT(SOURCE!H269,"????0"),"  ","")," ",""))), "")&amp;
      SUBSTITUTE(SUBSTITUTE(TEXT(SOURCE!H269,"????0"),"  ","")," ","")&amp;","&amp; IF(SOURCE!$T$2-3 &gt;= 0, REPT(" ",SOURCE!$T$2-3-5), "")&amp;
      SOURCE!I269&amp;" | "&amp; IF(SOURCE!$U$2-LEN(SOURCE!I269) &gt;= 0, REPT(" ",SOURCE!$U$2-LEN(SOURCE!I269)), "")&amp;
      SOURCE!J269&amp;      IF(SOURCE!$V$2-LEN(SOURCE!J269) &gt;= 0, REPT(" ",SOURCE!$V$2-LEN(SOURCE!J269)), "")&amp;
  " | "&amp; SOURCE!K269&amp;      IF(SOURCE!$X$2-LEN(SOURCE!K269) &gt;= 0, REPT(" ",SOURCE!$X$2-LEN(SOURCE!K269)), "")&amp;
      "},"&amp;IF(SOURCE!L269&lt;&gt;"",""&amp;SOURCE!L269,"")
 )
)
)</f>
        <v>/*  257 */  { fnCvtCwtKg,                   divide,                      "kg" STD_RIGHT_ARROW "cwt",                    "kg" STD_RIGHT_ARROW "cwt",                    (0 &lt;&lt; TAM_MAX_BITS) |     0, CAT_FNCT | SLS_ENABLED   | US_ENABLED  },</v>
      </c>
    </row>
    <row r="270" spans="1:1">
      <c r="A270" s="155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",SOURCE!$R$2-LEN(SOURCE!F270)+2), "")&amp;"("&amp;
      SUBSTITUTE(TEXT(SOURCE!G270,"??0"),"  ","")&amp;" &lt;&lt; TAM_MAX_BITS) |"&amp; IF(SOURCE!$S$2-3 &gt;= 0, REPT(" ",SOURCE!$S$2-5+4+1-1-LEN(SUBSTITUTE(SUBSTITUTE(TEXT(SOURCE!H270,"????0"),"  ","")," ",""))), "")&amp;
      SUBSTITUTE(SUBSTITUTE(TEXT(SOURCE!H270,"????0"),"  ","")," ","")&amp;","&amp; IF(SOURCE!$T$2-3 &gt;= 0, REPT(" ",SOURCE!$T$2-3-5), "")&amp;
      SOURCE!I270&amp;" | "&amp; IF(SOURCE!$U$2-LEN(SOURCE!I270) &gt;= 0, REPT(" ",SOURCE!$U$2-LEN(SOURCE!I270)), "")&amp;
      SOURCE!J270&amp;      IF(SOURCE!$V$2-LEN(SOURCE!J270) &gt;= 0, REPT(" ",SOURCE!$V$2-LEN(SOURCE!J270)), "")&amp;
  " | "&amp; SOURCE!K270&amp;      IF(SOURCE!$X$2-LEN(SOURCE!K270) &gt;= 0, REPT(" ",SOURCE!$X$2-LEN(SOURCE!K270)), "")&amp;
      "},"&amp;IF(SOURCE!L270&lt;&gt;"",""&amp;SOURCE!L270,"")
 )
)
)</f>
        <v>/*  258 */  { fnCvtFtM,                     multiply,                    "ft." STD_RIGHT_ARROW "m",                     "ft." STD_RIGHT_ARROW "m",                     (0 &lt;&lt; TAM_MAX_BITS) |     0, CAT_FNCT | SLS_ENABLED   | US_ENABLED  },</v>
      </c>
    </row>
    <row r="271" spans="1:1">
      <c r="A271" s="155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",SOURCE!$R$2-LEN(SOURCE!F271)+2), "")&amp;"("&amp;
      SUBSTITUTE(TEXT(SOURCE!G271,"??0"),"  ","")&amp;" &lt;&lt; TAM_MAX_BITS) |"&amp; IF(SOURCE!$S$2-3 &gt;= 0, REPT(" ",SOURCE!$S$2-5+4+1-1-LEN(SUBSTITUTE(SUBSTITUTE(TEXT(SOURCE!H271,"????0"),"  ","")," ",""))), "")&amp;
      SUBSTITUTE(SUBSTITUTE(TEXT(SOURCE!H271,"????0"),"  ","")," ","")&amp;","&amp; IF(SOURCE!$T$2-3 &gt;= 0, REPT(" ",SOURCE!$T$2-3-5), "")&amp;
      SOURCE!I271&amp;" | "&amp; IF(SOURCE!$U$2-LEN(SOURCE!I271) &gt;= 0, REPT(" ",SOURCE!$U$2-LEN(SOURCE!I271)), "")&amp;
      SOURCE!J271&amp;      IF(SOURCE!$V$2-LEN(SOURCE!J271) &gt;= 0, REPT(" ",SOURCE!$V$2-LEN(SOURCE!J271)), "")&amp;
  " | "&amp; SOURCE!K271&amp;      IF(SOURCE!$X$2-LEN(SOURCE!K271) &gt;= 0, REPT(" ",SOURCE!$X$2-LEN(SOURCE!K271)), "")&amp;
      "},"&amp;IF(SOURCE!L271&lt;&gt;"",""&amp;SOURCE!L271,"")
 )
)
)</f>
        <v>/*  259 */  { fnCvtFtM,                     divide,                      "m" STD_RIGHT_ARROW "ft.",                     "m" STD_RIGHT_ARROW "ft.",                     (0 &lt;&lt; TAM_MAX_BITS) |     0, CAT_FNCT | SLS_ENABLED   | US_ENABLED  },</v>
      </c>
    </row>
    <row r="272" spans="1:1">
      <c r="A272" s="155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",SOURCE!$R$2-LEN(SOURCE!F272)+2), "")&amp;"("&amp;
      SUBSTITUTE(TEXT(SOURCE!G272,"??0"),"  ","")&amp;" &lt;&lt; TAM_MAX_BITS) |"&amp; IF(SOURCE!$S$2-3 &gt;= 0, REPT(" ",SOURCE!$S$2-5+4+1-1-LEN(SUBSTITUTE(SUBSTITUTE(TEXT(SOURCE!H272,"????0"),"  ","")," ",""))), "")&amp;
      SUBSTITUTE(SUBSTITUTE(TEXT(SOURCE!H272,"????0"),"  ","")," ","")&amp;","&amp; IF(SOURCE!$T$2-3 &gt;= 0, REPT(" ",SOURCE!$T$2-3-5), "")&amp;
      SOURCE!I272&amp;" | "&amp; IF(SOURCE!$U$2-LEN(SOURCE!I272) &gt;= 0, REPT(" ",SOURCE!$U$2-LEN(SOURCE!I272)), "")&amp;
      SOURCE!J272&amp;      IF(SOURCE!$V$2-LEN(SOURCE!J272) &gt;= 0, REPT(" ",SOURCE!$V$2-LEN(SOURCE!J272)), "")&amp;
  " | "&amp; SOURCE!K272&amp;      IF(SOURCE!$X$2-LEN(SOURCE!K272) &gt;= 0, REPT(" ",SOURCE!$X$2-LEN(SOURCE!K272)), "")&amp;
      "},"&amp;IF(SOURCE!L272&lt;&gt;"",""&amp;SOURCE!L272,"")
 )
)
)</f>
        <v>/*  260 */  { fnCvtSfeetM,                  multiply,                    "ft" STD_US STD_RIGHT_ARROW "m",               "survey",                                      (0 &lt;&lt; TAM_MAX_BITS) |     0, CAT_FNCT | SLS_ENABLED   | US_ENABLED  },</v>
      </c>
    </row>
    <row r="273" spans="1:1">
      <c r="A273" s="155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",SOURCE!$R$2-LEN(SOURCE!F273)+2), "")&amp;"("&amp;
      SUBSTITUTE(TEXT(SOURCE!G273,"??0"),"  ","")&amp;" &lt;&lt; TAM_MAX_BITS) |"&amp; IF(SOURCE!$S$2-3 &gt;= 0, REPT(" ",SOURCE!$S$2-5+4+1-1-LEN(SUBSTITUTE(SUBSTITUTE(TEXT(SOURCE!H273,"????0"),"  ","")," ",""))), "")&amp;
      SUBSTITUTE(SUBSTITUTE(TEXT(SOURCE!H273,"????0"),"  ","")," ","")&amp;","&amp; IF(SOURCE!$T$2-3 &gt;= 0, REPT(" ",SOURCE!$T$2-3-5), "")&amp;
      SOURCE!I273&amp;" | "&amp; IF(SOURCE!$U$2-LEN(SOURCE!I273) &gt;= 0, REPT(" ",SOURCE!$U$2-LEN(SOURCE!I273)), "")&amp;
      SOURCE!J273&amp;      IF(SOURCE!$V$2-LEN(SOURCE!J273) &gt;= 0, REPT(" ",SOURCE!$V$2-LEN(SOURCE!J273)), "")&amp;
  " | "&amp; SOURCE!K273&amp;      IF(SOURCE!$X$2-LEN(SOURCE!K273) &gt;= 0, REPT(" ",SOURCE!$X$2-LEN(SOURCE!K273)), "")&amp;
      "},"&amp;IF(SOURCE!L273&lt;&gt;"",""&amp;SOURCE!L273,"")
 )
)
)</f>
        <v>/*  261 */  { fnCvtSfeetM,                  multiply,                    "ft" STD_US STD_RIGHT_ARROW "m",               "foot" STD_US,                                 (0 &lt;&lt; TAM_MAX_BITS) |     0, CAT_DUPL | SLS_ENABLED   | US_ENABLED  },</v>
      </c>
    </row>
    <row r="274" spans="1:1">
      <c r="A274" s="155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",SOURCE!$R$2-LEN(SOURCE!F274)+2), "")&amp;"("&amp;
      SUBSTITUTE(TEXT(SOURCE!G274,"??0"),"  ","")&amp;" &lt;&lt; TAM_MAX_BITS) |"&amp; IF(SOURCE!$S$2-3 &gt;= 0, REPT(" ",SOURCE!$S$2-5+4+1-1-LEN(SUBSTITUTE(SUBSTITUTE(TEXT(SOURCE!H274,"????0"),"  ","")," ",""))), "")&amp;
      SUBSTITUTE(SUBSTITUTE(TEXT(SOURCE!H274,"????0"),"  ","")," ","")&amp;","&amp; IF(SOURCE!$T$2-3 &gt;= 0, REPT(" ",SOURCE!$T$2-3-5), "")&amp;
      SOURCE!I274&amp;" | "&amp; IF(SOURCE!$U$2-LEN(SOURCE!I274) &gt;= 0, REPT(" ",SOURCE!$U$2-LEN(SOURCE!I274)), "")&amp;
      SOURCE!J274&amp;      IF(SOURCE!$V$2-LEN(SOURCE!J274) &gt;= 0, REPT(" ",SOURCE!$V$2-LEN(SOURCE!J274)), "")&amp;
  " | "&amp; SOURCE!K274&amp;      IF(SOURCE!$X$2-LEN(SOURCE!K274) &gt;= 0, REPT(" ",SOURCE!$X$2-LEN(SOURCE!K274)), "")&amp;
      "},"&amp;IF(SOURCE!L274&lt;&gt;"",""&amp;SOURCE!L274,"")
 )
)
)</f>
        <v>/*  262 */  { fnCvtSfeetM,                  multiply,                    "ft" STD_US STD_RIGHT_ARROW "m",               STD_RIGHT_ARROW " m",                          (0 &lt;&lt; TAM_MAX_BITS) |     0, CAT_DUPL | SLS_ENABLED   | US_ENABLED  },</v>
      </c>
    </row>
    <row r="275" spans="1:1">
      <c r="A275" s="155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",SOURCE!$R$2-LEN(SOURCE!F275)+2), "")&amp;"("&amp;
      SUBSTITUTE(TEXT(SOURCE!G275,"??0"),"  ","")&amp;" &lt;&lt; TAM_MAX_BITS) |"&amp; IF(SOURCE!$S$2-3 &gt;= 0, REPT(" ",SOURCE!$S$2-5+4+1-1-LEN(SUBSTITUTE(SUBSTITUTE(TEXT(SOURCE!H275,"????0"),"  ","")," ",""))), "")&amp;
      SUBSTITUTE(SUBSTITUTE(TEXT(SOURCE!H275,"????0"),"  ","")," ","")&amp;","&amp; IF(SOURCE!$T$2-3 &gt;= 0, REPT(" ",SOURCE!$T$2-3-5), "")&amp;
      SOURCE!I275&amp;" | "&amp; IF(SOURCE!$U$2-LEN(SOURCE!I275) &gt;= 0, REPT(" ",SOURCE!$U$2-LEN(SOURCE!I275)), "")&amp;
      SOURCE!J275&amp;      IF(SOURCE!$V$2-LEN(SOURCE!J275) &gt;= 0, REPT(" ",SOURCE!$V$2-LEN(SOURCE!J275)), "")&amp;
  " | "&amp; SOURCE!K275&amp;      IF(SOURCE!$X$2-LEN(SOURCE!K275) &gt;= 0, REPT(" ",SOURCE!$X$2-LEN(SOURCE!K275)), "")&amp;
      "},"&amp;IF(SOURCE!L275&lt;&gt;"",""&amp;SOURCE!L275,"")
 )
)
)</f>
        <v>/*  263 */  { fnCvtSfeetM,                  divide,                      "m" STD_RIGHT_ARROW "ft" STD_US,               "m " STD_RIGHT_ARROW,                          (0 &lt;&lt; TAM_MAX_BITS) |     0, CAT_FNCT | SLS_ENABLED   | US_ENABLED  },</v>
      </c>
    </row>
    <row r="276" spans="1:1">
      <c r="A276" s="155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",SOURCE!$R$2-LEN(SOURCE!F276)+2), "")&amp;"("&amp;
      SUBSTITUTE(TEXT(SOURCE!G276,"??0"),"  ","")&amp;" &lt;&lt; TAM_MAX_BITS) |"&amp; IF(SOURCE!$S$2-3 &gt;= 0, REPT(" ",SOURCE!$S$2-5+4+1-1-LEN(SUBSTITUTE(SUBSTITUTE(TEXT(SOURCE!H276,"????0"),"  ","")," ",""))), "")&amp;
      SUBSTITUTE(SUBSTITUTE(TEXT(SOURCE!H276,"????0"),"  ","")," ","")&amp;","&amp; IF(SOURCE!$T$2-3 &gt;= 0, REPT(" ",SOURCE!$T$2-3-5), "")&amp;
      SOURCE!I276&amp;" | "&amp; IF(SOURCE!$U$2-LEN(SOURCE!I276) &gt;= 0, REPT(" ",SOURCE!$U$2-LEN(SOURCE!I276)), "")&amp;
      SOURCE!J276&amp;      IF(SOURCE!$V$2-LEN(SOURCE!J276) &gt;= 0, REPT(" ",SOURCE!$V$2-LEN(SOURCE!J276)), "")&amp;
  " | "&amp; SOURCE!K276&amp;      IF(SOURCE!$X$2-LEN(SOURCE!K276) &gt;= 0, REPT(" ",SOURCE!$X$2-LEN(SOURCE!K276)), "")&amp;
      "},"&amp;IF(SOURCE!L276&lt;&gt;"",""&amp;SOURCE!L276,"")
 )
)
)</f>
        <v>/*  264 */  { fnCvtSfeetM,                  divide,                      "m" STD_RIGHT_ARROW "ft" STD_US,               "survey",                                      (0 &lt;&lt; TAM_MAX_BITS) |     0, CAT_DUPL | SLS_ENABLED   | US_ENABLED  },</v>
      </c>
    </row>
    <row r="277" spans="1:1">
      <c r="A277" s="155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",SOURCE!$R$2-LEN(SOURCE!F277)+2), "")&amp;"("&amp;
      SUBSTITUTE(TEXT(SOURCE!G277,"??0"),"  ","")&amp;" &lt;&lt; TAM_MAX_BITS) |"&amp; IF(SOURCE!$S$2-3 &gt;= 0, REPT(" ",SOURCE!$S$2-5+4+1-1-LEN(SUBSTITUTE(SUBSTITUTE(TEXT(SOURCE!H277,"????0"),"  ","")," ",""))), "")&amp;
      SUBSTITUTE(SUBSTITUTE(TEXT(SOURCE!H277,"????0"),"  ","")," ","")&amp;","&amp; IF(SOURCE!$T$2-3 &gt;= 0, REPT(" ",SOURCE!$T$2-3-5), "")&amp;
      SOURCE!I277&amp;" | "&amp; IF(SOURCE!$U$2-LEN(SOURCE!I277) &gt;= 0, REPT(" ",SOURCE!$U$2-LEN(SOURCE!I277)), "")&amp;
      SOURCE!J277&amp;      IF(SOURCE!$V$2-LEN(SOURCE!J277) &gt;= 0, REPT(" ",SOURCE!$V$2-LEN(SOURCE!J277)), "")&amp;
  " | "&amp; SOURCE!K277&amp;      IF(SOURCE!$X$2-LEN(SOURCE!K277) &gt;= 0, REPT(" ",SOURCE!$X$2-LEN(SOURCE!K277)), "")&amp;
      "},"&amp;IF(SOURCE!L277&lt;&gt;"",""&amp;SOURCE!L277,"")
 )
)
)</f>
        <v>/*  265 */  { fnCvtSfeetM,                  divide,                      "m" STD_RIGHT_ARROW "ft" STD_US,               "foot" STD_US,                                 (0 &lt;&lt; TAM_MAX_BITS) |     0, CAT_DUPL | SLS_ENABLED   | US_ENABLED  },</v>
      </c>
    </row>
    <row r="278" spans="1:1">
      <c r="A278" s="155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",SOURCE!$R$2-LEN(SOURCE!F278)+2), "")&amp;"("&amp;
      SUBSTITUTE(TEXT(SOURCE!G278,"??0"),"  ","")&amp;" &lt;&lt; TAM_MAX_BITS) |"&amp; IF(SOURCE!$S$2-3 &gt;= 0, REPT(" ",SOURCE!$S$2-5+4+1-1-LEN(SUBSTITUTE(SUBSTITUTE(TEXT(SOURCE!H278,"????0"),"  ","")," ",""))), "")&amp;
      SUBSTITUTE(SUBSTITUTE(TEXT(SOURCE!H278,"????0"),"  ","")," ","")&amp;","&amp; IF(SOURCE!$T$2-3 &gt;= 0, REPT(" ",SOURCE!$T$2-3-5), "")&amp;
      SOURCE!I278&amp;" | "&amp; IF(SOURCE!$U$2-LEN(SOURCE!I278) &gt;= 0, REPT(" ",SOURCE!$U$2-LEN(SOURCE!I278)), "")&amp;
      SOURCE!J278&amp;      IF(SOURCE!$V$2-LEN(SOURCE!J278) &gt;= 0, REPT(" ",SOURCE!$V$2-LEN(SOURCE!J278)), "")&amp;
  " | "&amp; SOURCE!K278&amp;      IF(SOURCE!$X$2-LEN(SOURCE!K278) &gt;= 0, REPT(" ",SOURCE!$X$2-LEN(SOURCE!K278)), "")&amp;
      "},"&amp;IF(SOURCE!L278&lt;&gt;"",""&amp;SOURCE!L278,"")
 )
)
)</f>
        <v>/*  266 */  { fnCvtFlozukMl,                multiply,                    "fz" STD_UK STD_RIGHT_ARROW "ml",              "floz" STD_UK,                                 (0 &lt;&lt; TAM_MAX_BITS) |     0, CAT_FNCT | SLS_ENABLED   | US_ENABLED  },</v>
      </c>
    </row>
    <row r="279" spans="1:1">
      <c r="A279" s="155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",SOURCE!$R$2-LEN(SOURCE!F279)+2), "")&amp;"("&amp;
      SUBSTITUTE(TEXT(SOURCE!G279,"??0"),"  ","")&amp;" &lt;&lt; TAM_MAX_BITS) |"&amp; IF(SOURCE!$S$2-3 &gt;= 0, REPT(" ",SOURCE!$S$2-5+4+1-1-LEN(SUBSTITUTE(SUBSTITUTE(TEXT(SOURCE!H279,"????0"),"  ","")," ",""))), "")&amp;
      SUBSTITUTE(SUBSTITUTE(TEXT(SOURCE!H279,"????0"),"  ","")," ","")&amp;","&amp; IF(SOURCE!$T$2-3 &gt;= 0, REPT(" ",SOURCE!$T$2-3-5), "")&amp;
      SOURCE!I279&amp;" | "&amp; IF(SOURCE!$U$2-LEN(SOURCE!I279) &gt;= 0, REPT(" ",SOURCE!$U$2-LEN(SOURCE!I279)), "")&amp;
      SOURCE!J279&amp;      IF(SOURCE!$V$2-LEN(SOURCE!J279) &gt;= 0, REPT(" ",SOURCE!$V$2-LEN(SOURCE!J279)), "")&amp;
  " | "&amp; SOURCE!K279&amp;      IF(SOURCE!$X$2-LEN(SOURCE!K279) &gt;= 0, REPT(" ",SOURCE!$X$2-LEN(SOURCE!K279)), "")&amp;
      "},"&amp;IF(SOURCE!L279&lt;&gt;"",""&amp;SOURCE!L279,"")
 )
)
)</f>
        <v>/*  267 */  { fnCvtFlozukMl,                multiply,                    "fz" STD_UK STD_RIGHT_ARROW "ml",              STD_RIGHT_ARROW " ml",                         (0 &lt;&lt; TAM_MAX_BITS) |     0, CAT_DUPL | SLS_ENABLED   | US_ENABLED  },</v>
      </c>
    </row>
    <row r="280" spans="1:1">
      <c r="A280" s="155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",SOURCE!$R$2-LEN(SOURCE!F280)+2), "")&amp;"("&amp;
      SUBSTITUTE(TEXT(SOURCE!G280,"??0"),"  ","")&amp;" &lt;&lt; TAM_MAX_BITS) |"&amp; IF(SOURCE!$S$2-3 &gt;= 0, REPT(" ",SOURCE!$S$2-5+4+1-1-LEN(SUBSTITUTE(SUBSTITUTE(TEXT(SOURCE!H280,"????0"),"  ","")," ",""))), "")&amp;
      SUBSTITUTE(SUBSTITUTE(TEXT(SOURCE!H280,"????0"),"  ","")," ","")&amp;","&amp; IF(SOURCE!$T$2-3 &gt;= 0, REPT(" ",SOURCE!$T$2-3-5), "")&amp;
      SOURCE!I280&amp;" | "&amp; IF(SOURCE!$U$2-LEN(SOURCE!I280) &gt;= 0, REPT(" ",SOURCE!$U$2-LEN(SOURCE!I280)), "")&amp;
      SOURCE!J280&amp;      IF(SOURCE!$V$2-LEN(SOURCE!J280) &gt;= 0, REPT(" ",SOURCE!$V$2-LEN(SOURCE!J280)), "")&amp;
  " | "&amp; SOURCE!K280&amp;      IF(SOURCE!$X$2-LEN(SOURCE!K280) &gt;= 0, REPT(" ",SOURCE!$X$2-LEN(SOURCE!K280)), "")&amp;
      "},"&amp;IF(SOURCE!L280&lt;&gt;"",""&amp;SOURCE!L280,"")
 )
)
)</f>
        <v>/*  268 */  { fnCvtFlozukMl,                divide,                      "ml" STD_RIGHT_ARROW "fz" STD_UK,              "ml " STD_RIGHT_ARROW,                         (0 &lt;&lt; TAM_MAX_BITS) |     0, CAT_FNCT | SLS_ENABLED   | US_ENABLED  },</v>
      </c>
    </row>
    <row r="281" spans="1:1">
      <c r="A281" s="155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",SOURCE!$R$2-LEN(SOURCE!F281)+2), "")&amp;"("&amp;
      SUBSTITUTE(TEXT(SOURCE!G281,"??0"),"  ","")&amp;" &lt;&lt; TAM_MAX_BITS) |"&amp; IF(SOURCE!$S$2-3 &gt;= 0, REPT(" ",SOURCE!$S$2-5+4+1-1-LEN(SUBSTITUTE(SUBSTITUTE(TEXT(SOURCE!H281,"????0"),"  ","")," ",""))), "")&amp;
      SUBSTITUTE(SUBSTITUTE(TEXT(SOURCE!H281,"????0"),"  ","")," ","")&amp;","&amp; IF(SOURCE!$T$2-3 &gt;= 0, REPT(" ",SOURCE!$T$2-3-5), "")&amp;
      SOURCE!I281&amp;" | "&amp; IF(SOURCE!$U$2-LEN(SOURCE!I281) &gt;= 0, REPT(" ",SOURCE!$U$2-LEN(SOURCE!I281)), "")&amp;
      SOURCE!J281&amp;      IF(SOURCE!$V$2-LEN(SOURCE!J281) &gt;= 0, REPT(" ",SOURCE!$V$2-LEN(SOURCE!J281)), "")&amp;
  " | "&amp; SOURCE!K281&amp;      IF(SOURCE!$X$2-LEN(SOURCE!K281) &gt;= 0, REPT(" ",SOURCE!$X$2-LEN(SOURCE!K281)), "")&amp;
      "},"&amp;IF(SOURCE!L281&lt;&gt;"",""&amp;SOURCE!L281,"")
 )
)
)</f>
        <v>/*  269 */  { fnCvtFlozukMl,                divide,                      "ml" STD_RIGHT_ARROW "fz" STD_UK,              "floz" STD_UK,                                 (0 &lt;&lt; TAM_MAX_BITS) |     0, CAT_DUPL | SLS_ENABLED   | US_ENABLED  },</v>
      </c>
    </row>
    <row r="282" spans="1:1">
      <c r="A282" s="155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",SOURCE!$R$2-LEN(SOURCE!F282)+2), "")&amp;"("&amp;
      SUBSTITUTE(TEXT(SOURCE!G282,"??0"),"  ","")&amp;" &lt;&lt; TAM_MAX_BITS) |"&amp; IF(SOURCE!$S$2-3 &gt;= 0, REPT(" ",SOURCE!$S$2-5+4+1-1-LEN(SUBSTITUTE(SUBSTITUTE(TEXT(SOURCE!H282,"????0"),"  ","")," ",""))), "")&amp;
      SUBSTITUTE(SUBSTITUTE(TEXT(SOURCE!H282,"????0"),"  ","")," ","")&amp;","&amp; IF(SOURCE!$T$2-3 &gt;= 0, REPT(" ",SOURCE!$T$2-3-5), "")&amp;
      SOURCE!I282&amp;" | "&amp; IF(SOURCE!$U$2-LEN(SOURCE!I282) &gt;= 0, REPT(" ",SOURCE!$U$2-LEN(SOURCE!I282)), "")&amp;
      SOURCE!J282&amp;      IF(SOURCE!$V$2-LEN(SOURCE!J282) &gt;= 0, REPT(" ",SOURCE!$V$2-LEN(SOURCE!J282)), "")&amp;
  " | "&amp; SOURCE!K282&amp;      IF(SOURCE!$X$2-LEN(SOURCE!K282) &gt;= 0, REPT(" ",SOURCE!$X$2-LEN(SOURCE!K282)), "")&amp;
      "},"&amp;IF(SOURCE!L282&lt;&gt;"",""&amp;SOURCE!L282,"")
 )
)
)</f>
        <v>/*  270 */  { fnCvtFlozusMl,                multiply,                    "fz" STD_US STD_RIGHT_ARROW "ml",              "floz" STD_US,                                 (0 &lt;&lt; TAM_MAX_BITS) |     0, CAT_FNCT | SLS_ENABLED   | US_ENABLED  },</v>
      </c>
    </row>
    <row r="283" spans="1:1">
      <c r="A283" s="155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",SOURCE!$R$2-LEN(SOURCE!F283)+2), "")&amp;"("&amp;
      SUBSTITUTE(TEXT(SOURCE!G283,"??0"),"  ","")&amp;" &lt;&lt; TAM_MAX_BITS) |"&amp; IF(SOURCE!$S$2-3 &gt;= 0, REPT(" ",SOURCE!$S$2-5+4+1-1-LEN(SUBSTITUTE(SUBSTITUTE(TEXT(SOURCE!H283,"????0"),"  ","")," ",""))), "")&amp;
      SUBSTITUTE(SUBSTITUTE(TEXT(SOURCE!H283,"????0"),"  ","")," ","")&amp;","&amp; IF(SOURCE!$T$2-3 &gt;= 0, REPT(" ",SOURCE!$T$2-3-5), "")&amp;
      SOURCE!I283&amp;" | "&amp; IF(SOURCE!$U$2-LEN(SOURCE!I283) &gt;= 0, REPT(" ",SOURCE!$U$2-LEN(SOURCE!I283)), "")&amp;
      SOURCE!J283&amp;      IF(SOURCE!$V$2-LEN(SOURCE!J283) &gt;= 0, REPT(" ",SOURCE!$V$2-LEN(SOURCE!J283)), "")&amp;
  " | "&amp; SOURCE!K283&amp;      IF(SOURCE!$X$2-LEN(SOURCE!K283) &gt;= 0, REPT(" ",SOURCE!$X$2-LEN(SOURCE!K283)), "")&amp;
      "},"&amp;IF(SOURCE!L283&lt;&gt;"",""&amp;SOURCE!L283,"")
 )
)
)</f>
        <v>/*  271 */  { fnCvtFlozusMl,                multiply,                    "fz" STD_US STD_RIGHT_ARROW "ml",              STD_RIGHT_ARROW " ml",                         (0 &lt;&lt; TAM_MAX_BITS) |     0, CAT_DUPL | SLS_ENABLED   | US_ENABLED  },</v>
      </c>
    </row>
    <row r="284" spans="1:1">
      <c r="A284" s="155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",SOURCE!$R$2-LEN(SOURCE!F284)+2), "")&amp;"("&amp;
      SUBSTITUTE(TEXT(SOURCE!G284,"??0"),"  ","")&amp;" &lt;&lt; TAM_MAX_BITS) |"&amp; IF(SOURCE!$S$2-3 &gt;= 0, REPT(" ",SOURCE!$S$2-5+4+1-1-LEN(SUBSTITUTE(SUBSTITUTE(TEXT(SOURCE!H284,"????0"),"  ","")," ",""))), "")&amp;
      SUBSTITUTE(SUBSTITUTE(TEXT(SOURCE!H284,"????0"),"  ","")," ","")&amp;","&amp; IF(SOURCE!$T$2-3 &gt;= 0, REPT(" ",SOURCE!$T$2-3-5), "")&amp;
      SOURCE!I284&amp;" | "&amp; IF(SOURCE!$U$2-LEN(SOURCE!I284) &gt;= 0, REPT(" ",SOURCE!$U$2-LEN(SOURCE!I284)), "")&amp;
      SOURCE!J284&amp;      IF(SOURCE!$V$2-LEN(SOURCE!J284) &gt;= 0, REPT(" ",SOURCE!$V$2-LEN(SOURCE!J284)), "")&amp;
  " | "&amp; SOURCE!K284&amp;      IF(SOURCE!$X$2-LEN(SOURCE!K284) &gt;= 0, REPT(" ",SOURCE!$X$2-LEN(SOURCE!K284)), "")&amp;
      "},"&amp;IF(SOURCE!L284&lt;&gt;"",""&amp;SOURCE!L284,"")
 )
)
)</f>
        <v>/*  272 */  { fnCvtFlozusMl,                divide,                      "ml" STD_RIGHT_ARROW "fz" STD_US,              "ml " STD_RIGHT_ARROW,                         (0 &lt;&lt; TAM_MAX_BITS) |     0, CAT_FNCT | SLS_ENABLED   | US_ENABLED  },</v>
      </c>
    </row>
    <row r="285" spans="1:1">
      <c r="A285" s="155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",SOURCE!$R$2-LEN(SOURCE!F285)+2), "")&amp;"("&amp;
      SUBSTITUTE(TEXT(SOURCE!G285,"??0"),"  ","")&amp;" &lt;&lt; TAM_MAX_BITS) |"&amp; IF(SOURCE!$S$2-3 &gt;= 0, REPT(" ",SOURCE!$S$2-5+4+1-1-LEN(SUBSTITUTE(SUBSTITUTE(TEXT(SOURCE!H285,"????0"),"  ","")," ",""))), "")&amp;
      SUBSTITUTE(SUBSTITUTE(TEXT(SOURCE!H285,"????0"),"  ","")," ","")&amp;","&amp; IF(SOURCE!$T$2-3 &gt;= 0, REPT(" ",SOURCE!$T$2-3-5), "")&amp;
      SOURCE!I285&amp;" | "&amp; IF(SOURCE!$U$2-LEN(SOURCE!I285) &gt;= 0, REPT(" ",SOURCE!$U$2-LEN(SOURCE!I285)), "")&amp;
      SOURCE!J285&amp;      IF(SOURCE!$V$2-LEN(SOURCE!J285) &gt;= 0, REPT(" ",SOURCE!$V$2-LEN(SOURCE!J285)), "")&amp;
  " | "&amp; SOURCE!K285&amp;      IF(SOURCE!$X$2-LEN(SOURCE!K285) &gt;= 0, REPT(" ",SOURCE!$X$2-LEN(SOURCE!K285)), "")&amp;
      "},"&amp;IF(SOURCE!L285&lt;&gt;"",""&amp;SOURCE!L285,"")
 )
)
)</f>
        <v>/*  273 */  { fnCvtFlozusMl,                divide,                      "ml" STD_RIGHT_ARROW "fz" STD_US,              "floz" STD_US,                                 (0 &lt;&lt; TAM_MAX_BITS) |     0, CAT_DUPL | SLS_ENABLED   | US_ENABLED  },</v>
      </c>
    </row>
    <row r="286" spans="1:1">
      <c r="A286" s="155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",SOURCE!$R$2-LEN(SOURCE!F286)+2), "")&amp;"("&amp;
      SUBSTITUTE(TEXT(SOURCE!G286,"??0"),"  ","")&amp;" &lt;&lt; TAM_MAX_BITS) |"&amp; IF(SOURCE!$S$2-3 &gt;= 0, REPT(" ",SOURCE!$S$2-5+4+1-1-LEN(SUBSTITUTE(SUBSTITUTE(TEXT(SOURCE!H286,"????0"),"  ","")," ",""))), "")&amp;
      SUBSTITUTE(SUBSTITUTE(TEXT(SOURCE!H286,"????0"),"  ","")," ","")&amp;","&amp; IF(SOURCE!$T$2-3 &gt;= 0, REPT(" ",SOURCE!$T$2-3-5), "")&amp;
      SOURCE!I286&amp;" | "&amp; IF(SOURCE!$U$2-LEN(SOURCE!I286) &gt;= 0, REPT(" ",SOURCE!$U$2-LEN(SOURCE!I286)), "")&amp;
      SOURCE!J286&amp;      IF(SOURCE!$V$2-LEN(SOURCE!J286) &gt;= 0, REPT(" ",SOURCE!$V$2-LEN(SOURCE!J286)), "")&amp;
  " | "&amp; SOURCE!K286&amp;      IF(SOURCE!$X$2-LEN(SOURCE!K286) &gt;= 0, REPT(" ",SOURCE!$X$2-LEN(SOURCE!K286)), "")&amp;
      "},"&amp;IF(SOURCE!L286&lt;&gt;"",""&amp;SOURCE!L286,"")
 )
)
)</f>
        <v>/*  274 */  { fnCvtGalukL,                  multiply,                    "gal" STD_UK STD_RIGHT_ARROW "l",              "gal" STD_UK STD_RIGHT_ARROW "l",              (0 &lt;&lt; TAM_MAX_BITS) |     0, CAT_FNCT | SLS_ENABLED   | US_ENABLED  },</v>
      </c>
    </row>
    <row r="287" spans="1:1">
      <c r="A287" s="155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",SOURCE!$R$2-LEN(SOURCE!F287)+2), "")&amp;"("&amp;
      SUBSTITUTE(TEXT(SOURCE!G287,"??0"),"  ","")&amp;" &lt;&lt; TAM_MAX_BITS) |"&amp; IF(SOURCE!$S$2-3 &gt;= 0, REPT(" ",SOURCE!$S$2-5+4+1-1-LEN(SUBSTITUTE(SUBSTITUTE(TEXT(SOURCE!H287,"????0"),"  ","")," ",""))), "")&amp;
      SUBSTITUTE(SUBSTITUTE(TEXT(SOURCE!H287,"????0"),"  ","")," ","")&amp;","&amp; IF(SOURCE!$T$2-3 &gt;= 0, REPT(" ",SOURCE!$T$2-3-5), "")&amp;
      SOURCE!I287&amp;" | "&amp; IF(SOURCE!$U$2-LEN(SOURCE!I287) &gt;= 0, REPT(" ",SOURCE!$U$2-LEN(SOURCE!I287)), "")&amp;
      SOURCE!J287&amp;      IF(SOURCE!$V$2-LEN(SOURCE!J287) &gt;= 0, REPT(" ",SOURCE!$V$2-LEN(SOURCE!J287)), "")&amp;
  " | "&amp; SOURCE!K287&amp;      IF(SOURCE!$X$2-LEN(SOURCE!K287) &gt;= 0, REPT(" ",SOURCE!$X$2-LEN(SOURCE!K287)), "")&amp;
      "},"&amp;IF(SOURCE!L287&lt;&gt;"",""&amp;SOURCE!L287,"")
 )
)
)</f>
        <v>/*  275 */  { fnCvtGalukL,                  divide,                      "l" STD_RIGHT_ARROW "gal" STD_UK,              "l" STD_RIGHT_ARROW "gal" STD_UK,              (0 &lt;&lt; TAM_MAX_BITS) |     0, CAT_FNCT | SLS_ENABLED   | US_ENABLED  },</v>
      </c>
    </row>
    <row r="288" spans="1:1">
      <c r="A288" s="155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",SOURCE!$R$2-LEN(SOURCE!F288)+2), "")&amp;"("&amp;
      SUBSTITUTE(TEXT(SOURCE!G288,"??0"),"  ","")&amp;" &lt;&lt; TAM_MAX_BITS) |"&amp; IF(SOURCE!$S$2-3 &gt;= 0, REPT(" ",SOURCE!$S$2-5+4+1-1-LEN(SUBSTITUTE(SUBSTITUTE(TEXT(SOURCE!H288,"????0"),"  ","")," ",""))), "")&amp;
      SUBSTITUTE(SUBSTITUTE(TEXT(SOURCE!H288,"????0"),"  ","")," ","")&amp;","&amp; IF(SOURCE!$T$2-3 &gt;= 0, REPT(" ",SOURCE!$T$2-3-5), "")&amp;
      SOURCE!I288&amp;" | "&amp; IF(SOURCE!$U$2-LEN(SOURCE!I288) &gt;= 0, REPT(" ",SOURCE!$U$2-LEN(SOURCE!I288)), "")&amp;
      SOURCE!J288&amp;      IF(SOURCE!$V$2-LEN(SOURCE!J288) &gt;= 0, REPT(" ",SOURCE!$V$2-LEN(SOURCE!J288)), "")&amp;
  " | "&amp; SOURCE!K288&amp;      IF(SOURCE!$X$2-LEN(SOURCE!K288) &gt;= 0, REPT(" ",SOURCE!$X$2-LEN(SOURCE!K288)), "")&amp;
      "},"&amp;IF(SOURCE!L288&lt;&gt;"",""&amp;SOURCE!L288,"")
 )
)
)</f>
        <v>/*  276 */  { fnCvtGalusL,                  multiply,                    "gal" STD_US STD_RIGHT_ARROW "l",              "gal" STD_US STD_RIGHT_ARROW "l",              (0 &lt;&lt; TAM_MAX_BITS) |     0, CAT_FNCT | SLS_ENABLED   | US_ENABLED  },</v>
      </c>
    </row>
    <row r="289" spans="1:1">
      <c r="A289" s="155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",SOURCE!$R$2-LEN(SOURCE!F289)+2), "")&amp;"("&amp;
      SUBSTITUTE(TEXT(SOURCE!G289,"??0"),"  ","")&amp;" &lt;&lt; TAM_MAX_BITS) |"&amp; IF(SOURCE!$S$2-3 &gt;= 0, REPT(" ",SOURCE!$S$2-5+4+1-1-LEN(SUBSTITUTE(SUBSTITUTE(TEXT(SOURCE!H289,"????0"),"  ","")," ",""))), "")&amp;
      SUBSTITUTE(SUBSTITUTE(TEXT(SOURCE!H289,"????0"),"  ","")," ","")&amp;","&amp; IF(SOURCE!$T$2-3 &gt;= 0, REPT(" ",SOURCE!$T$2-3-5), "")&amp;
      SOURCE!I289&amp;" | "&amp; IF(SOURCE!$U$2-LEN(SOURCE!I289) &gt;= 0, REPT(" ",SOURCE!$U$2-LEN(SOURCE!I289)), "")&amp;
      SOURCE!J289&amp;      IF(SOURCE!$V$2-LEN(SOURCE!J289) &gt;= 0, REPT(" ",SOURCE!$V$2-LEN(SOURCE!J289)), "")&amp;
  " | "&amp; SOURCE!K289&amp;      IF(SOURCE!$X$2-LEN(SOURCE!K289) &gt;= 0, REPT(" ",SOURCE!$X$2-LEN(SOURCE!K289)), "")&amp;
      "},"&amp;IF(SOURCE!L289&lt;&gt;"",""&amp;SOURCE!L289,"")
 )
)
)</f>
        <v>/*  277 */  { fnCvtGalusL,                  divide,                      "l" STD_RIGHT_ARROW "gal" STD_US,              "l" STD_RIGHT_ARROW "gal" STD_US,              (0 &lt;&lt; TAM_MAX_BITS) |     0, CAT_FNCT | SLS_ENABLED   | US_ENABLED  },</v>
      </c>
    </row>
    <row r="290" spans="1:1">
      <c r="A290" s="155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",SOURCE!$R$2-LEN(SOURCE!F290)+2), "")&amp;"("&amp;
      SUBSTITUTE(TEXT(SOURCE!G290,"??0"),"  ","")&amp;" &lt;&lt; TAM_MAX_BITS) |"&amp; IF(SOURCE!$S$2-3 &gt;= 0, REPT(" ",SOURCE!$S$2-5+4+1-1-LEN(SUBSTITUTE(SUBSTITUTE(TEXT(SOURCE!H290,"????0"),"  ","")," ",""))), "")&amp;
      SUBSTITUTE(SUBSTITUTE(TEXT(SOURCE!H290,"????0"),"  ","")," ","")&amp;","&amp; IF(SOURCE!$T$2-3 &gt;= 0, REPT(" ",SOURCE!$T$2-3-5), "")&amp;
      SOURCE!I290&amp;" | "&amp; IF(SOURCE!$U$2-LEN(SOURCE!I290) &gt;= 0, REPT(" ",SOURCE!$U$2-LEN(SOURCE!I290)), "")&amp;
      SOURCE!J290&amp;      IF(SOURCE!$V$2-LEN(SOURCE!J290) &gt;= 0, REPT(" ",SOURCE!$V$2-LEN(SOURCE!J290)), "")&amp;
  " | "&amp; SOURCE!K290&amp;      IF(SOURCE!$X$2-LEN(SOURCE!K290) &gt;= 0, REPT(" ",SOURCE!$X$2-LEN(SOURCE!K290)), "")&amp;
      "},"&amp;IF(SOURCE!L290&lt;&gt;"",""&amp;SOURCE!L290,"")
 )
)
)</f>
        <v>/*  278 */  { fnCvtHpeW,                    multiply,                    "hp" STD_SUB_E STD_RIGHT_ARROW "W",            "hp" STD_SUB_E STD_RIGHT_ARROW "W",            (0 &lt;&lt; TAM_MAX_BITS) |     0, CAT_FNCT | SLS_ENABLED   | US_ENABLED  },</v>
      </c>
    </row>
    <row r="291" spans="1:1">
      <c r="A291" s="155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",SOURCE!$R$2-LEN(SOURCE!F291)+2), "")&amp;"("&amp;
      SUBSTITUTE(TEXT(SOURCE!G291,"??0"),"  ","")&amp;" &lt;&lt; TAM_MAX_BITS) |"&amp; IF(SOURCE!$S$2-3 &gt;= 0, REPT(" ",SOURCE!$S$2-5+4+1-1-LEN(SUBSTITUTE(SUBSTITUTE(TEXT(SOURCE!H291,"????0"),"  ","")," ",""))), "")&amp;
      SUBSTITUTE(SUBSTITUTE(TEXT(SOURCE!H291,"????0"),"  ","")," ","")&amp;","&amp; IF(SOURCE!$T$2-3 &gt;= 0, REPT(" ",SOURCE!$T$2-3-5), "")&amp;
      SOURCE!I291&amp;" | "&amp; IF(SOURCE!$U$2-LEN(SOURCE!I291) &gt;= 0, REPT(" ",SOURCE!$U$2-LEN(SOURCE!I291)), "")&amp;
      SOURCE!J291&amp;      IF(SOURCE!$V$2-LEN(SOURCE!J291) &gt;= 0, REPT(" ",SOURCE!$V$2-LEN(SOURCE!J291)), "")&amp;
  " | "&amp; SOURCE!K291&amp;      IF(SOURCE!$X$2-LEN(SOURCE!K291) &gt;= 0, REPT(" ",SOURCE!$X$2-LEN(SOURCE!K291)), "")&amp;
      "},"&amp;IF(SOURCE!L291&lt;&gt;"",""&amp;SOURCE!L291,"")
 )
)
)</f>
        <v>/*  279 */  { fnCvtHpeW,                    divide,                      "W" STD_RIGHT_ARROW "hp" STD_SUB_E,            "W" STD_RIGHT_ARROW "hp" STD_SUB_E,            (0 &lt;&lt; TAM_MAX_BITS) |     0, CAT_FNCT | SLS_ENABLED   | US_ENABLED  },</v>
      </c>
    </row>
    <row r="292" spans="1:1">
      <c r="A292" s="155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",SOURCE!$R$2-LEN(SOURCE!F292)+2), "")&amp;"("&amp;
      SUBSTITUTE(TEXT(SOURCE!G292,"??0"),"  ","")&amp;" &lt;&lt; TAM_MAX_BITS) |"&amp; IF(SOURCE!$S$2-3 &gt;= 0, REPT(" ",SOURCE!$S$2-5+4+1-1-LEN(SUBSTITUTE(SUBSTITUTE(TEXT(SOURCE!H292,"????0"),"  ","")," ",""))), "")&amp;
      SUBSTITUTE(SUBSTITUTE(TEXT(SOURCE!H292,"????0"),"  ","")," ","")&amp;","&amp; IF(SOURCE!$T$2-3 &gt;= 0, REPT(" ",SOURCE!$T$2-3-5), "")&amp;
      SOURCE!I292&amp;" | "&amp; IF(SOURCE!$U$2-LEN(SOURCE!I292) &gt;= 0, REPT(" ",SOURCE!$U$2-LEN(SOURCE!I292)), "")&amp;
      SOURCE!J292&amp;      IF(SOURCE!$V$2-LEN(SOURCE!J292) &gt;= 0, REPT(" ",SOURCE!$V$2-LEN(SOURCE!J292)), "")&amp;
  " | "&amp; SOURCE!K292&amp;      IF(SOURCE!$X$2-LEN(SOURCE!K292) &gt;= 0, REPT(" ",SOURCE!$X$2-LEN(SOURCE!K292)), "")&amp;
      "},"&amp;IF(SOURCE!L292&lt;&gt;"",""&amp;SOURCE!L292,"")
 )
)
)</f>
        <v>/*  280 */  { fnCvtHpmW,                    multiply,                    "hp" STD_SUB_M STD_RIGHT_ARROW "W",            "hp" STD_SUB_M STD_RIGHT_ARROW "W",            (0 &lt;&lt; TAM_MAX_BITS) |     0, CAT_FNCT | SLS_ENABLED   | US_ENABLED  },</v>
      </c>
    </row>
    <row r="293" spans="1:1">
      <c r="A293" s="155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",SOURCE!$R$2-LEN(SOURCE!F293)+2), "")&amp;"("&amp;
      SUBSTITUTE(TEXT(SOURCE!G293,"??0"),"  ","")&amp;" &lt;&lt; TAM_MAX_BITS) |"&amp; IF(SOURCE!$S$2-3 &gt;= 0, REPT(" ",SOURCE!$S$2-5+4+1-1-LEN(SUBSTITUTE(SUBSTITUTE(TEXT(SOURCE!H293,"????0"),"  ","")," ",""))), "")&amp;
      SUBSTITUTE(SUBSTITUTE(TEXT(SOURCE!H293,"????0"),"  ","")," ","")&amp;","&amp; IF(SOURCE!$T$2-3 &gt;= 0, REPT(" ",SOURCE!$T$2-3-5), "")&amp;
      SOURCE!I293&amp;" | "&amp; IF(SOURCE!$U$2-LEN(SOURCE!I293) &gt;= 0, REPT(" ",SOURCE!$U$2-LEN(SOURCE!I293)), "")&amp;
      SOURCE!J293&amp;      IF(SOURCE!$V$2-LEN(SOURCE!J293) &gt;= 0, REPT(" ",SOURCE!$V$2-LEN(SOURCE!J293)), "")&amp;
  " | "&amp; SOURCE!K293&amp;      IF(SOURCE!$X$2-LEN(SOURCE!K293) &gt;= 0, REPT(" ",SOURCE!$X$2-LEN(SOURCE!K293)), "")&amp;
      "},"&amp;IF(SOURCE!L293&lt;&gt;"",""&amp;SOURCE!L293,"")
 )
)
)</f>
        <v>/*  281 */  { fnCvtHpmW,                    divide,                      "W" STD_RIGHT_ARROW "hp" STD_SUB_M,            "W" STD_RIGHT_ARROW "hp" STD_SUB_M,            (0 &lt;&lt; TAM_MAX_BITS) |     0, CAT_FNCT | SLS_ENABLED   | US_ENABLED  },</v>
      </c>
    </row>
    <row r="294" spans="1:1">
      <c r="A294" s="155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",SOURCE!$R$2-LEN(SOURCE!F294)+2), "")&amp;"("&amp;
      SUBSTITUTE(TEXT(SOURCE!G294,"??0"),"  ","")&amp;" &lt;&lt; TAM_MAX_BITS) |"&amp; IF(SOURCE!$S$2-3 &gt;= 0, REPT(" ",SOURCE!$S$2-5+4+1-1-LEN(SUBSTITUTE(SUBSTITUTE(TEXT(SOURCE!H294,"????0"),"  ","")," ",""))), "")&amp;
      SUBSTITUTE(SUBSTITUTE(TEXT(SOURCE!H294,"????0"),"  ","")," ","")&amp;","&amp; IF(SOURCE!$T$2-3 &gt;= 0, REPT(" ",SOURCE!$T$2-3-5), "")&amp;
      SOURCE!I294&amp;" | "&amp; IF(SOURCE!$U$2-LEN(SOURCE!I294) &gt;= 0, REPT(" ",SOURCE!$U$2-LEN(SOURCE!I294)), "")&amp;
      SOURCE!J294&amp;      IF(SOURCE!$V$2-LEN(SOURCE!J294) &gt;= 0, REPT(" ",SOURCE!$V$2-LEN(SOURCE!J294)), "")&amp;
  " | "&amp; SOURCE!K294&amp;      IF(SOURCE!$X$2-LEN(SOURCE!K294) &gt;= 0, REPT(" ",SOURCE!$X$2-LEN(SOURCE!K294)), "")&amp;
      "},"&amp;IF(SOURCE!L294&lt;&gt;"",""&amp;SOURCE!L294,"")
 )
)
)</f>
        <v>/*  282 */  { fnCvtHpukW,                   multiply,                    "hp" STD_UK STD_RIGHT_ARROW "W",               "hp" STD_UK STD_RIGHT_ARROW "W",               (0 &lt;&lt; TAM_MAX_BITS) |     0, CAT_FNCT | SLS_ENABLED   | US_ENABLED  },</v>
      </c>
    </row>
    <row r="295" spans="1:1">
      <c r="A295" s="155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",SOURCE!$R$2-LEN(SOURCE!F295)+2), "")&amp;"("&amp;
      SUBSTITUTE(TEXT(SOURCE!G295,"??0"),"  ","")&amp;" &lt;&lt; TAM_MAX_BITS) |"&amp; IF(SOURCE!$S$2-3 &gt;= 0, REPT(" ",SOURCE!$S$2-5+4+1-1-LEN(SUBSTITUTE(SUBSTITUTE(TEXT(SOURCE!H295,"????0"),"  ","")," ",""))), "")&amp;
      SUBSTITUTE(SUBSTITUTE(TEXT(SOURCE!H295,"????0"),"  ","")," ","")&amp;","&amp; IF(SOURCE!$T$2-3 &gt;= 0, REPT(" ",SOURCE!$T$2-3-5), "")&amp;
      SOURCE!I295&amp;" | "&amp; IF(SOURCE!$U$2-LEN(SOURCE!I295) &gt;= 0, REPT(" ",SOURCE!$U$2-LEN(SOURCE!I295)), "")&amp;
      SOURCE!J295&amp;      IF(SOURCE!$V$2-LEN(SOURCE!J295) &gt;= 0, REPT(" ",SOURCE!$V$2-LEN(SOURCE!J295)), "")&amp;
  " | "&amp; SOURCE!K295&amp;      IF(SOURCE!$X$2-LEN(SOURCE!K295) &gt;= 0, REPT(" ",SOURCE!$X$2-LEN(SOURCE!K295)), "")&amp;
      "},"&amp;IF(SOURCE!L295&lt;&gt;"",""&amp;SOURCE!L295,"")
 )
)
)</f>
        <v>/*  283 */  { fnCvtHpukW,                   divide,                      "W" STD_RIGHT_ARROW "hp" STD_UK,               "W" STD_RIGHT_ARROW "hp" STD_UK,               (0 &lt;&lt; TAM_MAX_BITS) |     0, CAT_FNCT | SLS_ENABLED   | US_ENABLED  },</v>
      </c>
    </row>
    <row r="296" spans="1:1">
      <c r="A296" s="155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",SOURCE!$R$2-LEN(SOURCE!F296)+2), "")&amp;"("&amp;
      SUBSTITUTE(TEXT(SOURCE!G296,"??0"),"  ","")&amp;" &lt;&lt; TAM_MAX_BITS) |"&amp; IF(SOURCE!$S$2-3 &gt;= 0, REPT(" ",SOURCE!$S$2-5+4+1-1-LEN(SUBSTITUTE(SUBSTITUTE(TEXT(SOURCE!H296,"????0"),"  ","")," ",""))), "")&amp;
      SUBSTITUTE(SUBSTITUTE(TEXT(SOURCE!H296,"????0"),"  ","")," ","")&amp;","&amp; IF(SOURCE!$T$2-3 &gt;= 0, REPT(" ",SOURCE!$T$2-3-5), "")&amp;
      SOURCE!I296&amp;" | "&amp; IF(SOURCE!$U$2-LEN(SOURCE!I296) &gt;= 0, REPT(" ",SOURCE!$U$2-LEN(SOURCE!I296)), "")&amp;
      SOURCE!J296&amp;      IF(SOURCE!$V$2-LEN(SOURCE!J296) &gt;= 0, REPT(" ",SOURCE!$V$2-LEN(SOURCE!J296)), "")&amp;
  " | "&amp; SOURCE!K296&amp;      IF(SOURCE!$X$2-LEN(SOURCE!K296) &gt;= 0, REPT(" ",SOURCE!$X$2-LEN(SOURCE!K296)), "")&amp;
      "},"&amp;IF(SOURCE!L296&lt;&gt;"",""&amp;SOURCE!L296,"")
 )
)
)</f>
        <v>/*  284 */  { fnCvtInhgPa,                  multiply,                    "iHg" STD_RIGHT_ARROW "Pa",                    "in.Hg",                                       (0 &lt;&lt; TAM_MAX_BITS) |     0, CAT_FNCT | SLS_ENABLED   | US_ENABLED  },</v>
      </c>
    </row>
    <row r="297" spans="1:1">
      <c r="A297" s="155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",SOURCE!$R$2-LEN(SOURCE!F297)+2), "")&amp;"("&amp;
      SUBSTITUTE(TEXT(SOURCE!G297,"??0"),"  ","")&amp;" &lt;&lt; TAM_MAX_BITS) |"&amp; IF(SOURCE!$S$2-3 &gt;= 0, REPT(" ",SOURCE!$S$2-5+4+1-1-LEN(SUBSTITUTE(SUBSTITUTE(TEXT(SOURCE!H297,"????0"),"  ","")," ",""))), "")&amp;
      SUBSTITUTE(SUBSTITUTE(TEXT(SOURCE!H297,"????0"),"  ","")," ","")&amp;","&amp; IF(SOURCE!$T$2-3 &gt;= 0, REPT(" ",SOURCE!$T$2-3-5), "")&amp;
      SOURCE!I297&amp;" | "&amp; IF(SOURCE!$U$2-LEN(SOURCE!I297) &gt;= 0, REPT(" ",SOURCE!$U$2-LEN(SOURCE!I297)), "")&amp;
      SOURCE!J297&amp;      IF(SOURCE!$V$2-LEN(SOURCE!J297) &gt;= 0, REPT(" ",SOURCE!$V$2-LEN(SOURCE!J297)), "")&amp;
  " | "&amp; SOURCE!K297&amp;      IF(SOURCE!$X$2-LEN(SOURCE!K297) &gt;= 0, REPT(" ",SOURCE!$X$2-LEN(SOURCE!K297)), "")&amp;
      "},"&amp;IF(SOURCE!L297&lt;&gt;"",""&amp;SOURCE!L297,"")
 )
)
)</f>
        <v>/*  285 */  { fnCvtInhgPa,                  multiply,                    "iHg" STD_RIGHT_ARROW "Pa",                    STD_RIGHT_ARROW " Pa",                         (0 &lt;&lt; TAM_MAX_BITS) |     0, CAT_DUPL | SLS_ENABLED   | US_ENABLED  },</v>
      </c>
    </row>
    <row r="298" spans="1:1">
      <c r="A298" s="155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",SOURCE!$R$2-LEN(SOURCE!F298)+2), "")&amp;"("&amp;
      SUBSTITUTE(TEXT(SOURCE!G298,"??0"),"  ","")&amp;" &lt;&lt; TAM_MAX_BITS) |"&amp; IF(SOURCE!$S$2-3 &gt;= 0, REPT(" ",SOURCE!$S$2-5+4+1-1-LEN(SUBSTITUTE(SUBSTITUTE(TEXT(SOURCE!H298,"????0"),"  ","")," ",""))), "")&amp;
      SUBSTITUTE(SUBSTITUTE(TEXT(SOURCE!H298,"????0"),"  ","")," ","")&amp;","&amp; IF(SOURCE!$T$2-3 &gt;= 0, REPT(" ",SOURCE!$T$2-3-5), "")&amp;
      SOURCE!I298&amp;" | "&amp; IF(SOURCE!$U$2-LEN(SOURCE!I298) &gt;= 0, REPT(" ",SOURCE!$U$2-LEN(SOURCE!I298)), "")&amp;
      SOURCE!J298&amp;      IF(SOURCE!$V$2-LEN(SOURCE!J298) &gt;= 0, REPT(" ",SOURCE!$V$2-LEN(SOURCE!J298)), "")&amp;
  " | "&amp; SOURCE!K298&amp;      IF(SOURCE!$X$2-LEN(SOURCE!K298) &gt;= 0, REPT(" ",SOURCE!$X$2-LEN(SOURCE!K298)), "")&amp;
      "},"&amp;IF(SOURCE!L298&lt;&gt;"",""&amp;SOURCE!L298,"")
 )
)
)</f>
        <v>/*  286 */  { fnCvtInhgPa,                  divide,                      "Pa" STD_RIGHT_ARROW "iHg",                    "Pa " STD_RIGHT_ARROW,                         (0 &lt;&lt; TAM_MAX_BITS) |     0, CAT_FNCT | SLS_ENABLED   | US_ENABLED  },</v>
      </c>
    </row>
    <row r="299" spans="1:1">
      <c r="A299" s="155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",SOURCE!$R$2-LEN(SOURCE!F299)+2), "")&amp;"("&amp;
      SUBSTITUTE(TEXT(SOURCE!G299,"??0"),"  ","")&amp;" &lt;&lt; TAM_MAX_BITS) |"&amp; IF(SOURCE!$S$2-3 &gt;= 0, REPT(" ",SOURCE!$S$2-5+4+1-1-LEN(SUBSTITUTE(SUBSTITUTE(TEXT(SOURCE!H299,"????0"),"  ","")," ",""))), "")&amp;
      SUBSTITUTE(SUBSTITUTE(TEXT(SOURCE!H299,"????0"),"  ","")," ","")&amp;","&amp; IF(SOURCE!$T$2-3 &gt;= 0, REPT(" ",SOURCE!$T$2-3-5), "")&amp;
      SOURCE!I299&amp;" | "&amp; IF(SOURCE!$U$2-LEN(SOURCE!I299) &gt;= 0, REPT(" ",SOURCE!$U$2-LEN(SOURCE!I299)), "")&amp;
      SOURCE!J299&amp;      IF(SOURCE!$V$2-LEN(SOURCE!J299) &gt;= 0, REPT(" ",SOURCE!$V$2-LEN(SOURCE!J299)), "")&amp;
  " | "&amp; SOURCE!K299&amp;      IF(SOURCE!$X$2-LEN(SOURCE!K299) &gt;= 0, REPT(" ",SOURCE!$X$2-LEN(SOURCE!K299)), "")&amp;
      "},"&amp;IF(SOURCE!L299&lt;&gt;"",""&amp;SOURCE!L299,"")
 )
)
)</f>
        <v>/*  287 */  { fnCvtInhgPa,                  divide,                      "Pa" STD_RIGHT_ARROW "iHg",                    "in.Hg",                                       (0 &lt;&lt; TAM_MAX_BITS) |     0, CAT_DUPL | SLS_ENABLED   | US_ENABLED  },</v>
      </c>
    </row>
    <row r="300" spans="1:1">
      <c r="A300" s="155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",SOURCE!$R$2-LEN(SOURCE!F300)+2), "")&amp;"("&amp;
      SUBSTITUTE(TEXT(SOURCE!G300,"??0"),"  ","")&amp;" &lt;&lt; TAM_MAX_BITS) |"&amp; IF(SOURCE!$S$2-3 &gt;= 0, REPT(" ",SOURCE!$S$2-5+4+1-1-LEN(SUBSTITUTE(SUBSTITUTE(TEXT(SOURCE!H300,"????0"),"  ","")," ",""))), "")&amp;
      SUBSTITUTE(SUBSTITUTE(TEXT(SOURCE!H300,"????0"),"  ","")," ","")&amp;","&amp; IF(SOURCE!$T$2-3 &gt;= 0, REPT(" ",SOURCE!$T$2-3-5), "")&amp;
      SOURCE!I300&amp;" | "&amp; IF(SOURCE!$U$2-LEN(SOURCE!I300) &gt;= 0, REPT(" ",SOURCE!$U$2-LEN(SOURCE!I300)), "")&amp;
      SOURCE!J300&amp;      IF(SOURCE!$V$2-LEN(SOURCE!J300) &gt;= 0, REPT(" ",SOURCE!$V$2-LEN(SOURCE!J300)), "")&amp;
  " | "&amp; SOURCE!K300&amp;      IF(SOURCE!$X$2-LEN(SOURCE!K300) &gt;= 0, REPT(" ",SOURCE!$X$2-LEN(SOURCE!K300)), "")&amp;
      "},"&amp;IF(SOURCE!L300&lt;&gt;"",""&amp;SOURCE!L300,"")
 )
)
)</f>
        <v>/*  288 */  { fnCvtInchMm,                  multiply,                    "in." STD_RIGHT_ARROW "mm",                    "in." STD_RIGHT_ARROW "mm",                    (0 &lt;&lt; TAM_MAX_BITS) |     0, CAT_FNCT | SLS_ENABLED   | US_ENABLED  },</v>
      </c>
    </row>
    <row r="301" spans="1:1">
      <c r="A301" s="155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",SOURCE!$R$2-LEN(SOURCE!F301)+2), "")&amp;"("&amp;
      SUBSTITUTE(TEXT(SOURCE!G301,"??0"),"  ","")&amp;" &lt;&lt; TAM_MAX_BITS) |"&amp; IF(SOURCE!$S$2-3 &gt;= 0, REPT(" ",SOURCE!$S$2-5+4+1-1-LEN(SUBSTITUTE(SUBSTITUTE(TEXT(SOURCE!H301,"????0"),"  ","")," ",""))), "")&amp;
      SUBSTITUTE(SUBSTITUTE(TEXT(SOURCE!H301,"????0"),"  ","")," ","")&amp;","&amp; IF(SOURCE!$T$2-3 &gt;= 0, REPT(" ",SOURCE!$T$2-3-5), "")&amp;
      SOURCE!I301&amp;" | "&amp; IF(SOURCE!$U$2-LEN(SOURCE!I301) &gt;= 0, REPT(" ",SOURCE!$U$2-LEN(SOURCE!I301)), "")&amp;
      SOURCE!J301&amp;      IF(SOURCE!$V$2-LEN(SOURCE!J301) &gt;= 0, REPT(" ",SOURCE!$V$2-LEN(SOURCE!J301)), "")&amp;
  " | "&amp; SOURCE!K301&amp;      IF(SOURCE!$X$2-LEN(SOURCE!K301) &gt;= 0, REPT(" ",SOURCE!$X$2-LEN(SOURCE!K301)), "")&amp;
      "},"&amp;IF(SOURCE!L301&lt;&gt;"",""&amp;SOURCE!L301,"")
 )
)
)</f>
        <v>/*  289 */  { fnCvtInchMm,                  divide,                      "mm" STD_RIGHT_ARROW "in.",                    "mm" STD_RIGHT_ARROW "in.",                    (0 &lt;&lt; TAM_MAX_BITS) |     0, CAT_FNCT | SLS_ENABLED   | US_ENABLED  },</v>
      </c>
    </row>
    <row r="302" spans="1:1">
      <c r="A302" s="155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",SOURCE!$R$2-LEN(SOURCE!F302)+2), "")&amp;"("&amp;
      SUBSTITUTE(TEXT(SOURCE!G302,"??0"),"  ","")&amp;" &lt;&lt; TAM_MAX_BITS) |"&amp; IF(SOURCE!$S$2-3 &gt;= 0, REPT(" ",SOURCE!$S$2-5+4+1-1-LEN(SUBSTITUTE(SUBSTITUTE(TEXT(SOURCE!H302,"????0"),"  ","")," ",""))), "")&amp;
      SUBSTITUTE(SUBSTITUTE(TEXT(SOURCE!H302,"????0"),"  ","")," ","")&amp;","&amp; IF(SOURCE!$T$2-3 &gt;= 0, REPT(" ",SOURCE!$T$2-3-5), "")&amp;
      SOURCE!I302&amp;" | "&amp; IF(SOURCE!$U$2-LEN(SOURCE!I302) &gt;= 0, REPT(" ",SOURCE!$U$2-LEN(SOURCE!I302)), "")&amp;
      SOURCE!J302&amp;      IF(SOURCE!$V$2-LEN(SOURCE!J302) &gt;= 0, REPT(" ",SOURCE!$V$2-LEN(SOURCE!J302)), "")&amp;
  " | "&amp; SOURCE!K302&amp;      IF(SOURCE!$X$2-LEN(SOURCE!K302) &gt;= 0, REPT(" ",SOURCE!$X$2-LEN(SOURCE!K302)), "")&amp;
      "},"&amp;IF(SOURCE!L302&lt;&gt;"",""&amp;SOURCE!L302,"")
 )
)
)</f>
        <v>/*  290 */  { fnCvtWhJ,                     multiply,                    "Wh" STD_RIGHT_ARROW "J",                      "Wh" STD_RIGHT_ARROW "J",                      (0 &lt;&lt; TAM_MAX_BITS) |     0, CAT_FNCT | SLS_ENABLED   | US_ENABLED  },</v>
      </c>
    </row>
    <row r="303" spans="1:1">
      <c r="A303" s="155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",SOURCE!$R$2-LEN(SOURCE!F303)+2), "")&amp;"("&amp;
      SUBSTITUTE(TEXT(SOURCE!G303,"??0"),"  ","")&amp;" &lt;&lt; TAM_MAX_BITS) |"&amp; IF(SOURCE!$S$2-3 &gt;= 0, REPT(" ",SOURCE!$S$2-5+4+1-1-LEN(SUBSTITUTE(SUBSTITUTE(TEXT(SOURCE!H303,"????0"),"  ","")," ",""))), "")&amp;
      SUBSTITUTE(SUBSTITUTE(TEXT(SOURCE!H303,"????0"),"  ","")," ","")&amp;","&amp; IF(SOURCE!$T$2-3 &gt;= 0, REPT(" ",SOURCE!$T$2-3-5), "")&amp;
      SOURCE!I303&amp;" | "&amp; IF(SOURCE!$U$2-LEN(SOURCE!I303) &gt;= 0, REPT(" ",SOURCE!$U$2-LEN(SOURCE!I303)), "")&amp;
      SOURCE!J303&amp;      IF(SOURCE!$V$2-LEN(SOURCE!J303) &gt;= 0, REPT(" ",SOURCE!$V$2-LEN(SOURCE!J303)), "")&amp;
  " | "&amp; SOURCE!K303&amp;      IF(SOURCE!$X$2-LEN(SOURCE!K303) &gt;= 0, REPT(" ",SOURCE!$X$2-LEN(SOURCE!K303)), "")&amp;
      "},"&amp;IF(SOURCE!L303&lt;&gt;"",""&amp;SOURCE!L303,"")
 )
)
)</f>
        <v>/*  291 */  { fnCvtWhJ,                     divide,                      "J" STD_RIGHT_ARROW "Wh",                      "J" STD_RIGHT_ARROW "Wh",                      (0 &lt;&lt; TAM_MAX_BITS) |     0, CAT_FNCT | SLS_ENABLED   | US_ENABLED  },</v>
      </c>
    </row>
    <row r="304" spans="1:1">
      <c r="A304" s="155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",SOURCE!$R$2-LEN(SOURCE!F304)+2), "")&amp;"("&amp;
      SUBSTITUTE(TEXT(SOURCE!G304,"??0"),"  ","")&amp;" &lt;&lt; TAM_MAX_BITS) |"&amp; IF(SOURCE!$S$2-3 &gt;= 0, REPT(" ",SOURCE!$S$2-5+4+1-1-LEN(SUBSTITUTE(SUBSTITUTE(TEXT(SOURCE!H304,"????0"),"  ","")," ",""))), "")&amp;
      SUBSTITUTE(SUBSTITUTE(TEXT(SOURCE!H304,"????0"),"  ","")," ","")&amp;","&amp; IF(SOURCE!$T$2-3 &gt;= 0, REPT(" ",SOURCE!$T$2-3-5), "")&amp;
      SOURCE!I304&amp;" | "&amp; IF(SOURCE!$U$2-LEN(SOURCE!I304) &gt;= 0, REPT(" ",SOURCE!$U$2-LEN(SOURCE!I304)), "")&amp;
      SOURCE!J304&amp;      IF(SOURCE!$V$2-LEN(SOURCE!J304) &gt;= 0, REPT(" ",SOURCE!$V$2-LEN(SOURCE!J304)), "")&amp;
  " | "&amp; SOURCE!K304&amp;      IF(SOURCE!$X$2-LEN(SOURCE!K304) &gt;= 0, REPT(" ",SOURCE!$X$2-LEN(SOURCE!K304)), "")&amp;
      "},"&amp;IF(SOURCE!L304&lt;&gt;"",""&amp;SOURCE!L304,"")
 )
)
)</f>
        <v>/*  292 */  { fnCvtLbKg,                    divide,                      "kg" STD_RIGHT_ARROW "lb.",                    "kg" STD_RIGHT_ARROW "lb.",                    (0 &lt;&lt; TAM_MAX_BITS) |     0, CAT_FNCT | SLS_ENABLED   | US_ENABLED  },</v>
      </c>
    </row>
    <row r="305" spans="1:1">
      <c r="A305" s="155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",SOURCE!$R$2-LEN(SOURCE!F305)+2), "")&amp;"("&amp;
      SUBSTITUTE(TEXT(SOURCE!G305,"??0"),"  ","")&amp;" &lt;&lt; TAM_MAX_BITS) |"&amp; IF(SOURCE!$S$2-3 &gt;= 0, REPT(" ",SOURCE!$S$2-5+4+1-1-LEN(SUBSTITUTE(SUBSTITUTE(TEXT(SOURCE!H305,"????0"),"  ","")," ",""))), "")&amp;
      SUBSTITUTE(SUBSTITUTE(TEXT(SOURCE!H305,"????0"),"  ","")," ","")&amp;","&amp; IF(SOURCE!$T$2-3 &gt;= 0, REPT(" ",SOURCE!$T$2-3-5), "")&amp;
      SOURCE!I305&amp;" | "&amp; IF(SOURCE!$U$2-LEN(SOURCE!I305) &gt;= 0, REPT(" ",SOURCE!$U$2-LEN(SOURCE!I305)), "")&amp;
      SOURCE!J305&amp;      IF(SOURCE!$V$2-LEN(SOURCE!J305) &gt;= 0, REPT(" ",SOURCE!$V$2-LEN(SOURCE!J305)), "")&amp;
  " | "&amp; SOURCE!K305&amp;      IF(SOURCE!$X$2-LEN(SOURCE!K305) &gt;= 0, REPT(" ",SOURCE!$X$2-LEN(SOURCE!K305)), "")&amp;
      "},"&amp;IF(SOURCE!L305&lt;&gt;"",""&amp;SOURCE!L305,"")
 )
)
)</f>
        <v>/*  293 */  { fnCvtLbKg,                    multiply,                    "lb." STD_RIGHT_ARROW "kg",                    "lb." STD_RIGHT_ARROW "kg",                    (0 &lt;&lt; TAM_MAX_BITS) |     0, CAT_FNCT | SLS_ENABLED   | US_ENABLED  },</v>
      </c>
    </row>
    <row r="306" spans="1:1">
      <c r="A306" s="155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",SOURCE!$R$2-LEN(SOURCE!F306)+2), "")&amp;"("&amp;
      SUBSTITUTE(TEXT(SOURCE!G306,"??0"),"  ","")&amp;" &lt;&lt; TAM_MAX_BITS) |"&amp; IF(SOURCE!$S$2-3 &gt;= 0, REPT(" ",SOURCE!$S$2-5+4+1-1-LEN(SUBSTITUTE(SUBSTITUTE(TEXT(SOURCE!H306,"????0"),"  ","")," ",""))), "")&amp;
      SUBSTITUTE(SUBSTITUTE(TEXT(SOURCE!H306,"????0"),"  ","")," ","")&amp;","&amp; IF(SOURCE!$T$2-3 &gt;= 0, REPT(" ",SOURCE!$T$2-3-5), "")&amp;
      SOURCE!I306&amp;" | "&amp; IF(SOURCE!$U$2-LEN(SOURCE!I306) &gt;= 0, REPT(" ",SOURCE!$U$2-LEN(SOURCE!I306)), "")&amp;
      SOURCE!J306&amp;      IF(SOURCE!$V$2-LEN(SOURCE!J306) &gt;= 0, REPT(" ",SOURCE!$V$2-LEN(SOURCE!J306)), "")&amp;
  " | "&amp; SOURCE!K306&amp;      IF(SOURCE!$X$2-LEN(SOURCE!K306) &gt;= 0, REPT(" ",SOURCE!$X$2-LEN(SOURCE!K306)), "")&amp;
      "},"&amp;IF(SOURCE!L306&lt;&gt;"",""&amp;SOURCE!L306,"")
 )
)
)</f>
        <v>/*  294 */  { fnCvtOzG,                     divide,                      "g" STD_RIGHT_ARROW "oz",                      "g" STD_RIGHT_ARROW "oz",                      (0 &lt;&lt; TAM_MAX_BITS) |     0, CAT_FNCT | SLS_ENABLED   | US_ENABLED  },</v>
      </c>
    </row>
    <row r="307" spans="1:1">
      <c r="A307" s="155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",SOURCE!$R$2-LEN(SOURCE!F307)+2), "")&amp;"("&amp;
      SUBSTITUTE(TEXT(SOURCE!G307,"??0"),"  ","")&amp;" &lt;&lt; TAM_MAX_BITS) |"&amp; IF(SOURCE!$S$2-3 &gt;= 0, REPT(" ",SOURCE!$S$2-5+4+1-1-LEN(SUBSTITUTE(SUBSTITUTE(TEXT(SOURCE!H307,"????0"),"  ","")," ",""))), "")&amp;
      SUBSTITUTE(SUBSTITUTE(TEXT(SOURCE!H307,"????0"),"  ","")," ","")&amp;","&amp; IF(SOURCE!$T$2-3 &gt;= 0, REPT(" ",SOURCE!$T$2-3-5), "")&amp;
      SOURCE!I307&amp;" | "&amp; IF(SOURCE!$U$2-LEN(SOURCE!I307) &gt;= 0, REPT(" ",SOURCE!$U$2-LEN(SOURCE!I307)), "")&amp;
      SOURCE!J307&amp;      IF(SOURCE!$V$2-LEN(SOURCE!J307) &gt;= 0, REPT(" ",SOURCE!$V$2-LEN(SOURCE!J307)), "")&amp;
  " | "&amp; SOURCE!K307&amp;      IF(SOURCE!$X$2-LEN(SOURCE!K307) &gt;= 0, REPT(" ",SOURCE!$X$2-LEN(SOURCE!K307)), "")&amp;
      "},"&amp;IF(SOURCE!L307&lt;&gt;"",""&amp;SOURCE!L307,"")
 )
)
)</f>
        <v>/*  295 */  { fnCvtOzG,                     multiply,                    "oz" STD_RIGHT_ARROW "g",                      "oz" STD_RIGHT_ARROW "g",                      (0 &lt;&lt; TAM_MAX_BITS) |     0, CAT_FNCT | SLS_ENABLED   | US_ENABLED  },</v>
      </c>
    </row>
    <row r="308" spans="1:1">
      <c r="A308" s="155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",SOURCE!$R$2-LEN(SOURCE!F308)+2), "")&amp;"("&amp;
      SUBSTITUTE(TEXT(SOURCE!G308,"??0"),"  ","")&amp;" &lt;&lt; TAM_MAX_BITS) |"&amp; IF(SOURCE!$S$2-3 &gt;= 0, REPT(" ",SOURCE!$S$2-5+4+1-1-LEN(SUBSTITUTE(SUBSTITUTE(TEXT(SOURCE!H308,"????0"),"  ","")," ",""))), "")&amp;
      SUBSTITUTE(SUBSTITUTE(TEXT(SOURCE!H308,"????0"),"  ","")," ","")&amp;","&amp; IF(SOURCE!$T$2-3 &gt;= 0, REPT(" ",SOURCE!$T$2-3-5), "")&amp;
      SOURCE!I308&amp;" | "&amp; IF(SOURCE!$U$2-LEN(SOURCE!I308) &gt;= 0, REPT(" ",SOURCE!$U$2-LEN(SOURCE!I308)), "")&amp;
      SOURCE!J308&amp;      IF(SOURCE!$V$2-LEN(SOURCE!J308) &gt;= 0, REPT(" ",SOURCE!$V$2-LEN(SOURCE!J308)), "")&amp;
  " | "&amp; SOURCE!K308&amp;      IF(SOURCE!$X$2-LEN(SOURCE!K308) &gt;= 0, REPT(" ",SOURCE!$X$2-LEN(SOURCE!K308)), "")&amp;
      "},"&amp;IF(SOURCE!L308&lt;&gt;"",""&amp;SOURCE!L308,"")
 )
)
)</f>
        <v>/*  296 */  { fnCvtShortcwtKg,              divide,                      "kg" STD_RIGHT_ARROW "scw",                    "kg " STD_RIGHT_ARROW,                         (0 &lt;&lt; TAM_MAX_BITS) |     0, CAT_FNCT | SLS_ENABLED   | US_ENABLED  },</v>
      </c>
    </row>
    <row r="309" spans="1:1">
      <c r="A309" s="155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",SOURCE!$R$2-LEN(SOURCE!F309)+2), "")&amp;"("&amp;
      SUBSTITUTE(TEXT(SOURCE!G309,"??0"),"  ","")&amp;" &lt;&lt; TAM_MAX_BITS) |"&amp; IF(SOURCE!$S$2-3 &gt;= 0, REPT(" ",SOURCE!$S$2-5+4+1-1-LEN(SUBSTITUTE(SUBSTITUTE(TEXT(SOURCE!H309,"????0"),"  ","")," ",""))), "")&amp;
      SUBSTITUTE(SUBSTITUTE(TEXT(SOURCE!H309,"????0"),"  ","")," ","")&amp;","&amp; IF(SOURCE!$T$2-3 &gt;= 0, REPT(" ",SOURCE!$T$2-3-5), "")&amp;
      SOURCE!I309&amp;" | "&amp; IF(SOURCE!$U$2-LEN(SOURCE!I309) &gt;= 0, REPT(" ",SOURCE!$U$2-LEN(SOURCE!I309)), "")&amp;
      SOURCE!J309&amp;      IF(SOURCE!$V$2-LEN(SOURCE!J309) &gt;= 0, REPT(" ",SOURCE!$V$2-LEN(SOURCE!J309)), "")&amp;
  " | "&amp; SOURCE!K309&amp;      IF(SOURCE!$X$2-LEN(SOURCE!K309) &gt;= 0, REPT(" ",SOURCE!$X$2-LEN(SOURCE!K309)), "")&amp;
      "},"&amp;IF(SOURCE!L309&lt;&gt;"",""&amp;SOURCE!L309,"")
 )
)
)</f>
        <v>/*  297 */  { fnCvtShortcwtKg,              divide,                      "kg" STD_RIGHT_ARROW "scw",                    "sh.cwt",                                      (0 &lt;&lt; TAM_MAX_BITS) |     0, CAT_DUPL | SLS_ENABLED   | US_ENABLED  },</v>
      </c>
    </row>
    <row r="310" spans="1:1">
      <c r="A310" s="155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",SOURCE!$R$2-LEN(SOURCE!F310)+2), "")&amp;"("&amp;
      SUBSTITUTE(TEXT(SOURCE!G310,"??0"),"  ","")&amp;" &lt;&lt; TAM_MAX_BITS) |"&amp; IF(SOURCE!$S$2-3 &gt;= 0, REPT(" ",SOURCE!$S$2-5+4+1-1-LEN(SUBSTITUTE(SUBSTITUTE(TEXT(SOURCE!H310,"????0"),"  ","")," ",""))), "")&amp;
      SUBSTITUTE(SUBSTITUTE(TEXT(SOURCE!H310,"????0"),"  ","")," ","")&amp;","&amp; IF(SOURCE!$T$2-3 &gt;= 0, REPT(" ",SOURCE!$T$2-3-5), "")&amp;
      SOURCE!I310&amp;" | "&amp; IF(SOURCE!$U$2-LEN(SOURCE!I310) &gt;= 0, REPT(" ",SOURCE!$U$2-LEN(SOURCE!I310)), "")&amp;
      SOURCE!J310&amp;      IF(SOURCE!$V$2-LEN(SOURCE!J310) &gt;= 0, REPT(" ",SOURCE!$V$2-LEN(SOURCE!J310)), "")&amp;
  " | "&amp; SOURCE!K310&amp;      IF(SOURCE!$X$2-LEN(SOURCE!K310) &gt;= 0, REPT(" ",SOURCE!$X$2-LEN(SOURCE!K310)), "")&amp;
      "},"&amp;IF(SOURCE!L310&lt;&gt;"",""&amp;SOURCE!L310,"")
 )
)
)</f>
        <v>/*  298 */  { fnCvtShortcwtKg,              multiply,                    "scw" STD_RIGHT_ARROW "kg",                    "short",                                       (0 &lt;&lt; TAM_MAX_BITS) |     0, CAT_FNCT | SLS_ENABLED   | US_ENABLED  },</v>
      </c>
    </row>
    <row r="311" spans="1:1">
      <c r="A311" s="155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",SOURCE!$R$2-LEN(SOURCE!F311)+2), "")&amp;"("&amp;
      SUBSTITUTE(TEXT(SOURCE!G311,"??0"),"  ","")&amp;" &lt;&lt; TAM_MAX_BITS) |"&amp; IF(SOURCE!$S$2-3 &gt;= 0, REPT(" ",SOURCE!$S$2-5+4+1-1-LEN(SUBSTITUTE(SUBSTITUTE(TEXT(SOURCE!H311,"????0"),"  ","")," ",""))), "")&amp;
      SUBSTITUTE(SUBSTITUTE(TEXT(SOURCE!H311,"????0"),"  ","")," ","")&amp;","&amp; IF(SOURCE!$T$2-3 &gt;= 0, REPT(" ",SOURCE!$T$2-3-5), "")&amp;
      SOURCE!I311&amp;" | "&amp; IF(SOURCE!$U$2-LEN(SOURCE!I311) &gt;= 0, REPT(" ",SOURCE!$U$2-LEN(SOURCE!I311)), "")&amp;
      SOURCE!J311&amp;      IF(SOURCE!$V$2-LEN(SOURCE!J311) &gt;= 0, REPT(" ",SOURCE!$V$2-LEN(SOURCE!J311)), "")&amp;
  " | "&amp; SOURCE!K311&amp;      IF(SOURCE!$X$2-LEN(SOURCE!K311) &gt;= 0, REPT(" ",SOURCE!$X$2-LEN(SOURCE!K311)), "")&amp;
      "},"&amp;IF(SOURCE!L311&lt;&gt;"",""&amp;SOURCE!L311,"")
 )
)
)</f>
        <v>/*  299 */  { fnCvtShortcwtKg,              multiply,                    "scw" STD_RIGHT_ARROW "kg",                    "cwt" STD_RIGHT_ARROW "kg",                    (0 &lt;&lt; TAM_MAX_BITS) |     0, CAT_DUPL | SLS_ENABLED   | US_ENABLED  },</v>
      </c>
    </row>
    <row r="312" spans="1:1">
      <c r="A312" s="155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",SOURCE!$R$2-LEN(SOURCE!F312)+2), "")&amp;"("&amp;
      SUBSTITUTE(TEXT(SOURCE!G312,"??0"),"  ","")&amp;" &lt;&lt; TAM_MAX_BITS) |"&amp; IF(SOURCE!$S$2-3 &gt;= 0, REPT(" ",SOURCE!$S$2-5+4+1-1-LEN(SUBSTITUTE(SUBSTITUTE(TEXT(SOURCE!H312,"????0"),"  ","")," ",""))), "")&amp;
      SUBSTITUTE(SUBSTITUTE(TEXT(SOURCE!H312,"????0"),"  ","")," ","")&amp;","&amp; IF(SOURCE!$T$2-3 &gt;= 0, REPT(" ",SOURCE!$T$2-3-5), "")&amp;
      SOURCE!I312&amp;" | "&amp; IF(SOURCE!$U$2-LEN(SOURCE!I312) &gt;= 0, REPT(" ",SOURCE!$U$2-LEN(SOURCE!I312)), "")&amp;
      SOURCE!J312&amp;      IF(SOURCE!$V$2-LEN(SOURCE!J312) &gt;= 0, REPT(" ",SOURCE!$V$2-LEN(SOURCE!J312)), "")&amp;
  " | "&amp; SOURCE!K312&amp;      IF(SOURCE!$X$2-LEN(SOURCE!K312) &gt;= 0, REPT(" ",SOURCE!$X$2-LEN(SOURCE!K312)), "")&amp;
      "},"&amp;IF(SOURCE!L312&lt;&gt;"",""&amp;SOURCE!L312,"")
 )
)
)</f>
        <v>/*  300 */  { fnCvtStoneKg,                 divide,                      "kg" STD_RIGHT_ARROW "sto",                    "kg " STD_RIGHT_ARROW,                         (0 &lt;&lt; TAM_MAX_BITS) |     0, CAT_FNCT | SLS_ENABLED   | US_ENABLED  },</v>
      </c>
    </row>
    <row r="313" spans="1:1">
      <c r="A313" s="155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",SOURCE!$R$2-LEN(SOURCE!F313)+2), "")&amp;"("&amp;
      SUBSTITUTE(TEXT(SOURCE!G313,"??0"),"  ","")&amp;" &lt;&lt; TAM_MAX_BITS) |"&amp; IF(SOURCE!$S$2-3 &gt;= 0, REPT(" ",SOURCE!$S$2-5+4+1-1-LEN(SUBSTITUTE(SUBSTITUTE(TEXT(SOURCE!H313,"????0"),"  ","")," ",""))), "")&amp;
      SUBSTITUTE(SUBSTITUTE(TEXT(SOURCE!H313,"????0"),"  ","")," ","")&amp;","&amp; IF(SOURCE!$T$2-3 &gt;= 0, REPT(" ",SOURCE!$T$2-3-5), "")&amp;
      SOURCE!I313&amp;" | "&amp; IF(SOURCE!$U$2-LEN(SOURCE!I313) &gt;= 0, REPT(" ",SOURCE!$U$2-LEN(SOURCE!I313)), "")&amp;
      SOURCE!J313&amp;      IF(SOURCE!$V$2-LEN(SOURCE!J313) &gt;= 0, REPT(" ",SOURCE!$V$2-LEN(SOURCE!J313)), "")&amp;
  " | "&amp; SOURCE!K313&amp;      IF(SOURCE!$X$2-LEN(SOURCE!K313) &gt;= 0, REPT(" ",SOURCE!$X$2-LEN(SOURCE!K313)), "")&amp;
      "},"&amp;IF(SOURCE!L313&lt;&gt;"",""&amp;SOURCE!L313,"")
 )
)
)</f>
        <v>/*  301 */  { fnCvtStoneKg,                 divide,                      "kg" STD_RIGHT_ARROW "sto",                    "stone",                                       (0 &lt;&lt; TAM_MAX_BITS) |     0, CAT_DUPL | SLS_ENABLED   | US_ENABLED  },</v>
      </c>
    </row>
    <row r="314" spans="1:1">
      <c r="A314" s="155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",SOURCE!$R$2-LEN(SOURCE!F314)+2), "")&amp;"("&amp;
      SUBSTITUTE(TEXT(SOURCE!G314,"??0"),"  ","")&amp;" &lt;&lt; TAM_MAX_BITS) |"&amp; IF(SOURCE!$S$2-3 &gt;= 0, REPT(" ",SOURCE!$S$2-5+4+1-1-LEN(SUBSTITUTE(SUBSTITUTE(TEXT(SOURCE!H314,"????0"),"  ","")," ",""))), "")&amp;
      SUBSTITUTE(SUBSTITUTE(TEXT(SOURCE!H314,"????0"),"  ","")," ","")&amp;","&amp; IF(SOURCE!$T$2-3 &gt;= 0, REPT(" ",SOURCE!$T$2-3-5), "")&amp;
      SOURCE!I314&amp;" | "&amp; IF(SOURCE!$U$2-LEN(SOURCE!I314) &gt;= 0, REPT(" ",SOURCE!$U$2-LEN(SOURCE!I314)), "")&amp;
      SOURCE!J314&amp;      IF(SOURCE!$V$2-LEN(SOURCE!J314) &gt;= 0, REPT(" ",SOURCE!$V$2-LEN(SOURCE!J314)), "")&amp;
  " | "&amp; SOURCE!K314&amp;      IF(SOURCE!$X$2-LEN(SOURCE!K314) &gt;= 0, REPT(" ",SOURCE!$X$2-LEN(SOURCE!K314)), "")&amp;
      "},"&amp;IF(SOURCE!L314&lt;&gt;"",""&amp;SOURCE!L314,"")
 )
)
)</f>
        <v>/*  302 */  { fnCvtStoneKg,                 multiply,                    "sto" STD_RIGHT_ARROW "kg",                    "stone",                                       (0 &lt;&lt; TAM_MAX_BITS) |     0, CAT_FNCT | SLS_ENABLED   | US_ENABLED  },</v>
      </c>
    </row>
    <row r="315" spans="1:1">
      <c r="A315" s="155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",SOURCE!$R$2-LEN(SOURCE!F315)+2), "")&amp;"("&amp;
      SUBSTITUTE(TEXT(SOURCE!G315,"??0"),"  ","")&amp;" &lt;&lt; TAM_MAX_BITS) |"&amp; IF(SOURCE!$S$2-3 &gt;= 0, REPT(" ",SOURCE!$S$2-5+4+1-1-LEN(SUBSTITUTE(SUBSTITUTE(TEXT(SOURCE!H315,"????0"),"  ","")," ",""))), "")&amp;
      SUBSTITUTE(SUBSTITUTE(TEXT(SOURCE!H315,"????0"),"  ","")," ","")&amp;","&amp; IF(SOURCE!$T$2-3 &gt;= 0, REPT(" ",SOURCE!$T$2-3-5), "")&amp;
      SOURCE!I315&amp;" | "&amp; IF(SOURCE!$U$2-LEN(SOURCE!I315) &gt;= 0, REPT(" ",SOURCE!$U$2-LEN(SOURCE!I315)), "")&amp;
      SOURCE!J315&amp;      IF(SOURCE!$V$2-LEN(SOURCE!J315) &gt;= 0, REPT(" ",SOURCE!$V$2-LEN(SOURCE!J315)), "")&amp;
  " | "&amp; SOURCE!K315&amp;      IF(SOURCE!$X$2-LEN(SOURCE!K315) &gt;= 0, REPT(" ",SOURCE!$X$2-LEN(SOURCE!K315)), "")&amp;
      "},"&amp;IF(SOURCE!L315&lt;&gt;"",""&amp;SOURCE!L315,"")
 )
)
)</f>
        <v>/*  303 */  { fnCvtStoneKg,                 multiply,                    "sto" STD_RIGHT_ARROW "kg",                    STD_RIGHT_ARROW " kg",                         (0 &lt;&lt; TAM_MAX_BITS) |     0, CAT_DUPL | SLS_ENABLED   | US_ENABLED  },</v>
      </c>
    </row>
    <row r="316" spans="1:1">
      <c r="A316" s="155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",SOURCE!$R$2-LEN(SOURCE!F316)+2), "")&amp;"("&amp;
      SUBSTITUTE(TEXT(SOURCE!G316,"??0"),"  ","")&amp;" &lt;&lt; TAM_MAX_BITS) |"&amp; IF(SOURCE!$S$2-3 &gt;= 0, REPT(" ",SOURCE!$S$2-5+4+1-1-LEN(SUBSTITUTE(SUBSTITUTE(TEXT(SOURCE!H316,"????0"),"  ","")," ",""))), "")&amp;
      SUBSTITUTE(SUBSTITUTE(TEXT(SOURCE!H316,"????0"),"  ","")," ","")&amp;","&amp; IF(SOURCE!$T$2-3 &gt;= 0, REPT(" ",SOURCE!$T$2-3-5), "")&amp;
      SOURCE!I316&amp;" | "&amp; IF(SOURCE!$U$2-LEN(SOURCE!I316) &gt;= 0, REPT(" ",SOURCE!$U$2-LEN(SOURCE!I316)), "")&amp;
      SOURCE!J316&amp;      IF(SOURCE!$V$2-LEN(SOURCE!J316) &gt;= 0, REPT(" ",SOURCE!$V$2-LEN(SOURCE!J316)), "")&amp;
  " | "&amp; SOURCE!K316&amp;      IF(SOURCE!$X$2-LEN(SOURCE!K316) &gt;= 0, REPT(" ",SOURCE!$X$2-LEN(SOURCE!K316)), "")&amp;
      "},"&amp;IF(SOURCE!L316&lt;&gt;"",""&amp;SOURCE!L316,"")
 )
)
)</f>
        <v>/*  304 */  { fnCvtShorttonKg,              divide,                      "kg" STD_RIGHT_ARROW "s.t",                    "kg " STD_RIGHT_ARROW,                         (0 &lt;&lt; TAM_MAX_BITS) |     0, CAT_FNCT | SLS_ENABLED   | US_ENABLED  },</v>
      </c>
    </row>
    <row r="317" spans="1:1">
      <c r="A317" s="155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",SOURCE!$R$2-LEN(SOURCE!F317)+2), "")&amp;"("&amp;
      SUBSTITUTE(TEXT(SOURCE!G317,"??0"),"  ","")&amp;" &lt;&lt; TAM_MAX_BITS) |"&amp; IF(SOURCE!$S$2-3 &gt;= 0, REPT(" ",SOURCE!$S$2-5+4+1-1-LEN(SUBSTITUTE(SUBSTITUTE(TEXT(SOURCE!H317,"????0"),"  ","")," ",""))), "")&amp;
      SUBSTITUTE(SUBSTITUTE(TEXT(SOURCE!H317,"????0"),"  ","")," ","")&amp;","&amp; IF(SOURCE!$T$2-3 &gt;= 0, REPT(" ",SOURCE!$T$2-3-5), "")&amp;
      SOURCE!I317&amp;" | "&amp; IF(SOURCE!$U$2-LEN(SOURCE!I317) &gt;= 0, REPT(" ",SOURCE!$U$2-LEN(SOURCE!I317)), "")&amp;
      SOURCE!J317&amp;      IF(SOURCE!$V$2-LEN(SOURCE!J317) &gt;= 0, REPT(" ",SOURCE!$V$2-LEN(SOURCE!J317)), "")&amp;
  " | "&amp; SOURCE!K317&amp;      IF(SOURCE!$X$2-LEN(SOURCE!K317) &gt;= 0, REPT(" ",SOURCE!$X$2-LEN(SOURCE!K317)), "")&amp;
      "},"&amp;IF(SOURCE!L317&lt;&gt;"",""&amp;SOURCE!L317,"")
 )
)
)</f>
        <v>/*  305 */  { fnCvtShorttonKg,              divide,                      "kg" STD_RIGHT_ARROW "s.t",                    "short",                                       (0 &lt;&lt; TAM_MAX_BITS) |     0, CAT_DUPL | SLS_ENABLED   | US_ENABLED  },</v>
      </c>
    </row>
    <row r="318" spans="1:1">
      <c r="A318" s="155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",SOURCE!$R$2-LEN(SOURCE!F318)+2), "")&amp;"("&amp;
      SUBSTITUTE(TEXT(SOURCE!G318,"??0"),"  ","")&amp;" &lt;&lt; TAM_MAX_BITS) |"&amp; IF(SOURCE!$S$2-3 &gt;= 0, REPT(" ",SOURCE!$S$2-5+4+1-1-LEN(SUBSTITUTE(SUBSTITUTE(TEXT(SOURCE!H318,"????0"),"  ","")," ",""))), "")&amp;
      SUBSTITUTE(SUBSTITUTE(TEXT(SOURCE!H318,"????0"),"  ","")," ","")&amp;","&amp; IF(SOURCE!$T$2-3 &gt;= 0, REPT(" ",SOURCE!$T$2-3-5), "")&amp;
      SOURCE!I318&amp;" | "&amp; IF(SOURCE!$U$2-LEN(SOURCE!I318) &gt;= 0, REPT(" ",SOURCE!$U$2-LEN(SOURCE!I318)), "")&amp;
      SOURCE!J318&amp;      IF(SOURCE!$V$2-LEN(SOURCE!J318) &gt;= 0, REPT(" ",SOURCE!$V$2-LEN(SOURCE!J318)), "")&amp;
  " | "&amp; SOURCE!K318&amp;      IF(SOURCE!$X$2-LEN(SOURCE!K318) &gt;= 0, REPT(" ",SOURCE!$X$2-LEN(SOURCE!K318)), "")&amp;
      "},"&amp;IF(SOURCE!L318&lt;&gt;"",""&amp;SOURCE!L318,"")
 )
)
)</f>
        <v>/*  306 */  { fnCvtShorttonKg,              divide,                      "kg" STD_RIGHT_ARROW "s.t",                    "ton",                                         (0 &lt;&lt; TAM_MAX_BITS) |     0, CAT_DUPL | SLS_ENABLED   | US_ENABLED  },</v>
      </c>
    </row>
    <row r="319" spans="1:1">
      <c r="A319" s="155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",SOURCE!$R$2-LEN(SOURCE!F319)+2), "")&amp;"("&amp;
      SUBSTITUTE(TEXT(SOURCE!G319,"??0"),"  ","")&amp;" &lt;&lt; TAM_MAX_BITS) |"&amp; IF(SOURCE!$S$2-3 &gt;= 0, REPT(" ",SOURCE!$S$2-5+4+1-1-LEN(SUBSTITUTE(SUBSTITUTE(TEXT(SOURCE!H319,"????0"),"  ","")," ",""))), "")&amp;
      SUBSTITUTE(SUBSTITUTE(TEXT(SOURCE!H319,"????0"),"  ","")," ","")&amp;","&amp; IF(SOURCE!$T$2-3 &gt;= 0, REPT(" ",SOURCE!$T$2-3-5), "")&amp;
      SOURCE!I319&amp;" | "&amp; IF(SOURCE!$U$2-LEN(SOURCE!I319) &gt;= 0, REPT(" ",SOURCE!$U$2-LEN(SOURCE!I319)), "")&amp;
      SOURCE!J319&amp;      IF(SOURCE!$V$2-LEN(SOURCE!J319) &gt;= 0, REPT(" ",SOURCE!$V$2-LEN(SOURCE!J319)), "")&amp;
  " | "&amp; SOURCE!K319&amp;      IF(SOURCE!$X$2-LEN(SOURCE!K319) &gt;= 0, REPT(" ",SOURCE!$X$2-LEN(SOURCE!K319)), "")&amp;
      "},"&amp;IF(SOURCE!L319&lt;&gt;"",""&amp;SOURCE!L319,"")
 )
)
)</f>
        <v>/*  307 */  { fnCvtShorttonKg,              multiply,                    "s.t" STD_RIGHT_ARROW "kg",                    "short",                                       (0 &lt;&lt; TAM_MAX_BITS) |     0, CAT_FNCT | SLS_ENABLED   | US_ENABLED  },</v>
      </c>
    </row>
    <row r="320" spans="1:1">
      <c r="A320" s="155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",SOURCE!$R$2-LEN(SOURCE!F320)+2), "")&amp;"("&amp;
      SUBSTITUTE(TEXT(SOURCE!G320,"??0"),"  ","")&amp;" &lt;&lt; TAM_MAX_BITS) |"&amp; IF(SOURCE!$S$2-3 &gt;= 0, REPT(" ",SOURCE!$S$2-5+4+1-1-LEN(SUBSTITUTE(SUBSTITUTE(TEXT(SOURCE!H320,"????0"),"  ","")," ",""))), "")&amp;
      SUBSTITUTE(SUBSTITUTE(TEXT(SOURCE!H320,"????0"),"  ","")," ","")&amp;","&amp; IF(SOURCE!$T$2-3 &gt;= 0, REPT(" ",SOURCE!$T$2-3-5), "")&amp;
      SOURCE!I320&amp;" | "&amp; IF(SOURCE!$U$2-LEN(SOURCE!I320) &gt;= 0, REPT(" ",SOURCE!$U$2-LEN(SOURCE!I320)), "")&amp;
      SOURCE!J320&amp;      IF(SOURCE!$V$2-LEN(SOURCE!J320) &gt;= 0, REPT(" ",SOURCE!$V$2-LEN(SOURCE!J320)), "")&amp;
  " | "&amp; SOURCE!K320&amp;      IF(SOURCE!$X$2-LEN(SOURCE!K320) &gt;= 0, REPT(" ",SOURCE!$X$2-LEN(SOURCE!K320)), "")&amp;
      "},"&amp;IF(SOURCE!L320&lt;&gt;"",""&amp;SOURCE!L320,"")
 )
)
)</f>
        <v>/*  308 */  { fnCvtShorttonKg,              multiply,                    "s.t" STD_RIGHT_ARROW "kg",                    "ton",                                         (0 &lt;&lt; TAM_MAX_BITS) |     0, CAT_DUPL | SLS_ENABLED   | US_ENABLED  },</v>
      </c>
    </row>
    <row r="321" spans="1:1">
      <c r="A321" s="155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",SOURCE!$R$2-LEN(SOURCE!F321)+2), "")&amp;"("&amp;
      SUBSTITUTE(TEXT(SOURCE!G321,"??0"),"  ","")&amp;" &lt;&lt; TAM_MAX_BITS) |"&amp; IF(SOURCE!$S$2-3 &gt;= 0, REPT(" ",SOURCE!$S$2-5+4+1-1-LEN(SUBSTITUTE(SUBSTITUTE(TEXT(SOURCE!H321,"????0"),"  ","")," ",""))), "")&amp;
      SUBSTITUTE(SUBSTITUTE(TEXT(SOURCE!H321,"????0"),"  ","")," ","")&amp;","&amp; IF(SOURCE!$T$2-3 &gt;= 0, REPT(" ",SOURCE!$T$2-3-5), "")&amp;
      SOURCE!I321&amp;" | "&amp; IF(SOURCE!$U$2-LEN(SOURCE!I321) &gt;= 0, REPT(" ",SOURCE!$U$2-LEN(SOURCE!I321)), "")&amp;
      SOURCE!J321&amp;      IF(SOURCE!$V$2-LEN(SOURCE!J321) &gt;= 0, REPT(" ",SOURCE!$V$2-LEN(SOURCE!J321)), "")&amp;
  " | "&amp; SOURCE!K321&amp;      IF(SOURCE!$X$2-LEN(SOURCE!K321) &gt;= 0, REPT(" ",SOURCE!$X$2-LEN(SOURCE!K321)), "")&amp;
      "},"&amp;IF(SOURCE!L321&lt;&gt;"",""&amp;SOURCE!L321,"")
 )
)
)</f>
        <v>/*  309 */  { fnCvtShorttonKg,              multiply,                    "s.t" STD_RIGHT_ARROW "kg",                    STD_RIGHT_ARROW " kg",                         (0 &lt;&lt; TAM_MAX_BITS) |     0, CAT_DUPL | SLS_ENABLED   | US_ENABLED  },</v>
      </c>
    </row>
    <row r="322" spans="1:1">
      <c r="A322" s="155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",SOURCE!$R$2-LEN(SOURCE!F322)+2), "")&amp;"("&amp;
      SUBSTITUTE(TEXT(SOURCE!G322,"??0"),"  ","")&amp;" &lt;&lt; TAM_MAX_BITS) |"&amp; IF(SOURCE!$S$2-3 &gt;= 0, REPT(" ",SOURCE!$S$2-5+4+1-1-LEN(SUBSTITUTE(SUBSTITUTE(TEXT(SOURCE!H322,"????0"),"  ","")," ",""))), "")&amp;
      SUBSTITUTE(SUBSTITUTE(TEXT(SOURCE!H322,"????0"),"  ","")," ","")&amp;","&amp; IF(SOURCE!$T$2-3 &gt;= 0, REPT(" ",SOURCE!$T$2-3-5), "")&amp;
      SOURCE!I322&amp;" | "&amp; IF(SOURCE!$U$2-LEN(SOURCE!I322) &gt;= 0, REPT(" ",SOURCE!$U$2-LEN(SOURCE!I322)), "")&amp;
      SOURCE!J322&amp;      IF(SOURCE!$V$2-LEN(SOURCE!J322) &gt;= 0, REPT(" ",SOURCE!$V$2-LEN(SOURCE!J322)), "")&amp;
  " | "&amp; SOURCE!K322&amp;      IF(SOURCE!$X$2-LEN(SOURCE!K322) &gt;= 0, REPT(" ",SOURCE!$X$2-LEN(SOURCE!K322)), "")&amp;
      "},"&amp;IF(SOURCE!L322&lt;&gt;"",""&amp;SOURCE!L322,"")
 )
)
)</f>
        <v>/*  310 */  { fnCvtTonKg,                   divide,                      "kg" STD_RIGHT_ARROW "ton",                    "kg" STD_RIGHT_ARROW "ton",                    (0 &lt;&lt; TAM_MAX_BITS) |     0, CAT_FNCT | SLS_ENABLED   | US_ENABLED  },</v>
      </c>
    </row>
    <row r="323" spans="1:1">
      <c r="A323" s="155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",SOURCE!$R$2-LEN(SOURCE!F323)+2), "")&amp;"("&amp;
      SUBSTITUTE(TEXT(SOURCE!G323,"??0"),"  ","")&amp;" &lt;&lt; TAM_MAX_BITS) |"&amp; IF(SOURCE!$S$2-3 &gt;= 0, REPT(" ",SOURCE!$S$2-5+4+1-1-LEN(SUBSTITUTE(SUBSTITUTE(TEXT(SOURCE!H323,"????0"),"  ","")," ",""))), "")&amp;
      SUBSTITUTE(SUBSTITUTE(TEXT(SOURCE!H323,"????0"),"  ","")," ","")&amp;","&amp; IF(SOURCE!$T$2-3 &gt;= 0, REPT(" ",SOURCE!$T$2-3-5), "")&amp;
      SOURCE!I323&amp;" | "&amp; IF(SOURCE!$U$2-LEN(SOURCE!I323) &gt;= 0, REPT(" ",SOURCE!$U$2-LEN(SOURCE!I323)), "")&amp;
      SOURCE!J323&amp;      IF(SOURCE!$V$2-LEN(SOURCE!J323) &gt;= 0, REPT(" ",SOURCE!$V$2-LEN(SOURCE!J323)), "")&amp;
  " | "&amp; SOURCE!K323&amp;      IF(SOURCE!$X$2-LEN(SOURCE!K323) &gt;= 0, REPT(" ",SOURCE!$X$2-LEN(SOURCE!K323)), "")&amp;
      "},"&amp;IF(SOURCE!L323&lt;&gt;"",""&amp;SOURCE!L323,"")
 )
)
)</f>
        <v>/*  311 */  { fnCvtLiangKg,                 multiply,                    "kg" STD_RIGHT_ARROW "lian",                   "kg " STD_RIGHT_ARROW,                         (0 &lt;&lt; TAM_MAX_BITS) |     0, CAT_FNCT | SLS_ENABLED   | US_ENABLED  },</v>
      </c>
    </row>
    <row r="324" spans="1:1">
      <c r="A324" s="155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",SOURCE!$R$2-LEN(SOURCE!F324)+2), "")&amp;"("&amp;
      SUBSTITUTE(TEXT(SOURCE!G324,"??0"),"  ","")&amp;" &lt;&lt; TAM_MAX_BITS) |"&amp; IF(SOURCE!$S$2-3 &gt;= 0, REPT(" ",SOURCE!$S$2-5+4+1-1-LEN(SUBSTITUTE(SUBSTITUTE(TEXT(SOURCE!H324,"????0"),"  ","")," ",""))), "")&amp;
      SUBSTITUTE(SUBSTITUTE(TEXT(SOURCE!H324,"????0"),"  ","")," ","")&amp;","&amp; IF(SOURCE!$T$2-3 &gt;= 0, REPT(" ",SOURCE!$T$2-3-5), "")&amp;
      SOURCE!I324&amp;" | "&amp; IF(SOURCE!$U$2-LEN(SOURCE!I324) &gt;= 0, REPT(" ",SOURCE!$U$2-LEN(SOURCE!I324)), "")&amp;
      SOURCE!J324&amp;      IF(SOURCE!$V$2-LEN(SOURCE!J324) &gt;= 0, REPT(" ",SOURCE!$V$2-LEN(SOURCE!J324)), "")&amp;
  " | "&amp; SOURCE!K324&amp;      IF(SOURCE!$X$2-LEN(SOURCE!K324) &gt;= 0, REPT(" ",SOURCE!$X$2-LEN(SOURCE!K324)), "")&amp;
      "},"&amp;IF(SOURCE!L324&lt;&gt;"",""&amp;SOURCE!L324,"")
 )
)
)</f>
        <v>/*  312 */  { fnCvtLiangKg,                 multiply,                    "kg" STD_RIGHT_ARROW "lian",                   "li" STD_a_BREVE "ng",                         (0 &lt;&lt; TAM_MAX_BITS) |     0, CAT_DUPL | SLS_ENABLED   | US_ENABLED  },</v>
      </c>
    </row>
    <row r="325" spans="1:1">
      <c r="A325" s="155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",SOURCE!$R$2-LEN(SOURCE!F325)+2), "")&amp;"("&amp;
      SUBSTITUTE(TEXT(SOURCE!G325,"??0"),"  ","")&amp;" &lt;&lt; TAM_MAX_BITS) |"&amp; IF(SOURCE!$S$2-3 &gt;= 0, REPT(" ",SOURCE!$S$2-5+4+1-1-LEN(SUBSTITUTE(SUBSTITUTE(TEXT(SOURCE!H325,"????0"),"  ","")," ",""))), "")&amp;
      SUBSTITUTE(SUBSTITUTE(TEXT(SOURCE!H325,"????0"),"  ","")," ","")&amp;","&amp; IF(SOURCE!$T$2-3 &gt;= 0, REPT(" ",SOURCE!$T$2-3-5), "")&amp;
      SOURCE!I325&amp;" | "&amp; IF(SOURCE!$U$2-LEN(SOURCE!I325) &gt;= 0, REPT(" ",SOURCE!$U$2-LEN(SOURCE!I325)), "")&amp;
      SOURCE!J325&amp;      IF(SOURCE!$V$2-LEN(SOURCE!J325) &gt;= 0, REPT(" ",SOURCE!$V$2-LEN(SOURCE!J325)), "")&amp;
  " | "&amp; SOURCE!K325&amp;      IF(SOURCE!$X$2-LEN(SOURCE!K325) &gt;= 0, REPT(" ",SOURCE!$X$2-LEN(SOURCE!K325)), "")&amp;
      "},"&amp;IF(SOURCE!L325&lt;&gt;"",""&amp;SOURCE!L325,"")
 )
)
)</f>
        <v>/*  313 */  { fnCvtTonKg,                   multiply,                    "ton" STD_RIGHT_ARROW "kg",                    "ton" STD_RIGHT_ARROW "kg",                    (0 &lt;&lt; TAM_MAX_BITS) |     0, CAT_FNCT | SLS_ENABLED   | US_ENABLED  },</v>
      </c>
    </row>
    <row r="326" spans="1:1">
      <c r="A326" s="155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",SOURCE!$R$2-LEN(SOURCE!F326)+2), "")&amp;"("&amp;
      SUBSTITUTE(TEXT(SOURCE!G326,"??0"),"  ","")&amp;" &lt;&lt; TAM_MAX_BITS) |"&amp; IF(SOURCE!$S$2-3 &gt;= 0, REPT(" ",SOURCE!$S$2-5+4+1-1-LEN(SUBSTITUTE(SUBSTITUTE(TEXT(SOURCE!H326,"????0"),"  ","")," ",""))), "")&amp;
      SUBSTITUTE(SUBSTITUTE(TEXT(SOURCE!H326,"????0"),"  ","")," ","")&amp;","&amp; IF(SOURCE!$T$2-3 &gt;= 0, REPT(" ",SOURCE!$T$2-3-5), "")&amp;
      SOURCE!I326&amp;" | "&amp; IF(SOURCE!$U$2-LEN(SOURCE!I326) &gt;= 0, REPT(" ",SOURCE!$U$2-LEN(SOURCE!I326)), "")&amp;
      SOURCE!J326&amp;      IF(SOURCE!$V$2-LEN(SOURCE!J326) &gt;= 0, REPT(" ",SOURCE!$V$2-LEN(SOURCE!J326)), "")&amp;
  " | "&amp; SOURCE!K326&amp;      IF(SOURCE!$X$2-LEN(SOURCE!K326) &gt;= 0, REPT(" ",SOURCE!$X$2-LEN(SOURCE!K326)), "")&amp;
      "},"&amp;IF(SOURCE!L326&lt;&gt;"",""&amp;SOURCE!L326,"")
 )
)
)</f>
        <v>/*  314 */  { fnCvtLiangKg,                 divide,                      "lian" STD_RIGHT_ARROW "kg",                   "li" STD_a_BREVE "ng",                         (0 &lt;&lt; TAM_MAX_BITS) |     0, CAT_FNCT | SLS_ENABLED   | US_ENABLED  },</v>
      </c>
    </row>
    <row r="327" spans="1:1">
      <c r="A327" s="155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",SOURCE!$R$2-LEN(SOURCE!F327)+2), "")&amp;"("&amp;
      SUBSTITUTE(TEXT(SOURCE!G327,"??0"),"  ","")&amp;" &lt;&lt; TAM_MAX_BITS) |"&amp; IF(SOURCE!$S$2-3 &gt;= 0, REPT(" ",SOURCE!$S$2-5+4+1-1-LEN(SUBSTITUTE(SUBSTITUTE(TEXT(SOURCE!H327,"????0"),"  ","")," ",""))), "")&amp;
      SUBSTITUTE(SUBSTITUTE(TEXT(SOURCE!H327,"????0"),"  ","")," ","")&amp;","&amp; IF(SOURCE!$T$2-3 &gt;= 0, REPT(" ",SOURCE!$T$2-3-5), "")&amp;
      SOURCE!I327&amp;" | "&amp; IF(SOURCE!$U$2-LEN(SOURCE!I327) &gt;= 0, REPT(" ",SOURCE!$U$2-LEN(SOURCE!I327)), "")&amp;
      SOURCE!J327&amp;      IF(SOURCE!$V$2-LEN(SOURCE!J327) &gt;= 0, REPT(" ",SOURCE!$V$2-LEN(SOURCE!J327)), "")&amp;
  " | "&amp; SOURCE!K327&amp;      IF(SOURCE!$X$2-LEN(SOURCE!K327) &gt;= 0, REPT(" ",SOURCE!$X$2-LEN(SOURCE!K327)), "")&amp;
      "},"&amp;IF(SOURCE!L327&lt;&gt;"",""&amp;SOURCE!L327,"")
 )
)
)</f>
        <v>/*  315 */  { fnCvtLiangKg,                 divide,                      "lian" STD_RIGHT_ARROW "kg",                   STD_RIGHT_ARROW " kg",                         (0 &lt;&lt; TAM_MAX_BITS) |     0, CAT_DUPL | SLS_ENABLED   | US_ENABLED  },</v>
      </c>
    </row>
    <row r="328" spans="1:1">
      <c r="A328" s="155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",SOURCE!$R$2-LEN(SOURCE!F328)+2), "")&amp;"("&amp;
      SUBSTITUTE(TEXT(SOURCE!G328,"??0"),"  ","")&amp;" &lt;&lt; TAM_MAX_BITS) |"&amp; IF(SOURCE!$S$2-3 &gt;= 0, REPT(" ",SOURCE!$S$2-5+4+1-1-LEN(SUBSTITUTE(SUBSTITUTE(TEXT(SOURCE!H328,"????0"),"  ","")," ",""))), "")&amp;
      SUBSTITUTE(SUBSTITUTE(TEXT(SOURCE!H328,"????0"),"  ","")," ","")&amp;","&amp; IF(SOURCE!$T$2-3 &gt;= 0, REPT(" ",SOURCE!$T$2-3-5), "")&amp;
      SOURCE!I328&amp;" | "&amp; IF(SOURCE!$U$2-LEN(SOURCE!I328) &gt;= 0, REPT(" ",SOURCE!$U$2-LEN(SOURCE!I328)), "")&amp;
      SOURCE!J328&amp;      IF(SOURCE!$V$2-LEN(SOURCE!J328) &gt;= 0, REPT(" ",SOURCE!$V$2-LEN(SOURCE!J328)), "")&amp;
  " | "&amp; SOURCE!K328&amp;      IF(SOURCE!$X$2-LEN(SOURCE!K328) &gt;= 0, REPT(" ",SOURCE!$X$2-LEN(SOURCE!K328)), "")&amp;
      "},"&amp;IF(SOURCE!L328&lt;&gt;"",""&amp;SOURCE!L328,"")
 )
)
)</f>
        <v>/*  316 */  { fnCvtTrozG,                   divide,                      "g" STD_RIGHT_ARROW "trz",                     "g " STD_RIGHT_ARROW,                          (0 &lt;&lt; TAM_MAX_BITS) |     0, CAT_FNCT | SLS_ENABLED   | US_ENABLED  },</v>
      </c>
    </row>
    <row r="329" spans="1:1">
      <c r="A329" s="155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",SOURCE!$R$2-LEN(SOURCE!F329)+2), "")&amp;"("&amp;
      SUBSTITUTE(TEXT(SOURCE!G329,"??0"),"  ","")&amp;" &lt;&lt; TAM_MAX_BITS) |"&amp; IF(SOURCE!$S$2-3 &gt;= 0, REPT(" ",SOURCE!$S$2-5+4+1-1-LEN(SUBSTITUTE(SUBSTITUTE(TEXT(SOURCE!H329,"????0"),"  ","")," ",""))), "")&amp;
      SUBSTITUTE(SUBSTITUTE(TEXT(SOURCE!H329,"????0"),"  ","")," ","")&amp;","&amp; IF(SOURCE!$T$2-3 &gt;= 0, REPT(" ",SOURCE!$T$2-3-5), "")&amp;
      SOURCE!I329&amp;" | "&amp; IF(SOURCE!$U$2-LEN(SOURCE!I329) &gt;= 0, REPT(" ",SOURCE!$U$2-LEN(SOURCE!I329)), "")&amp;
      SOURCE!J329&amp;      IF(SOURCE!$V$2-LEN(SOURCE!J329) &gt;= 0, REPT(" ",SOURCE!$V$2-LEN(SOURCE!J329)), "")&amp;
  " | "&amp; SOURCE!K329&amp;      IF(SOURCE!$X$2-LEN(SOURCE!K329) &gt;= 0, REPT(" ",SOURCE!$X$2-LEN(SOURCE!K329)), "")&amp;
      "},"&amp;IF(SOURCE!L329&lt;&gt;"",""&amp;SOURCE!L329,"")
 )
)
)</f>
        <v>/*  317 */  { fnCvtTrozG,                   divide,                      "g" STD_RIGHT_ARROW "trz",                     "tr.oz",                                       (0 &lt;&lt; TAM_MAX_BITS) |     0, CAT_DUPL | SLS_ENABLED   | US_ENABLED  },</v>
      </c>
    </row>
    <row r="330" spans="1:1">
      <c r="A330" s="155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",SOURCE!$R$2-LEN(SOURCE!F330)+2), "")&amp;"("&amp;
      SUBSTITUTE(TEXT(SOURCE!G330,"??0"),"  ","")&amp;" &lt;&lt; TAM_MAX_BITS) |"&amp; IF(SOURCE!$S$2-3 &gt;= 0, REPT(" ",SOURCE!$S$2-5+4+1-1-LEN(SUBSTITUTE(SUBSTITUTE(TEXT(SOURCE!H330,"????0"),"  ","")," ",""))), "")&amp;
      SUBSTITUTE(SUBSTITUTE(TEXT(SOURCE!H330,"????0"),"  ","")," ","")&amp;","&amp; IF(SOURCE!$T$2-3 &gt;= 0, REPT(" ",SOURCE!$T$2-3-5), "")&amp;
      SOURCE!I330&amp;" | "&amp; IF(SOURCE!$U$2-LEN(SOURCE!I330) &gt;= 0, REPT(" ",SOURCE!$U$2-LEN(SOURCE!I330)), "")&amp;
      SOURCE!J330&amp;      IF(SOURCE!$V$2-LEN(SOURCE!J330) &gt;= 0, REPT(" ",SOURCE!$V$2-LEN(SOURCE!J330)), "")&amp;
  " | "&amp; SOURCE!K330&amp;      IF(SOURCE!$X$2-LEN(SOURCE!K330) &gt;= 0, REPT(" ",SOURCE!$X$2-LEN(SOURCE!K330)), "")&amp;
      "},"&amp;IF(SOURCE!L330&lt;&gt;"",""&amp;SOURCE!L330,"")
 )
)
)</f>
        <v>/*  318 */  { fnCvtTrozG,                   multiply,                    "trz" STD_RIGHT_ARROW "g",                     "tr.oz",                                       (0 &lt;&lt; TAM_MAX_BITS) |     0, CAT_FNCT | SLS_ENABLED   | US_ENABLED  },</v>
      </c>
    </row>
    <row r="331" spans="1:1">
      <c r="A331" s="155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",SOURCE!$R$2-LEN(SOURCE!F331)+2), "")&amp;"("&amp;
      SUBSTITUTE(TEXT(SOURCE!G331,"??0"),"  ","")&amp;" &lt;&lt; TAM_MAX_BITS) |"&amp; IF(SOURCE!$S$2-3 &gt;= 0, REPT(" ",SOURCE!$S$2-5+4+1-1-LEN(SUBSTITUTE(SUBSTITUTE(TEXT(SOURCE!H331,"????0"),"  ","")," ",""))), "")&amp;
      SUBSTITUTE(SUBSTITUTE(TEXT(SOURCE!H331,"????0"),"  ","")," ","")&amp;","&amp; IF(SOURCE!$T$2-3 &gt;= 0, REPT(" ",SOURCE!$T$2-3-5), "")&amp;
      SOURCE!I331&amp;" | "&amp; IF(SOURCE!$U$2-LEN(SOURCE!I331) &gt;= 0, REPT(" ",SOURCE!$U$2-LEN(SOURCE!I331)), "")&amp;
      SOURCE!J331&amp;      IF(SOURCE!$V$2-LEN(SOURCE!J331) &gt;= 0, REPT(" ",SOURCE!$V$2-LEN(SOURCE!J331)), "")&amp;
  " | "&amp; SOURCE!K331&amp;      IF(SOURCE!$X$2-LEN(SOURCE!K331) &gt;= 0, REPT(" ",SOURCE!$X$2-LEN(SOURCE!K331)), "")&amp;
      "},"&amp;IF(SOURCE!L331&lt;&gt;"",""&amp;SOURCE!L331,"")
 )
)
)</f>
        <v>/*  319 */  { fnCvtTrozG,                   multiply,                    "trz" STD_RIGHT_ARROW "g",                     STD_RIGHT_ARROW " g",                          (0 &lt;&lt; TAM_MAX_BITS) |     0, CAT_DUPL | SLS_ENABLED   | US_ENABLED  },</v>
      </c>
    </row>
    <row r="332" spans="1:1">
      <c r="A332" s="155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",SOURCE!$R$2-LEN(SOURCE!F332)+2), "")&amp;"("&amp;
      SUBSTITUTE(TEXT(SOURCE!G332,"??0"),"  ","")&amp;" &lt;&lt; TAM_MAX_BITS) |"&amp; IF(SOURCE!$S$2-3 &gt;= 0, REPT(" ",SOURCE!$S$2-5+4+1-1-LEN(SUBSTITUTE(SUBSTITUTE(TEXT(SOURCE!H332,"????0"),"  ","")," ",""))), "")&amp;
      SUBSTITUTE(SUBSTITUTE(TEXT(SOURCE!H332,"????0"),"  ","")," ","")&amp;","&amp; IF(SOURCE!$T$2-3 &gt;= 0, REPT(" ",SOURCE!$T$2-3-5), "")&amp;
      SOURCE!I332&amp;" | "&amp; IF(SOURCE!$U$2-LEN(SOURCE!I332) &gt;= 0, REPT(" ",SOURCE!$U$2-LEN(SOURCE!I332)), "")&amp;
      SOURCE!J332&amp;      IF(SOURCE!$V$2-LEN(SOURCE!J332) &gt;= 0, REPT(" ",SOURCE!$V$2-LEN(SOURCE!J332)), "")&amp;
  " | "&amp; SOURCE!K332&amp;      IF(SOURCE!$X$2-LEN(SOURCE!K332) &gt;= 0, REPT(" ",SOURCE!$X$2-LEN(SOURCE!K332)), "")&amp;
      "},"&amp;IF(SOURCE!L332&lt;&gt;"",""&amp;SOURCE!L332,"")
 )
)
)</f>
        <v>/*  320 */  { fnCvtLbfN,                    multiply,                    "lbf" STD_RIGHT_ARROW "N",                     "lbf" STD_RIGHT_ARROW "N",                     (0 &lt;&lt; TAM_MAX_BITS) |     0, CAT_FNCT | SLS_ENABLED   | US_ENABLED  },</v>
      </c>
    </row>
    <row r="333" spans="1:1">
      <c r="A333" s="155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",SOURCE!$R$2-LEN(SOURCE!F333)+2), "")&amp;"("&amp;
      SUBSTITUTE(TEXT(SOURCE!G333,"??0"),"  ","")&amp;" &lt;&lt; TAM_MAX_BITS) |"&amp; IF(SOURCE!$S$2-3 &gt;= 0, REPT(" ",SOURCE!$S$2-5+4+1-1-LEN(SUBSTITUTE(SUBSTITUTE(TEXT(SOURCE!H333,"????0"),"  ","")," ",""))), "")&amp;
      SUBSTITUTE(SUBSTITUTE(TEXT(SOURCE!H333,"????0"),"  ","")," ","")&amp;","&amp; IF(SOURCE!$T$2-3 &gt;= 0, REPT(" ",SOURCE!$T$2-3-5), "")&amp;
      SOURCE!I333&amp;" | "&amp; IF(SOURCE!$U$2-LEN(SOURCE!I333) &gt;= 0, REPT(" ",SOURCE!$U$2-LEN(SOURCE!I333)), "")&amp;
      SOURCE!J333&amp;      IF(SOURCE!$V$2-LEN(SOURCE!J333) &gt;= 0, REPT(" ",SOURCE!$V$2-LEN(SOURCE!J333)), "")&amp;
  " | "&amp; SOURCE!K333&amp;      IF(SOURCE!$X$2-LEN(SOURCE!K333) &gt;= 0, REPT(" ",SOURCE!$X$2-LEN(SOURCE!K333)), "")&amp;
      "},"&amp;IF(SOURCE!L333&lt;&gt;"",""&amp;SOURCE!L333,"")
 )
)
)</f>
        <v>/*  321 */  { fnCvtLbfN,                    divide,                      "N" STD_RIGHT_ARROW "lbf",                     "N" STD_RIGHT_ARROW "lbf",                     (0 &lt;&lt; TAM_MAX_BITS) |     0, CAT_FNCT | SLS_ENABLED   | US_ENABLED  },</v>
      </c>
    </row>
    <row r="334" spans="1:1">
      <c r="A334" s="155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",SOURCE!$R$2-LEN(SOURCE!F334)+2), "")&amp;"("&amp;
      SUBSTITUTE(TEXT(SOURCE!G334,"??0"),"  ","")&amp;" &lt;&lt; TAM_MAX_BITS) |"&amp; IF(SOURCE!$S$2-3 &gt;= 0, REPT(" ",SOURCE!$S$2-5+4+1-1-LEN(SUBSTITUTE(SUBSTITUTE(TEXT(SOURCE!H334,"????0"),"  ","")," ",""))), "")&amp;
      SUBSTITUTE(SUBSTITUTE(TEXT(SOURCE!H334,"????0"),"  ","")," ","")&amp;","&amp; IF(SOURCE!$T$2-3 &gt;= 0, REPT(" ",SOURCE!$T$2-3-5), "")&amp;
      SOURCE!I334&amp;" | "&amp; IF(SOURCE!$U$2-LEN(SOURCE!I334) &gt;= 0, REPT(" ",SOURCE!$U$2-LEN(SOURCE!I334)), "")&amp;
      SOURCE!J334&amp;      IF(SOURCE!$V$2-LEN(SOURCE!J334) &gt;= 0, REPT(" ",SOURCE!$V$2-LEN(SOURCE!J334)), "")&amp;
  " | "&amp; SOURCE!K334&amp;      IF(SOURCE!$X$2-LEN(SOURCE!K334) &gt;= 0, REPT(" ",SOURCE!$X$2-LEN(SOURCE!K334)), "")&amp;
      "},"&amp;IF(SOURCE!L334&lt;&gt;"",""&amp;SOURCE!L334,"")
 )
)
)</f>
        <v>/*  322 */  { fnCvtLyM,                     multiply,                    "l.y." STD_RIGHT_ARROW "m",                    "l.y." STD_RIGHT_ARROW "m",                    (0 &lt;&lt; TAM_MAX_BITS) |     0, CAT_FNCT | SLS_ENABLED   | US_ENABLED  },</v>
      </c>
    </row>
    <row r="335" spans="1:1">
      <c r="A335" s="155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",SOURCE!$R$2-LEN(SOURCE!F335)+2), "")&amp;"("&amp;
      SUBSTITUTE(TEXT(SOURCE!G335,"??0"),"  ","")&amp;" &lt;&lt; TAM_MAX_BITS) |"&amp; IF(SOURCE!$S$2-3 &gt;= 0, REPT(" ",SOURCE!$S$2-5+4+1-1-LEN(SUBSTITUTE(SUBSTITUTE(TEXT(SOURCE!H335,"????0"),"  ","")," ",""))), "")&amp;
      SUBSTITUTE(SUBSTITUTE(TEXT(SOURCE!H335,"????0"),"  ","")," ","")&amp;","&amp; IF(SOURCE!$T$2-3 &gt;= 0, REPT(" ",SOURCE!$T$2-3-5), "")&amp;
      SOURCE!I335&amp;" | "&amp; IF(SOURCE!$U$2-LEN(SOURCE!I335) &gt;= 0, REPT(" ",SOURCE!$U$2-LEN(SOURCE!I335)), "")&amp;
      SOURCE!J335&amp;      IF(SOURCE!$V$2-LEN(SOURCE!J335) &gt;= 0, REPT(" ",SOURCE!$V$2-LEN(SOURCE!J335)), "")&amp;
  " | "&amp; SOURCE!K335&amp;      IF(SOURCE!$X$2-LEN(SOURCE!K335) &gt;= 0, REPT(" ",SOURCE!$X$2-LEN(SOURCE!K335)), "")&amp;
      "},"&amp;IF(SOURCE!L335&lt;&gt;"",""&amp;SOURCE!L335,"")
 )
)
)</f>
        <v>/*  323 */  { fnCvtLyM,                     divide,                      "m" STD_RIGHT_ARROW "l.y.",                    "m" STD_RIGHT_ARROW "l.y.",                    (0 &lt;&lt; TAM_MAX_BITS) |     0, CAT_FNCT | SLS_ENABLED   | US_ENABLED  },</v>
      </c>
    </row>
    <row r="336" spans="1:1">
      <c r="A336" s="155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",SOURCE!$R$2-LEN(SOURCE!F336)+2), "")&amp;"("&amp;
      SUBSTITUTE(TEXT(SOURCE!G336,"??0"),"  ","")&amp;" &lt;&lt; TAM_MAX_BITS) |"&amp; IF(SOURCE!$S$2-3 &gt;= 0, REPT(" ",SOURCE!$S$2-5+4+1-1-LEN(SUBSTITUTE(SUBSTITUTE(TEXT(SOURCE!H336,"????0"),"  ","")," ",""))), "")&amp;
      SUBSTITUTE(SUBSTITUTE(TEXT(SOURCE!H336,"????0"),"  ","")," ","")&amp;","&amp; IF(SOURCE!$T$2-3 &gt;= 0, REPT(" ",SOURCE!$T$2-3-5), "")&amp;
      SOURCE!I336&amp;" | "&amp; IF(SOURCE!$U$2-LEN(SOURCE!I336) &gt;= 0, REPT(" ",SOURCE!$U$2-LEN(SOURCE!I336)), "")&amp;
      SOURCE!J336&amp;      IF(SOURCE!$V$2-LEN(SOURCE!J336) &gt;= 0, REPT(" ",SOURCE!$V$2-LEN(SOURCE!J336)), "")&amp;
  " | "&amp; SOURCE!K336&amp;      IF(SOURCE!$X$2-LEN(SOURCE!K336) &gt;= 0, REPT(" ",SOURCE!$X$2-LEN(SOURCE!K336)), "")&amp;
      "},"&amp;IF(SOURCE!L336&lt;&gt;"",""&amp;SOURCE!L336,"")
 )
)
)</f>
        <v>/*  324 */  { fnCvtMmhgPa,                  multiply,                    "mmH" STD_RIGHT_SHORT_ARROW "Pa",              "mm.Hg",                                       (0 &lt;&lt; TAM_MAX_BITS) |     0, CAT_FNCT | SLS_ENABLED   | US_ENABLED  },</v>
      </c>
    </row>
    <row r="337" spans="1:1">
      <c r="A337" s="155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",SOURCE!$R$2-LEN(SOURCE!F337)+2), "")&amp;"("&amp;
      SUBSTITUTE(TEXT(SOURCE!G337,"??0"),"  ","")&amp;" &lt;&lt; TAM_MAX_BITS) |"&amp; IF(SOURCE!$S$2-3 &gt;= 0, REPT(" ",SOURCE!$S$2-5+4+1-1-LEN(SUBSTITUTE(SUBSTITUTE(TEXT(SOURCE!H337,"????0"),"  ","")," ",""))), "")&amp;
      SUBSTITUTE(SUBSTITUTE(TEXT(SOURCE!H337,"????0"),"  ","")," ","")&amp;","&amp; IF(SOURCE!$T$2-3 &gt;= 0, REPT(" ",SOURCE!$T$2-3-5), "")&amp;
      SOURCE!I337&amp;" | "&amp; IF(SOURCE!$U$2-LEN(SOURCE!I337) &gt;= 0, REPT(" ",SOURCE!$U$2-LEN(SOURCE!I337)), "")&amp;
      SOURCE!J337&amp;      IF(SOURCE!$V$2-LEN(SOURCE!J337) &gt;= 0, REPT(" ",SOURCE!$V$2-LEN(SOURCE!J337)), "")&amp;
  " | "&amp; SOURCE!K337&amp;      IF(SOURCE!$X$2-LEN(SOURCE!K337) &gt;= 0, REPT(" ",SOURCE!$X$2-LEN(SOURCE!K337)), "")&amp;
      "},"&amp;IF(SOURCE!L337&lt;&gt;"",""&amp;SOURCE!L337,"")
 )
)
)</f>
        <v>/*  325 */  { fnCvtMmhgPa,                  multiply,                    "mmH" STD_RIGHT_SHORT_ARROW "Pa",              STD_RIGHT_ARROW " Pa",                         (0 &lt;&lt; TAM_MAX_BITS) |     0, CAT_DUPL | SLS_ENABLED   | US_ENABLED  },</v>
      </c>
    </row>
    <row r="338" spans="1:1">
      <c r="A338" s="155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",SOURCE!$R$2-LEN(SOURCE!F338)+2), "")&amp;"("&amp;
      SUBSTITUTE(TEXT(SOURCE!G338,"??0"),"  ","")&amp;" &lt;&lt; TAM_MAX_BITS) |"&amp; IF(SOURCE!$S$2-3 &gt;= 0, REPT(" ",SOURCE!$S$2-5+4+1-1-LEN(SUBSTITUTE(SUBSTITUTE(TEXT(SOURCE!H338,"????0"),"  ","")," ",""))), "")&amp;
      SUBSTITUTE(SUBSTITUTE(TEXT(SOURCE!H338,"????0"),"  ","")," ","")&amp;","&amp; IF(SOURCE!$T$2-3 &gt;= 0, REPT(" ",SOURCE!$T$2-3-5), "")&amp;
      SOURCE!I338&amp;" | "&amp; IF(SOURCE!$U$2-LEN(SOURCE!I338) &gt;= 0, REPT(" ",SOURCE!$U$2-LEN(SOURCE!I338)), "")&amp;
      SOURCE!J338&amp;      IF(SOURCE!$V$2-LEN(SOURCE!J338) &gt;= 0, REPT(" ",SOURCE!$V$2-LEN(SOURCE!J338)), "")&amp;
  " | "&amp; SOURCE!K338&amp;      IF(SOURCE!$X$2-LEN(SOURCE!K338) &gt;= 0, REPT(" ",SOURCE!$X$2-LEN(SOURCE!K338)), "")&amp;
      "},"&amp;IF(SOURCE!L338&lt;&gt;"",""&amp;SOURCE!L338,"")
 )
)
)</f>
        <v>/*  326 */  { fnCvtMmhgPa,                  divide,                      "Pa" STD_RIGHT_SHORT_ARROW "mmH",              "Pa " STD_RIGHT_ARROW,                         (0 &lt;&lt; TAM_MAX_BITS) |     0, CAT_FNCT | SLS_ENABLED   | US_ENABLED  },</v>
      </c>
    </row>
    <row r="339" spans="1:1">
      <c r="A339" s="155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",SOURCE!$R$2-LEN(SOURCE!F339)+2), "")&amp;"("&amp;
      SUBSTITUTE(TEXT(SOURCE!G339,"??0"),"  ","")&amp;" &lt;&lt; TAM_MAX_BITS) |"&amp; IF(SOURCE!$S$2-3 &gt;= 0, REPT(" ",SOURCE!$S$2-5+4+1-1-LEN(SUBSTITUTE(SUBSTITUTE(TEXT(SOURCE!H339,"????0"),"  ","")," ",""))), "")&amp;
      SUBSTITUTE(SUBSTITUTE(TEXT(SOURCE!H339,"????0"),"  ","")," ","")&amp;","&amp; IF(SOURCE!$T$2-3 &gt;= 0, REPT(" ",SOURCE!$T$2-3-5), "")&amp;
      SOURCE!I339&amp;" | "&amp; IF(SOURCE!$U$2-LEN(SOURCE!I339) &gt;= 0, REPT(" ",SOURCE!$U$2-LEN(SOURCE!I339)), "")&amp;
      SOURCE!J339&amp;      IF(SOURCE!$V$2-LEN(SOURCE!J339) &gt;= 0, REPT(" ",SOURCE!$V$2-LEN(SOURCE!J339)), "")&amp;
  " | "&amp; SOURCE!K339&amp;      IF(SOURCE!$X$2-LEN(SOURCE!K339) &gt;= 0, REPT(" ",SOURCE!$X$2-LEN(SOURCE!K339)), "")&amp;
      "},"&amp;IF(SOURCE!L339&lt;&gt;"",""&amp;SOURCE!L339,"")
 )
)
)</f>
        <v>/*  327 */  { fnCvtMmhgPa,                  divide,                      "Pa" STD_RIGHT_SHORT_ARROW "mmH",              "mm.Hg",                                       (0 &lt;&lt; TAM_MAX_BITS) |     0, CAT_DUPL | SLS_ENABLED   | US_ENABLED  },</v>
      </c>
    </row>
    <row r="340" spans="1:1">
      <c r="A340" s="155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",SOURCE!$R$2-LEN(SOURCE!F340)+2), "")&amp;"("&amp;
      SUBSTITUTE(TEXT(SOURCE!G340,"??0"),"  ","")&amp;" &lt;&lt; TAM_MAX_BITS) |"&amp; IF(SOURCE!$S$2-3 &gt;= 0, REPT(" ",SOURCE!$S$2-5+4+1-1-LEN(SUBSTITUTE(SUBSTITUTE(TEXT(SOURCE!H340,"????0"),"  ","")," ",""))), "")&amp;
      SUBSTITUTE(SUBSTITUTE(TEXT(SOURCE!H340,"????0"),"  ","")," ","")&amp;","&amp; IF(SOURCE!$T$2-3 &gt;= 0, REPT(" ",SOURCE!$T$2-3-5), "")&amp;
      SOURCE!I340&amp;" | "&amp; IF(SOURCE!$U$2-LEN(SOURCE!I340) &gt;= 0, REPT(" ",SOURCE!$U$2-LEN(SOURCE!I340)), "")&amp;
      SOURCE!J340&amp;      IF(SOURCE!$V$2-LEN(SOURCE!J340) &gt;= 0, REPT(" ",SOURCE!$V$2-LEN(SOURCE!J340)), "")&amp;
  " | "&amp; SOURCE!K340&amp;      IF(SOURCE!$X$2-LEN(SOURCE!K340) &gt;= 0, REPT(" ",SOURCE!$X$2-LEN(SOURCE!K340)), "")&amp;
      "},"&amp;IF(SOURCE!L340&lt;&gt;"",""&amp;SOURCE!L340,"")
 )
)
)</f>
        <v>/*  328 */  { fnCvtMiKm,                    multiply,                    "mi." STD_RIGHT_ARROW "km",                    "mi." STD_RIGHT_ARROW "km",                    (0 &lt;&lt; TAM_MAX_BITS) |     0, CAT_FNCT | SLS_ENABLED   | US_ENABLED  },</v>
      </c>
    </row>
    <row r="341" spans="1:1">
      <c r="A341" s="155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",SOURCE!$R$2-LEN(SOURCE!F341)+2), "")&amp;"("&amp;
      SUBSTITUTE(TEXT(SOURCE!G341,"??0"),"  ","")&amp;" &lt;&lt; TAM_MAX_BITS) |"&amp; IF(SOURCE!$S$2-3 &gt;= 0, REPT(" ",SOURCE!$S$2-5+4+1-1-LEN(SUBSTITUTE(SUBSTITUTE(TEXT(SOURCE!H341,"????0"),"  ","")," ",""))), "")&amp;
      SUBSTITUTE(SUBSTITUTE(TEXT(SOURCE!H341,"????0"),"  ","")," ","")&amp;","&amp; IF(SOURCE!$T$2-3 &gt;= 0, REPT(" ",SOURCE!$T$2-3-5), "")&amp;
      SOURCE!I341&amp;" | "&amp; IF(SOURCE!$U$2-LEN(SOURCE!I341) &gt;= 0, REPT(" ",SOURCE!$U$2-LEN(SOURCE!I341)), "")&amp;
      SOURCE!J341&amp;      IF(SOURCE!$V$2-LEN(SOURCE!J341) &gt;= 0, REPT(" ",SOURCE!$V$2-LEN(SOURCE!J341)), "")&amp;
  " | "&amp; SOURCE!K341&amp;      IF(SOURCE!$X$2-LEN(SOURCE!K341) &gt;= 0, REPT(" ",SOURCE!$X$2-LEN(SOURCE!K341)), "")&amp;
      "},"&amp;IF(SOURCE!L341&lt;&gt;"",""&amp;SOURCE!L341,"")
 )
)
)</f>
        <v>/*  329 */  { fnCvtMiKm,                    divide,                      "km" STD_RIGHT_ARROW "mi.",                    "km" STD_RIGHT_ARROW "mi.",                    (0 &lt;&lt; TAM_MAX_BITS) |     0, CAT_FNCT | SLS_ENABLED   | US_ENABLED  },</v>
      </c>
    </row>
    <row r="342" spans="1:1">
      <c r="A342" s="155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",SOURCE!$R$2-LEN(SOURCE!F342)+2), "")&amp;"("&amp;
      SUBSTITUTE(TEXT(SOURCE!G342,"??0"),"  ","")&amp;" &lt;&lt; TAM_MAX_BITS) |"&amp; IF(SOURCE!$S$2-3 &gt;= 0, REPT(" ",SOURCE!$S$2-5+4+1-1-LEN(SUBSTITUTE(SUBSTITUTE(TEXT(SOURCE!H342,"????0"),"  ","")," ",""))), "")&amp;
      SUBSTITUTE(SUBSTITUTE(TEXT(SOURCE!H342,"????0"),"  ","")," ","")&amp;","&amp; IF(SOURCE!$T$2-3 &gt;= 0, REPT(" ",SOURCE!$T$2-3-5), "")&amp;
      SOURCE!I342&amp;" | "&amp; IF(SOURCE!$U$2-LEN(SOURCE!I342) &gt;= 0, REPT(" ",SOURCE!$U$2-LEN(SOURCE!I342)), "")&amp;
      SOURCE!J342&amp;      IF(SOURCE!$V$2-LEN(SOURCE!J342) &gt;= 0, REPT(" ",SOURCE!$V$2-LEN(SOURCE!J342)), "")&amp;
  " | "&amp; SOURCE!K342&amp;      IF(SOURCE!$X$2-LEN(SOURCE!K342) &gt;= 0, REPT(" ",SOURCE!$X$2-LEN(SOURCE!K342)), "")&amp;
      "},"&amp;IF(SOURCE!L342&lt;&gt;"",""&amp;SOURCE!L342,"")
 )
)
)</f>
        <v>/*  330 */  { fnCvtNmiKm,                   divide,                      "km" STD_RIGHT_ARROW "nmi",                    "km" STD_RIGHT_ARROW "nmi",                    (0 &lt;&lt; TAM_MAX_BITS) |     0, CAT_FNCT | SLS_ENABLED   | US_ENABLED  },</v>
      </c>
    </row>
    <row r="343" spans="1:1">
      <c r="A343" s="155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",SOURCE!$R$2-LEN(SOURCE!F343)+2), "")&amp;"("&amp;
      SUBSTITUTE(TEXT(SOURCE!G343,"??0"),"  ","")&amp;" &lt;&lt; TAM_MAX_BITS) |"&amp; IF(SOURCE!$S$2-3 &gt;= 0, REPT(" ",SOURCE!$S$2-5+4+1-1-LEN(SUBSTITUTE(SUBSTITUTE(TEXT(SOURCE!H343,"????0"),"  ","")," ",""))), "")&amp;
      SUBSTITUTE(SUBSTITUTE(TEXT(SOURCE!H343,"????0"),"  ","")," ","")&amp;","&amp; IF(SOURCE!$T$2-3 &gt;= 0, REPT(" ",SOURCE!$T$2-3-5), "")&amp;
      SOURCE!I343&amp;" | "&amp; IF(SOURCE!$U$2-LEN(SOURCE!I343) &gt;= 0, REPT(" ",SOURCE!$U$2-LEN(SOURCE!I343)), "")&amp;
      SOURCE!J343&amp;      IF(SOURCE!$V$2-LEN(SOURCE!J343) &gt;= 0, REPT(" ",SOURCE!$V$2-LEN(SOURCE!J343)), "")&amp;
  " | "&amp; SOURCE!K343&amp;      IF(SOURCE!$X$2-LEN(SOURCE!K343) &gt;= 0, REPT(" ",SOURCE!$X$2-LEN(SOURCE!K343)), "")&amp;
      "},"&amp;IF(SOURCE!L343&lt;&gt;"",""&amp;SOURCE!L343,"")
 )
)
)</f>
        <v>/*  331 */  { fnCvtNmiKm,                   multiply,                    "nmi" STD_RIGHT_ARROW "km",                    "nmi" STD_RIGHT_ARROW "km",                    (0 &lt;&lt; TAM_MAX_BITS) |     0, CAT_FNCT | SLS_ENABLED   | US_ENABLED  },</v>
      </c>
    </row>
    <row r="344" spans="1:1">
      <c r="A344" s="155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",SOURCE!$R$2-LEN(SOURCE!F344)+2), "")&amp;"("&amp;
      SUBSTITUTE(TEXT(SOURCE!G344,"??0"),"  ","")&amp;" &lt;&lt; TAM_MAX_BITS) |"&amp; IF(SOURCE!$S$2-3 &gt;= 0, REPT(" ",SOURCE!$S$2-5+4+1-1-LEN(SUBSTITUTE(SUBSTITUTE(TEXT(SOURCE!H344,"????0"),"  ","")," ",""))), "")&amp;
      SUBSTITUTE(SUBSTITUTE(TEXT(SOURCE!H344,"????0"),"  ","")," ","")&amp;","&amp; IF(SOURCE!$T$2-3 &gt;= 0, REPT(" ",SOURCE!$T$2-3-5), "")&amp;
      SOURCE!I344&amp;" | "&amp; IF(SOURCE!$U$2-LEN(SOURCE!I344) &gt;= 0, REPT(" ",SOURCE!$U$2-LEN(SOURCE!I344)), "")&amp;
      SOURCE!J344&amp;      IF(SOURCE!$V$2-LEN(SOURCE!J344) &gt;= 0, REPT(" ",SOURCE!$V$2-LEN(SOURCE!J344)), "")&amp;
  " | "&amp; SOURCE!K344&amp;      IF(SOURCE!$X$2-LEN(SOURCE!K344) &gt;= 0, REPT(" ",SOURCE!$X$2-LEN(SOURCE!K344)), "")&amp;
      "},"&amp;IF(SOURCE!L344&lt;&gt;"",""&amp;SOURCE!L344,"")
 )
)
)</f>
        <v>/*  332 */  { fnCvtPcM,                     divide,                      "m" STD_RIGHT_ARROW "pc",                      "m" STD_RIGHT_ARROW "pc",                      (0 &lt;&lt; TAM_MAX_BITS) |     0, CAT_FNCT | SLS_ENABLED   | US_ENABLED  },</v>
      </c>
    </row>
    <row r="345" spans="1:1">
      <c r="A345" s="155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",SOURCE!$R$2-LEN(SOURCE!F345)+2), "")&amp;"("&amp;
      SUBSTITUTE(TEXT(SOURCE!G345,"??0"),"  ","")&amp;" &lt;&lt; TAM_MAX_BITS) |"&amp; IF(SOURCE!$S$2-3 &gt;= 0, REPT(" ",SOURCE!$S$2-5+4+1-1-LEN(SUBSTITUTE(SUBSTITUTE(TEXT(SOURCE!H345,"????0"),"  ","")," ",""))), "")&amp;
      SUBSTITUTE(SUBSTITUTE(TEXT(SOURCE!H345,"????0"),"  ","")," ","")&amp;","&amp; IF(SOURCE!$T$2-3 &gt;= 0, REPT(" ",SOURCE!$T$2-3-5), "")&amp;
      SOURCE!I345&amp;" | "&amp; IF(SOURCE!$U$2-LEN(SOURCE!I345) &gt;= 0, REPT(" ",SOURCE!$U$2-LEN(SOURCE!I345)), "")&amp;
      SOURCE!J345&amp;      IF(SOURCE!$V$2-LEN(SOURCE!J345) &gt;= 0, REPT(" ",SOURCE!$V$2-LEN(SOURCE!J345)), "")&amp;
  " | "&amp; SOURCE!K345&amp;      IF(SOURCE!$X$2-LEN(SOURCE!K345) &gt;= 0, REPT(" ",SOURCE!$X$2-LEN(SOURCE!K345)), "")&amp;
      "},"&amp;IF(SOURCE!L345&lt;&gt;"",""&amp;SOURCE!L345,"")
 )
)
)</f>
        <v>/*  333 */  { fnCvtPcM,                     multiply,                    "pc" STD_RIGHT_ARROW "m",                      "pc" STD_RIGHT_ARROW "m",                      (0 &lt;&lt; TAM_MAX_BITS) |     0, CAT_FNCT | SLS_ENABLED   | US_ENABLED  },</v>
      </c>
    </row>
    <row r="346" spans="1:1">
      <c r="A346" s="155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",SOURCE!$R$2-LEN(SOURCE!F346)+2), "")&amp;"("&amp;
      SUBSTITUTE(TEXT(SOURCE!G346,"??0"),"  ","")&amp;" &lt;&lt; TAM_MAX_BITS) |"&amp; IF(SOURCE!$S$2-3 &gt;= 0, REPT(" ",SOURCE!$S$2-5+4+1-1-LEN(SUBSTITUTE(SUBSTITUTE(TEXT(SOURCE!H346,"????0"),"  ","")," ",""))), "")&amp;
      SUBSTITUTE(SUBSTITUTE(TEXT(SOURCE!H346,"????0"),"  ","")," ","")&amp;","&amp; IF(SOURCE!$T$2-3 &gt;= 0, REPT(" ",SOURCE!$T$2-3-5), "")&amp;
      SOURCE!I346&amp;" | "&amp; IF(SOURCE!$U$2-LEN(SOURCE!I346) &gt;= 0, REPT(" ",SOURCE!$U$2-LEN(SOURCE!I346)), "")&amp;
      SOURCE!J346&amp;      IF(SOURCE!$V$2-LEN(SOURCE!J346) &gt;= 0, REPT(" ",SOURCE!$V$2-LEN(SOURCE!J346)), "")&amp;
  " | "&amp; SOURCE!K346&amp;      IF(SOURCE!$X$2-LEN(SOURCE!K346) &gt;= 0, REPT(" ",SOURCE!$X$2-LEN(SOURCE!K346)), "")&amp;
      "},"&amp;IF(SOURCE!L346&lt;&gt;"",""&amp;SOURCE!L346,"")
 )
)
)</f>
        <v>/*  334 */  { fnCvtPointMm,                 divide,                      "mm" STD_RIGHT_ARROW "pt.",                    "mm " STD_RIGHT_ARROW,                         (0 &lt;&lt; TAM_MAX_BITS) |     0, CAT_DUPL | SLS_ENABLED   | US_ENABLED  },</v>
      </c>
    </row>
    <row r="347" spans="1:1">
      <c r="A347" s="155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",SOURCE!$R$2-LEN(SOURCE!F347)+2), "")&amp;"("&amp;
      SUBSTITUTE(TEXT(SOURCE!G347,"??0"),"  ","")&amp;" &lt;&lt; TAM_MAX_BITS) |"&amp; IF(SOURCE!$S$2-3 &gt;= 0, REPT(" ",SOURCE!$S$2-5+4+1-1-LEN(SUBSTITUTE(SUBSTITUTE(TEXT(SOURCE!H347,"????0"),"  ","")," ",""))), "")&amp;
      SUBSTITUTE(SUBSTITUTE(TEXT(SOURCE!H347,"????0"),"  ","")," ","")&amp;","&amp; IF(SOURCE!$T$2-3 &gt;= 0, REPT(" ",SOURCE!$T$2-3-5), "")&amp;
      SOURCE!I347&amp;" | "&amp; IF(SOURCE!$U$2-LEN(SOURCE!I347) &gt;= 0, REPT(" ",SOURCE!$U$2-LEN(SOURCE!I347)), "")&amp;
      SOURCE!J347&amp;      IF(SOURCE!$V$2-LEN(SOURCE!J347) &gt;= 0, REPT(" ",SOURCE!$V$2-LEN(SOURCE!J347)), "")&amp;
  " | "&amp; SOURCE!K347&amp;      IF(SOURCE!$X$2-LEN(SOURCE!K347) &gt;= 0, REPT(" ",SOURCE!$X$2-LEN(SOURCE!K347)), "")&amp;
      "},"&amp;IF(SOURCE!L347&lt;&gt;"",""&amp;SOURCE!L347,"")
 )
)
)</f>
        <v>/*  335 */  { fnCvtPointMm,                 divide,                      "mm" STD_RIGHT_ARROW "pt.",                    "point",                                       (0 &lt;&lt; TAM_MAX_BITS) |     0, CAT_FNCT | SLS_ENABLED   | US_ENABLED  },</v>
      </c>
    </row>
    <row r="348" spans="1:1">
      <c r="A348" s="155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",SOURCE!$R$2-LEN(SOURCE!F348)+2), "")&amp;"("&amp;
      SUBSTITUTE(TEXT(SOURCE!G348,"??0"),"  ","")&amp;" &lt;&lt; TAM_MAX_BITS) |"&amp; IF(SOURCE!$S$2-3 &gt;= 0, REPT(" ",SOURCE!$S$2-5+4+1-1-LEN(SUBSTITUTE(SUBSTITUTE(TEXT(SOURCE!H348,"????0"),"  ","")," ",""))), "")&amp;
      SUBSTITUTE(SUBSTITUTE(TEXT(SOURCE!H348,"????0"),"  ","")," ","")&amp;","&amp; IF(SOURCE!$T$2-3 &gt;= 0, REPT(" ",SOURCE!$T$2-3-5), "")&amp;
      SOURCE!I348&amp;" | "&amp; IF(SOURCE!$U$2-LEN(SOURCE!I348) &gt;= 0, REPT(" ",SOURCE!$U$2-LEN(SOURCE!I348)), "")&amp;
      SOURCE!J348&amp;      IF(SOURCE!$V$2-LEN(SOURCE!J348) &gt;= 0, REPT(" ",SOURCE!$V$2-LEN(SOURCE!J348)), "")&amp;
  " | "&amp; SOURCE!K348&amp;      IF(SOURCE!$X$2-LEN(SOURCE!K348) &gt;= 0, REPT(" ",SOURCE!$X$2-LEN(SOURCE!K348)), "")&amp;
      "},"&amp;IF(SOURCE!L348&lt;&gt;"",""&amp;SOURCE!L348,"")
 )
)
)</f>
        <v>/*  336 */  { fnCvtPointMm,                 divide,                      "mm" STD_RIGHT_ARROW "pt.",                    STD_SPACE_HAIR,                                (0 &lt;&lt; TAM_MAX_BITS) |     0, CAT_DUPL | SLS_ENABLED   | US_ENABLED  },</v>
      </c>
    </row>
    <row r="349" spans="1:1">
      <c r="A349" s="155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",SOURCE!$R$2-LEN(SOURCE!F349)+2), "")&amp;"("&amp;
      SUBSTITUTE(TEXT(SOURCE!G349,"??0"),"  ","")&amp;" &lt;&lt; TAM_MAX_BITS) |"&amp; IF(SOURCE!$S$2-3 &gt;= 0, REPT(" ",SOURCE!$S$2-5+4+1-1-LEN(SUBSTITUTE(SUBSTITUTE(TEXT(SOURCE!H349,"????0"),"  ","")," ",""))), "")&amp;
      SUBSTITUTE(SUBSTITUTE(TEXT(SOURCE!H349,"????0"),"  ","")," ","")&amp;","&amp; IF(SOURCE!$T$2-3 &gt;= 0, REPT(" ",SOURCE!$T$2-3-5), "")&amp;
      SOURCE!I349&amp;" | "&amp; IF(SOURCE!$U$2-LEN(SOURCE!I349) &gt;= 0, REPT(" ",SOURCE!$U$2-LEN(SOURCE!I349)), "")&amp;
      SOURCE!J349&amp;      IF(SOURCE!$V$2-LEN(SOURCE!J349) &gt;= 0, REPT(" ",SOURCE!$V$2-LEN(SOURCE!J349)), "")&amp;
  " | "&amp; SOURCE!K349&amp;      IF(SOURCE!$X$2-LEN(SOURCE!K349) &gt;= 0, REPT(" ",SOURCE!$X$2-LEN(SOURCE!K349)), "")&amp;
      "},"&amp;IF(SOURCE!L349&lt;&gt;"",""&amp;SOURCE!L349,"")
 )
)
)</f>
        <v>/*  337 */  { fnCvtPointMm,                 multiply,                    "pt." STD_RIGHT_ARROW "mm",                    "point",                                       (0 &lt;&lt; TAM_MAX_BITS) |     0, CAT_FNCT | SLS_ENABLED   | US_ENABLED  },</v>
      </c>
    </row>
    <row r="350" spans="1:1">
      <c r="A350" s="155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",SOURCE!$R$2-LEN(SOURCE!F350)+2), "")&amp;"("&amp;
      SUBSTITUTE(TEXT(SOURCE!G350,"??0"),"  ","")&amp;" &lt;&lt; TAM_MAX_BITS) |"&amp; IF(SOURCE!$S$2-3 &gt;= 0, REPT(" ",SOURCE!$S$2-5+4+1-1-LEN(SUBSTITUTE(SUBSTITUTE(TEXT(SOURCE!H350,"????0"),"  ","")," ",""))), "")&amp;
      SUBSTITUTE(SUBSTITUTE(TEXT(SOURCE!H350,"????0"),"  ","")," ","")&amp;","&amp; IF(SOURCE!$T$2-3 &gt;= 0, REPT(" ",SOURCE!$T$2-3-5), "")&amp;
      SOURCE!I350&amp;" | "&amp; IF(SOURCE!$U$2-LEN(SOURCE!I350) &gt;= 0, REPT(" ",SOURCE!$U$2-LEN(SOURCE!I350)), "")&amp;
      SOURCE!J350&amp;      IF(SOURCE!$V$2-LEN(SOURCE!J350) &gt;= 0, REPT(" ",SOURCE!$V$2-LEN(SOURCE!J350)), "")&amp;
  " | "&amp; SOURCE!K350&amp;      IF(SOURCE!$X$2-LEN(SOURCE!K350) &gt;= 0, REPT(" ",SOURCE!$X$2-LEN(SOURCE!K350)), "")&amp;
      "},"&amp;IF(SOURCE!L350&lt;&gt;"",""&amp;SOURCE!L350,"")
 )
)
)</f>
        <v>/*  338 */  { fnCvtPointMm,                 multiply,                    "pt." STD_RIGHT_ARROW "mm",                    STD_RIGHT_ARROW " mm",                         (0 &lt;&lt; TAM_MAX_BITS) |     0, CAT_DUPL | SLS_ENABLED   | US_ENABLED  },</v>
      </c>
    </row>
    <row r="351" spans="1:1">
      <c r="A351" s="155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",SOURCE!$R$2-LEN(SOURCE!F351)+2), "")&amp;"("&amp;
      SUBSTITUTE(TEXT(SOURCE!G351,"??0"),"  ","")&amp;" &lt;&lt; TAM_MAX_BITS) |"&amp; IF(SOURCE!$S$2-3 &gt;= 0, REPT(" ",SOURCE!$S$2-5+4+1-1-LEN(SUBSTITUTE(SUBSTITUTE(TEXT(SOURCE!H351,"????0"),"  ","")," ",""))), "")&amp;
      SUBSTITUTE(SUBSTITUTE(TEXT(SOURCE!H351,"????0"),"  ","")," ","")&amp;","&amp; IF(SOURCE!$T$2-3 &gt;= 0, REPT(" ",SOURCE!$T$2-3-5), "")&amp;
      SOURCE!I351&amp;" | "&amp; IF(SOURCE!$U$2-LEN(SOURCE!I351) &gt;= 0, REPT(" ",SOURCE!$U$2-LEN(SOURCE!I351)), "")&amp;
      SOURCE!J351&amp;      IF(SOURCE!$V$2-LEN(SOURCE!J351) &gt;= 0, REPT(" ",SOURCE!$V$2-LEN(SOURCE!J351)), "")&amp;
  " | "&amp; SOURCE!K351&amp;      IF(SOURCE!$X$2-LEN(SOURCE!K351) &gt;= 0, REPT(" ",SOURCE!$X$2-LEN(SOURCE!K351)), "")&amp;
      "},"&amp;IF(SOURCE!L351&lt;&gt;"",""&amp;SOURCE!L351,"")
 )
)
)</f>
        <v>/*  339 */  { fnCvtPointMm,                 multiply,                    "pt." STD_RIGHT_ARROW "mm",                    STD_SPACE_HAIR,                                (0 &lt;&lt; TAM_MAX_BITS) |     0, CAT_DUPL | SLS_ENABLED   | US_ENABLED  },</v>
      </c>
    </row>
    <row r="352" spans="1:1">
      <c r="A352" s="155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",SOURCE!$R$2-LEN(SOURCE!F352)+2), "")&amp;"("&amp;
      SUBSTITUTE(TEXT(SOURCE!G352,"??0"),"  ","")&amp;" &lt;&lt; TAM_MAX_BITS) |"&amp; IF(SOURCE!$S$2-3 &gt;= 0, REPT(" ",SOURCE!$S$2-5+4+1-1-LEN(SUBSTITUTE(SUBSTITUTE(TEXT(SOURCE!H352,"????0"),"  ","")," ",""))), "")&amp;
      SUBSTITUTE(SUBSTITUTE(TEXT(SOURCE!H352,"????0"),"  ","")," ","")&amp;","&amp; IF(SOURCE!$T$2-3 &gt;= 0, REPT(" ",SOURCE!$T$2-3-5), "")&amp;
      SOURCE!I352&amp;" | "&amp; IF(SOURCE!$U$2-LEN(SOURCE!I352) &gt;= 0, REPT(" ",SOURCE!$U$2-LEN(SOURCE!I352)), "")&amp;
      SOURCE!J352&amp;      IF(SOURCE!$V$2-LEN(SOURCE!J352) &gt;= 0, REPT(" ",SOURCE!$V$2-LEN(SOURCE!J352)), "")&amp;
  " | "&amp; SOURCE!K352&amp;      IF(SOURCE!$X$2-LEN(SOURCE!K352) &gt;= 0, REPT(" ",SOURCE!$X$2-LEN(SOURCE!K352)), "")&amp;
      "},"&amp;IF(SOURCE!L352&lt;&gt;"",""&amp;SOURCE!L352,"")
 )
)
)</f>
        <v>/*  340 */  { fnCvtYardM,                   divide,                      "m" STD_RIGHT_ARROW "yd.",                     "m" STD_RIGHT_ARROW "yd.",                     (0 &lt;&lt; TAM_MAX_BITS) |     0, CAT_FNCT | SLS_ENABLED   | US_ENABLED  },</v>
      </c>
    </row>
    <row r="353" spans="1:1">
      <c r="A353" s="155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",SOURCE!$R$2-LEN(SOURCE!F353)+2), "")&amp;"("&amp;
      SUBSTITUTE(TEXT(SOURCE!G353,"??0"),"  ","")&amp;" &lt;&lt; TAM_MAX_BITS) |"&amp; IF(SOURCE!$S$2-3 &gt;= 0, REPT(" ",SOURCE!$S$2-5+4+1-1-LEN(SUBSTITUTE(SUBSTITUTE(TEXT(SOURCE!H353,"????0"),"  ","")," ",""))), "")&amp;
      SUBSTITUTE(SUBSTITUTE(TEXT(SOURCE!H353,"????0"),"  ","")," ","")&amp;","&amp; IF(SOURCE!$T$2-3 &gt;= 0, REPT(" ",SOURCE!$T$2-3-5), "")&amp;
      SOURCE!I353&amp;" | "&amp; IF(SOURCE!$U$2-LEN(SOURCE!I353) &gt;= 0, REPT(" ",SOURCE!$U$2-LEN(SOURCE!I353)), "")&amp;
      SOURCE!J353&amp;      IF(SOURCE!$V$2-LEN(SOURCE!J353) &gt;= 0, REPT(" ",SOURCE!$V$2-LEN(SOURCE!J353)), "")&amp;
  " | "&amp; SOURCE!K353&amp;      IF(SOURCE!$X$2-LEN(SOURCE!K353) &gt;= 0, REPT(" ",SOURCE!$X$2-LEN(SOURCE!K353)), "")&amp;
      "},"&amp;IF(SOURCE!L353&lt;&gt;"",""&amp;SOURCE!L353,"")
 )
)
)</f>
        <v>/*  341 */  { fnCvtYardM,                   multiply,                    "yd." STD_RIGHT_ARROW "m",                     "yd." STD_RIGHT_ARROW "m",                     (0 &lt;&lt; TAM_MAX_BITS) |     0, CAT_FNCT | SLS_ENABLED   | US_ENABLED  },</v>
      </c>
    </row>
    <row r="354" spans="1:1">
      <c r="A354" s="155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",SOURCE!$R$2-LEN(SOURCE!F354)+2), "")&amp;"("&amp;
      SUBSTITUTE(TEXT(SOURCE!G354,"??0"),"  ","")&amp;" &lt;&lt; TAM_MAX_BITS) |"&amp; IF(SOURCE!$S$2-3 &gt;= 0, REPT(" ",SOURCE!$S$2-5+4+1-1-LEN(SUBSTITUTE(SUBSTITUTE(TEXT(SOURCE!H354,"????0"),"  ","")," ",""))), "")&amp;
      SUBSTITUTE(SUBSTITUTE(TEXT(SOURCE!H354,"????0"),"  ","")," ","")&amp;","&amp; IF(SOURCE!$T$2-3 &gt;= 0, REPT(" ",SOURCE!$T$2-3-5), "")&amp;
      SOURCE!I354&amp;" | "&amp; IF(SOURCE!$U$2-LEN(SOURCE!I354) &gt;= 0, REPT(" ",SOURCE!$U$2-LEN(SOURCE!I354)), "")&amp;
      SOURCE!J354&amp;      IF(SOURCE!$V$2-LEN(SOURCE!J354) &gt;= 0, REPT(" ",SOURCE!$V$2-LEN(SOURCE!J354)), "")&amp;
  " | "&amp; SOURCE!K354&amp;      IF(SOURCE!$X$2-LEN(SOURCE!K354) &gt;= 0, REPT(" ",SOURCE!$X$2-LEN(SOURCE!K354)), "")&amp;
      "},"&amp;IF(SOURCE!L354&lt;&gt;"",""&amp;SOURCE!L354,"")
 )
)
)</f>
        <v>/*  342 */  { fnCvtPsiPa,                   multiply,                    "psi" STD_RIGHT_ARROW "Pa",                    "psi" STD_RIGHT_ARROW "Pa",                    (0 &lt;&lt; TAM_MAX_BITS) |     0, CAT_FNCT | SLS_ENABLED   | US_ENABLED  },</v>
      </c>
    </row>
    <row r="355" spans="1:1">
      <c r="A355" s="155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",SOURCE!$R$2-LEN(SOURCE!F355)+2), "")&amp;"("&amp;
      SUBSTITUTE(TEXT(SOURCE!G355,"??0"),"  ","")&amp;" &lt;&lt; TAM_MAX_BITS) |"&amp; IF(SOURCE!$S$2-3 &gt;= 0, REPT(" ",SOURCE!$S$2-5+4+1-1-LEN(SUBSTITUTE(SUBSTITUTE(TEXT(SOURCE!H355,"????0"),"  ","")," ",""))), "")&amp;
      SUBSTITUTE(SUBSTITUTE(TEXT(SOURCE!H355,"????0"),"  ","")," ","")&amp;","&amp; IF(SOURCE!$T$2-3 &gt;= 0, REPT(" ",SOURCE!$T$2-3-5), "")&amp;
      SOURCE!I355&amp;" | "&amp; IF(SOURCE!$U$2-LEN(SOURCE!I355) &gt;= 0, REPT(" ",SOURCE!$U$2-LEN(SOURCE!I355)), "")&amp;
      SOURCE!J355&amp;      IF(SOURCE!$V$2-LEN(SOURCE!J355) &gt;= 0, REPT(" ",SOURCE!$V$2-LEN(SOURCE!J355)), "")&amp;
  " | "&amp; SOURCE!K355&amp;      IF(SOURCE!$X$2-LEN(SOURCE!K355) &gt;= 0, REPT(" ",SOURCE!$X$2-LEN(SOURCE!K355)), "")&amp;
      "},"&amp;IF(SOURCE!L355&lt;&gt;"",""&amp;SOURCE!L355,"")
 )
)
)</f>
        <v>/*  343 */  { fnCvtPsiPa,                   divide,                      "Pa" STD_RIGHT_ARROW "psi",                    "Pa" STD_RIGHT_ARROW "psi",                    (0 &lt;&lt; TAM_MAX_BITS) |     0, CAT_FNCT | SLS_ENABLED   | US_ENABLED  },</v>
      </c>
    </row>
    <row r="356" spans="1:1">
      <c r="A356" s="155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",SOURCE!$R$2-LEN(SOURCE!F356)+2), "")&amp;"("&amp;
      SUBSTITUTE(TEXT(SOURCE!G356,"??0"),"  ","")&amp;" &lt;&lt; TAM_MAX_BITS) |"&amp; IF(SOURCE!$S$2-3 &gt;= 0, REPT(" ",SOURCE!$S$2-5+4+1-1-LEN(SUBSTITUTE(SUBSTITUTE(TEXT(SOURCE!H356,"????0"),"  ","")," ",""))), "")&amp;
      SUBSTITUTE(SUBSTITUTE(TEXT(SOURCE!H356,"????0"),"  ","")," ","")&amp;","&amp; IF(SOURCE!$T$2-3 &gt;= 0, REPT(" ",SOURCE!$T$2-3-5), "")&amp;
      SOURCE!I356&amp;" | "&amp; IF(SOURCE!$U$2-LEN(SOURCE!I356) &gt;= 0, REPT(" ",SOURCE!$U$2-LEN(SOURCE!I356)), "")&amp;
      SOURCE!J356&amp;      IF(SOURCE!$V$2-LEN(SOURCE!J356) &gt;= 0, REPT(" ",SOURCE!$V$2-LEN(SOURCE!J356)), "")&amp;
  " | "&amp; SOURCE!K356&amp;      IF(SOURCE!$X$2-LEN(SOURCE!K356) &gt;= 0, REPT(" ",SOURCE!$X$2-LEN(SOURCE!K356)), "")&amp;
      "},"&amp;IF(SOURCE!L356&lt;&gt;"",""&amp;SOURCE!L356,"")
 )
)
)</f>
        <v>/*  344 */  { fnCvtTorrPa,                  divide,                      "Pa" STD_RIGHT_ARROW "tor",                    "Pa " STD_RIGHT_ARROW,                         (0 &lt;&lt; TAM_MAX_BITS) |     0, CAT_FNCT | SLS_ENABLED   | US_ENABLED  },</v>
      </c>
    </row>
    <row r="357" spans="1:1">
      <c r="A357" s="155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",SOURCE!$R$2-LEN(SOURCE!F357)+2), "")&amp;"("&amp;
      SUBSTITUTE(TEXT(SOURCE!G357,"??0"),"  ","")&amp;" &lt;&lt; TAM_MAX_BITS) |"&amp; IF(SOURCE!$S$2-3 &gt;= 0, REPT(" ",SOURCE!$S$2-5+4+1-1-LEN(SUBSTITUTE(SUBSTITUTE(TEXT(SOURCE!H357,"????0"),"  ","")," ",""))), "")&amp;
      SUBSTITUTE(SUBSTITUTE(TEXT(SOURCE!H357,"????0"),"  ","")," ","")&amp;","&amp; IF(SOURCE!$T$2-3 &gt;= 0, REPT(" ",SOURCE!$T$2-3-5), "")&amp;
      SOURCE!I357&amp;" | "&amp; IF(SOURCE!$U$2-LEN(SOURCE!I357) &gt;= 0, REPT(" ",SOURCE!$U$2-LEN(SOURCE!I357)), "")&amp;
      SOURCE!J357&amp;      IF(SOURCE!$V$2-LEN(SOURCE!J357) &gt;= 0, REPT(" ",SOURCE!$V$2-LEN(SOURCE!J357)), "")&amp;
  " | "&amp; SOURCE!K357&amp;      IF(SOURCE!$X$2-LEN(SOURCE!K357) &gt;= 0, REPT(" ",SOURCE!$X$2-LEN(SOURCE!K357)), "")&amp;
      "},"&amp;IF(SOURCE!L357&lt;&gt;"",""&amp;SOURCE!L357,"")
 )
)
)</f>
        <v>/*  345 */  { fnCvtTorrPa,                  divide,                      "Pa" STD_RIGHT_ARROW "tor",                    "torr",                                        (0 &lt;&lt; TAM_MAX_BITS) |     0, CAT_DUPL | SLS_ENABLED   | US_ENABLED  },</v>
      </c>
    </row>
    <row r="358" spans="1:1">
      <c r="A358" s="155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",SOURCE!$R$2-LEN(SOURCE!F358)+2), "")&amp;"("&amp;
      SUBSTITUTE(TEXT(SOURCE!G358,"??0"),"  ","")&amp;" &lt;&lt; TAM_MAX_BITS) |"&amp; IF(SOURCE!$S$2-3 &gt;= 0, REPT(" ",SOURCE!$S$2-5+4+1-1-LEN(SUBSTITUTE(SUBSTITUTE(TEXT(SOURCE!H358,"????0"),"  ","")," ",""))), "")&amp;
      SUBSTITUTE(SUBSTITUTE(TEXT(SOURCE!H358,"????0"),"  ","")," ","")&amp;","&amp; IF(SOURCE!$T$2-3 &gt;= 0, REPT(" ",SOURCE!$T$2-3-5), "")&amp;
      SOURCE!I358&amp;" | "&amp; IF(SOURCE!$U$2-LEN(SOURCE!I358) &gt;= 0, REPT(" ",SOURCE!$U$2-LEN(SOURCE!I358)), "")&amp;
      SOURCE!J358&amp;      IF(SOURCE!$V$2-LEN(SOURCE!J358) &gt;= 0, REPT(" ",SOURCE!$V$2-LEN(SOURCE!J358)), "")&amp;
  " | "&amp; SOURCE!K358&amp;      IF(SOURCE!$X$2-LEN(SOURCE!K358) &gt;= 0, REPT(" ",SOURCE!$X$2-LEN(SOURCE!K358)), "")&amp;
      "},"&amp;IF(SOURCE!L358&lt;&gt;"",""&amp;SOURCE!L358,"")
 )
)
)</f>
        <v>/*  346 */  { fnCvtTorrPa,                  multiply,                    "tor" STD_RIGHT_ARROW "Pa",                    "torr",                                        (0 &lt;&lt; TAM_MAX_BITS) |     0, CAT_FNCT | SLS_ENABLED   | US_ENABLED  },</v>
      </c>
    </row>
    <row r="359" spans="1:1">
      <c r="A359" s="155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",SOURCE!$R$2-LEN(SOURCE!F359)+2), "")&amp;"("&amp;
      SUBSTITUTE(TEXT(SOURCE!G359,"??0"),"  ","")&amp;" &lt;&lt; TAM_MAX_BITS) |"&amp; IF(SOURCE!$S$2-3 &gt;= 0, REPT(" ",SOURCE!$S$2-5+4+1-1-LEN(SUBSTITUTE(SUBSTITUTE(TEXT(SOURCE!H359,"????0"),"  ","")," ",""))), "")&amp;
      SUBSTITUTE(SUBSTITUTE(TEXT(SOURCE!H359,"????0"),"  ","")," ","")&amp;","&amp; IF(SOURCE!$T$2-3 &gt;= 0, REPT(" ",SOURCE!$T$2-3-5), "")&amp;
      SOURCE!I359&amp;" | "&amp; IF(SOURCE!$U$2-LEN(SOURCE!I359) &gt;= 0, REPT(" ",SOURCE!$U$2-LEN(SOURCE!I359)), "")&amp;
      SOURCE!J359&amp;      IF(SOURCE!$V$2-LEN(SOURCE!J359) &gt;= 0, REPT(" ",SOURCE!$V$2-LEN(SOURCE!J359)), "")&amp;
  " | "&amp; SOURCE!K359&amp;      IF(SOURCE!$X$2-LEN(SOURCE!K359) &gt;= 0, REPT(" ",SOURCE!$X$2-LEN(SOURCE!K359)), "")&amp;
      "},"&amp;IF(SOURCE!L359&lt;&gt;"",""&amp;SOURCE!L359,"")
 )
)
)</f>
        <v>/*  347 */  { fnCvtTorrPa,                  multiply,                    "tor" STD_RIGHT_ARROW "Pa",                    STD_RIGHT_ARROW " Pa",                         (0 &lt;&lt; TAM_MAX_BITS) |     0, CAT_DUPL | SLS_ENABLED   | US_ENABLED  },</v>
      </c>
    </row>
    <row r="360" spans="1:1">
      <c r="A360" s="155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",SOURCE!$R$2-LEN(SOURCE!F360)+2), "")&amp;"("&amp;
      SUBSTITUTE(TEXT(SOURCE!G360,"??0"),"  ","")&amp;" &lt;&lt; TAM_MAX_BITS) |"&amp; IF(SOURCE!$S$2-3 &gt;= 0, REPT(" ",SOURCE!$S$2-5+4+1-1-LEN(SUBSTITUTE(SUBSTITUTE(TEXT(SOURCE!H360,"????0"),"  ","")," ",""))), "")&amp;
      SUBSTITUTE(SUBSTITUTE(TEXT(SOURCE!H360,"????0"),"  ","")," ","")&amp;","&amp; IF(SOURCE!$T$2-3 &gt;= 0, REPT(" ",SOURCE!$T$2-3-5), "")&amp;
      SOURCE!I360&amp;" | "&amp; IF(SOURCE!$U$2-LEN(SOURCE!I360) &gt;= 0, REPT(" ",SOURCE!$U$2-LEN(SOURCE!I360)), "")&amp;
      SOURCE!J360&amp;      IF(SOURCE!$V$2-LEN(SOURCE!J360) &gt;= 0, REPT(" ",SOURCE!$V$2-LEN(SOURCE!J360)), "")&amp;
  " | "&amp; SOURCE!K360&amp;      IF(SOURCE!$X$2-LEN(SOURCE!K360) &gt;= 0, REPT(" ",SOURCE!$X$2-LEN(SOURCE!K360)), "")&amp;
      "},"&amp;IF(SOURCE!L360&lt;&gt;"",""&amp;SOURCE!L360,"")
 )
)
)</f>
        <v>/*  348 */  { fnCvtYearS,                   divide,                      "s" STD_RIGHT_ARROW "year",                    "s" STD_RIGHT_ARROW "year",                    (0 &lt;&lt; TAM_MAX_BITS) |     0, CAT_FNCT | SLS_ENABLED   | US_ENABLED  },</v>
      </c>
    </row>
    <row r="361" spans="1:1">
      <c r="A361" s="155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",SOURCE!$R$2-LEN(SOURCE!F361)+2), "")&amp;"("&amp;
      SUBSTITUTE(TEXT(SOURCE!G361,"??0"),"  ","")&amp;" &lt;&lt; TAM_MAX_BITS) |"&amp; IF(SOURCE!$S$2-3 &gt;= 0, REPT(" ",SOURCE!$S$2-5+4+1-1-LEN(SUBSTITUTE(SUBSTITUTE(TEXT(SOURCE!H361,"????0"),"  ","")," ",""))), "")&amp;
      SUBSTITUTE(SUBSTITUTE(TEXT(SOURCE!H361,"????0"),"  ","")," ","")&amp;","&amp; IF(SOURCE!$T$2-3 &gt;= 0, REPT(" ",SOURCE!$T$2-3-5), "")&amp;
      SOURCE!I361&amp;" | "&amp; IF(SOURCE!$U$2-LEN(SOURCE!I361) &gt;= 0, REPT(" ",SOURCE!$U$2-LEN(SOURCE!I361)), "")&amp;
      SOURCE!J361&amp;      IF(SOURCE!$V$2-LEN(SOURCE!J361) &gt;= 0, REPT(" ",SOURCE!$V$2-LEN(SOURCE!J361)), "")&amp;
  " | "&amp; SOURCE!K361&amp;      IF(SOURCE!$X$2-LEN(SOURCE!K361) &gt;= 0, REPT(" ",SOURCE!$X$2-LEN(SOURCE!K361)), "")&amp;
      "},"&amp;IF(SOURCE!L361&lt;&gt;"",""&amp;SOURCE!L361,"")
 )
)
)</f>
        <v>/*  349 */  { fnCvtYearS,                   multiply,                    "year" STD_RIGHT_ARROW "s",                    "year" STD_RIGHT_ARROW "s",                    (0 &lt;&lt; TAM_MAX_BITS) |     0, CAT_FNCT | SLS_ENABLED   | US_ENABLED  },</v>
      </c>
    </row>
    <row r="362" spans="1:1">
      <c r="A362" s="155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",SOURCE!$R$2-LEN(SOURCE!F362)+2), "")&amp;"("&amp;
      SUBSTITUTE(TEXT(SOURCE!G362,"??0"),"  ","")&amp;" &lt;&lt; TAM_MAX_BITS) |"&amp; IF(SOURCE!$S$2-3 &gt;= 0, REPT(" ",SOURCE!$S$2-5+4+1-1-LEN(SUBSTITUTE(SUBSTITUTE(TEXT(SOURCE!H362,"????0"),"  ","")," ",""))), "")&amp;
      SUBSTITUTE(SUBSTITUTE(TEXT(SOURCE!H362,"????0"),"  ","")," ","")&amp;","&amp; IF(SOURCE!$T$2-3 &gt;= 0, REPT(" ",SOURCE!$T$2-3-5), "")&amp;
      SOURCE!I362&amp;" | "&amp; IF(SOURCE!$U$2-LEN(SOURCE!I362) &gt;= 0, REPT(" ",SOURCE!$U$2-LEN(SOURCE!I362)), "")&amp;
      SOURCE!J362&amp;      IF(SOURCE!$V$2-LEN(SOURCE!J362) &gt;= 0, REPT(" ",SOURCE!$V$2-LEN(SOURCE!J362)), "")&amp;
  " | "&amp; SOURCE!K362&amp;      IF(SOURCE!$X$2-LEN(SOURCE!K362) &gt;= 0, REPT(" ",SOURCE!$X$2-LEN(SOURCE!K362)), "")&amp;
      "},"&amp;IF(SOURCE!L362&lt;&gt;"",""&amp;SOURCE!L362,"")
 )
)
)</f>
        <v>/*  350 */  { fnCvtCaratG,                  multiply,                    "ct" STD_RIGHT_ARROW "g",                      "carat",                                       (0 &lt;&lt; TAM_MAX_BITS) |     0, CAT_FNCT | SLS_ENABLED   | US_ENABLED  },</v>
      </c>
    </row>
    <row r="363" spans="1:1">
      <c r="A363" s="155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",SOURCE!$R$2-LEN(SOURCE!F363)+2), "")&amp;"("&amp;
      SUBSTITUTE(TEXT(SOURCE!G363,"??0"),"  ","")&amp;" &lt;&lt; TAM_MAX_BITS) |"&amp; IF(SOURCE!$S$2-3 &gt;= 0, REPT(" ",SOURCE!$S$2-5+4+1-1-LEN(SUBSTITUTE(SUBSTITUTE(TEXT(SOURCE!H363,"????0"),"  ","")," ",""))), "")&amp;
      SUBSTITUTE(SUBSTITUTE(TEXT(SOURCE!H363,"????0"),"  ","")," ","")&amp;","&amp; IF(SOURCE!$T$2-3 &gt;= 0, REPT(" ",SOURCE!$T$2-3-5), "")&amp;
      SOURCE!I363&amp;" | "&amp; IF(SOURCE!$U$2-LEN(SOURCE!I363) &gt;= 0, REPT(" ",SOURCE!$U$2-LEN(SOURCE!I363)), "")&amp;
      SOURCE!J363&amp;      IF(SOURCE!$V$2-LEN(SOURCE!J363) &gt;= 0, REPT(" ",SOURCE!$V$2-LEN(SOURCE!J363)), "")&amp;
  " | "&amp; SOURCE!K363&amp;      IF(SOURCE!$X$2-LEN(SOURCE!K363) &gt;= 0, REPT(" ",SOURCE!$X$2-LEN(SOURCE!K363)), "")&amp;
      "},"&amp;IF(SOURCE!L363&lt;&gt;"",""&amp;SOURCE!L363,"")
 )
)
)</f>
        <v>/*  351 */  { fnCvtCaratG,                  multiply,                    "ct" STD_RIGHT_ARROW "g",                      STD_RIGHT_ARROW " g",                          (0 &lt;&lt; TAM_MAX_BITS) |     0, CAT_DUPL | SLS_ENABLED   | US_ENABLED  },</v>
      </c>
    </row>
    <row r="364" spans="1:1">
      <c r="A364" s="155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",SOURCE!$R$2-LEN(SOURCE!F364)+2), "")&amp;"("&amp;
      SUBSTITUTE(TEXT(SOURCE!G364,"??0"),"  ","")&amp;" &lt;&lt; TAM_MAX_BITS) |"&amp; IF(SOURCE!$S$2-3 &gt;= 0, REPT(" ",SOURCE!$S$2-5+4+1-1-LEN(SUBSTITUTE(SUBSTITUTE(TEXT(SOURCE!H364,"????0"),"  ","")," ",""))), "")&amp;
      SUBSTITUTE(SUBSTITUTE(TEXT(SOURCE!H364,"????0"),"  ","")," ","")&amp;","&amp; IF(SOURCE!$T$2-3 &gt;= 0, REPT(" ",SOURCE!$T$2-3-5), "")&amp;
      SOURCE!I364&amp;" | "&amp; IF(SOURCE!$U$2-LEN(SOURCE!I364) &gt;= 0, REPT(" ",SOURCE!$U$2-LEN(SOURCE!I364)), "")&amp;
      SOURCE!J364&amp;      IF(SOURCE!$V$2-LEN(SOURCE!J364) &gt;= 0, REPT(" ",SOURCE!$V$2-LEN(SOURCE!J364)), "")&amp;
  " | "&amp; SOURCE!K364&amp;      IF(SOURCE!$X$2-LEN(SOURCE!K364) &gt;= 0, REPT(" ",SOURCE!$X$2-LEN(SOURCE!K364)), "")&amp;
      "},"&amp;IF(SOURCE!L364&lt;&gt;"",""&amp;SOURCE!L364,"")
 )
)
)</f>
        <v>/*  352 */  { fnCvtJinKg,                   divide,                      "j" STD_i_MACRON "n" STD_RIGHT_ARROW "kg",     "j" STD_i_MACRON "n" STD_RIGHT_ARROW "kg",     (0 &lt;&lt; TAM_MAX_BITS) |     0, CAT_FNCT | SLS_ENABLED   | US_ENABLED  },</v>
      </c>
    </row>
    <row r="365" spans="1:1">
      <c r="A365" s="155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",SOURCE!$R$2-LEN(SOURCE!F365)+2), "")&amp;"("&amp;
      SUBSTITUTE(TEXT(SOURCE!G365,"??0"),"  ","")&amp;" &lt;&lt; TAM_MAX_BITS) |"&amp; IF(SOURCE!$S$2-3 &gt;= 0, REPT(" ",SOURCE!$S$2-5+4+1-1-LEN(SUBSTITUTE(SUBSTITUTE(TEXT(SOURCE!H365,"????0"),"  ","")," ",""))), "")&amp;
      SUBSTITUTE(SUBSTITUTE(TEXT(SOURCE!H365,"????0"),"  ","")," ","")&amp;","&amp; IF(SOURCE!$T$2-3 &gt;= 0, REPT(" ",SOURCE!$T$2-3-5), "")&amp;
      SOURCE!I365&amp;" | "&amp; IF(SOURCE!$U$2-LEN(SOURCE!I365) &gt;= 0, REPT(" ",SOURCE!$U$2-LEN(SOURCE!I365)), "")&amp;
      SOURCE!J365&amp;      IF(SOURCE!$V$2-LEN(SOURCE!J365) &gt;= 0, REPT(" ",SOURCE!$V$2-LEN(SOURCE!J365)), "")&amp;
  " | "&amp; SOURCE!K365&amp;      IF(SOURCE!$X$2-LEN(SOURCE!K365) &gt;= 0, REPT(" ",SOURCE!$X$2-LEN(SOURCE!K365)), "")&amp;
      "},"&amp;IF(SOURCE!L365&lt;&gt;"",""&amp;SOURCE!L365,"")
 )
)
)</f>
        <v>/*  353 */  { fnCvtCaratG,                  divide,                      "g" STD_RIGHT_ARROW "ct",                      "g " STD_RIGHT_ARROW,                          (0 &lt;&lt; TAM_MAX_BITS) |     0, CAT_FNCT | SLS_ENABLED   | US_ENABLED  },</v>
      </c>
    </row>
    <row r="366" spans="1:1">
      <c r="A366" s="155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",SOURCE!$R$2-LEN(SOURCE!F366)+2), "")&amp;"("&amp;
      SUBSTITUTE(TEXT(SOURCE!G366,"??0"),"  ","")&amp;" &lt;&lt; TAM_MAX_BITS) |"&amp; IF(SOURCE!$S$2-3 &gt;= 0, REPT(" ",SOURCE!$S$2-5+4+1-1-LEN(SUBSTITUTE(SUBSTITUTE(TEXT(SOURCE!H366,"????0"),"  ","")," ",""))), "")&amp;
      SUBSTITUTE(SUBSTITUTE(TEXT(SOURCE!H366,"????0"),"  ","")," ","")&amp;","&amp; IF(SOURCE!$T$2-3 &gt;= 0, REPT(" ",SOURCE!$T$2-3-5), "")&amp;
      SOURCE!I366&amp;" | "&amp; IF(SOURCE!$U$2-LEN(SOURCE!I366) &gt;= 0, REPT(" ",SOURCE!$U$2-LEN(SOURCE!I366)), "")&amp;
      SOURCE!J366&amp;      IF(SOURCE!$V$2-LEN(SOURCE!J366) &gt;= 0, REPT(" ",SOURCE!$V$2-LEN(SOURCE!J366)), "")&amp;
  " | "&amp; SOURCE!K366&amp;      IF(SOURCE!$X$2-LEN(SOURCE!K366) &gt;= 0, REPT(" ",SOURCE!$X$2-LEN(SOURCE!K366)), "")&amp;
      "},"&amp;IF(SOURCE!L366&lt;&gt;"",""&amp;SOURCE!L366,"")
 )
)
)</f>
        <v>/*  354 */  { fnCvtCaratG,                  divide,                      "g" STD_RIGHT_ARROW "ct",                      "carat",                                       (0 &lt;&lt; TAM_MAX_BITS) |     0, CAT_DUPL | SLS_ENABLED   | US_ENABLED  },</v>
      </c>
    </row>
    <row r="367" spans="1:1">
      <c r="A367" s="155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",SOURCE!$R$2-LEN(SOURCE!F367)+2), "")&amp;"("&amp;
      SUBSTITUTE(TEXT(SOURCE!G367,"??0"),"  ","")&amp;" &lt;&lt; TAM_MAX_BITS) |"&amp; IF(SOURCE!$S$2-3 &gt;= 0, REPT(" ",SOURCE!$S$2-5+4+1-1-LEN(SUBSTITUTE(SUBSTITUTE(TEXT(SOURCE!H367,"????0"),"  ","")," ",""))), "")&amp;
      SUBSTITUTE(SUBSTITUTE(TEXT(SOURCE!H367,"????0"),"  ","")," ","")&amp;","&amp; IF(SOURCE!$T$2-3 &gt;= 0, REPT(" ",SOURCE!$T$2-3-5), "")&amp;
      SOURCE!I367&amp;" | "&amp; IF(SOURCE!$U$2-LEN(SOURCE!I367) &gt;= 0, REPT(" ",SOURCE!$U$2-LEN(SOURCE!I367)), "")&amp;
      SOURCE!J367&amp;      IF(SOURCE!$V$2-LEN(SOURCE!J367) &gt;= 0, REPT(" ",SOURCE!$V$2-LEN(SOURCE!J367)), "")&amp;
  " | "&amp; SOURCE!K367&amp;      IF(SOURCE!$X$2-LEN(SOURCE!K367) &gt;= 0, REPT(" ",SOURCE!$X$2-LEN(SOURCE!K367)), "")&amp;
      "},"&amp;IF(SOURCE!L367&lt;&gt;"",""&amp;SOURCE!L367,"")
 )
)
)</f>
        <v>/*  355 */  { fnCvtJinKg,                   multiply,                    "kg" STD_RIGHT_ARROW "j" STD_i_MACRON "n",     "kg" STD_RIGHT_ARROW "j" STD_i_MACRON "n",     (0 &lt;&lt; TAM_MAX_BITS) |     0, CAT_FNCT | SLS_ENABLED   | US_ENABLED  },</v>
      </c>
    </row>
    <row r="368" spans="1:1">
      <c r="A368" s="155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",SOURCE!$R$2-LEN(SOURCE!F368)+2), "")&amp;"("&amp;
      SUBSTITUTE(TEXT(SOURCE!G368,"??0"),"  ","")&amp;" &lt;&lt; TAM_MAX_BITS) |"&amp; IF(SOURCE!$S$2-3 &gt;= 0, REPT(" ",SOURCE!$S$2-5+4+1-1-LEN(SUBSTITUTE(SUBSTITUTE(TEXT(SOURCE!H368,"????0"),"  ","")," ",""))), "")&amp;
      SUBSTITUTE(SUBSTITUTE(TEXT(SOURCE!H368,"????0"),"  ","")," ","")&amp;","&amp; IF(SOURCE!$T$2-3 &gt;= 0, REPT(" ",SOURCE!$T$2-3-5), "")&amp;
      SOURCE!I368&amp;" | "&amp; IF(SOURCE!$U$2-LEN(SOURCE!I368) &gt;= 0, REPT(" ",SOURCE!$U$2-LEN(SOURCE!I368)), "")&amp;
      SOURCE!J368&amp;      IF(SOURCE!$V$2-LEN(SOURCE!J368) &gt;= 0, REPT(" ",SOURCE!$V$2-LEN(SOURCE!J368)), "")&amp;
  " | "&amp; SOURCE!K368&amp;      IF(SOURCE!$X$2-LEN(SOURCE!K368) &gt;= 0, REPT(" ",SOURCE!$X$2-LEN(SOURCE!K368)), "")&amp;
      "},"&amp;IF(SOURCE!L368&lt;&gt;"",""&amp;SOURCE!L368,"")
 )
)
)</f>
        <v>/*  356 */  { fnCvtQuartL,                  multiply,                    "qt." STD_RIGHT_ARROW "l",                     "qt." STD_RIGHT_ARROW "l",                     (0 &lt;&lt; TAM_MAX_BITS) |     0, CAT_FNCT | SLS_ENABLED   | US_ENABLED  },</v>
      </c>
    </row>
    <row r="369" spans="1:1">
      <c r="A369" s="155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",SOURCE!$R$2-LEN(SOURCE!F369)+2), "")&amp;"("&amp;
      SUBSTITUTE(TEXT(SOURCE!G369,"??0"),"  ","")&amp;" &lt;&lt; TAM_MAX_BITS) |"&amp; IF(SOURCE!$S$2-3 &gt;= 0, REPT(" ",SOURCE!$S$2-5+4+1-1-LEN(SUBSTITUTE(SUBSTITUTE(TEXT(SOURCE!H369,"????0"),"  ","")," ",""))), "")&amp;
      SUBSTITUTE(SUBSTITUTE(TEXT(SOURCE!H369,"????0"),"  ","")," ","")&amp;","&amp; IF(SOURCE!$T$2-3 &gt;= 0, REPT(" ",SOURCE!$T$2-3-5), "")&amp;
      SOURCE!I369&amp;" | "&amp; IF(SOURCE!$U$2-LEN(SOURCE!I369) &gt;= 0, REPT(" ",SOURCE!$U$2-LEN(SOURCE!I369)), "")&amp;
      SOURCE!J369&amp;      IF(SOURCE!$V$2-LEN(SOURCE!J369) &gt;= 0, REPT(" ",SOURCE!$V$2-LEN(SOURCE!J369)), "")&amp;
  " | "&amp; SOURCE!K369&amp;      IF(SOURCE!$X$2-LEN(SOURCE!K369) &gt;= 0, REPT(" ",SOURCE!$X$2-LEN(SOURCE!K369)), "")&amp;
      "},"&amp;IF(SOURCE!L369&lt;&gt;"",""&amp;SOURCE!L369,"")
 )
)
)</f>
        <v>/*  357 */  { fnCvtQuartL,                  divide,                      "l" STD_RIGHT_ARROW "qt.",                     "l" STD_RIGHT_ARROW "qt.",                     (0 &lt;&lt; TAM_MAX_BITS) |     0, CAT_FNCT | SLS_ENABLED   | US_ENABLED  },</v>
      </c>
    </row>
    <row r="370" spans="1:1">
      <c r="A370" s="155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",SOURCE!$R$2-LEN(SOURCE!F370)+2), "")&amp;"("&amp;
      SUBSTITUTE(TEXT(SOURCE!G370,"??0"),"  ","")&amp;" &lt;&lt; TAM_MAX_BITS) |"&amp; IF(SOURCE!$S$2-3 &gt;= 0, REPT(" ",SOURCE!$S$2-5+4+1-1-LEN(SUBSTITUTE(SUBSTITUTE(TEXT(SOURCE!H370,"????0"),"  ","")," ",""))), "")&amp;
      SUBSTITUTE(SUBSTITUTE(TEXT(SOURCE!H370,"????0"),"  ","")," ","")&amp;","&amp; IF(SOURCE!$T$2-3 &gt;= 0, REPT(" ",SOURCE!$T$2-3-5), "")&amp;
      SOURCE!I370&amp;" | "&amp; IF(SOURCE!$U$2-LEN(SOURCE!I370) &gt;= 0, REPT(" ",SOURCE!$U$2-LEN(SOURCE!I370)), "")&amp;
      SOURCE!J370&amp;      IF(SOURCE!$V$2-LEN(SOURCE!J370) &gt;= 0, REPT(" ",SOURCE!$V$2-LEN(SOURCE!J370)), "")&amp;
  " | "&amp; SOURCE!K370&amp;      IF(SOURCE!$X$2-LEN(SOURCE!K370) &gt;= 0, REPT(" ",SOURCE!$X$2-LEN(SOURCE!K370)), "")&amp;
      "},"&amp;IF(SOURCE!L370&lt;&gt;"",""&amp;SOURCE!L370,"")
 )
)
)</f>
        <v>/*  358 */  { fnCvtFathomM,                 multiply,                    "fm." STD_RIGHT_ARROW "m",                     "fathom",                                      (0 &lt;&lt; TAM_MAX_BITS) |     0, CAT_FNCT | SLS_ENABLED   | US_ENABLED  },</v>
      </c>
    </row>
    <row r="371" spans="1:1">
      <c r="A371" s="155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",SOURCE!$R$2-LEN(SOURCE!F371)+2), "")&amp;"("&amp;
      SUBSTITUTE(TEXT(SOURCE!G371,"??0"),"  ","")&amp;" &lt;&lt; TAM_MAX_BITS) |"&amp; IF(SOURCE!$S$2-3 &gt;= 0, REPT(" ",SOURCE!$S$2-5+4+1-1-LEN(SUBSTITUTE(SUBSTITUTE(TEXT(SOURCE!H371,"????0"),"  ","")," ",""))), "")&amp;
      SUBSTITUTE(SUBSTITUTE(TEXT(SOURCE!H371,"????0"),"  ","")," ","")&amp;","&amp; IF(SOURCE!$T$2-3 &gt;= 0, REPT(" ",SOURCE!$T$2-3-5), "")&amp;
      SOURCE!I371&amp;" | "&amp; IF(SOURCE!$U$2-LEN(SOURCE!I371) &gt;= 0, REPT(" ",SOURCE!$U$2-LEN(SOURCE!I371)), "")&amp;
      SOURCE!J371&amp;      IF(SOURCE!$V$2-LEN(SOURCE!J371) &gt;= 0, REPT(" ",SOURCE!$V$2-LEN(SOURCE!J371)), "")&amp;
  " | "&amp; SOURCE!K371&amp;      IF(SOURCE!$X$2-LEN(SOURCE!K371) &gt;= 0, REPT(" ",SOURCE!$X$2-LEN(SOURCE!K371)), "")&amp;
      "},"&amp;IF(SOURCE!L371&lt;&gt;"",""&amp;SOURCE!L371,"")
 )
)
)</f>
        <v>/*  359 */  { fnCvtFathomM,                 multiply,                    "fm." STD_RIGHT_ARROW "m",                     STD_RIGHT_ARROW " m",                          (0 &lt;&lt; TAM_MAX_BITS) |     0, CAT_DUPL | SLS_ENABLED   | US_ENABLED  },</v>
      </c>
    </row>
    <row r="372" spans="1:1">
      <c r="A372" s="155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",SOURCE!$R$2-LEN(SOURCE!F372)+2), "")&amp;"("&amp;
      SUBSTITUTE(TEXT(SOURCE!G372,"??0"),"  ","")&amp;" &lt;&lt; TAM_MAX_BITS) |"&amp; IF(SOURCE!$S$2-3 &gt;= 0, REPT(" ",SOURCE!$S$2-5+4+1-1-LEN(SUBSTITUTE(SUBSTITUTE(TEXT(SOURCE!H372,"????0"),"  ","")," ",""))), "")&amp;
      SUBSTITUTE(SUBSTITUTE(TEXT(SOURCE!H372,"????0"),"  ","")," ","")&amp;","&amp; IF(SOURCE!$T$2-3 &gt;= 0, REPT(" ",SOURCE!$T$2-3-5), "")&amp;
      SOURCE!I372&amp;" | "&amp; IF(SOURCE!$U$2-LEN(SOURCE!I372) &gt;= 0, REPT(" ",SOURCE!$U$2-LEN(SOURCE!I372)), "")&amp;
      SOURCE!J372&amp;      IF(SOURCE!$V$2-LEN(SOURCE!J372) &gt;= 0, REPT(" ",SOURCE!$V$2-LEN(SOURCE!J372)), "")&amp;
  " | "&amp; SOURCE!K372&amp;      IF(SOURCE!$X$2-LEN(SOURCE!K372) &gt;= 0, REPT(" ",SOURCE!$X$2-LEN(SOURCE!K372)), "")&amp;
      "},"&amp;IF(SOURCE!L372&lt;&gt;"",""&amp;SOURCE!L372,"")
 )
)
)</f>
        <v>/*  360 */  { fnCvtFathomM,                 multiply,                    "fm." STD_RIGHT_ARROW "m",                     STD_SPACE_HAIR,                                (0 &lt;&lt; TAM_MAX_BITS) |     0, CAT_DUPL | SLS_ENABLED   | US_ENABLED  },</v>
      </c>
    </row>
    <row r="373" spans="1:1">
      <c r="A373" s="155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",SOURCE!$R$2-LEN(SOURCE!F373)+2), "")&amp;"("&amp;
      SUBSTITUTE(TEXT(SOURCE!G373,"??0"),"  ","")&amp;" &lt;&lt; TAM_MAX_BITS) |"&amp; IF(SOURCE!$S$2-3 &gt;= 0, REPT(" ",SOURCE!$S$2-5+4+1-1-LEN(SUBSTITUTE(SUBSTITUTE(TEXT(SOURCE!H373,"????0"),"  ","")," ",""))), "")&amp;
      SUBSTITUTE(SUBSTITUTE(TEXT(SOURCE!H373,"????0"),"  ","")," ","")&amp;","&amp; IF(SOURCE!$T$2-3 &gt;= 0, REPT(" ",SOURCE!$T$2-3-5), "")&amp;
      SOURCE!I373&amp;" | "&amp; IF(SOURCE!$U$2-LEN(SOURCE!I373) &gt;= 0, REPT(" ",SOURCE!$U$2-LEN(SOURCE!I373)), "")&amp;
      SOURCE!J373&amp;      IF(SOURCE!$V$2-LEN(SOURCE!J373) &gt;= 0, REPT(" ",SOURCE!$V$2-LEN(SOURCE!J373)), "")&amp;
  " | "&amp; SOURCE!K373&amp;      IF(SOURCE!$X$2-LEN(SOURCE!K373) &gt;= 0, REPT(" ",SOURCE!$X$2-LEN(SOURCE!K373)), "")&amp;
      "},"&amp;IF(SOURCE!L373&lt;&gt;"",""&amp;SOURCE!L373,"")
 )
)
)</f>
        <v>/*  361 */  { fnCvtFathomM,                 divide,                      "m" STD_RIGHT_ARROW "fm.",                     "m " STD_RIGHT_ARROW,                          (0 &lt;&lt; TAM_MAX_BITS) |     0, CAT_FNCT | SLS_ENABLED   | US_ENABLED  },</v>
      </c>
    </row>
    <row r="374" spans="1:1">
      <c r="A374" s="155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",SOURCE!$R$2-LEN(SOURCE!F374)+2), "")&amp;"("&amp;
      SUBSTITUTE(TEXT(SOURCE!G374,"??0"),"  ","")&amp;" &lt;&lt; TAM_MAX_BITS) |"&amp; IF(SOURCE!$S$2-3 &gt;= 0, REPT(" ",SOURCE!$S$2-5+4+1-1-LEN(SUBSTITUTE(SUBSTITUTE(TEXT(SOURCE!H374,"????0"),"  ","")," ",""))), "")&amp;
      SUBSTITUTE(SUBSTITUTE(TEXT(SOURCE!H374,"????0"),"  ","")," ","")&amp;","&amp; IF(SOURCE!$T$2-3 &gt;= 0, REPT(" ",SOURCE!$T$2-3-5), "")&amp;
      SOURCE!I374&amp;" | "&amp; IF(SOURCE!$U$2-LEN(SOURCE!I374) &gt;= 0, REPT(" ",SOURCE!$U$2-LEN(SOURCE!I374)), "")&amp;
      SOURCE!J374&amp;      IF(SOURCE!$V$2-LEN(SOURCE!J374) &gt;= 0, REPT(" ",SOURCE!$V$2-LEN(SOURCE!J374)), "")&amp;
  " | "&amp; SOURCE!K374&amp;      IF(SOURCE!$X$2-LEN(SOURCE!K374) &gt;= 0, REPT(" ",SOURCE!$X$2-LEN(SOURCE!K374)), "")&amp;
      "},"&amp;IF(SOURCE!L374&lt;&gt;"",""&amp;SOURCE!L374,"")
 )
)
)</f>
        <v>/*  362 */  { fnCvtFathomM,                 divide,                      "m" STD_RIGHT_ARROW "fm.",                     "fathom",                                      (0 &lt;&lt; TAM_MAX_BITS) |     0, CAT_DUPL | SLS_ENABLED   | US_ENABLED  },</v>
      </c>
    </row>
    <row r="375" spans="1:1">
      <c r="A375" s="155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",SOURCE!$R$2-LEN(SOURCE!F375)+2), "")&amp;"("&amp;
      SUBSTITUTE(TEXT(SOURCE!G375,"??0"),"  ","")&amp;" &lt;&lt; TAM_MAX_BITS) |"&amp; IF(SOURCE!$S$2-3 &gt;= 0, REPT(" ",SOURCE!$S$2-5+4+1-1-LEN(SUBSTITUTE(SUBSTITUTE(TEXT(SOURCE!H375,"????0"),"  ","")," ",""))), "")&amp;
      SUBSTITUTE(SUBSTITUTE(TEXT(SOURCE!H375,"????0"),"  ","")," ","")&amp;","&amp; IF(SOURCE!$T$2-3 &gt;= 0, REPT(" ",SOURCE!$T$2-3-5), "")&amp;
      SOURCE!I375&amp;" | "&amp; IF(SOURCE!$U$2-LEN(SOURCE!I375) &gt;= 0, REPT(" ",SOURCE!$U$2-LEN(SOURCE!I375)), "")&amp;
      SOURCE!J375&amp;      IF(SOURCE!$V$2-LEN(SOURCE!J375) &gt;= 0, REPT(" ",SOURCE!$V$2-LEN(SOURCE!J375)), "")&amp;
  " | "&amp; SOURCE!K375&amp;      IF(SOURCE!$X$2-LEN(SOURCE!K375) &gt;= 0, REPT(" ",SOURCE!$X$2-LEN(SOURCE!K375)), "")&amp;
      "},"&amp;IF(SOURCE!L375&lt;&gt;"",""&amp;SOURCE!L375,"")
 )
)
)</f>
        <v>/*  363 */  { fnCvtFathomM,                 divide,                      "m" STD_RIGHT_ARROW "fm.",                     STD_SPACE_HAIR,                                (0 &lt;&lt; TAM_MAX_BITS) |     0, CAT_DUPL | SLS_ENABLED   | US_ENABLED  },</v>
      </c>
    </row>
    <row r="376" spans="1:1">
      <c r="A376" s="155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",SOURCE!$R$2-LEN(SOURCE!F376)+2), "")&amp;"("&amp;
      SUBSTITUTE(TEXT(SOURCE!G376,"??0"),"  ","")&amp;" &lt;&lt; TAM_MAX_BITS) |"&amp; IF(SOURCE!$S$2-3 &gt;= 0, REPT(" ",SOURCE!$S$2-5+4+1-1-LEN(SUBSTITUTE(SUBSTITUTE(TEXT(SOURCE!H376,"????0"),"  ","")," ",""))), "")&amp;
      SUBSTITUTE(SUBSTITUTE(TEXT(SOURCE!H376,"????0"),"  ","")," ","")&amp;","&amp; IF(SOURCE!$T$2-3 &gt;= 0, REPT(" ",SOURCE!$T$2-3-5), "")&amp;
      SOURCE!I376&amp;" | "&amp; IF(SOURCE!$U$2-LEN(SOURCE!I376) &gt;= 0, REPT(" ",SOURCE!$U$2-LEN(SOURCE!I376)), "")&amp;
      SOURCE!J376&amp;      IF(SOURCE!$V$2-LEN(SOURCE!J376) &gt;= 0, REPT(" ",SOURCE!$V$2-LEN(SOURCE!J376)), "")&amp;
  " | "&amp; SOURCE!K376&amp;      IF(SOURCE!$X$2-LEN(SOURCE!K376) &gt;= 0, REPT(" ",SOURCE!$X$2-LEN(SOURCE!K376)), "")&amp;
      "},"&amp;IF(SOURCE!L376&lt;&gt;"",""&amp;SOURCE!L376,"")
 )
)
)</f>
        <v>/*  364 */  { fnCvtBarrelM3,                multiply,                    "bbl" STD_RIGHT_ARROW "m" STD_SUP_3,           "barrel",                                      (0 &lt;&lt; TAM_MAX_BITS) |     0, CAT_FNCT | SLS_ENABLED   | US_ENABLED  },</v>
      </c>
    </row>
    <row r="377" spans="1:1">
      <c r="A377" s="155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",SOURCE!$R$2-LEN(SOURCE!F377)+2), "")&amp;"("&amp;
      SUBSTITUTE(TEXT(SOURCE!G377,"??0"),"  ","")&amp;" &lt;&lt; TAM_MAX_BITS) |"&amp; IF(SOURCE!$S$2-3 &gt;= 0, REPT(" ",SOURCE!$S$2-5+4+1-1-LEN(SUBSTITUTE(SUBSTITUTE(TEXT(SOURCE!H377,"????0"),"  ","")," ",""))), "")&amp;
      SUBSTITUTE(SUBSTITUTE(TEXT(SOURCE!H377,"????0"),"  ","")," ","")&amp;","&amp; IF(SOURCE!$T$2-3 &gt;= 0, REPT(" ",SOURCE!$T$2-3-5), "")&amp;
      SOURCE!I377&amp;" | "&amp; IF(SOURCE!$U$2-LEN(SOURCE!I377) &gt;= 0, REPT(" ",SOURCE!$U$2-LEN(SOURCE!I377)), "")&amp;
      SOURCE!J377&amp;      IF(SOURCE!$V$2-LEN(SOURCE!J377) &gt;= 0, REPT(" ",SOURCE!$V$2-LEN(SOURCE!J377)), "")&amp;
  " | "&amp; SOURCE!K377&amp;      IF(SOURCE!$X$2-LEN(SOURCE!K377) &gt;= 0, REPT(" ",SOURCE!$X$2-LEN(SOURCE!K377)), "")&amp;
      "},"&amp;IF(SOURCE!L377&lt;&gt;"",""&amp;SOURCE!L377,"")
 )
)
)</f>
        <v>/*  365 */  { fnCvtBarrelM3,                multiply,                    "bbl" STD_RIGHT_ARROW "m" STD_SUP_3,           STD_RIGHT_ARROW " m" STD_SUP_3,                (0 &lt;&lt; TAM_MAX_BITS) |     0, CAT_DUPL | SLS_ENABLED   | US_ENABLED  },</v>
      </c>
    </row>
    <row r="378" spans="1:1">
      <c r="A378" s="155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",SOURCE!$R$2-LEN(SOURCE!F378)+2), "")&amp;"("&amp;
      SUBSTITUTE(TEXT(SOURCE!G378,"??0"),"  ","")&amp;" &lt;&lt; TAM_MAX_BITS) |"&amp; IF(SOURCE!$S$2-3 &gt;= 0, REPT(" ",SOURCE!$S$2-5+4+1-1-LEN(SUBSTITUTE(SUBSTITUTE(TEXT(SOURCE!H378,"????0"),"  ","")," ",""))), "")&amp;
      SUBSTITUTE(SUBSTITUTE(TEXT(SOURCE!H378,"????0"),"  ","")," ","")&amp;","&amp; IF(SOURCE!$T$2-3 &gt;= 0, REPT(" ",SOURCE!$T$2-3-5), "")&amp;
      SOURCE!I378&amp;" | "&amp; IF(SOURCE!$U$2-LEN(SOURCE!I378) &gt;= 0, REPT(" ",SOURCE!$U$2-LEN(SOURCE!I378)), "")&amp;
      SOURCE!J378&amp;      IF(SOURCE!$V$2-LEN(SOURCE!J378) &gt;= 0, REPT(" ",SOURCE!$V$2-LEN(SOURCE!J378)), "")&amp;
  " | "&amp; SOURCE!K378&amp;      IF(SOURCE!$X$2-LEN(SOURCE!K378) &gt;= 0, REPT(" ",SOURCE!$X$2-LEN(SOURCE!K378)), "")&amp;
      "},"&amp;IF(SOURCE!L378&lt;&gt;"",""&amp;SOURCE!L378,"")
 )
)
)</f>
        <v>/*  366 */  { fnCvtBarrelM3,                divide,                      "m" STD_SUP_3 STD_RIGHT_ARROW "bbl",           STD_RIGHT_ARROW " m" STD_SUP_3,                (0 &lt;&lt; TAM_MAX_BITS) |     0, CAT_FNCT | SLS_ENABLED   | US_ENABLED  },</v>
      </c>
    </row>
    <row r="379" spans="1:1">
      <c r="A379" s="155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",SOURCE!$R$2-LEN(SOURCE!F379)+2), "")&amp;"("&amp;
      SUBSTITUTE(TEXT(SOURCE!G379,"??0"),"  ","")&amp;" &lt;&lt; TAM_MAX_BITS) |"&amp; IF(SOURCE!$S$2-3 &gt;= 0, REPT(" ",SOURCE!$S$2-5+4+1-1-LEN(SUBSTITUTE(SUBSTITUTE(TEXT(SOURCE!H379,"????0"),"  ","")," ",""))), "")&amp;
      SUBSTITUTE(SUBSTITUTE(TEXT(SOURCE!H379,"????0"),"  ","")," ","")&amp;","&amp; IF(SOURCE!$T$2-3 &gt;= 0, REPT(" ",SOURCE!$T$2-3-5), "")&amp;
      SOURCE!I379&amp;" | "&amp; IF(SOURCE!$U$2-LEN(SOURCE!I379) &gt;= 0, REPT(" ",SOURCE!$U$2-LEN(SOURCE!I379)), "")&amp;
      SOURCE!J379&amp;      IF(SOURCE!$V$2-LEN(SOURCE!J379) &gt;= 0, REPT(" ",SOURCE!$V$2-LEN(SOURCE!J379)), "")&amp;
  " | "&amp; SOURCE!K379&amp;      IF(SOURCE!$X$2-LEN(SOURCE!K379) &gt;= 0, REPT(" ",SOURCE!$X$2-LEN(SOURCE!K379)), "")&amp;
      "},"&amp;IF(SOURCE!L379&lt;&gt;"",""&amp;SOURCE!L379,"")
 )
)
)</f>
        <v>/*  367 */  { fnCvtBarrelM3,                divide,                      "m" STD_SUP_3 STD_RIGHT_ARROW "bbl",           "barrel",                                      (0 &lt;&lt; TAM_MAX_BITS) |     0, CAT_DUPL | SLS_ENABLED   | US_ENABLED  },</v>
      </c>
    </row>
    <row r="380" spans="1:1">
      <c r="A380" s="155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",SOURCE!$R$2-LEN(SOURCE!F380)+2), "")&amp;"("&amp;
      SUBSTITUTE(TEXT(SOURCE!G380,"??0"),"  ","")&amp;" &lt;&lt; TAM_MAX_BITS) |"&amp; IF(SOURCE!$S$2-3 &gt;= 0, REPT(" ",SOURCE!$S$2-5+4+1-1-LEN(SUBSTITUTE(SUBSTITUTE(TEXT(SOURCE!H380,"????0"),"  ","")," ",""))), "")&amp;
      SUBSTITUTE(SUBSTITUTE(TEXT(SOURCE!H380,"????0"),"  ","")," ","")&amp;","&amp; IF(SOURCE!$T$2-3 &gt;= 0, REPT(" ",SOURCE!$T$2-3-5), "")&amp;
      SOURCE!I380&amp;" | "&amp; IF(SOURCE!$U$2-LEN(SOURCE!I380) &gt;= 0, REPT(" ",SOURCE!$U$2-LEN(SOURCE!I380)), "")&amp;
      SOURCE!J380&amp;      IF(SOURCE!$V$2-LEN(SOURCE!J380) &gt;= 0, REPT(" ",SOURCE!$V$2-LEN(SOURCE!J380)), "")&amp;
  " | "&amp; SOURCE!K380&amp;      IF(SOURCE!$X$2-LEN(SOURCE!K380) &gt;= 0, REPT(" ",SOURCE!$X$2-LEN(SOURCE!K380)), "")&amp;
      "},"&amp;IF(SOURCE!L380&lt;&gt;"",""&amp;SOURCE!L380,"")
 )
)
)</f>
        <v>/*  368 */  { fnCvtAtmPa,                   multiply,                    "atm" STD_RIGHT_ARROW "Pa",                    STD_SPACE_HAIR,                                (0 &lt;&lt; TAM_MAX_BITS) |     0, CAT_DUPL | SLS_ENABLED   | US_ENABLED  },</v>
      </c>
    </row>
    <row r="381" spans="1:1">
      <c r="A381" s="155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",SOURCE!$R$2-LEN(SOURCE!F381)+2), "")&amp;"("&amp;
      SUBSTITUTE(TEXT(SOURCE!G381,"??0"),"  ","")&amp;" &lt;&lt; TAM_MAX_BITS) |"&amp; IF(SOURCE!$S$2-3 &gt;= 0, REPT(" ",SOURCE!$S$2-5+4+1-1-LEN(SUBSTITUTE(SUBSTITUTE(TEXT(SOURCE!H381,"????0"),"  ","")," ",""))), "")&amp;
      SUBSTITUTE(SUBSTITUTE(TEXT(SOURCE!H381,"????0"),"  ","")," ","")&amp;","&amp; IF(SOURCE!$T$2-3 &gt;= 0, REPT(" ",SOURCE!$T$2-3-5), "")&amp;
      SOURCE!I381&amp;" | "&amp; IF(SOURCE!$U$2-LEN(SOURCE!I381) &gt;= 0, REPT(" ",SOURCE!$U$2-LEN(SOURCE!I381)), "")&amp;
      SOURCE!J381&amp;      IF(SOURCE!$V$2-LEN(SOURCE!J381) &gt;= 0, REPT(" ",SOURCE!$V$2-LEN(SOURCE!J381)), "")&amp;
  " | "&amp; SOURCE!K381&amp;      IF(SOURCE!$X$2-LEN(SOURCE!K381) &gt;= 0, REPT(" ",SOURCE!$X$2-LEN(SOURCE!K381)), "")&amp;
      "},"&amp;IF(SOURCE!L381&lt;&gt;"",""&amp;SOURCE!L381,"")
 )
)
)</f>
        <v>/*  369 */  { fnCvtAtmPa,                   divide,                      "Pa" STD_RIGHT_ARROW "atm",                    STD_SPACE_HAIR,                                (0 &lt;&lt; TAM_MAX_BITS) |     0, CAT_DUPL | SLS_ENABLED   | US_ENABLED  },</v>
      </c>
    </row>
    <row r="382" spans="1:1">
      <c r="A382" s="155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",SOURCE!$R$2-LEN(SOURCE!F382)+2), "")&amp;"("&amp;
      SUBSTITUTE(TEXT(SOURCE!G382,"??0"),"  ","")&amp;" &lt;&lt; TAM_MAX_BITS) |"&amp; IF(SOURCE!$S$2-3 &gt;= 0, REPT(" ",SOURCE!$S$2-5+4+1-1-LEN(SUBSTITUTE(SUBSTITUTE(TEXT(SOURCE!H382,"????0"),"  ","")," ",""))), "")&amp;
      SUBSTITUTE(SUBSTITUTE(TEXT(SOURCE!H382,"????0"),"  ","")," ","")&amp;","&amp; IF(SOURCE!$T$2-3 &gt;= 0, REPT(" ",SOURCE!$T$2-3-5), "")&amp;
      SOURCE!I382&amp;" | "&amp; IF(SOURCE!$U$2-LEN(SOURCE!I382) &gt;= 0, REPT(" ",SOURCE!$U$2-LEN(SOURCE!I382)), "")&amp;
      SOURCE!J382&amp;      IF(SOURCE!$V$2-LEN(SOURCE!J382) &gt;= 0, REPT(" ",SOURCE!$V$2-LEN(SOURCE!J382)), "")&amp;
  " | "&amp; SOURCE!K382&amp;      IF(SOURCE!$X$2-LEN(SOURCE!K382) &gt;= 0, REPT(" ",SOURCE!$X$2-LEN(SOURCE!K382)), "")&amp;
      "},"&amp;IF(SOURCE!L382&lt;&gt;"",""&amp;SOURCE!L382,"")
 )
)
)</f>
        <v>/*  370 */  { fnCvtHectareM2,               multiply,                    "ha" STD_RIGHT_ARROW "m" STD_SUP_2,            "ha" STD_RIGHT_ARROW "m" STD_SUP_2,            (0 &lt;&lt; TAM_MAX_BITS) |     0, CAT_FNCT | SLS_ENABLED   | US_ENABLED  },</v>
      </c>
    </row>
    <row r="383" spans="1:1">
      <c r="A383" s="155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",SOURCE!$R$2-LEN(SOURCE!F383)+2), "")&amp;"("&amp;
      SUBSTITUTE(TEXT(SOURCE!G383,"??0"),"  ","")&amp;" &lt;&lt; TAM_MAX_BITS) |"&amp; IF(SOURCE!$S$2-3 &gt;= 0, REPT(" ",SOURCE!$S$2-5+4+1-1-LEN(SUBSTITUTE(SUBSTITUTE(TEXT(SOURCE!H383,"????0"),"  ","")," ",""))), "")&amp;
      SUBSTITUTE(SUBSTITUTE(TEXT(SOURCE!H383,"????0"),"  ","")," ","")&amp;","&amp; IF(SOURCE!$T$2-3 &gt;= 0, REPT(" ",SOURCE!$T$2-3-5), "")&amp;
      SOURCE!I383&amp;" | "&amp; IF(SOURCE!$U$2-LEN(SOURCE!I383) &gt;= 0, REPT(" ",SOURCE!$U$2-LEN(SOURCE!I383)), "")&amp;
      SOURCE!J383&amp;      IF(SOURCE!$V$2-LEN(SOURCE!J383) &gt;= 0, REPT(" ",SOURCE!$V$2-LEN(SOURCE!J383)), "")&amp;
  " | "&amp; SOURCE!K383&amp;      IF(SOURCE!$X$2-LEN(SOURCE!K383) &gt;= 0, REPT(" ",SOURCE!$X$2-LEN(SOURCE!K383)), "")&amp;
      "},"&amp;IF(SOURCE!L383&lt;&gt;"",""&amp;SOURCE!L383,"")
 )
)
)</f>
        <v>/*  371 */  { fnCvtHectareM2,               divide,                      "m" STD_SUP_2 STD_RIGHT_ARROW "ha",            "m" STD_SUP_2 STD_RIGHT_ARROW "ha",            (0 &lt;&lt; TAM_MAX_BITS) |     0, CAT_FNCT | SLS_ENABLED   | US_ENABLED  },</v>
      </c>
    </row>
    <row r="384" spans="1:1">
      <c r="A384" s="155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",SOURCE!$R$2-LEN(SOURCE!F384)+2), "")&amp;"("&amp;
      SUBSTITUTE(TEXT(SOURCE!G384,"??0"),"  ","")&amp;" &lt;&lt; TAM_MAX_BITS) |"&amp; IF(SOURCE!$S$2-3 &gt;= 0, REPT(" ",SOURCE!$S$2-5+4+1-1-LEN(SUBSTITUTE(SUBSTITUTE(TEXT(SOURCE!H384,"????0"),"  ","")," ",""))), "")&amp;
      SUBSTITUTE(SUBSTITUTE(TEXT(SOURCE!H384,"????0"),"  ","")," ","")&amp;","&amp; IF(SOURCE!$T$2-3 &gt;= 0, REPT(" ",SOURCE!$T$2-3-5), "")&amp;
      SOURCE!I384&amp;" | "&amp; IF(SOURCE!$U$2-LEN(SOURCE!I384) &gt;= 0, REPT(" ",SOURCE!$U$2-LEN(SOURCE!I384)), "")&amp;
      SOURCE!J384&amp;      IF(SOURCE!$V$2-LEN(SOURCE!J384) &gt;= 0, REPT(" ",SOURCE!$V$2-LEN(SOURCE!J384)), "")&amp;
  " | "&amp; SOURCE!K384&amp;      IF(SOURCE!$X$2-LEN(SOURCE!K384) &gt;= 0, REPT(" ",SOURCE!$X$2-LEN(SOURCE!K384)), "")&amp;
      "},"&amp;IF(SOURCE!L384&lt;&gt;"",""&amp;SOURCE!L384,"")
 )
)
)</f>
        <v>/*  372 */  { fnCvtMuM2,                    divide,                      "m" STD_u_BREVE STD_RIGHT_ARROW "m" STD_SUP_2, "m" STD_u_BREVE STD_RIGHT_ARROW "m" STD_SUP_2, (0 &lt;&lt; TAM_MAX_BITS) |     0, CAT_FNCT | SLS_ENABLED   | US_ENABLED  },</v>
      </c>
    </row>
    <row r="385" spans="1:1">
      <c r="A385" s="155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",SOURCE!$R$2-LEN(SOURCE!F385)+2), "")&amp;"("&amp;
      SUBSTITUTE(TEXT(SOURCE!G385,"??0"),"  ","")&amp;" &lt;&lt; TAM_MAX_BITS) |"&amp; IF(SOURCE!$S$2-3 &gt;= 0, REPT(" ",SOURCE!$S$2-5+4+1-1-LEN(SUBSTITUTE(SUBSTITUTE(TEXT(SOURCE!H385,"????0"),"  ","")," ",""))), "")&amp;
      SUBSTITUTE(SUBSTITUTE(TEXT(SOURCE!H385,"????0"),"  ","")," ","")&amp;","&amp; IF(SOURCE!$T$2-3 &gt;= 0, REPT(" ",SOURCE!$T$2-3-5), "")&amp;
      SOURCE!I385&amp;" | "&amp; IF(SOURCE!$U$2-LEN(SOURCE!I385) &gt;= 0, REPT(" ",SOURCE!$U$2-LEN(SOURCE!I385)), "")&amp;
      SOURCE!J385&amp;      IF(SOURCE!$V$2-LEN(SOURCE!J385) &gt;= 0, REPT(" ",SOURCE!$V$2-LEN(SOURCE!J385)), "")&amp;
  " | "&amp; SOURCE!K385&amp;      IF(SOURCE!$X$2-LEN(SOURCE!K385) &gt;= 0, REPT(" ",SOURCE!$X$2-LEN(SOURCE!K385)), "")&amp;
      "},"&amp;IF(SOURCE!L385&lt;&gt;"",""&amp;SOURCE!L385,"")
 )
)
)</f>
        <v>/*  373 */  { fnCvtMuM2,                    multiply,                    "m" STD_SUP_2 STD_RIGHT_ARROW "m" STD_u_BREVE, "m" STD_SUP_2 STD_RIGHT_ARROW "m" STD_u_BREVE, (0 &lt;&lt; TAM_MAX_BITS) |     0, CAT_FNCT | SLS_ENABLED   | US_ENABLED  },</v>
      </c>
    </row>
    <row r="386" spans="1:1">
      <c r="A386" s="155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",SOURCE!$R$2-LEN(SOURCE!F386)+2), "")&amp;"("&amp;
      SUBSTITUTE(TEXT(SOURCE!G386,"??0"),"  ","")&amp;" &lt;&lt; TAM_MAX_BITS) |"&amp; IF(SOURCE!$S$2-3 &gt;= 0, REPT(" ",SOURCE!$S$2-5+4+1-1-LEN(SUBSTITUTE(SUBSTITUTE(TEXT(SOURCE!H386,"????0"),"  ","")," ",""))), "")&amp;
      SUBSTITUTE(SUBSTITUTE(TEXT(SOURCE!H386,"????0"),"  ","")," ","")&amp;","&amp; IF(SOURCE!$T$2-3 &gt;= 0, REPT(" ",SOURCE!$T$2-3-5), "")&amp;
      SOURCE!I386&amp;" | "&amp; IF(SOURCE!$U$2-LEN(SOURCE!I386) &gt;= 0, REPT(" ",SOURCE!$U$2-LEN(SOURCE!I386)), "")&amp;
      SOURCE!J386&amp;      IF(SOURCE!$V$2-LEN(SOURCE!J386) &gt;= 0, REPT(" ",SOURCE!$V$2-LEN(SOURCE!J386)), "")&amp;
  " | "&amp; SOURCE!K386&amp;      IF(SOURCE!$X$2-LEN(SOURCE!K386) &gt;= 0, REPT(" ",SOURCE!$X$2-LEN(SOURCE!K386)), "")&amp;
      "},"&amp;IF(SOURCE!L386&lt;&gt;"",""&amp;SOURCE!L386,"")
 )
)
)</f>
        <v>/*  374 */  { fnCvtLiM,                     multiply,                    "l" STD_i_BREVE STD_RIGHT_ARROW "m",           "l" STD_i_BREVE STD_RIGHT_ARROW "m",           (0 &lt;&lt; TAM_MAX_BITS) |     0, CAT_FNCT | SLS_ENABLED   | US_ENABLED  },</v>
      </c>
    </row>
    <row r="387" spans="1:1">
      <c r="A387" s="155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",SOURCE!$R$2-LEN(SOURCE!F387)+2), "")&amp;"("&amp;
      SUBSTITUTE(TEXT(SOURCE!G387,"??0"),"  ","")&amp;" &lt;&lt; TAM_MAX_BITS) |"&amp; IF(SOURCE!$S$2-3 &gt;= 0, REPT(" ",SOURCE!$S$2-5+4+1-1-LEN(SUBSTITUTE(SUBSTITUTE(TEXT(SOURCE!H387,"????0"),"  ","")," ",""))), "")&amp;
      SUBSTITUTE(SUBSTITUTE(TEXT(SOURCE!H387,"????0"),"  ","")," ","")&amp;","&amp; IF(SOURCE!$T$2-3 &gt;= 0, REPT(" ",SOURCE!$T$2-3-5), "")&amp;
      SOURCE!I387&amp;" | "&amp; IF(SOURCE!$U$2-LEN(SOURCE!I387) &gt;= 0, REPT(" ",SOURCE!$U$2-LEN(SOURCE!I387)), "")&amp;
      SOURCE!J387&amp;      IF(SOURCE!$V$2-LEN(SOURCE!J387) &gt;= 0, REPT(" ",SOURCE!$V$2-LEN(SOURCE!J387)), "")&amp;
  " | "&amp; SOURCE!K387&amp;      IF(SOURCE!$X$2-LEN(SOURCE!K387) &gt;= 0, REPT(" ",SOURCE!$X$2-LEN(SOURCE!K387)), "")&amp;
      "},"&amp;IF(SOURCE!L387&lt;&gt;"",""&amp;SOURCE!L387,"")
 )
)
)</f>
        <v>/*  375 */  { fnCvtLiM,                     divide,                      "m" STD_RIGHT_ARROW "l" STD_i_BREVE,           "m" STD_RIGHT_ARROW "l" STD_i_BREVE,           (0 &lt;&lt; TAM_MAX_BITS) |     0, CAT_FNCT | SLS_ENABLED   | US_ENABLED  },</v>
      </c>
    </row>
    <row r="388" spans="1:1">
      <c r="A388" s="155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",SOURCE!$R$2-LEN(SOURCE!F388)+2), "")&amp;"("&amp;
      SUBSTITUTE(TEXT(SOURCE!G388,"??0"),"  ","")&amp;" &lt;&lt; TAM_MAX_BITS) |"&amp; IF(SOURCE!$S$2-3 &gt;= 0, REPT(" ",SOURCE!$S$2-5+4+1-1-LEN(SUBSTITUTE(SUBSTITUTE(TEXT(SOURCE!H388,"????0"),"  ","")," ",""))), "")&amp;
      SUBSTITUTE(SUBSTITUTE(TEXT(SOURCE!H388,"????0"),"  ","")," ","")&amp;","&amp; IF(SOURCE!$T$2-3 &gt;= 0, REPT(" ",SOURCE!$T$2-3-5), "")&amp;
      SOURCE!I388&amp;" | "&amp; IF(SOURCE!$U$2-LEN(SOURCE!I388) &gt;= 0, REPT(" ",SOURCE!$U$2-LEN(SOURCE!I388)), "")&amp;
      SOURCE!J388&amp;      IF(SOURCE!$V$2-LEN(SOURCE!J388) &gt;= 0, REPT(" ",SOURCE!$V$2-LEN(SOURCE!J388)), "")&amp;
  " | "&amp; SOURCE!K388&amp;      IF(SOURCE!$X$2-LEN(SOURCE!K388) &gt;= 0, REPT(" ",SOURCE!$X$2-LEN(SOURCE!K388)), "")&amp;
      "},"&amp;IF(SOURCE!L388&lt;&gt;"",""&amp;SOURCE!L388,"")
 )
)
)</f>
        <v>/*  376 */  { fnCvtChiM,                    divide,                      "ch" STD_i_BREVE STD_RIGHT_ARROW "m",          "ch" STD_i_BREVE STD_RIGHT_ARROW "m",          (0 &lt;&lt; TAM_MAX_BITS) |     0, CAT_FNCT | SLS_ENABLED   | US_ENABLED  },</v>
      </c>
    </row>
    <row r="389" spans="1:1">
      <c r="A389" s="155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",SOURCE!$R$2-LEN(SOURCE!F389)+2), "")&amp;"("&amp;
      SUBSTITUTE(TEXT(SOURCE!G389,"??0"),"  ","")&amp;" &lt;&lt; TAM_MAX_BITS) |"&amp; IF(SOURCE!$S$2-3 &gt;= 0, REPT(" ",SOURCE!$S$2-5+4+1-1-LEN(SUBSTITUTE(SUBSTITUTE(TEXT(SOURCE!H389,"????0"),"  ","")," ",""))), "")&amp;
      SUBSTITUTE(SUBSTITUTE(TEXT(SOURCE!H389,"????0"),"  ","")," ","")&amp;","&amp; IF(SOURCE!$T$2-3 &gt;= 0, REPT(" ",SOURCE!$T$2-3-5), "")&amp;
      SOURCE!I389&amp;" | "&amp; IF(SOURCE!$U$2-LEN(SOURCE!I389) &gt;= 0, REPT(" ",SOURCE!$U$2-LEN(SOURCE!I389)), "")&amp;
      SOURCE!J389&amp;      IF(SOURCE!$V$2-LEN(SOURCE!J389) &gt;= 0, REPT(" ",SOURCE!$V$2-LEN(SOURCE!J389)), "")&amp;
  " | "&amp; SOURCE!K389&amp;      IF(SOURCE!$X$2-LEN(SOURCE!K389) &gt;= 0, REPT(" ",SOURCE!$X$2-LEN(SOURCE!K389)), "")&amp;
      "},"&amp;IF(SOURCE!L389&lt;&gt;"",""&amp;SOURCE!L389,"")
 )
)
)</f>
        <v>/*  377 */  { fnCvtChiM,                    multiply,                    "m" STD_RIGHT_ARROW "ch" STD_i_BREVE,          "m" STD_RIGHT_ARROW "ch" STD_i_BREVE,          (0 &lt;&lt; TAM_MAX_BITS) |     0, CAT_FNCT | SLS_ENABLED   | US_ENABLED  },</v>
      </c>
    </row>
    <row r="390" spans="1:1">
      <c r="A390" s="155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",SOURCE!$R$2-LEN(SOURCE!F390)+2), "")&amp;"("&amp;
      SUBSTITUTE(TEXT(SOURCE!G390,"??0"),"  ","")&amp;" &lt;&lt; TAM_MAX_BITS) |"&amp; IF(SOURCE!$S$2-3 &gt;= 0, REPT(" ",SOURCE!$S$2-5+4+1-1-LEN(SUBSTITUTE(SUBSTITUTE(TEXT(SOURCE!H390,"????0"),"  ","")," ",""))), "")&amp;
      SUBSTITUTE(SUBSTITUTE(TEXT(SOURCE!H390,"????0"),"  ","")," ","")&amp;","&amp; IF(SOURCE!$T$2-3 &gt;= 0, REPT(" ",SOURCE!$T$2-3-5), "")&amp;
      SOURCE!I390&amp;" | "&amp; IF(SOURCE!$U$2-LEN(SOURCE!I390) &gt;= 0, REPT(" ",SOURCE!$U$2-LEN(SOURCE!I390)), "")&amp;
      SOURCE!J390&amp;      IF(SOURCE!$V$2-LEN(SOURCE!J390) &gt;= 0, REPT(" ",SOURCE!$V$2-LEN(SOURCE!J390)), "")&amp;
  " | "&amp; SOURCE!K390&amp;      IF(SOURCE!$X$2-LEN(SOURCE!K390) &gt;= 0, REPT(" ",SOURCE!$X$2-LEN(SOURCE!K390)), "")&amp;
      "},"&amp;IF(SOURCE!L390&lt;&gt;"",""&amp;SOURCE!L390,"")
 )
)
)</f>
        <v>/*  378 */  { fnCvtYinM,                    divide,                      "y" STD_i_BREVE "n" STD_RIGHT_ARROW "m",       "y" STD_i_BREVE "n" STD_RIGHT_ARROW "m",       (0 &lt;&lt; TAM_MAX_BITS) |     0, CAT_FNCT | SLS_ENABLED   | US_ENABLED  },</v>
      </c>
    </row>
    <row r="391" spans="1:1">
      <c r="A391" s="155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",SOURCE!$R$2-LEN(SOURCE!F391)+2), "")&amp;"("&amp;
      SUBSTITUTE(TEXT(SOURCE!G391,"??0"),"  ","")&amp;" &lt;&lt; TAM_MAX_BITS) |"&amp; IF(SOURCE!$S$2-3 &gt;= 0, REPT(" ",SOURCE!$S$2-5+4+1-1-LEN(SUBSTITUTE(SUBSTITUTE(TEXT(SOURCE!H391,"????0"),"  ","")," ",""))), "")&amp;
      SUBSTITUTE(SUBSTITUTE(TEXT(SOURCE!H391,"????0"),"  ","")," ","")&amp;","&amp; IF(SOURCE!$T$2-3 &gt;= 0, REPT(" ",SOURCE!$T$2-3-5), "")&amp;
      SOURCE!I391&amp;" | "&amp; IF(SOURCE!$U$2-LEN(SOURCE!I391) &gt;= 0, REPT(" ",SOURCE!$U$2-LEN(SOURCE!I391)), "")&amp;
      SOURCE!J391&amp;      IF(SOURCE!$V$2-LEN(SOURCE!J391) &gt;= 0, REPT(" ",SOURCE!$V$2-LEN(SOURCE!J391)), "")&amp;
  " | "&amp; SOURCE!K391&amp;      IF(SOURCE!$X$2-LEN(SOURCE!K391) &gt;= 0, REPT(" ",SOURCE!$X$2-LEN(SOURCE!K391)), "")&amp;
      "},"&amp;IF(SOURCE!L391&lt;&gt;"",""&amp;SOURCE!L391,"")
 )
)
)</f>
        <v>/*  379 */  { fnCvtYinM,                    multiply,                    "m" STD_RIGHT_ARROW "y" STD_i_BREVE "n",       "m" STD_RIGHT_ARROW "y" STD_i_BREVE "n",       (0 &lt;&lt; TAM_MAX_BITS) |     0, CAT_FNCT | SLS_ENABLED   | US_ENABLED  },</v>
      </c>
    </row>
    <row r="392" spans="1:1">
      <c r="A392" s="155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",SOURCE!$R$2-LEN(SOURCE!F392)+2), "")&amp;"("&amp;
      SUBSTITUTE(TEXT(SOURCE!G392,"??0"),"  ","")&amp;" &lt;&lt; TAM_MAX_BITS) |"&amp; IF(SOURCE!$S$2-3 &gt;= 0, REPT(" ",SOURCE!$S$2-5+4+1-1-LEN(SUBSTITUTE(SUBSTITUTE(TEXT(SOURCE!H392,"????0"),"  ","")," ",""))), "")&amp;
      SUBSTITUTE(SUBSTITUTE(TEXT(SOURCE!H392,"????0"),"  ","")," ","")&amp;","&amp; IF(SOURCE!$T$2-3 &gt;= 0, REPT(" ",SOURCE!$T$2-3-5), "")&amp;
      SOURCE!I392&amp;" | "&amp; IF(SOURCE!$U$2-LEN(SOURCE!I392) &gt;= 0, REPT(" ",SOURCE!$U$2-LEN(SOURCE!I392)), "")&amp;
      SOURCE!J392&amp;      IF(SOURCE!$V$2-LEN(SOURCE!J392) &gt;= 0, REPT(" ",SOURCE!$V$2-LEN(SOURCE!J392)), "")&amp;
  " | "&amp; SOURCE!K392&amp;      IF(SOURCE!$X$2-LEN(SOURCE!K392) &gt;= 0, REPT(" ",SOURCE!$X$2-LEN(SOURCE!K392)), "")&amp;
      "},"&amp;IF(SOURCE!L392&lt;&gt;"",""&amp;SOURCE!L392,"")
 )
)
)</f>
        <v>/*  380 */  { fnCvtCunM,                    divide,                      "c" STD_u_GRAVE "n" STD_RIGHT_ARROW "m",       "c" STD_u_GRAVE "n" STD_RIGHT_ARROW "m",       (0 &lt;&lt; TAM_MAX_BITS) |     0, CAT_FNCT | SLS_ENABLED   | US_ENABLED  },</v>
      </c>
    </row>
    <row r="393" spans="1:1">
      <c r="A393" s="155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",SOURCE!$R$2-LEN(SOURCE!F393)+2), "")&amp;"("&amp;
      SUBSTITUTE(TEXT(SOURCE!G393,"??0"),"  ","")&amp;" &lt;&lt; TAM_MAX_BITS) |"&amp; IF(SOURCE!$S$2-3 &gt;= 0, REPT(" ",SOURCE!$S$2-5+4+1-1-LEN(SUBSTITUTE(SUBSTITUTE(TEXT(SOURCE!H393,"????0"),"  ","")," ",""))), "")&amp;
      SUBSTITUTE(SUBSTITUTE(TEXT(SOURCE!H393,"????0"),"  ","")," ","")&amp;","&amp; IF(SOURCE!$T$2-3 &gt;= 0, REPT(" ",SOURCE!$T$2-3-5), "")&amp;
      SOURCE!I393&amp;" | "&amp; IF(SOURCE!$U$2-LEN(SOURCE!I393) &gt;= 0, REPT(" ",SOURCE!$U$2-LEN(SOURCE!I393)), "")&amp;
      SOURCE!J393&amp;      IF(SOURCE!$V$2-LEN(SOURCE!J393) &gt;= 0, REPT(" ",SOURCE!$V$2-LEN(SOURCE!J393)), "")&amp;
  " | "&amp; SOURCE!K393&amp;      IF(SOURCE!$X$2-LEN(SOURCE!K393) &gt;= 0, REPT(" ",SOURCE!$X$2-LEN(SOURCE!K393)), "")&amp;
      "},"&amp;IF(SOURCE!L393&lt;&gt;"",""&amp;SOURCE!L393,"")
 )
)
)</f>
        <v>/*  381 */  { fnCvtCunM,                    multiply,                    "m" STD_RIGHT_ARROW "c" STD_u_GRAVE "n",       "m" STD_RIGHT_ARROW "c" STD_u_GRAVE "n",       (0 &lt;&lt; TAM_MAX_BITS) |     0, CAT_FNCT | SLS_ENABLED   | US_ENABLED  },</v>
      </c>
    </row>
    <row r="394" spans="1:1">
      <c r="A394" s="155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",SOURCE!$R$2-LEN(SOURCE!F394)+2), "")&amp;"("&amp;
      SUBSTITUTE(TEXT(SOURCE!G394,"??0"),"  ","")&amp;" &lt;&lt; TAM_MAX_BITS) |"&amp; IF(SOURCE!$S$2-3 &gt;= 0, REPT(" ",SOURCE!$S$2-5+4+1-1-LEN(SUBSTITUTE(SUBSTITUTE(TEXT(SOURCE!H394,"????0"),"  ","")," ",""))), "")&amp;
      SUBSTITUTE(SUBSTITUTE(TEXT(SOURCE!H394,"????0"),"  ","")," ","")&amp;","&amp; IF(SOURCE!$T$2-3 &gt;= 0, REPT(" ",SOURCE!$T$2-3-5), "")&amp;
      SOURCE!I394&amp;" | "&amp; IF(SOURCE!$U$2-LEN(SOURCE!I394) &gt;= 0, REPT(" ",SOURCE!$U$2-LEN(SOURCE!I394)), "")&amp;
      SOURCE!J394&amp;      IF(SOURCE!$V$2-LEN(SOURCE!J394) &gt;= 0, REPT(" ",SOURCE!$V$2-LEN(SOURCE!J394)), "")&amp;
  " | "&amp; SOURCE!K394&amp;      IF(SOURCE!$X$2-LEN(SOURCE!K394) &gt;= 0, REPT(" ",SOURCE!$X$2-LEN(SOURCE!K394)), "")&amp;
      "},"&amp;IF(SOURCE!L394&lt;&gt;"",""&amp;SOURCE!L394,"")
 )
)
)</f>
        <v>/*  382 */  { fnCvtZhangM,                  divide,                      "zh" STD_a_GRAVE "n" STD_RIGHT_ARROW "m",      "zh" STD_a_GRAVE "ng",                         (0 &lt;&lt; TAM_MAX_BITS) |     0, CAT_FNCT | SLS_ENABLED   | US_ENABLED  },</v>
      </c>
    </row>
    <row r="395" spans="1:1">
      <c r="A395" s="155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",SOURCE!$R$2-LEN(SOURCE!F395)+2), "")&amp;"("&amp;
      SUBSTITUTE(TEXT(SOURCE!G395,"??0"),"  ","")&amp;" &lt;&lt; TAM_MAX_BITS) |"&amp; IF(SOURCE!$S$2-3 &gt;= 0, REPT(" ",SOURCE!$S$2-5+4+1-1-LEN(SUBSTITUTE(SUBSTITUTE(TEXT(SOURCE!H395,"????0"),"  ","")," ",""))), "")&amp;
      SUBSTITUTE(SUBSTITUTE(TEXT(SOURCE!H395,"????0"),"  ","")," ","")&amp;","&amp; IF(SOURCE!$T$2-3 &gt;= 0, REPT(" ",SOURCE!$T$2-3-5), "")&amp;
      SOURCE!I395&amp;" | "&amp; IF(SOURCE!$U$2-LEN(SOURCE!I395) &gt;= 0, REPT(" ",SOURCE!$U$2-LEN(SOURCE!I395)), "")&amp;
      SOURCE!J395&amp;      IF(SOURCE!$V$2-LEN(SOURCE!J395) &gt;= 0, REPT(" ",SOURCE!$V$2-LEN(SOURCE!J395)), "")&amp;
  " | "&amp; SOURCE!K395&amp;      IF(SOURCE!$X$2-LEN(SOURCE!K395) &gt;= 0, REPT(" ",SOURCE!$X$2-LEN(SOURCE!K395)), "")&amp;
      "},"&amp;IF(SOURCE!L395&lt;&gt;"",""&amp;SOURCE!L395,"")
 )
)
)</f>
        <v>/*  383 */  { fnCvtZhangM,                  divide,                      "zh" STD_a_GRAVE "n" STD_RIGHT_ARROW "m",      STD_RIGHT_ARROW " m",                          (0 &lt;&lt; TAM_MAX_BITS) |     0, CAT_DUPL | SLS_ENABLED   | US_ENABLED  },</v>
      </c>
    </row>
    <row r="396" spans="1:1">
      <c r="A396" s="155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",SOURCE!$R$2-LEN(SOURCE!F396)+2), "")&amp;"("&amp;
      SUBSTITUTE(TEXT(SOURCE!G396,"??0"),"  ","")&amp;" &lt;&lt; TAM_MAX_BITS) |"&amp; IF(SOURCE!$S$2-3 &gt;= 0, REPT(" ",SOURCE!$S$2-5+4+1-1-LEN(SUBSTITUTE(SUBSTITUTE(TEXT(SOURCE!H396,"????0"),"  ","")," ",""))), "")&amp;
      SUBSTITUTE(SUBSTITUTE(TEXT(SOURCE!H396,"????0"),"  ","")," ","")&amp;","&amp; IF(SOURCE!$T$2-3 &gt;= 0, REPT(" ",SOURCE!$T$2-3-5), "")&amp;
      SOURCE!I396&amp;" | "&amp; IF(SOURCE!$U$2-LEN(SOURCE!I396) &gt;= 0, REPT(" ",SOURCE!$U$2-LEN(SOURCE!I396)), "")&amp;
      SOURCE!J396&amp;      IF(SOURCE!$V$2-LEN(SOURCE!J396) &gt;= 0, REPT(" ",SOURCE!$V$2-LEN(SOURCE!J396)), "")&amp;
  " | "&amp; SOURCE!K396&amp;      IF(SOURCE!$X$2-LEN(SOURCE!K396) &gt;= 0, REPT(" ",SOURCE!$X$2-LEN(SOURCE!K396)), "")&amp;
      "},"&amp;IF(SOURCE!L396&lt;&gt;"",""&amp;SOURCE!L396,"")
 )
)
)</f>
        <v>/*  384 */  { fnCvtZhangM,                  multiply,                    "m" STD_RIGHT_ARROW "zh" STD_a_GRAVE "n",      "m " STD_RIGHT_ARROW,                          (0 &lt;&lt; TAM_MAX_BITS) |     0, CAT_FNCT | SLS_ENABLED   | US_ENABLED  },</v>
      </c>
    </row>
    <row r="397" spans="1:1">
      <c r="A397" s="155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",SOURCE!$R$2-LEN(SOURCE!F397)+2), "")&amp;"("&amp;
      SUBSTITUTE(TEXT(SOURCE!G397,"??0"),"  ","")&amp;" &lt;&lt; TAM_MAX_BITS) |"&amp; IF(SOURCE!$S$2-3 &gt;= 0, REPT(" ",SOURCE!$S$2-5+4+1-1-LEN(SUBSTITUTE(SUBSTITUTE(TEXT(SOURCE!H397,"????0"),"  ","")," ",""))), "")&amp;
      SUBSTITUTE(SUBSTITUTE(TEXT(SOURCE!H397,"????0"),"  ","")," ","")&amp;","&amp; IF(SOURCE!$T$2-3 &gt;= 0, REPT(" ",SOURCE!$T$2-3-5), "")&amp;
      SOURCE!I397&amp;" | "&amp; IF(SOURCE!$U$2-LEN(SOURCE!I397) &gt;= 0, REPT(" ",SOURCE!$U$2-LEN(SOURCE!I397)), "")&amp;
      SOURCE!J397&amp;      IF(SOURCE!$V$2-LEN(SOURCE!J397) &gt;= 0, REPT(" ",SOURCE!$V$2-LEN(SOURCE!J397)), "")&amp;
  " | "&amp; SOURCE!K397&amp;      IF(SOURCE!$X$2-LEN(SOURCE!K397) &gt;= 0, REPT(" ",SOURCE!$X$2-LEN(SOURCE!K397)), "")&amp;
      "},"&amp;IF(SOURCE!L397&lt;&gt;"",""&amp;SOURCE!L397,"")
 )
)
)</f>
        <v>/*  385 */  { fnCvtZhangM,                  multiply,                    "m" STD_RIGHT_ARROW "zh" STD_a_GRAVE "n",      "zh" STD_a_GRAVE "ng",                         (0 &lt;&lt; TAM_MAX_BITS) |     0, CAT_DUPL | SLS_ENABLED   | US_ENABLED  },</v>
      </c>
    </row>
    <row r="398" spans="1:1">
      <c r="A398" s="155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",SOURCE!$R$2-LEN(SOURCE!F398)+2), "")&amp;"("&amp;
      SUBSTITUTE(TEXT(SOURCE!G398,"??0"),"  ","")&amp;" &lt;&lt; TAM_MAX_BITS) |"&amp; IF(SOURCE!$S$2-3 &gt;= 0, REPT(" ",SOURCE!$S$2-5+4+1-1-LEN(SUBSTITUTE(SUBSTITUTE(TEXT(SOURCE!H398,"????0"),"  ","")," ",""))), "")&amp;
      SUBSTITUTE(SUBSTITUTE(TEXT(SOURCE!H398,"????0"),"  ","")," ","")&amp;","&amp; IF(SOURCE!$T$2-3 &gt;= 0, REPT(" ",SOURCE!$T$2-3-5), "")&amp;
      SOURCE!I398&amp;" | "&amp; IF(SOURCE!$U$2-LEN(SOURCE!I398) &gt;= 0, REPT(" ",SOURCE!$U$2-LEN(SOURCE!I398)), "")&amp;
      SOURCE!J398&amp;      IF(SOURCE!$V$2-LEN(SOURCE!J398) &gt;= 0, REPT(" ",SOURCE!$V$2-LEN(SOURCE!J398)), "")&amp;
  " | "&amp; SOURCE!K398&amp;      IF(SOURCE!$X$2-LEN(SOURCE!K398) &gt;= 0, REPT(" ",SOURCE!$X$2-LEN(SOURCE!K398)), "")&amp;
      "},"&amp;IF(SOURCE!L398&lt;&gt;"",""&amp;SOURCE!L398,"")
 )
)
)</f>
        <v>/*  386 */  { fnCvtFenM,                    divide,                      "f" STD_e_MACRON "n" STD_RIGHT_ARROW "m",      "f" STD_e_MACRON "n" STD_RIGHT_ARROW "m",      (0 &lt;&lt; TAM_MAX_BITS) |     0, CAT_FNCT | SLS_ENABLED   | US_ENABLED  },</v>
      </c>
    </row>
    <row r="399" spans="1:1">
      <c r="A399" s="155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",SOURCE!$R$2-LEN(SOURCE!F399)+2), "")&amp;"("&amp;
      SUBSTITUTE(TEXT(SOURCE!G399,"??0"),"  ","")&amp;" &lt;&lt; TAM_MAX_BITS) |"&amp; IF(SOURCE!$S$2-3 &gt;= 0, REPT(" ",SOURCE!$S$2-5+4+1-1-LEN(SUBSTITUTE(SUBSTITUTE(TEXT(SOURCE!H399,"????0"),"  ","")," ",""))), "")&amp;
      SUBSTITUTE(SUBSTITUTE(TEXT(SOURCE!H399,"????0"),"  ","")," ","")&amp;","&amp; IF(SOURCE!$T$2-3 &gt;= 0, REPT(" ",SOURCE!$T$2-3-5), "")&amp;
      SOURCE!I399&amp;" | "&amp; IF(SOURCE!$U$2-LEN(SOURCE!I399) &gt;= 0, REPT(" ",SOURCE!$U$2-LEN(SOURCE!I399)), "")&amp;
      SOURCE!J399&amp;      IF(SOURCE!$V$2-LEN(SOURCE!J399) &gt;= 0, REPT(" ",SOURCE!$V$2-LEN(SOURCE!J399)), "")&amp;
  " | "&amp; SOURCE!K399&amp;      IF(SOURCE!$X$2-LEN(SOURCE!K399) &gt;= 0, REPT(" ",SOURCE!$X$2-LEN(SOURCE!K399)), "")&amp;
      "},"&amp;IF(SOURCE!L399&lt;&gt;"",""&amp;SOURCE!L399,"")
 )
)
)</f>
        <v>/*  387 */  { fnCvtFenM,                    multiply,                    "m" STD_RIGHT_ARROW "f" STD_e_MACRON "n",      "m" STD_RIGHT_ARROW "f" STD_e_MACRON "n",      (0 &lt;&lt; TAM_MAX_BITS) |     0, CAT_FNCT | SLS_ENABLED   | US_ENABLED  },</v>
      </c>
    </row>
    <row r="400" spans="1:1">
      <c r="A400" s="155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",SOURCE!$R$2-LEN(SOURCE!F400)+2), "")&amp;"("&amp;
      SUBSTITUTE(TEXT(SOURCE!G400,"??0"),"  ","")&amp;" &lt;&lt; TAM_MAX_BITS) |"&amp; IF(SOURCE!$S$2-3 &gt;= 0, REPT(" ",SOURCE!$S$2-5+4+1-1-LEN(SUBSTITUTE(SUBSTITUTE(TEXT(SOURCE!H400,"????0"),"  ","")," ",""))), "")&amp;
      SUBSTITUTE(SUBSTITUTE(TEXT(SOURCE!H400,"????0"),"  ","")," ","")&amp;","&amp; IF(SOURCE!$T$2-3 &gt;= 0, REPT(" ",SOURCE!$T$2-3-5), "")&amp;
      SOURCE!I400&amp;" | "&amp; IF(SOURCE!$U$2-LEN(SOURCE!I400) &gt;= 0, REPT(" ",SOURCE!$U$2-LEN(SOURCE!I400)), "")&amp;
      SOURCE!J400&amp;      IF(SOURCE!$V$2-LEN(SOURCE!J400) &gt;= 0, REPT(" ",SOURCE!$V$2-LEN(SOURCE!J400)), "")&amp;
  " | "&amp; SOURCE!K400&amp;      IF(SOURCE!$X$2-LEN(SOURCE!K400) &gt;= 0, REPT(" ",SOURCE!$X$2-LEN(SOURCE!K400)), "")&amp;
      "},"&amp;IF(SOURCE!L400&lt;&gt;"",""&amp;SOURCE!L400,"")
 )
)
)</f>
        <v>/*  388 */  { itemToBeCoded,                NOPARAM,                     "0388",                                        "0388",                                        (0 &lt;&lt; TAM_MAX_BITS) |     0, CAT_FREE | SLS_ENABLED   | US_UNCHANGED},</v>
      </c>
    </row>
    <row r="401" spans="1:1">
      <c r="A401" s="155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",SOURCE!$R$2-LEN(SOURCE!F401)+2), "")&amp;"("&amp;
      SUBSTITUTE(TEXT(SOURCE!G401,"??0"),"  ","")&amp;" &lt;&lt; TAM_MAX_BITS) |"&amp; IF(SOURCE!$S$2-3 &gt;= 0, REPT(" ",SOURCE!$S$2-5+4+1-1-LEN(SUBSTITUTE(SUBSTITUTE(TEXT(SOURCE!H401,"????0"),"  ","")," ",""))), "")&amp;
      SUBSTITUTE(SUBSTITUTE(TEXT(SOURCE!H401,"????0"),"  ","")," ","")&amp;","&amp; IF(SOURCE!$T$2-3 &gt;= 0, REPT(" ",SOURCE!$T$2-3-5), "")&amp;
      SOURCE!I401&amp;" | "&amp; IF(SOURCE!$U$2-LEN(SOURCE!I401) &gt;= 0, REPT(" ",SOURCE!$U$2-LEN(SOURCE!I401)), "")&amp;
      SOURCE!J401&amp;      IF(SOURCE!$V$2-LEN(SOURCE!J401) &gt;= 0, REPT(" ",SOURCE!$V$2-LEN(SOURCE!J401)), "")&amp;
  " | "&amp; SOURCE!K401&amp;      IF(SOURCE!$X$2-LEN(SOURCE!K401) &gt;= 0, REPT(" ",SOURCE!$X$2-LEN(SOURCE!K401)), "")&amp;
      "},"&amp;IF(SOURCE!L401&lt;&gt;"",""&amp;SOURCE!L401,"")
 )
)
)</f>
        <v>/*  389 */  { itemToBeCoded,                NOPARAM,                     "0389",                                        "0389",                                        (0 &lt;&lt; TAM_MAX_BITS) |     0, CAT_FREE | SLS_ENABLED   | US_UNCHANGED},</v>
      </c>
    </row>
    <row r="402" spans="1:1">
      <c r="A402" s="155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",SOURCE!$R$2-LEN(SOURCE!F402)+2), "")&amp;"("&amp;
      SUBSTITUTE(TEXT(SOURCE!G402,"??0"),"  ","")&amp;" &lt;&lt; TAM_MAX_BITS) |"&amp; IF(SOURCE!$S$2-3 &gt;= 0, REPT(" ",SOURCE!$S$2-5+4+1-1-LEN(SUBSTITUTE(SUBSTITUTE(TEXT(SOURCE!H402,"????0"),"  ","")," ",""))), "")&amp;
      SUBSTITUTE(SUBSTITUTE(TEXT(SOURCE!H402,"????0"),"  ","")," ","")&amp;","&amp; IF(SOURCE!$T$2-3 &gt;= 0, REPT(" ",SOURCE!$T$2-3-5), "")&amp;
      SOURCE!I402&amp;" | "&amp; IF(SOURCE!$U$2-LEN(SOURCE!I402) &gt;= 0, REPT(" ",SOURCE!$U$2-LEN(SOURCE!I402)), "")&amp;
      SOURCE!J402&amp;      IF(SOURCE!$V$2-LEN(SOURCE!J402) &gt;= 0, REPT(" ",SOURCE!$V$2-LEN(SOURCE!J402)), "")&amp;
  " | "&amp; SOURCE!K402&amp;      IF(SOURCE!$X$2-LEN(SOURCE!K402) &gt;= 0, REPT(" ",SOURCE!$X$2-LEN(SOURCE!K402)), "")&amp;
      "},"&amp;IF(SOURCE!L402&lt;&gt;"",""&amp;SOURCE!L402,"")
 )
)
)</f>
        <v>/*  390 */  { itemToBeCoded,                NOPARAM,                     "0390",                                        "0390",                                        (0 &lt;&lt; TAM_MAX_BITS) |     0, CAT_FREE | SLS_ENABLED   | US_UNCHANGED},</v>
      </c>
    </row>
    <row r="403" spans="1:1">
      <c r="A403" s="155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",SOURCE!$R$2-LEN(SOURCE!F403)+2), "")&amp;"("&amp;
      SUBSTITUTE(TEXT(SOURCE!G403,"??0"),"  ","")&amp;" &lt;&lt; TAM_MAX_BITS) |"&amp; IF(SOURCE!$S$2-3 &gt;= 0, REPT(" ",SOURCE!$S$2-5+4+1-1-LEN(SUBSTITUTE(SUBSTITUTE(TEXT(SOURCE!H403,"????0"),"  ","")," ",""))), "")&amp;
      SUBSTITUTE(SUBSTITUTE(TEXT(SOURCE!H403,"????0"),"  ","")," ","")&amp;","&amp; IF(SOURCE!$T$2-3 &gt;= 0, REPT(" ",SOURCE!$T$2-3-5), "")&amp;
      SOURCE!I403&amp;" | "&amp; IF(SOURCE!$U$2-LEN(SOURCE!I403) &gt;= 0, REPT(" ",SOURCE!$U$2-LEN(SOURCE!I403)), "")&amp;
      SOURCE!J403&amp;      IF(SOURCE!$V$2-LEN(SOURCE!J403) &gt;= 0, REPT(" ",SOURCE!$V$2-LEN(SOURCE!J403)), "")&amp;
  " | "&amp; SOURCE!K403&amp;      IF(SOURCE!$X$2-LEN(SOURCE!K403) &gt;= 0, REPT(" ",SOURCE!$X$2-LEN(SOURCE!K403)), "")&amp;
      "},"&amp;IF(SOURCE!L403&lt;&gt;"",""&amp;SOURCE!L403,"")
 )
)
)</f>
        <v>/*  391 */  { itemToBeCoded,                NOPARAM,                     "0391",                                        "0391",                                        (0 &lt;&lt; TAM_MAX_BITS) |     0, CAT_FREE | SLS_ENABLED   | US_UNCHANGED},</v>
      </c>
    </row>
    <row r="404" spans="1:1">
      <c r="A404" s="155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",SOURCE!$R$2-LEN(SOURCE!F404)+2), "")&amp;"("&amp;
      SUBSTITUTE(TEXT(SOURCE!G404,"??0"),"  ","")&amp;" &lt;&lt; TAM_MAX_BITS) |"&amp; IF(SOURCE!$S$2-3 &gt;= 0, REPT(" ",SOURCE!$S$2-5+4+1-1-LEN(SUBSTITUTE(SUBSTITUTE(TEXT(SOURCE!H404,"????0"),"  ","")," ",""))), "")&amp;
      SUBSTITUTE(SUBSTITUTE(TEXT(SOURCE!H404,"????0"),"  ","")," ","")&amp;","&amp; IF(SOURCE!$T$2-3 &gt;= 0, REPT(" ",SOURCE!$T$2-3-5), "")&amp;
      SOURCE!I404&amp;" | "&amp; IF(SOURCE!$U$2-LEN(SOURCE!I404) &gt;= 0, REPT(" ",SOURCE!$U$2-LEN(SOURCE!I404)), "")&amp;
      SOURCE!J404&amp;      IF(SOURCE!$V$2-LEN(SOURCE!J404) &gt;= 0, REPT(" ",SOURCE!$V$2-LEN(SOURCE!J404)), "")&amp;
  " | "&amp; SOURCE!K404&amp;      IF(SOURCE!$X$2-LEN(SOURCE!K404) &gt;= 0, REPT(" ",SOURCE!$X$2-LEN(SOURCE!K404)), "")&amp;
      "},"&amp;IF(SOURCE!L404&lt;&gt;"",""&amp;SOURCE!L404,"")
 )
)
)</f>
        <v>/*  392 */  { itemToBeCoded,                NOPARAM,                     "0392",                                        "0392",                                        (0 &lt;&lt; TAM_MAX_BITS) |     0, CAT_FREE | SLS_ENABLED   | US_UNCHANGED},</v>
      </c>
    </row>
    <row r="405" spans="1:1">
      <c r="A405" s="155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",SOURCE!$R$2-LEN(SOURCE!F405)+2), "")&amp;"("&amp;
      SUBSTITUTE(TEXT(SOURCE!G405,"??0"),"  ","")&amp;" &lt;&lt; TAM_MAX_BITS) |"&amp; IF(SOURCE!$S$2-3 &gt;= 0, REPT(" ",SOURCE!$S$2-5+4+1-1-LEN(SUBSTITUTE(SUBSTITUTE(TEXT(SOURCE!H405,"????0"),"  ","")," ",""))), "")&amp;
      SUBSTITUTE(SUBSTITUTE(TEXT(SOURCE!H405,"????0"),"  ","")," ","")&amp;","&amp; IF(SOURCE!$T$2-3 &gt;= 0, REPT(" ",SOURCE!$T$2-3-5), "")&amp;
      SOURCE!I405&amp;" | "&amp; IF(SOURCE!$U$2-LEN(SOURCE!I405) &gt;= 0, REPT(" ",SOURCE!$U$2-LEN(SOURCE!I405)), "")&amp;
      SOURCE!J405&amp;      IF(SOURCE!$V$2-LEN(SOURCE!J405) &gt;= 0, REPT(" ",SOURCE!$V$2-LEN(SOURCE!J405)), "")&amp;
  " | "&amp; SOURCE!K405&amp;      IF(SOURCE!$X$2-LEN(SOURCE!K405) &gt;= 0, REPT(" ",SOURCE!$X$2-LEN(SOURCE!K405)), "")&amp;
      "},"&amp;IF(SOURCE!L405&lt;&gt;"",""&amp;SOURCE!L405,"")
 )
)
)</f>
        <v>/*  393 */  { itemToBeCoded,                NOPARAM,                     "0393",                                        "0393",                                        (0 &lt;&lt; TAM_MAX_BITS) |     0, CAT_FREE | SLS_ENABLED   | US_UNCHANGED},</v>
      </c>
    </row>
    <row r="406" spans="1:1">
      <c r="A406" s="155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",SOURCE!$R$2-LEN(SOURCE!F406)+2), "")&amp;"("&amp;
      SUBSTITUTE(TEXT(SOURCE!G406,"??0"),"  ","")&amp;" &lt;&lt; TAM_MAX_BITS) |"&amp; IF(SOURCE!$S$2-3 &gt;= 0, REPT(" ",SOURCE!$S$2-5+4+1-1-LEN(SUBSTITUTE(SUBSTITUTE(TEXT(SOURCE!H406,"????0"),"  ","")," ",""))), "")&amp;
      SUBSTITUTE(SUBSTITUTE(TEXT(SOURCE!H406,"????0"),"  ","")," ","")&amp;","&amp; IF(SOURCE!$T$2-3 &gt;= 0, REPT(" ",SOURCE!$T$2-3-5), "")&amp;
      SOURCE!I406&amp;" | "&amp; IF(SOURCE!$U$2-LEN(SOURCE!I406) &gt;= 0, REPT(" ",SOURCE!$U$2-LEN(SOURCE!I406)), "")&amp;
      SOURCE!J406&amp;      IF(SOURCE!$V$2-LEN(SOURCE!J406) &gt;= 0, REPT(" ",SOURCE!$V$2-LEN(SOURCE!J406)), "")&amp;
  " | "&amp; SOURCE!K406&amp;      IF(SOURCE!$X$2-LEN(SOURCE!K406) &gt;= 0, REPT(" ",SOURCE!$X$2-LEN(SOURCE!K406)), "")&amp;
      "},"&amp;IF(SOURCE!L406&lt;&gt;"",""&amp;SOURCE!L406,"")
 )
)
)</f>
        <v>/*  394 */  { itemToBeCoded,                NOPARAM,                     "0394",                                        "0394",                                        (0 &lt;&lt; TAM_MAX_BITS) |     0, CAT_FREE | SLS_ENABLED   | US_UNCHANGED},</v>
      </c>
    </row>
    <row r="407" spans="1:1">
      <c r="A407" s="155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",SOURCE!$R$2-LEN(SOURCE!F407)+2), "")&amp;"("&amp;
      SUBSTITUTE(TEXT(SOURCE!G407,"??0"),"  ","")&amp;" &lt;&lt; TAM_MAX_BITS) |"&amp; IF(SOURCE!$S$2-3 &gt;= 0, REPT(" ",SOURCE!$S$2-5+4+1-1-LEN(SUBSTITUTE(SUBSTITUTE(TEXT(SOURCE!H407,"????0"),"  ","")," ",""))), "")&amp;
      SUBSTITUTE(SUBSTITUTE(TEXT(SOURCE!H407,"????0"),"  ","")," ","")&amp;","&amp; IF(SOURCE!$T$2-3 &gt;= 0, REPT(" ",SOURCE!$T$2-3-5), "")&amp;
      SOURCE!I407&amp;" | "&amp; IF(SOURCE!$U$2-LEN(SOURCE!I407) &gt;= 0, REPT(" ",SOURCE!$U$2-LEN(SOURCE!I407)), "")&amp;
      SOURCE!J407&amp;      IF(SOURCE!$V$2-LEN(SOURCE!J407) &gt;= 0, REPT(" ",SOURCE!$V$2-LEN(SOURCE!J407)), "")&amp;
  " | "&amp; SOURCE!K407&amp;      IF(SOURCE!$X$2-LEN(SOURCE!K407) &gt;= 0, REPT(" ",SOURCE!$X$2-LEN(SOURCE!K407)), "")&amp;
      "},"&amp;IF(SOURCE!L407&lt;&gt;"",""&amp;SOURCE!L407,"")
 )
)
)</f>
        <v>/*  395 */  { itemToBeCoded,                NOPARAM,                     "0395",                                        "0395",                                        (0 &lt;&lt; TAM_MAX_BITS) |     0, CAT_FREE | SLS_ENABLED   | US_UNCHANGED},</v>
      </c>
    </row>
    <row r="408" spans="1:1">
      <c r="A408" s="155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",SOURCE!$R$2-LEN(SOURCE!F408)+2), "")&amp;"("&amp;
      SUBSTITUTE(TEXT(SOURCE!G408,"??0"),"  ","")&amp;" &lt;&lt; TAM_MAX_BITS) |"&amp; IF(SOURCE!$S$2-3 &gt;= 0, REPT(" ",SOURCE!$S$2-5+4+1-1-LEN(SUBSTITUTE(SUBSTITUTE(TEXT(SOURCE!H408,"????0"),"  ","")," ",""))), "")&amp;
      SUBSTITUTE(SUBSTITUTE(TEXT(SOURCE!H408,"????0"),"  ","")," ","")&amp;","&amp; IF(SOURCE!$T$2-3 &gt;= 0, REPT(" ",SOURCE!$T$2-3-5), "")&amp;
      SOURCE!I408&amp;" | "&amp; IF(SOURCE!$U$2-LEN(SOURCE!I408) &gt;= 0, REPT(" ",SOURCE!$U$2-LEN(SOURCE!I408)), "")&amp;
      SOURCE!J408&amp;      IF(SOURCE!$V$2-LEN(SOURCE!J408) &gt;= 0, REPT(" ",SOURCE!$V$2-LEN(SOURCE!J408)), "")&amp;
  " | "&amp; SOURCE!K408&amp;      IF(SOURCE!$X$2-LEN(SOURCE!K408) &gt;= 0, REPT(" ",SOURCE!$X$2-LEN(SOURCE!K408)), "")&amp;
      "},"&amp;IF(SOURCE!L408&lt;&gt;"",""&amp;SOURCE!L408,"")
 )
)
)</f>
        <v/>
      </c>
    </row>
    <row r="409" spans="1:1">
      <c r="A409" s="155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",SOURCE!$R$2-LEN(SOURCE!F409)+2), "")&amp;"("&amp;
      SUBSTITUTE(TEXT(SOURCE!G409,"??0"),"  ","")&amp;" &lt;&lt; TAM_MAX_BITS) |"&amp; IF(SOURCE!$S$2-3 &gt;= 0, REPT(" ",SOURCE!$S$2-5+4+1-1-LEN(SUBSTITUTE(SUBSTITUTE(TEXT(SOURCE!H409,"????0"),"  ","")," ",""))), "")&amp;
      SUBSTITUTE(SUBSTITUTE(TEXT(SOURCE!H409,"????0"),"  ","")," ","")&amp;","&amp; IF(SOURCE!$T$2-3 &gt;= 0, REPT(" ",SOURCE!$T$2-3-5), "")&amp;
      SOURCE!I409&amp;" | "&amp; IF(SOURCE!$U$2-LEN(SOURCE!I409) &gt;= 0, REPT(" ",SOURCE!$U$2-LEN(SOURCE!I409)), "")&amp;
      SOURCE!J409&amp;      IF(SOURCE!$V$2-LEN(SOURCE!J409) &gt;= 0, REPT(" ",SOURCE!$V$2-LEN(SOURCE!J409)), "")&amp;
  " | "&amp; SOURCE!K409&amp;      IF(SOURCE!$X$2-LEN(SOURCE!K409) &gt;= 0, REPT(" ",SOURCE!$X$2-LEN(SOURCE!K409)), "")&amp;
      "},"&amp;IF(SOURCE!L409&lt;&gt;"",""&amp;SOURCE!L409,"")
 )
)
)</f>
        <v/>
      </c>
    </row>
    <row r="410" spans="1:1">
      <c r="A410" s="155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",SOURCE!$R$2-LEN(SOURCE!F410)+2), "")&amp;"("&amp;
      SUBSTITUTE(TEXT(SOURCE!G410,"??0"),"  ","")&amp;" &lt;&lt; TAM_MAX_BITS) |"&amp; IF(SOURCE!$S$2-3 &gt;= 0, REPT(" ",SOURCE!$S$2-5+4+1-1-LEN(SUBSTITUTE(SUBSTITUTE(TEXT(SOURCE!H410,"????0"),"  ","")," ",""))), "")&amp;
      SUBSTITUTE(SUBSTITUTE(TEXT(SOURCE!H410,"????0"),"  ","")," ","")&amp;","&amp; IF(SOURCE!$T$2-3 &gt;= 0, REPT(" ",SOURCE!$T$2-3-5), "")&amp;
      SOURCE!I410&amp;" | "&amp; IF(SOURCE!$U$2-LEN(SOURCE!I410) &gt;= 0, REPT(" ",SOURCE!$U$2-LEN(SOURCE!I410)), "")&amp;
      SOURCE!J410&amp;      IF(SOURCE!$V$2-LEN(SOURCE!J410) &gt;= 0, REPT(" ",SOURCE!$V$2-LEN(SOURCE!J410)), "")&amp;
  " | "&amp; SOURCE!K410&amp;      IF(SOURCE!$X$2-LEN(SOURCE!K410) &gt;= 0, REPT(" ",SOURCE!$X$2-LEN(SOURCE!K410)), "")&amp;
      "},"&amp;IF(SOURCE!L410&lt;&gt;"",""&amp;SOURCE!L410,"")
 )
)
)</f>
        <v>// Flag, bit, rotation, and logical OPs</v>
      </c>
    </row>
    <row r="411" spans="1:1">
      <c r="A411" s="155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",SOURCE!$R$2-LEN(SOURCE!F411)+2), "")&amp;"("&amp;
      SUBSTITUTE(TEXT(SOURCE!G411,"??0"),"  ","")&amp;" &lt;&lt; TAM_MAX_BITS) |"&amp; IF(SOURCE!$S$2-3 &gt;= 0, REPT(" ",SOURCE!$S$2-5+4+1-1-LEN(SUBSTITUTE(SUBSTITUTE(TEXT(SOURCE!H411,"????0"),"  ","")," ",""))), "")&amp;
      SUBSTITUTE(SUBSTITUTE(TEXT(SOURCE!H411,"????0"),"  ","")," ","")&amp;","&amp; IF(SOURCE!$T$2-3 &gt;= 0, REPT(" ",SOURCE!$T$2-3-5), "")&amp;
      SOURCE!I411&amp;" | "&amp; IF(SOURCE!$U$2-LEN(SOURCE!I411) &gt;= 0, REPT(" ",SOURCE!$U$2-LEN(SOURCE!I411)), "")&amp;
      SOURCE!J411&amp;      IF(SOURCE!$V$2-LEN(SOURCE!J411) &gt;= 0, REPT(" ",SOURCE!$V$2-LEN(SOURCE!J411)), "")&amp;
  " | "&amp; SOURCE!K411&amp;      IF(SOURCE!$X$2-LEN(SOURCE!K411) &gt;= 0, REPT(" ",SOURCE!$X$2-LEN(SOURCE!K411)), "")&amp;
      "},"&amp;IF(SOURCE!L411&lt;&gt;"",""&amp;SOURCE!L411,"")
 )
)
)</f>
        <v>/*  396 */  { fnIsFlagClearClear,           TM_FLAGW,                    "FC?C",                                        "FC?C",                                        (0 &lt;&lt; TAM_MAX_BITS) |    99, CAT_FNCT | SLS_ENABLED   | US_ENABLED  },</v>
      </c>
    </row>
    <row r="412" spans="1:1">
      <c r="A412" s="155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",SOURCE!$R$2-LEN(SOURCE!F412)+2), "")&amp;"("&amp;
      SUBSTITUTE(TEXT(SOURCE!G412,"??0"),"  ","")&amp;" &lt;&lt; TAM_MAX_BITS) |"&amp; IF(SOURCE!$S$2-3 &gt;= 0, REPT(" ",SOURCE!$S$2-5+4+1-1-LEN(SUBSTITUTE(SUBSTITUTE(TEXT(SOURCE!H412,"????0"),"  ","")," ",""))), "")&amp;
      SUBSTITUTE(SUBSTITUTE(TEXT(SOURCE!H412,"????0"),"  ","")," ","")&amp;","&amp; IF(SOURCE!$T$2-3 &gt;= 0, REPT(" ",SOURCE!$T$2-3-5), "")&amp;
      SOURCE!I412&amp;" | "&amp; IF(SOURCE!$U$2-LEN(SOURCE!I412) &gt;= 0, REPT(" ",SOURCE!$U$2-LEN(SOURCE!I412)), "")&amp;
      SOURCE!J412&amp;      IF(SOURCE!$V$2-LEN(SOURCE!J412) &gt;= 0, REPT(" ",SOURCE!$V$2-LEN(SOURCE!J412)), "")&amp;
  " | "&amp; SOURCE!K412&amp;      IF(SOURCE!$X$2-LEN(SOURCE!K412) &gt;= 0, REPT(" ",SOURCE!$X$2-LEN(SOURCE!K412)), "")&amp;
      "},"&amp;IF(SOURCE!L412&lt;&gt;"",""&amp;SOURCE!L412,"")
 )
)
)</f>
        <v>/*  397 */  { fnIsFlagClearSet,             TM_FLAGW,                    "FC?S",                                        "FC?S",                                        (0 &lt;&lt; TAM_MAX_BITS) |    99, CAT_FNCT | SLS_ENABLED   | US_ENABLED  },</v>
      </c>
    </row>
    <row r="413" spans="1:1">
      <c r="A413" s="155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",SOURCE!$R$2-LEN(SOURCE!F413)+2), "")&amp;"("&amp;
      SUBSTITUTE(TEXT(SOURCE!G413,"??0"),"  ","")&amp;" &lt;&lt; TAM_MAX_BITS) |"&amp; IF(SOURCE!$S$2-3 &gt;= 0, REPT(" ",SOURCE!$S$2-5+4+1-1-LEN(SUBSTITUTE(SUBSTITUTE(TEXT(SOURCE!H413,"????0"),"  ","")," ",""))), "")&amp;
      SUBSTITUTE(SUBSTITUTE(TEXT(SOURCE!H413,"????0"),"  ","")," ","")&amp;","&amp; IF(SOURCE!$T$2-3 &gt;= 0, REPT(" ",SOURCE!$T$2-3-5), "")&amp;
      SOURCE!I413&amp;" | "&amp; IF(SOURCE!$U$2-LEN(SOURCE!I413) &gt;= 0, REPT(" ",SOURCE!$U$2-LEN(SOURCE!I413)), "")&amp;
      SOURCE!J413&amp;      IF(SOURCE!$V$2-LEN(SOURCE!J413) &gt;= 0, REPT(" ",SOURCE!$V$2-LEN(SOURCE!J413)), "")&amp;
  " | "&amp; SOURCE!K413&amp;      IF(SOURCE!$X$2-LEN(SOURCE!K413) &gt;= 0, REPT(" ",SOURCE!$X$2-LEN(SOURCE!K413)), "")&amp;
      "},"&amp;IF(SOURCE!L413&lt;&gt;"",""&amp;SOURCE!L413,"")
 )
)
)</f>
        <v>/*  398 */  { fnIsFlagClearFlip,            TM_FLAGW,                    "FC?F",                                        "FC?F",                                        (0 &lt;&lt; TAM_MAX_BITS) |    99, CAT_FNCT | SLS_ENABLED   | US_ENABLED  },</v>
      </c>
    </row>
    <row r="414" spans="1:1">
      <c r="A414" s="155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",SOURCE!$R$2-LEN(SOURCE!F414)+2), "")&amp;"("&amp;
      SUBSTITUTE(TEXT(SOURCE!G414,"??0"),"  ","")&amp;" &lt;&lt; TAM_MAX_BITS) |"&amp; IF(SOURCE!$S$2-3 &gt;= 0, REPT(" ",SOURCE!$S$2-5+4+1-1-LEN(SUBSTITUTE(SUBSTITUTE(TEXT(SOURCE!H414,"????0"),"  ","")," ",""))), "")&amp;
      SUBSTITUTE(SUBSTITUTE(TEXT(SOURCE!H414,"????0"),"  ","")," ","")&amp;","&amp; IF(SOURCE!$T$2-3 &gt;= 0, REPT(" ",SOURCE!$T$2-3-5), "")&amp;
      SOURCE!I414&amp;" | "&amp; IF(SOURCE!$U$2-LEN(SOURCE!I414) &gt;= 0, REPT(" ",SOURCE!$U$2-LEN(SOURCE!I414)), "")&amp;
      SOURCE!J414&amp;      IF(SOURCE!$V$2-LEN(SOURCE!J414) &gt;= 0, REPT(" ",SOURCE!$V$2-LEN(SOURCE!J414)), "")&amp;
  " | "&amp; SOURCE!K414&amp;      IF(SOURCE!$X$2-LEN(SOURCE!K414) &gt;= 0, REPT(" ",SOURCE!$X$2-LEN(SOURCE!K414)), "")&amp;
      "},"&amp;IF(SOURCE!L414&lt;&gt;"",""&amp;SOURCE!L414,"")
 )
)
)</f>
        <v>/*  399 */  { fnIsFlagSetClear,             TM_FLAGW,                    "FS?C",                                        "FS?C",                                        (0 &lt;&lt; TAM_MAX_BITS) |    99, CAT_FNCT | SLS_ENABLED   | US_ENABLED  },</v>
      </c>
    </row>
    <row r="415" spans="1:1">
      <c r="A415" s="155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",SOURCE!$R$2-LEN(SOURCE!F415)+2), "")&amp;"("&amp;
      SUBSTITUTE(TEXT(SOURCE!G415,"??0"),"  ","")&amp;" &lt;&lt; TAM_MAX_BITS) |"&amp; IF(SOURCE!$S$2-3 &gt;= 0, REPT(" ",SOURCE!$S$2-5+4+1-1-LEN(SUBSTITUTE(SUBSTITUTE(TEXT(SOURCE!H415,"????0"),"  ","")," ",""))), "")&amp;
      SUBSTITUTE(SUBSTITUTE(TEXT(SOURCE!H415,"????0"),"  ","")," ","")&amp;","&amp; IF(SOURCE!$T$2-3 &gt;= 0, REPT(" ",SOURCE!$T$2-3-5), "")&amp;
      SOURCE!I415&amp;" | "&amp; IF(SOURCE!$U$2-LEN(SOURCE!I415) &gt;= 0, REPT(" ",SOURCE!$U$2-LEN(SOURCE!I415)), "")&amp;
      SOURCE!J415&amp;      IF(SOURCE!$V$2-LEN(SOURCE!J415) &gt;= 0, REPT(" ",SOURCE!$V$2-LEN(SOURCE!J415)), "")&amp;
  " | "&amp; SOURCE!K415&amp;      IF(SOURCE!$X$2-LEN(SOURCE!K415) &gt;= 0, REPT(" ",SOURCE!$X$2-LEN(SOURCE!K415)), "")&amp;
      "},"&amp;IF(SOURCE!L415&lt;&gt;"",""&amp;SOURCE!L415,"")
 )
)
)</f>
        <v>/*  400 */  { fnIsFlagSetSet,               TM_FLAGW,                    "FS?S",                                        "FS?S",                                        (0 &lt;&lt; TAM_MAX_BITS) |    99, CAT_FNCT | SLS_ENABLED   | US_ENABLED  },</v>
      </c>
    </row>
    <row r="416" spans="1:1">
      <c r="A416" s="155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",SOURCE!$R$2-LEN(SOURCE!F416)+2), "")&amp;"("&amp;
      SUBSTITUTE(TEXT(SOURCE!G416,"??0"),"  ","")&amp;" &lt;&lt; TAM_MAX_BITS) |"&amp; IF(SOURCE!$S$2-3 &gt;= 0, REPT(" ",SOURCE!$S$2-5+4+1-1-LEN(SUBSTITUTE(SUBSTITUTE(TEXT(SOURCE!H416,"????0"),"  ","")," ",""))), "")&amp;
      SUBSTITUTE(SUBSTITUTE(TEXT(SOURCE!H416,"????0"),"  ","")," ","")&amp;","&amp; IF(SOURCE!$T$2-3 &gt;= 0, REPT(" ",SOURCE!$T$2-3-5), "")&amp;
      SOURCE!I416&amp;" | "&amp; IF(SOURCE!$U$2-LEN(SOURCE!I416) &gt;= 0, REPT(" ",SOURCE!$U$2-LEN(SOURCE!I416)), "")&amp;
      SOURCE!J416&amp;      IF(SOURCE!$V$2-LEN(SOURCE!J416) &gt;= 0, REPT(" ",SOURCE!$V$2-LEN(SOURCE!J416)), "")&amp;
  " | "&amp; SOURCE!K416&amp;      IF(SOURCE!$X$2-LEN(SOURCE!K416) &gt;= 0, REPT(" ",SOURCE!$X$2-LEN(SOURCE!K416)), "")&amp;
      "},"&amp;IF(SOURCE!L416&lt;&gt;"",""&amp;SOURCE!L416,"")
 )
)
)</f>
        <v>/*  401 */  { fnIsFlagSetFlip,              TM_FLAGW,                    "FS?F",                                        "FS?F",                                        (0 &lt;&lt; TAM_MAX_BITS) |    99, CAT_FNCT | SLS_ENABLED   | US_ENABLED  },</v>
      </c>
    </row>
    <row r="417" spans="1:1">
      <c r="A417" s="155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",SOURCE!$R$2-LEN(SOURCE!F417)+2), "")&amp;"("&amp;
      SUBSTITUTE(TEXT(SOURCE!G417,"??0"),"  ","")&amp;" &lt;&lt; TAM_MAX_BITS) |"&amp; IF(SOURCE!$S$2-3 &gt;= 0, REPT(" ",SOURCE!$S$2-5+4+1-1-LEN(SUBSTITUTE(SUBSTITUTE(TEXT(SOURCE!H417,"????0"),"  ","")," ",""))), "")&amp;
      SUBSTITUTE(SUBSTITUTE(TEXT(SOURCE!H417,"????0"),"  ","")," ","")&amp;","&amp; IF(SOURCE!$T$2-3 &gt;= 0, REPT(" ",SOURCE!$T$2-3-5), "")&amp;
      SOURCE!I417&amp;" | "&amp; IF(SOURCE!$U$2-LEN(SOURCE!I417) &gt;= 0, REPT(" ",SOURCE!$U$2-LEN(SOURCE!I417)), "")&amp;
      SOURCE!J417&amp;      IF(SOURCE!$V$2-LEN(SOURCE!J417) &gt;= 0, REPT(" ",SOURCE!$V$2-LEN(SOURCE!J417)), "")&amp;
  " | "&amp; SOURCE!K417&amp;      IF(SOURCE!$X$2-LEN(SOURCE!K417) &gt;= 0, REPT(" ",SOURCE!$X$2-LEN(SOURCE!K417)), "")&amp;
      "},"&amp;IF(SOURCE!L417&lt;&gt;"",""&amp;SOURCE!L417,"")
 )
)
)</f>
        <v>/*  402 */  { fnLogicalNand,                NOPARAM,                     "NAND",                                        "NAND",                                        (0 &lt;&lt; TAM_MAX_BITS) |     0, CAT_FNCT | SLS_ENABLED   | US_ENABLED  },</v>
      </c>
    </row>
    <row r="418" spans="1:1">
      <c r="A418" s="155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",SOURCE!$R$2-LEN(SOURCE!F418)+2), "")&amp;"("&amp;
      SUBSTITUTE(TEXT(SOURCE!G418,"??0"),"  ","")&amp;" &lt;&lt; TAM_MAX_BITS) |"&amp; IF(SOURCE!$S$2-3 &gt;= 0, REPT(" ",SOURCE!$S$2-5+4+1-1-LEN(SUBSTITUTE(SUBSTITUTE(TEXT(SOURCE!H418,"????0"),"  ","")," ",""))), "")&amp;
      SUBSTITUTE(SUBSTITUTE(TEXT(SOURCE!H418,"????0"),"  ","")," ","")&amp;","&amp; IF(SOURCE!$T$2-3 &gt;= 0, REPT(" ",SOURCE!$T$2-3-5), "")&amp;
      SOURCE!I418&amp;" | "&amp; IF(SOURCE!$U$2-LEN(SOURCE!I418) &gt;= 0, REPT(" ",SOURCE!$U$2-LEN(SOURCE!I418)), "")&amp;
      SOURCE!J418&amp;      IF(SOURCE!$V$2-LEN(SOURCE!J418) &gt;= 0, REPT(" ",SOURCE!$V$2-LEN(SOURCE!J418)), "")&amp;
  " | "&amp; SOURCE!K418&amp;      IF(SOURCE!$X$2-LEN(SOURCE!K418) &gt;= 0, REPT(" ",SOURCE!$X$2-LEN(SOURCE!K418)), "")&amp;
      "},"&amp;IF(SOURCE!L418&lt;&gt;"",""&amp;SOURCE!L418,"")
 )
)
)</f>
        <v>/*  403 */  { fnLogicalNor,                 NOPARAM,                     "NOR",                                         "NOR",                                         (0 &lt;&lt; TAM_MAX_BITS) |     0, CAT_FNCT | SLS_ENABLED   | US_ENABLED  },</v>
      </c>
    </row>
    <row r="419" spans="1:1">
      <c r="A419" s="155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",SOURCE!$R$2-LEN(SOURCE!F419)+2), "")&amp;"("&amp;
      SUBSTITUTE(TEXT(SOURCE!G419,"??0"),"  ","")&amp;" &lt;&lt; TAM_MAX_BITS) |"&amp; IF(SOURCE!$S$2-3 &gt;= 0, REPT(" ",SOURCE!$S$2-5+4+1-1-LEN(SUBSTITUTE(SUBSTITUTE(TEXT(SOURCE!H419,"????0"),"  ","")," ",""))), "")&amp;
      SUBSTITUTE(SUBSTITUTE(TEXT(SOURCE!H419,"????0"),"  ","")," ","")&amp;","&amp; IF(SOURCE!$T$2-3 &gt;= 0, REPT(" ",SOURCE!$T$2-3-5), "")&amp;
      SOURCE!I419&amp;" | "&amp; IF(SOURCE!$U$2-LEN(SOURCE!I419) &gt;= 0, REPT(" ",SOURCE!$U$2-LEN(SOURCE!I419)), "")&amp;
      SOURCE!J419&amp;      IF(SOURCE!$V$2-LEN(SOURCE!J419) &gt;= 0, REPT(" ",SOURCE!$V$2-LEN(SOURCE!J419)), "")&amp;
  " | "&amp; SOURCE!K419&amp;      IF(SOURCE!$X$2-LEN(SOURCE!K419) &gt;= 0, REPT(" ",SOURCE!$X$2-LEN(SOURCE!K419)), "")&amp;
      "},"&amp;IF(SOURCE!L419&lt;&gt;"",""&amp;SOURCE!L419,"")
 )
)
)</f>
        <v>/*  404 */  { fnLogicalXnor,                NOPARAM,                     "XNOR",                                        "XNOR",                                        (0 &lt;&lt; TAM_MAX_BITS) |     0, CAT_FNCT | SLS_ENABLED   | US_ENABLED  },</v>
      </c>
    </row>
    <row r="420" spans="1:1">
      <c r="A420" s="155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",SOURCE!$R$2-LEN(SOURCE!F420)+2), "")&amp;"("&amp;
      SUBSTITUTE(TEXT(SOURCE!G420,"??0"),"  ","")&amp;" &lt;&lt; TAM_MAX_BITS) |"&amp; IF(SOURCE!$S$2-3 &gt;= 0, REPT(" ",SOURCE!$S$2-5+4+1-1-LEN(SUBSTITUTE(SUBSTITUTE(TEXT(SOURCE!H420,"????0"),"  ","")," ",""))), "")&amp;
      SUBSTITUTE(SUBSTITUTE(TEXT(SOURCE!H420,"????0"),"  ","")," ","")&amp;","&amp; IF(SOURCE!$T$2-3 &gt;= 0, REPT(" ",SOURCE!$T$2-3-5), "")&amp;
      SOURCE!I420&amp;" | "&amp; IF(SOURCE!$U$2-LEN(SOURCE!I420) &gt;= 0, REPT(" ",SOURCE!$U$2-LEN(SOURCE!I420)), "")&amp;
      SOURCE!J420&amp;      IF(SOURCE!$V$2-LEN(SOURCE!J420) &gt;= 0, REPT(" ",SOURCE!$V$2-LEN(SOURCE!J420)), "")&amp;
  " | "&amp; SOURCE!K420&amp;      IF(SOURCE!$X$2-LEN(SOURCE!K420) &gt;= 0, REPT(" ",SOURCE!$X$2-LEN(SOURCE!K420)), "")&amp;
      "},"&amp;IF(SOURCE!L420&lt;&gt;"",""&amp;SOURCE!L420,"")
 )
)
)</f>
        <v>/*  405 */  { fnBs,                         TM_VALUE,                    "BS?",                                         "BS?",                                         (0 &lt;&lt; TAM_MAX_BITS) |    63, CAT_FNCT | SLS_ENABLED   | US_ENABLED  },</v>
      </c>
    </row>
    <row r="421" spans="1:1">
      <c r="A421" s="155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",SOURCE!$R$2-LEN(SOURCE!F421)+2), "")&amp;"("&amp;
      SUBSTITUTE(TEXT(SOURCE!G421,"??0"),"  ","")&amp;" &lt;&lt; TAM_MAX_BITS) |"&amp; IF(SOURCE!$S$2-3 &gt;= 0, REPT(" ",SOURCE!$S$2-5+4+1-1-LEN(SUBSTITUTE(SUBSTITUTE(TEXT(SOURCE!H421,"????0"),"  ","")," ",""))), "")&amp;
      SUBSTITUTE(SUBSTITUTE(TEXT(SOURCE!H421,"????0"),"  ","")," ","")&amp;","&amp; IF(SOURCE!$T$2-3 &gt;= 0, REPT(" ",SOURCE!$T$2-3-5), "")&amp;
      SOURCE!I421&amp;" | "&amp; IF(SOURCE!$U$2-LEN(SOURCE!I421) &gt;= 0, REPT(" ",SOURCE!$U$2-LEN(SOURCE!I421)), "")&amp;
      SOURCE!J421&amp;      IF(SOURCE!$V$2-LEN(SOURCE!J421) &gt;= 0, REPT(" ",SOURCE!$V$2-LEN(SOURCE!J421)), "")&amp;
  " | "&amp; SOURCE!K421&amp;      IF(SOURCE!$X$2-LEN(SOURCE!K421) &gt;= 0, REPT(" ",SOURCE!$X$2-LEN(SOURCE!K421)), "")&amp;
      "},"&amp;IF(SOURCE!L421&lt;&gt;"",""&amp;SOURCE!L421,"")
 )
)
)</f>
        <v>/*  406 */  { fnBc,                         TM_VALUE,                    "BC?",                                         "BC?",                                         (0 &lt;&lt; TAM_MAX_BITS) |    63, CAT_FNCT | SLS_ENABLED   | US_ENABLED  },</v>
      </c>
    </row>
    <row r="422" spans="1:1">
      <c r="A422" s="155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",SOURCE!$R$2-LEN(SOURCE!F422)+2), "")&amp;"("&amp;
      SUBSTITUTE(TEXT(SOURCE!G422,"??0"),"  ","")&amp;" &lt;&lt; TAM_MAX_BITS) |"&amp; IF(SOURCE!$S$2-3 &gt;= 0, REPT(" ",SOURCE!$S$2-5+4+1-1-LEN(SUBSTITUTE(SUBSTITUTE(TEXT(SOURCE!H422,"????0"),"  ","")," ",""))), "")&amp;
      SUBSTITUTE(SUBSTITUTE(TEXT(SOURCE!H422,"????0"),"  ","")," ","")&amp;","&amp; IF(SOURCE!$T$2-3 &gt;= 0, REPT(" ",SOURCE!$T$2-3-5), "")&amp;
      SOURCE!I422&amp;" | "&amp; IF(SOURCE!$U$2-LEN(SOURCE!I422) &gt;= 0, REPT(" ",SOURCE!$U$2-LEN(SOURCE!I422)), "")&amp;
      SOURCE!J422&amp;      IF(SOURCE!$V$2-LEN(SOURCE!J422) &gt;= 0, REPT(" ",SOURCE!$V$2-LEN(SOURCE!J422)), "")&amp;
  " | "&amp; SOURCE!K422&amp;      IF(SOURCE!$X$2-LEN(SOURCE!K422) &gt;= 0, REPT(" ",SOURCE!$X$2-LEN(SOURCE!K422)), "")&amp;
      "},"&amp;IF(SOURCE!L422&lt;&gt;"",""&amp;SOURCE!L422,"")
 )
)
)</f>
        <v>/*  407 */  { fnCb,                         TM_VALUE,                    "CB",                                          "CB",                                          (0 &lt;&lt; TAM_MAX_BITS) |    63, CAT_FNCT | SLS_ENABLED   | US_ENABLED  },</v>
      </c>
    </row>
    <row r="423" spans="1:1">
      <c r="A423" s="155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",SOURCE!$R$2-LEN(SOURCE!F423)+2), "")&amp;"("&amp;
      SUBSTITUTE(TEXT(SOURCE!G423,"??0"),"  ","")&amp;" &lt;&lt; TAM_MAX_BITS) |"&amp; IF(SOURCE!$S$2-3 &gt;= 0, REPT(" ",SOURCE!$S$2-5+4+1-1-LEN(SUBSTITUTE(SUBSTITUTE(TEXT(SOURCE!H423,"????0"),"  ","")," ",""))), "")&amp;
      SUBSTITUTE(SUBSTITUTE(TEXT(SOURCE!H423,"????0"),"  ","")," ","")&amp;","&amp; IF(SOURCE!$T$2-3 &gt;= 0, REPT(" ",SOURCE!$T$2-3-5), "")&amp;
      SOURCE!I423&amp;" | "&amp; IF(SOURCE!$U$2-LEN(SOURCE!I423) &gt;= 0, REPT(" ",SOURCE!$U$2-LEN(SOURCE!I423)), "")&amp;
      SOURCE!J423&amp;      IF(SOURCE!$V$2-LEN(SOURCE!J423) &gt;= 0, REPT(" ",SOURCE!$V$2-LEN(SOURCE!J423)), "")&amp;
  " | "&amp; SOURCE!K423&amp;      IF(SOURCE!$X$2-LEN(SOURCE!K423) &gt;= 0, REPT(" ",SOURCE!$X$2-LEN(SOURCE!K423)), "")&amp;
      "},"&amp;IF(SOURCE!L423&lt;&gt;"",""&amp;SOURCE!L423,"")
 )
)
)</f>
        <v>/*  408 */  { fnSb,                         TM_VALUE,                    "SB",                                          "SB",                                          (0 &lt;&lt; TAM_MAX_BITS) |    63, CAT_FNCT | SLS_ENABLED   | US_ENABLED  },</v>
      </c>
    </row>
    <row r="424" spans="1:1">
      <c r="A424" s="155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",SOURCE!$R$2-LEN(SOURCE!F424)+2), "")&amp;"("&amp;
      SUBSTITUTE(TEXT(SOURCE!G424,"??0"),"  ","")&amp;" &lt;&lt; TAM_MAX_BITS) |"&amp; IF(SOURCE!$S$2-3 &gt;= 0, REPT(" ",SOURCE!$S$2-5+4+1-1-LEN(SUBSTITUTE(SUBSTITUTE(TEXT(SOURCE!H424,"????0"),"  ","")," ",""))), "")&amp;
      SUBSTITUTE(SUBSTITUTE(TEXT(SOURCE!H424,"????0"),"  ","")," ","")&amp;","&amp; IF(SOURCE!$T$2-3 &gt;= 0, REPT(" ",SOURCE!$T$2-3-5), "")&amp;
      SOURCE!I424&amp;" | "&amp; IF(SOURCE!$U$2-LEN(SOURCE!I424) &gt;= 0, REPT(" ",SOURCE!$U$2-LEN(SOURCE!I424)), "")&amp;
      SOURCE!J424&amp;      IF(SOURCE!$V$2-LEN(SOURCE!J424) &gt;= 0, REPT(" ",SOURCE!$V$2-LEN(SOURCE!J424)), "")&amp;
  " | "&amp; SOURCE!K424&amp;      IF(SOURCE!$X$2-LEN(SOURCE!K424) &gt;= 0, REPT(" ",SOURCE!$X$2-LEN(SOURCE!K424)), "")&amp;
      "},"&amp;IF(SOURCE!L424&lt;&gt;"",""&amp;SOURCE!L424,"")
 )
)
)</f>
        <v>/*  409 */  { fnFb,                         TM_VALUE,                    "FB",                                          "FB",                                          (0 &lt;&lt; TAM_MAX_BITS) |    63, CAT_FNCT | SLS_ENABLED   | US_ENABLED  },</v>
      </c>
    </row>
    <row r="425" spans="1:1">
      <c r="A425" s="155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",SOURCE!$R$2-LEN(SOURCE!F425)+2), "")&amp;"("&amp;
      SUBSTITUTE(TEXT(SOURCE!G425,"??0"),"  ","")&amp;" &lt;&lt; TAM_MAX_BITS) |"&amp; IF(SOURCE!$S$2-3 &gt;= 0, REPT(" ",SOURCE!$S$2-5+4+1-1-LEN(SUBSTITUTE(SUBSTITUTE(TEXT(SOURCE!H425,"????0"),"  ","")," ",""))), "")&amp;
      SUBSTITUTE(SUBSTITUTE(TEXT(SOURCE!H425,"????0"),"  ","")," ","")&amp;","&amp; IF(SOURCE!$T$2-3 &gt;= 0, REPT(" ",SOURCE!$T$2-3-5), "")&amp;
      SOURCE!I425&amp;" | "&amp; IF(SOURCE!$U$2-LEN(SOURCE!I425) &gt;= 0, REPT(" ",SOURCE!$U$2-LEN(SOURCE!I425)), "")&amp;
      SOURCE!J425&amp;      IF(SOURCE!$V$2-LEN(SOURCE!J425) &gt;= 0, REPT(" ",SOURCE!$V$2-LEN(SOURCE!J425)), "")&amp;
  " | "&amp; SOURCE!K425&amp;      IF(SOURCE!$X$2-LEN(SOURCE!K425) &gt;= 0, REPT(" ",SOURCE!$X$2-LEN(SOURCE!K425)), "")&amp;
      "},"&amp;IF(SOURCE!L425&lt;&gt;"",""&amp;SOURCE!L425,"")
 )
)
)</f>
        <v>/*  410 */  { fnRl,                         TM_VALUE,                    "RL",                                          "RL",                                          (0 &lt;&lt; TAM_MAX_BITS) |    63, CAT_FNCT | SLS_ENABLED   | US_ENABLED  },</v>
      </c>
    </row>
    <row r="426" spans="1:1">
      <c r="A426" s="155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",SOURCE!$R$2-LEN(SOURCE!F426)+2), "")&amp;"("&amp;
      SUBSTITUTE(TEXT(SOURCE!G426,"??0"),"  ","")&amp;" &lt;&lt; TAM_MAX_BITS) |"&amp; IF(SOURCE!$S$2-3 &gt;= 0, REPT(" ",SOURCE!$S$2-5+4+1-1-LEN(SUBSTITUTE(SUBSTITUTE(TEXT(SOURCE!H426,"????0"),"  ","")," ",""))), "")&amp;
      SUBSTITUTE(SUBSTITUTE(TEXT(SOURCE!H426,"????0"),"  ","")," ","")&amp;","&amp; IF(SOURCE!$T$2-3 &gt;= 0, REPT(" ",SOURCE!$T$2-3-5), "")&amp;
      SOURCE!I426&amp;" | "&amp; IF(SOURCE!$U$2-LEN(SOURCE!I426) &gt;= 0, REPT(" ",SOURCE!$U$2-LEN(SOURCE!I426)), "")&amp;
      SOURCE!J426&amp;      IF(SOURCE!$V$2-LEN(SOURCE!J426) &gt;= 0, REPT(" ",SOURCE!$V$2-LEN(SOURCE!J426)), "")&amp;
  " | "&amp; SOURCE!K426&amp;      IF(SOURCE!$X$2-LEN(SOURCE!K426) &gt;= 0, REPT(" ",SOURCE!$X$2-LEN(SOURCE!K426)), "")&amp;
      "},"&amp;IF(SOURCE!L426&lt;&gt;"",""&amp;SOURCE!L426,"")
 )
)
)</f>
        <v>/*  411 */  { fnRlc,                        TM_VALUE,                    "RLC",                                         "RLC",                                         (0 &lt;&lt; TAM_MAX_BITS) |    63, CAT_FNCT | SLS_ENABLED   | US_ENABLED  },</v>
      </c>
    </row>
    <row r="427" spans="1:1">
      <c r="A427" s="155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",SOURCE!$R$2-LEN(SOURCE!F427)+2), "")&amp;"("&amp;
      SUBSTITUTE(TEXT(SOURCE!G427,"??0"),"  ","")&amp;" &lt;&lt; TAM_MAX_BITS) |"&amp; IF(SOURCE!$S$2-3 &gt;= 0, REPT(" ",SOURCE!$S$2-5+4+1-1-LEN(SUBSTITUTE(SUBSTITUTE(TEXT(SOURCE!H427,"????0"),"  ","")," ",""))), "")&amp;
      SUBSTITUTE(SUBSTITUTE(TEXT(SOURCE!H427,"????0"),"  ","")," ","")&amp;","&amp; IF(SOURCE!$T$2-3 &gt;= 0, REPT(" ",SOURCE!$T$2-3-5), "")&amp;
      SOURCE!I427&amp;" | "&amp; IF(SOURCE!$U$2-LEN(SOURCE!I427) &gt;= 0, REPT(" ",SOURCE!$U$2-LEN(SOURCE!I427)), "")&amp;
      SOURCE!J427&amp;      IF(SOURCE!$V$2-LEN(SOURCE!J427) &gt;= 0, REPT(" ",SOURCE!$V$2-LEN(SOURCE!J427)), "")&amp;
  " | "&amp; SOURCE!K427&amp;      IF(SOURCE!$X$2-LEN(SOURCE!K427) &gt;= 0, REPT(" ",SOURCE!$X$2-LEN(SOURCE!K427)), "")&amp;
      "},"&amp;IF(SOURCE!L427&lt;&gt;"",""&amp;SOURCE!L427,"")
 )
)
)</f>
        <v>/*  412 */  { fnRr,                         TM_VALUE,                    "RR",                                          "RR",                                          (0 &lt;&lt; TAM_MAX_BITS) |    63, CAT_FNCT | SLS_ENABLED   | US_ENABLED  },</v>
      </c>
    </row>
    <row r="428" spans="1:1">
      <c r="A428" s="155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",SOURCE!$R$2-LEN(SOURCE!F428)+2), "")&amp;"("&amp;
      SUBSTITUTE(TEXT(SOURCE!G428,"??0"),"  ","")&amp;" &lt;&lt; TAM_MAX_BITS) |"&amp; IF(SOURCE!$S$2-3 &gt;= 0, REPT(" ",SOURCE!$S$2-5+4+1-1-LEN(SUBSTITUTE(SUBSTITUTE(TEXT(SOURCE!H428,"????0"),"  ","")," ",""))), "")&amp;
      SUBSTITUTE(SUBSTITUTE(TEXT(SOURCE!H428,"????0"),"  ","")," ","")&amp;","&amp; IF(SOURCE!$T$2-3 &gt;= 0, REPT(" ",SOURCE!$T$2-3-5), "")&amp;
      SOURCE!I428&amp;" | "&amp; IF(SOURCE!$U$2-LEN(SOURCE!I428) &gt;= 0, REPT(" ",SOURCE!$U$2-LEN(SOURCE!I428)), "")&amp;
      SOURCE!J428&amp;      IF(SOURCE!$V$2-LEN(SOURCE!J428) &gt;= 0, REPT(" ",SOURCE!$V$2-LEN(SOURCE!J428)), "")&amp;
  " | "&amp; SOURCE!K428&amp;      IF(SOURCE!$X$2-LEN(SOURCE!K428) &gt;= 0, REPT(" ",SOURCE!$X$2-LEN(SOURCE!K428)), "")&amp;
      "},"&amp;IF(SOURCE!L428&lt;&gt;"",""&amp;SOURCE!L428,"")
 )
)
)</f>
        <v>/*  413 */  { fnRrc,                        TM_VALUE,                    "RRC",                                         "RRC",                                         (0 &lt;&lt; TAM_MAX_BITS) |    63, CAT_FNCT | SLS_ENABLED   | US_ENABLED  },</v>
      </c>
    </row>
    <row r="429" spans="1:1">
      <c r="A429" s="155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",SOURCE!$R$2-LEN(SOURCE!F429)+2), "")&amp;"("&amp;
      SUBSTITUTE(TEXT(SOURCE!G429,"??0"),"  ","")&amp;" &lt;&lt; TAM_MAX_BITS) |"&amp; IF(SOURCE!$S$2-3 &gt;= 0, REPT(" ",SOURCE!$S$2-5+4+1-1-LEN(SUBSTITUTE(SUBSTITUTE(TEXT(SOURCE!H429,"????0"),"  ","")," ",""))), "")&amp;
      SUBSTITUTE(SUBSTITUTE(TEXT(SOURCE!H429,"????0"),"  ","")," ","")&amp;","&amp; IF(SOURCE!$T$2-3 &gt;= 0, REPT(" ",SOURCE!$T$2-3-5), "")&amp;
      SOURCE!I429&amp;" | "&amp; IF(SOURCE!$U$2-LEN(SOURCE!I429) &gt;= 0, REPT(" ",SOURCE!$U$2-LEN(SOURCE!I429)), "")&amp;
      SOURCE!J429&amp;      IF(SOURCE!$V$2-LEN(SOURCE!J429) &gt;= 0, REPT(" ",SOURCE!$V$2-LEN(SOURCE!J429)), "")&amp;
  " | "&amp; SOURCE!K429&amp;      IF(SOURCE!$X$2-LEN(SOURCE!K429) &gt;= 0, REPT(" ",SOURCE!$X$2-LEN(SOURCE!K429)), "")&amp;
      "},"&amp;IF(SOURCE!L429&lt;&gt;"",""&amp;SOURCE!L429,"")
 )
)
)</f>
        <v>/*  414 */  { fnSl,                         TM_VALUE,                    "SL",                                          "SL",                                          (0 &lt;&lt; TAM_MAX_BITS) |    63, CAT_FNCT | SLS_ENABLED   | US_ENABLED  },</v>
      </c>
    </row>
    <row r="430" spans="1:1">
      <c r="A430" s="155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",SOURCE!$R$2-LEN(SOURCE!F430)+2), "")&amp;"("&amp;
      SUBSTITUTE(TEXT(SOURCE!G430,"??0"),"  ","")&amp;" &lt;&lt; TAM_MAX_BITS) |"&amp; IF(SOURCE!$S$2-3 &gt;= 0, REPT(" ",SOURCE!$S$2-5+4+1-1-LEN(SUBSTITUTE(SUBSTITUTE(TEXT(SOURCE!H430,"????0"),"  ","")," ",""))), "")&amp;
      SUBSTITUTE(SUBSTITUTE(TEXT(SOURCE!H430,"????0"),"  ","")," ","")&amp;","&amp; IF(SOURCE!$T$2-3 &gt;= 0, REPT(" ",SOURCE!$T$2-3-5), "")&amp;
      SOURCE!I430&amp;" | "&amp; IF(SOURCE!$U$2-LEN(SOURCE!I430) &gt;= 0, REPT(" ",SOURCE!$U$2-LEN(SOURCE!I430)), "")&amp;
      SOURCE!J430&amp;      IF(SOURCE!$V$2-LEN(SOURCE!J430) &gt;= 0, REPT(" ",SOURCE!$V$2-LEN(SOURCE!J430)), "")&amp;
  " | "&amp; SOURCE!K430&amp;      IF(SOURCE!$X$2-LEN(SOURCE!K430) &gt;= 0, REPT(" ",SOURCE!$X$2-LEN(SOURCE!K430)), "")&amp;
      "},"&amp;IF(SOURCE!L430&lt;&gt;"",""&amp;SOURCE!L430,"")
 )
)
)</f>
        <v>/*  415 */  { fnSr,                         TM_VALUE,                    "SR",                                          "SR",                                          (0 &lt;&lt; TAM_MAX_BITS) |    63, CAT_FNCT | SLS_ENABLED   | US_ENABLED  },</v>
      </c>
    </row>
    <row r="431" spans="1:1">
      <c r="A431" s="155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",SOURCE!$R$2-LEN(SOURCE!F431)+2), "")&amp;"("&amp;
      SUBSTITUTE(TEXT(SOURCE!G431,"??0"),"  ","")&amp;" &lt;&lt; TAM_MAX_BITS) |"&amp; IF(SOURCE!$S$2-3 &gt;= 0, REPT(" ",SOURCE!$S$2-5+4+1-1-LEN(SUBSTITUTE(SUBSTITUTE(TEXT(SOURCE!H431,"????0"),"  ","")," ",""))), "")&amp;
      SUBSTITUTE(SUBSTITUTE(TEXT(SOURCE!H431,"????0"),"  ","")," ","")&amp;","&amp; IF(SOURCE!$T$2-3 &gt;= 0, REPT(" ",SOURCE!$T$2-3-5), "")&amp;
      SOURCE!I431&amp;" | "&amp; IF(SOURCE!$U$2-LEN(SOURCE!I431) &gt;= 0, REPT(" ",SOURCE!$U$2-LEN(SOURCE!I431)), "")&amp;
      SOURCE!J431&amp;      IF(SOURCE!$V$2-LEN(SOURCE!J431) &gt;= 0, REPT(" ",SOURCE!$V$2-LEN(SOURCE!J431)), "")&amp;
  " | "&amp; SOURCE!K431&amp;      IF(SOURCE!$X$2-LEN(SOURCE!K431) &gt;= 0, REPT(" ",SOURCE!$X$2-LEN(SOURCE!K431)), "")&amp;
      "},"&amp;IF(SOURCE!L431&lt;&gt;"",""&amp;SOURCE!L431,"")
 )
)
)</f>
        <v>/*  416 */  { fnAsr,                        TM_VALUE,                    "ASR",                                         "ASR",                                         (0 &lt;&lt; TAM_MAX_BITS) |    63, CAT_FNCT | SLS_ENABLED   | US_ENABLED  },</v>
      </c>
    </row>
    <row r="432" spans="1:1">
      <c r="A432" s="155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",SOURCE!$R$2-LEN(SOURCE!F432)+2), "")&amp;"("&amp;
      SUBSTITUTE(TEXT(SOURCE!G432,"??0"),"  ","")&amp;" &lt;&lt; TAM_MAX_BITS) |"&amp; IF(SOURCE!$S$2-3 &gt;= 0, REPT(" ",SOURCE!$S$2-5+4+1-1-LEN(SUBSTITUTE(SUBSTITUTE(TEXT(SOURCE!H432,"????0"),"  ","")," ",""))), "")&amp;
      SUBSTITUTE(SUBSTITUTE(TEXT(SOURCE!H432,"????0"),"  ","")," ","")&amp;","&amp; IF(SOURCE!$T$2-3 &gt;= 0, REPT(" ",SOURCE!$T$2-3-5), "")&amp;
      SOURCE!I432&amp;" | "&amp; IF(SOURCE!$U$2-LEN(SOURCE!I432) &gt;= 0, REPT(" ",SOURCE!$U$2-LEN(SOURCE!I432)), "")&amp;
      SOURCE!J432&amp;      IF(SOURCE!$V$2-LEN(SOURCE!J432) &gt;= 0, REPT(" ",SOURCE!$V$2-LEN(SOURCE!J432)), "")&amp;
  " | "&amp; SOURCE!K432&amp;      IF(SOURCE!$X$2-LEN(SOURCE!K432) &gt;= 0, REPT(" ",SOURCE!$X$2-LEN(SOURCE!K432)), "")&amp;
      "},"&amp;IF(SOURCE!L432&lt;&gt;"",""&amp;SOURCE!L432,"")
 )
)
)</f>
        <v>/*  417 */  { fnLj,                         NOPARAM,                     "LJ",                                          "LJ",                                          (0 &lt;&lt; TAM_MAX_BITS) |     0, CAT_FNCT | SLS_ENABLED   | US_ENABLED  },</v>
      </c>
    </row>
    <row r="433" spans="1:1">
      <c r="A433" s="155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",SOURCE!$R$2-LEN(SOURCE!F433)+2), "")&amp;"("&amp;
      SUBSTITUTE(TEXT(SOURCE!G433,"??0"),"  ","")&amp;" &lt;&lt; TAM_MAX_BITS) |"&amp; IF(SOURCE!$S$2-3 &gt;= 0, REPT(" ",SOURCE!$S$2-5+4+1-1-LEN(SUBSTITUTE(SUBSTITUTE(TEXT(SOURCE!H433,"????0"),"  ","")," ",""))), "")&amp;
      SUBSTITUTE(SUBSTITUTE(TEXT(SOURCE!H433,"????0"),"  ","")," ","")&amp;","&amp; IF(SOURCE!$T$2-3 &gt;= 0, REPT(" ",SOURCE!$T$2-3-5), "")&amp;
      SOURCE!I433&amp;" | "&amp; IF(SOURCE!$U$2-LEN(SOURCE!I433) &gt;= 0, REPT(" ",SOURCE!$U$2-LEN(SOURCE!I433)), "")&amp;
      SOURCE!J433&amp;      IF(SOURCE!$V$2-LEN(SOURCE!J433) &gt;= 0, REPT(" ",SOURCE!$V$2-LEN(SOURCE!J433)), "")&amp;
  " | "&amp; SOURCE!K433&amp;      IF(SOURCE!$X$2-LEN(SOURCE!K433) &gt;= 0, REPT(" ",SOURCE!$X$2-LEN(SOURCE!K433)), "")&amp;
      "},"&amp;IF(SOURCE!L433&lt;&gt;"",""&amp;SOURCE!L433,"")
 )
)
)</f>
        <v>/*  418 */  { fnRj,                         NOPARAM,                     "RJ",                                          "RJ",                                          (0 &lt;&lt; TAM_MAX_BITS) |     0, CAT_FNCT | SLS_ENABLED   | US_ENABLED  },</v>
      </c>
    </row>
    <row r="434" spans="1:1">
      <c r="A434" s="155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",SOURCE!$R$2-LEN(SOURCE!F434)+2), "")&amp;"("&amp;
      SUBSTITUTE(TEXT(SOURCE!G434,"??0"),"  ","")&amp;" &lt;&lt; TAM_MAX_BITS) |"&amp; IF(SOURCE!$S$2-3 &gt;= 0, REPT(" ",SOURCE!$S$2-5+4+1-1-LEN(SUBSTITUTE(SUBSTITUTE(TEXT(SOURCE!H434,"????0"),"  ","")," ",""))), "")&amp;
      SUBSTITUTE(SUBSTITUTE(TEXT(SOURCE!H434,"????0"),"  ","")," ","")&amp;","&amp; IF(SOURCE!$T$2-3 &gt;= 0, REPT(" ",SOURCE!$T$2-3-5), "")&amp;
      SOURCE!I434&amp;" | "&amp; IF(SOURCE!$U$2-LEN(SOURCE!I434) &gt;= 0, REPT(" ",SOURCE!$U$2-LEN(SOURCE!I434)), "")&amp;
      SOURCE!J434&amp;      IF(SOURCE!$V$2-LEN(SOURCE!J434) &gt;= 0, REPT(" ",SOURCE!$V$2-LEN(SOURCE!J434)), "")&amp;
  " | "&amp; SOURCE!K434&amp;      IF(SOURCE!$X$2-LEN(SOURCE!K434) &gt;= 0, REPT(" ",SOURCE!$X$2-LEN(SOURCE!K434)), "")&amp;
      "},"&amp;IF(SOURCE!L434&lt;&gt;"",""&amp;SOURCE!L434,"")
 )
)
)</f>
        <v>/*  419 */  { fnMaskl,                      TM_VALUE,                    "MASKL",                                       "MASKL",                                       (0 &lt;&lt; TAM_MAX_BITS) |    64, CAT_FNCT | SLS_ENABLED   | US_ENABLED  },</v>
      </c>
    </row>
    <row r="435" spans="1:1">
      <c r="A435" s="155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",SOURCE!$R$2-LEN(SOURCE!F435)+2), "")&amp;"("&amp;
      SUBSTITUTE(TEXT(SOURCE!G435,"??0"),"  ","")&amp;" &lt;&lt; TAM_MAX_BITS) |"&amp; IF(SOURCE!$S$2-3 &gt;= 0, REPT(" ",SOURCE!$S$2-5+4+1-1-LEN(SUBSTITUTE(SUBSTITUTE(TEXT(SOURCE!H435,"????0"),"  ","")," ",""))), "")&amp;
      SUBSTITUTE(SUBSTITUTE(TEXT(SOURCE!H435,"????0"),"  ","")," ","")&amp;","&amp; IF(SOURCE!$T$2-3 &gt;= 0, REPT(" ",SOURCE!$T$2-3-5), "")&amp;
      SOURCE!I435&amp;" | "&amp; IF(SOURCE!$U$2-LEN(SOURCE!I435) &gt;= 0, REPT(" ",SOURCE!$U$2-LEN(SOURCE!I435)), "")&amp;
      SOURCE!J435&amp;      IF(SOURCE!$V$2-LEN(SOURCE!J435) &gt;= 0, REPT(" ",SOURCE!$V$2-LEN(SOURCE!J435)), "")&amp;
  " | "&amp; SOURCE!K435&amp;      IF(SOURCE!$X$2-LEN(SOURCE!K435) &gt;= 0, REPT(" ",SOURCE!$X$2-LEN(SOURCE!K435)), "")&amp;
      "},"&amp;IF(SOURCE!L435&lt;&gt;"",""&amp;SOURCE!L435,"")
 )
)
)</f>
        <v>/*  420 */  { fnMaskr,                      TM_VALUE,                    "MASKR",                                       "MASKR",                                       (0 &lt;&lt; TAM_MAX_BITS) |    64, CAT_FNCT | SLS_ENABLED   | US_ENABLED  },</v>
      </c>
    </row>
    <row r="436" spans="1:1">
      <c r="A436" s="155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",SOURCE!$R$2-LEN(SOURCE!F436)+2), "")&amp;"("&amp;
      SUBSTITUTE(TEXT(SOURCE!G436,"??0"),"  ","")&amp;" &lt;&lt; TAM_MAX_BITS) |"&amp; IF(SOURCE!$S$2-3 &gt;= 0, REPT(" ",SOURCE!$S$2-5+4+1-1-LEN(SUBSTITUTE(SUBSTITUTE(TEXT(SOURCE!H436,"????0"),"  ","")," ",""))), "")&amp;
      SUBSTITUTE(SUBSTITUTE(TEXT(SOURCE!H436,"????0"),"  ","")," ","")&amp;","&amp; IF(SOURCE!$T$2-3 &gt;= 0, REPT(" ",SOURCE!$T$2-3-5), "")&amp;
      SOURCE!I436&amp;" | "&amp; IF(SOURCE!$U$2-LEN(SOURCE!I436) &gt;= 0, REPT(" ",SOURCE!$U$2-LEN(SOURCE!I436)), "")&amp;
      SOURCE!J436&amp;      IF(SOURCE!$V$2-LEN(SOURCE!J436) &gt;= 0, REPT(" ",SOURCE!$V$2-LEN(SOURCE!J436)), "")&amp;
  " | "&amp; SOURCE!K436&amp;      IF(SOURCE!$X$2-LEN(SOURCE!K436) &gt;= 0, REPT(" ",SOURCE!$X$2-LEN(SOURCE!K436)), "")&amp;
      "},"&amp;IF(SOURCE!L436&lt;&gt;"",""&amp;SOURCE!L436,"")
 )
)
)</f>
        <v>/*  421 */  { fnMirror,                     NOPARAM,                     "MIRROR",                                      "MIRROR",                                      (0 &lt;&lt; TAM_MAX_BITS) |     0, CAT_FNCT | SLS_ENABLED   | US_ENABLED  },</v>
      </c>
    </row>
    <row r="437" spans="1:1">
      <c r="A437" s="155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",SOURCE!$R$2-LEN(SOURCE!F437)+2), "")&amp;"("&amp;
      SUBSTITUTE(TEXT(SOURCE!G437,"??0"),"  ","")&amp;" &lt;&lt; TAM_MAX_BITS) |"&amp; IF(SOURCE!$S$2-3 &gt;= 0, REPT(" ",SOURCE!$S$2-5+4+1-1-LEN(SUBSTITUTE(SUBSTITUTE(TEXT(SOURCE!H437,"????0"),"  ","")," ",""))), "")&amp;
      SUBSTITUTE(SUBSTITUTE(TEXT(SOURCE!H437,"????0"),"  ","")," ","")&amp;","&amp; IF(SOURCE!$T$2-3 &gt;= 0, REPT(" ",SOURCE!$T$2-3-5), "")&amp;
      SOURCE!I437&amp;" | "&amp; IF(SOURCE!$U$2-LEN(SOURCE!I437) &gt;= 0, REPT(" ",SOURCE!$U$2-LEN(SOURCE!I437)), "")&amp;
      SOURCE!J437&amp;      IF(SOURCE!$V$2-LEN(SOURCE!J437) &gt;= 0, REPT(" ",SOURCE!$V$2-LEN(SOURCE!J437)), "")&amp;
  " | "&amp; SOURCE!K437&amp;      IF(SOURCE!$X$2-LEN(SOURCE!K437) &gt;= 0, REPT(" ",SOURCE!$X$2-LEN(SOURCE!K437)), "")&amp;
      "},"&amp;IF(SOURCE!L437&lt;&gt;"",""&amp;SOURCE!L437,"")
 )
)
)</f>
        <v>/*  422 */  { fnCountBits,                  NOPARAM,                     "#B",                                          "#B",                                          (0 &lt;&lt; TAM_MAX_BITS) |     0, CAT_FNCT | SLS_ENABLED   | US_ENABLED  },</v>
      </c>
    </row>
    <row r="438" spans="1:1">
      <c r="A438" s="155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",SOURCE!$R$2-LEN(SOURCE!F438)+2), "")&amp;"("&amp;
      SUBSTITUTE(TEXT(SOURCE!G438,"??0"),"  ","")&amp;" &lt;&lt; TAM_MAX_BITS) |"&amp; IF(SOURCE!$S$2-3 &gt;= 0, REPT(" ",SOURCE!$S$2-5+4+1-1-LEN(SUBSTITUTE(SUBSTITUTE(TEXT(SOURCE!H438,"????0"),"  ","")," ",""))), "")&amp;
      SUBSTITUTE(SUBSTITUTE(TEXT(SOURCE!H438,"????0"),"  ","")," ","")&amp;","&amp; IF(SOURCE!$T$2-3 &gt;= 0, REPT(" ",SOURCE!$T$2-3-5), "")&amp;
      SOURCE!I438&amp;" | "&amp; IF(SOURCE!$U$2-LEN(SOURCE!I438) &gt;= 0, REPT(" ",SOURCE!$U$2-LEN(SOURCE!I438)), "")&amp;
      SOURCE!J438&amp;      IF(SOURCE!$V$2-LEN(SOURCE!J438) &gt;= 0, REPT(" ",SOURCE!$V$2-LEN(SOURCE!J438)), "")&amp;
  " | "&amp; SOURCE!K438&amp;      IF(SOURCE!$X$2-LEN(SOURCE!K438) &gt;= 0, REPT(" ",SOURCE!$X$2-LEN(SOURCE!K438)), "")&amp;
      "},"&amp;IF(SOURCE!L438&lt;&gt;"",""&amp;SOURCE!L438,"")
 )
)
)</f>
        <v>/*  423 */  { fnSdl,                        TM_VALUE,                    "SDL",                                         "SDL",                                         (0 &lt;&lt; TAM_MAX_BITS) |    99, CAT_FNCT | SLS_ENABLED   | US_ENABLED  },</v>
      </c>
    </row>
    <row r="439" spans="1:1">
      <c r="A439" s="155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",SOURCE!$R$2-LEN(SOURCE!F439)+2), "")&amp;"("&amp;
      SUBSTITUTE(TEXT(SOURCE!G439,"??0"),"  ","")&amp;" &lt;&lt; TAM_MAX_BITS) |"&amp; IF(SOURCE!$S$2-3 &gt;= 0, REPT(" ",SOURCE!$S$2-5+4+1-1-LEN(SUBSTITUTE(SUBSTITUTE(TEXT(SOURCE!H439,"????0"),"  ","")," ",""))), "")&amp;
      SUBSTITUTE(SUBSTITUTE(TEXT(SOURCE!H439,"????0"),"  ","")," ","")&amp;","&amp; IF(SOURCE!$T$2-3 &gt;= 0, REPT(" ",SOURCE!$T$2-3-5), "")&amp;
      SOURCE!I439&amp;" | "&amp; IF(SOURCE!$U$2-LEN(SOURCE!I439) &gt;= 0, REPT(" ",SOURCE!$U$2-LEN(SOURCE!I439)), "")&amp;
      SOURCE!J439&amp;      IF(SOURCE!$V$2-LEN(SOURCE!J439) &gt;= 0, REPT(" ",SOURCE!$V$2-LEN(SOURCE!J439)), "")&amp;
  " | "&amp; SOURCE!K439&amp;      IF(SOURCE!$X$2-LEN(SOURCE!K439) &gt;= 0, REPT(" ",SOURCE!$X$2-LEN(SOURCE!K439)), "")&amp;
      "},"&amp;IF(SOURCE!L439&lt;&gt;"",""&amp;SOURCE!L439,"")
 )
)
)</f>
        <v>/*  424 */  { fnSdr,                        TM_VALUE,                    "SDR",                                         "SDR",                                         (0 &lt;&lt; TAM_MAX_BITS) |    99, CAT_FNCT | SLS_ENABLED   | US_ENABLED  },</v>
      </c>
    </row>
    <row r="440" spans="1:1">
      <c r="A440" s="155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",SOURCE!$R$2-LEN(SOURCE!F440)+2), "")&amp;"("&amp;
      SUBSTITUTE(TEXT(SOURCE!G440,"??0"),"  ","")&amp;" &lt;&lt; TAM_MAX_BITS) |"&amp; IF(SOURCE!$S$2-3 &gt;= 0, REPT(" ",SOURCE!$S$2-5+4+1-1-LEN(SUBSTITUTE(SUBSTITUTE(TEXT(SOURCE!H440,"????0"),"  ","")," ",""))), "")&amp;
      SUBSTITUTE(SUBSTITUTE(TEXT(SOURCE!H440,"????0"),"  ","")," ","")&amp;","&amp; IF(SOURCE!$T$2-3 &gt;= 0, REPT(" ",SOURCE!$T$2-3-5), "")&amp;
      SOURCE!I440&amp;" | "&amp; IF(SOURCE!$U$2-LEN(SOURCE!I440) &gt;= 0, REPT(" ",SOURCE!$U$2-LEN(SOURCE!I440)), "")&amp;
      SOURCE!J440&amp;      IF(SOURCE!$V$2-LEN(SOURCE!J440) &gt;= 0, REPT(" ",SOURCE!$V$2-LEN(SOURCE!J440)), "")&amp;
  " | "&amp; SOURCE!K440&amp;      IF(SOURCE!$X$2-LEN(SOURCE!K440) &gt;= 0, REPT(" ",SOURCE!$X$2-LEN(SOURCE!K440)), "")&amp;
      "},"&amp;IF(SOURCE!L440&lt;&gt;"",""&amp;SOURCE!L440,"")
 )
)
)</f>
        <v>/*  425 */  { itemToBeCoded,                NOPARAM,                     "0425",                                        "0425",                                        (0 &lt;&lt; TAM_MAX_BITS) |     0, CAT_FREE | SLS_ENABLED   | US_UNCHANGED},</v>
      </c>
    </row>
    <row r="441" spans="1:1">
      <c r="A441" s="155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",SOURCE!$R$2-LEN(SOURCE!F441)+2), "")&amp;"("&amp;
      SUBSTITUTE(TEXT(SOURCE!G441,"??0"),"  ","")&amp;" &lt;&lt; TAM_MAX_BITS) |"&amp; IF(SOURCE!$S$2-3 &gt;= 0, REPT(" ",SOURCE!$S$2-5+4+1-1-LEN(SUBSTITUTE(SUBSTITUTE(TEXT(SOURCE!H441,"????0"),"  ","")," ",""))), "")&amp;
      SUBSTITUTE(SUBSTITUTE(TEXT(SOURCE!H441,"????0"),"  ","")," ","")&amp;","&amp; IF(SOURCE!$T$2-3 &gt;= 0, REPT(" ",SOURCE!$T$2-3-5), "")&amp;
      SOURCE!I441&amp;" | "&amp; IF(SOURCE!$U$2-LEN(SOURCE!I441) &gt;= 0, REPT(" ",SOURCE!$U$2-LEN(SOURCE!I441)), "")&amp;
      SOURCE!J441&amp;      IF(SOURCE!$V$2-LEN(SOURCE!J441) &gt;= 0, REPT(" ",SOURCE!$V$2-LEN(SOURCE!J441)), "")&amp;
  " | "&amp; SOURCE!K441&amp;      IF(SOURCE!$X$2-LEN(SOURCE!K441) &gt;= 0, REPT(" ",SOURCE!$X$2-LEN(SOURCE!K441)), "")&amp;
      "},"&amp;IF(SOURCE!L441&lt;&gt;"",""&amp;SOURCE!L441,"")
 )
)
)</f>
        <v>/*  426 */  { itemToBeCoded,                NOPARAM,                     "0426",                                        "0426",                                        (0 &lt;&lt; TAM_MAX_BITS) |     0, CAT_FREE | SLS_ENABLED   | US_UNCHANGED},</v>
      </c>
    </row>
    <row r="442" spans="1:1">
      <c r="A442" s="155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",SOURCE!$R$2-LEN(SOURCE!F442)+2), "")&amp;"("&amp;
      SUBSTITUTE(TEXT(SOURCE!G442,"??0"),"  ","")&amp;" &lt;&lt; TAM_MAX_BITS) |"&amp; IF(SOURCE!$S$2-3 &gt;= 0, REPT(" ",SOURCE!$S$2-5+4+1-1-LEN(SUBSTITUTE(SUBSTITUTE(TEXT(SOURCE!H442,"????0"),"  ","")," ",""))), "")&amp;
      SUBSTITUTE(SUBSTITUTE(TEXT(SOURCE!H442,"????0"),"  ","")," ","")&amp;","&amp; IF(SOURCE!$T$2-3 &gt;= 0, REPT(" ",SOURCE!$T$2-3-5), "")&amp;
      SOURCE!I442&amp;" | "&amp; IF(SOURCE!$U$2-LEN(SOURCE!I442) &gt;= 0, REPT(" ",SOURCE!$U$2-LEN(SOURCE!I442)), "")&amp;
      SOURCE!J442&amp;      IF(SOURCE!$V$2-LEN(SOURCE!J442) &gt;= 0, REPT(" ",SOURCE!$V$2-LEN(SOURCE!J442)), "")&amp;
  " | "&amp; SOURCE!K442&amp;      IF(SOURCE!$X$2-LEN(SOURCE!K442) &gt;= 0, REPT(" ",SOURCE!$X$2-LEN(SOURCE!K442)), "")&amp;
      "},"&amp;IF(SOURCE!L442&lt;&gt;"",""&amp;SOURCE!L442,"")
 )
)
)</f>
        <v>/*  427 */  { itemToBeCoded,                NOPARAM,                     "0427",                                        "0427",                                        (0 &lt;&lt; TAM_MAX_BITS) |     0, CAT_FREE | SLS_ENABLED   | US_UNCHANGED},</v>
      </c>
    </row>
    <row r="443" spans="1:1">
      <c r="A443" s="155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",SOURCE!$R$2-LEN(SOURCE!F443)+2), "")&amp;"("&amp;
      SUBSTITUTE(TEXT(SOURCE!G443,"??0"),"  ","")&amp;" &lt;&lt; TAM_MAX_BITS) |"&amp; IF(SOURCE!$S$2-3 &gt;= 0, REPT(" ",SOURCE!$S$2-5+4+1-1-LEN(SUBSTITUTE(SUBSTITUTE(TEXT(SOURCE!H443,"????0"),"  ","")," ",""))), "")&amp;
      SUBSTITUTE(SUBSTITUTE(TEXT(SOURCE!H443,"????0"),"  ","")," ","")&amp;","&amp; IF(SOURCE!$T$2-3 &gt;= 0, REPT(" ",SOURCE!$T$2-3-5), "")&amp;
      SOURCE!I443&amp;" | "&amp; IF(SOURCE!$U$2-LEN(SOURCE!I443) &gt;= 0, REPT(" ",SOURCE!$U$2-LEN(SOURCE!I443)), "")&amp;
      SOURCE!J443&amp;      IF(SOURCE!$V$2-LEN(SOURCE!J443) &gt;= 0, REPT(" ",SOURCE!$V$2-LEN(SOURCE!J443)), "")&amp;
  " | "&amp; SOURCE!K443&amp;      IF(SOURCE!$X$2-LEN(SOURCE!K443) &gt;= 0, REPT(" ",SOURCE!$X$2-LEN(SOURCE!K443)), "")&amp;
      "},"&amp;IF(SOURCE!L443&lt;&gt;"",""&amp;SOURCE!L443,"")
 )
)
)</f>
        <v>/*  428 */  { itemToBeCoded,                NOPARAM,                     "0428",                                        "0428",                                        (0 &lt;&lt; TAM_MAX_BITS) |     0, CAT_FREE | SLS_ENABLED   | US_UNCHANGED},</v>
      </c>
    </row>
    <row r="444" spans="1:1">
      <c r="A444" s="155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",SOURCE!$R$2-LEN(SOURCE!F444)+2), "")&amp;"("&amp;
      SUBSTITUTE(TEXT(SOURCE!G444,"??0"),"  ","")&amp;" &lt;&lt; TAM_MAX_BITS) |"&amp; IF(SOURCE!$S$2-3 &gt;= 0, REPT(" ",SOURCE!$S$2-5+4+1-1-LEN(SUBSTITUTE(SUBSTITUTE(TEXT(SOURCE!H444,"????0"),"  ","")," ",""))), "")&amp;
      SUBSTITUTE(SUBSTITUTE(TEXT(SOURCE!H444,"????0"),"  ","")," ","")&amp;","&amp; IF(SOURCE!$T$2-3 &gt;= 0, REPT(" ",SOURCE!$T$2-3-5), "")&amp;
      SOURCE!I444&amp;" | "&amp; IF(SOURCE!$U$2-LEN(SOURCE!I444) &gt;= 0, REPT(" ",SOURCE!$U$2-LEN(SOURCE!I444)), "")&amp;
      SOURCE!J444&amp;      IF(SOURCE!$V$2-LEN(SOURCE!J444) &gt;= 0, REPT(" ",SOURCE!$V$2-LEN(SOURCE!J444)), "")&amp;
  " | "&amp; SOURCE!K444&amp;      IF(SOURCE!$X$2-LEN(SOURCE!K444) &gt;= 0, REPT(" ",SOURCE!$X$2-LEN(SOURCE!K444)), "")&amp;
      "},"&amp;IF(SOURCE!L444&lt;&gt;"",""&amp;SOURCE!L444,"")
 )
)
)</f>
        <v>/*  429 */  { itemToBeCoded,                NOPARAM,                     "0429",                                        "0429",                                        (0 &lt;&lt; TAM_MAX_BITS) |     0, CAT_FREE | SLS_ENABLED   | US_UNCHANGED},</v>
      </c>
    </row>
    <row r="445" spans="1:1">
      <c r="A445" s="155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",SOURCE!$R$2-LEN(SOURCE!F445)+2), "")&amp;"("&amp;
      SUBSTITUTE(TEXT(SOURCE!G445,"??0"),"  ","")&amp;" &lt;&lt; TAM_MAX_BITS) |"&amp; IF(SOURCE!$S$2-3 &gt;= 0, REPT(" ",SOURCE!$S$2-5+4+1-1-LEN(SUBSTITUTE(SUBSTITUTE(TEXT(SOURCE!H445,"????0"),"  ","")," ",""))), "")&amp;
      SUBSTITUTE(SUBSTITUTE(TEXT(SOURCE!H445,"????0"),"  ","")," ","")&amp;","&amp; IF(SOURCE!$T$2-3 &gt;= 0, REPT(" ",SOURCE!$T$2-3-5), "")&amp;
      SOURCE!I445&amp;" | "&amp; IF(SOURCE!$U$2-LEN(SOURCE!I445) &gt;= 0, REPT(" ",SOURCE!$U$2-LEN(SOURCE!I445)), "")&amp;
      SOURCE!J445&amp;      IF(SOURCE!$V$2-LEN(SOURCE!J445) &gt;= 0, REPT(" ",SOURCE!$V$2-LEN(SOURCE!J445)), "")&amp;
  " | "&amp; SOURCE!K445&amp;      IF(SOURCE!$X$2-LEN(SOURCE!K445) &gt;= 0, REPT(" ",SOURCE!$X$2-LEN(SOURCE!K445)), "")&amp;
      "},"&amp;IF(SOURCE!L445&lt;&gt;"",""&amp;SOURCE!L445,"")
 )
)
)</f>
        <v>/*  430 */  { itemToBeCoded,                NOPARAM,                     "0430",                                        "0430",                                        (0 &lt;&lt; TAM_MAX_BITS) |     0, CAT_FREE | SLS_ENABLED   | US_UNCHANGED},</v>
      </c>
    </row>
    <row r="446" spans="1:1">
      <c r="A446" s="155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",SOURCE!$R$2-LEN(SOURCE!F446)+2), "")&amp;"("&amp;
      SUBSTITUTE(TEXT(SOURCE!G446,"??0"),"  ","")&amp;" &lt;&lt; TAM_MAX_BITS) |"&amp; IF(SOURCE!$S$2-3 &gt;= 0, REPT(" ",SOURCE!$S$2-5+4+1-1-LEN(SUBSTITUTE(SUBSTITUTE(TEXT(SOURCE!H446,"????0"),"  ","")," ",""))), "")&amp;
      SUBSTITUTE(SUBSTITUTE(TEXT(SOURCE!H446,"????0"),"  ","")," ","")&amp;","&amp; IF(SOURCE!$T$2-3 &gt;= 0, REPT(" ",SOURCE!$T$2-3-5), "")&amp;
      SOURCE!I446&amp;" | "&amp; IF(SOURCE!$U$2-LEN(SOURCE!I446) &gt;= 0, REPT(" ",SOURCE!$U$2-LEN(SOURCE!I446)), "")&amp;
      SOURCE!J446&amp;      IF(SOURCE!$V$2-LEN(SOURCE!J446) &gt;= 0, REPT(" ",SOURCE!$V$2-LEN(SOURCE!J446)), "")&amp;
  " | "&amp; SOURCE!K446&amp;      IF(SOURCE!$X$2-LEN(SOURCE!K446) &gt;= 0, REPT(" ",SOURCE!$X$2-LEN(SOURCE!K446)), "")&amp;
      "},"&amp;IF(SOURCE!L446&lt;&gt;"",""&amp;SOURCE!L446,"")
 )
)
)</f>
        <v>/*  431 */  { itemToBeCoded,                NOPARAM,                     "0431",                                        "0431",                                        (0 &lt;&lt; TAM_MAX_BITS) |     0, CAT_FREE | SLS_ENABLED   | US_UNCHANGED},</v>
      </c>
    </row>
    <row r="447" spans="1:1">
      <c r="A447" s="155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",SOURCE!$R$2-LEN(SOURCE!F447)+2), "")&amp;"("&amp;
      SUBSTITUTE(TEXT(SOURCE!G447,"??0"),"  ","")&amp;" &lt;&lt; TAM_MAX_BITS) |"&amp; IF(SOURCE!$S$2-3 &gt;= 0, REPT(" ",SOURCE!$S$2-5+4+1-1-LEN(SUBSTITUTE(SUBSTITUTE(TEXT(SOURCE!H447,"????0"),"  ","")," ",""))), "")&amp;
      SUBSTITUTE(SUBSTITUTE(TEXT(SOURCE!H447,"????0"),"  ","")," ","")&amp;","&amp; IF(SOURCE!$T$2-3 &gt;= 0, REPT(" ",SOURCE!$T$2-3-5), "")&amp;
      SOURCE!I447&amp;" | "&amp; IF(SOURCE!$U$2-LEN(SOURCE!I447) &gt;= 0, REPT(" ",SOURCE!$U$2-LEN(SOURCE!I447)), "")&amp;
      SOURCE!J447&amp;      IF(SOURCE!$V$2-LEN(SOURCE!J447) &gt;= 0, REPT(" ",SOURCE!$V$2-LEN(SOURCE!J447)), "")&amp;
  " | "&amp; SOURCE!K447&amp;      IF(SOURCE!$X$2-LEN(SOURCE!K447) &gt;= 0, REPT(" ",SOURCE!$X$2-LEN(SOURCE!K447)), "")&amp;
      "},"&amp;IF(SOURCE!L447&lt;&gt;"",""&amp;SOURCE!L447,"")
 )
)
)</f>
        <v>/*  432 */  { itemToBeCoded,                NOPARAM,                     "0432",                                        "0432",                                        (0 &lt;&lt; TAM_MAX_BITS) |     0, CAT_FREE | SLS_ENABLED   | US_UNCHANGED},</v>
      </c>
    </row>
    <row r="448" spans="1:1">
      <c r="A448" s="155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",SOURCE!$R$2-LEN(SOURCE!F448)+2), "")&amp;"("&amp;
      SUBSTITUTE(TEXT(SOURCE!G448,"??0"),"  ","")&amp;" &lt;&lt; TAM_MAX_BITS) |"&amp; IF(SOURCE!$S$2-3 &gt;= 0, REPT(" ",SOURCE!$S$2-5+4+1-1-LEN(SUBSTITUTE(SUBSTITUTE(TEXT(SOURCE!H448,"????0"),"  ","")," ",""))), "")&amp;
      SUBSTITUTE(SUBSTITUTE(TEXT(SOURCE!H448,"????0"),"  ","")," ","")&amp;","&amp; IF(SOURCE!$T$2-3 &gt;= 0, REPT(" ",SOURCE!$T$2-3-5), "")&amp;
      SOURCE!I448&amp;" | "&amp; IF(SOURCE!$U$2-LEN(SOURCE!I448) &gt;= 0, REPT(" ",SOURCE!$U$2-LEN(SOURCE!I448)), "")&amp;
      SOURCE!J448&amp;      IF(SOURCE!$V$2-LEN(SOURCE!J448) &gt;= 0, REPT(" ",SOURCE!$V$2-LEN(SOURCE!J448)), "")&amp;
  " | "&amp; SOURCE!K448&amp;      IF(SOURCE!$X$2-LEN(SOURCE!K448) &gt;= 0, REPT(" ",SOURCE!$X$2-LEN(SOURCE!K448)), "")&amp;
      "},"&amp;IF(SOURCE!L448&lt;&gt;"",""&amp;SOURCE!L448,"")
 )
)
)</f>
        <v/>
      </c>
    </row>
    <row r="449" spans="1:1">
      <c r="A449" s="155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",SOURCE!$R$2-LEN(SOURCE!F449)+2), "")&amp;"("&amp;
      SUBSTITUTE(TEXT(SOURCE!G449,"??0"),"  ","")&amp;" &lt;&lt; TAM_MAX_BITS) |"&amp; IF(SOURCE!$S$2-3 &gt;= 0, REPT(" ",SOURCE!$S$2-5+4+1-1-LEN(SUBSTITUTE(SUBSTITUTE(TEXT(SOURCE!H449,"????0"),"  ","")," ",""))), "")&amp;
      SUBSTITUTE(SUBSTITUTE(TEXT(SOURCE!H449,"????0"),"  ","")," ","")&amp;","&amp; IF(SOURCE!$T$2-3 &gt;= 0, REPT(" ",SOURCE!$T$2-3-5), "")&amp;
      SOURCE!I449&amp;" | "&amp; IF(SOURCE!$U$2-LEN(SOURCE!I449) &gt;= 0, REPT(" ",SOURCE!$U$2-LEN(SOURCE!I449)), "")&amp;
      SOURCE!J449&amp;      IF(SOURCE!$V$2-LEN(SOURCE!J449) &gt;= 0, REPT(" ",SOURCE!$V$2-LEN(SOURCE!J449)), "")&amp;
  " | "&amp; SOURCE!K449&amp;      IF(SOURCE!$X$2-LEN(SOURCE!K449) &gt;= 0, REPT(" ",SOURCE!$X$2-LEN(SOURCE!K449)), "")&amp;
      "},"&amp;IF(SOURCE!L449&lt;&gt;"",""&amp;SOURCE!L449,"")
 )
)
)</f>
        <v/>
      </c>
    </row>
    <row r="450" spans="1:1">
      <c r="A450" s="155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",SOURCE!$R$2-LEN(SOURCE!F450)+2), "")&amp;"("&amp;
      SUBSTITUTE(TEXT(SOURCE!G450,"??0"),"  ","")&amp;" &lt;&lt; TAM_MAX_BITS) |"&amp; IF(SOURCE!$S$2-3 &gt;= 0, REPT(" ",SOURCE!$S$2-5+4+1-1-LEN(SUBSTITUTE(SUBSTITUTE(TEXT(SOURCE!H450,"????0"),"  ","")," ",""))), "")&amp;
      SUBSTITUTE(SUBSTITUTE(TEXT(SOURCE!H450,"????0"),"  ","")," ","")&amp;","&amp; IF(SOURCE!$T$2-3 &gt;= 0, REPT(" ",SOURCE!$T$2-3-5), "")&amp;
      SOURCE!I450&amp;" | "&amp; IF(SOURCE!$U$2-LEN(SOURCE!I450) &gt;= 0, REPT(" ",SOURCE!$U$2-LEN(SOURCE!I450)), "")&amp;
      SOURCE!J450&amp;      IF(SOURCE!$V$2-LEN(SOURCE!J450) &gt;= 0, REPT(" ",SOURCE!$V$2-LEN(SOURCE!J450)), "")&amp;
  " | "&amp; SOURCE!K450&amp;      IF(SOURCE!$X$2-LEN(SOURCE!K450) &gt;= 0, REPT(" ",SOURCE!$X$2-LEN(SOURCE!K450)), "")&amp;
      "},"&amp;IF(SOURCE!L450&lt;&gt;"",""&amp;SOURCE!L450,"")
 )
)
)</f>
        <v>// Statistical sums</v>
      </c>
    </row>
    <row r="451" spans="1:1">
      <c r="A451" s="155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",SOURCE!$R$2-LEN(SOURCE!F451)+2), "")&amp;"("&amp;
      SUBSTITUTE(TEXT(SOURCE!G451,"??0"),"  ","")&amp;" &lt;&lt; TAM_MAX_BITS) |"&amp; IF(SOURCE!$S$2-3 &gt;= 0, REPT(" ",SOURCE!$S$2-5+4+1-1-LEN(SUBSTITUTE(SUBSTITUTE(TEXT(SOURCE!H451,"????0"),"  ","")," ",""))), "")&amp;
      SUBSTITUTE(SUBSTITUTE(TEXT(SOURCE!H451,"????0"),"  ","")," ","")&amp;","&amp; IF(SOURCE!$T$2-3 &gt;= 0, REPT(" ",SOURCE!$T$2-3-5), "")&amp;
      SOURCE!I451&amp;" | "&amp; IF(SOURCE!$U$2-LEN(SOURCE!I451) &gt;= 0, REPT(" ",SOURCE!$U$2-LEN(SOURCE!I451)), "")&amp;
      SOURCE!J451&amp;      IF(SOURCE!$V$2-LEN(SOURCE!J451) &gt;= 0, REPT(" ",SOURCE!$V$2-LEN(SOURCE!J451)), "")&amp;
  " | "&amp; SOURCE!K451&amp;      IF(SOURCE!$X$2-LEN(SOURCE!K451) &gt;= 0, REPT(" ",SOURCE!$X$2-LEN(SOURCE!K451)), "")&amp;
      "},"&amp;IF(SOURCE!L451&lt;&gt;"",""&amp;SOURCE!L451,"")
 )
)
)</f>
        <v>/*  433 */  { fnSigma,                      1,                           STD_SIGMA "+",                                 STD_SIGMA "+",                                 (0 &lt;&lt; TAM_MAX_BITS) |     0, CAT_FNCT | SLS_DISABLED  | US_ENABLED  },</v>
      </c>
    </row>
    <row r="452" spans="1:1">
      <c r="A452" s="155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",SOURCE!$R$2-LEN(SOURCE!F452)+2), "")&amp;"("&amp;
      SUBSTITUTE(TEXT(SOURCE!G452,"??0"),"  ","")&amp;" &lt;&lt; TAM_MAX_BITS) |"&amp; IF(SOURCE!$S$2-3 &gt;= 0, REPT(" ",SOURCE!$S$2-5+4+1-1-LEN(SUBSTITUTE(SUBSTITUTE(TEXT(SOURCE!H452,"????0"),"  ","")," ",""))), "")&amp;
      SUBSTITUTE(SUBSTITUTE(TEXT(SOURCE!H452,"????0"),"  ","")," ","")&amp;","&amp; IF(SOURCE!$T$2-3 &gt;= 0, REPT(" ",SOURCE!$T$2-3-5), "")&amp;
      SOURCE!I452&amp;" | "&amp; IF(SOURCE!$U$2-LEN(SOURCE!I452) &gt;= 0, REPT(" ",SOURCE!$U$2-LEN(SOURCE!I452)), "")&amp;
      SOURCE!J452&amp;      IF(SOURCE!$V$2-LEN(SOURCE!J452) &gt;= 0, REPT(" ",SOURCE!$V$2-LEN(SOURCE!J452)), "")&amp;
  " | "&amp; SOURCE!K452&amp;      IF(SOURCE!$X$2-LEN(SOURCE!K452) &gt;= 0, REPT(" ",SOURCE!$X$2-LEN(SOURCE!K452)), "")&amp;
      "},"&amp;IF(SOURCE!L452&lt;&gt;"",""&amp;SOURCE!L452,"")
 )
)
)</f>
        <v>/*  434 */  { fnSigma,                      2,                           STD_SIGMA "-",                                 STD_SIGMA "-",                                 (0 &lt;&lt; TAM_MAX_BITS) |     0, CAT_FNCT | SLS_DISABLED  | US_ENABLED  },</v>
      </c>
    </row>
    <row r="453" spans="1:1">
      <c r="A453" s="155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",SOURCE!$R$2-LEN(SOURCE!F453)+2), "")&amp;"("&amp;
      SUBSTITUTE(TEXT(SOURCE!G453,"??0"),"  ","")&amp;" &lt;&lt; TAM_MAX_BITS) |"&amp; IF(SOURCE!$S$2-3 &gt;= 0, REPT(" ",SOURCE!$S$2-5+4+1-1-LEN(SUBSTITUTE(SUBSTITUTE(TEXT(SOURCE!H453,"????0"),"  ","")," ",""))), "")&amp;
      SUBSTITUTE(SUBSTITUTE(TEXT(SOURCE!H453,"????0"),"  ","")," ","")&amp;","&amp; IF(SOURCE!$T$2-3 &gt;= 0, REPT(" ",SOURCE!$T$2-3-5), "")&amp;
      SOURCE!I453&amp;" | "&amp; IF(SOURCE!$U$2-LEN(SOURCE!I453) &gt;= 0, REPT(" ",SOURCE!$U$2-LEN(SOURCE!I453)), "")&amp;
      SOURCE!J453&amp;      IF(SOURCE!$V$2-LEN(SOURCE!J453) &gt;= 0, REPT(" ",SOURCE!$V$2-LEN(SOURCE!J453)), "")&amp;
  " | "&amp; SOURCE!K453&amp;      IF(SOURCE!$X$2-LEN(SOURCE!K453) &gt;= 0, REPT(" ",SOURCE!$X$2-LEN(SOURCE!K453)), "")&amp;
      "},"&amp;IF(SOURCE!L453&lt;&gt;"",""&amp;SOURCE!L453,"")
 )
)
)</f>
        <v>/*  435 */  { fnStatSum,                    0,                           "n" STD_SIGMA,                                 "n",                                           (0 &lt;&lt; TAM_MAX_BITS) |     0, CAT_FNCT | SLS_ENABLED   | US_ENABLED  },</v>
      </c>
    </row>
    <row r="454" spans="1:1">
      <c r="A454" s="155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",SOURCE!$R$2-LEN(SOURCE!F454)+2), "")&amp;"("&amp;
      SUBSTITUTE(TEXT(SOURCE!G454,"??0"),"  ","")&amp;" &lt;&lt; TAM_MAX_BITS) |"&amp; IF(SOURCE!$S$2-3 &gt;= 0, REPT(" ",SOURCE!$S$2-5+4+1-1-LEN(SUBSTITUTE(SUBSTITUTE(TEXT(SOURCE!H454,"????0"),"  ","")," ",""))), "")&amp;
      SUBSTITUTE(SUBSTITUTE(TEXT(SOURCE!H454,"????0"),"  ","")," ","")&amp;","&amp; IF(SOURCE!$T$2-3 &gt;= 0, REPT(" ",SOURCE!$T$2-3-5), "")&amp;
      SOURCE!I454&amp;" | "&amp; IF(SOURCE!$U$2-LEN(SOURCE!I454) &gt;= 0, REPT(" ",SOURCE!$U$2-LEN(SOURCE!I454)), "")&amp;
      SOURCE!J454&amp;      IF(SOURCE!$V$2-LEN(SOURCE!J454) &gt;= 0, REPT(" ",SOURCE!$V$2-LEN(SOURCE!J454)), "")&amp;
  " | "&amp; SOURCE!K454&amp;      IF(SOURCE!$X$2-LEN(SOURCE!K454) &gt;= 0, REPT(" ",SOURCE!$X$2-LEN(SOURCE!K454)), "")&amp;
      "},"&amp;IF(SOURCE!L454&lt;&gt;"",""&amp;SOURCE!L454,"")
 )
)
)</f>
        <v>/*  436 */  { fnStatSum,                    SUM_X,                       STD_SIGMA "x",                                 STD_SIGMA "x",                                 (0 &lt;&lt; TAM_MAX_BITS) |     0, CAT_FNCT | SLS_ENABLED   | US_ENABLED  },</v>
      </c>
    </row>
    <row r="455" spans="1:1">
      <c r="A455" s="155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",SOURCE!$R$2-LEN(SOURCE!F455)+2), "")&amp;"("&amp;
      SUBSTITUTE(TEXT(SOURCE!G455,"??0"),"  ","")&amp;" &lt;&lt; TAM_MAX_BITS) |"&amp; IF(SOURCE!$S$2-3 &gt;= 0, REPT(" ",SOURCE!$S$2-5+4+1-1-LEN(SUBSTITUTE(SUBSTITUTE(TEXT(SOURCE!H455,"????0"),"  ","")," ",""))), "")&amp;
      SUBSTITUTE(SUBSTITUTE(TEXT(SOURCE!H455,"????0"),"  ","")," ","")&amp;","&amp; IF(SOURCE!$T$2-3 &gt;= 0, REPT(" ",SOURCE!$T$2-3-5), "")&amp;
      SOURCE!I455&amp;" | "&amp; IF(SOURCE!$U$2-LEN(SOURCE!I455) &gt;= 0, REPT(" ",SOURCE!$U$2-LEN(SOURCE!I455)), "")&amp;
      SOURCE!J455&amp;      IF(SOURCE!$V$2-LEN(SOURCE!J455) &gt;= 0, REPT(" ",SOURCE!$V$2-LEN(SOURCE!J455)), "")&amp;
  " | "&amp; SOURCE!K455&amp;      IF(SOURCE!$X$2-LEN(SOURCE!K455) &gt;= 0, REPT(" ",SOURCE!$X$2-LEN(SOURCE!K455)), "")&amp;
      "},"&amp;IF(SOURCE!L455&lt;&gt;"",""&amp;SOURCE!L455,"")
 )
)
)</f>
        <v>/*  437 */  { fnStatSum,                    SUM_Y,                       STD_SIGMA "y",                                 STD_SIGMA "y",                                 (0 &lt;&lt; TAM_MAX_BITS) |     0, CAT_FNCT | SLS_ENABLED   | US_ENABLED  },</v>
      </c>
    </row>
    <row r="456" spans="1:1">
      <c r="A456" s="155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",SOURCE!$R$2-LEN(SOURCE!F456)+2), "")&amp;"("&amp;
      SUBSTITUTE(TEXT(SOURCE!G456,"??0"),"  ","")&amp;" &lt;&lt; TAM_MAX_BITS) |"&amp; IF(SOURCE!$S$2-3 &gt;= 0, REPT(" ",SOURCE!$S$2-5+4+1-1-LEN(SUBSTITUTE(SUBSTITUTE(TEXT(SOURCE!H456,"????0"),"  ","")," ",""))), "")&amp;
      SUBSTITUTE(SUBSTITUTE(TEXT(SOURCE!H456,"????0"),"  ","")," ","")&amp;","&amp; IF(SOURCE!$T$2-3 &gt;= 0, REPT(" ",SOURCE!$T$2-3-5), "")&amp;
      SOURCE!I456&amp;" | "&amp; IF(SOURCE!$U$2-LEN(SOURCE!I456) &gt;= 0, REPT(" ",SOURCE!$U$2-LEN(SOURCE!I456)), "")&amp;
      SOURCE!J456&amp;      IF(SOURCE!$V$2-LEN(SOURCE!J456) &gt;= 0, REPT(" ",SOURCE!$V$2-LEN(SOURCE!J456)), "")&amp;
  " | "&amp; SOURCE!K456&amp;      IF(SOURCE!$X$2-LEN(SOURCE!K456) &gt;= 0, REPT(" ",SOURCE!$X$2-LEN(SOURCE!K456)), "")&amp;
      "},"&amp;IF(SOURCE!L456&lt;&gt;"",""&amp;SOURCE!L456,"")
 )
)
)</f>
        <v>/*  438 */  { fnStatSum,                    SUM_X2,                      STD_SIGMA "x" STD_SUP_2,                       STD_SIGMA "x" STD_SUP_2,                       (0 &lt;&lt; TAM_MAX_BITS) |     0, CAT_FNCT | SLS_ENABLED   | US_ENABLED  },</v>
      </c>
    </row>
    <row r="457" spans="1:1">
      <c r="A457" s="155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",SOURCE!$R$2-LEN(SOURCE!F457)+2), "")&amp;"("&amp;
      SUBSTITUTE(TEXT(SOURCE!G457,"??0"),"  ","")&amp;" &lt;&lt; TAM_MAX_BITS) |"&amp; IF(SOURCE!$S$2-3 &gt;= 0, REPT(" ",SOURCE!$S$2-5+4+1-1-LEN(SUBSTITUTE(SUBSTITUTE(TEXT(SOURCE!H457,"????0"),"  ","")," ",""))), "")&amp;
      SUBSTITUTE(SUBSTITUTE(TEXT(SOURCE!H457,"????0"),"  ","")," ","")&amp;","&amp; IF(SOURCE!$T$2-3 &gt;= 0, REPT(" ",SOURCE!$T$2-3-5), "")&amp;
      SOURCE!I457&amp;" | "&amp; IF(SOURCE!$U$2-LEN(SOURCE!I457) &gt;= 0, REPT(" ",SOURCE!$U$2-LEN(SOURCE!I457)), "")&amp;
      SOURCE!J457&amp;      IF(SOURCE!$V$2-LEN(SOURCE!J457) &gt;= 0, REPT(" ",SOURCE!$V$2-LEN(SOURCE!J457)), "")&amp;
  " | "&amp; SOURCE!K457&amp;      IF(SOURCE!$X$2-LEN(SOURCE!K457) &gt;= 0, REPT(" ",SOURCE!$X$2-LEN(SOURCE!K457)), "")&amp;
      "},"&amp;IF(SOURCE!L457&lt;&gt;"",""&amp;SOURCE!L457,"")
 )
)
)</f>
        <v>/*  439 */  { fnStatSum,                    SUM_X2Y,                     STD_SIGMA "x" STD_SUP_2 "y",                   STD_SIGMA "x" STD_SUP_2 "y",                   (0 &lt;&lt; TAM_MAX_BITS) |     0, CAT_FNCT | SLS_ENABLED   | US_ENABLED  },</v>
      </c>
    </row>
    <row r="458" spans="1:1">
      <c r="A458" s="155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",SOURCE!$R$2-LEN(SOURCE!F458)+2), "")&amp;"("&amp;
      SUBSTITUTE(TEXT(SOURCE!G458,"??0"),"  ","")&amp;" &lt;&lt; TAM_MAX_BITS) |"&amp; IF(SOURCE!$S$2-3 &gt;= 0, REPT(" ",SOURCE!$S$2-5+4+1-1-LEN(SUBSTITUTE(SUBSTITUTE(TEXT(SOURCE!H458,"????0"),"  ","")," ",""))), "")&amp;
      SUBSTITUTE(SUBSTITUTE(TEXT(SOURCE!H458,"????0"),"  ","")," ","")&amp;","&amp; IF(SOURCE!$T$2-3 &gt;= 0, REPT(" ",SOURCE!$T$2-3-5), "")&amp;
      SOURCE!I458&amp;" | "&amp; IF(SOURCE!$U$2-LEN(SOURCE!I458) &gt;= 0, REPT(" ",SOURCE!$U$2-LEN(SOURCE!I458)), "")&amp;
      SOURCE!J458&amp;      IF(SOURCE!$V$2-LEN(SOURCE!J458) &gt;= 0, REPT(" ",SOURCE!$V$2-LEN(SOURCE!J458)), "")&amp;
  " | "&amp; SOURCE!K458&amp;      IF(SOURCE!$X$2-LEN(SOURCE!K458) &gt;= 0, REPT(" ",SOURCE!$X$2-LEN(SOURCE!K458)), "")&amp;
      "},"&amp;IF(SOURCE!L458&lt;&gt;"",""&amp;SOURCE!L458,"")
 )
)
)</f>
        <v>/*  440 */  { fnStatSum,                    SUM_Y2,                      STD_SIGMA "y" STD_SUP_2,                       STD_SIGMA "y" STD_SUP_2,                       (0 &lt;&lt; TAM_MAX_BITS) |     0, CAT_FNCT | SLS_ENABLED   | US_ENABLED  },</v>
      </c>
    </row>
    <row r="459" spans="1:1">
      <c r="A459" s="155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",SOURCE!$R$2-LEN(SOURCE!F459)+2), "")&amp;"("&amp;
      SUBSTITUTE(TEXT(SOURCE!G459,"??0"),"  ","")&amp;" &lt;&lt; TAM_MAX_BITS) |"&amp; IF(SOURCE!$S$2-3 &gt;= 0, REPT(" ",SOURCE!$S$2-5+4+1-1-LEN(SUBSTITUTE(SUBSTITUTE(TEXT(SOURCE!H459,"????0"),"  ","")," ",""))), "")&amp;
      SUBSTITUTE(SUBSTITUTE(TEXT(SOURCE!H459,"????0"),"  ","")," ","")&amp;","&amp; IF(SOURCE!$T$2-3 &gt;= 0, REPT(" ",SOURCE!$T$2-3-5), "")&amp;
      SOURCE!I459&amp;" | "&amp; IF(SOURCE!$U$2-LEN(SOURCE!I459) &gt;= 0, REPT(" ",SOURCE!$U$2-LEN(SOURCE!I459)), "")&amp;
      SOURCE!J459&amp;      IF(SOURCE!$V$2-LEN(SOURCE!J459) &gt;= 0, REPT(" ",SOURCE!$V$2-LEN(SOURCE!J459)), "")&amp;
  " | "&amp; SOURCE!K459&amp;      IF(SOURCE!$X$2-LEN(SOURCE!K459) &gt;= 0, REPT(" ",SOURCE!$X$2-LEN(SOURCE!K459)), "")&amp;
      "},"&amp;IF(SOURCE!L459&lt;&gt;"",""&amp;SOURCE!L459,"")
 )
)
)</f>
        <v>/*  441 */  { fnStatSum,                    SUM_XY,                      STD_SIGMA "xy",                                STD_SIGMA "xy",                                (0 &lt;&lt; TAM_MAX_BITS) |     0, CAT_FNCT | SLS_ENABLED   | US_ENABLED  },</v>
      </c>
    </row>
    <row r="460" spans="1:1">
      <c r="A460" s="155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",SOURCE!$R$2-LEN(SOURCE!F460)+2), "")&amp;"("&amp;
      SUBSTITUTE(TEXT(SOURCE!G460,"??0"),"  ","")&amp;" &lt;&lt; TAM_MAX_BITS) |"&amp; IF(SOURCE!$S$2-3 &gt;= 0, REPT(" ",SOURCE!$S$2-5+4+1-1-LEN(SUBSTITUTE(SUBSTITUTE(TEXT(SOURCE!H460,"????0"),"  ","")," ",""))), "")&amp;
      SUBSTITUTE(SUBSTITUTE(TEXT(SOURCE!H460,"????0"),"  ","")," ","")&amp;","&amp; IF(SOURCE!$T$2-3 &gt;= 0, REPT(" ",SOURCE!$T$2-3-5), "")&amp;
      SOURCE!I460&amp;" | "&amp; IF(SOURCE!$U$2-LEN(SOURCE!I460) &gt;= 0, REPT(" ",SOURCE!$U$2-LEN(SOURCE!I460)), "")&amp;
      SOURCE!J460&amp;      IF(SOURCE!$V$2-LEN(SOURCE!J460) &gt;= 0, REPT(" ",SOURCE!$V$2-LEN(SOURCE!J460)), "")&amp;
  " | "&amp; SOURCE!K460&amp;      IF(SOURCE!$X$2-LEN(SOURCE!K460) &gt;= 0, REPT(" ",SOURCE!$X$2-LEN(SOURCE!K460)), "")&amp;
      "},"&amp;IF(SOURCE!L460&lt;&gt;"",""&amp;SOURCE!L460,"")
 )
)
)</f>
        <v>/*  442 */  { fnStatSum,                    SUM_lnXlnY,                  STD_SIGMA "lnxy",                              STD_SIGMA "lnxy",                              (0 &lt;&lt; TAM_MAX_BITS) |     0, CAT_FNCT | SLS_ENABLED   | US_ENABLED  },</v>
      </c>
    </row>
    <row r="461" spans="1:1">
      <c r="A461" s="155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",SOURCE!$R$2-LEN(SOURCE!F461)+2), "")&amp;"("&amp;
      SUBSTITUTE(TEXT(SOURCE!G461,"??0"),"  ","")&amp;" &lt;&lt; TAM_MAX_BITS) |"&amp; IF(SOURCE!$S$2-3 &gt;= 0, REPT(" ",SOURCE!$S$2-5+4+1-1-LEN(SUBSTITUTE(SUBSTITUTE(TEXT(SOURCE!H461,"????0"),"  ","")," ",""))), "")&amp;
      SUBSTITUTE(SUBSTITUTE(TEXT(SOURCE!H461,"????0"),"  ","")," ","")&amp;","&amp; IF(SOURCE!$T$2-3 &gt;= 0, REPT(" ",SOURCE!$T$2-3-5), "")&amp;
      SOURCE!I461&amp;" | "&amp; IF(SOURCE!$U$2-LEN(SOURCE!I461) &gt;= 0, REPT(" ",SOURCE!$U$2-LEN(SOURCE!I461)), "")&amp;
      SOURCE!J461&amp;      IF(SOURCE!$V$2-LEN(SOURCE!J461) &gt;= 0, REPT(" ",SOURCE!$V$2-LEN(SOURCE!J461)), "")&amp;
  " | "&amp; SOURCE!K461&amp;      IF(SOURCE!$X$2-LEN(SOURCE!K461) &gt;= 0, REPT(" ",SOURCE!$X$2-LEN(SOURCE!K461)), "")&amp;
      "},"&amp;IF(SOURCE!L461&lt;&gt;"",""&amp;SOURCE!L461,"")
 )
)
)</f>
        <v>/*  443 */  { fnStatSum,                    SUM_lnX,                     STD_SIGMA "lnx",                               STD_SIGMA "lnx",                               (0 &lt;&lt; TAM_MAX_BITS) |     0, CAT_FNCT | SLS_ENABLED   | US_ENABLED  },</v>
      </c>
    </row>
    <row r="462" spans="1:1">
      <c r="A462" s="155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",SOURCE!$R$2-LEN(SOURCE!F462)+2), "")&amp;"("&amp;
      SUBSTITUTE(TEXT(SOURCE!G462,"??0"),"  ","")&amp;" &lt;&lt; TAM_MAX_BITS) |"&amp; IF(SOURCE!$S$2-3 &gt;= 0, REPT(" ",SOURCE!$S$2-5+4+1-1-LEN(SUBSTITUTE(SUBSTITUTE(TEXT(SOURCE!H462,"????0"),"  ","")," ",""))), "")&amp;
      SUBSTITUTE(SUBSTITUTE(TEXT(SOURCE!H462,"????0"),"  ","")," ","")&amp;","&amp; IF(SOURCE!$T$2-3 &gt;= 0, REPT(" ",SOURCE!$T$2-3-5), "")&amp;
      SOURCE!I462&amp;" | "&amp; IF(SOURCE!$U$2-LEN(SOURCE!I462) &gt;= 0, REPT(" ",SOURCE!$U$2-LEN(SOURCE!I462)), "")&amp;
      SOURCE!J462&amp;      IF(SOURCE!$V$2-LEN(SOURCE!J462) &gt;= 0, REPT(" ",SOURCE!$V$2-LEN(SOURCE!J462)), "")&amp;
  " | "&amp; SOURCE!K462&amp;      IF(SOURCE!$X$2-LEN(SOURCE!K462) &gt;= 0, REPT(" ",SOURCE!$X$2-LEN(SOURCE!K462)), "")&amp;
      "},"&amp;IF(SOURCE!L462&lt;&gt;"",""&amp;SOURCE!L462,"")
 )
)
)</f>
        <v>/*  444 */  { fnStatSum,                    SUM_ln2X,                    STD_SIGMA "ln" STD_SUP_2 "x",                  STD_SIGMA "ln" STD_SUP_2 "x",                  (0 &lt;&lt; TAM_MAX_BITS) |     0, CAT_FNCT | SLS_ENABLED   | US_ENABLED  },</v>
      </c>
    </row>
    <row r="463" spans="1:1">
      <c r="A463" s="155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",SOURCE!$R$2-LEN(SOURCE!F463)+2), "")&amp;"("&amp;
      SUBSTITUTE(TEXT(SOURCE!G463,"??0"),"  ","")&amp;" &lt;&lt; TAM_MAX_BITS) |"&amp; IF(SOURCE!$S$2-3 &gt;= 0, REPT(" ",SOURCE!$S$2-5+4+1-1-LEN(SUBSTITUTE(SUBSTITUTE(TEXT(SOURCE!H463,"????0"),"  ","")," ",""))), "")&amp;
      SUBSTITUTE(SUBSTITUTE(TEXT(SOURCE!H463,"????0"),"  ","")," ","")&amp;","&amp; IF(SOURCE!$T$2-3 &gt;= 0, REPT(" ",SOURCE!$T$2-3-5), "")&amp;
      SOURCE!I463&amp;" | "&amp; IF(SOURCE!$U$2-LEN(SOURCE!I463) &gt;= 0, REPT(" ",SOURCE!$U$2-LEN(SOURCE!I463)), "")&amp;
      SOURCE!J463&amp;      IF(SOURCE!$V$2-LEN(SOURCE!J463) &gt;= 0, REPT(" ",SOURCE!$V$2-LEN(SOURCE!J463)), "")&amp;
  " | "&amp; SOURCE!K463&amp;      IF(SOURCE!$X$2-LEN(SOURCE!K463) &gt;= 0, REPT(" ",SOURCE!$X$2-LEN(SOURCE!K463)), "")&amp;
      "},"&amp;IF(SOURCE!L463&lt;&gt;"",""&amp;SOURCE!L463,"")
 )
)
)</f>
        <v>/*  445 */  { fnStatSum,                    SUM_YlnX,                    STD_SIGMA "ylnx",                              STD_SIGMA "ylnx",                              (0 &lt;&lt; TAM_MAX_BITS) |     0, CAT_FNCT | SLS_ENABLED   | US_ENABLED  },</v>
      </c>
    </row>
    <row r="464" spans="1:1">
      <c r="A464" s="155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",SOURCE!$R$2-LEN(SOURCE!F464)+2), "")&amp;"("&amp;
      SUBSTITUTE(TEXT(SOURCE!G464,"??0"),"  ","")&amp;" &lt;&lt; TAM_MAX_BITS) |"&amp; IF(SOURCE!$S$2-3 &gt;= 0, REPT(" ",SOURCE!$S$2-5+4+1-1-LEN(SUBSTITUTE(SUBSTITUTE(TEXT(SOURCE!H464,"????0"),"  ","")," ",""))), "")&amp;
      SUBSTITUTE(SUBSTITUTE(TEXT(SOURCE!H464,"????0"),"  ","")," ","")&amp;","&amp; IF(SOURCE!$T$2-3 &gt;= 0, REPT(" ",SOURCE!$T$2-3-5), "")&amp;
      SOURCE!I464&amp;" | "&amp; IF(SOURCE!$U$2-LEN(SOURCE!I464) &gt;= 0, REPT(" ",SOURCE!$U$2-LEN(SOURCE!I464)), "")&amp;
      SOURCE!J464&amp;      IF(SOURCE!$V$2-LEN(SOURCE!J464) &gt;= 0, REPT(" ",SOURCE!$V$2-LEN(SOURCE!J464)), "")&amp;
  " | "&amp; SOURCE!K464&amp;      IF(SOURCE!$X$2-LEN(SOURCE!K464) &gt;= 0, REPT(" ",SOURCE!$X$2-LEN(SOURCE!K464)), "")&amp;
      "},"&amp;IF(SOURCE!L464&lt;&gt;"",""&amp;SOURCE!L464,"")
 )
)
)</f>
        <v>/*  446 */  { fnStatSum,                    SUM_lnY,                     STD_SIGMA "lny",                               STD_SIGMA "lny",                               (0 &lt;&lt; TAM_MAX_BITS) |     0, CAT_FNCT | SLS_ENABLED   | US_ENABLED  },</v>
      </c>
    </row>
    <row r="465" spans="1:1">
      <c r="A465" s="155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",SOURCE!$R$2-LEN(SOURCE!F465)+2), "")&amp;"("&amp;
      SUBSTITUTE(TEXT(SOURCE!G465,"??0"),"  ","")&amp;" &lt;&lt; TAM_MAX_BITS) |"&amp; IF(SOURCE!$S$2-3 &gt;= 0, REPT(" ",SOURCE!$S$2-5+4+1-1-LEN(SUBSTITUTE(SUBSTITUTE(TEXT(SOURCE!H465,"????0"),"  ","")," ",""))), "")&amp;
      SUBSTITUTE(SUBSTITUTE(TEXT(SOURCE!H465,"????0"),"  ","")," ","")&amp;","&amp; IF(SOURCE!$T$2-3 &gt;= 0, REPT(" ",SOURCE!$T$2-3-5), "")&amp;
      SOURCE!I465&amp;" | "&amp; IF(SOURCE!$U$2-LEN(SOURCE!I465) &gt;= 0, REPT(" ",SOURCE!$U$2-LEN(SOURCE!I465)), "")&amp;
      SOURCE!J465&amp;      IF(SOURCE!$V$2-LEN(SOURCE!J465) &gt;= 0, REPT(" ",SOURCE!$V$2-LEN(SOURCE!J465)), "")&amp;
  " | "&amp; SOURCE!K465&amp;      IF(SOURCE!$X$2-LEN(SOURCE!K465) &gt;= 0, REPT(" ",SOURCE!$X$2-LEN(SOURCE!K465)), "")&amp;
      "},"&amp;IF(SOURCE!L465&lt;&gt;"",""&amp;SOURCE!L465,"")
 )
)
)</f>
        <v>/*  447 */  { fnStatSum,                    SUM_ln2Y,                    STD_SIGMA "ln" STD_SUP_2 "y",                  STD_SIGMA "ln" STD_SUP_2 "y",                  (0 &lt;&lt; TAM_MAX_BITS) |     0, CAT_FNCT | SLS_ENABLED   | US_ENABLED  },</v>
      </c>
    </row>
    <row r="466" spans="1:1">
      <c r="A466" s="155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",SOURCE!$R$2-LEN(SOURCE!F466)+2), "")&amp;"("&amp;
      SUBSTITUTE(TEXT(SOURCE!G466,"??0"),"  ","")&amp;" &lt;&lt; TAM_MAX_BITS) |"&amp; IF(SOURCE!$S$2-3 &gt;= 0, REPT(" ",SOURCE!$S$2-5+4+1-1-LEN(SUBSTITUTE(SUBSTITUTE(TEXT(SOURCE!H466,"????0"),"  ","")," ",""))), "")&amp;
      SUBSTITUTE(SUBSTITUTE(TEXT(SOURCE!H466,"????0"),"  ","")," ","")&amp;","&amp; IF(SOURCE!$T$2-3 &gt;= 0, REPT(" ",SOURCE!$T$2-3-5), "")&amp;
      SOURCE!I466&amp;" | "&amp; IF(SOURCE!$U$2-LEN(SOURCE!I466) &gt;= 0, REPT(" ",SOURCE!$U$2-LEN(SOURCE!I466)), "")&amp;
      SOURCE!J466&amp;      IF(SOURCE!$V$2-LEN(SOURCE!J466) &gt;= 0, REPT(" ",SOURCE!$V$2-LEN(SOURCE!J466)), "")&amp;
  " | "&amp; SOURCE!K466&amp;      IF(SOURCE!$X$2-LEN(SOURCE!K466) &gt;= 0, REPT(" ",SOURCE!$X$2-LEN(SOURCE!K466)), "")&amp;
      "},"&amp;IF(SOURCE!L466&lt;&gt;"",""&amp;SOURCE!L466,"")
 )
)
)</f>
        <v>/*  448 */  { fnStatSum,                    SUM_XlnY,                    STD_SIGMA "xlny",                              STD_SIGMA "xlny",                              (0 &lt;&lt; TAM_MAX_BITS) |     0, CAT_FNCT | SLS_ENABLED   | US_ENABLED  },</v>
      </c>
    </row>
    <row r="467" spans="1:1">
      <c r="A467" s="155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",SOURCE!$R$2-LEN(SOURCE!F467)+2), "")&amp;"("&amp;
      SUBSTITUTE(TEXT(SOURCE!G467,"??0"),"  ","")&amp;" &lt;&lt; TAM_MAX_BITS) |"&amp; IF(SOURCE!$S$2-3 &gt;= 0, REPT(" ",SOURCE!$S$2-5+4+1-1-LEN(SUBSTITUTE(SUBSTITUTE(TEXT(SOURCE!H467,"????0"),"  ","")," ",""))), "")&amp;
      SUBSTITUTE(SUBSTITUTE(TEXT(SOURCE!H467,"????0"),"  ","")," ","")&amp;","&amp; IF(SOURCE!$T$2-3 &gt;= 0, REPT(" ",SOURCE!$T$2-3-5), "")&amp;
      SOURCE!I467&amp;" | "&amp; IF(SOURCE!$U$2-LEN(SOURCE!I467) &gt;= 0, REPT(" ",SOURCE!$U$2-LEN(SOURCE!I467)), "")&amp;
      SOURCE!J467&amp;      IF(SOURCE!$V$2-LEN(SOURCE!J467) &gt;= 0, REPT(" ",SOURCE!$V$2-LEN(SOURCE!J467)), "")&amp;
  " | "&amp; SOURCE!K467&amp;      IF(SOURCE!$X$2-LEN(SOURCE!K467) &gt;= 0, REPT(" ",SOURCE!$X$2-LEN(SOURCE!K467)), "")&amp;
      "},"&amp;IF(SOURCE!L467&lt;&gt;"",""&amp;SOURCE!L467,"")
 )
)
)</f>
        <v>/*  449 */  { fnStatSum,                    SUM_X2lnY,                   STD_SIGMA "x" STD_SUP_2 "lny",                 STD_SIGMA "x" STD_SUP_2 "lny",                 (0 &lt;&lt; TAM_MAX_BITS) |     0, CAT_FNCT | SLS_ENABLED   | US_ENABLED  },</v>
      </c>
    </row>
    <row r="468" spans="1:1">
      <c r="A468" s="155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",SOURCE!$R$2-LEN(SOURCE!F468)+2), "")&amp;"("&amp;
      SUBSTITUTE(TEXT(SOURCE!G468,"??0"),"  ","")&amp;" &lt;&lt; TAM_MAX_BITS) |"&amp; IF(SOURCE!$S$2-3 &gt;= 0, REPT(" ",SOURCE!$S$2-5+4+1-1-LEN(SUBSTITUTE(SUBSTITUTE(TEXT(SOURCE!H468,"????0"),"  ","")," ",""))), "")&amp;
      SUBSTITUTE(SUBSTITUTE(TEXT(SOURCE!H468,"????0"),"  ","")," ","")&amp;","&amp; IF(SOURCE!$T$2-3 &gt;= 0, REPT(" ",SOURCE!$T$2-3-5), "")&amp;
      SOURCE!I468&amp;" | "&amp; IF(SOURCE!$U$2-LEN(SOURCE!I468) &gt;= 0, REPT(" ",SOURCE!$U$2-LEN(SOURCE!I468)), "")&amp;
      SOURCE!J468&amp;      IF(SOURCE!$V$2-LEN(SOURCE!J468) &gt;= 0, REPT(" ",SOURCE!$V$2-LEN(SOURCE!J468)), "")&amp;
  " | "&amp; SOURCE!K468&amp;      IF(SOURCE!$X$2-LEN(SOURCE!K468) &gt;= 0, REPT(" ",SOURCE!$X$2-LEN(SOURCE!K468)), "")&amp;
      "},"&amp;IF(SOURCE!L468&lt;&gt;"",""&amp;SOURCE!L468,"")
 )
)
)</f>
        <v>/*  450 */  { fnStatSum,                    SUM_lnYonX,                  STD_SIGMA "lny/x",                             STD_SIGMA "lny/x",                             (0 &lt;&lt; TAM_MAX_BITS) |     0, CAT_FNCT | SLS_ENABLED   | US_ENABLED  },</v>
      </c>
    </row>
    <row r="469" spans="1:1">
      <c r="A469" s="155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",SOURCE!$R$2-LEN(SOURCE!F469)+2), "")&amp;"("&amp;
      SUBSTITUTE(TEXT(SOURCE!G469,"??0"),"  ","")&amp;" &lt;&lt; TAM_MAX_BITS) |"&amp; IF(SOURCE!$S$2-3 &gt;= 0, REPT(" ",SOURCE!$S$2-5+4+1-1-LEN(SUBSTITUTE(SUBSTITUTE(TEXT(SOURCE!H469,"????0"),"  ","")," ",""))), "")&amp;
      SUBSTITUTE(SUBSTITUTE(TEXT(SOURCE!H469,"????0"),"  ","")," ","")&amp;","&amp; IF(SOURCE!$T$2-3 &gt;= 0, REPT(" ",SOURCE!$T$2-3-5), "")&amp;
      SOURCE!I469&amp;" | "&amp; IF(SOURCE!$U$2-LEN(SOURCE!I469) &gt;= 0, REPT(" ",SOURCE!$U$2-LEN(SOURCE!I469)), "")&amp;
      SOURCE!J469&amp;      IF(SOURCE!$V$2-LEN(SOURCE!J469) &gt;= 0, REPT(" ",SOURCE!$V$2-LEN(SOURCE!J469)), "")&amp;
  " | "&amp; SOURCE!K469&amp;      IF(SOURCE!$X$2-LEN(SOURCE!K469) &gt;= 0, REPT(" ",SOURCE!$X$2-LEN(SOURCE!K469)), "")&amp;
      "},"&amp;IF(SOURCE!L469&lt;&gt;"",""&amp;SOURCE!L469,"")
 )
)
)</f>
        <v>/*  451 */  { fnStatSum,                    SUM_X2onY,                   STD_SIGMA "x" STD_SUP_2 "/y",                  STD_SIGMA "x" STD_SUP_2 "/y",                  (0 &lt;&lt; TAM_MAX_BITS) |     0, CAT_FNCT | SLS_ENABLED   | US_ENABLED  },</v>
      </c>
    </row>
    <row r="470" spans="1:1">
      <c r="A470" s="155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",SOURCE!$R$2-LEN(SOURCE!F470)+2), "")&amp;"("&amp;
      SUBSTITUTE(TEXT(SOURCE!G470,"??0"),"  ","")&amp;" &lt;&lt; TAM_MAX_BITS) |"&amp; IF(SOURCE!$S$2-3 &gt;= 0, REPT(" ",SOURCE!$S$2-5+4+1-1-LEN(SUBSTITUTE(SUBSTITUTE(TEXT(SOURCE!H470,"????0"),"  ","")," ",""))), "")&amp;
      SUBSTITUTE(SUBSTITUTE(TEXT(SOURCE!H470,"????0"),"  ","")," ","")&amp;","&amp; IF(SOURCE!$T$2-3 &gt;= 0, REPT(" ",SOURCE!$T$2-3-5), "")&amp;
      SOURCE!I470&amp;" | "&amp; IF(SOURCE!$U$2-LEN(SOURCE!I470) &gt;= 0, REPT(" ",SOURCE!$U$2-LEN(SOURCE!I470)), "")&amp;
      SOURCE!J470&amp;      IF(SOURCE!$V$2-LEN(SOURCE!J470) &gt;= 0, REPT(" ",SOURCE!$V$2-LEN(SOURCE!J470)), "")&amp;
  " | "&amp; SOURCE!K470&amp;      IF(SOURCE!$X$2-LEN(SOURCE!K470) &gt;= 0, REPT(" ",SOURCE!$X$2-LEN(SOURCE!K470)), "")&amp;
      "},"&amp;IF(SOURCE!L470&lt;&gt;"",""&amp;SOURCE!L470,"")
 )
)
)</f>
        <v>/*  452 */  { fnStatSum,                    SUM_1onX,                    STD_SIGMA STD_SUP_1 "/x",                      STD_SIGMA STD_SUP_1 "/x",                      (0 &lt;&lt; TAM_MAX_BITS) |     0, CAT_FNCT | SLS_ENABLED   | US_ENABLED  },</v>
      </c>
    </row>
    <row r="471" spans="1:1">
      <c r="A471" s="155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",SOURCE!$R$2-LEN(SOURCE!F471)+2), "")&amp;"("&amp;
      SUBSTITUTE(TEXT(SOURCE!G471,"??0"),"  ","")&amp;" &lt;&lt; TAM_MAX_BITS) |"&amp; IF(SOURCE!$S$2-3 &gt;= 0, REPT(" ",SOURCE!$S$2-5+4+1-1-LEN(SUBSTITUTE(SUBSTITUTE(TEXT(SOURCE!H471,"????0"),"  ","")," ",""))), "")&amp;
      SUBSTITUTE(SUBSTITUTE(TEXT(SOURCE!H471,"????0"),"  ","")," ","")&amp;","&amp; IF(SOURCE!$T$2-3 &gt;= 0, REPT(" ",SOURCE!$T$2-3-5), "")&amp;
      SOURCE!I471&amp;" | "&amp; IF(SOURCE!$U$2-LEN(SOURCE!I471) &gt;= 0, REPT(" ",SOURCE!$U$2-LEN(SOURCE!I471)), "")&amp;
      SOURCE!J471&amp;      IF(SOURCE!$V$2-LEN(SOURCE!J471) &gt;= 0, REPT(" ",SOURCE!$V$2-LEN(SOURCE!J471)), "")&amp;
  " | "&amp; SOURCE!K471&amp;      IF(SOURCE!$X$2-LEN(SOURCE!K471) &gt;= 0, REPT(" ",SOURCE!$X$2-LEN(SOURCE!K471)), "")&amp;
      "},"&amp;IF(SOURCE!L471&lt;&gt;"",""&amp;SOURCE!L471,"")
 )
)
)</f>
        <v>/*  453 */  { fnStatSum,                    SUM_1onX2,                   STD_SIGMA STD_SUP_1 "/x" STD_SUP_2,            STD_SIGMA STD_SUP_1 "/x" STD_SUP_2,            (0 &lt;&lt; TAM_MAX_BITS) |     0, CAT_FNCT | SLS_ENABLED   | US_ENABLED  },</v>
      </c>
    </row>
    <row r="472" spans="1:1">
      <c r="A472" s="155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",SOURCE!$R$2-LEN(SOURCE!F472)+2), "")&amp;"("&amp;
      SUBSTITUTE(TEXT(SOURCE!G472,"??0"),"  ","")&amp;" &lt;&lt; TAM_MAX_BITS) |"&amp; IF(SOURCE!$S$2-3 &gt;= 0, REPT(" ",SOURCE!$S$2-5+4+1-1-LEN(SUBSTITUTE(SUBSTITUTE(TEXT(SOURCE!H472,"????0"),"  ","")," ",""))), "")&amp;
      SUBSTITUTE(SUBSTITUTE(TEXT(SOURCE!H472,"????0"),"  ","")," ","")&amp;","&amp; IF(SOURCE!$T$2-3 &gt;= 0, REPT(" ",SOURCE!$T$2-3-5), "")&amp;
      SOURCE!I472&amp;" | "&amp; IF(SOURCE!$U$2-LEN(SOURCE!I472) &gt;= 0, REPT(" ",SOURCE!$U$2-LEN(SOURCE!I472)), "")&amp;
      SOURCE!J472&amp;      IF(SOURCE!$V$2-LEN(SOURCE!J472) &gt;= 0, REPT(" ",SOURCE!$V$2-LEN(SOURCE!J472)), "")&amp;
  " | "&amp; SOURCE!K472&amp;      IF(SOURCE!$X$2-LEN(SOURCE!K472) &gt;= 0, REPT(" ",SOURCE!$X$2-LEN(SOURCE!K472)), "")&amp;
      "},"&amp;IF(SOURCE!L472&lt;&gt;"",""&amp;SOURCE!L472,"")
 )
)
)</f>
        <v>/*  454 */  { fnStatSum,                    SUM_XonY,                    STD_SIGMA "x/y",                               STD_SIGMA "x/y",                               (0 &lt;&lt; TAM_MAX_BITS) |     0, CAT_FNCT | SLS_ENABLED   | US_ENABLED  },</v>
      </c>
    </row>
    <row r="473" spans="1:1">
      <c r="A473" s="155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",SOURCE!$R$2-LEN(SOURCE!F473)+2), "")&amp;"("&amp;
      SUBSTITUTE(TEXT(SOURCE!G473,"??0"),"  ","")&amp;" &lt;&lt; TAM_MAX_BITS) |"&amp; IF(SOURCE!$S$2-3 &gt;= 0, REPT(" ",SOURCE!$S$2-5+4+1-1-LEN(SUBSTITUTE(SUBSTITUTE(TEXT(SOURCE!H473,"????0"),"  ","")," ",""))), "")&amp;
      SUBSTITUTE(SUBSTITUTE(TEXT(SOURCE!H473,"????0"),"  ","")," ","")&amp;","&amp; IF(SOURCE!$T$2-3 &gt;= 0, REPT(" ",SOURCE!$T$2-3-5), "")&amp;
      SOURCE!I473&amp;" | "&amp; IF(SOURCE!$U$2-LEN(SOURCE!I473) &gt;= 0, REPT(" ",SOURCE!$U$2-LEN(SOURCE!I473)), "")&amp;
      SOURCE!J473&amp;      IF(SOURCE!$V$2-LEN(SOURCE!J473) &gt;= 0, REPT(" ",SOURCE!$V$2-LEN(SOURCE!J473)), "")&amp;
  " | "&amp; SOURCE!K473&amp;      IF(SOURCE!$X$2-LEN(SOURCE!K473) &gt;= 0, REPT(" ",SOURCE!$X$2-LEN(SOURCE!K473)), "")&amp;
      "},"&amp;IF(SOURCE!L473&lt;&gt;"",""&amp;SOURCE!L473,"")
 )
)
)</f>
        <v>/*  455 */  { fnStatSum,                    SUM_1onY,                    STD_SIGMA STD_SUP_1 "/y",                      STD_SIGMA STD_SUP_1 "/y",                      (0 &lt;&lt; TAM_MAX_BITS) |     0, CAT_FNCT | SLS_ENABLED   | US_ENABLED  },</v>
      </c>
    </row>
    <row r="474" spans="1:1">
      <c r="A474" s="155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",SOURCE!$R$2-LEN(SOURCE!F474)+2), "")&amp;"("&amp;
      SUBSTITUTE(TEXT(SOURCE!G474,"??0"),"  ","")&amp;" &lt;&lt; TAM_MAX_BITS) |"&amp; IF(SOURCE!$S$2-3 &gt;= 0, REPT(" ",SOURCE!$S$2-5+4+1-1-LEN(SUBSTITUTE(SUBSTITUTE(TEXT(SOURCE!H474,"????0"),"  ","")," ",""))), "")&amp;
      SUBSTITUTE(SUBSTITUTE(TEXT(SOURCE!H474,"????0"),"  ","")," ","")&amp;","&amp; IF(SOURCE!$T$2-3 &gt;= 0, REPT(" ",SOURCE!$T$2-3-5), "")&amp;
      SOURCE!I474&amp;" | "&amp; IF(SOURCE!$U$2-LEN(SOURCE!I474) &gt;= 0, REPT(" ",SOURCE!$U$2-LEN(SOURCE!I474)), "")&amp;
      SOURCE!J474&amp;      IF(SOURCE!$V$2-LEN(SOURCE!J474) &gt;= 0, REPT(" ",SOURCE!$V$2-LEN(SOURCE!J474)), "")&amp;
  " | "&amp; SOURCE!K474&amp;      IF(SOURCE!$X$2-LEN(SOURCE!K474) &gt;= 0, REPT(" ",SOURCE!$X$2-LEN(SOURCE!K474)), "")&amp;
      "},"&amp;IF(SOURCE!L474&lt;&gt;"",""&amp;SOURCE!L474,"")
 )
)
)</f>
        <v>/*  456 */  { fnStatSum,                    SUM_1onY2,                   STD_SIGMA STD_SUP_1 "/y" STD_SUP_2,            STD_SIGMA STD_SUP_1 "/y" STD_SUP_2,            (0 &lt;&lt; TAM_MAX_BITS) |     0, CAT_FNCT | SLS_ENABLED   | US_ENABLED  },</v>
      </c>
    </row>
    <row r="475" spans="1:1">
      <c r="A475" s="155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",SOURCE!$R$2-LEN(SOURCE!F475)+2), "")&amp;"("&amp;
      SUBSTITUTE(TEXT(SOURCE!G475,"??0"),"  ","")&amp;" &lt;&lt; TAM_MAX_BITS) |"&amp; IF(SOURCE!$S$2-3 &gt;= 0, REPT(" ",SOURCE!$S$2-5+4+1-1-LEN(SUBSTITUTE(SUBSTITUTE(TEXT(SOURCE!H475,"????0"),"  ","")," ",""))), "")&amp;
      SUBSTITUTE(SUBSTITUTE(TEXT(SOURCE!H475,"????0"),"  ","")," ","")&amp;","&amp; IF(SOURCE!$T$2-3 &gt;= 0, REPT(" ",SOURCE!$T$2-3-5), "")&amp;
      SOURCE!I475&amp;" | "&amp; IF(SOURCE!$U$2-LEN(SOURCE!I475) &gt;= 0, REPT(" ",SOURCE!$U$2-LEN(SOURCE!I475)), "")&amp;
      SOURCE!J475&amp;      IF(SOURCE!$V$2-LEN(SOURCE!J475) &gt;= 0, REPT(" ",SOURCE!$V$2-LEN(SOURCE!J475)), "")&amp;
  " | "&amp; SOURCE!K475&amp;      IF(SOURCE!$X$2-LEN(SOURCE!K475) &gt;= 0, REPT(" ",SOURCE!$X$2-LEN(SOURCE!K475)), "")&amp;
      "},"&amp;IF(SOURCE!L475&lt;&gt;"",""&amp;SOURCE!L475,"")
 )
)
)</f>
        <v>/*  457 */  { fnStatSum,                    SUM_X3,                      STD_SIGMA "x" STD_SUP_3,                       STD_SIGMA "x" STD_SUP_3,                       (0 &lt;&lt; TAM_MAX_BITS) |     0, CAT_FNCT | SLS_ENABLED   | US_ENABLED  },</v>
      </c>
    </row>
    <row r="476" spans="1:1">
      <c r="A476" s="155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",SOURCE!$R$2-LEN(SOURCE!F476)+2), "")&amp;"("&amp;
      SUBSTITUTE(TEXT(SOURCE!G476,"??0"),"  ","")&amp;" &lt;&lt; TAM_MAX_BITS) |"&amp; IF(SOURCE!$S$2-3 &gt;= 0, REPT(" ",SOURCE!$S$2-5+4+1-1-LEN(SUBSTITUTE(SUBSTITUTE(TEXT(SOURCE!H476,"????0"),"  ","")," ",""))), "")&amp;
      SUBSTITUTE(SUBSTITUTE(TEXT(SOURCE!H476,"????0"),"  ","")," ","")&amp;","&amp; IF(SOURCE!$T$2-3 &gt;= 0, REPT(" ",SOURCE!$T$2-3-5), "")&amp;
      SOURCE!I476&amp;" | "&amp; IF(SOURCE!$U$2-LEN(SOURCE!I476) &gt;= 0, REPT(" ",SOURCE!$U$2-LEN(SOURCE!I476)), "")&amp;
      SOURCE!J476&amp;      IF(SOURCE!$V$2-LEN(SOURCE!J476) &gt;= 0, REPT(" ",SOURCE!$V$2-LEN(SOURCE!J476)), "")&amp;
  " | "&amp; SOURCE!K476&amp;      IF(SOURCE!$X$2-LEN(SOURCE!K476) &gt;= 0, REPT(" ",SOURCE!$X$2-LEN(SOURCE!K476)), "")&amp;
      "},"&amp;IF(SOURCE!L476&lt;&gt;"",""&amp;SOURCE!L476,"")
 )
)
)</f>
        <v>/*  458 */  { fnStatSum,                    SUM_X4,                      STD_SIGMA "x" STD_SUP_4,                       STD_SIGMA "x" STD_SUP_4,                       (0 &lt;&lt; TAM_MAX_BITS) |     0, CAT_FNCT | SLS_ENABLED   | US_ENABLED  },</v>
      </c>
    </row>
    <row r="477" spans="1:1">
      <c r="A477" s="155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",SOURCE!$R$2-LEN(SOURCE!F477)+2), "")&amp;"("&amp;
      SUBSTITUTE(TEXT(SOURCE!G477,"??0"),"  ","")&amp;" &lt;&lt; TAM_MAX_BITS) |"&amp; IF(SOURCE!$S$2-3 &gt;= 0, REPT(" ",SOURCE!$S$2-5+4+1-1-LEN(SUBSTITUTE(SUBSTITUTE(TEXT(SOURCE!H477,"????0"),"  ","")," ",""))), "")&amp;
      SUBSTITUTE(SUBSTITUTE(TEXT(SOURCE!H477,"????0"),"  ","")," ","")&amp;","&amp; IF(SOURCE!$T$2-3 &gt;= 0, REPT(" ",SOURCE!$T$2-3-5), "")&amp;
      SOURCE!I477&amp;" | "&amp; IF(SOURCE!$U$2-LEN(SOURCE!I477) &gt;= 0, REPT(" ",SOURCE!$U$2-LEN(SOURCE!I477)), "")&amp;
      SOURCE!J477&amp;      IF(SOURCE!$V$2-LEN(SOURCE!J477) &gt;= 0, REPT(" ",SOURCE!$V$2-LEN(SOURCE!J477)), "")&amp;
  " | "&amp; SOURCE!K477&amp;      IF(SOURCE!$X$2-LEN(SOURCE!K477) &gt;= 0, REPT(" ",SOURCE!$X$2-LEN(SOURCE!K477)), "")&amp;
      "},"&amp;IF(SOURCE!L477&lt;&gt;"",""&amp;SOURCE!L477,"")
 )
)
)</f>
        <v>/*  459 */  { itemToBeCoded,                NOPARAM,                     "0459",                                        "0459",                                        (0 &lt;&lt; TAM_MAX_BITS) |     0, CAT_FREE | SLS_ENABLED   | US_UNCHANGED},</v>
      </c>
    </row>
    <row r="478" spans="1:1">
      <c r="A478" s="155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",SOURCE!$R$2-LEN(SOURCE!F478)+2), "")&amp;"("&amp;
      SUBSTITUTE(TEXT(SOURCE!G478,"??0"),"  ","")&amp;" &lt;&lt; TAM_MAX_BITS) |"&amp; IF(SOURCE!$S$2-3 &gt;= 0, REPT(" ",SOURCE!$S$2-5+4+1-1-LEN(SUBSTITUTE(SUBSTITUTE(TEXT(SOURCE!H478,"????0"),"  ","")," ",""))), "")&amp;
      SUBSTITUTE(SUBSTITUTE(TEXT(SOURCE!H478,"????0"),"  ","")," ","")&amp;","&amp; IF(SOURCE!$T$2-3 &gt;= 0, REPT(" ",SOURCE!$T$2-3-5), "")&amp;
      SOURCE!I478&amp;" | "&amp; IF(SOURCE!$U$2-LEN(SOURCE!I478) &gt;= 0, REPT(" ",SOURCE!$U$2-LEN(SOURCE!I478)), "")&amp;
      SOURCE!J478&amp;      IF(SOURCE!$V$2-LEN(SOURCE!J478) &gt;= 0, REPT(" ",SOURCE!$V$2-LEN(SOURCE!J478)), "")&amp;
  " | "&amp; SOURCE!K478&amp;      IF(SOURCE!$X$2-LEN(SOURCE!K478) &gt;= 0, REPT(" ",SOURCE!$X$2-LEN(SOURCE!K478)), "")&amp;
      "},"&amp;IF(SOURCE!L478&lt;&gt;"",""&amp;SOURCE!L478,"")
 )
)
)</f>
        <v>/*  460 */  { itemToBeCoded,                NOPARAM,                     "0460",                                        "0460",                                        (0 &lt;&lt; TAM_MAX_BITS) |     0, CAT_FREE | SLS_ENABLED   | US_UNCHANGED},</v>
      </c>
    </row>
    <row r="479" spans="1:1">
      <c r="A479" s="155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",SOURCE!$R$2-LEN(SOURCE!F479)+2), "")&amp;"("&amp;
      SUBSTITUTE(TEXT(SOURCE!G479,"??0"),"  ","")&amp;" &lt;&lt; TAM_MAX_BITS) |"&amp; IF(SOURCE!$S$2-3 &gt;= 0, REPT(" ",SOURCE!$S$2-5+4+1-1-LEN(SUBSTITUTE(SUBSTITUTE(TEXT(SOURCE!H479,"????0"),"  ","")," ",""))), "")&amp;
      SUBSTITUTE(SUBSTITUTE(TEXT(SOURCE!H479,"????0"),"  ","")," ","")&amp;","&amp; IF(SOURCE!$T$2-3 &gt;= 0, REPT(" ",SOURCE!$T$2-3-5), "")&amp;
      SOURCE!I479&amp;" | "&amp; IF(SOURCE!$U$2-LEN(SOURCE!I479) &gt;= 0, REPT(" ",SOURCE!$U$2-LEN(SOURCE!I479)), "")&amp;
      SOURCE!J479&amp;      IF(SOURCE!$V$2-LEN(SOURCE!J479) &gt;= 0, REPT(" ",SOURCE!$V$2-LEN(SOURCE!J479)), "")&amp;
  " | "&amp; SOURCE!K479&amp;      IF(SOURCE!$X$2-LEN(SOURCE!K479) &gt;= 0, REPT(" ",SOURCE!$X$2-LEN(SOURCE!K479)), "")&amp;
      "},"&amp;IF(SOURCE!L479&lt;&gt;"",""&amp;SOURCE!L479,"")
 )
)
)</f>
        <v>/*  461 */  { itemToBeCoded,                NOPARAM,                     "0461",                                        "0461",                                        (0 &lt;&lt; TAM_MAX_BITS) |     0, CAT_FREE | SLS_ENABLED   | US_UNCHANGED},</v>
      </c>
    </row>
    <row r="480" spans="1:1">
      <c r="A480" s="155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",SOURCE!$R$2-LEN(SOURCE!F480)+2), "")&amp;"("&amp;
      SUBSTITUTE(TEXT(SOURCE!G480,"??0"),"  ","")&amp;" &lt;&lt; TAM_MAX_BITS) |"&amp; IF(SOURCE!$S$2-3 &gt;= 0, REPT(" ",SOURCE!$S$2-5+4+1-1-LEN(SUBSTITUTE(SUBSTITUTE(TEXT(SOURCE!H480,"????0"),"  ","")," ",""))), "")&amp;
      SUBSTITUTE(SUBSTITUTE(TEXT(SOURCE!H480,"????0"),"  ","")," ","")&amp;","&amp; IF(SOURCE!$T$2-3 &gt;= 0, REPT(" ",SOURCE!$T$2-3-5), "")&amp;
      SOURCE!I480&amp;" | "&amp; IF(SOURCE!$U$2-LEN(SOURCE!I480) &gt;= 0, REPT(" ",SOURCE!$U$2-LEN(SOURCE!I480)), "")&amp;
      SOURCE!J480&amp;      IF(SOURCE!$V$2-LEN(SOURCE!J480) &gt;= 0, REPT(" ",SOURCE!$V$2-LEN(SOURCE!J480)), "")&amp;
  " | "&amp; SOURCE!K480&amp;      IF(SOURCE!$X$2-LEN(SOURCE!K480) &gt;= 0, REPT(" ",SOURCE!$X$2-LEN(SOURCE!K480)), "")&amp;
      "},"&amp;IF(SOURCE!L480&lt;&gt;"",""&amp;SOURCE!L480,"")
 )
)
)</f>
        <v>/*  462 */  { itemToBeCoded,                NOPARAM,                     "0462",                                        "0462",                                        (0 &lt;&lt; TAM_MAX_BITS) |     0, CAT_FREE | SLS_ENABLED   | US_UNCHANGED},</v>
      </c>
    </row>
    <row r="481" spans="1:1">
      <c r="A481" s="155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",SOURCE!$R$2-LEN(SOURCE!F481)+2), "")&amp;"("&amp;
      SUBSTITUTE(TEXT(SOURCE!G481,"??0"),"  ","")&amp;" &lt;&lt; TAM_MAX_BITS) |"&amp; IF(SOURCE!$S$2-3 &gt;= 0, REPT(" ",SOURCE!$S$2-5+4+1-1-LEN(SUBSTITUTE(SUBSTITUTE(TEXT(SOURCE!H481,"????0"),"  ","")," ",""))), "")&amp;
      SUBSTITUTE(SUBSTITUTE(TEXT(SOURCE!H481,"????0"),"  ","")," ","")&amp;","&amp; IF(SOURCE!$T$2-3 &gt;= 0, REPT(" ",SOURCE!$T$2-3-5), "")&amp;
      SOURCE!I481&amp;" | "&amp; IF(SOURCE!$U$2-LEN(SOURCE!I481) &gt;= 0, REPT(" ",SOURCE!$U$2-LEN(SOURCE!I481)), "")&amp;
      SOURCE!J481&amp;      IF(SOURCE!$V$2-LEN(SOURCE!J481) &gt;= 0, REPT(" ",SOURCE!$V$2-LEN(SOURCE!J481)), "")&amp;
  " | "&amp; SOURCE!K481&amp;      IF(SOURCE!$X$2-LEN(SOURCE!K481) &gt;= 0, REPT(" ",SOURCE!$X$2-LEN(SOURCE!K481)), "")&amp;
      "},"&amp;IF(SOURCE!L481&lt;&gt;"",""&amp;SOURCE!L481,"")
 )
)
)</f>
        <v/>
      </c>
    </row>
    <row r="482" spans="1:1">
      <c r="A482" s="155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",SOURCE!$R$2-LEN(SOURCE!F482)+2), "")&amp;"("&amp;
      SUBSTITUTE(TEXT(SOURCE!G482,"??0"),"  ","")&amp;" &lt;&lt; TAM_MAX_BITS) |"&amp; IF(SOURCE!$S$2-3 &gt;= 0, REPT(" ",SOURCE!$S$2-5+4+1-1-LEN(SUBSTITUTE(SUBSTITUTE(TEXT(SOURCE!H482,"????0"),"  ","")," ",""))), "")&amp;
      SUBSTITUTE(SUBSTITUTE(TEXT(SOURCE!H482,"????0"),"  ","")," ","")&amp;","&amp; IF(SOURCE!$T$2-3 &gt;= 0, REPT(" ",SOURCE!$T$2-3-5), "")&amp;
      SOURCE!I482&amp;" | "&amp; IF(SOURCE!$U$2-LEN(SOURCE!I482) &gt;= 0, REPT(" ",SOURCE!$U$2-LEN(SOURCE!I482)), "")&amp;
      SOURCE!J482&amp;      IF(SOURCE!$V$2-LEN(SOURCE!J482) &gt;= 0, REPT(" ",SOURCE!$V$2-LEN(SOURCE!J482)), "")&amp;
  " | "&amp; SOURCE!K482&amp;      IF(SOURCE!$X$2-LEN(SOURCE!K482) &gt;= 0, REPT(" ",SOURCE!$X$2-LEN(SOURCE!K482)), "")&amp;
      "},"&amp;IF(SOURCE!L482&lt;&gt;"",""&amp;SOURCE!L482,"")
 )
)
)</f>
        <v/>
      </c>
    </row>
    <row r="483" spans="1:1">
      <c r="A483" s="155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",SOURCE!$R$2-LEN(SOURCE!F483)+2), "")&amp;"("&amp;
      SUBSTITUTE(TEXT(SOURCE!G483,"??0"),"  ","")&amp;" &lt;&lt; TAM_MAX_BITS) |"&amp; IF(SOURCE!$S$2-3 &gt;= 0, REPT(" ",SOURCE!$S$2-5+4+1-1-LEN(SUBSTITUTE(SUBSTITUTE(TEXT(SOURCE!H483,"????0"),"  ","")," ",""))), "")&amp;
      SUBSTITUTE(SUBSTITUTE(TEXT(SOURCE!H483,"????0"),"  ","")," ","")&amp;","&amp; IF(SOURCE!$T$2-3 &gt;= 0, REPT(" ",SOURCE!$T$2-3-5), "")&amp;
      SOURCE!I483&amp;" | "&amp; IF(SOURCE!$U$2-LEN(SOURCE!I483) &gt;= 0, REPT(" ",SOURCE!$U$2-LEN(SOURCE!I483)), "")&amp;
      SOURCE!J483&amp;      IF(SOURCE!$V$2-LEN(SOURCE!J483) &gt;= 0, REPT(" ",SOURCE!$V$2-LEN(SOURCE!J483)), "")&amp;
  " | "&amp; SOURCE!K483&amp;      IF(SOURCE!$X$2-LEN(SOURCE!K483) &gt;= 0, REPT(" ",SOURCE!$X$2-LEN(SOURCE!K483)), "")&amp;
      "},"&amp;IF(SOURCE!L483&lt;&gt;"",""&amp;SOURCE!L483,"")
 )
)
)</f>
        <v>// System flags</v>
      </c>
    </row>
    <row r="484" spans="1:1">
      <c r="A484" s="155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",SOURCE!$R$2-LEN(SOURCE!F484)+2), "")&amp;"("&amp;
      SUBSTITUTE(TEXT(SOURCE!G484,"??0"),"  ","")&amp;" &lt;&lt; TAM_MAX_BITS) |"&amp; IF(SOURCE!$S$2-3 &gt;= 0, REPT(" ",SOURCE!$S$2-5+4+1-1-LEN(SUBSTITUTE(SUBSTITUTE(TEXT(SOURCE!H484,"????0"),"  ","")," ",""))), "")&amp;
      SUBSTITUTE(SUBSTITUTE(TEXT(SOURCE!H484,"????0"),"  ","")," ","")&amp;","&amp; IF(SOURCE!$T$2-3 &gt;= 0, REPT(" ",SOURCE!$T$2-3-5), "")&amp;
      SOURCE!I484&amp;" | "&amp; IF(SOURCE!$U$2-LEN(SOURCE!I484) &gt;= 0, REPT(" ",SOURCE!$U$2-LEN(SOURCE!I484)), "")&amp;
      SOURCE!J484&amp;      IF(SOURCE!$V$2-LEN(SOURCE!J484) &gt;= 0, REPT(" ",SOURCE!$V$2-LEN(SOURCE!J484)), "")&amp;
  " | "&amp; SOURCE!K484&amp;      IF(SOURCE!$X$2-LEN(SOURCE!K484) &gt;= 0, REPT(" ",SOURCE!$X$2-LEN(SOURCE!K484)), "")&amp;
      "},"&amp;IF(SOURCE!L484&lt;&gt;"",""&amp;SOURCE!L484,"")
 )
)
)</f>
        <v>/*  463 */  { fnGetSystemFlag,              FLAG_TDM24,                  "TDM24",                                       "TDM24",                                       (0 &lt;&lt; TAM_MAX_BITS) |     0, CAT_SYFL | SLS_ENABLED   | US_UNCHANGED}, // The system flags,</v>
      </c>
    </row>
    <row r="485" spans="1:1">
      <c r="A485" s="155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",SOURCE!$R$2-LEN(SOURCE!F485)+2), "")&amp;"("&amp;
      SUBSTITUTE(TEXT(SOURCE!G485,"??0"),"  ","")&amp;" &lt;&lt; TAM_MAX_BITS) |"&amp; IF(SOURCE!$S$2-3 &gt;= 0, REPT(" ",SOURCE!$S$2-5+4+1-1-LEN(SUBSTITUTE(SUBSTITUTE(TEXT(SOURCE!H485,"????0"),"  ","")," ",""))), "")&amp;
      SUBSTITUTE(SUBSTITUTE(TEXT(SOURCE!H485,"????0"),"  ","")," ","")&amp;","&amp; IF(SOURCE!$T$2-3 &gt;= 0, REPT(" ",SOURCE!$T$2-3-5), "")&amp;
      SOURCE!I485&amp;" | "&amp; IF(SOURCE!$U$2-LEN(SOURCE!I485) &gt;= 0, REPT(" ",SOURCE!$U$2-LEN(SOURCE!I485)), "")&amp;
      SOURCE!J485&amp;      IF(SOURCE!$V$2-LEN(SOURCE!J485) &gt;= 0, REPT(" ",SOURCE!$V$2-LEN(SOURCE!J485)), "")&amp;
  " | "&amp; SOURCE!K485&amp;      IF(SOURCE!$X$2-LEN(SOURCE!K485) &gt;= 0, REPT(" ",SOURCE!$X$2-LEN(SOURCE!K485)), "")&amp;
      "},"&amp;IF(SOURCE!L485&lt;&gt;"",""&amp;SOURCE!L485,"")
 )
)
)</f>
        <v>/*  464 */  { fnGetSystemFlag,              FLAG_YMD,                    "YMD",                                         "YMD",                                         (0 &lt;&lt; TAM_MAX_BITS) |     0, CAT_SYFL | SLS_ENABLED   | US_UNCHANGED}, // items from 453 to 493,</v>
      </c>
    </row>
    <row r="486" spans="1:1">
      <c r="A486" s="155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",SOURCE!$R$2-LEN(SOURCE!F486)+2), "")&amp;"("&amp;
      SUBSTITUTE(TEXT(SOURCE!G486,"??0"),"  ","")&amp;" &lt;&lt; TAM_MAX_BITS) |"&amp; IF(SOURCE!$S$2-3 &gt;= 0, REPT(" ",SOURCE!$S$2-5+4+1-1-LEN(SUBSTITUTE(SUBSTITUTE(TEXT(SOURCE!H486,"????0"),"  ","")," ",""))), "")&amp;
      SUBSTITUTE(SUBSTITUTE(TEXT(SOURCE!H486,"????0"),"  ","")," ","")&amp;","&amp; IF(SOURCE!$T$2-3 &gt;= 0, REPT(" ",SOURCE!$T$2-3-5), "")&amp;
      SOURCE!I486&amp;" | "&amp; IF(SOURCE!$U$2-LEN(SOURCE!I486) &gt;= 0, REPT(" ",SOURCE!$U$2-LEN(SOURCE!I486)), "")&amp;
      SOURCE!J486&amp;      IF(SOURCE!$V$2-LEN(SOURCE!J486) &gt;= 0, REPT(" ",SOURCE!$V$2-LEN(SOURCE!J486)), "")&amp;
  " | "&amp; SOURCE!K486&amp;      IF(SOURCE!$X$2-LEN(SOURCE!K486) &gt;= 0, REPT(" ",SOURCE!$X$2-LEN(SOURCE!K486)), "")&amp;
      "},"&amp;IF(SOURCE!L486&lt;&gt;"",""&amp;SOURCE!L486,"")
 )
)
)</f>
        <v>/*  465 */  { fnGetSystemFlag,              FLAG_DMY,                    "DMY",                                         "DMY",                                         (0 &lt;&lt; TAM_MAX_BITS) |     0, CAT_SYFL | SLS_ENABLED   | US_UNCHANGED}, // MUST be in the same</v>
      </c>
    </row>
    <row r="487" spans="1:1">
      <c r="A487" s="155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",SOURCE!$R$2-LEN(SOURCE!F487)+2), "")&amp;"("&amp;
      SUBSTITUTE(TEXT(SOURCE!G487,"??0"),"  ","")&amp;" &lt;&lt; TAM_MAX_BITS) |"&amp; IF(SOURCE!$S$2-3 &gt;= 0, REPT(" ",SOURCE!$S$2-5+4+1-1-LEN(SUBSTITUTE(SUBSTITUTE(TEXT(SOURCE!H487,"????0"),"  ","")," ",""))), "")&amp;
      SUBSTITUTE(SUBSTITUTE(TEXT(SOURCE!H487,"????0"),"  ","")," ","")&amp;","&amp; IF(SOURCE!$T$2-3 &gt;= 0, REPT(" ",SOURCE!$T$2-3-5), "")&amp;
      SOURCE!I487&amp;" | "&amp; IF(SOURCE!$U$2-LEN(SOURCE!I487) &gt;= 0, REPT(" ",SOURCE!$U$2-LEN(SOURCE!I487)), "")&amp;
      SOURCE!J487&amp;      IF(SOURCE!$V$2-LEN(SOURCE!J487) &gt;= 0, REPT(" ",SOURCE!$V$2-LEN(SOURCE!J487)), "")&amp;
  " | "&amp; SOURCE!K487&amp;      IF(SOURCE!$X$2-LEN(SOURCE!K487) &gt;= 0, REPT(" ",SOURCE!$X$2-LEN(SOURCE!K487)), "")&amp;
      "},"&amp;IF(SOURCE!L487&lt;&gt;"",""&amp;SOURCE!L487,"")
 )
)
)</f>
        <v>/*  466 */  { fnGetSystemFlag,              FLAG_MDY,                    "MDY",                                         "MDY",                                         (0 &lt;&lt; TAM_MAX_BITS) |     0, CAT_SYFL | SLS_ENABLED   | US_UNCHANGED}, // order as the flag</v>
      </c>
    </row>
    <row r="488" spans="1:1">
      <c r="A488" s="155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",SOURCE!$R$2-LEN(SOURCE!F488)+2), "")&amp;"("&amp;
      SUBSTITUTE(TEXT(SOURCE!G488,"??0"),"  ","")&amp;" &lt;&lt; TAM_MAX_BITS) |"&amp; IF(SOURCE!$S$2-3 &gt;= 0, REPT(" ",SOURCE!$S$2-5+4+1-1-LEN(SUBSTITUTE(SUBSTITUTE(TEXT(SOURCE!H488,"????0"),"  ","")," ",""))), "")&amp;
      SUBSTITUTE(SUBSTITUTE(TEXT(SOURCE!H488,"????0"),"  ","")," ","")&amp;","&amp; IF(SOURCE!$T$2-3 &gt;= 0, REPT(" ",SOURCE!$T$2-3-5), "")&amp;
      SOURCE!I488&amp;" | "&amp; IF(SOURCE!$U$2-LEN(SOURCE!I488) &gt;= 0, REPT(" ",SOURCE!$U$2-LEN(SOURCE!I488)), "")&amp;
      SOURCE!J488&amp;      IF(SOURCE!$V$2-LEN(SOURCE!J488) &gt;= 0, REPT(" ",SOURCE!$V$2-LEN(SOURCE!J488)), "")&amp;
  " | "&amp; SOURCE!K488&amp;      IF(SOURCE!$X$2-LEN(SOURCE!K488) &gt;= 0, REPT(" ",SOURCE!$X$2-LEN(SOURCE!K488)), "")&amp;
      "},"&amp;IF(SOURCE!L488&lt;&gt;"",""&amp;SOURCE!L488,"")
 )
)
)</f>
        <v>/*  467 */  { fnGetSystemFlag,              FLAG_CPXRES,                 "CPXRES",                                      "CPXRES",                                      (0 &lt;&lt; TAM_MAX_BITS) |     0, CAT_SYFL | SLS_ENABLED   | US_UNCHANGED}, // number (8 LSB) defined</v>
      </c>
    </row>
    <row r="489" spans="1:1">
      <c r="A489" s="155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",SOURCE!$R$2-LEN(SOURCE!F489)+2), "")&amp;"("&amp;
      SUBSTITUTE(TEXT(SOURCE!G489,"??0"),"  ","")&amp;" &lt;&lt; TAM_MAX_BITS) |"&amp; IF(SOURCE!$S$2-3 &gt;= 0, REPT(" ",SOURCE!$S$2-5+4+1-1-LEN(SUBSTITUTE(SUBSTITUTE(TEXT(SOURCE!H489,"????0"),"  ","")," ",""))), "")&amp;
      SUBSTITUTE(SUBSTITUTE(TEXT(SOURCE!H489,"????0"),"  ","")," ","")&amp;","&amp; IF(SOURCE!$T$2-3 &gt;= 0, REPT(" ",SOURCE!$T$2-3-5), "")&amp;
      SOURCE!I489&amp;" | "&amp; IF(SOURCE!$U$2-LEN(SOURCE!I489) &gt;= 0, REPT(" ",SOURCE!$U$2-LEN(SOURCE!I489)), "")&amp;
      SOURCE!J489&amp;      IF(SOURCE!$V$2-LEN(SOURCE!J489) &gt;= 0, REPT(" ",SOURCE!$V$2-LEN(SOURCE!J489)), "")&amp;
  " | "&amp; SOURCE!K489&amp;      IF(SOURCE!$X$2-LEN(SOURCE!K489) &gt;= 0, REPT(" ",SOURCE!$X$2-LEN(SOURCE!K489)), "")&amp;
      "},"&amp;IF(SOURCE!L489&lt;&gt;"",""&amp;SOURCE!L489,"")
 )
)
)</f>
        <v>/*  468 */  { fnGetSystemFlag,              FLAG_CPXj,                   "CPXj",                                        "CPXj",                                        (0 &lt;&lt; TAM_MAX_BITS) |     0, CAT_SYFL | SLS_ENABLED   | US_UNCHANGED}, // in defines.h</v>
      </c>
    </row>
    <row r="490" spans="1:1">
      <c r="A490" s="155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",SOURCE!$R$2-LEN(SOURCE!F490)+2), "")&amp;"("&amp;
      SUBSTITUTE(TEXT(SOURCE!G490,"??0"),"  ","")&amp;" &lt;&lt; TAM_MAX_BITS) |"&amp; IF(SOURCE!$S$2-3 &gt;= 0, REPT(" ",SOURCE!$S$2-5+4+1-1-LEN(SUBSTITUTE(SUBSTITUTE(TEXT(SOURCE!H490,"????0"),"  ","")," ",""))), "")&amp;
      SUBSTITUTE(SUBSTITUTE(TEXT(SOURCE!H490,"????0"),"  ","")," ","")&amp;","&amp; IF(SOURCE!$T$2-3 &gt;= 0, REPT(" ",SOURCE!$T$2-3-5), "")&amp;
      SOURCE!I490&amp;" | "&amp; IF(SOURCE!$U$2-LEN(SOURCE!I490) &gt;= 0, REPT(" ",SOURCE!$U$2-LEN(SOURCE!I490)), "")&amp;
      SOURCE!J490&amp;      IF(SOURCE!$V$2-LEN(SOURCE!J490) &gt;= 0, REPT(" ",SOURCE!$V$2-LEN(SOURCE!J490)), "")&amp;
  " | "&amp; SOURCE!K490&amp;      IF(SOURCE!$X$2-LEN(SOURCE!K490) &gt;= 0, REPT(" ",SOURCE!$X$2-LEN(SOURCE!K490)), "")&amp;
      "},"&amp;IF(SOURCE!L490&lt;&gt;"",""&amp;SOURCE!L490,"")
 )
)
)</f>
        <v>/*  469 */  { fnGetSystemFlag,              FLAG_POLAR,                  "POLAR",                                       "POLAR",                                       (0 &lt;&lt; TAM_MAX_BITS) |     0, CAT_SYFL | SLS_ENABLED   | US_UNCHANGED},</v>
      </c>
    </row>
    <row r="491" spans="1:1">
      <c r="A491" s="155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",SOURCE!$R$2-LEN(SOURCE!F491)+2), "")&amp;"("&amp;
      SUBSTITUTE(TEXT(SOURCE!G491,"??0"),"  ","")&amp;" &lt;&lt; TAM_MAX_BITS) |"&amp; IF(SOURCE!$S$2-3 &gt;= 0, REPT(" ",SOURCE!$S$2-5+4+1-1-LEN(SUBSTITUTE(SUBSTITUTE(TEXT(SOURCE!H491,"????0"),"  ","")," ",""))), "")&amp;
      SUBSTITUTE(SUBSTITUTE(TEXT(SOURCE!H491,"????0"),"  ","")," ","")&amp;","&amp; IF(SOURCE!$T$2-3 &gt;= 0, REPT(" ",SOURCE!$T$2-3-5), "")&amp;
      SOURCE!I491&amp;" | "&amp; IF(SOURCE!$U$2-LEN(SOURCE!I491) &gt;= 0, REPT(" ",SOURCE!$U$2-LEN(SOURCE!I491)), "")&amp;
      SOURCE!J491&amp;      IF(SOURCE!$V$2-LEN(SOURCE!J491) &gt;= 0, REPT(" ",SOURCE!$V$2-LEN(SOURCE!J491)), "")&amp;
  " | "&amp; SOURCE!K491&amp;      IF(SOURCE!$X$2-LEN(SOURCE!K491) &gt;= 0, REPT(" ",SOURCE!$X$2-LEN(SOURCE!K491)), "")&amp;
      "},"&amp;IF(SOURCE!L491&lt;&gt;"",""&amp;SOURCE!L491,"")
 )
)
)</f>
        <v>/*  470 */  { fnGetSystemFlag,              FLAG_FRACT,                  "FRACT",                                       "FRACT",                                       (0 &lt;&lt; TAM_MAX_BITS) |     0, CAT_SYFL | SLS_ENABLED   | US_UNCHANGED}, // And TDM24 MUST be</v>
      </c>
    </row>
    <row r="492" spans="1:1">
      <c r="A492" s="155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",SOURCE!$R$2-LEN(SOURCE!F492)+2), "")&amp;"("&amp;
      SUBSTITUTE(TEXT(SOURCE!G492,"??0"),"  ","")&amp;" &lt;&lt; TAM_MAX_BITS) |"&amp; IF(SOURCE!$S$2-3 &gt;= 0, REPT(" ",SOURCE!$S$2-5+4+1-1-LEN(SUBSTITUTE(SUBSTITUTE(TEXT(SOURCE!H492,"????0"),"  ","")," ",""))), "")&amp;
      SUBSTITUTE(SUBSTITUTE(TEXT(SOURCE!H492,"????0"),"  ","")," ","")&amp;","&amp; IF(SOURCE!$T$2-3 &gt;= 0, REPT(" ",SOURCE!$T$2-3-5), "")&amp;
      SOURCE!I492&amp;" | "&amp; IF(SOURCE!$U$2-LEN(SOURCE!I492) &gt;= 0, REPT(" ",SOURCE!$U$2-LEN(SOURCE!I492)), "")&amp;
      SOURCE!J492&amp;      IF(SOURCE!$V$2-LEN(SOURCE!J492) &gt;= 0, REPT(" ",SOURCE!$V$2-LEN(SOURCE!J492)), "")&amp;
  " | "&amp; SOURCE!K492&amp;      IF(SOURCE!$X$2-LEN(SOURCE!K492) &gt;= 0, REPT(" ",SOURCE!$X$2-LEN(SOURCE!K492)), "")&amp;
      "},"&amp;IF(SOURCE!L492&lt;&gt;"",""&amp;SOURCE!L492,"")
 )
)
)</f>
        <v>/*  471 */  { fnGetSystemFlag,              FLAG_PROPFR,                 "PROPFR",                                      "PROPFR",                                      (0 &lt;&lt; TAM_MAX_BITS) |     0, CAT_SYFL | SLS_ENABLED   | US_UNCHANGED}, // the first.</v>
      </c>
    </row>
    <row r="493" spans="1:1">
      <c r="A493" s="155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",SOURCE!$R$2-LEN(SOURCE!F493)+2), "")&amp;"("&amp;
      SUBSTITUTE(TEXT(SOURCE!G493,"??0"),"  ","")&amp;" &lt;&lt; TAM_MAX_BITS) |"&amp; IF(SOURCE!$S$2-3 &gt;= 0, REPT(" ",SOURCE!$S$2-5+4+1-1-LEN(SUBSTITUTE(SUBSTITUTE(TEXT(SOURCE!H493,"????0"),"  ","")," ",""))), "")&amp;
      SUBSTITUTE(SUBSTITUTE(TEXT(SOURCE!H493,"????0"),"  ","")," ","")&amp;","&amp; IF(SOURCE!$T$2-3 &gt;= 0, REPT(" ",SOURCE!$T$2-3-5), "")&amp;
      SOURCE!I493&amp;" | "&amp; IF(SOURCE!$U$2-LEN(SOURCE!I493) &gt;= 0, REPT(" ",SOURCE!$U$2-LEN(SOURCE!I493)), "")&amp;
      SOURCE!J493&amp;      IF(SOURCE!$V$2-LEN(SOURCE!J493) &gt;= 0, REPT(" ",SOURCE!$V$2-LEN(SOURCE!J493)), "")&amp;
  " | "&amp; SOURCE!K493&amp;      IF(SOURCE!$X$2-LEN(SOURCE!K493) &gt;= 0, REPT(" ",SOURCE!$X$2-LEN(SOURCE!K493)), "")&amp;
      "},"&amp;IF(SOURCE!L493&lt;&gt;"",""&amp;SOURCE!L493,"")
 )
)
)</f>
        <v>/*  472 */  { fnGetSystemFlag,              FLAG_DENANY,                 "DENANY",                                      "DENANY",                                      (0 &lt;&lt; TAM_MAX_BITS) |     0, CAT_SYFL | SLS_ENABLED   | US_UNCHANGED},</v>
      </c>
    </row>
    <row r="494" spans="1:1">
      <c r="A494" s="155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",SOURCE!$R$2-LEN(SOURCE!F494)+2), "")&amp;"("&amp;
      SUBSTITUTE(TEXT(SOURCE!G494,"??0"),"  ","")&amp;" &lt;&lt; TAM_MAX_BITS) |"&amp; IF(SOURCE!$S$2-3 &gt;= 0, REPT(" ",SOURCE!$S$2-5+4+1-1-LEN(SUBSTITUTE(SUBSTITUTE(TEXT(SOURCE!H494,"????0"),"  ","")," ",""))), "")&amp;
      SUBSTITUTE(SUBSTITUTE(TEXT(SOURCE!H494,"????0"),"  ","")," ","")&amp;","&amp; IF(SOURCE!$T$2-3 &gt;= 0, REPT(" ",SOURCE!$T$2-3-5), "")&amp;
      SOURCE!I494&amp;" | "&amp; IF(SOURCE!$U$2-LEN(SOURCE!I494) &gt;= 0, REPT(" ",SOURCE!$U$2-LEN(SOURCE!I494)), "")&amp;
      SOURCE!J494&amp;      IF(SOURCE!$V$2-LEN(SOURCE!J494) &gt;= 0, REPT(" ",SOURCE!$V$2-LEN(SOURCE!J494)), "")&amp;
  " | "&amp; SOURCE!K494&amp;      IF(SOURCE!$X$2-LEN(SOURCE!K494) &gt;= 0, REPT(" ",SOURCE!$X$2-LEN(SOURCE!K494)), "")&amp;
      "},"&amp;IF(SOURCE!L494&lt;&gt;"",""&amp;SOURCE!L494,"")
 )
)
)</f>
        <v>/*  473 */  { fnGetSystemFlag,              FLAG_DENFIX,                 "DENFIX",                                      "DENFIX",                                      (0 &lt;&lt; TAM_MAX_BITS) |     0, CAT_SYFL | SLS_ENABLED   | US_UNCHANGED},</v>
      </c>
    </row>
    <row r="495" spans="1:1">
      <c r="A495" s="155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",SOURCE!$R$2-LEN(SOURCE!F495)+2), "")&amp;"("&amp;
      SUBSTITUTE(TEXT(SOURCE!G495,"??0"),"  ","")&amp;" &lt;&lt; TAM_MAX_BITS) |"&amp; IF(SOURCE!$S$2-3 &gt;= 0, REPT(" ",SOURCE!$S$2-5+4+1-1-LEN(SUBSTITUTE(SUBSTITUTE(TEXT(SOURCE!H495,"????0"),"  ","")," ",""))), "")&amp;
      SUBSTITUTE(SUBSTITUTE(TEXT(SOURCE!H495,"????0"),"  ","")," ","")&amp;","&amp; IF(SOURCE!$T$2-3 &gt;= 0, REPT(" ",SOURCE!$T$2-3-5), "")&amp;
      SOURCE!I495&amp;" | "&amp; IF(SOURCE!$U$2-LEN(SOURCE!I495) &gt;= 0, REPT(" ",SOURCE!$U$2-LEN(SOURCE!I495)), "")&amp;
      SOURCE!J495&amp;      IF(SOURCE!$V$2-LEN(SOURCE!J495) &gt;= 0, REPT(" ",SOURCE!$V$2-LEN(SOURCE!J495)), "")&amp;
  " | "&amp; SOURCE!K495&amp;      IF(SOURCE!$X$2-LEN(SOURCE!K495) &gt;= 0, REPT(" ",SOURCE!$X$2-LEN(SOURCE!K495)), "")&amp;
      "},"&amp;IF(SOURCE!L495&lt;&gt;"",""&amp;SOURCE!L495,"")
 )
)
)</f>
        <v>/*  474 */  { fnGetSystemFlag,              FLAG_CARRY,                  "CARRY",                                       "CARRY",                                       (0 &lt;&lt; TAM_MAX_BITS) |     0, CAT_SYFL | SLS_ENABLED   | US_UNCHANGED},</v>
      </c>
    </row>
    <row r="496" spans="1:1">
      <c r="A496" s="155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",SOURCE!$R$2-LEN(SOURCE!F496)+2), "")&amp;"("&amp;
      SUBSTITUTE(TEXT(SOURCE!G496,"??0"),"  ","")&amp;" &lt;&lt; TAM_MAX_BITS) |"&amp; IF(SOURCE!$S$2-3 &gt;= 0, REPT(" ",SOURCE!$S$2-5+4+1-1-LEN(SUBSTITUTE(SUBSTITUTE(TEXT(SOURCE!H496,"????0"),"  ","")," ",""))), "")&amp;
      SUBSTITUTE(SUBSTITUTE(TEXT(SOURCE!H496,"????0"),"  ","")," ","")&amp;","&amp; IF(SOURCE!$T$2-3 &gt;= 0, REPT(" ",SOURCE!$T$2-3-5), "")&amp;
      SOURCE!I496&amp;" | "&amp; IF(SOURCE!$U$2-LEN(SOURCE!I496) &gt;= 0, REPT(" ",SOURCE!$U$2-LEN(SOURCE!I496)), "")&amp;
      SOURCE!J496&amp;      IF(SOURCE!$V$2-LEN(SOURCE!J496) &gt;= 0, REPT(" ",SOURCE!$V$2-LEN(SOURCE!J496)), "")&amp;
  " | "&amp; SOURCE!K496&amp;      IF(SOURCE!$X$2-LEN(SOURCE!K496) &gt;= 0, REPT(" ",SOURCE!$X$2-LEN(SOURCE!K496)), "")&amp;
      "},"&amp;IF(SOURCE!L496&lt;&gt;"",""&amp;SOURCE!L496,"")
 )
)
)</f>
        <v>/*  475 */  { fnGetSystemFlag,              FLAG_OVERFLOW,               "OVERFL",                                      "OVERFL",                                      (0 &lt;&lt; TAM_MAX_BITS) |     0, CAT_SYFL | SLS_ENABLED   | US_UNCHANGED},</v>
      </c>
    </row>
    <row r="497" spans="1:1">
      <c r="A497" s="155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",SOURCE!$R$2-LEN(SOURCE!F497)+2), "")&amp;"("&amp;
      SUBSTITUTE(TEXT(SOURCE!G497,"??0"),"  ","")&amp;" &lt;&lt; TAM_MAX_BITS) |"&amp; IF(SOURCE!$S$2-3 &gt;= 0, REPT(" ",SOURCE!$S$2-5+4+1-1-LEN(SUBSTITUTE(SUBSTITUTE(TEXT(SOURCE!H497,"????0"),"  ","")," ",""))), "")&amp;
      SUBSTITUTE(SUBSTITUTE(TEXT(SOURCE!H497,"????0"),"  ","")," ","")&amp;","&amp; IF(SOURCE!$T$2-3 &gt;= 0, REPT(" ",SOURCE!$T$2-3-5), "")&amp;
      SOURCE!I497&amp;" | "&amp; IF(SOURCE!$U$2-LEN(SOURCE!I497) &gt;= 0, REPT(" ",SOURCE!$U$2-LEN(SOURCE!I497)), "")&amp;
      SOURCE!J497&amp;      IF(SOURCE!$V$2-LEN(SOURCE!J497) &gt;= 0, REPT(" ",SOURCE!$V$2-LEN(SOURCE!J497)), "")&amp;
  " | "&amp; SOURCE!K497&amp;      IF(SOURCE!$X$2-LEN(SOURCE!K497) &gt;= 0, REPT(" ",SOURCE!$X$2-LEN(SOURCE!K497)), "")&amp;
      "},"&amp;IF(SOURCE!L497&lt;&gt;"",""&amp;SOURCE!L497,"")
 )
)
)</f>
        <v>/*  476 */  { fnGetSystemFlag,              FLAG_LEAD0,                  "LEAD.0",                                      "LEAD.0",                                      (0 &lt;&lt; TAM_MAX_BITS) |     0, CAT_SYFL | SLS_ENABLED   | US_UNCHANGED},</v>
      </c>
    </row>
    <row r="498" spans="1:1">
      <c r="A498" s="155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",SOURCE!$R$2-LEN(SOURCE!F498)+2), "")&amp;"("&amp;
      SUBSTITUTE(TEXT(SOURCE!G498,"??0"),"  ","")&amp;" &lt;&lt; TAM_MAX_BITS) |"&amp; IF(SOURCE!$S$2-3 &gt;= 0, REPT(" ",SOURCE!$S$2-5+4+1-1-LEN(SUBSTITUTE(SUBSTITUTE(TEXT(SOURCE!H498,"????0"),"  ","")," ",""))), "")&amp;
      SUBSTITUTE(SUBSTITUTE(TEXT(SOURCE!H498,"????0"),"  ","")," ","")&amp;","&amp; IF(SOURCE!$T$2-3 &gt;= 0, REPT(" ",SOURCE!$T$2-3-5), "")&amp;
      SOURCE!I498&amp;" | "&amp; IF(SOURCE!$U$2-LEN(SOURCE!I498) &gt;= 0, REPT(" ",SOURCE!$U$2-LEN(SOURCE!I498)), "")&amp;
      SOURCE!J498&amp;      IF(SOURCE!$V$2-LEN(SOURCE!J498) &gt;= 0, REPT(" ",SOURCE!$V$2-LEN(SOURCE!J498)), "")&amp;
  " | "&amp; SOURCE!K498&amp;      IF(SOURCE!$X$2-LEN(SOURCE!K498) &gt;= 0, REPT(" ",SOURCE!$X$2-LEN(SOURCE!K498)), "")&amp;
      "},"&amp;IF(SOURCE!L498&lt;&gt;"",""&amp;SOURCE!L498,"")
 )
)
)</f>
        <v>/*  477 */  { fnGetSystemFlag,              FLAG_ALPHA,                  "ALPHA",                                       "ALPHA",                                       (0 &lt;&lt; TAM_MAX_BITS) |     0, CAT_SYFL | SLS_ENABLED   | US_UNCHANGED},</v>
      </c>
    </row>
    <row r="499" spans="1:1">
      <c r="A499" s="155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",SOURCE!$R$2-LEN(SOURCE!F499)+2), "")&amp;"("&amp;
      SUBSTITUTE(TEXT(SOURCE!G499,"??0"),"  ","")&amp;" &lt;&lt; TAM_MAX_BITS) |"&amp; IF(SOURCE!$S$2-3 &gt;= 0, REPT(" ",SOURCE!$S$2-5+4+1-1-LEN(SUBSTITUTE(SUBSTITUTE(TEXT(SOURCE!H499,"????0"),"  ","")," ",""))), "")&amp;
      SUBSTITUTE(SUBSTITUTE(TEXT(SOURCE!H499,"????0"),"  ","")," ","")&amp;","&amp; IF(SOURCE!$T$2-3 &gt;= 0, REPT(" ",SOURCE!$T$2-3-5), "")&amp;
      SOURCE!I499&amp;" | "&amp; IF(SOURCE!$U$2-LEN(SOURCE!I499) &gt;= 0, REPT(" ",SOURCE!$U$2-LEN(SOURCE!I499)), "")&amp;
      SOURCE!J499&amp;      IF(SOURCE!$V$2-LEN(SOURCE!J499) &gt;= 0, REPT(" ",SOURCE!$V$2-LEN(SOURCE!J499)), "")&amp;
  " | "&amp; SOURCE!K499&amp;      IF(SOURCE!$X$2-LEN(SOURCE!K499) &gt;= 0, REPT(" ",SOURCE!$X$2-LEN(SOURCE!K499)), "")&amp;
      "},"&amp;IF(SOURCE!L499&lt;&gt;"",""&amp;SOURCE!L499,"")
 )
)
)</f>
        <v>/*  478 */  { fnGetSystemFlag,              FLAG_alphaCAP,               STD_alpha "CAP",                               STD_alpha "CAP",                               (0 &lt;&lt; TAM_MAX_BITS) |     0, CAT_SYFL | SLS_ENABLED   | US_UNCHANGED},</v>
      </c>
    </row>
    <row r="500" spans="1:1">
      <c r="A500" s="155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",SOURCE!$R$2-LEN(SOURCE!F500)+2), "")&amp;"("&amp;
      SUBSTITUTE(TEXT(SOURCE!G500,"??0"),"  ","")&amp;" &lt;&lt; TAM_MAX_BITS) |"&amp; IF(SOURCE!$S$2-3 &gt;= 0, REPT(" ",SOURCE!$S$2-5+4+1-1-LEN(SUBSTITUTE(SUBSTITUTE(TEXT(SOURCE!H500,"????0"),"  ","")," ",""))), "")&amp;
      SUBSTITUTE(SUBSTITUTE(TEXT(SOURCE!H500,"????0"),"  ","")," ","")&amp;","&amp; IF(SOURCE!$T$2-3 &gt;= 0, REPT(" ",SOURCE!$T$2-3-5), "")&amp;
      SOURCE!I500&amp;" | "&amp; IF(SOURCE!$U$2-LEN(SOURCE!I500) &gt;= 0, REPT(" ",SOURCE!$U$2-LEN(SOURCE!I500)), "")&amp;
      SOURCE!J500&amp;      IF(SOURCE!$V$2-LEN(SOURCE!J500) &gt;= 0, REPT(" ",SOURCE!$V$2-LEN(SOURCE!J500)), "")&amp;
  " | "&amp; SOURCE!K500&amp;      IF(SOURCE!$X$2-LEN(SOURCE!K500) &gt;= 0, REPT(" ",SOURCE!$X$2-LEN(SOURCE!K500)), "")&amp;
      "},"&amp;IF(SOURCE!L500&lt;&gt;"",""&amp;SOURCE!L500,"")
 )
)
)</f>
        <v>/*  479 */  { fnGetSystemFlag,              FLAG_RUNTIM,                 "RUNTIM",                                      "RUNTIM",                                      (0 &lt;&lt; TAM_MAX_BITS) |     0, CAT_SYFL | SLS_ENABLED   | US_UNCHANGED},</v>
      </c>
    </row>
    <row r="501" spans="1:1">
      <c r="A501" s="155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",SOURCE!$R$2-LEN(SOURCE!F501)+2), "")&amp;"("&amp;
      SUBSTITUTE(TEXT(SOURCE!G501,"??0"),"  ","")&amp;" &lt;&lt; TAM_MAX_BITS) |"&amp; IF(SOURCE!$S$2-3 &gt;= 0, REPT(" ",SOURCE!$S$2-5+4+1-1-LEN(SUBSTITUTE(SUBSTITUTE(TEXT(SOURCE!H501,"????0"),"  ","")," ",""))), "")&amp;
      SUBSTITUTE(SUBSTITUTE(TEXT(SOURCE!H501,"????0"),"  ","")," ","")&amp;","&amp; IF(SOURCE!$T$2-3 &gt;= 0, REPT(" ",SOURCE!$T$2-3-5), "")&amp;
      SOURCE!I501&amp;" | "&amp; IF(SOURCE!$U$2-LEN(SOURCE!I501) &gt;= 0, REPT(" ",SOURCE!$U$2-LEN(SOURCE!I501)), "")&amp;
      SOURCE!J501&amp;      IF(SOURCE!$V$2-LEN(SOURCE!J501) &gt;= 0, REPT(" ",SOURCE!$V$2-LEN(SOURCE!J501)), "")&amp;
  " | "&amp; SOURCE!K501&amp;      IF(SOURCE!$X$2-LEN(SOURCE!K501) &gt;= 0, REPT(" ",SOURCE!$X$2-LEN(SOURCE!K501)), "")&amp;
      "},"&amp;IF(SOURCE!L501&lt;&gt;"",""&amp;SOURCE!L501,"")
 )
)
)</f>
        <v>/*  480 */  { fnGetSystemFlag,              FLAG_RUNIO,                  "RUNIO",                                       "RUNIO",                                       (0 &lt;&lt; TAM_MAX_BITS) |     0, CAT_SYFL | SLS_ENABLED   | US_UNCHANGED},</v>
      </c>
    </row>
    <row r="502" spans="1:1">
      <c r="A502" s="155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",SOURCE!$R$2-LEN(SOURCE!F502)+2), "")&amp;"("&amp;
      SUBSTITUTE(TEXT(SOURCE!G502,"??0"),"  ","")&amp;" &lt;&lt; TAM_MAX_BITS) |"&amp; IF(SOURCE!$S$2-3 &gt;= 0, REPT(" ",SOURCE!$S$2-5+4+1-1-LEN(SUBSTITUTE(SUBSTITUTE(TEXT(SOURCE!H502,"????0"),"  ","")," ",""))), "")&amp;
      SUBSTITUTE(SUBSTITUTE(TEXT(SOURCE!H502,"????0"),"  ","")," ","")&amp;","&amp; IF(SOURCE!$T$2-3 &gt;= 0, REPT(" ",SOURCE!$T$2-3-5), "")&amp;
      SOURCE!I502&amp;" | "&amp; IF(SOURCE!$U$2-LEN(SOURCE!I502) &gt;= 0, REPT(" ",SOURCE!$U$2-LEN(SOURCE!I502)), "")&amp;
      SOURCE!J502&amp;      IF(SOURCE!$V$2-LEN(SOURCE!J502) &gt;= 0, REPT(" ",SOURCE!$V$2-LEN(SOURCE!J502)), "")&amp;
  " | "&amp; SOURCE!K502&amp;      IF(SOURCE!$X$2-LEN(SOURCE!K502) &gt;= 0, REPT(" ",SOURCE!$X$2-LEN(SOURCE!K502)), "")&amp;
      "},"&amp;IF(SOURCE!L502&lt;&gt;"",""&amp;SOURCE!L502,"")
 )
)
)</f>
        <v>/*  481 */  { fnGetSystemFlag,              FLAG_PRINT,                  "PRINT",                                       "PRINT",                                       (0 &lt;&lt; TAM_MAX_BITS) |     0, CAT_SYFL | SLS_ENABLED   | US_UNCHANGED},</v>
      </c>
    </row>
    <row r="503" spans="1:1">
      <c r="A503" s="155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",SOURCE!$R$2-LEN(SOURCE!F503)+2), "")&amp;"("&amp;
      SUBSTITUTE(TEXT(SOURCE!G503,"??0"),"  ","")&amp;" &lt;&lt; TAM_MAX_BITS) |"&amp; IF(SOURCE!$S$2-3 &gt;= 0, REPT(" ",SOURCE!$S$2-5+4+1-1-LEN(SUBSTITUTE(SUBSTITUTE(TEXT(SOURCE!H503,"????0"),"  ","")," ",""))), "")&amp;
      SUBSTITUTE(SUBSTITUTE(TEXT(SOURCE!H503,"????0"),"  ","")," ","")&amp;","&amp; IF(SOURCE!$T$2-3 &gt;= 0, REPT(" ",SOURCE!$T$2-3-5), "")&amp;
      SOURCE!I503&amp;" | "&amp; IF(SOURCE!$U$2-LEN(SOURCE!I503) &gt;= 0, REPT(" ",SOURCE!$U$2-LEN(SOURCE!I503)), "")&amp;
      SOURCE!J503&amp;      IF(SOURCE!$V$2-LEN(SOURCE!J503) &gt;= 0, REPT(" ",SOURCE!$V$2-LEN(SOURCE!J503)), "")&amp;
  " | "&amp; SOURCE!K503&amp;      IF(SOURCE!$X$2-LEN(SOURCE!K503) &gt;= 0, REPT(" ",SOURCE!$X$2-LEN(SOURCE!K503)), "")&amp;
      "},"&amp;IF(SOURCE!L503&lt;&gt;"",""&amp;SOURCE!L503,"")
 )
)
)</f>
        <v>/*  482 */  { fnGetSystemFlag,              FLAG_TRACE,                  "TRACE",                                       "TRACE",                                       (0 &lt;&lt; TAM_MAX_BITS) |     0, CAT_SYFL | SLS_ENABLED   | US_UNCHANGED},</v>
      </c>
    </row>
    <row r="504" spans="1:1">
      <c r="A504" s="155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",SOURCE!$R$2-LEN(SOURCE!F504)+2), "")&amp;"("&amp;
      SUBSTITUTE(TEXT(SOURCE!G504,"??0"),"  ","")&amp;" &lt;&lt; TAM_MAX_BITS) |"&amp; IF(SOURCE!$S$2-3 &gt;= 0, REPT(" ",SOURCE!$S$2-5+4+1-1-LEN(SUBSTITUTE(SUBSTITUTE(TEXT(SOURCE!H504,"????0"),"  ","")," ",""))), "")&amp;
      SUBSTITUTE(SUBSTITUTE(TEXT(SOURCE!H504,"????0"),"  ","")," ","")&amp;","&amp; IF(SOURCE!$T$2-3 &gt;= 0, REPT(" ",SOURCE!$T$2-3-5), "")&amp;
      SOURCE!I504&amp;" | "&amp; IF(SOURCE!$U$2-LEN(SOURCE!I504) &gt;= 0, REPT(" ",SOURCE!$U$2-LEN(SOURCE!I504)), "")&amp;
      SOURCE!J504&amp;      IF(SOURCE!$V$2-LEN(SOURCE!J504) &gt;= 0, REPT(" ",SOURCE!$V$2-LEN(SOURCE!J504)), "")&amp;
  " | "&amp; SOURCE!K504&amp;      IF(SOURCE!$X$2-LEN(SOURCE!K504) &gt;= 0, REPT(" ",SOURCE!$X$2-LEN(SOURCE!K504)), "")&amp;
      "},"&amp;IF(SOURCE!L504&lt;&gt;"",""&amp;SOURCE!L504,"")
 )
)
)</f>
        <v>/*  483 */  { fnGetSystemFlag,              FLAG_USER,                   "USER",                                        "USER",                                        (0 &lt;&lt; TAM_MAX_BITS) |     0, CAT_SYFL | SLS_ENABLED   | US_UNCHANGED},</v>
      </c>
    </row>
    <row r="505" spans="1:1">
      <c r="A505" s="155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",SOURCE!$R$2-LEN(SOURCE!F505)+2), "")&amp;"("&amp;
      SUBSTITUTE(TEXT(SOURCE!G505,"??0"),"  ","")&amp;" &lt;&lt; TAM_MAX_BITS) |"&amp; IF(SOURCE!$S$2-3 &gt;= 0, REPT(" ",SOURCE!$S$2-5+4+1-1-LEN(SUBSTITUTE(SUBSTITUTE(TEXT(SOURCE!H505,"????0"),"  ","")," ",""))), "")&amp;
      SUBSTITUTE(SUBSTITUTE(TEXT(SOURCE!H505,"????0"),"  ","")," ","")&amp;","&amp; IF(SOURCE!$T$2-3 &gt;= 0, REPT(" ",SOURCE!$T$2-3-5), "")&amp;
      SOURCE!I505&amp;" | "&amp; IF(SOURCE!$U$2-LEN(SOURCE!I505) &gt;= 0, REPT(" ",SOURCE!$U$2-LEN(SOURCE!I505)), "")&amp;
      SOURCE!J505&amp;      IF(SOURCE!$V$2-LEN(SOURCE!J505) &gt;= 0, REPT(" ",SOURCE!$V$2-LEN(SOURCE!J505)), "")&amp;
  " | "&amp; SOURCE!K505&amp;      IF(SOURCE!$X$2-LEN(SOURCE!K505) &gt;= 0, REPT(" ",SOURCE!$X$2-LEN(SOURCE!K505)), "")&amp;
      "},"&amp;IF(SOURCE!L505&lt;&gt;"",""&amp;SOURCE!L505,"")
 )
)
)</f>
        <v>/*  484 */  { fnGetSystemFlag,              FLAG_LOWBAT,                 "LOWBAT",                                      "LOWBAT",                                      (0 &lt;&lt; TAM_MAX_BITS) |     0, CAT_SYFL | SLS_ENABLED   | US_UNCHANGED},</v>
      </c>
    </row>
    <row r="506" spans="1:1">
      <c r="A506" s="155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",SOURCE!$R$2-LEN(SOURCE!F506)+2), "")&amp;"("&amp;
      SUBSTITUTE(TEXT(SOURCE!G506,"??0"),"  ","")&amp;" &lt;&lt; TAM_MAX_BITS) |"&amp; IF(SOURCE!$S$2-3 &gt;= 0, REPT(" ",SOURCE!$S$2-5+4+1-1-LEN(SUBSTITUTE(SUBSTITUTE(TEXT(SOURCE!H506,"????0"),"  ","")," ",""))), "")&amp;
      SUBSTITUTE(SUBSTITUTE(TEXT(SOURCE!H506,"????0"),"  ","")," ","")&amp;","&amp; IF(SOURCE!$T$2-3 &gt;= 0, REPT(" ",SOURCE!$T$2-3-5), "")&amp;
      SOURCE!I506&amp;" | "&amp; IF(SOURCE!$U$2-LEN(SOURCE!I506) &gt;= 0, REPT(" ",SOURCE!$U$2-LEN(SOURCE!I506)), "")&amp;
      SOURCE!J506&amp;      IF(SOURCE!$V$2-LEN(SOURCE!J506) &gt;= 0, REPT(" ",SOURCE!$V$2-LEN(SOURCE!J506)), "")&amp;
  " | "&amp; SOURCE!K506&amp;      IF(SOURCE!$X$2-LEN(SOURCE!K506) &gt;= 0, REPT(" ",SOURCE!$X$2-LEN(SOURCE!K506)), "")&amp;
      "},"&amp;IF(SOURCE!L506&lt;&gt;"",""&amp;SOURCE!L506,"")
 )
)
)</f>
        <v>/*  485 */  { fnGetSystemFlag,              FLAG_SLOW,                   "SLOW",                                        "SLOW",                                        (0 &lt;&lt; TAM_MAX_BITS) |     0, CAT_SYFL | SLS_ENABLED   | US_UNCHANGED},</v>
      </c>
    </row>
    <row r="507" spans="1:1">
      <c r="A507" s="155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",SOURCE!$R$2-LEN(SOURCE!F507)+2), "")&amp;"("&amp;
      SUBSTITUTE(TEXT(SOURCE!G507,"??0"),"  ","")&amp;" &lt;&lt; TAM_MAX_BITS) |"&amp; IF(SOURCE!$S$2-3 &gt;= 0, REPT(" ",SOURCE!$S$2-5+4+1-1-LEN(SUBSTITUTE(SUBSTITUTE(TEXT(SOURCE!H507,"????0"),"  ","")," ",""))), "")&amp;
      SUBSTITUTE(SUBSTITUTE(TEXT(SOURCE!H507,"????0"),"  ","")," ","")&amp;","&amp; IF(SOURCE!$T$2-3 &gt;= 0, REPT(" ",SOURCE!$T$2-3-5), "")&amp;
      SOURCE!I507&amp;" | "&amp; IF(SOURCE!$U$2-LEN(SOURCE!I507) &gt;= 0, REPT(" ",SOURCE!$U$2-LEN(SOURCE!I507)), "")&amp;
      SOURCE!J507&amp;      IF(SOURCE!$V$2-LEN(SOURCE!J507) &gt;= 0, REPT(" ",SOURCE!$V$2-LEN(SOURCE!J507)), "")&amp;
  " | "&amp; SOURCE!K507&amp;      IF(SOURCE!$X$2-LEN(SOURCE!K507) &gt;= 0, REPT(" ",SOURCE!$X$2-LEN(SOURCE!K507)), "")&amp;
      "},"&amp;IF(SOURCE!L507&lt;&gt;"",""&amp;SOURCE!L507,"")
 )
)
)</f>
        <v>/*  486 */  { fnGetSystemFlag,              FLAG_SPCRES,                 "SPCRES",                                      "SPCRES",                                      (0 &lt;&lt; TAM_MAX_BITS) |     0, CAT_SYFL | SLS_ENABLED   | US_UNCHANGED},</v>
      </c>
    </row>
    <row r="508" spans="1:1">
      <c r="A508" s="155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",SOURCE!$R$2-LEN(SOURCE!F508)+2), "")&amp;"("&amp;
      SUBSTITUTE(TEXT(SOURCE!G508,"??0"),"  ","")&amp;" &lt;&lt; TAM_MAX_BITS) |"&amp; IF(SOURCE!$S$2-3 &gt;= 0, REPT(" ",SOURCE!$S$2-5+4+1-1-LEN(SUBSTITUTE(SUBSTITUTE(TEXT(SOURCE!H508,"????0"),"  ","")," ",""))), "")&amp;
      SUBSTITUTE(SUBSTITUTE(TEXT(SOURCE!H508,"????0"),"  ","")," ","")&amp;","&amp; IF(SOURCE!$T$2-3 &gt;= 0, REPT(" ",SOURCE!$T$2-3-5), "")&amp;
      SOURCE!I508&amp;" | "&amp; IF(SOURCE!$U$2-LEN(SOURCE!I508) &gt;= 0, REPT(" ",SOURCE!$U$2-LEN(SOURCE!I508)), "")&amp;
      SOURCE!J508&amp;      IF(SOURCE!$V$2-LEN(SOURCE!J508) &gt;= 0, REPT(" ",SOURCE!$V$2-LEN(SOURCE!J508)), "")&amp;
  " | "&amp; SOURCE!K508&amp;      IF(SOURCE!$X$2-LEN(SOURCE!K508) &gt;= 0, REPT(" ",SOURCE!$X$2-LEN(SOURCE!K508)), "")&amp;
      "},"&amp;IF(SOURCE!L508&lt;&gt;"",""&amp;SOURCE!L508,"")
 )
)
)</f>
        <v>/*  487 */  { fnGetSystemFlag,              FLAG_SSIZE8,                 "SSIZE8",                                      "SSIZE8",                                      (0 &lt;&lt; TAM_MAX_BITS) |     0, CAT_SYFL | SLS_ENABLED   | US_UNCHANGED},</v>
      </c>
    </row>
    <row r="509" spans="1:1">
      <c r="A509" s="155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",SOURCE!$R$2-LEN(SOURCE!F509)+2), "")&amp;"("&amp;
      SUBSTITUTE(TEXT(SOURCE!G509,"??0"),"  ","")&amp;" &lt;&lt; TAM_MAX_BITS) |"&amp; IF(SOURCE!$S$2-3 &gt;= 0, REPT(" ",SOURCE!$S$2-5+4+1-1-LEN(SUBSTITUTE(SUBSTITUTE(TEXT(SOURCE!H509,"????0"),"  ","")," ",""))), "")&amp;
      SUBSTITUTE(SUBSTITUTE(TEXT(SOURCE!H509,"????0"),"  ","")," ","")&amp;","&amp; IF(SOURCE!$T$2-3 &gt;= 0, REPT(" ",SOURCE!$T$2-3-5), "")&amp;
      SOURCE!I509&amp;" | "&amp; IF(SOURCE!$U$2-LEN(SOURCE!I509) &gt;= 0, REPT(" ",SOURCE!$U$2-LEN(SOURCE!I509)), "")&amp;
      SOURCE!J509&amp;      IF(SOURCE!$V$2-LEN(SOURCE!J509) &gt;= 0, REPT(" ",SOURCE!$V$2-LEN(SOURCE!J509)), "")&amp;
  " | "&amp; SOURCE!K509&amp;      IF(SOURCE!$X$2-LEN(SOURCE!K509) &gt;= 0, REPT(" ",SOURCE!$X$2-LEN(SOURCE!K509)), "")&amp;
      "},"&amp;IF(SOURCE!L509&lt;&gt;"",""&amp;SOURCE!L509,"")
 )
)
)</f>
        <v>/*  488 */  { fnGetSystemFlag,              FLAG_QUIET,                  "QUIET",                                       "QUIET",                                       (0 &lt;&lt; TAM_MAX_BITS) |     0, CAT_SYFL | SLS_ENABLED   | US_UNCHANGED},</v>
      </c>
    </row>
    <row r="510" spans="1:1">
      <c r="A510" s="155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",SOURCE!$R$2-LEN(SOURCE!F510)+2), "")&amp;"("&amp;
      SUBSTITUTE(TEXT(SOURCE!G510,"??0"),"  ","")&amp;" &lt;&lt; TAM_MAX_BITS) |"&amp; IF(SOURCE!$S$2-3 &gt;= 0, REPT(" ",SOURCE!$S$2-5+4+1-1-LEN(SUBSTITUTE(SUBSTITUTE(TEXT(SOURCE!H510,"????0"),"  ","")," ",""))), "")&amp;
      SUBSTITUTE(SUBSTITUTE(TEXT(SOURCE!H510,"????0"),"  ","")," ","")&amp;","&amp; IF(SOURCE!$T$2-3 &gt;= 0, REPT(" ",SOURCE!$T$2-3-5), "")&amp;
      SOURCE!I510&amp;" | "&amp; IF(SOURCE!$U$2-LEN(SOURCE!I510) &gt;= 0, REPT(" ",SOURCE!$U$2-LEN(SOURCE!I510)), "")&amp;
      SOURCE!J510&amp;      IF(SOURCE!$V$2-LEN(SOURCE!J510) &gt;= 0, REPT(" ",SOURCE!$V$2-LEN(SOURCE!J510)), "")&amp;
  " | "&amp; SOURCE!K510&amp;      IF(SOURCE!$X$2-LEN(SOURCE!K510) &gt;= 0, REPT(" ",SOURCE!$X$2-LEN(SOURCE!K510)), "")&amp;
      "},"&amp;IF(SOURCE!L510&lt;&gt;"",""&amp;SOURCE!L510,"")
 )
)
)</f>
        <v>/*  489 */  { fnGetSystemFlag,              FLAG_DECIMP,                 "DECIM.",                                      "DECIM.",                                      (0 &lt;&lt; TAM_MAX_BITS) |     0, CAT_SYFL | SLS_ENABLED   | US_UNCHANGED},</v>
      </c>
    </row>
    <row r="511" spans="1:1">
      <c r="A511" s="155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",SOURCE!$R$2-LEN(SOURCE!F511)+2), "")&amp;"("&amp;
      SUBSTITUTE(TEXT(SOURCE!G511,"??0"),"  ","")&amp;" &lt;&lt; TAM_MAX_BITS) |"&amp; IF(SOURCE!$S$2-3 &gt;= 0, REPT(" ",SOURCE!$S$2-5+4+1-1-LEN(SUBSTITUTE(SUBSTITUTE(TEXT(SOURCE!H511,"????0"),"  ","")," ",""))), "")&amp;
      SUBSTITUTE(SUBSTITUTE(TEXT(SOURCE!H511,"????0"),"  ","")," ","")&amp;","&amp; IF(SOURCE!$T$2-3 &gt;= 0, REPT(" ",SOURCE!$T$2-3-5), "")&amp;
      SOURCE!I511&amp;" | "&amp; IF(SOURCE!$U$2-LEN(SOURCE!I511) &gt;= 0, REPT(" ",SOURCE!$U$2-LEN(SOURCE!I511)), "")&amp;
      SOURCE!J511&amp;      IF(SOURCE!$V$2-LEN(SOURCE!J511) &gt;= 0, REPT(" ",SOURCE!$V$2-LEN(SOURCE!J511)), "")&amp;
  " | "&amp; SOURCE!K511&amp;      IF(SOURCE!$X$2-LEN(SOURCE!K511) &gt;= 0, REPT(" ",SOURCE!$X$2-LEN(SOURCE!K511)), "")&amp;
      "},"&amp;IF(SOURCE!L511&lt;&gt;"",""&amp;SOURCE!L511,"")
 )
)
)</f>
        <v>/*  490 */  { fnGetSystemFlag,              FLAG_MULTx,                  "MULT" STD_CROSS,                              "MULT" STD_CROSS,                              (0 &lt;&lt; TAM_MAX_BITS) |     0, CAT_SYFL | SLS_ENABLED   | US_UNCHANGED},</v>
      </c>
    </row>
    <row r="512" spans="1:1">
      <c r="A512" s="155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",SOURCE!$R$2-LEN(SOURCE!F512)+2), "")&amp;"("&amp;
      SUBSTITUTE(TEXT(SOURCE!G512,"??0"),"  ","")&amp;" &lt;&lt; TAM_MAX_BITS) |"&amp; IF(SOURCE!$S$2-3 &gt;= 0, REPT(" ",SOURCE!$S$2-5+4+1-1-LEN(SUBSTITUTE(SUBSTITUTE(TEXT(SOURCE!H512,"????0"),"  ","")," ",""))), "")&amp;
      SUBSTITUTE(SUBSTITUTE(TEXT(SOURCE!H512,"????0"),"  ","")," ","")&amp;","&amp; IF(SOURCE!$T$2-3 &gt;= 0, REPT(" ",SOURCE!$T$2-3-5), "")&amp;
      SOURCE!I512&amp;" | "&amp; IF(SOURCE!$U$2-LEN(SOURCE!I512) &gt;= 0, REPT(" ",SOURCE!$U$2-LEN(SOURCE!I512)), "")&amp;
      SOURCE!J512&amp;      IF(SOURCE!$V$2-LEN(SOURCE!J512) &gt;= 0, REPT(" ",SOURCE!$V$2-LEN(SOURCE!J512)), "")&amp;
  " | "&amp; SOURCE!K512&amp;      IF(SOURCE!$X$2-LEN(SOURCE!K512) &gt;= 0, REPT(" ",SOURCE!$X$2-LEN(SOURCE!K512)), "")&amp;
      "},"&amp;IF(SOURCE!L512&lt;&gt;"",""&amp;SOURCE!L512,"")
 )
)
)</f>
        <v>/*  491 */  { fnGetSystemFlag,              FLAG_ALLENG,                 "ALLENG",                                      "ALLENG",                                      (0 &lt;&lt; TAM_MAX_BITS) |     0, CAT_SYFL | SLS_ENABLED   | US_UNCHANGED},</v>
      </c>
    </row>
    <row r="513" spans="1:1">
      <c r="A513" s="155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",SOURCE!$R$2-LEN(SOURCE!F513)+2), "")&amp;"("&amp;
      SUBSTITUTE(TEXT(SOURCE!G513,"??0"),"  ","")&amp;" &lt;&lt; TAM_MAX_BITS) |"&amp; IF(SOURCE!$S$2-3 &gt;= 0, REPT(" ",SOURCE!$S$2-5+4+1-1-LEN(SUBSTITUTE(SUBSTITUTE(TEXT(SOURCE!H513,"????0"),"  ","")," ",""))), "")&amp;
      SUBSTITUTE(SUBSTITUTE(TEXT(SOURCE!H513,"????0"),"  ","")," ","")&amp;","&amp; IF(SOURCE!$T$2-3 &gt;= 0, REPT(" ",SOURCE!$T$2-3-5), "")&amp;
      SOURCE!I513&amp;" | "&amp; IF(SOURCE!$U$2-LEN(SOURCE!I513) &gt;= 0, REPT(" ",SOURCE!$U$2-LEN(SOURCE!I513)), "")&amp;
      SOURCE!J513&amp;      IF(SOURCE!$V$2-LEN(SOURCE!J513) &gt;= 0, REPT(" ",SOURCE!$V$2-LEN(SOURCE!J513)), "")&amp;
  " | "&amp; SOURCE!K513&amp;      IF(SOURCE!$X$2-LEN(SOURCE!K513) &gt;= 0, REPT(" ",SOURCE!$X$2-LEN(SOURCE!K513)), "")&amp;
      "},"&amp;IF(SOURCE!L513&lt;&gt;"",""&amp;SOURCE!L513,"")
 )
)
)</f>
        <v>/*  492 */  { fnGetSystemFlag,              FLAG_GROW,                   "GROW",                                        "GROW",                                        (0 &lt;&lt; TAM_MAX_BITS) |     0, CAT_SYFL | SLS_ENABLED   | US_UNCHANGED},</v>
      </c>
    </row>
    <row r="514" spans="1:1">
      <c r="A514" s="155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",SOURCE!$R$2-LEN(SOURCE!F514)+2), "")&amp;"("&amp;
      SUBSTITUTE(TEXT(SOURCE!G514,"??0"),"  ","")&amp;" &lt;&lt; TAM_MAX_BITS) |"&amp; IF(SOURCE!$S$2-3 &gt;= 0, REPT(" ",SOURCE!$S$2-5+4+1-1-LEN(SUBSTITUTE(SUBSTITUTE(TEXT(SOURCE!H514,"????0"),"  ","")," ",""))), "")&amp;
      SUBSTITUTE(SUBSTITUTE(TEXT(SOURCE!H514,"????0"),"  ","")," ","")&amp;","&amp; IF(SOURCE!$T$2-3 &gt;= 0, REPT(" ",SOURCE!$T$2-3-5), "")&amp;
      SOURCE!I514&amp;" | "&amp; IF(SOURCE!$U$2-LEN(SOURCE!I514) &gt;= 0, REPT(" ",SOURCE!$U$2-LEN(SOURCE!I514)), "")&amp;
      SOURCE!J514&amp;      IF(SOURCE!$V$2-LEN(SOURCE!J514) &gt;= 0, REPT(" ",SOURCE!$V$2-LEN(SOURCE!J514)), "")&amp;
  " | "&amp; SOURCE!K514&amp;      IF(SOURCE!$X$2-LEN(SOURCE!K514) &gt;= 0, REPT(" ",SOURCE!$X$2-LEN(SOURCE!K514)), "")&amp;
      "},"&amp;IF(SOURCE!L514&lt;&gt;"",""&amp;SOURCE!L514,"")
 )
)
)</f>
        <v>/*  493 */  { fnGetSystemFlag,              FLAG_AUTOFF,                 "AUTOFF",                                      "AUTOFF",                                      (0 &lt;&lt; TAM_MAX_BITS) |     0, CAT_SYFL | SLS_ENABLED   | US_UNCHANGED},</v>
      </c>
    </row>
    <row r="515" spans="1:1">
      <c r="A515" s="155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",SOURCE!$R$2-LEN(SOURCE!F515)+2), "")&amp;"("&amp;
      SUBSTITUTE(TEXT(SOURCE!G515,"??0"),"  ","")&amp;" &lt;&lt; TAM_MAX_BITS) |"&amp; IF(SOURCE!$S$2-3 &gt;= 0, REPT(" ",SOURCE!$S$2-5+4+1-1-LEN(SUBSTITUTE(SUBSTITUTE(TEXT(SOURCE!H515,"????0"),"  ","")," ",""))), "")&amp;
      SUBSTITUTE(SUBSTITUTE(TEXT(SOURCE!H515,"????0"),"  ","")," ","")&amp;","&amp; IF(SOURCE!$T$2-3 &gt;= 0, REPT(" ",SOURCE!$T$2-3-5), "")&amp;
      SOURCE!I515&amp;" | "&amp; IF(SOURCE!$U$2-LEN(SOURCE!I515) &gt;= 0, REPT(" ",SOURCE!$U$2-LEN(SOURCE!I515)), "")&amp;
      SOURCE!J515&amp;      IF(SOURCE!$V$2-LEN(SOURCE!J515) &gt;= 0, REPT(" ",SOURCE!$V$2-LEN(SOURCE!J515)), "")&amp;
  " | "&amp; SOURCE!K515&amp;      IF(SOURCE!$X$2-LEN(SOURCE!K515) &gt;= 0, REPT(" ",SOURCE!$X$2-LEN(SOURCE!K515)), "")&amp;
      "},"&amp;IF(SOURCE!L515&lt;&gt;"",""&amp;SOURCE!L515,"")
 )
)
)</f>
        <v>/*  494 */  { fnGetSystemFlag,              FLAG_AUTXEQ,                 "AUTXEQ",                                      "AUTXEQ",                                      (0 &lt;&lt; TAM_MAX_BITS) |     0, CAT_SYFL | SLS_ENABLED   | US_UNCHANGED},</v>
      </c>
    </row>
    <row r="516" spans="1:1">
      <c r="A516" s="155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",SOURCE!$R$2-LEN(SOURCE!F516)+2), "")&amp;"("&amp;
      SUBSTITUTE(TEXT(SOURCE!G516,"??0"),"  ","")&amp;" &lt;&lt; TAM_MAX_BITS) |"&amp; IF(SOURCE!$S$2-3 &gt;= 0, REPT(" ",SOURCE!$S$2-5+4+1-1-LEN(SUBSTITUTE(SUBSTITUTE(TEXT(SOURCE!H516,"????0"),"  ","")," ",""))), "")&amp;
      SUBSTITUTE(SUBSTITUTE(TEXT(SOURCE!H516,"????0"),"  ","")," ","")&amp;","&amp; IF(SOURCE!$T$2-3 &gt;= 0, REPT(" ",SOURCE!$T$2-3-5), "")&amp;
      SOURCE!I516&amp;" | "&amp; IF(SOURCE!$U$2-LEN(SOURCE!I516) &gt;= 0, REPT(" ",SOURCE!$U$2-LEN(SOURCE!I516)), "")&amp;
      SOURCE!J516&amp;      IF(SOURCE!$V$2-LEN(SOURCE!J516) &gt;= 0, REPT(" ",SOURCE!$V$2-LEN(SOURCE!J516)), "")&amp;
  " | "&amp; SOURCE!K516&amp;      IF(SOURCE!$X$2-LEN(SOURCE!K516) &gt;= 0, REPT(" ",SOURCE!$X$2-LEN(SOURCE!K516)), "")&amp;
      "},"&amp;IF(SOURCE!L516&lt;&gt;"",""&amp;SOURCE!L516,"")
 )
)
)</f>
        <v>/*  495 */  { fnGetSystemFlag,              FLAG_PRTACT,                 "PRTACT",                                      "PRTACT",                                      (0 &lt;&lt; TAM_MAX_BITS) |     0, CAT_SYFL | SLS_ENABLED   | US_UNCHANGED},</v>
      </c>
    </row>
    <row r="517" spans="1:1">
      <c r="A517" s="155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",SOURCE!$R$2-LEN(SOURCE!F517)+2), "")&amp;"("&amp;
      SUBSTITUTE(TEXT(SOURCE!G517,"??0"),"  ","")&amp;" &lt;&lt; TAM_MAX_BITS) |"&amp; IF(SOURCE!$S$2-3 &gt;= 0, REPT(" ",SOURCE!$S$2-5+4+1-1-LEN(SUBSTITUTE(SUBSTITUTE(TEXT(SOURCE!H517,"????0"),"  ","")," ",""))), "")&amp;
      SUBSTITUTE(SUBSTITUTE(TEXT(SOURCE!H517,"????0"),"  ","")," ","")&amp;","&amp; IF(SOURCE!$T$2-3 &gt;= 0, REPT(" ",SOURCE!$T$2-3-5), "")&amp;
      SOURCE!I517&amp;" | "&amp; IF(SOURCE!$U$2-LEN(SOURCE!I517) &gt;= 0, REPT(" ",SOURCE!$U$2-LEN(SOURCE!I517)), "")&amp;
      SOURCE!J517&amp;      IF(SOURCE!$V$2-LEN(SOURCE!J517) &gt;= 0, REPT(" ",SOURCE!$V$2-LEN(SOURCE!J517)), "")&amp;
  " | "&amp; SOURCE!K517&amp;      IF(SOURCE!$X$2-LEN(SOURCE!K517) &gt;= 0, REPT(" ",SOURCE!$X$2-LEN(SOURCE!K517)), "")&amp;
      "},"&amp;IF(SOURCE!L517&lt;&gt;"",""&amp;SOURCE!L517,"")
 )
)
)</f>
        <v>/*  496 */  { fnGetSystemFlag,              FLAG_NUMIN,                  "NUM.IN",                                      "NUM.IN",                                      (0 &lt;&lt; TAM_MAX_BITS) |     0, CAT_SYFL | SLS_ENABLED   | US_UNCHANGED},</v>
      </c>
    </row>
    <row r="518" spans="1:1">
      <c r="A518" s="155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",SOURCE!$R$2-LEN(SOURCE!F518)+2), "")&amp;"("&amp;
      SUBSTITUTE(TEXT(SOURCE!G518,"??0"),"  ","")&amp;" &lt;&lt; TAM_MAX_BITS) |"&amp; IF(SOURCE!$S$2-3 &gt;= 0, REPT(" ",SOURCE!$S$2-5+4+1-1-LEN(SUBSTITUTE(SUBSTITUTE(TEXT(SOURCE!H518,"????0"),"  ","")," ",""))), "")&amp;
      SUBSTITUTE(SUBSTITUTE(TEXT(SOURCE!H518,"????0"),"  ","")," ","")&amp;","&amp; IF(SOURCE!$T$2-3 &gt;= 0, REPT(" ",SOURCE!$T$2-3-5), "")&amp;
      SOURCE!I518&amp;" | "&amp; IF(SOURCE!$U$2-LEN(SOURCE!I518) &gt;= 0, REPT(" ",SOURCE!$U$2-LEN(SOURCE!I518)), "")&amp;
      SOURCE!J518&amp;      IF(SOURCE!$V$2-LEN(SOURCE!J518) &gt;= 0, REPT(" ",SOURCE!$V$2-LEN(SOURCE!J518)), "")&amp;
  " | "&amp; SOURCE!K518&amp;      IF(SOURCE!$X$2-LEN(SOURCE!K518) &gt;= 0, REPT(" ",SOURCE!$X$2-LEN(SOURCE!K518)), "")&amp;
      "},"&amp;IF(SOURCE!L518&lt;&gt;"",""&amp;SOURCE!L518,"")
 )
)
)</f>
        <v>/*  497 */  { fnGetSystemFlag,              FLAG_ALPIN,                  "ALP.IN",                                      "ALP.IN",                                      (0 &lt;&lt; TAM_MAX_BITS) |     0, CAT_SYFL | SLS_ENABLED   | US_UNCHANGED},</v>
      </c>
    </row>
    <row r="519" spans="1:1">
      <c r="A519" s="155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",SOURCE!$R$2-LEN(SOURCE!F519)+2), "")&amp;"("&amp;
      SUBSTITUTE(TEXT(SOURCE!G519,"??0"),"  ","")&amp;" &lt;&lt; TAM_MAX_BITS) |"&amp; IF(SOURCE!$S$2-3 &gt;= 0, REPT(" ",SOURCE!$S$2-5+4+1-1-LEN(SUBSTITUTE(SUBSTITUTE(TEXT(SOURCE!H519,"????0"),"  ","")," ",""))), "")&amp;
      SUBSTITUTE(SUBSTITUTE(TEXT(SOURCE!H519,"????0"),"  ","")," ","")&amp;","&amp; IF(SOURCE!$T$2-3 &gt;= 0, REPT(" ",SOURCE!$T$2-3-5), "")&amp;
      SOURCE!I519&amp;" | "&amp; IF(SOURCE!$U$2-LEN(SOURCE!I519) &gt;= 0, REPT(" ",SOURCE!$U$2-LEN(SOURCE!I519)), "")&amp;
      SOURCE!J519&amp;      IF(SOURCE!$V$2-LEN(SOURCE!J519) &gt;= 0, REPT(" ",SOURCE!$V$2-LEN(SOURCE!J519)), "")&amp;
  " | "&amp; SOURCE!K519&amp;      IF(SOURCE!$X$2-LEN(SOURCE!K519) &gt;= 0, REPT(" ",SOURCE!$X$2-LEN(SOURCE!K519)), "")&amp;
      "},"&amp;IF(SOURCE!L519&lt;&gt;"",""&amp;SOURCE!L519,"")
 )
)
)</f>
        <v>/*  498 */  { fnGetSystemFlag,              FLAG_ASLIFT,                 "ASLIFT",                                      "ASLIFT",                                      (0 &lt;&lt; TAM_MAX_BITS) |     0, CAT_SYFL | SLS_ENABLED   | US_UNCHANGED},</v>
      </c>
    </row>
    <row r="520" spans="1:1">
      <c r="A520" s="155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",SOURCE!$R$2-LEN(SOURCE!F520)+2), "")&amp;"("&amp;
      SUBSTITUTE(TEXT(SOURCE!G520,"??0"),"  ","")&amp;" &lt;&lt; TAM_MAX_BITS) |"&amp; IF(SOURCE!$S$2-3 &gt;= 0, REPT(" ",SOURCE!$S$2-5+4+1-1-LEN(SUBSTITUTE(SUBSTITUTE(TEXT(SOURCE!H520,"????0"),"  ","")," ",""))), "")&amp;
      SUBSTITUTE(SUBSTITUTE(TEXT(SOURCE!H520,"????0"),"  ","")," ","")&amp;","&amp; IF(SOURCE!$T$2-3 &gt;= 0, REPT(" ",SOURCE!$T$2-3-5), "")&amp;
      SOURCE!I520&amp;" | "&amp; IF(SOURCE!$U$2-LEN(SOURCE!I520) &gt;= 0, REPT(" ",SOURCE!$U$2-LEN(SOURCE!I520)), "")&amp;
      SOURCE!J520&amp;      IF(SOURCE!$V$2-LEN(SOURCE!J520) &gt;= 0, REPT(" ",SOURCE!$V$2-LEN(SOURCE!J520)), "")&amp;
  " | "&amp; SOURCE!K520&amp;      IF(SOURCE!$X$2-LEN(SOURCE!K520) &gt;= 0, REPT(" ",SOURCE!$X$2-LEN(SOURCE!K520)), "")&amp;
      "},"&amp;IF(SOURCE!L520&lt;&gt;"",""&amp;SOURCE!L520,"")
 )
)
)</f>
        <v>/*  499 */  { fnGetSystemFlag,              FLAG_IGN1ER,                 "IGN1ER",                                      "IGN1ER",                                      (0 &lt;&lt; TAM_MAX_BITS) |     0, CAT_SYFL | SLS_ENABLED   | US_UNCHANGED},</v>
      </c>
    </row>
    <row r="521" spans="1:1">
      <c r="A521" s="155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",SOURCE!$R$2-LEN(SOURCE!F521)+2), "")&amp;"("&amp;
      SUBSTITUTE(TEXT(SOURCE!G521,"??0"),"  ","")&amp;" &lt;&lt; TAM_MAX_BITS) |"&amp; IF(SOURCE!$S$2-3 &gt;= 0, REPT(" ",SOURCE!$S$2-5+4+1-1-LEN(SUBSTITUTE(SUBSTITUTE(TEXT(SOURCE!H521,"????0"),"  ","")," ",""))), "")&amp;
      SUBSTITUTE(SUBSTITUTE(TEXT(SOURCE!H521,"????0"),"  ","")," ","")&amp;","&amp; IF(SOURCE!$T$2-3 &gt;= 0, REPT(" ",SOURCE!$T$2-3-5), "")&amp;
      SOURCE!I521&amp;" | "&amp; IF(SOURCE!$U$2-LEN(SOURCE!I521) &gt;= 0, REPT(" ",SOURCE!$U$2-LEN(SOURCE!I521)), "")&amp;
      SOURCE!J521&amp;      IF(SOURCE!$V$2-LEN(SOURCE!J521) &gt;= 0, REPT(" ",SOURCE!$V$2-LEN(SOURCE!J521)), "")&amp;
  " | "&amp; SOURCE!K521&amp;      IF(SOURCE!$X$2-LEN(SOURCE!K521) &gt;= 0, REPT(" ",SOURCE!$X$2-LEN(SOURCE!K521)), "")&amp;
      "},"&amp;IF(SOURCE!L521&lt;&gt;"",""&amp;SOURCE!L521,"")
 )
)
)</f>
        <v>/*  500 */  { fnGetSystemFlag,              FLAG_INTING,                 "INTING",                                      "INTING",                                      (0 &lt;&lt; TAM_MAX_BITS) |     0, CAT_SYFL | SLS_ENABLED   | US_UNCHANGED},</v>
      </c>
    </row>
    <row r="522" spans="1:1">
      <c r="A522" s="155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",SOURCE!$R$2-LEN(SOURCE!F522)+2), "")&amp;"("&amp;
      SUBSTITUTE(TEXT(SOURCE!G522,"??0"),"  ","")&amp;" &lt;&lt; TAM_MAX_BITS) |"&amp; IF(SOURCE!$S$2-3 &gt;= 0, REPT(" ",SOURCE!$S$2-5+4+1-1-LEN(SUBSTITUTE(SUBSTITUTE(TEXT(SOURCE!H522,"????0"),"  ","")," ",""))), "")&amp;
      SUBSTITUTE(SUBSTITUTE(TEXT(SOURCE!H522,"????0"),"  ","")," ","")&amp;","&amp; IF(SOURCE!$T$2-3 &gt;= 0, REPT(" ",SOURCE!$T$2-3-5), "")&amp;
      SOURCE!I522&amp;" | "&amp; IF(SOURCE!$U$2-LEN(SOURCE!I522) &gt;= 0, REPT(" ",SOURCE!$U$2-LEN(SOURCE!I522)), "")&amp;
      SOURCE!J522&amp;      IF(SOURCE!$V$2-LEN(SOURCE!J522) &gt;= 0, REPT(" ",SOURCE!$V$2-LEN(SOURCE!J522)), "")&amp;
  " | "&amp; SOURCE!K522&amp;      IF(SOURCE!$X$2-LEN(SOURCE!K522) &gt;= 0, REPT(" ",SOURCE!$X$2-LEN(SOURCE!K522)), "")&amp;
      "},"&amp;IF(SOURCE!L522&lt;&gt;"",""&amp;SOURCE!L522,"")
 )
)
)</f>
        <v>/*  501 */  { fnGetSystemFlag,              FLAG_SOLVING,                "SOLVING",                                     "SOLVING",                                     (0 &lt;&lt; TAM_MAX_BITS) |     0, CAT_SYFL | SLS_ENABLED   | US_UNCHANGED},</v>
      </c>
    </row>
    <row r="523" spans="1:1">
      <c r="A523" s="155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",SOURCE!$R$2-LEN(SOURCE!F523)+2), "")&amp;"("&amp;
      SUBSTITUTE(TEXT(SOURCE!G523,"??0"),"  ","")&amp;" &lt;&lt; TAM_MAX_BITS) |"&amp; IF(SOURCE!$S$2-3 &gt;= 0, REPT(" ",SOURCE!$S$2-5+4+1-1-LEN(SUBSTITUTE(SUBSTITUTE(TEXT(SOURCE!H523,"????0"),"  ","")," ",""))), "")&amp;
      SUBSTITUTE(SUBSTITUTE(TEXT(SOURCE!H523,"????0"),"  ","")," ","")&amp;","&amp; IF(SOURCE!$T$2-3 &gt;= 0, REPT(" ",SOURCE!$T$2-3-5), "")&amp;
      SOURCE!I523&amp;" | "&amp; IF(SOURCE!$U$2-LEN(SOURCE!I523) &gt;= 0, REPT(" ",SOURCE!$U$2-LEN(SOURCE!I523)), "")&amp;
      SOURCE!J523&amp;      IF(SOURCE!$V$2-LEN(SOURCE!J523) &gt;= 0, REPT(" ",SOURCE!$V$2-LEN(SOURCE!J523)), "")&amp;
  " | "&amp; SOURCE!K523&amp;      IF(SOURCE!$X$2-LEN(SOURCE!K523) &gt;= 0, REPT(" ",SOURCE!$X$2-LEN(SOURCE!K523)), "")&amp;
      "},"&amp;IF(SOURCE!L523&lt;&gt;"",""&amp;SOURCE!L523,"")
 )
)
)</f>
        <v>/*  502 */  { fnGetSystemFlag,              FLAG_VMDISP,                 "VMDISP",                                      "VMDISP",                                      (0 &lt;&lt; TAM_MAX_BITS) |     0, CAT_SYFL | SLS_ENABLED   | US_UNCHANGED},</v>
      </c>
    </row>
    <row r="524" spans="1:1">
      <c r="A524" s="155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",SOURCE!$R$2-LEN(SOURCE!F524)+2), "")&amp;"("&amp;
      SUBSTITUTE(TEXT(SOURCE!G524,"??0"),"  ","")&amp;" &lt;&lt; TAM_MAX_BITS) |"&amp; IF(SOURCE!$S$2-3 &gt;= 0, REPT(" ",SOURCE!$S$2-5+4+1-1-LEN(SUBSTITUTE(SUBSTITUTE(TEXT(SOURCE!H524,"????0"),"  ","")," ",""))), "")&amp;
      SUBSTITUTE(SUBSTITUTE(TEXT(SOURCE!H524,"????0"),"  ","")," ","")&amp;","&amp; IF(SOURCE!$T$2-3 &gt;= 0, REPT(" ",SOURCE!$T$2-3-5), "")&amp;
      SOURCE!I524&amp;" | "&amp; IF(SOURCE!$U$2-LEN(SOURCE!I524) &gt;= 0, REPT(" ",SOURCE!$U$2-LEN(SOURCE!I524)), "")&amp;
      SOURCE!J524&amp;      IF(SOURCE!$V$2-LEN(SOURCE!J524) &gt;= 0, REPT(" ",SOURCE!$V$2-LEN(SOURCE!J524)), "")&amp;
  " | "&amp; SOURCE!K524&amp;      IF(SOURCE!$X$2-LEN(SOURCE!K524) &gt;= 0, REPT(" ",SOURCE!$X$2-LEN(SOURCE!K524)), "")&amp;
      "},"&amp;IF(SOURCE!L524&lt;&gt;"",""&amp;SOURCE!L524,"")
 )
)
)</f>
        <v>/*  503 */  { fnGetSystemFlag,              FLAG_USB,                    "USB",                                         "USB",                                         (0 &lt;&lt; TAM_MAX_BITS) |     0, CAT_SYFL | SLS_ENABLED   | US_UNCHANGED},</v>
      </c>
    </row>
    <row r="525" spans="1:1">
      <c r="A525" s="155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",SOURCE!$R$2-LEN(SOURCE!F525)+2), "")&amp;"("&amp;
      SUBSTITUTE(TEXT(SOURCE!G525,"??0"),"  ","")&amp;" &lt;&lt; TAM_MAX_BITS) |"&amp; IF(SOURCE!$S$2-3 &gt;= 0, REPT(" ",SOURCE!$S$2-5+4+1-1-LEN(SUBSTITUTE(SUBSTITUTE(TEXT(SOURCE!H525,"????0"),"  ","")," ",""))), "")&amp;
      SUBSTITUTE(SUBSTITUTE(TEXT(SOURCE!H525,"????0"),"  ","")," ","")&amp;","&amp; IF(SOURCE!$T$2-3 &gt;= 0, REPT(" ",SOURCE!$T$2-3-5), "")&amp;
      SOURCE!I525&amp;" | "&amp; IF(SOURCE!$U$2-LEN(SOURCE!I525) &gt;= 0, REPT(" ",SOURCE!$U$2-LEN(SOURCE!I525)), "")&amp;
      SOURCE!J525&amp;      IF(SOURCE!$V$2-LEN(SOURCE!J525) &gt;= 0, REPT(" ",SOURCE!$V$2-LEN(SOURCE!J525)), "")&amp;
  " | "&amp; SOURCE!K525&amp;      IF(SOURCE!$X$2-LEN(SOURCE!K525) &gt;= 0, REPT(" ",SOURCE!$X$2-LEN(SOURCE!K525)), "")&amp;
      "},"&amp;IF(SOURCE!L525&lt;&gt;"",""&amp;SOURCE!L525,"")
 )
)
)</f>
        <v>/*  504 */  { itemToBeCoded,                NOPARAM,                     "0504",                                        "0504",                                        (0 &lt;&lt; TAM_MAX_BITS) |     0, CAT_FREE | SLS_ENABLED   | US_UNCHANGED},</v>
      </c>
    </row>
    <row r="526" spans="1:1">
      <c r="A526" s="155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",SOURCE!$R$2-LEN(SOURCE!F526)+2), "")&amp;"("&amp;
      SUBSTITUTE(TEXT(SOURCE!G526,"??0"),"  ","")&amp;" &lt;&lt; TAM_MAX_BITS) |"&amp; IF(SOURCE!$S$2-3 &gt;= 0, REPT(" ",SOURCE!$S$2-5+4+1-1-LEN(SUBSTITUTE(SUBSTITUTE(TEXT(SOURCE!H526,"????0"),"  ","")," ",""))), "")&amp;
      SUBSTITUTE(SUBSTITUTE(TEXT(SOURCE!H526,"????0"),"  ","")," ","")&amp;","&amp; IF(SOURCE!$T$2-3 &gt;= 0, REPT(" ",SOURCE!$T$2-3-5), "")&amp;
      SOURCE!I526&amp;" | "&amp; IF(SOURCE!$U$2-LEN(SOURCE!I526) &gt;= 0, REPT(" ",SOURCE!$U$2-LEN(SOURCE!I526)), "")&amp;
      SOURCE!J526&amp;      IF(SOURCE!$V$2-LEN(SOURCE!J526) &gt;= 0, REPT(" ",SOURCE!$V$2-LEN(SOURCE!J526)), "")&amp;
  " | "&amp; SOURCE!K526&amp;      IF(SOURCE!$X$2-LEN(SOURCE!K526) &gt;= 0, REPT(" ",SOURCE!$X$2-LEN(SOURCE!K526)), "")&amp;
      "},"&amp;IF(SOURCE!L526&lt;&gt;"",""&amp;SOURCE!L526,"")
 )
)
)</f>
        <v>/*  505 */  { itemToBeCoded,                NOPARAM,                     "0505",                                        "0505",                                        (0 &lt;&lt; TAM_MAX_BITS) |     0, CAT_FREE | SLS_ENABLED   | US_UNCHANGED},</v>
      </c>
    </row>
    <row r="527" spans="1:1">
      <c r="A527" s="155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",SOURCE!$R$2-LEN(SOURCE!F527)+2), "")&amp;"("&amp;
      SUBSTITUTE(TEXT(SOURCE!G527,"??0"),"  ","")&amp;" &lt;&lt; TAM_MAX_BITS) |"&amp; IF(SOURCE!$S$2-3 &gt;= 0, REPT(" ",SOURCE!$S$2-5+4+1-1-LEN(SUBSTITUTE(SUBSTITUTE(TEXT(SOURCE!H527,"????0"),"  ","")," ",""))), "")&amp;
      SUBSTITUTE(SUBSTITUTE(TEXT(SOURCE!H527,"????0"),"  ","")," ","")&amp;","&amp; IF(SOURCE!$T$2-3 &gt;= 0, REPT(" ",SOURCE!$T$2-3-5), "")&amp;
      SOURCE!I527&amp;" | "&amp; IF(SOURCE!$U$2-LEN(SOURCE!I527) &gt;= 0, REPT(" ",SOURCE!$U$2-LEN(SOURCE!I527)), "")&amp;
      SOURCE!J527&amp;      IF(SOURCE!$V$2-LEN(SOURCE!J527) &gt;= 0, REPT(" ",SOURCE!$V$2-LEN(SOURCE!J527)), "")&amp;
  " | "&amp; SOURCE!K527&amp;      IF(SOURCE!$X$2-LEN(SOURCE!K527) &gt;= 0, REPT(" ",SOURCE!$X$2-LEN(SOURCE!K527)), "")&amp;
      "},"&amp;IF(SOURCE!L527&lt;&gt;"",""&amp;SOURCE!L527,"")
 )
)
)</f>
        <v>/*  506 */  { itemToBeCoded,                NOPARAM,                     "0506",                                        "0506",                                        (0 &lt;&lt; TAM_MAX_BITS) |     0, CAT_FREE | SLS_ENABLED   | US_UNCHANGED},</v>
      </c>
    </row>
    <row r="528" spans="1:1">
      <c r="A528" s="155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",SOURCE!$R$2-LEN(SOURCE!F528)+2), "")&amp;"("&amp;
      SUBSTITUTE(TEXT(SOURCE!G528,"??0"),"  ","")&amp;" &lt;&lt; TAM_MAX_BITS) |"&amp; IF(SOURCE!$S$2-3 &gt;= 0, REPT(" ",SOURCE!$S$2-5+4+1-1-LEN(SUBSTITUTE(SUBSTITUTE(TEXT(SOURCE!H528,"????0"),"  ","")," ",""))), "")&amp;
      SUBSTITUTE(SUBSTITUTE(TEXT(SOURCE!H528,"????0"),"  ","")," ","")&amp;","&amp; IF(SOURCE!$T$2-3 &gt;= 0, REPT(" ",SOURCE!$T$2-3-5), "")&amp;
      SOURCE!I528&amp;" | "&amp; IF(SOURCE!$U$2-LEN(SOURCE!I528) &gt;= 0, REPT(" ",SOURCE!$U$2-LEN(SOURCE!I528)), "")&amp;
      SOURCE!J528&amp;      IF(SOURCE!$V$2-LEN(SOURCE!J528) &gt;= 0, REPT(" ",SOURCE!$V$2-LEN(SOURCE!J528)), "")&amp;
  " | "&amp; SOURCE!K528&amp;      IF(SOURCE!$X$2-LEN(SOURCE!K528) &gt;= 0, REPT(" ",SOURCE!$X$2-LEN(SOURCE!K528)), "")&amp;
      "},"&amp;IF(SOURCE!L528&lt;&gt;"",""&amp;SOURCE!L528,"")
 )
)
)</f>
        <v>/*  507 */  { itemToBeCoded,                NOPARAM,                     "0507",                                        "0507",                                        (0 &lt;&lt; TAM_MAX_BITS) |     0, CAT_FREE | SLS_ENABLED   | US_UNCHANGED},</v>
      </c>
    </row>
    <row r="529" spans="1:1">
      <c r="A529" s="155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",SOURCE!$R$2-LEN(SOURCE!F529)+2), "")&amp;"("&amp;
      SUBSTITUTE(TEXT(SOURCE!G529,"??0"),"  ","")&amp;" &lt;&lt; TAM_MAX_BITS) |"&amp; IF(SOURCE!$S$2-3 &gt;= 0, REPT(" ",SOURCE!$S$2-5+4+1-1-LEN(SUBSTITUTE(SUBSTITUTE(TEXT(SOURCE!H529,"????0"),"  ","")," ",""))), "")&amp;
      SUBSTITUTE(SUBSTITUTE(TEXT(SOURCE!H529,"????0"),"  ","")," ","")&amp;","&amp; IF(SOURCE!$T$2-3 &gt;= 0, REPT(" ",SOURCE!$T$2-3-5), "")&amp;
      SOURCE!I529&amp;" | "&amp; IF(SOURCE!$U$2-LEN(SOURCE!I529) &gt;= 0, REPT(" ",SOURCE!$U$2-LEN(SOURCE!I529)), "")&amp;
      SOURCE!J529&amp;      IF(SOURCE!$V$2-LEN(SOURCE!J529) &gt;= 0, REPT(" ",SOURCE!$V$2-LEN(SOURCE!J529)), "")&amp;
  " | "&amp; SOURCE!K529&amp;      IF(SOURCE!$X$2-LEN(SOURCE!K529) &gt;= 0, REPT(" ",SOURCE!$X$2-LEN(SOURCE!K529)), "")&amp;
      "},"&amp;IF(SOURCE!L529&lt;&gt;"",""&amp;SOURCE!L529,"")
 )
)
)</f>
        <v>/*  508 */  { itemToBeCoded,                NOPARAM,                     "0508",                                        "0508",                                        (0 &lt;&lt; TAM_MAX_BITS) |     0, CAT_FREE | SLS_ENABLED   | US_UNCHANGED},</v>
      </c>
    </row>
    <row r="530" spans="1:1">
      <c r="A530" s="155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",SOURCE!$R$2-LEN(SOURCE!F530)+2), "")&amp;"("&amp;
      SUBSTITUTE(TEXT(SOURCE!G530,"??0"),"  ","")&amp;" &lt;&lt; TAM_MAX_BITS) |"&amp; IF(SOURCE!$S$2-3 &gt;= 0, REPT(" ",SOURCE!$S$2-5+4+1-1-LEN(SUBSTITUTE(SUBSTITUTE(TEXT(SOURCE!H530,"????0"),"  ","")," ",""))), "")&amp;
      SUBSTITUTE(SUBSTITUTE(TEXT(SOURCE!H530,"????0"),"  ","")," ","")&amp;","&amp; IF(SOURCE!$T$2-3 &gt;= 0, REPT(" ",SOURCE!$T$2-3-5), "")&amp;
      SOURCE!I530&amp;" | "&amp; IF(SOURCE!$U$2-LEN(SOURCE!I530) &gt;= 0, REPT(" ",SOURCE!$U$2-LEN(SOURCE!I530)), "")&amp;
      SOURCE!J530&amp;      IF(SOURCE!$V$2-LEN(SOURCE!J530) &gt;= 0, REPT(" ",SOURCE!$V$2-LEN(SOURCE!J530)), "")&amp;
  " | "&amp; SOURCE!K530&amp;      IF(SOURCE!$X$2-LEN(SOURCE!K530) &gt;= 0, REPT(" ",SOURCE!$X$2-LEN(SOURCE!K530)), "")&amp;
      "},"&amp;IF(SOURCE!L530&lt;&gt;"",""&amp;SOURCE!L530,"")
 )
)
)</f>
        <v>/*  509 */  { itemToBeCoded,                NOPARAM,                     "0509",                                        "0509",                                        (0 &lt;&lt; TAM_MAX_BITS) |     0, CAT_FREE | SLS_ENABLED   | US_UNCHANGED},</v>
      </c>
    </row>
    <row r="531" spans="1:1">
      <c r="A531" s="155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",SOURCE!$R$2-LEN(SOURCE!F531)+2), "")&amp;"("&amp;
      SUBSTITUTE(TEXT(SOURCE!G531,"??0"),"  ","")&amp;" &lt;&lt; TAM_MAX_BITS) |"&amp; IF(SOURCE!$S$2-3 &gt;= 0, REPT(" ",SOURCE!$S$2-5+4+1-1-LEN(SUBSTITUTE(SUBSTITUTE(TEXT(SOURCE!H531,"????0"),"  ","")," ",""))), "")&amp;
      SUBSTITUTE(SUBSTITUTE(TEXT(SOURCE!H531,"????0"),"  ","")," ","")&amp;","&amp; IF(SOURCE!$T$2-3 &gt;= 0, REPT(" ",SOURCE!$T$2-3-5), "")&amp;
      SOURCE!I531&amp;" | "&amp; IF(SOURCE!$U$2-LEN(SOURCE!I531) &gt;= 0, REPT(" ",SOURCE!$U$2-LEN(SOURCE!I531)), "")&amp;
      SOURCE!J531&amp;      IF(SOURCE!$V$2-LEN(SOURCE!J531) &gt;= 0, REPT(" ",SOURCE!$V$2-LEN(SOURCE!J531)), "")&amp;
  " | "&amp; SOURCE!K531&amp;      IF(SOURCE!$X$2-LEN(SOURCE!K531) &gt;= 0, REPT(" ",SOURCE!$X$2-LEN(SOURCE!K531)), "")&amp;
      "},"&amp;IF(SOURCE!L531&lt;&gt;"",""&amp;SOURCE!L531,"")
 )
)
)</f>
        <v>/*  510 */  { itemToBeCoded,                NOPARAM,                     "0510",                                        "0510",                                        (0 &lt;&lt; TAM_MAX_BITS) |     0, CAT_FREE | SLS_ENABLED   | US_UNCHANGED},</v>
      </c>
    </row>
    <row r="532" spans="1:1">
      <c r="A532" s="155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",SOURCE!$R$2-LEN(SOURCE!F532)+2), "")&amp;"("&amp;
      SUBSTITUTE(TEXT(SOURCE!G532,"??0"),"  ","")&amp;" &lt;&lt; TAM_MAX_BITS) |"&amp; IF(SOURCE!$S$2-3 &gt;= 0, REPT(" ",SOURCE!$S$2-5+4+1-1-LEN(SUBSTITUTE(SUBSTITUTE(TEXT(SOURCE!H532,"????0"),"  ","")," ",""))), "")&amp;
      SUBSTITUTE(SUBSTITUTE(TEXT(SOURCE!H532,"????0"),"  ","")," ","")&amp;","&amp; IF(SOURCE!$T$2-3 &gt;= 0, REPT(" ",SOURCE!$T$2-3-5), "")&amp;
      SOURCE!I532&amp;" | "&amp; IF(SOURCE!$U$2-LEN(SOURCE!I532) &gt;= 0, REPT(" ",SOURCE!$U$2-LEN(SOURCE!I532)), "")&amp;
      SOURCE!J532&amp;      IF(SOURCE!$V$2-LEN(SOURCE!J532) &gt;= 0, REPT(" ",SOURCE!$V$2-LEN(SOURCE!J532)), "")&amp;
  " | "&amp; SOURCE!K532&amp;      IF(SOURCE!$X$2-LEN(SOURCE!K532) &gt;= 0, REPT(" ",SOURCE!$X$2-LEN(SOURCE!K532)), "")&amp;
      "},"&amp;IF(SOURCE!L532&lt;&gt;"",""&amp;SOURCE!L532,"")
 )
)
)</f>
        <v>/*  511 */  { itemToBeCoded,                NOPARAM,                     "0511",                                        "0511",                                        (0 &lt;&lt; TAM_MAX_BITS) |     0, CAT_FREE | SLS_ENABLED   | US_UNCHANGED},</v>
      </c>
    </row>
    <row r="533" spans="1:1">
      <c r="A533" s="155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",SOURCE!$R$2-LEN(SOURCE!F533)+2), "")&amp;"("&amp;
      SUBSTITUTE(TEXT(SOURCE!G533,"??0"),"  ","")&amp;" &lt;&lt; TAM_MAX_BITS) |"&amp; IF(SOURCE!$S$2-3 &gt;= 0, REPT(" ",SOURCE!$S$2-5+4+1-1-LEN(SUBSTITUTE(SUBSTITUTE(TEXT(SOURCE!H533,"????0"),"  ","")," ",""))), "")&amp;
      SUBSTITUTE(SUBSTITUTE(TEXT(SOURCE!H533,"????0"),"  ","")," ","")&amp;","&amp; IF(SOURCE!$T$2-3 &gt;= 0, REPT(" ",SOURCE!$T$2-3-5), "")&amp;
      SOURCE!I533&amp;" | "&amp; IF(SOURCE!$U$2-LEN(SOURCE!I533) &gt;= 0, REPT(" ",SOURCE!$U$2-LEN(SOURCE!I533)), "")&amp;
      SOURCE!J533&amp;      IF(SOURCE!$V$2-LEN(SOURCE!J533) &gt;= 0, REPT(" ",SOURCE!$V$2-LEN(SOURCE!J533)), "")&amp;
  " | "&amp; SOURCE!K533&amp;      IF(SOURCE!$X$2-LEN(SOURCE!K533) &gt;= 0, REPT(" ",SOURCE!$X$2-LEN(SOURCE!K533)), "")&amp;
      "},"&amp;IF(SOURCE!L533&lt;&gt;"",""&amp;SOURCE!L533,"")
 )
)
)</f>
        <v>/*  512 */  { itemToBeCoded,                NOPARAM,                     "0512",                                        "0512",                                        (0 &lt;&lt; TAM_MAX_BITS) |     0, CAT_FREE | SLS_ENABLED   | US_UNCHANGED},</v>
      </c>
    </row>
    <row r="534" spans="1:1">
      <c r="A534" s="155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",SOURCE!$R$2-LEN(SOURCE!F534)+2), "")&amp;"("&amp;
      SUBSTITUTE(TEXT(SOURCE!G534,"??0"),"  ","")&amp;" &lt;&lt; TAM_MAX_BITS) |"&amp; IF(SOURCE!$S$2-3 &gt;= 0, REPT(" ",SOURCE!$S$2-5+4+1-1-LEN(SUBSTITUTE(SUBSTITUTE(TEXT(SOURCE!H534,"????0"),"  ","")," ",""))), "")&amp;
      SUBSTITUTE(SUBSTITUTE(TEXT(SOURCE!H534,"????0"),"  ","")," ","")&amp;","&amp; IF(SOURCE!$T$2-3 &gt;= 0, REPT(" ",SOURCE!$T$2-3-5), "")&amp;
      SOURCE!I534&amp;" | "&amp; IF(SOURCE!$U$2-LEN(SOURCE!I534) &gt;= 0, REPT(" ",SOURCE!$U$2-LEN(SOURCE!I534)), "")&amp;
      SOURCE!J534&amp;      IF(SOURCE!$V$2-LEN(SOURCE!J534) &gt;= 0, REPT(" ",SOURCE!$V$2-LEN(SOURCE!J534)), "")&amp;
  " | "&amp; SOURCE!K534&amp;      IF(SOURCE!$X$2-LEN(SOURCE!K534) &gt;= 0, REPT(" ",SOURCE!$X$2-LEN(SOURCE!K534)), "")&amp;
      "},"&amp;IF(SOURCE!L534&lt;&gt;"",""&amp;SOURCE!L534,"")
 )
)
)</f>
        <v>/*  513 */  { itemToBeCoded,                NOPARAM,                     "0513",                                        "0513",                                        (0 &lt;&lt; TAM_MAX_BITS) |     0, CAT_FREE | SLS_ENABLED   | US_UNCHANGED},</v>
      </c>
    </row>
    <row r="535" spans="1:1">
      <c r="A535" s="155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",SOURCE!$R$2-LEN(SOURCE!F535)+2), "")&amp;"("&amp;
      SUBSTITUTE(TEXT(SOURCE!G535,"??0"),"  ","")&amp;" &lt;&lt; TAM_MAX_BITS) |"&amp; IF(SOURCE!$S$2-3 &gt;= 0, REPT(" ",SOURCE!$S$2-5+4+1-1-LEN(SUBSTITUTE(SUBSTITUTE(TEXT(SOURCE!H535,"????0"),"  ","")," ",""))), "")&amp;
      SUBSTITUTE(SUBSTITUTE(TEXT(SOURCE!H535,"????0"),"  ","")," ","")&amp;","&amp; IF(SOURCE!$T$2-3 &gt;= 0, REPT(" ",SOURCE!$T$2-3-5), "")&amp;
      SOURCE!I535&amp;" | "&amp; IF(SOURCE!$U$2-LEN(SOURCE!I535) &gt;= 0, REPT(" ",SOURCE!$U$2-LEN(SOURCE!I535)), "")&amp;
      SOURCE!J535&amp;      IF(SOURCE!$V$2-LEN(SOURCE!J535) &gt;= 0, REPT(" ",SOURCE!$V$2-LEN(SOURCE!J535)), "")&amp;
  " | "&amp; SOURCE!K535&amp;      IF(SOURCE!$X$2-LEN(SOURCE!K535) &gt;= 0, REPT(" ",SOURCE!$X$2-LEN(SOURCE!K535)), "")&amp;
      "},"&amp;IF(SOURCE!L535&lt;&gt;"",""&amp;SOURCE!L535,"")
 )
)
)</f>
        <v>/*  514 */  { itemToBeCoded,                NOPARAM,                     "0514",                                        "0514",                                        (0 &lt;&lt; TAM_MAX_BITS) |     0, CAT_FREE | SLS_ENABLED   | US_UNCHANGED},</v>
      </c>
    </row>
    <row r="536" spans="1:1">
      <c r="A536" s="155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",SOURCE!$R$2-LEN(SOURCE!F536)+2), "")&amp;"("&amp;
      SUBSTITUTE(TEXT(SOURCE!G536,"??0"),"  ","")&amp;" &lt;&lt; TAM_MAX_BITS) |"&amp; IF(SOURCE!$S$2-3 &gt;= 0, REPT(" ",SOURCE!$S$2-5+4+1-1-LEN(SUBSTITUTE(SUBSTITUTE(TEXT(SOURCE!H536,"????0"),"  ","")," ",""))), "")&amp;
      SUBSTITUTE(SUBSTITUTE(TEXT(SOURCE!H536,"????0"),"  ","")," ","")&amp;","&amp; IF(SOURCE!$T$2-3 &gt;= 0, REPT(" ",SOURCE!$T$2-3-5), "")&amp;
      SOURCE!I536&amp;" | "&amp; IF(SOURCE!$U$2-LEN(SOURCE!I536) &gt;= 0, REPT(" ",SOURCE!$U$2-LEN(SOURCE!I536)), "")&amp;
      SOURCE!J536&amp;      IF(SOURCE!$V$2-LEN(SOURCE!J536) &gt;= 0, REPT(" ",SOURCE!$V$2-LEN(SOURCE!J536)), "")&amp;
  " | "&amp; SOURCE!K536&amp;      IF(SOURCE!$X$2-LEN(SOURCE!K536) &gt;= 0, REPT(" ",SOURCE!$X$2-LEN(SOURCE!K536)), "")&amp;
      "},"&amp;IF(SOURCE!L536&lt;&gt;"",""&amp;SOURCE!L536,"")
 )
)
)</f>
        <v>/*  515 */  { itemToBeCoded,                NOPARAM,                     "0515",                                        "0515",                                        (0 &lt;&lt; TAM_MAX_BITS) |     0, CAT_FREE | SLS_ENABLED   | US_UNCHANGED},</v>
      </c>
    </row>
    <row r="537" spans="1:1">
      <c r="A537" s="155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",SOURCE!$R$2-LEN(SOURCE!F537)+2), "")&amp;"("&amp;
      SUBSTITUTE(TEXT(SOURCE!G537,"??0"),"  ","")&amp;" &lt;&lt; TAM_MAX_BITS) |"&amp; IF(SOURCE!$S$2-3 &gt;= 0, REPT(" ",SOURCE!$S$2-5+4+1-1-LEN(SUBSTITUTE(SUBSTITUTE(TEXT(SOURCE!H537,"????0"),"  ","")," ",""))), "")&amp;
      SUBSTITUTE(SUBSTITUTE(TEXT(SOURCE!H537,"????0"),"  ","")," ","")&amp;","&amp; IF(SOURCE!$T$2-3 &gt;= 0, REPT(" ",SOURCE!$T$2-3-5), "")&amp;
      SOURCE!I537&amp;" | "&amp; IF(SOURCE!$U$2-LEN(SOURCE!I537) &gt;= 0, REPT(" ",SOURCE!$U$2-LEN(SOURCE!I537)), "")&amp;
      SOURCE!J537&amp;      IF(SOURCE!$V$2-LEN(SOURCE!J537) &gt;= 0, REPT(" ",SOURCE!$V$2-LEN(SOURCE!J537)), "")&amp;
  " | "&amp; SOURCE!K537&amp;      IF(SOURCE!$X$2-LEN(SOURCE!K537) &gt;= 0, REPT(" ",SOURCE!$X$2-LEN(SOURCE!K537)), "")&amp;
      "},"&amp;IF(SOURCE!L537&lt;&gt;"",""&amp;SOURCE!L537,"")
 )
)
)</f>
        <v>/*  516 */  { itemToBeCoded,                NOPARAM,                     "0516",                                        "0516",                                        (0 &lt;&lt; TAM_MAX_BITS) |     0, CAT_FREE | SLS_ENABLED   | US_UNCHANGED},</v>
      </c>
    </row>
    <row r="538" spans="1:1">
      <c r="A538" s="155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",SOURCE!$R$2-LEN(SOURCE!F538)+2), "")&amp;"("&amp;
      SUBSTITUTE(TEXT(SOURCE!G538,"??0"),"  ","")&amp;" &lt;&lt; TAM_MAX_BITS) |"&amp; IF(SOURCE!$S$2-3 &gt;= 0, REPT(" ",SOURCE!$S$2-5+4+1-1-LEN(SUBSTITUTE(SUBSTITUTE(TEXT(SOURCE!H538,"????0"),"  ","")," ",""))), "")&amp;
      SUBSTITUTE(SUBSTITUTE(TEXT(SOURCE!H538,"????0"),"  ","")," ","")&amp;","&amp; IF(SOURCE!$T$2-3 &gt;= 0, REPT(" ",SOURCE!$T$2-3-5), "")&amp;
      SOURCE!I538&amp;" | "&amp; IF(SOURCE!$U$2-LEN(SOURCE!I538) &gt;= 0, REPT(" ",SOURCE!$U$2-LEN(SOURCE!I538)), "")&amp;
      SOURCE!J538&amp;      IF(SOURCE!$V$2-LEN(SOURCE!J538) &gt;= 0, REPT(" ",SOURCE!$V$2-LEN(SOURCE!J538)), "")&amp;
  " | "&amp; SOURCE!K538&amp;      IF(SOURCE!$X$2-LEN(SOURCE!K538) &gt;= 0, REPT(" ",SOURCE!$X$2-LEN(SOURCE!K538)), "")&amp;
      "},"&amp;IF(SOURCE!L538&lt;&gt;"",""&amp;SOURCE!L538,"")
 )
)
)</f>
        <v>/*  517 */  { itemToBeCoded,                NOPARAM,                     "0517",                                        "0517",                                        (0 &lt;&lt; TAM_MAX_BITS) |     0, CAT_FREE | SLS_ENABLED   | US_UNCHANGED},</v>
      </c>
    </row>
    <row r="539" spans="1:1">
      <c r="A539" s="155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",SOURCE!$R$2-LEN(SOURCE!F539)+2), "")&amp;"("&amp;
      SUBSTITUTE(TEXT(SOURCE!G539,"??0"),"  ","")&amp;" &lt;&lt; TAM_MAX_BITS) |"&amp; IF(SOURCE!$S$2-3 &gt;= 0, REPT(" ",SOURCE!$S$2-5+4+1-1-LEN(SUBSTITUTE(SUBSTITUTE(TEXT(SOURCE!H539,"????0"),"  ","")," ",""))), "")&amp;
      SUBSTITUTE(SUBSTITUTE(TEXT(SOURCE!H539,"????0"),"  ","")," ","")&amp;","&amp; IF(SOURCE!$T$2-3 &gt;= 0, REPT(" ",SOURCE!$T$2-3-5), "")&amp;
      SOURCE!I539&amp;" | "&amp; IF(SOURCE!$U$2-LEN(SOURCE!I539) &gt;= 0, REPT(" ",SOURCE!$U$2-LEN(SOURCE!I539)), "")&amp;
      SOURCE!J539&amp;      IF(SOURCE!$V$2-LEN(SOURCE!J539) &gt;= 0, REPT(" ",SOURCE!$V$2-LEN(SOURCE!J539)), "")&amp;
  " | "&amp; SOURCE!K539&amp;      IF(SOURCE!$X$2-LEN(SOURCE!K539) &gt;= 0, REPT(" ",SOURCE!$X$2-LEN(SOURCE!K539)), "")&amp;
      "},"&amp;IF(SOURCE!L539&lt;&gt;"",""&amp;SOURCE!L539,"")
 )
)
)</f>
        <v>/*  518 */  { itemToBeCoded,                NOPARAM,                     "0518",                                        "0518",                                        (0 &lt;&lt; TAM_MAX_BITS) |     0, CAT_FREE | SLS_ENABLED   | US_UNCHANGED},</v>
      </c>
    </row>
    <row r="540" spans="1:1">
      <c r="A540" s="155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",SOURCE!$R$2-LEN(SOURCE!F540)+2), "")&amp;"("&amp;
      SUBSTITUTE(TEXT(SOURCE!G540,"??0"),"  ","")&amp;" &lt;&lt; TAM_MAX_BITS) |"&amp; IF(SOURCE!$S$2-3 &gt;= 0, REPT(" ",SOURCE!$S$2-5+4+1-1-LEN(SUBSTITUTE(SUBSTITUTE(TEXT(SOURCE!H540,"????0"),"  ","")," ",""))), "")&amp;
      SUBSTITUTE(SUBSTITUTE(TEXT(SOURCE!H540,"????0"),"  ","")," ","")&amp;","&amp; IF(SOURCE!$T$2-3 &gt;= 0, REPT(" ",SOURCE!$T$2-3-5), "")&amp;
      SOURCE!I540&amp;" | "&amp; IF(SOURCE!$U$2-LEN(SOURCE!I540) &gt;= 0, REPT(" ",SOURCE!$U$2-LEN(SOURCE!I540)), "")&amp;
      SOURCE!J540&amp;      IF(SOURCE!$V$2-LEN(SOURCE!J540) &gt;= 0, REPT(" ",SOURCE!$V$2-LEN(SOURCE!J540)), "")&amp;
  " | "&amp; SOURCE!K540&amp;      IF(SOURCE!$X$2-LEN(SOURCE!K540) &gt;= 0, REPT(" ",SOURCE!$X$2-LEN(SOURCE!K540)), "")&amp;
      "},"&amp;IF(SOURCE!L540&lt;&gt;"",""&amp;SOURCE!L540,"")
 )
)
)</f>
        <v>/*  519 */  { itemToBeCoded,                NOPARAM,                     "0519",                                        "0519",                                        (0 &lt;&lt; TAM_MAX_BITS) |     0, CAT_FREE | SLS_ENABLED   | US_UNCHANGED},</v>
      </c>
    </row>
    <row r="541" spans="1:1">
      <c r="A541" s="155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",SOURCE!$R$2-LEN(SOURCE!F541)+2), "")&amp;"("&amp;
      SUBSTITUTE(TEXT(SOURCE!G541,"??0"),"  ","")&amp;" &lt;&lt; TAM_MAX_BITS) |"&amp; IF(SOURCE!$S$2-3 &gt;= 0, REPT(" ",SOURCE!$S$2-5+4+1-1-LEN(SUBSTITUTE(SUBSTITUTE(TEXT(SOURCE!H541,"????0"),"  ","")," ",""))), "")&amp;
      SUBSTITUTE(SUBSTITUTE(TEXT(SOURCE!H541,"????0"),"  ","")," ","")&amp;","&amp; IF(SOURCE!$T$2-3 &gt;= 0, REPT(" ",SOURCE!$T$2-3-5), "")&amp;
      SOURCE!I541&amp;" | "&amp; IF(SOURCE!$U$2-LEN(SOURCE!I541) &gt;= 0, REPT(" ",SOURCE!$U$2-LEN(SOURCE!I541)), "")&amp;
      SOURCE!J541&amp;      IF(SOURCE!$V$2-LEN(SOURCE!J541) &gt;= 0, REPT(" ",SOURCE!$V$2-LEN(SOURCE!J541)), "")&amp;
  " | "&amp; SOURCE!K541&amp;      IF(SOURCE!$X$2-LEN(SOURCE!K541) &gt;= 0, REPT(" ",SOURCE!$X$2-LEN(SOURCE!K541)), "")&amp;
      "},"&amp;IF(SOURCE!L541&lt;&gt;"",""&amp;SOURCE!L541,"")
 )
)
)</f>
        <v>/*  520 */  { itemToBeCoded,                NOPARAM,                     "0520",                                        "0520",                                        (0 &lt;&lt; TAM_MAX_BITS) |     0, CAT_FREE | SLS_ENABLED   | US_UNCHANGED},</v>
      </c>
    </row>
    <row r="542" spans="1:1">
      <c r="A542" s="155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",SOURCE!$R$2-LEN(SOURCE!F542)+2), "")&amp;"("&amp;
      SUBSTITUTE(TEXT(SOURCE!G542,"??0"),"  ","")&amp;" &lt;&lt; TAM_MAX_BITS) |"&amp; IF(SOURCE!$S$2-3 &gt;= 0, REPT(" ",SOURCE!$S$2-5+4+1-1-LEN(SUBSTITUTE(SUBSTITUTE(TEXT(SOURCE!H542,"????0"),"  ","")," ",""))), "")&amp;
      SUBSTITUTE(SUBSTITUTE(TEXT(SOURCE!H542,"????0"),"  ","")," ","")&amp;","&amp; IF(SOURCE!$T$2-3 &gt;= 0, REPT(" ",SOURCE!$T$2-3-5), "")&amp;
      SOURCE!I542&amp;" | "&amp; IF(SOURCE!$U$2-LEN(SOURCE!I542) &gt;= 0, REPT(" ",SOURCE!$U$2-LEN(SOURCE!I542)), "")&amp;
      SOURCE!J542&amp;      IF(SOURCE!$V$2-LEN(SOURCE!J542) &gt;= 0, REPT(" ",SOURCE!$V$2-LEN(SOURCE!J542)), "")&amp;
  " | "&amp; SOURCE!K542&amp;      IF(SOURCE!$X$2-LEN(SOURCE!K542) &gt;= 0, REPT(" ",SOURCE!$X$2-LEN(SOURCE!K542)), "")&amp;
      "},"&amp;IF(SOURCE!L542&lt;&gt;"",""&amp;SOURCE!L542,"")
 )
)
)</f>
        <v>/*  521 */  { itemToBeCoded,                NOPARAM,                     "0521",                                        "0521",                                        (0 &lt;&lt; TAM_MAX_BITS) |     0, CAT_FREE | SLS_ENABLED   | US_UNCHANGED},</v>
      </c>
    </row>
    <row r="543" spans="1:1">
      <c r="A543" s="155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",SOURCE!$R$2-LEN(SOURCE!F543)+2), "")&amp;"("&amp;
      SUBSTITUTE(TEXT(SOURCE!G543,"??0"),"  ","")&amp;" &lt;&lt; TAM_MAX_BITS) |"&amp; IF(SOURCE!$S$2-3 &gt;= 0, REPT(" ",SOURCE!$S$2-5+4+1-1-LEN(SUBSTITUTE(SUBSTITUTE(TEXT(SOURCE!H543,"????0"),"  ","")," ",""))), "")&amp;
      SUBSTITUTE(SUBSTITUTE(TEXT(SOURCE!H543,"????0"),"  ","")," ","")&amp;","&amp; IF(SOURCE!$T$2-3 &gt;= 0, REPT(" ",SOURCE!$T$2-3-5), "")&amp;
      SOURCE!I543&amp;" | "&amp; IF(SOURCE!$U$2-LEN(SOURCE!I543) &gt;= 0, REPT(" ",SOURCE!$U$2-LEN(SOURCE!I543)), "")&amp;
      SOURCE!J543&amp;      IF(SOURCE!$V$2-LEN(SOURCE!J543) &gt;= 0, REPT(" ",SOURCE!$V$2-LEN(SOURCE!J543)), "")&amp;
  " | "&amp; SOURCE!K543&amp;      IF(SOURCE!$X$2-LEN(SOURCE!K543) &gt;= 0, REPT(" ",SOURCE!$X$2-LEN(SOURCE!K543)), "")&amp;
      "},"&amp;IF(SOURCE!L543&lt;&gt;"",""&amp;SOURCE!L543,"")
 )
)
)</f>
        <v>/*  522 */  { itemToBeCoded,                NOPARAM,                     "0522",                                        "0522",                                        (0 &lt;&lt; TAM_MAX_BITS) |     0, CAT_FREE | SLS_ENABLED   | US_UNCHANGED},</v>
      </c>
    </row>
    <row r="544" spans="1:1">
      <c r="A544" s="155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",SOURCE!$R$2-LEN(SOURCE!F544)+2), "")&amp;"("&amp;
      SUBSTITUTE(TEXT(SOURCE!G544,"??0"),"  ","")&amp;" &lt;&lt; TAM_MAX_BITS) |"&amp; IF(SOURCE!$S$2-3 &gt;= 0, REPT(" ",SOURCE!$S$2-5+4+1-1-LEN(SUBSTITUTE(SUBSTITUTE(TEXT(SOURCE!H544,"????0"),"  ","")," ",""))), "")&amp;
      SUBSTITUTE(SUBSTITUTE(TEXT(SOURCE!H544,"????0"),"  ","")," ","")&amp;","&amp; IF(SOURCE!$T$2-3 &gt;= 0, REPT(" ",SOURCE!$T$2-3-5), "")&amp;
      SOURCE!I544&amp;" | "&amp; IF(SOURCE!$U$2-LEN(SOURCE!I544) &gt;= 0, REPT(" ",SOURCE!$U$2-LEN(SOURCE!I544)), "")&amp;
      SOURCE!J544&amp;      IF(SOURCE!$V$2-LEN(SOURCE!J544) &gt;= 0, REPT(" ",SOURCE!$V$2-LEN(SOURCE!J544)), "")&amp;
  " | "&amp; SOURCE!K544&amp;      IF(SOURCE!$X$2-LEN(SOURCE!K544) &gt;= 0, REPT(" ",SOURCE!$X$2-LEN(SOURCE!K544)), "")&amp;
      "},"&amp;IF(SOURCE!L544&lt;&gt;"",""&amp;SOURCE!L544,"")
 )
)
)</f>
        <v>/*  523 */  { itemToBeCoded,                NOPARAM,                     "0523",                                        "0523",                                        (0 &lt;&lt; TAM_MAX_BITS) |     0, CAT_FREE | SLS_ENABLED   | US_UNCHANGED},</v>
      </c>
    </row>
    <row r="545" spans="1:1">
      <c r="A545" s="155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",SOURCE!$R$2-LEN(SOURCE!F545)+2), "")&amp;"("&amp;
      SUBSTITUTE(TEXT(SOURCE!G545,"??0"),"  ","")&amp;" &lt;&lt; TAM_MAX_BITS) |"&amp; IF(SOURCE!$S$2-3 &gt;= 0, REPT(" ",SOURCE!$S$2-5+4+1-1-LEN(SUBSTITUTE(SUBSTITUTE(TEXT(SOURCE!H545,"????0"),"  ","")," ",""))), "")&amp;
      SUBSTITUTE(SUBSTITUTE(TEXT(SOURCE!H545,"????0"),"  ","")," ","")&amp;","&amp; IF(SOURCE!$T$2-3 &gt;= 0, REPT(" ",SOURCE!$T$2-3-5), "")&amp;
      SOURCE!I545&amp;" | "&amp; IF(SOURCE!$U$2-LEN(SOURCE!I545) &gt;= 0, REPT(" ",SOURCE!$U$2-LEN(SOURCE!I545)), "")&amp;
      SOURCE!J545&amp;      IF(SOURCE!$V$2-LEN(SOURCE!J545) &gt;= 0, REPT(" ",SOURCE!$V$2-LEN(SOURCE!J545)), "")&amp;
  " | "&amp; SOURCE!K545&amp;      IF(SOURCE!$X$2-LEN(SOURCE!K545) &gt;= 0, REPT(" ",SOURCE!$X$2-LEN(SOURCE!K545)), "")&amp;
      "},"&amp;IF(SOURCE!L545&lt;&gt;"",""&amp;SOURCE!L545,"")
 )
)
)</f>
        <v>/*  524 */  { itemToBeCoded,                NOPARAM,                     "0524",                                        "0524",                                        (0 &lt;&lt; TAM_MAX_BITS) |     0, CAT_FREE | SLS_ENABLED   | US_UNCHANGED},</v>
      </c>
    </row>
    <row r="546" spans="1:1">
      <c r="A546" s="155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",SOURCE!$R$2-LEN(SOURCE!F546)+2), "")&amp;"("&amp;
      SUBSTITUTE(TEXT(SOURCE!G546,"??0"),"  ","")&amp;" &lt;&lt; TAM_MAX_BITS) |"&amp; IF(SOURCE!$S$2-3 &gt;= 0, REPT(" ",SOURCE!$S$2-5+4+1-1-LEN(SUBSTITUTE(SUBSTITUTE(TEXT(SOURCE!H546,"????0"),"  ","")," ",""))), "")&amp;
      SUBSTITUTE(SUBSTITUTE(TEXT(SOURCE!H546,"????0"),"  ","")," ","")&amp;","&amp; IF(SOURCE!$T$2-3 &gt;= 0, REPT(" ",SOURCE!$T$2-3-5), "")&amp;
      SOURCE!I546&amp;" | "&amp; IF(SOURCE!$U$2-LEN(SOURCE!I546) &gt;= 0, REPT(" ",SOURCE!$U$2-LEN(SOURCE!I546)), "")&amp;
      SOURCE!J546&amp;      IF(SOURCE!$V$2-LEN(SOURCE!J546) &gt;= 0, REPT(" ",SOURCE!$V$2-LEN(SOURCE!J546)), "")&amp;
  " | "&amp; SOURCE!K546&amp;      IF(SOURCE!$X$2-LEN(SOURCE!K546) &gt;= 0, REPT(" ",SOURCE!$X$2-LEN(SOURCE!K546)), "")&amp;
      "},"&amp;IF(SOURCE!L546&lt;&gt;"",""&amp;SOURCE!L546,"")
 )
)
)</f>
        <v>/*  525 */  { itemToBeCoded,                NOPARAM,                     "0525",                                        "0525",                                        (0 &lt;&lt; TAM_MAX_BITS) |     0, CAT_FREE | SLS_ENABLED   | US_UNCHANGED},</v>
      </c>
    </row>
    <row r="547" spans="1:1">
      <c r="A547" s="155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",SOURCE!$R$2-LEN(SOURCE!F547)+2), "")&amp;"("&amp;
      SUBSTITUTE(TEXT(SOURCE!G547,"??0"),"  ","")&amp;" &lt;&lt; TAM_MAX_BITS) |"&amp; IF(SOURCE!$S$2-3 &gt;= 0, REPT(" ",SOURCE!$S$2-5+4+1-1-LEN(SUBSTITUTE(SUBSTITUTE(TEXT(SOURCE!H547,"????0"),"  ","")," ",""))), "")&amp;
      SUBSTITUTE(SUBSTITUTE(TEXT(SOURCE!H547,"????0"),"  ","")," ","")&amp;","&amp; IF(SOURCE!$T$2-3 &gt;= 0, REPT(" ",SOURCE!$T$2-3-5), "")&amp;
      SOURCE!I547&amp;" | "&amp; IF(SOURCE!$U$2-LEN(SOURCE!I547) &gt;= 0, REPT(" ",SOURCE!$U$2-LEN(SOURCE!I547)), "")&amp;
      SOURCE!J547&amp;      IF(SOURCE!$V$2-LEN(SOURCE!J547) &gt;= 0, REPT(" ",SOURCE!$V$2-LEN(SOURCE!J547)), "")&amp;
  " | "&amp; SOURCE!K547&amp;      IF(SOURCE!$X$2-LEN(SOURCE!K547) &gt;= 0, REPT(" ",SOURCE!$X$2-LEN(SOURCE!K547)), "")&amp;
      "},"&amp;IF(SOURCE!L547&lt;&gt;"",""&amp;SOURCE!L547,"")
 )
)
)</f>
        <v>/*  526 */  { itemToBeCoded,                NOPARAM,                     "0526",                                        "0526",                                        (0 &lt;&lt; TAM_MAX_BITS) |     0, CAT_FREE | SLS_ENABLED   | US_UNCHANGED},</v>
      </c>
    </row>
    <row r="548" spans="1:1">
      <c r="A548" s="155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",SOURCE!$R$2-LEN(SOURCE!F548)+2), "")&amp;"("&amp;
      SUBSTITUTE(TEXT(SOURCE!G548,"??0"),"  ","")&amp;" &lt;&lt; TAM_MAX_BITS) |"&amp; IF(SOURCE!$S$2-3 &gt;= 0, REPT(" ",SOURCE!$S$2-5+4+1-1-LEN(SUBSTITUTE(SUBSTITUTE(TEXT(SOURCE!H548,"????0"),"  ","")," ",""))), "")&amp;
      SUBSTITUTE(SUBSTITUTE(TEXT(SOURCE!H548,"????0"),"  ","")," ","")&amp;","&amp; IF(SOURCE!$T$2-3 &gt;= 0, REPT(" ",SOURCE!$T$2-3-5), "")&amp;
      SOURCE!I548&amp;" | "&amp; IF(SOURCE!$U$2-LEN(SOURCE!I548) &gt;= 0, REPT(" ",SOURCE!$U$2-LEN(SOURCE!I548)), "")&amp;
      SOURCE!J548&amp;      IF(SOURCE!$V$2-LEN(SOURCE!J548) &gt;= 0, REPT(" ",SOURCE!$V$2-LEN(SOURCE!J548)), "")&amp;
  " | "&amp; SOURCE!K548&amp;      IF(SOURCE!$X$2-LEN(SOURCE!K548) &gt;= 0, REPT(" ",SOURCE!$X$2-LEN(SOURCE!K548)), "")&amp;
      "},"&amp;IF(SOURCE!L548&lt;&gt;"",""&amp;SOURCE!L548,"")
 )
)
)</f>
        <v/>
      </c>
    </row>
    <row r="549" spans="1:1">
      <c r="A549" s="155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",SOURCE!$R$2-LEN(SOURCE!F549)+2), "")&amp;"("&amp;
      SUBSTITUTE(TEXT(SOURCE!G549,"??0"),"  ","")&amp;" &lt;&lt; TAM_MAX_BITS) |"&amp; IF(SOURCE!$S$2-3 &gt;= 0, REPT(" ",SOURCE!$S$2-5+4+1-1-LEN(SUBSTITUTE(SUBSTITUTE(TEXT(SOURCE!H549,"????0"),"  ","")," ",""))), "")&amp;
      SUBSTITUTE(SUBSTITUTE(TEXT(SOURCE!H549,"????0"),"  ","")," ","")&amp;","&amp; IF(SOURCE!$T$2-3 &gt;= 0, REPT(" ",SOURCE!$T$2-3-5), "")&amp;
      SOURCE!I549&amp;" | "&amp; IF(SOURCE!$U$2-LEN(SOURCE!I549) &gt;= 0, REPT(" ",SOURCE!$U$2-LEN(SOURCE!I549)), "")&amp;
      SOURCE!J549&amp;      IF(SOURCE!$V$2-LEN(SOURCE!J549) &gt;= 0, REPT(" ",SOURCE!$V$2-LEN(SOURCE!J549)), "")&amp;
  " | "&amp; SOURCE!K549&amp;      IF(SOURCE!$X$2-LEN(SOURCE!K549) &gt;= 0, REPT(" ",SOURCE!$X$2-LEN(SOURCE!K549)), "")&amp;
      "},"&amp;IF(SOURCE!L549&lt;&gt;"",""&amp;SOURCE!L549,"")
 )
)
)</f>
        <v/>
      </c>
    </row>
    <row r="550" spans="1:1">
      <c r="A550" s="155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",SOURCE!$R$2-LEN(SOURCE!F550)+2), "")&amp;"("&amp;
      SUBSTITUTE(TEXT(SOURCE!G550,"??0"),"  ","")&amp;" &lt;&lt; TAM_MAX_BITS) |"&amp; IF(SOURCE!$S$2-3 &gt;= 0, REPT(" ",SOURCE!$S$2-5+4+1-1-LEN(SUBSTITUTE(SUBSTITUTE(TEXT(SOURCE!H550,"????0"),"  ","")," ",""))), "")&amp;
      SUBSTITUTE(SUBSTITUTE(TEXT(SOURCE!H550,"????0"),"  ","")," ","")&amp;","&amp; IF(SOURCE!$T$2-3 &gt;= 0, REPT(" ",SOURCE!$T$2-3-5), "")&amp;
      SOURCE!I550&amp;" | "&amp; IF(SOURCE!$U$2-LEN(SOURCE!I550) &gt;= 0, REPT(" ",SOURCE!$U$2-LEN(SOURCE!I550)), "")&amp;
      SOURCE!J550&amp;      IF(SOURCE!$V$2-LEN(SOURCE!J550) &gt;= 0, REPT(" ",SOURCE!$V$2-LEN(SOURCE!J550)), "")&amp;
  " | "&amp; SOURCE!K550&amp;      IF(SOURCE!$X$2-LEN(SOURCE!K550) &gt;= 0, REPT(" ",SOURCE!$X$2-LEN(SOURCE!K550)), "")&amp;
      "},"&amp;IF(SOURCE!L550&lt;&gt;"",""&amp;SOURCE!L550,"")
 )
)
)</f>
        <v>// Bufferized items</v>
      </c>
    </row>
    <row r="551" spans="1:1">
      <c r="A551" s="155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",SOURCE!$R$2-LEN(SOURCE!F551)+2), "")&amp;"("&amp;
      SUBSTITUTE(TEXT(SOURCE!G551,"??0"),"  ","")&amp;" &lt;&lt; TAM_MAX_BITS) |"&amp; IF(SOURCE!$S$2-3 &gt;= 0, REPT(" ",SOURCE!$S$2-5+4+1-1-LEN(SUBSTITUTE(SUBSTITUTE(TEXT(SOURCE!H551,"????0"),"  ","")," ",""))), "")&amp;
      SUBSTITUTE(SUBSTITUTE(TEXT(SOURCE!H551,"????0"),"  ","")," ","")&amp;","&amp; IF(SOURCE!$T$2-3 &gt;= 0, REPT(" ",SOURCE!$T$2-3-5), "")&amp;
      SOURCE!I551&amp;" | "&amp; IF(SOURCE!$U$2-LEN(SOURCE!I551) &gt;= 0, REPT(" ",SOURCE!$U$2-LEN(SOURCE!I551)), "")&amp;
      SOURCE!J551&amp;      IF(SOURCE!$V$2-LEN(SOURCE!J551) &gt;= 0, REPT(" ",SOURCE!$V$2-LEN(SOURCE!J551)), "")&amp;
  " | "&amp; SOURCE!K551&amp;      IF(SOURCE!$X$2-LEN(SOURCE!K551) &gt;= 0, REPT(" ",SOURCE!$X$2-LEN(SOURCE!K551)), "")&amp;
      "},"&amp;IF(SOURCE!L551&lt;&gt;"",""&amp;SOURCE!L551,"")
 )
)
)</f>
        <v>/*  527 */  { addItemToBuffer,              REGISTER_X,                  "X",                                           "X",                                           (0 &lt;&lt; TAM_MAX_BITS) |     0, CAT_REGS | SLS_UNCHANGED | US_UNCHANGED}, // The</v>
      </c>
    </row>
    <row r="552" spans="1:1">
      <c r="A552" s="155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",SOURCE!$R$2-LEN(SOURCE!F552)+2), "")&amp;"("&amp;
      SUBSTITUTE(TEXT(SOURCE!G552,"??0"),"  ","")&amp;" &lt;&lt; TAM_MAX_BITS) |"&amp; IF(SOURCE!$S$2-3 &gt;= 0, REPT(" ",SOURCE!$S$2-5+4+1-1-LEN(SUBSTITUTE(SUBSTITUTE(TEXT(SOURCE!H552,"????0"),"  ","")," ",""))), "")&amp;
      SUBSTITUTE(SUBSTITUTE(TEXT(SOURCE!H552,"????0"),"  ","")," ","")&amp;","&amp; IF(SOURCE!$T$2-3 &gt;= 0, REPT(" ",SOURCE!$T$2-3-5), "")&amp;
      SOURCE!I552&amp;" | "&amp; IF(SOURCE!$U$2-LEN(SOURCE!I552) &gt;= 0, REPT(" ",SOURCE!$U$2-LEN(SOURCE!I552)), "")&amp;
      SOURCE!J552&amp;      IF(SOURCE!$V$2-LEN(SOURCE!J552) &gt;= 0, REPT(" ",SOURCE!$V$2-LEN(SOURCE!J552)), "")&amp;
  " | "&amp; SOURCE!K552&amp;      IF(SOURCE!$X$2-LEN(SOURCE!K552) &gt;= 0, REPT(" ",SOURCE!$X$2-LEN(SOURCE!K552)), "")&amp;
      "},"&amp;IF(SOURCE!L552&lt;&gt;"",""&amp;SOURCE!L552,"")
 )
)
)</f>
        <v>/*  528 */  { addItemToBuffer,              REGISTER_Y,                  "Y",                                           "Y",                                           (0 &lt;&lt; TAM_MAX_BITS) |     0, CAT_REGS | SLS_UNCHANGED | US_UNCHANGED}, // order</v>
      </c>
    </row>
    <row r="553" spans="1:1">
      <c r="A553" s="155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",SOURCE!$R$2-LEN(SOURCE!F553)+2), "")&amp;"("&amp;
      SUBSTITUTE(TEXT(SOURCE!G553,"??0"),"  ","")&amp;" &lt;&lt; TAM_MAX_BITS) |"&amp; IF(SOURCE!$S$2-3 &gt;= 0, REPT(" ",SOURCE!$S$2-5+4+1-1-LEN(SUBSTITUTE(SUBSTITUTE(TEXT(SOURCE!H553,"????0"),"  ","")," ",""))), "")&amp;
      SUBSTITUTE(SUBSTITUTE(TEXT(SOURCE!H553,"????0"),"  ","")," ","")&amp;","&amp; IF(SOURCE!$T$2-3 &gt;= 0, REPT(" ",SOURCE!$T$2-3-5), "")&amp;
      SOURCE!I553&amp;" | "&amp; IF(SOURCE!$U$2-LEN(SOURCE!I553) &gt;= 0, REPT(" ",SOURCE!$U$2-LEN(SOURCE!I553)), "")&amp;
      SOURCE!J553&amp;      IF(SOURCE!$V$2-LEN(SOURCE!J553) &gt;= 0, REPT(" ",SOURCE!$V$2-LEN(SOURCE!J553)), "")&amp;
  " | "&amp; SOURCE!K553&amp;      IF(SOURCE!$X$2-LEN(SOURCE!K553) &gt;= 0, REPT(" ",SOURCE!$X$2-LEN(SOURCE!K553)), "")&amp;
      "},"&amp;IF(SOURCE!L553&lt;&gt;"",""&amp;SOURCE!L553,"")
 )
)
)</f>
        <v>/*  529 */  { addItemToBuffer,              REGISTER_Z,                  "Z",                                           "Z",                                           (0 &lt;&lt; TAM_MAX_BITS) |     0, CAT_REGS | SLS_UNCHANGED | US_UNCHANGED}, // of these</v>
      </c>
    </row>
    <row r="554" spans="1:1">
      <c r="A554" s="155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",SOURCE!$R$2-LEN(SOURCE!F554)+2), "")&amp;"("&amp;
      SUBSTITUTE(TEXT(SOURCE!G554,"??0"),"  ","")&amp;" &lt;&lt; TAM_MAX_BITS) |"&amp; IF(SOURCE!$S$2-3 &gt;= 0, REPT(" ",SOURCE!$S$2-5+4+1-1-LEN(SUBSTITUTE(SUBSTITUTE(TEXT(SOURCE!H554,"????0"),"  ","")," ",""))), "")&amp;
      SUBSTITUTE(SUBSTITUTE(TEXT(SOURCE!H554,"????0"),"  ","")," ","")&amp;","&amp; IF(SOURCE!$T$2-3 &gt;= 0, REPT(" ",SOURCE!$T$2-3-5), "")&amp;
      SOURCE!I554&amp;" | "&amp; IF(SOURCE!$U$2-LEN(SOURCE!I554) &gt;= 0, REPT(" ",SOURCE!$U$2-LEN(SOURCE!I554)), "")&amp;
      SOURCE!J554&amp;      IF(SOURCE!$V$2-LEN(SOURCE!J554) &gt;= 0, REPT(" ",SOURCE!$V$2-LEN(SOURCE!J554)), "")&amp;
  " | "&amp; SOURCE!K554&amp;      IF(SOURCE!$X$2-LEN(SOURCE!K554) &gt;= 0, REPT(" ",SOURCE!$X$2-LEN(SOURCE!K554)), "")&amp;
      "},"&amp;IF(SOURCE!L554&lt;&gt;"",""&amp;SOURCE!L554,"")
 )
)
)</f>
        <v>/*  530 */  { addItemToBuffer,              REGISTER_T,                  "T",                                           "T",                                           (0 &lt;&lt; TAM_MAX_BITS) |     0, CAT_REGS | SLS_UNCHANGED | US_UNCHANGED}, // 12 lines</v>
      </c>
    </row>
    <row r="555" spans="1:1">
      <c r="A555" s="155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",SOURCE!$R$2-LEN(SOURCE!F555)+2), "")&amp;"("&amp;
      SUBSTITUTE(TEXT(SOURCE!G555,"??0"),"  ","")&amp;" &lt;&lt; TAM_MAX_BITS) |"&amp; IF(SOURCE!$S$2-3 &gt;= 0, REPT(" ",SOURCE!$S$2-5+4+1-1-LEN(SUBSTITUTE(SUBSTITUTE(TEXT(SOURCE!H555,"????0"),"  ","")," ",""))), "")&amp;
      SUBSTITUTE(SUBSTITUTE(TEXT(SOURCE!H555,"????0"),"  ","")," ","")&amp;","&amp; IF(SOURCE!$T$2-3 &gt;= 0, REPT(" ",SOURCE!$T$2-3-5), "")&amp;
      SOURCE!I555&amp;" | "&amp; IF(SOURCE!$U$2-LEN(SOURCE!I555) &gt;= 0, REPT(" ",SOURCE!$U$2-LEN(SOURCE!I555)), "")&amp;
      SOURCE!J555&amp;      IF(SOURCE!$V$2-LEN(SOURCE!J555) &gt;= 0, REPT(" ",SOURCE!$V$2-LEN(SOURCE!J555)), "")&amp;
  " | "&amp; SOURCE!K555&amp;      IF(SOURCE!$X$2-LEN(SOURCE!K555) &gt;= 0, REPT(" ",SOURCE!$X$2-LEN(SOURCE!K555)), "")&amp;
      "},"&amp;IF(SOURCE!L555&lt;&gt;"",""&amp;SOURCE!L555,"")
 )
)
)</f>
        <v>/*  531 */  { addItemToBuffer,              REGISTER_A,                  "A",                                           "A",                                           (0 &lt;&lt; TAM_MAX_BITS) |     0, CAT_REGS | SLS_UNCHANGED | US_UNCHANGED}, // Must be</v>
      </c>
    </row>
    <row r="556" spans="1:1">
      <c r="A556" s="155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",SOURCE!$R$2-LEN(SOURCE!F556)+2), "")&amp;"("&amp;
      SUBSTITUTE(TEXT(SOURCE!G556,"??0"),"  ","")&amp;" &lt;&lt; TAM_MAX_BITS) |"&amp; IF(SOURCE!$S$2-3 &gt;= 0, REPT(" ",SOURCE!$S$2-5+4+1-1-LEN(SUBSTITUTE(SUBSTITUTE(TEXT(SOURCE!H556,"????0"),"  ","")," ",""))), "")&amp;
      SUBSTITUTE(SUBSTITUTE(TEXT(SOURCE!H556,"????0"),"  ","")," ","")&amp;","&amp; IF(SOURCE!$T$2-3 &gt;= 0, REPT(" ",SOURCE!$T$2-3-5), "")&amp;
      SOURCE!I556&amp;" | "&amp; IF(SOURCE!$U$2-LEN(SOURCE!I556) &gt;= 0, REPT(" ",SOURCE!$U$2-LEN(SOURCE!I556)), "")&amp;
      SOURCE!J556&amp;      IF(SOURCE!$V$2-LEN(SOURCE!J556) &gt;= 0, REPT(" ",SOURCE!$V$2-LEN(SOURCE!J556)), "")&amp;
  " | "&amp; SOURCE!K556&amp;      IF(SOURCE!$X$2-LEN(SOURCE!K556) &gt;= 0, REPT(" ",SOURCE!$X$2-LEN(SOURCE!K556)), "")&amp;
      "},"&amp;IF(SOURCE!L556&lt;&gt;"",""&amp;SOURCE!L556,"")
 )
)
)</f>
        <v>/*  532 */  { addItemToBuffer,              REGISTER_B,                  "B",                                           "B",                                           (0 &lt;&lt; TAM_MAX_BITS) |     0, CAT_REGS | SLS_UNCHANGED | US_UNCHANGED}, // kept as</v>
      </c>
    </row>
    <row r="557" spans="1:1">
      <c r="A557" s="155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",SOURCE!$R$2-LEN(SOURCE!F557)+2), "")&amp;"("&amp;
      SUBSTITUTE(TEXT(SOURCE!G557,"??0"),"  ","")&amp;" &lt;&lt; TAM_MAX_BITS) |"&amp; IF(SOURCE!$S$2-3 &gt;= 0, REPT(" ",SOURCE!$S$2-5+4+1-1-LEN(SUBSTITUTE(SUBSTITUTE(TEXT(SOURCE!H557,"????0"),"  ","")," ",""))), "")&amp;
      SUBSTITUTE(SUBSTITUTE(TEXT(SOURCE!H557,"????0"),"  ","")," ","")&amp;","&amp; IF(SOURCE!$T$2-3 &gt;= 0, REPT(" ",SOURCE!$T$2-3-5), "")&amp;
      SOURCE!I557&amp;" | "&amp; IF(SOURCE!$U$2-LEN(SOURCE!I557) &gt;= 0, REPT(" ",SOURCE!$U$2-LEN(SOURCE!I557)), "")&amp;
      SOURCE!J557&amp;      IF(SOURCE!$V$2-LEN(SOURCE!J557) &gt;= 0, REPT(" ",SOURCE!$V$2-LEN(SOURCE!J557)), "")&amp;
  " | "&amp; SOURCE!K557&amp;      IF(SOURCE!$X$2-LEN(SOURCE!K557) &gt;= 0, REPT(" ",SOURCE!$X$2-LEN(SOURCE!K557)), "")&amp;
      "},"&amp;IF(SOURCE!L557&lt;&gt;"",""&amp;SOURCE!L557,"")
 )
)
)</f>
        <v>/*  533 */  { addItemToBuffer,              REGISTER_C,                  "C",                                           "C",                                           (0 &lt;&lt; TAM_MAX_BITS) |     0, CAT_REGS | SLS_UNCHANGED | US_UNCHANGED}, // is.</v>
      </c>
    </row>
    <row r="558" spans="1:1">
      <c r="A558" s="155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",SOURCE!$R$2-LEN(SOURCE!F558)+2), "")&amp;"("&amp;
      SUBSTITUTE(TEXT(SOURCE!G558,"??0"),"  ","")&amp;" &lt;&lt; TAM_MAX_BITS) |"&amp; IF(SOURCE!$S$2-3 &gt;= 0, REPT(" ",SOURCE!$S$2-5+4+1-1-LEN(SUBSTITUTE(SUBSTITUTE(TEXT(SOURCE!H558,"????0"),"  ","")," ",""))), "")&amp;
      SUBSTITUTE(SUBSTITUTE(TEXT(SOURCE!H558,"????0"),"  ","")," ","")&amp;","&amp; IF(SOURCE!$T$2-3 &gt;= 0, REPT(" ",SOURCE!$T$2-3-5), "")&amp;
      SOURCE!I558&amp;" | "&amp; IF(SOURCE!$U$2-LEN(SOURCE!I558) &gt;= 0, REPT(" ",SOURCE!$U$2-LEN(SOURCE!I558)), "")&amp;
      SOURCE!J558&amp;      IF(SOURCE!$V$2-LEN(SOURCE!J558) &gt;= 0, REPT(" ",SOURCE!$V$2-LEN(SOURCE!J558)), "")&amp;
  " | "&amp; SOURCE!K558&amp;      IF(SOURCE!$X$2-LEN(SOURCE!K558) &gt;= 0, REPT(" ",SOURCE!$X$2-LEN(SOURCE!K558)), "")&amp;
      "},"&amp;IF(SOURCE!L558&lt;&gt;"",""&amp;SOURCE!L558,"")
 )
)
)</f>
        <v>/*  534 */  { addItemToBuffer,              REGISTER_D,                  "D",                                           "D",                                           (0 &lt;&lt; TAM_MAX_BITS) |     0, CAT_REGS | SLS_UNCHANGED | US_UNCHANGED}, // Do not</v>
      </c>
    </row>
    <row r="559" spans="1:1">
      <c r="A559" s="155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",SOURCE!$R$2-LEN(SOURCE!F559)+2), "")&amp;"("&amp;
      SUBSTITUTE(TEXT(SOURCE!G559,"??0"),"  ","")&amp;" &lt;&lt; TAM_MAX_BITS) |"&amp; IF(SOURCE!$S$2-3 &gt;= 0, REPT(" ",SOURCE!$S$2-5+4+1-1-LEN(SUBSTITUTE(SUBSTITUTE(TEXT(SOURCE!H559,"????0"),"  ","")," ",""))), "")&amp;
      SUBSTITUTE(SUBSTITUTE(TEXT(SOURCE!H559,"????0"),"  ","")," ","")&amp;","&amp; IF(SOURCE!$T$2-3 &gt;= 0, REPT(" ",SOURCE!$T$2-3-5), "")&amp;
      SOURCE!I559&amp;" | "&amp; IF(SOURCE!$U$2-LEN(SOURCE!I559) &gt;= 0, REPT(" ",SOURCE!$U$2-LEN(SOURCE!I559)), "")&amp;
      SOURCE!J559&amp;      IF(SOURCE!$V$2-LEN(SOURCE!J559) &gt;= 0, REPT(" ",SOURCE!$V$2-LEN(SOURCE!J559)), "")&amp;
  " | "&amp; SOURCE!K559&amp;      IF(SOURCE!$X$2-LEN(SOURCE!K559) &gt;= 0, REPT(" ",SOURCE!$X$2-LEN(SOURCE!K559)), "")&amp;
      "},"&amp;IF(SOURCE!L559&lt;&gt;"",""&amp;SOURCE!L559,"")
 )
)
)</f>
        <v>/*  535 */  { addItemToBuffer,              REGISTER_L,                  "L",                                           "L",                                           (0 &lt;&lt; TAM_MAX_BITS) |     0, CAT_REGS | SLS_UNCHANGED | US_UNCHANGED}, // put them</v>
      </c>
    </row>
    <row r="560" spans="1:1">
      <c r="A560" s="155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",SOURCE!$R$2-LEN(SOURCE!F560)+2), "")&amp;"("&amp;
      SUBSTITUTE(TEXT(SOURCE!G560,"??0"),"  ","")&amp;" &lt;&lt; TAM_MAX_BITS) |"&amp; IF(SOURCE!$S$2-3 &gt;= 0, REPT(" ",SOURCE!$S$2-5+4+1-1-LEN(SUBSTITUTE(SUBSTITUTE(TEXT(SOURCE!H560,"????0"),"  ","")," ",""))), "")&amp;
      SUBSTITUTE(SUBSTITUTE(TEXT(SOURCE!H560,"????0"),"  ","")," ","")&amp;","&amp; IF(SOURCE!$T$2-3 &gt;= 0, REPT(" ",SOURCE!$T$2-3-5), "")&amp;
      SOURCE!I560&amp;" | "&amp; IF(SOURCE!$U$2-LEN(SOURCE!I560) &gt;= 0, REPT(" ",SOURCE!$U$2-LEN(SOURCE!I560)), "")&amp;
      SOURCE!J560&amp;      IF(SOURCE!$V$2-LEN(SOURCE!J560) &gt;= 0, REPT(" ",SOURCE!$V$2-LEN(SOURCE!J560)), "")&amp;
  " | "&amp; SOURCE!K560&amp;      IF(SOURCE!$X$2-LEN(SOURCE!K560) &gt;= 0, REPT(" ",SOURCE!$X$2-LEN(SOURCE!K560)), "")&amp;
      "},"&amp;IF(SOURCE!L560&lt;&gt;"",""&amp;SOURCE!L560,"")
 )
)
)</f>
        <v>/*  536 */  { addItemToBuffer,              REGISTER_I,                  "I",                                           "I",                                           (0 &lt;&lt; TAM_MAX_BITS) |     0, CAT_REGS | SLS_UNCHANGED | US_UNCHANGED}, // in a</v>
      </c>
    </row>
    <row r="561" spans="1:1">
      <c r="A561" s="155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",SOURCE!$R$2-LEN(SOURCE!F561)+2), "")&amp;"("&amp;
      SUBSTITUTE(TEXT(SOURCE!G561,"??0"),"  ","")&amp;" &lt;&lt; TAM_MAX_BITS) |"&amp; IF(SOURCE!$S$2-3 &gt;= 0, REPT(" ",SOURCE!$S$2-5+4+1-1-LEN(SUBSTITUTE(SUBSTITUTE(TEXT(SOURCE!H561,"????0"),"  ","")," ",""))), "")&amp;
      SUBSTITUTE(SUBSTITUTE(TEXT(SOURCE!H561,"????0"),"  ","")," ","")&amp;","&amp; IF(SOURCE!$T$2-3 &gt;= 0, REPT(" ",SOURCE!$T$2-3-5), "")&amp;
      SOURCE!I561&amp;" | "&amp; IF(SOURCE!$U$2-LEN(SOURCE!I561) &gt;= 0, REPT(" ",SOURCE!$U$2-LEN(SOURCE!I561)), "")&amp;
      SOURCE!J561&amp;      IF(SOURCE!$V$2-LEN(SOURCE!J561) &gt;= 0, REPT(" ",SOURCE!$V$2-LEN(SOURCE!J561)), "")&amp;
  " | "&amp; SOURCE!K561&amp;      IF(SOURCE!$X$2-LEN(SOURCE!K561) &gt;= 0, REPT(" ",SOURCE!$X$2-LEN(SOURCE!K561)), "")&amp;
      "},"&amp;IF(SOURCE!L561&lt;&gt;"",""&amp;SOURCE!L561,"")
 )
)
)</f>
        <v>/*  537 */  { addItemToBuffer,              REGISTER_J,                  "J",                                           "J",                                           (0 &lt;&lt; TAM_MAX_BITS) |     0, CAT_REGS | SLS_UNCHANGED | US_UNCHANGED}, // different</v>
      </c>
    </row>
    <row r="562" spans="1:1">
      <c r="A562" s="155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",SOURCE!$R$2-LEN(SOURCE!F562)+2), "")&amp;"("&amp;
      SUBSTITUTE(TEXT(SOURCE!G562,"??0"),"  ","")&amp;" &lt;&lt; TAM_MAX_BITS) |"&amp; IF(SOURCE!$S$2-3 &gt;= 0, REPT(" ",SOURCE!$S$2-5+4+1-1-LEN(SUBSTITUTE(SUBSTITUTE(TEXT(SOURCE!H562,"????0"),"  ","")," ",""))), "")&amp;
      SUBSTITUTE(SUBSTITUTE(TEXT(SOURCE!H562,"????0"),"  ","")," ","")&amp;","&amp; IF(SOURCE!$T$2-3 &gt;= 0, REPT(" ",SOURCE!$T$2-3-5), "")&amp;
      SOURCE!I562&amp;" | "&amp; IF(SOURCE!$U$2-LEN(SOURCE!I562) &gt;= 0, REPT(" ",SOURCE!$U$2-LEN(SOURCE!I562)), "")&amp;
      SOURCE!J562&amp;      IF(SOURCE!$V$2-LEN(SOURCE!J562) &gt;= 0, REPT(" ",SOURCE!$V$2-LEN(SOURCE!J562)), "")&amp;
  " | "&amp; SOURCE!K562&amp;      IF(SOURCE!$X$2-LEN(SOURCE!K562) &gt;= 0, REPT(" ",SOURCE!$X$2-LEN(SOURCE!K562)), "")&amp;
      "},"&amp;IF(SOURCE!L562&lt;&gt;"",""&amp;SOURCE!L562,"")
 )
)
)</f>
        <v>/*  538 */  { addItemToBuffer,              REGISTER_K,                  "K",                                           "K",                                           (0 &lt;&lt; TAM_MAX_BITS) |     0, CAT_REGS | SLS_UNCHANGED | US_UNCHANGED}, // order!</v>
      </c>
    </row>
    <row r="563" spans="1:1">
      <c r="A563" s="155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",SOURCE!$R$2-LEN(SOURCE!F563)+2), "")&amp;"("&amp;
      SUBSTITUTE(TEXT(SOURCE!G563,"??0"),"  ","")&amp;" &lt;&lt; TAM_MAX_BITS) |"&amp; IF(SOURCE!$S$2-3 &gt;= 0, REPT(" ",SOURCE!$S$2-5+4+1-1-LEN(SUBSTITUTE(SUBSTITUTE(TEXT(SOURCE!H563,"????0"),"  ","")," ",""))), "")&amp;
      SUBSTITUTE(SUBSTITUTE(TEXT(SOURCE!H563,"????0"),"  ","")," ","")&amp;","&amp; IF(SOURCE!$T$2-3 &gt;= 0, REPT(" ",SOURCE!$T$2-3-5), "")&amp;
      SOURCE!I563&amp;" | "&amp; IF(SOURCE!$U$2-LEN(SOURCE!I563) &gt;= 0, REPT(" ",SOURCE!$U$2-LEN(SOURCE!I563)), "")&amp;
      SOURCE!J563&amp;      IF(SOURCE!$V$2-LEN(SOURCE!J563) &gt;= 0, REPT(" ",SOURCE!$V$2-LEN(SOURCE!J563)), "")&amp;
  " | "&amp; SOURCE!K563&amp;      IF(SOURCE!$X$2-LEN(SOURCE!K563) &gt;= 0, REPT(" ",SOURCE!$X$2-LEN(SOURCE!K563)), "")&amp;
      "},"&amp;IF(SOURCE!L563&lt;&gt;"",""&amp;SOURCE!L563,"")
 )
)
)</f>
        <v>/*  539 */  { addItemToBuffer,              ITM_INDIRECTION,             STD_RIGHT_ARROW,                               STD_RIGHT_ARROW,                               (0 &lt;&lt; TAM_MAX_BITS) |     0, CAT_NONE | SLS_UNCHANGED | US_UNCHANGED},</v>
      </c>
    </row>
    <row r="564" spans="1:1">
      <c r="A564" s="155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",SOURCE!$R$2-LEN(SOURCE!F564)+2), "")&amp;"("&amp;
      SUBSTITUTE(TEXT(SOURCE!G564,"??0"),"  ","")&amp;" &lt;&lt; TAM_MAX_BITS) |"&amp; IF(SOURCE!$S$2-3 &gt;= 0, REPT(" ",SOURCE!$S$2-5+4+1-1-LEN(SUBSTITUTE(SUBSTITUTE(TEXT(SOURCE!H564,"????0"),"  ","")," ",""))), "")&amp;
      SUBSTITUTE(SUBSTITUTE(TEXT(SOURCE!H564,"????0"),"  ","")," ","")&amp;","&amp; IF(SOURCE!$T$2-3 &gt;= 0, REPT(" ",SOURCE!$T$2-3-5), "")&amp;
      SOURCE!I564&amp;" | "&amp; IF(SOURCE!$U$2-LEN(SOURCE!I564) &gt;= 0, REPT(" ",SOURCE!$U$2-LEN(SOURCE!I564)), "")&amp;
      SOURCE!J564&amp;      IF(SOURCE!$V$2-LEN(SOURCE!J564) &gt;= 0, REPT(" ",SOURCE!$V$2-LEN(SOURCE!J564)), "")&amp;
  " | "&amp; SOURCE!K564&amp;      IF(SOURCE!$X$2-LEN(SOURCE!K564) &gt;= 0, REPT(" ",SOURCE!$X$2-LEN(SOURCE!K564)), "")&amp;
      "},"&amp;IF(SOURCE!L564&lt;&gt;"",""&amp;SOURCE!L564,"")
 )
)
)</f>
        <v>/*  540 */  { itemToBeCoded,                NOPARAM,                     "0540",                                        "0540",                                        (0 &lt;&lt; TAM_MAX_BITS) |     0, CAT_FREE | SLS_UNCHANGED | US_UNCHANGED},</v>
      </c>
    </row>
    <row r="565" spans="1:1">
      <c r="A565" s="155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",SOURCE!$R$2-LEN(SOURCE!F565)+2), "")&amp;"("&amp;
      SUBSTITUTE(TEXT(SOURCE!G565,"??0"),"  ","")&amp;" &lt;&lt; TAM_MAX_BITS) |"&amp; IF(SOURCE!$S$2-3 &gt;= 0, REPT(" ",SOURCE!$S$2-5+4+1-1-LEN(SUBSTITUTE(SUBSTITUTE(TEXT(SOURCE!H565,"????0"),"  ","")," ",""))), "")&amp;
      SUBSTITUTE(SUBSTITUTE(TEXT(SOURCE!H565,"????0"),"  ","")," ","")&amp;","&amp; IF(SOURCE!$T$2-3 &gt;= 0, REPT(" ",SOURCE!$T$2-3-5), "")&amp;
      SOURCE!I565&amp;" | "&amp; IF(SOURCE!$U$2-LEN(SOURCE!I565) &gt;= 0, REPT(" ",SOURCE!$U$2-LEN(SOURCE!I565)), "")&amp;
      SOURCE!J565&amp;      IF(SOURCE!$V$2-LEN(SOURCE!J565) &gt;= 0, REPT(" ",SOURCE!$V$2-LEN(SOURCE!J565)), "")&amp;
  " | "&amp; SOURCE!K565&amp;      IF(SOURCE!$X$2-LEN(SOURCE!K565) &gt;= 0, REPT(" ",SOURCE!$X$2-LEN(SOURCE!K565)), "")&amp;
      "},"&amp;IF(SOURCE!L565&lt;&gt;"",""&amp;SOURCE!L565,"")
 )
)
)</f>
        <v>/*  541 */  { itemToBeCoded,                NOPARAM,                     "0541",                                        "0541",                                        (0 &lt;&lt; TAM_MAX_BITS) |     0, CAT_FREE | SLS_UNCHANGED | US_UNCHANGED},</v>
      </c>
    </row>
    <row r="566" spans="1:1">
      <c r="A566" s="155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",SOURCE!$R$2-LEN(SOURCE!F566)+2), "")&amp;"("&amp;
      SUBSTITUTE(TEXT(SOURCE!G566,"??0"),"  ","")&amp;" &lt;&lt; TAM_MAX_BITS) |"&amp; IF(SOURCE!$S$2-3 &gt;= 0, REPT(" ",SOURCE!$S$2-5+4+1-1-LEN(SUBSTITUTE(SUBSTITUTE(TEXT(SOURCE!H566,"????0"),"  ","")," ",""))), "")&amp;
      SUBSTITUTE(SUBSTITUTE(TEXT(SOURCE!H566,"????0"),"  ","")," ","")&amp;","&amp; IF(SOURCE!$T$2-3 &gt;= 0, REPT(" ",SOURCE!$T$2-3-5), "")&amp;
      SOURCE!I566&amp;" | "&amp; IF(SOURCE!$U$2-LEN(SOURCE!I566) &gt;= 0, REPT(" ",SOURCE!$U$2-LEN(SOURCE!I566)), "")&amp;
      SOURCE!J566&amp;      IF(SOURCE!$V$2-LEN(SOURCE!J566) &gt;= 0, REPT(" ",SOURCE!$V$2-LEN(SOURCE!J566)), "")&amp;
  " | "&amp; SOURCE!K566&amp;      IF(SOURCE!$X$2-LEN(SOURCE!K566) &gt;= 0, REPT(" ",SOURCE!$X$2-LEN(SOURCE!K566)), "")&amp;
      "},"&amp;IF(SOURCE!L566&lt;&gt;"",""&amp;SOURCE!L566,"")
 )
)
)</f>
        <v>/*  542 */  { itemToBeCoded,                NOPARAM,                     "0542",                                        "0542",                                        (0 &lt;&lt; TAM_MAX_BITS) |     0, CAT_FREE | SLS_UNCHANGED | US_UNCHANGED},</v>
      </c>
    </row>
    <row r="567" spans="1:1">
      <c r="A567" s="155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",SOURCE!$R$2-LEN(SOURCE!F567)+2), "")&amp;"("&amp;
      SUBSTITUTE(TEXT(SOURCE!G567,"??0"),"  ","")&amp;" &lt;&lt; TAM_MAX_BITS) |"&amp; IF(SOURCE!$S$2-3 &gt;= 0, REPT(" ",SOURCE!$S$2-5+4+1-1-LEN(SUBSTITUTE(SUBSTITUTE(TEXT(SOURCE!H567,"????0"),"  ","")," ",""))), "")&amp;
      SUBSTITUTE(SUBSTITUTE(TEXT(SOURCE!H567,"????0"),"  ","")," ","")&amp;","&amp; IF(SOURCE!$T$2-3 &gt;= 0, REPT(" ",SOURCE!$T$2-3-5), "")&amp;
      SOURCE!I567&amp;" | "&amp; IF(SOURCE!$U$2-LEN(SOURCE!I567) &gt;= 0, REPT(" ",SOURCE!$U$2-LEN(SOURCE!I567)), "")&amp;
      SOURCE!J567&amp;      IF(SOURCE!$V$2-LEN(SOURCE!J567) &gt;= 0, REPT(" ",SOURCE!$V$2-LEN(SOURCE!J567)), "")&amp;
  " | "&amp; SOURCE!K567&amp;      IF(SOURCE!$X$2-LEN(SOURCE!K567) &gt;= 0, REPT(" ",SOURCE!$X$2-LEN(SOURCE!K567)), "")&amp;
      "},"&amp;IF(SOURCE!L567&lt;&gt;"",""&amp;SOURCE!L567,"")
 )
)
)</f>
        <v>/*  543 */  { itemToBeCoded,                NOPARAM,                     "0543",                                        "0543",                                        (0 &lt;&lt; TAM_MAX_BITS) |     0, CAT_FREE | SLS_UNCHANGED | US_UNCHANGED},</v>
      </c>
    </row>
    <row r="568" spans="1:1">
      <c r="A568" s="155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",SOURCE!$R$2-LEN(SOURCE!F568)+2), "")&amp;"("&amp;
      SUBSTITUTE(TEXT(SOURCE!G568,"??0"),"  ","")&amp;" &lt;&lt; TAM_MAX_BITS) |"&amp; IF(SOURCE!$S$2-3 &gt;= 0, REPT(" ",SOURCE!$S$2-5+4+1-1-LEN(SUBSTITUTE(SUBSTITUTE(TEXT(SOURCE!H568,"????0"),"  ","")," ",""))), "")&amp;
      SUBSTITUTE(SUBSTITUTE(TEXT(SOURCE!H568,"????0"),"  ","")," ","")&amp;","&amp; IF(SOURCE!$T$2-3 &gt;= 0, REPT(" ",SOURCE!$T$2-3-5), "")&amp;
      SOURCE!I568&amp;" | "&amp; IF(SOURCE!$U$2-LEN(SOURCE!I568) &gt;= 0, REPT(" ",SOURCE!$U$2-LEN(SOURCE!I568)), "")&amp;
      SOURCE!J568&amp;      IF(SOURCE!$V$2-LEN(SOURCE!J568) &gt;= 0, REPT(" ",SOURCE!$V$2-LEN(SOURCE!J568)), "")&amp;
  " | "&amp; SOURCE!K568&amp;      IF(SOURCE!$X$2-LEN(SOURCE!K568) &gt;= 0, REPT(" ",SOURCE!$X$2-LEN(SOURCE!K568)), "")&amp;
      "},"&amp;IF(SOURCE!L568&lt;&gt;"",""&amp;SOURCE!L568,"")
 )
)
)</f>
        <v>/*  544 */  { itemToBeCoded,                NOPARAM,                     "0544",                                        "0544",                                        (0 &lt;&lt; TAM_MAX_BITS) |     0, CAT_FREE | SLS_UNCHANGED | US_UNCHANGED},</v>
      </c>
    </row>
    <row r="569" spans="1:1">
      <c r="A569" s="155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",SOURCE!$R$2-LEN(SOURCE!F569)+2), "")&amp;"("&amp;
      SUBSTITUTE(TEXT(SOURCE!G569,"??0"),"  ","")&amp;" &lt;&lt; TAM_MAX_BITS) |"&amp; IF(SOURCE!$S$2-3 &gt;= 0, REPT(" ",SOURCE!$S$2-5+4+1-1-LEN(SUBSTITUTE(SUBSTITUTE(TEXT(SOURCE!H569,"????0"),"  ","")," ",""))), "")&amp;
      SUBSTITUTE(SUBSTITUTE(TEXT(SOURCE!H569,"????0"),"  ","")," ","")&amp;","&amp; IF(SOURCE!$T$2-3 &gt;= 0, REPT(" ",SOURCE!$T$2-3-5), "")&amp;
      SOURCE!I569&amp;" | "&amp; IF(SOURCE!$U$2-LEN(SOURCE!I569) &gt;= 0, REPT(" ",SOURCE!$U$2-LEN(SOURCE!I569)), "")&amp;
      SOURCE!J569&amp;      IF(SOURCE!$V$2-LEN(SOURCE!J569) &gt;= 0, REPT(" ",SOURCE!$V$2-LEN(SOURCE!J569)), "")&amp;
  " | "&amp; SOURCE!K569&amp;      IF(SOURCE!$X$2-LEN(SOURCE!K569) &gt;= 0, REPT(" ",SOURCE!$X$2-LEN(SOURCE!K569)), "")&amp;
      "},"&amp;IF(SOURCE!L569&lt;&gt;"",""&amp;SOURCE!L569,"")
 )
)
)</f>
        <v>/*  545 */  { itemToBeCoded,                NOPARAM,                     "0545",                                        "0545",                                        (0 &lt;&lt; TAM_MAX_BITS) |     0, CAT_FREE | SLS_UNCHANGED | US_UNCHANGED},</v>
      </c>
    </row>
    <row r="570" spans="1:1">
      <c r="A570" s="155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",SOURCE!$R$2-LEN(SOURCE!F570)+2), "")&amp;"("&amp;
      SUBSTITUTE(TEXT(SOURCE!G570,"??0"),"  ","")&amp;" &lt;&lt; TAM_MAX_BITS) |"&amp; IF(SOURCE!$S$2-3 &gt;= 0, REPT(" ",SOURCE!$S$2-5+4+1-1-LEN(SUBSTITUTE(SUBSTITUTE(TEXT(SOURCE!H570,"????0"),"  ","")," ",""))), "")&amp;
      SUBSTITUTE(SUBSTITUTE(TEXT(SOURCE!H570,"????0"),"  ","")," ","")&amp;","&amp; IF(SOURCE!$T$2-3 &gt;= 0, REPT(" ",SOURCE!$T$2-3-5), "")&amp;
      SOURCE!I570&amp;" | "&amp; IF(SOURCE!$U$2-LEN(SOURCE!I570) &gt;= 0, REPT(" ",SOURCE!$U$2-LEN(SOURCE!I570)), "")&amp;
      SOURCE!J570&amp;      IF(SOURCE!$V$2-LEN(SOURCE!J570) &gt;= 0, REPT(" ",SOURCE!$V$2-LEN(SOURCE!J570)), "")&amp;
  " | "&amp; SOURCE!K570&amp;      IF(SOURCE!$X$2-LEN(SOURCE!K570) &gt;= 0, REPT(" ",SOURCE!$X$2-LEN(SOURCE!K570)), "")&amp;
      "},"&amp;IF(SOURCE!L570&lt;&gt;"",""&amp;SOURCE!L570,"")
 )
)
)</f>
        <v>/*  546 */  { itemToBeCoded,                NOPARAM,                     "0546",                                        "0546",                                        (0 &lt;&lt; TAM_MAX_BITS) |     0, CAT_FREE | SLS_UNCHANGED | US_UNCHANGED},</v>
      </c>
    </row>
    <row r="571" spans="1:1">
      <c r="A571" s="155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",SOURCE!$R$2-LEN(SOURCE!F571)+2), "")&amp;"("&amp;
      SUBSTITUTE(TEXT(SOURCE!G571,"??0"),"  ","")&amp;" &lt;&lt; TAM_MAX_BITS) |"&amp; IF(SOURCE!$S$2-3 &gt;= 0, REPT(" ",SOURCE!$S$2-5+4+1-1-LEN(SUBSTITUTE(SUBSTITUTE(TEXT(SOURCE!H571,"????0"),"  ","")," ",""))), "")&amp;
      SUBSTITUTE(SUBSTITUTE(TEXT(SOURCE!H571,"????0"),"  ","")," ","")&amp;","&amp; IF(SOURCE!$T$2-3 &gt;= 0, REPT(" ",SOURCE!$T$2-3-5), "")&amp;
      SOURCE!I571&amp;" | "&amp; IF(SOURCE!$U$2-LEN(SOURCE!I571) &gt;= 0, REPT(" ",SOURCE!$U$2-LEN(SOURCE!I571)), "")&amp;
      SOURCE!J571&amp;      IF(SOURCE!$V$2-LEN(SOURCE!J571) &gt;= 0, REPT(" ",SOURCE!$V$2-LEN(SOURCE!J571)), "")&amp;
  " | "&amp; SOURCE!K571&amp;      IF(SOURCE!$X$2-LEN(SOURCE!K571) &gt;= 0, REPT(" ",SOURCE!$X$2-LEN(SOURCE!K571)), "")&amp;
      "},"&amp;IF(SOURCE!L571&lt;&gt;"",""&amp;SOURCE!L571,"")
 )
)
)</f>
        <v>/*  547 */  { itemToBeCoded,                NOPARAM,                     "0547",                                        "0547",                                        (0 &lt;&lt; TAM_MAX_BITS) |     0, CAT_FREE | SLS_UNCHANGED | US_UNCHANGED},</v>
      </c>
    </row>
    <row r="572" spans="1:1">
      <c r="A572" s="155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",SOURCE!$R$2-LEN(SOURCE!F572)+2), "")&amp;"("&amp;
      SUBSTITUTE(TEXT(SOURCE!G572,"??0"),"  ","")&amp;" &lt;&lt; TAM_MAX_BITS) |"&amp; IF(SOURCE!$S$2-3 &gt;= 0, REPT(" ",SOURCE!$S$2-5+4+1-1-LEN(SUBSTITUTE(SUBSTITUTE(TEXT(SOURCE!H572,"????0"),"  ","")," ",""))), "")&amp;
      SUBSTITUTE(SUBSTITUTE(TEXT(SOURCE!H572,"????0"),"  ","")," ","")&amp;","&amp; IF(SOURCE!$T$2-3 &gt;= 0, REPT(" ",SOURCE!$T$2-3-5), "")&amp;
      SOURCE!I572&amp;" | "&amp; IF(SOURCE!$U$2-LEN(SOURCE!I572) &gt;= 0, REPT(" ",SOURCE!$U$2-LEN(SOURCE!I572)), "")&amp;
      SOURCE!J572&amp;      IF(SOURCE!$V$2-LEN(SOURCE!J572) &gt;= 0, REPT(" ",SOURCE!$V$2-LEN(SOURCE!J572)), "")&amp;
  " | "&amp; SOURCE!K572&amp;      IF(SOURCE!$X$2-LEN(SOURCE!K572) &gt;= 0, REPT(" ",SOURCE!$X$2-LEN(SOURCE!K572)), "")&amp;
      "},"&amp;IF(SOURCE!L572&lt;&gt;"",""&amp;SOURCE!L572,"")
 )
)
)</f>
        <v>/*  548 */  { addItemToBuffer,              ITM_0,                       "",                                            "0",                                           (0 &lt;&lt; TAM_MAX_BITS) |     0, CAT_NONE | SLS_UNCHANGED | US_UNCHANGED},</v>
      </c>
    </row>
    <row r="573" spans="1:1">
      <c r="A573" s="155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",SOURCE!$R$2-LEN(SOURCE!F573)+2), "")&amp;"("&amp;
      SUBSTITUTE(TEXT(SOURCE!G573,"??0"),"  ","")&amp;" &lt;&lt; TAM_MAX_BITS) |"&amp; IF(SOURCE!$S$2-3 &gt;= 0, REPT(" ",SOURCE!$S$2-5+4+1-1-LEN(SUBSTITUTE(SUBSTITUTE(TEXT(SOURCE!H573,"????0"),"  ","")," ",""))), "")&amp;
      SUBSTITUTE(SUBSTITUTE(TEXT(SOURCE!H573,"????0"),"  ","")," ","")&amp;","&amp; IF(SOURCE!$T$2-3 &gt;= 0, REPT(" ",SOURCE!$T$2-3-5), "")&amp;
      SOURCE!I573&amp;" | "&amp; IF(SOURCE!$U$2-LEN(SOURCE!I573) &gt;= 0, REPT(" ",SOURCE!$U$2-LEN(SOURCE!I573)), "")&amp;
      SOURCE!J573&amp;      IF(SOURCE!$V$2-LEN(SOURCE!J573) &gt;= 0, REPT(" ",SOURCE!$V$2-LEN(SOURCE!J573)), "")&amp;
  " | "&amp; SOURCE!K573&amp;      IF(SOURCE!$X$2-LEN(SOURCE!K573) &gt;= 0, REPT(" ",SOURCE!$X$2-LEN(SOURCE!K573)), "")&amp;
      "},"&amp;IF(SOURCE!L573&lt;&gt;"",""&amp;SOURCE!L573,"")
 )
)
)</f>
        <v>/*  549 */  { addItemToBuffer,              ITM_1,                       "",                                            "1",                                           (0 &lt;&lt; TAM_MAX_BITS) |     0, CAT_NONE | SLS_UNCHANGED | US_UNCHANGED},</v>
      </c>
    </row>
    <row r="574" spans="1:1">
      <c r="A574" s="155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",SOURCE!$R$2-LEN(SOURCE!F574)+2), "")&amp;"("&amp;
      SUBSTITUTE(TEXT(SOURCE!G574,"??0"),"  ","")&amp;" &lt;&lt; TAM_MAX_BITS) |"&amp; IF(SOURCE!$S$2-3 &gt;= 0, REPT(" ",SOURCE!$S$2-5+4+1-1-LEN(SUBSTITUTE(SUBSTITUTE(TEXT(SOURCE!H574,"????0"),"  ","")," ",""))), "")&amp;
      SUBSTITUTE(SUBSTITUTE(TEXT(SOURCE!H574,"????0"),"  ","")," ","")&amp;","&amp; IF(SOURCE!$T$2-3 &gt;= 0, REPT(" ",SOURCE!$T$2-3-5), "")&amp;
      SOURCE!I574&amp;" | "&amp; IF(SOURCE!$U$2-LEN(SOURCE!I574) &gt;= 0, REPT(" ",SOURCE!$U$2-LEN(SOURCE!I574)), "")&amp;
      SOURCE!J574&amp;      IF(SOURCE!$V$2-LEN(SOURCE!J574) &gt;= 0, REPT(" ",SOURCE!$V$2-LEN(SOURCE!J574)), "")&amp;
  " | "&amp; SOURCE!K574&amp;      IF(SOURCE!$X$2-LEN(SOURCE!K574) &gt;= 0, REPT(" ",SOURCE!$X$2-LEN(SOURCE!K574)), "")&amp;
      "},"&amp;IF(SOURCE!L574&lt;&gt;"",""&amp;SOURCE!L574,"")
 )
)
)</f>
        <v>/*  550 */  { addItemToBuffer,              ITM_2,                       "",                                            "2",                                           (0 &lt;&lt; TAM_MAX_BITS) |     0, CAT_NONE | SLS_UNCHANGED | US_UNCHANGED},</v>
      </c>
    </row>
    <row r="575" spans="1:1">
      <c r="A575" s="155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",SOURCE!$R$2-LEN(SOURCE!F575)+2), "")&amp;"("&amp;
      SUBSTITUTE(TEXT(SOURCE!G575,"??0"),"  ","")&amp;" &lt;&lt; TAM_MAX_BITS) |"&amp; IF(SOURCE!$S$2-3 &gt;= 0, REPT(" ",SOURCE!$S$2-5+4+1-1-LEN(SUBSTITUTE(SUBSTITUTE(TEXT(SOURCE!H575,"????0"),"  ","")," ",""))), "")&amp;
      SUBSTITUTE(SUBSTITUTE(TEXT(SOURCE!H575,"????0"),"  ","")," ","")&amp;","&amp; IF(SOURCE!$T$2-3 &gt;= 0, REPT(" ",SOURCE!$T$2-3-5), "")&amp;
      SOURCE!I575&amp;" | "&amp; IF(SOURCE!$U$2-LEN(SOURCE!I575) &gt;= 0, REPT(" ",SOURCE!$U$2-LEN(SOURCE!I575)), "")&amp;
      SOURCE!J575&amp;      IF(SOURCE!$V$2-LEN(SOURCE!J575) &gt;= 0, REPT(" ",SOURCE!$V$2-LEN(SOURCE!J575)), "")&amp;
  " | "&amp; SOURCE!K575&amp;      IF(SOURCE!$X$2-LEN(SOURCE!K575) &gt;= 0, REPT(" ",SOURCE!$X$2-LEN(SOURCE!K575)), "")&amp;
      "},"&amp;IF(SOURCE!L575&lt;&gt;"",""&amp;SOURCE!L575,"")
 )
)
)</f>
        <v>/*  551 */  { addItemToBuffer,              ITM_3,                       "",                                            "3",                                           (0 &lt;&lt; TAM_MAX_BITS) |     0, CAT_NONE | SLS_UNCHANGED | US_UNCHANGED},</v>
      </c>
    </row>
    <row r="576" spans="1:1">
      <c r="A576" s="155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",SOURCE!$R$2-LEN(SOURCE!F576)+2), "")&amp;"("&amp;
      SUBSTITUTE(TEXT(SOURCE!G576,"??0"),"  ","")&amp;" &lt;&lt; TAM_MAX_BITS) |"&amp; IF(SOURCE!$S$2-3 &gt;= 0, REPT(" ",SOURCE!$S$2-5+4+1-1-LEN(SUBSTITUTE(SUBSTITUTE(TEXT(SOURCE!H576,"????0"),"  ","")," ",""))), "")&amp;
      SUBSTITUTE(SUBSTITUTE(TEXT(SOURCE!H576,"????0"),"  ","")," ","")&amp;","&amp; IF(SOURCE!$T$2-3 &gt;= 0, REPT(" ",SOURCE!$T$2-3-5), "")&amp;
      SOURCE!I576&amp;" | "&amp; IF(SOURCE!$U$2-LEN(SOURCE!I576) &gt;= 0, REPT(" ",SOURCE!$U$2-LEN(SOURCE!I576)), "")&amp;
      SOURCE!J576&amp;      IF(SOURCE!$V$2-LEN(SOURCE!J576) &gt;= 0, REPT(" ",SOURCE!$V$2-LEN(SOURCE!J576)), "")&amp;
  " | "&amp; SOURCE!K576&amp;      IF(SOURCE!$X$2-LEN(SOURCE!K576) &gt;= 0, REPT(" ",SOURCE!$X$2-LEN(SOURCE!K576)), "")&amp;
      "},"&amp;IF(SOURCE!L576&lt;&gt;"",""&amp;SOURCE!L576,"")
 )
)
)</f>
        <v>/*  552 */  { addItemToBuffer,              ITM_4,                       "",                                            "4",                                           (0 &lt;&lt; TAM_MAX_BITS) |     0, CAT_NONE | SLS_UNCHANGED | US_UNCHANGED},</v>
      </c>
    </row>
    <row r="577" spans="1:1">
      <c r="A577" s="155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",SOURCE!$R$2-LEN(SOURCE!F577)+2), "")&amp;"("&amp;
      SUBSTITUTE(TEXT(SOURCE!G577,"??0"),"  ","")&amp;" &lt;&lt; TAM_MAX_BITS) |"&amp; IF(SOURCE!$S$2-3 &gt;= 0, REPT(" ",SOURCE!$S$2-5+4+1-1-LEN(SUBSTITUTE(SUBSTITUTE(TEXT(SOURCE!H577,"????0"),"  ","")," ",""))), "")&amp;
      SUBSTITUTE(SUBSTITUTE(TEXT(SOURCE!H577,"????0"),"  ","")," ","")&amp;","&amp; IF(SOURCE!$T$2-3 &gt;= 0, REPT(" ",SOURCE!$T$2-3-5), "")&amp;
      SOURCE!I577&amp;" | "&amp; IF(SOURCE!$U$2-LEN(SOURCE!I577) &gt;= 0, REPT(" ",SOURCE!$U$2-LEN(SOURCE!I577)), "")&amp;
      SOURCE!J577&amp;      IF(SOURCE!$V$2-LEN(SOURCE!J577) &gt;= 0, REPT(" ",SOURCE!$V$2-LEN(SOURCE!J577)), "")&amp;
  " | "&amp; SOURCE!K577&amp;      IF(SOURCE!$X$2-LEN(SOURCE!K577) &gt;= 0, REPT(" ",SOURCE!$X$2-LEN(SOURCE!K577)), "")&amp;
      "},"&amp;IF(SOURCE!L577&lt;&gt;"",""&amp;SOURCE!L577,"")
 )
)
)</f>
        <v>/*  553 */  { addItemToBuffer,              ITM_5,                       "",                                            "5",                                           (0 &lt;&lt; TAM_MAX_BITS) |     0, CAT_NONE | SLS_UNCHANGED | US_UNCHANGED},</v>
      </c>
    </row>
    <row r="578" spans="1:1">
      <c r="A578" s="155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",SOURCE!$R$2-LEN(SOURCE!F578)+2), "")&amp;"("&amp;
      SUBSTITUTE(TEXT(SOURCE!G578,"??0"),"  ","")&amp;" &lt;&lt; TAM_MAX_BITS) |"&amp; IF(SOURCE!$S$2-3 &gt;= 0, REPT(" ",SOURCE!$S$2-5+4+1-1-LEN(SUBSTITUTE(SUBSTITUTE(TEXT(SOURCE!H578,"????0"),"  ","")," ",""))), "")&amp;
      SUBSTITUTE(SUBSTITUTE(TEXT(SOURCE!H578,"????0"),"  ","")," ","")&amp;","&amp; IF(SOURCE!$T$2-3 &gt;= 0, REPT(" ",SOURCE!$T$2-3-5), "")&amp;
      SOURCE!I578&amp;" | "&amp; IF(SOURCE!$U$2-LEN(SOURCE!I578) &gt;= 0, REPT(" ",SOURCE!$U$2-LEN(SOURCE!I578)), "")&amp;
      SOURCE!J578&amp;      IF(SOURCE!$V$2-LEN(SOURCE!J578) &gt;= 0, REPT(" ",SOURCE!$V$2-LEN(SOURCE!J578)), "")&amp;
  " | "&amp; SOURCE!K578&amp;      IF(SOURCE!$X$2-LEN(SOURCE!K578) &gt;= 0, REPT(" ",SOURCE!$X$2-LEN(SOURCE!K578)), "")&amp;
      "},"&amp;IF(SOURCE!L578&lt;&gt;"",""&amp;SOURCE!L578,"")
 )
)
)</f>
        <v>/*  554 */  { addItemToBuffer,              ITM_6,                       "",                                            "6",                                           (0 &lt;&lt; TAM_MAX_BITS) |     0, CAT_NONE | SLS_UNCHANGED | US_UNCHANGED},</v>
      </c>
    </row>
    <row r="579" spans="1:1">
      <c r="A579" s="155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",SOURCE!$R$2-LEN(SOURCE!F579)+2), "")&amp;"("&amp;
      SUBSTITUTE(TEXT(SOURCE!G579,"??0"),"  ","")&amp;" &lt;&lt; TAM_MAX_BITS) |"&amp; IF(SOURCE!$S$2-3 &gt;= 0, REPT(" ",SOURCE!$S$2-5+4+1-1-LEN(SUBSTITUTE(SUBSTITUTE(TEXT(SOURCE!H579,"????0"),"  ","")," ",""))), "")&amp;
      SUBSTITUTE(SUBSTITUTE(TEXT(SOURCE!H579,"????0"),"  ","")," ","")&amp;","&amp; IF(SOURCE!$T$2-3 &gt;= 0, REPT(" ",SOURCE!$T$2-3-5), "")&amp;
      SOURCE!I579&amp;" | "&amp; IF(SOURCE!$U$2-LEN(SOURCE!I579) &gt;= 0, REPT(" ",SOURCE!$U$2-LEN(SOURCE!I579)), "")&amp;
      SOURCE!J579&amp;      IF(SOURCE!$V$2-LEN(SOURCE!J579) &gt;= 0, REPT(" ",SOURCE!$V$2-LEN(SOURCE!J579)), "")&amp;
  " | "&amp; SOURCE!K579&amp;      IF(SOURCE!$X$2-LEN(SOURCE!K579) &gt;= 0, REPT(" ",SOURCE!$X$2-LEN(SOURCE!K579)), "")&amp;
      "},"&amp;IF(SOURCE!L579&lt;&gt;"",""&amp;SOURCE!L579,"")
 )
)
)</f>
        <v>/*  555 */  { addItemToBuffer,              ITM_7,                       "",                                            "7",                                           (0 &lt;&lt; TAM_MAX_BITS) |     0, CAT_NONE | SLS_UNCHANGED | US_UNCHANGED},</v>
      </c>
    </row>
    <row r="580" spans="1:1">
      <c r="A580" s="155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",SOURCE!$R$2-LEN(SOURCE!F580)+2), "")&amp;"("&amp;
      SUBSTITUTE(TEXT(SOURCE!G580,"??0"),"  ","")&amp;" &lt;&lt; TAM_MAX_BITS) |"&amp; IF(SOURCE!$S$2-3 &gt;= 0, REPT(" ",SOURCE!$S$2-5+4+1-1-LEN(SUBSTITUTE(SUBSTITUTE(TEXT(SOURCE!H580,"????0"),"  ","")," ",""))), "")&amp;
      SUBSTITUTE(SUBSTITUTE(TEXT(SOURCE!H580,"????0"),"  ","")," ","")&amp;","&amp; IF(SOURCE!$T$2-3 &gt;= 0, REPT(" ",SOURCE!$T$2-3-5), "")&amp;
      SOURCE!I580&amp;" | "&amp; IF(SOURCE!$U$2-LEN(SOURCE!I580) &gt;= 0, REPT(" ",SOURCE!$U$2-LEN(SOURCE!I580)), "")&amp;
      SOURCE!J580&amp;      IF(SOURCE!$V$2-LEN(SOURCE!J580) &gt;= 0, REPT(" ",SOURCE!$V$2-LEN(SOURCE!J580)), "")&amp;
  " | "&amp; SOURCE!K580&amp;      IF(SOURCE!$X$2-LEN(SOURCE!K580) &gt;= 0, REPT(" ",SOURCE!$X$2-LEN(SOURCE!K580)), "")&amp;
      "},"&amp;IF(SOURCE!L580&lt;&gt;"",""&amp;SOURCE!L580,"")
 )
)
)</f>
        <v>/*  556 */  { addItemToBuffer,              ITM_8,                       "",                                            "8",                                           (0 &lt;&lt; TAM_MAX_BITS) |     0, CAT_NONE | SLS_UNCHANGED | US_UNCHANGED},</v>
      </c>
    </row>
    <row r="581" spans="1:1">
      <c r="A581" s="155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",SOURCE!$R$2-LEN(SOURCE!F581)+2), "")&amp;"("&amp;
      SUBSTITUTE(TEXT(SOURCE!G581,"??0"),"  ","")&amp;" &lt;&lt; TAM_MAX_BITS) |"&amp; IF(SOURCE!$S$2-3 &gt;= 0, REPT(" ",SOURCE!$S$2-5+4+1-1-LEN(SUBSTITUTE(SUBSTITUTE(TEXT(SOURCE!H581,"????0"),"  ","")," ",""))), "")&amp;
      SUBSTITUTE(SUBSTITUTE(TEXT(SOURCE!H581,"????0"),"  ","")," ","")&amp;","&amp; IF(SOURCE!$T$2-3 &gt;= 0, REPT(" ",SOURCE!$T$2-3-5), "")&amp;
      SOURCE!I581&amp;" | "&amp; IF(SOURCE!$U$2-LEN(SOURCE!I581) &gt;= 0, REPT(" ",SOURCE!$U$2-LEN(SOURCE!I581)), "")&amp;
      SOURCE!J581&amp;      IF(SOURCE!$V$2-LEN(SOURCE!J581) &gt;= 0, REPT(" ",SOURCE!$V$2-LEN(SOURCE!J581)), "")&amp;
  " | "&amp; SOURCE!K581&amp;      IF(SOURCE!$X$2-LEN(SOURCE!K581) &gt;= 0, REPT(" ",SOURCE!$X$2-LEN(SOURCE!K581)), "")&amp;
      "},"&amp;IF(SOURCE!L581&lt;&gt;"",""&amp;SOURCE!L581,"")
 )
)
)</f>
        <v>/*  557 */  { addItemToBuffer,              ITM_9,                       "",                                            "9",                                           (0 &lt;&lt; TAM_MAX_BITS) |     0, CAT_NONE | SLS_UNCHANGED | US_UNCHANGED},</v>
      </c>
    </row>
    <row r="582" spans="1:1">
      <c r="A582" s="155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",SOURCE!$R$2-LEN(SOURCE!F582)+2), "")&amp;"("&amp;
      SUBSTITUTE(TEXT(SOURCE!G582,"??0"),"  ","")&amp;" &lt;&lt; TAM_MAX_BITS) |"&amp; IF(SOURCE!$S$2-3 &gt;= 0, REPT(" ",SOURCE!$S$2-5+4+1-1-LEN(SUBSTITUTE(SUBSTITUTE(TEXT(SOURCE!H582,"????0"),"  ","")," ",""))), "")&amp;
      SUBSTITUTE(SUBSTITUTE(TEXT(SOURCE!H582,"????0"),"  ","")," ","")&amp;","&amp; IF(SOURCE!$T$2-3 &gt;= 0, REPT(" ",SOURCE!$T$2-3-5), "")&amp;
      SOURCE!I582&amp;" | "&amp; IF(SOURCE!$U$2-LEN(SOURCE!I582) &gt;= 0, REPT(" ",SOURCE!$U$2-LEN(SOURCE!I582)), "")&amp;
      SOURCE!J582&amp;      IF(SOURCE!$V$2-LEN(SOURCE!J582) &gt;= 0, REPT(" ",SOURCE!$V$2-LEN(SOURCE!J582)), "")&amp;
  " | "&amp; SOURCE!K582&amp;      IF(SOURCE!$X$2-LEN(SOURCE!K582) &gt;= 0, REPT(" ",SOURCE!$X$2-LEN(SOURCE!K582)), "")&amp;
      "},"&amp;IF(SOURCE!L582&lt;&gt;"",""&amp;SOURCE!L582,"")
 )
)
)</f>
        <v>/*  558 */  { addItemToBuffer,              ITM_A,                       "A",                                           "A",                                           (0 &lt;&lt; TAM_MAX_BITS) |     0, CAT_AINT | SLS_UNCHANGED | US_UNCHANGED},</v>
      </c>
    </row>
    <row r="583" spans="1:1">
      <c r="A583" s="155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",SOURCE!$R$2-LEN(SOURCE!F583)+2), "")&amp;"("&amp;
      SUBSTITUTE(TEXT(SOURCE!G583,"??0"),"  ","")&amp;" &lt;&lt; TAM_MAX_BITS) |"&amp; IF(SOURCE!$S$2-3 &gt;= 0, REPT(" ",SOURCE!$S$2-5+4+1-1-LEN(SUBSTITUTE(SUBSTITUTE(TEXT(SOURCE!H583,"????0"),"  ","")," ",""))), "")&amp;
      SUBSTITUTE(SUBSTITUTE(TEXT(SOURCE!H583,"????0"),"  ","")," ","")&amp;","&amp; IF(SOURCE!$T$2-3 &gt;= 0, REPT(" ",SOURCE!$T$2-3-5), "")&amp;
      SOURCE!I583&amp;" | "&amp; IF(SOURCE!$U$2-LEN(SOURCE!I583) &gt;= 0, REPT(" ",SOURCE!$U$2-LEN(SOURCE!I583)), "")&amp;
      SOURCE!J583&amp;      IF(SOURCE!$V$2-LEN(SOURCE!J583) &gt;= 0, REPT(" ",SOURCE!$V$2-LEN(SOURCE!J583)), "")&amp;
  " | "&amp; SOURCE!K583&amp;      IF(SOURCE!$X$2-LEN(SOURCE!K583) &gt;= 0, REPT(" ",SOURCE!$X$2-LEN(SOURCE!K583)), "")&amp;
      "},"&amp;IF(SOURCE!L583&lt;&gt;"",""&amp;SOURCE!L583,"")
 )
)
)</f>
        <v>/*  559 */  { addItemToBuffer,              ITM_B,                       "B",                                           "B",                                           (0 &lt;&lt; TAM_MAX_BITS) |     0, CAT_AINT | SLS_UNCHANGED | US_UNCHANGED},</v>
      </c>
    </row>
    <row r="584" spans="1:1">
      <c r="A584" s="155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",SOURCE!$R$2-LEN(SOURCE!F584)+2), "")&amp;"("&amp;
      SUBSTITUTE(TEXT(SOURCE!G584,"??0"),"  ","")&amp;" &lt;&lt; TAM_MAX_BITS) |"&amp; IF(SOURCE!$S$2-3 &gt;= 0, REPT(" ",SOURCE!$S$2-5+4+1-1-LEN(SUBSTITUTE(SUBSTITUTE(TEXT(SOURCE!H584,"????0"),"  ","")," ",""))), "")&amp;
      SUBSTITUTE(SUBSTITUTE(TEXT(SOURCE!H584,"????0"),"  ","")," ","")&amp;","&amp; IF(SOURCE!$T$2-3 &gt;= 0, REPT(" ",SOURCE!$T$2-3-5), "")&amp;
      SOURCE!I584&amp;" | "&amp; IF(SOURCE!$U$2-LEN(SOURCE!I584) &gt;= 0, REPT(" ",SOURCE!$U$2-LEN(SOURCE!I584)), "")&amp;
      SOURCE!J584&amp;      IF(SOURCE!$V$2-LEN(SOURCE!J584) &gt;= 0, REPT(" ",SOURCE!$V$2-LEN(SOURCE!J584)), "")&amp;
  " | "&amp; SOURCE!K584&amp;      IF(SOURCE!$X$2-LEN(SOURCE!K584) &gt;= 0, REPT(" ",SOURCE!$X$2-LEN(SOURCE!K584)), "")&amp;
      "},"&amp;IF(SOURCE!L584&lt;&gt;"",""&amp;SOURCE!L584,"")
 )
)
)</f>
        <v>/*  560 */  { addItemToBuffer,              ITM_C,                       "C",                                           "C",                                           (0 &lt;&lt; TAM_MAX_BITS) |     0, CAT_AINT | SLS_UNCHANGED | US_UNCHANGED},</v>
      </c>
    </row>
    <row r="585" spans="1:1">
      <c r="A585" s="155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",SOURCE!$R$2-LEN(SOURCE!F585)+2), "")&amp;"("&amp;
      SUBSTITUTE(TEXT(SOURCE!G585,"??0"),"  ","")&amp;" &lt;&lt; TAM_MAX_BITS) |"&amp; IF(SOURCE!$S$2-3 &gt;= 0, REPT(" ",SOURCE!$S$2-5+4+1-1-LEN(SUBSTITUTE(SUBSTITUTE(TEXT(SOURCE!H585,"????0"),"  ","")," ",""))), "")&amp;
      SUBSTITUTE(SUBSTITUTE(TEXT(SOURCE!H585,"????0"),"  ","")," ","")&amp;","&amp; IF(SOURCE!$T$2-3 &gt;= 0, REPT(" ",SOURCE!$T$2-3-5), "")&amp;
      SOURCE!I585&amp;" | "&amp; IF(SOURCE!$U$2-LEN(SOURCE!I585) &gt;= 0, REPT(" ",SOURCE!$U$2-LEN(SOURCE!I585)), "")&amp;
      SOURCE!J585&amp;      IF(SOURCE!$V$2-LEN(SOURCE!J585) &gt;= 0, REPT(" ",SOURCE!$V$2-LEN(SOURCE!J585)), "")&amp;
  " | "&amp; SOURCE!K585&amp;      IF(SOURCE!$X$2-LEN(SOURCE!K585) &gt;= 0, REPT(" ",SOURCE!$X$2-LEN(SOURCE!K585)), "")&amp;
      "},"&amp;IF(SOURCE!L585&lt;&gt;"",""&amp;SOURCE!L585,"")
 )
)
)</f>
        <v>/*  561 */  { addItemToBuffer,              ITM_D,                       "D",                                           "D",                                           (0 &lt;&lt; TAM_MAX_BITS) |     0, CAT_AINT | SLS_UNCHANGED | US_UNCHANGED},</v>
      </c>
    </row>
    <row r="586" spans="1:1">
      <c r="A586" s="155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",SOURCE!$R$2-LEN(SOURCE!F586)+2), "")&amp;"("&amp;
      SUBSTITUTE(TEXT(SOURCE!G586,"??0"),"  ","")&amp;" &lt;&lt; TAM_MAX_BITS) |"&amp; IF(SOURCE!$S$2-3 &gt;= 0, REPT(" ",SOURCE!$S$2-5+4+1-1-LEN(SUBSTITUTE(SUBSTITUTE(TEXT(SOURCE!H586,"????0"),"  ","")," ",""))), "")&amp;
      SUBSTITUTE(SUBSTITUTE(TEXT(SOURCE!H586,"????0"),"  ","")," ","")&amp;","&amp; IF(SOURCE!$T$2-3 &gt;= 0, REPT(" ",SOURCE!$T$2-3-5), "")&amp;
      SOURCE!I586&amp;" | "&amp; IF(SOURCE!$U$2-LEN(SOURCE!I586) &gt;= 0, REPT(" ",SOURCE!$U$2-LEN(SOURCE!I586)), "")&amp;
      SOURCE!J586&amp;      IF(SOURCE!$V$2-LEN(SOURCE!J586) &gt;= 0, REPT(" ",SOURCE!$V$2-LEN(SOURCE!J586)), "")&amp;
  " | "&amp; SOURCE!K586&amp;      IF(SOURCE!$X$2-LEN(SOURCE!K586) &gt;= 0, REPT(" ",SOURCE!$X$2-LEN(SOURCE!K586)), "")&amp;
      "},"&amp;IF(SOURCE!L586&lt;&gt;"",""&amp;SOURCE!L586,"")
 )
)
)</f>
        <v>/*  562 */  { addItemToBuffer,              ITM_E,                       "E",                                           "E",                                           (0 &lt;&lt; TAM_MAX_BITS) |     0, CAT_AINT | SLS_UNCHANGED | US_UNCHANGED},</v>
      </c>
    </row>
    <row r="587" spans="1:1">
      <c r="A587" s="155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",SOURCE!$R$2-LEN(SOURCE!F587)+2), "")&amp;"("&amp;
      SUBSTITUTE(TEXT(SOURCE!G587,"??0"),"  ","")&amp;" &lt;&lt; TAM_MAX_BITS) |"&amp; IF(SOURCE!$S$2-3 &gt;= 0, REPT(" ",SOURCE!$S$2-5+4+1-1-LEN(SUBSTITUTE(SUBSTITUTE(TEXT(SOURCE!H587,"????0"),"  ","")," ",""))), "")&amp;
      SUBSTITUTE(SUBSTITUTE(TEXT(SOURCE!H587,"????0"),"  ","")," ","")&amp;","&amp; IF(SOURCE!$T$2-3 &gt;= 0, REPT(" ",SOURCE!$T$2-3-5), "")&amp;
      SOURCE!I587&amp;" | "&amp; IF(SOURCE!$U$2-LEN(SOURCE!I587) &gt;= 0, REPT(" ",SOURCE!$U$2-LEN(SOURCE!I587)), "")&amp;
      SOURCE!J587&amp;      IF(SOURCE!$V$2-LEN(SOURCE!J587) &gt;= 0, REPT(" ",SOURCE!$V$2-LEN(SOURCE!J587)), "")&amp;
  " | "&amp; SOURCE!K587&amp;      IF(SOURCE!$X$2-LEN(SOURCE!K587) &gt;= 0, REPT(" ",SOURCE!$X$2-LEN(SOURCE!K587)), "")&amp;
      "},"&amp;IF(SOURCE!L587&lt;&gt;"",""&amp;SOURCE!L587,"")
 )
)
)</f>
        <v>/*  563 */  { addItemToBuffer,              ITM_F,                       "F",                                           "F",                                           (0 &lt;&lt; TAM_MAX_BITS) |     0, CAT_AINT | SLS_UNCHANGED | US_UNCHANGED},</v>
      </c>
    </row>
    <row r="588" spans="1:1">
      <c r="A588" s="155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",SOURCE!$R$2-LEN(SOURCE!F588)+2), "")&amp;"("&amp;
      SUBSTITUTE(TEXT(SOURCE!G588,"??0"),"  ","")&amp;" &lt;&lt; TAM_MAX_BITS) |"&amp; IF(SOURCE!$S$2-3 &gt;= 0, REPT(" ",SOURCE!$S$2-5+4+1-1-LEN(SUBSTITUTE(SUBSTITUTE(TEXT(SOURCE!H588,"????0"),"  ","")," ",""))), "")&amp;
      SUBSTITUTE(SUBSTITUTE(TEXT(SOURCE!H588,"????0"),"  ","")," ","")&amp;","&amp; IF(SOURCE!$T$2-3 &gt;= 0, REPT(" ",SOURCE!$T$2-3-5), "")&amp;
      SOURCE!I588&amp;" | "&amp; IF(SOURCE!$U$2-LEN(SOURCE!I588) &gt;= 0, REPT(" ",SOURCE!$U$2-LEN(SOURCE!I588)), "")&amp;
      SOURCE!J588&amp;      IF(SOURCE!$V$2-LEN(SOURCE!J588) &gt;= 0, REPT(" ",SOURCE!$V$2-LEN(SOURCE!J588)), "")&amp;
  " | "&amp; SOURCE!K588&amp;      IF(SOURCE!$X$2-LEN(SOURCE!K588) &gt;= 0, REPT(" ",SOURCE!$X$2-LEN(SOURCE!K588)), "")&amp;
      "},"&amp;IF(SOURCE!L588&lt;&gt;"",""&amp;SOURCE!L588,"")
 )
)
)</f>
        <v>/*  564 */  { addItemToBuffer,              ITM_G,                       "G",                                           "G",                                           (0 &lt;&lt; TAM_MAX_BITS) |     0, CAT_AINT | SLS_UNCHANGED | US_UNCHANGED},</v>
      </c>
    </row>
    <row r="589" spans="1:1">
      <c r="A589" s="155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",SOURCE!$R$2-LEN(SOURCE!F589)+2), "")&amp;"("&amp;
      SUBSTITUTE(TEXT(SOURCE!G589,"??0"),"  ","")&amp;" &lt;&lt; TAM_MAX_BITS) |"&amp; IF(SOURCE!$S$2-3 &gt;= 0, REPT(" ",SOURCE!$S$2-5+4+1-1-LEN(SUBSTITUTE(SUBSTITUTE(TEXT(SOURCE!H589,"????0"),"  ","")," ",""))), "")&amp;
      SUBSTITUTE(SUBSTITUTE(TEXT(SOURCE!H589,"????0"),"  ","")," ","")&amp;","&amp; IF(SOURCE!$T$2-3 &gt;= 0, REPT(" ",SOURCE!$T$2-3-5), "")&amp;
      SOURCE!I589&amp;" | "&amp; IF(SOURCE!$U$2-LEN(SOURCE!I589) &gt;= 0, REPT(" ",SOURCE!$U$2-LEN(SOURCE!I589)), "")&amp;
      SOURCE!J589&amp;      IF(SOURCE!$V$2-LEN(SOURCE!J589) &gt;= 0, REPT(" ",SOURCE!$V$2-LEN(SOURCE!J589)), "")&amp;
  " | "&amp; SOURCE!K589&amp;      IF(SOURCE!$X$2-LEN(SOURCE!K589) &gt;= 0, REPT(" ",SOURCE!$X$2-LEN(SOURCE!K589)), "")&amp;
      "},"&amp;IF(SOURCE!L589&lt;&gt;"",""&amp;SOURCE!L589,"")
 )
)
)</f>
        <v>/*  565 */  { addItemToBuffer,              ITM_H,                       "H",                                           "H",                                           (0 &lt;&lt; TAM_MAX_BITS) |     0, CAT_AINT | SLS_UNCHANGED | US_UNCHANGED},</v>
      </c>
    </row>
    <row r="590" spans="1:1">
      <c r="A590" s="155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",SOURCE!$R$2-LEN(SOURCE!F590)+2), "")&amp;"("&amp;
      SUBSTITUTE(TEXT(SOURCE!G590,"??0"),"  ","")&amp;" &lt;&lt; TAM_MAX_BITS) |"&amp; IF(SOURCE!$S$2-3 &gt;= 0, REPT(" ",SOURCE!$S$2-5+4+1-1-LEN(SUBSTITUTE(SUBSTITUTE(TEXT(SOURCE!H590,"????0"),"  ","")," ",""))), "")&amp;
      SUBSTITUTE(SUBSTITUTE(TEXT(SOURCE!H590,"????0"),"  ","")," ","")&amp;","&amp; IF(SOURCE!$T$2-3 &gt;= 0, REPT(" ",SOURCE!$T$2-3-5), "")&amp;
      SOURCE!I590&amp;" | "&amp; IF(SOURCE!$U$2-LEN(SOURCE!I590) &gt;= 0, REPT(" ",SOURCE!$U$2-LEN(SOURCE!I590)), "")&amp;
      SOURCE!J590&amp;      IF(SOURCE!$V$2-LEN(SOURCE!J590) &gt;= 0, REPT(" ",SOURCE!$V$2-LEN(SOURCE!J590)), "")&amp;
  " | "&amp; SOURCE!K590&amp;      IF(SOURCE!$X$2-LEN(SOURCE!K590) &gt;= 0, REPT(" ",SOURCE!$X$2-LEN(SOURCE!K590)), "")&amp;
      "},"&amp;IF(SOURCE!L590&lt;&gt;"",""&amp;SOURCE!L590,"")
 )
)
)</f>
        <v>/*  566 */  { addItemToBuffer,              ITM_I,                       "I",                                           "I",                                           (0 &lt;&lt; TAM_MAX_BITS) |     0, CAT_AINT | SLS_UNCHANGED | US_UNCHANGED},</v>
      </c>
    </row>
    <row r="591" spans="1:1">
      <c r="A591" s="155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",SOURCE!$R$2-LEN(SOURCE!F591)+2), "")&amp;"("&amp;
      SUBSTITUTE(TEXT(SOURCE!G591,"??0"),"  ","")&amp;" &lt;&lt; TAM_MAX_BITS) |"&amp; IF(SOURCE!$S$2-3 &gt;= 0, REPT(" ",SOURCE!$S$2-5+4+1-1-LEN(SUBSTITUTE(SUBSTITUTE(TEXT(SOURCE!H591,"????0"),"  ","")," ",""))), "")&amp;
      SUBSTITUTE(SUBSTITUTE(TEXT(SOURCE!H591,"????0"),"  ","")," ","")&amp;","&amp; IF(SOURCE!$T$2-3 &gt;= 0, REPT(" ",SOURCE!$T$2-3-5), "")&amp;
      SOURCE!I591&amp;" | "&amp; IF(SOURCE!$U$2-LEN(SOURCE!I591) &gt;= 0, REPT(" ",SOURCE!$U$2-LEN(SOURCE!I591)), "")&amp;
      SOURCE!J591&amp;      IF(SOURCE!$V$2-LEN(SOURCE!J591) &gt;= 0, REPT(" ",SOURCE!$V$2-LEN(SOURCE!J591)), "")&amp;
  " | "&amp; SOURCE!K591&amp;      IF(SOURCE!$X$2-LEN(SOURCE!K591) &gt;= 0, REPT(" ",SOURCE!$X$2-LEN(SOURCE!K591)), "")&amp;
      "},"&amp;IF(SOURCE!L591&lt;&gt;"",""&amp;SOURCE!L591,"")
 )
)
)</f>
        <v>/*  567 */  { addItemToBuffer,              ITM_J,                       "J",                                           "J",                                           (0 &lt;&lt; TAM_MAX_BITS) |     0, CAT_AINT | SLS_UNCHANGED | US_UNCHANGED},</v>
      </c>
    </row>
    <row r="592" spans="1:1">
      <c r="A592" s="155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",SOURCE!$R$2-LEN(SOURCE!F592)+2), "")&amp;"("&amp;
      SUBSTITUTE(TEXT(SOURCE!G592,"??0"),"  ","")&amp;" &lt;&lt; TAM_MAX_BITS) |"&amp; IF(SOURCE!$S$2-3 &gt;= 0, REPT(" ",SOURCE!$S$2-5+4+1-1-LEN(SUBSTITUTE(SUBSTITUTE(TEXT(SOURCE!H592,"????0"),"  ","")," ",""))), "")&amp;
      SUBSTITUTE(SUBSTITUTE(TEXT(SOURCE!H592,"????0"),"  ","")," ","")&amp;","&amp; IF(SOURCE!$T$2-3 &gt;= 0, REPT(" ",SOURCE!$T$2-3-5), "")&amp;
      SOURCE!I592&amp;" | "&amp; IF(SOURCE!$U$2-LEN(SOURCE!I592) &gt;= 0, REPT(" ",SOURCE!$U$2-LEN(SOURCE!I592)), "")&amp;
      SOURCE!J592&amp;      IF(SOURCE!$V$2-LEN(SOURCE!J592) &gt;= 0, REPT(" ",SOURCE!$V$2-LEN(SOURCE!J592)), "")&amp;
  " | "&amp; SOURCE!K592&amp;      IF(SOURCE!$X$2-LEN(SOURCE!K592) &gt;= 0, REPT(" ",SOURCE!$X$2-LEN(SOURCE!K592)), "")&amp;
      "},"&amp;IF(SOURCE!L592&lt;&gt;"",""&amp;SOURCE!L592,"")
 )
)
)</f>
        <v>/*  568 */  { addItemToBuffer,              ITM_K,                       "K",                                           "K",                                           (0 &lt;&lt; TAM_MAX_BITS) |     0, CAT_AINT | SLS_UNCHANGED | US_UNCHANGED},</v>
      </c>
    </row>
    <row r="593" spans="1:1">
      <c r="A593" s="155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",SOURCE!$R$2-LEN(SOURCE!F593)+2), "")&amp;"("&amp;
      SUBSTITUTE(TEXT(SOURCE!G593,"??0"),"  ","")&amp;" &lt;&lt; TAM_MAX_BITS) |"&amp; IF(SOURCE!$S$2-3 &gt;= 0, REPT(" ",SOURCE!$S$2-5+4+1-1-LEN(SUBSTITUTE(SUBSTITUTE(TEXT(SOURCE!H593,"????0"),"  ","")," ",""))), "")&amp;
      SUBSTITUTE(SUBSTITUTE(TEXT(SOURCE!H593,"????0"),"  ","")," ","")&amp;","&amp; IF(SOURCE!$T$2-3 &gt;= 0, REPT(" ",SOURCE!$T$2-3-5), "")&amp;
      SOURCE!I593&amp;" | "&amp; IF(SOURCE!$U$2-LEN(SOURCE!I593) &gt;= 0, REPT(" ",SOURCE!$U$2-LEN(SOURCE!I593)), "")&amp;
      SOURCE!J593&amp;      IF(SOURCE!$V$2-LEN(SOURCE!J593) &gt;= 0, REPT(" ",SOURCE!$V$2-LEN(SOURCE!J593)), "")&amp;
  " | "&amp; SOURCE!K593&amp;      IF(SOURCE!$X$2-LEN(SOURCE!K593) &gt;= 0, REPT(" ",SOURCE!$X$2-LEN(SOURCE!K593)), "")&amp;
      "},"&amp;IF(SOURCE!L593&lt;&gt;"",""&amp;SOURCE!L593,"")
 )
)
)</f>
        <v>/*  569 */  { addItemToBuffer,              ITM_L,                       "L",                                           "L",                                           (0 &lt;&lt; TAM_MAX_BITS) |     0, CAT_AINT | SLS_UNCHANGED | US_UNCHANGED},</v>
      </c>
    </row>
    <row r="594" spans="1:1">
      <c r="A594" s="155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",SOURCE!$R$2-LEN(SOURCE!F594)+2), "")&amp;"("&amp;
      SUBSTITUTE(TEXT(SOURCE!G594,"??0"),"  ","")&amp;" &lt;&lt; TAM_MAX_BITS) |"&amp; IF(SOURCE!$S$2-3 &gt;= 0, REPT(" ",SOURCE!$S$2-5+4+1-1-LEN(SUBSTITUTE(SUBSTITUTE(TEXT(SOURCE!H594,"????0"),"  ","")," ",""))), "")&amp;
      SUBSTITUTE(SUBSTITUTE(TEXT(SOURCE!H594,"????0"),"  ","")," ","")&amp;","&amp; IF(SOURCE!$T$2-3 &gt;= 0, REPT(" ",SOURCE!$T$2-3-5), "")&amp;
      SOURCE!I594&amp;" | "&amp; IF(SOURCE!$U$2-LEN(SOURCE!I594) &gt;= 0, REPT(" ",SOURCE!$U$2-LEN(SOURCE!I594)), "")&amp;
      SOURCE!J594&amp;      IF(SOURCE!$V$2-LEN(SOURCE!J594) &gt;= 0, REPT(" ",SOURCE!$V$2-LEN(SOURCE!J594)), "")&amp;
  " | "&amp; SOURCE!K594&amp;      IF(SOURCE!$X$2-LEN(SOURCE!K594) &gt;= 0, REPT(" ",SOURCE!$X$2-LEN(SOURCE!K594)), "")&amp;
      "},"&amp;IF(SOURCE!L594&lt;&gt;"",""&amp;SOURCE!L594,"")
 )
)
)</f>
        <v>/*  570 */  { addItemToBuffer,              ITM_M,                       "M",                                           "M",                                           (0 &lt;&lt; TAM_MAX_BITS) |     0, CAT_AINT | SLS_UNCHANGED | US_UNCHANGED},</v>
      </c>
    </row>
    <row r="595" spans="1:1">
      <c r="A595" s="155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",SOURCE!$R$2-LEN(SOURCE!F595)+2), "")&amp;"("&amp;
      SUBSTITUTE(TEXT(SOURCE!G595,"??0"),"  ","")&amp;" &lt;&lt; TAM_MAX_BITS) |"&amp; IF(SOURCE!$S$2-3 &gt;= 0, REPT(" ",SOURCE!$S$2-5+4+1-1-LEN(SUBSTITUTE(SUBSTITUTE(TEXT(SOURCE!H595,"????0"),"  ","")," ",""))), "")&amp;
      SUBSTITUTE(SUBSTITUTE(TEXT(SOURCE!H595,"????0"),"  ","")," ","")&amp;","&amp; IF(SOURCE!$T$2-3 &gt;= 0, REPT(" ",SOURCE!$T$2-3-5), "")&amp;
      SOURCE!I595&amp;" | "&amp; IF(SOURCE!$U$2-LEN(SOURCE!I595) &gt;= 0, REPT(" ",SOURCE!$U$2-LEN(SOURCE!I595)), "")&amp;
      SOURCE!J595&amp;      IF(SOURCE!$V$2-LEN(SOURCE!J595) &gt;= 0, REPT(" ",SOURCE!$V$2-LEN(SOURCE!J595)), "")&amp;
  " | "&amp; SOURCE!K595&amp;      IF(SOURCE!$X$2-LEN(SOURCE!K595) &gt;= 0, REPT(" ",SOURCE!$X$2-LEN(SOURCE!K595)), "")&amp;
      "},"&amp;IF(SOURCE!L595&lt;&gt;"",""&amp;SOURCE!L595,"")
 )
)
)</f>
        <v>/*  571 */  { addItemToBuffer,              ITM_N,                       "N",                                           "N",                                           (0 &lt;&lt; TAM_MAX_BITS) |     0, CAT_AINT | SLS_UNCHANGED | US_UNCHANGED},</v>
      </c>
    </row>
    <row r="596" spans="1:1">
      <c r="A596" s="155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",SOURCE!$R$2-LEN(SOURCE!F596)+2), "")&amp;"("&amp;
      SUBSTITUTE(TEXT(SOURCE!G596,"??0"),"  ","")&amp;" &lt;&lt; TAM_MAX_BITS) |"&amp; IF(SOURCE!$S$2-3 &gt;= 0, REPT(" ",SOURCE!$S$2-5+4+1-1-LEN(SUBSTITUTE(SUBSTITUTE(TEXT(SOURCE!H596,"????0"),"  ","")," ",""))), "")&amp;
      SUBSTITUTE(SUBSTITUTE(TEXT(SOURCE!H596,"????0"),"  ","")," ","")&amp;","&amp; IF(SOURCE!$T$2-3 &gt;= 0, REPT(" ",SOURCE!$T$2-3-5), "")&amp;
      SOURCE!I596&amp;" | "&amp; IF(SOURCE!$U$2-LEN(SOURCE!I596) &gt;= 0, REPT(" ",SOURCE!$U$2-LEN(SOURCE!I596)), "")&amp;
      SOURCE!J596&amp;      IF(SOURCE!$V$2-LEN(SOURCE!J596) &gt;= 0, REPT(" ",SOURCE!$V$2-LEN(SOURCE!J596)), "")&amp;
  " | "&amp; SOURCE!K596&amp;      IF(SOURCE!$X$2-LEN(SOURCE!K596) &gt;= 0, REPT(" ",SOURCE!$X$2-LEN(SOURCE!K596)), "")&amp;
      "},"&amp;IF(SOURCE!L596&lt;&gt;"",""&amp;SOURCE!L596,"")
 )
)
)</f>
        <v>/*  572 */  { addItemToBuffer,              ITM_O,                       "O",                                           "O",                                           (0 &lt;&lt; TAM_MAX_BITS) |     0, CAT_AINT | SLS_UNCHANGED | US_UNCHANGED},</v>
      </c>
    </row>
    <row r="597" spans="1:1">
      <c r="A597" s="155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",SOURCE!$R$2-LEN(SOURCE!F597)+2), "")&amp;"("&amp;
      SUBSTITUTE(TEXT(SOURCE!G597,"??0"),"  ","")&amp;" &lt;&lt; TAM_MAX_BITS) |"&amp; IF(SOURCE!$S$2-3 &gt;= 0, REPT(" ",SOURCE!$S$2-5+4+1-1-LEN(SUBSTITUTE(SUBSTITUTE(TEXT(SOURCE!H597,"????0"),"  ","")," ",""))), "")&amp;
      SUBSTITUTE(SUBSTITUTE(TEXT(SOURCE!H597,"????0"),"  ","")," ","")&amp;","&amp; IF(SOURCE!$T$2-3 &gt;= 0, REPT(" ",SOURCE!$T$2-3-5), "")&amp;
      SOURCE!I597&amp;" | "&amp; IF(SOURCE!$U$2-LEN(SOURCE!I597) &gt;= 0, REPT(" ",SOURCE!$U$2-LEN(SOURCE!I597)), "")&amp;
      SOURCE!J597&amp;      IF(SOURCE!$V$2-LEN(SOURCE!J597) &gt;= 0, REPT(" ",SOURCE!$V$2-LEN(SOURCE!J597)), "")&amp;
  " | "&amp; SOURCE!K597&amp;      IF(SOURCE!$X$2-LEN(SOURCE!K597) &gt;= 0, REPT(" ",SOURCE!$X$2-LEN(SOURCE!K597)), "")&amp;
      "},"&amp;IF(SOURCE!L597&lt;&gt;"",""&amp;SOURCE!L597,"")
 )
)
)</f>
        <v>/*  573 */  { addItemToBuffer,              ITM_P,                       "P",                                           "P",                                           (0 &lt;&lt; TAM_MAX_BITS) |     0, CAT_AINT | SLS_UNCHANGED | US_UNCHANGED},</v>
      </c>
    </row>
    <row r="598" spans="1:1">
      <c r="A598" s="155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",SOURCE!$R$2-LEN(SOURCE!F598)+2), "")&amp;"("&amp;
      SUBSTITUTE(TEXT(SOURCE!G598,"??0"),"  ","")&amp;" &lt;&lt; TAM_MAX_BITS) |"&amp; IF(SOURCE!$S$2-3 &gt;= 0, REPT(" ",SOURCE!$S$2-5+4+1-1-LEN(SUBSTITUTE(SUBSTITUTE(TEXT(SOURCE!H598,"????0"),"  ","")," ",""))), "")&amp;
      SUBSTITUTE(SUBSTITUTE(TEXT(SOURCE!H598,"????0"),"  ","")," ","")&amp;","&amp; IF(SOURCE!$T$2-3 &gt;= 0, REPT(" ",SOURCE!$T$2-3-5), "")&amp;
      SOURCE!I598&amp;" | "&amp; IF(SOURCE!$U$2-LEN(SOURCE!I598) &gt;= 0, REPT(" ",SOURCE!$U$2-LEN(SOURCE!I598)), "")&amp;
      SOURCE!J598&amp;      IF(SOURCE!$V$2-LEN(SOURCE!J598) &gt;= 0, REPT(" ",SOURCE!$V$2-LEN(SOURCE!J598)), "")&amp;
  " | "&amp; SOURCE!K598&amp;      IF(SOURCE!$X$2-LEN(SOURCE!K598) &gt;= 0, REPT(" ",SOURCE!$X$2-LEN(SOURCE!K598)), "")&amp;
      "},"&amp;IF(SOURCE!L598&lt;&gt;"",""&amp;SOURCE!L598,"")
 )
)
)</f>
        <v>/*  574 */  { addItemToBuffer,              ITM_Q,                       "Q",                                           "Q",                                           (0 &lt;&lt; TAM_MAX_BITS) |     0, CAT_AINT | SLS_UNCHANGED | US_UNCHANGED},</v>
      </c>
    </row>
    <row r="599" spans="1:1">
      <c r="A599" s="155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",SOURCE!$R$2-LEN(SOURCE!F599)+2), "")&amp;"("&amp;
      SUBSTITUTE(TEXT(SOURCE!G599,"??0"),"  ","")&amp;" &lt;&lt; TAM_MAX_BITS) |"&amp; IF(SOURCE!$S$2-3 &gt;= 0, REPT(" ",SOURCE!$S$2-5+4+1-1-LEN(SUBSTITUTE(SUBSTITUTE(TEXT(SOURCE!H599,"????0"),"  ","")," ",""))), "")&amp;
      SUBSTITUTE(SUBSTITUTE(TEXT(SOURCE!H599,"????0"),"  ","")," ","")&amp;","&amp; IF(SOURCE!$T$2-3 &gt;= 0, REPT(" ",SOURCE!$T$2-3-5), "")&amp;
      SOURCE!I599&amp;" | "&amp; IF(SOURCE!$U$2-LEN(SOURCE!I599) &gt;= 0, REPT(" ",SOURCE!$U$2-LEN(SOURCE!I599)), "")&amp;
      SOURCE!J599&amp;      IF(SOURCE!$V$2-LEN(SOURCE!J599) &gt;= 0, REPT(" ",SOURCE!$V$2-LEN(SOURCE!J599)), "")&amp;
  " | "&amp; SOURCE!K599&amp;      IF(SOURCE!$X$2-LEN(SOURCE!K599) &gt;= 0, REPT(" ",SOURCE!$X$2-LEN(SOURCE!K599)), "")&amp;
      "},"&amp;IF(SOURCE!L599&lt;&gt;"",""&amp;SOURCE!L599,"")
 )
)
)</f>
        <v>/*  575 */  { addItemToBuffer,              ITM_R,                       "R",                                           "R",                                           (0 &lt;&lt; TAM_MAX_BITS) |     0, CAT_AINT | SLS_UNCHANGED | US_UNCHANGED},</v>
      </c>
    </row>
    <row r="600" spans="1:1">
      <c r="A600" s="155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",SOURCE!$R$2-LEN(SOURCE!F600)+2), "")&amp;"("&amp;
      SUBSTITUTE(TEXT(SOURCE!G600,"??0"),"  ","")&amp;" &lt;&lt; TAM_MAX_BITS) |"&amp; IF(SOURCE!$S$2-3 &gt;= 0, REPT(" ",SOURCE!$S$2-5+4+1-1-LEN(SUBSTITUTE(SUBSTITUTE(TEXT(SOURCE!H600,"????0"),"  ","")," ",""))), "")&amp;
      SUBSTITUTE(SUBSTITUTE(TEXT(SOURCE!H600,"????0"),"  ","")," ","")&amp;","&amp; IF(SOURCE!$T$2-3 &gt;= 0, REPT(" ",SOURCE!$T$2-3-5), "")&amp;
      SOURCE!I600&amp;" | "&amp; IF(SOURCE!$U$2-LEN(SOURCE!I600) &gt;= 0, REPT(" ",SOURCE!$U$2-LEN(SOURCE!I600)), "")&amp;
      SOURCE!J600&amp;      IF(SOURCE!$V$2-LEN(SOURCE!J600) &gt;= 0, REPT(" ",SOURCE!$V$2-LEN(SOURCE!J600)), "")&amp;
  " | "&amp; SOURCE!K600&amp;      IF(SOURCE!$X$2-LEN(SOURCE!K600) &gt;= 0, REPT(" ",SOURCE!$X$2-LEN(SOURCE!K600)), "")&amp;
      "},"&amp;IF(SOURCE!L600&lt;&gt;"",""&amp;SOURCE!L600,"")
 )
)
)</f>
        <v>/*  576 */  { addItemToBuffer,              ITM_S,                       "S",                                           "S",                                           (0 &lt;&lt; TAM_MAX_BITS) |     0, CAT_AINT | SLS_UNCHANGED | US_UNCHANGED},</v>
      </c>
    </row>
    <row r="601" spans="1:1">
      <c r="A601" s="155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",SOURCE!$R$2-LEN(SOURCE!F601)+2), "")&amp;"("&amp;
      SUBSTITUTE(TEXT(SOURCE!G601,"??0"),"  ","")&amp;" &lt;&lt; TAM_MAX_BITS) |"&amp; IF(SOURCE!$S$2-3 &gt;= 0, REPT(" ",SOURCE!$S$2-5+4+1-1-LEN(SUBSTITUTE(SUBSTITUTE(TEXT(SOURCE!H601,"????0"),"  ","")," ",""))), "")&amp;
      SUBSTITUTE(SUBSTITUTE(TEXT(SOURCE!H601,"????0"),"  ","")," ","")&amp;","&amp; IF(SOURCE!$T$2-3 &gt;= 0, REPT(" ",SOURCE!$T$2-3-5), "")&amp;
      SOURCE!I601&amp;" | "&amp; IF(SOURCE!$U$2-LEN(SOURCE!I601) &gt;= 0, REPT(" ",SOURCE!$U$2-LEN(SOURCE!I601)), "")&amp;
      SOURCE!J601&amp;      IF(SOURCE!$V$2-LEN(SOURCE!J601) &gt;= 0, REPT(" ",SOURCE!$V$2-LEN(SOURCE!J601)), "")&amp;
  " | "&amp; SOURCE!K601&amp;      IF(SOURCE!$X$2-LEN(SOURCE!K601) &gt;= 0, REPT(" ",SOURCE!$X$2-LEN(SOURCE!K601)), "")&amp;
      "},"&amp;IF(SOURCE!L601&lt;&gt;"",""&amp;SOURCE!L601,"")
 )
)
)</f>
        <v>/*  577 */  { addItemToBuffer,              ITM_T,                       "T",                                           "T",                                           (0 &lt;&lt; TAM_MAX_BITS) |     0, CAT_AINT | SLS_UNCHANGED | US_UNCHANGED},</v>
      </c>
    </row>
    <row r="602" spans="1:1">
      <c r="A602" s="155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",SOURCE!$R$2-LEN(SOURCE!F602)+2), "")&amp;"("&amp;
      SUBSTITUTE(TEXT(SOURCE!G602,"??0"),"  ","")&amp;" &lt;&lt; TAM_MAX_BITS) |"&amp; IF(SOURCE!$S$2-3 &gt;= 0, REPT(" ",SOURCE!$S$2-5+4+1-1-LEN(SUBSTITUTE(SUBSTITUTE(TEXT(SOURCE!H602,"????0"),"  ","")," ",""))), "")&amp;
      SUBSTITUTE(SUBSTITUTE(TEXT(SOURCE!H602,"????0"),"  ","")," ","")&amp;","&amp; IF(SOURCE!$T$2-3 &gt;= 0, REPT(" ",SOURCE!$T$2-3-5), "")&amp;
      SOURCE!I602&amp;" | "&amp; IF(SOURCE!$U$2-LEN(SOURCE!I602) &gt;= 0, REPT(" ",SOURCE!$U$2-LEN(SOURCE!I602)), "")&amp;
      SOURCE!J602&amp;      IF(SOURCE!$V$2-LEN(SOURCE!J602) &gt;= 0, REPT(" ",SOURCE!$V$2-LEN(SOURCE!J602)), "")&amp;
  " | "&amp; SOURCE!K602&amp;      IF(SOURCE!$X$2-LEN(SOURCE!K602) &gt;= 0, REPT(" ",SOURCE!$X$2-LEN(SOURCE!K602)), "")&amp;
      "},"&amp;IF(SOURCE!L602&lt;&gt;"",""&amp;SOURCE!L602,"")
 )
)
)</f>
        <v>/*  578 */  { addItemToBuffer,              ITM_U,                       "U",                                           "U",                                           (0 &lt;&lt; TAM_MAX_BITS) |     0, CAT_AINT | SLS_UNCHANGED | US_UNCHANGED},</v>
      </c>
    </row>
    <row r="603" spans="1:1">
      <c r="A603" s="155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",SOURCE!$R$2-LEN(SOURCE!F603)+2), "")&amp;"("&amp;
      SUBSTITUTE(TEXT(SOURCE!G603,"??0"),"  ","")&amp;" &lt;&lt; TAM_MAX_BITS) |"&amp; IF(SOURCE!$S$2-3 &gt;= 0, REPT(" ",SOURCE!$S$2-5+4+1-1-LEN(SUBSTITUTE(SUBSTITUTE(TEXT(SOURCE!H603,"????0"),"  ","")," ",""))), "")&amp;
      SUBSTITUTE(SUBSTITUTE(TEXT(SOURCE!H603,"????0"),"  ","")," ","")&amp;","&amp; IF(SOURCE!$T$2-3 &gt;= 0, REPT(" ",SOURCE!$T$2-3-5), "")&amp;
      SOURCE!I603&amp;" | "&amp; IF(SOURCE!$U$2-LEN(SOURCE!I603) &gt;= 0, REPT(" ",SOURCE!$U$2-LEN(SOURCE!I603)), "")&amp;
      SOURCE!J603&amp;      IF(SOURCE!$V$2-LEN(SOURCE!J603) &gt;= 0, REPT(" ",SOURCE!$V$2-LEN(SOURCE!J603)), "")&amp;
  " | "&amp; SOURCE!K603&amp;      IF(SOURCE!$X$2-LEN(SOURCE!K603) &gt;= 0, REPT(" ",SOURCE!$X$2-LEN(SOURCE!K603)), "")&amp;
      "},"&amp;IF(SOURCE!L603&lt;&gt;"",""&amp;SOURCE!L603,"")
 )
)
)</f>
        <v>/*  579 */  { addItemToBuffer,              ITM_V,                       "V",                                           "V",                                           (0 &lt;&lt; TAM_MAX_BITS) |     0, CAT_AINT | SLS_UNCHANGED | US_UNCHANGED},</v>
      </c>
    </row>
    <row r="604" spans="1:1">
      <c r="A604" s="155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",SOURCE!$R$2-LEN(SOURCE!F604)+2), "")&amp;"("&amp;
      SUBSTITUTE(TEXT(SOURCE!G604,"??0"),"  ","")&amp;" &lt;&lt; TAM_MAX_BITS) |"&amp; IF(SOURCE!$S$2-3 &gt;= 0, REPT(" ",SOURCE!$S$2-5+4+1-1-LEN(SUBSTITUTE(SUBSTITUTE(TEXT(SOURCE!H604,"????0"),"  ","")," ",""))), "")&amp;
      SUBSTITUTE(SUBSTITUTE(TEXT(SOURCE!H604,"????0"),"  ","")," ","")&amp;","&amp; IF(SOURCE!$T$2-3 &gt;= 0, REPT(" ",SOURCE!$T$2-3-5), "")&amp;
      SOURCE!I604&amp;" | "&amp; IF(SOURCE!$U$2-LEN(SOURCE!I604) &gt;= 0, REPT(" ",SOURCE!$U$2-LEN(SOURCE!I604)), "")&amp;
      SOURCE!J604&amp;      IF(SOURCE!$V$2-LEN(SOURCE!J604) &gt;= 0, REPT(" ",SOURCE!$V$2-LEN(SOURCE!J604)), "")&amp;
  " | "&amp; SOURCE!K604&amp;      IF(SOURCE!$X$2-LEN(SOURCE!K604) &gt;= 0, REPT(" ",SOURCE!$X$2-LEN(SOURCE!K604)), "")&amp;
      "},"&amp;IF(SOURCE!L604&lt;&gt;"",""&amp;SOURCE!L604,"")
 )
)
)</f>
        <v>/*  580 */  { addItemToBuffer,              ITM_W,                       "W",                                           "W",                                           (0 &lt;&lt; TAM_MAX_BITS) |     0, CAT_AINT | SLS_UNCHANGED | US_UNCHANGED},</v>
      </c>
    </row>
    <row r="605" spans="1:1">
      <c r="A605" s="155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",SOURCE!$R$2-LEN(SOURCE!F605)+2), "")&amp;"("&amp;
      SUBSTITUTE(TEXT(SOURCE!G605,"??0"),"  ","")&amp;" &lt;&lt; TAM_MAX_BITS) |"&amp; IF(SOURCE!$S$2-3 &gt;= 0, REPT(" ",SOURCE!$S$2-5+4+1-1-LEN(SUBSTITUTE(SUBSTITUTE(TEXT(SOURCE!H605,"????0"),"  ","")," ",""))), "")&amp;
      SUBSTITUTE(SUBSTITUTE(TEXT(SOURCE!H605,"????0"),"  ","")," ","")&amp;","&amp; IF(SOURCE!$T$2-3 &gt;= 0, REPT(" ",SOURCE!$T$2-3-5), "")&amp;
      SOURCE!I605&amp;" | "&amp; IF(SOURCE!$U$2-LEN(SOURCE!I605) &gt;= 0, REPT(" ",SOURCE!$U$2-LEN(SOURCE!I605)), "")&amp;
      SOURCE!J605&amp;      IF(SOURCE!$V$2-LEN(SOURCE!J605) &gt;= 0, REPT(" ",SOURCE!$V$2-LEN(SOURCE!J605)), "")&amp;
  " | "&amp; SOURCE!K605&amp;      IF(SOURCE!$X$2-LEN(SOURCE!K605) &gt;= 0, REPT(" ",SOURCE!$X$2-LEN(SOURCE!K605)), "")&amp;
      "},"&amp;IF(SOURCE!L605&lt;&gt;"",""&amp;SOURCE!L605,"")
 )
)
)</f>
        <v>/*  581 */  { addItemToBuffer,              ITM_X,                       "X",                                           "X",                                           (0 &lt;&lt; TAM_MAX_BITS) |     0, CAT_AINT | SLS_UNCHANGED | US_UNCHANGED},</v>
      </c>
    </row>
    <row r="606" spans="1:1">
      <c r="A606" s="155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",SOURCE!$R$2-LEN(SOURCE!F606)+2), "")&amp;"("&amp;
      SUBSTITUTE(TEXT(SOURCE!G606,"??0"),"  ","")&amp;" &lt;&lt; TAM_MAX_BITS) |"&amp; IF(SOURCE!$S$2-3 &gt;= 0, REPT(" ",SOURCE!$S$2-5+4+1-1-LEN(SUBSTITUTE(SUBSTITUTE(TEXT(SOURCE!H606,"????0"),"  ","")," ",""))), "")&amp;
      SUBSTITUTE(SUBSTITUTE(TEXT(SOURCE!H606,"????0"),"  ","")," ","")&amp;","&amp; IF(SOURCE!$T$2-3 &gt;= 0, REPT(" ",SOURCE!$T$2-3-5), "")&amp;
      SOURCE!I606&amp;" | "&amp; IF(SOURCE!$U$2-LEN(SOURCE!I606) &gt;= 0, REPT(" ",SOURCE!$U$2-LEN(SOURCE!I606)), "")&amp;
      SOURCE!J606&amp;      IF(SOURCE!$V$2-LEN(SOURCE!J606) &gt;= 0, REPT(" ",SOURCE!$V$2-LEN(SOURCE!J606)), "")&amp;
  " | "&amp; SOURCE!K606&amp;      IF(SOURCE!$X$2-LEN(SOURCE!K606) &gt;= 0, REPT(" ",SOURCE!$X$2-LEN(SOURCE!K606)), "")&amp;
      "},"&amp;IF(SOURCE!L606&lt;&gt;"",""&amp;SOURCE!L606,"")
 )
)
)</f>
        <v>/*  582 */  { addItemToBuffer,              ITM_Y,                       "Y",                                           "Y",                                           (0 &lt;&lt; TAM_MAX_BITS) |     0, CAT_AINT | SLS_UNCHANGED | US_UNCHANGED},</v>
      </c>
    </row>
    <row r="607" spans="1:1">
      <c r="A607" s="155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",SOURCE!$R$2-LEN(SOURCE!F607)+2), "")&amp;"("&amp;
      SUBSTITUTE(TEXT(SOURCE!G607,"??0"),"  ","")&amp;" &lt;&lt; TAM_MAX_BITS) |"&amp; IF(SOURCE!$S$2-3 &gt;= 0, REPT(" ",SOURCE!$S$2-5+4+1-1-LEN(SUBSTITUTE(SUBSTITUTE(TEXT(SOURCE!H607,"????0"),"  ","")," ",""))), "")&amp;
      SUBSTITUTE(SUBSTITUTE(TEXT(SOURCE!H607,"????0"),"  ","")," ","")&amp;","&amp; IF(SOURCE!$T$2-3 &gt;= 0, REPT(" ",SOURCE!$T$2-3-5), "")&amp;
      SOURCE!I607&amp;" | "&amp; IF(SOURCE!$U$2-LEN(SOURCE!I607) &gt;= 0, REPT(" ",SOURCE!$U$2-LEN(SOURCE!I607)), "")&amp;
      SOURCE!J607&amp;      IF(SOURCE!$V$2-LEN(SOURCE!J607) &gt;= 0, REPT(" ",SOURCE!$V$2-LEN(SOURCE!J607)), "")&amp;
  " | "&amp; SOURCE!K607&amp;      IF(SOURCE!$X$2-LEN(SOURCE!K607) &gt;= 0, REPT(" ",SOURCE!$X$2-LEN(SOURCE!K607)), "")&amp;
      "},"&amp;IF(SOURCE!L607&lt;&gt;"",""&amp;SOURCE!L607,"")
 )
)
)</f>
        <v>/*  583 */  { addItemToBuffer,              ITM_Z,                       "Z",                                           "Z",                                           (0 &lt;&lt; TAM_MAX_BITS) |     0, CAT_AINT | SLS_UNCHANGED | US_UNCHANGED},</v>
      </c>
    </row>
    <row r="608" spans="1:1">
      <c r="A608" s="155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",SOURCE!$R$2-LEN(SOURCE!F608)+2), "")&amp;"("&amp;
      SUBSTITUTE(TEXT(SOURCE!G608,"??0"),"  ","")&amp;" &lt;&lt; TAM_MAX_BITS) |"&amp; IF(SOURCE!$S$2-3 &gt;= 0, REPT(" ",SOURCE!$S$2-5+4+1-1-LEN(SUBSTITUTE(SUBSTITUTE(TEXT(SOURCE!H608,"????0"),"  ","")," ",""))), "")&amp;
      SUBSTITUTE(SUBSTITUTE(TEXT(SOURCE!H608,"????0"),"  ","")," ","")&amp;","&amp; IF(SOURCE!$T$2-3 &gt;= 0, REPT(" ",SOURCE!$T$2-3-5), "")&amp;
      SOURCE!I608&amp;" | "&amp; IF(SOURCE!$U$2-LEN(SOURCE!I608) &gt;= 0, REPT(" ",SOURCE!$U$2-LEN(SOURCE!I608)), "")&amp;
      SOURCE!J608&amp;      IF(SOURCE!$V$2-LEN(SOURCE!J608) &gt;= 0, REPT(" ",SOURCE!$V$2-LEN(SOURCE!J608)), "")&amp;
  " | "&amp; SOURCE!K608&amp;      IF(SOURCE!$X$2-LEN(SOURCE!K608) &gt;= 0, REPT(" ",SOURCE!$X$2-LEN(SOURCE!K608)), "")&amp;
      "},"&amp;IF(SOURCE!L608&lt;&gt;"",""&amp;SOURCE!L608,"")
 )
)
)</f>
        <v>/*  584 */  { addItemToBuffer,              ITM_a,                       "a",                                           "a",                                           (0 &lt;&lt; TAM_MAX_BITS) |     0, CAT_aint | SLS_UNCHANGED | US_UNCHANGED},</v>
      </c>
    </row>
    <row r="609" spans="1:1">
      <c r="A609" s="155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",SOURCE!$R$2-LEN(SOURCE!F609)+2), "")&amp;"("&amp;
      SUBSTITUTE(TEXT(SOURCE!G609,"??0"),"  ","")&amp;" &lt;&lt; TAM_MAX_BITS) |"&amp; IF(SOURCE!$S$2-3 &gt;= 0, REPT(" ",SOURCE!$S$2-5+4+1-1-LEN(SUBSTITUTE(SUBSTITUTE(TEXT(SOURCE!H609,"????0"),"  ","")," ",""))), "")&amp;
      SUBSTITUTE(SUBSTITUTE(TEXT(SOURCE!H609,"????0"),"  ","")," ","")&amp;","&amp; IF(SOURCE!$T$2-3 &gt;= 0, REPT(" ",SOURCE!$T$2-3-5), "")&amp;
      SOURCE!I609&amp;" | "&amp; IF(SOURCE!$U$2-LEN(SOURCE!I609) &gt;= 0, REPT(" ",SOURCE!$U$2-LEN(SOURCE!I609)), "")&amp;
      SOURCE!J609&amp;      IF(SOURCE!$V$2-LEN(SOURCE!J609) &gt;= 0, REPT(" ",SOURCE!$V$2-LEN(SOURCE!J609)), "")&amp;
  " | "&amp; SOURCE!K609&amp;      IF(SOURCE!$X$2-LEN(SOURCE!K609) &gt;= 0, REPT(" ",SOURCE!$X$2-LEN(SOURCE!K609)), "")&amp;
      "},"&amp;IF(SOURCE!L609&lt;&gt;"",""&amp;SOURCE!L609,"")
 )
)
)</f>
        <v>/*  585 */  { addItemToBuffer,              ITM_b,                       "b",                                           "b",                                           (0 &lt;&lt; TAM_MAX_BITS) |     0, CAT_aint | SLS_UNCHANGED | US_UNCHANGED},</v>
      </c>
    </row>
    <row r="610" spans="1:1">
      <c r="A610" s="155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",SOURCE!$R$2-LEN(SOURCE!F610)+2), "")&amp;"("&amp;
      SUBSTITUTE(TEXT(SOURCE!G610,"??0"),"  ","")&amp;" &lt;&lt; TAM_MAX_BITS) |"&amp; IF(SOURCE!$S$2-3 &gt;= 0, REPT(" ",SOURCE!$S$2-5+4+1-1-LEN(SUBSTITUTE(SUBSTITUTE(TEXT(SOURCE!H610,"????0"),"  ","")," ",""))), "")&amp;
      SUBSTITUTE(SUBSTITUTE(TEXT(SOURCE!H610,"????0"),"  ","")," ","")&amp;","&amp; IF(SOURCE!$T$2-3 &gt;= 0, REPT(" ",SOURCE!$T$2-3-5), "")&amp;
      SOURCE!I610&amp;" | "&amp; IF(SOURCE!$U$2-LEN(SOURCE!I610) &gt;= 0, REPT(" ",SOURCE!$U$2-LEN(SOURCE!I610)), "")&amp;
      SOURCE!J610&amp;      IF(SOURCE!$V$2-LEN(SOURCE!J610) &gt;= 0, REPT(" ",SOURCE!$V$2-LEN(SOURCE!J610)), "")&amp;
  " | "&amp; SOURCE!K610&amp;      IF(SOURCE!$X$2-LEN(SOURCE!K610) &gt;= 0, REPT(" ",SOURCE!$X$2-LEN(SOURCE!K610)), "")&amp;
      "},"&amp;IF(SOURCE!L610&lt;&gt;"",""&amp;SOURCE!L610,"")
 )
)
)</f>
        <v>/*  586 */  { addItemToBuffer,              ITM_c,                       "c",                                           "c",                                           (0 &lt;&lt; TAM_MAX_BITS) |     0, CAT_aint | SLS_UNCHANGED | US_UNCHANGED},</v>
      </c>
    </row>
    <row r="611" spans="1:1">
      <c r="A611" s="155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",SOURCE!$R$2-LEN(SOURCE!F611)+2), "")&amp;"("&amp;
      SUBSTITUTE(TEXT(SOURCE!G611,"??0"),"  ","")&amp;" &lt;&lt; TAM_MAX_BITS) |"&amp; IF(SOURCE!$S$2-3 &gt;= 0, REPT(" ",SOURCE!$S$2-5+4+1-1-LEN(SUBSTITUTE(SUBSTITUTE(TEXT(SOURCE!H611,"????0"),"  ","")," ",""))), "")&amp;
      SUBSTITUTE(SUBSTITUTE(TEXT(SOURCE!H611,"????0"),"  ","")," ","")&amp;","&amp; IF(SOURCE!$T$2-3 &gt;= 0, REPT(" ",SOURCE!$T$2-3-5), "")&amp;
      SOURCE!I611&amp;" | "&amp; IF(SOURCE!$U$2-LEN(SOURCE!I611) &gt;= 0, REPT(" ",SOURCE!$U$2-LEN(SOURCE!I611)), "")&amp;
      SOURCE!J611&amp;      IF(SOURCE!$V$2-LEN(SOURCE!J611) &gt;= 0, REPT(" ",SOURCE!$V$2-LEN(SOURCE!J611)), "")&amp;
  " | "&amp; SOURCE!K611&amp;      IF(SOURCE!$X$2-LEN(SOURCE!K611) &gt;= 0, REPT(" ",SOURCE!$X$2-LEN(SOURCE!K611)), "")&amp;
      "},"&amp;IF(SOURCE!L611&lt;&gt;"",""&amp;SOURCE!L611,"")
 )
)
)</f>
        <v>/*  587 */  { addItemToBuffer,              ITM_d,                       "d",                                           "d",                                           (0 &lt;&lt; TAM_MAX_BITS) |     0, CAT_aint | SLS_UNCHANGED | US_UNCHANGED},</v>
      </c>
    </row>
    <row r="612" spans="1:1">
      <c r="A612" s="155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",SOURCE!$R$2-LEN(SOURCE!F612)+2), "")&amp;"("&amp;
      SUBSTITUTE(TEXT(SOURCE!G612,"??0"),"  ","")&amp;" &lt;&lt; TAM_MAX_BITS) |"&amp; IF(SOURCE!$S$2-3 &gt;= 0, REPT(" ",SOURCE!$S$2-5+4+1-1-LEN(SUBSTITUTE(SUBSTITUTE(TEXT(SOURCE!H612,"????0"),"  ","")," ",""))), "")&amp;
      SUBSTITUTE(SUBSTITUTE(TEXT(SOURCE!H612,"????0"),"  ","")," ","")&amp;","&amp; IF(SOURCE!$T$2-3 &gt;= 0, REPT(" ",SOURCE!$T$2-3-5), "")&amp;
      SOURCE!I612&amp;" | "&amp; IF(SOURCE!$U$2-LEN(SOURCE!I612) &gt;= 0, REPT(" ",SOURCE!$U$2-LEN(SOURCE!I612)), "")&amp;
      SOURCE!J612&amp;      IF(SOURCE!$V$2-LEN(SOURCE!J612) &gt;= 0, REPT(" ",SOURCE!$V$2-LEN(SOURCE!J612)), "")&amp;
  " | "&amp; SOURCE!K612&amp;      IF(SOURCE!$X$2-LEN(SOURCE!K612) &gt;= 0, REPT(" ",SOURCE!$X$2-LEN(SOURCE!K612)), "")&amp;
      "},"&amp;IF(SOURCE!L612&lt;&gt;"",""&amp;SOURCE!L612,"")
 )
)
)</f>
        <v>/*  588 */  { addItemToBuffer,              ITM_e,                       "e",                                           "e",                                           (0 &lt;&lt; TAM_MAX_BITS) |     0, CAT_aint | SLS_UNCHANGED | US_UNCHANGED},</v>
      </c>
    </row>
    <row r="613" spans="1:1">
      <c r="A613" s="155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",SOURCE!$R$2-LEN(SOURCE!F613)+2), "")&amp;"("&amp;
      SUBSTITUTE(TEXT(SOURCE!G613,"??0"),"  ","")&amp;" &lt;&lt; TAM_MAX_BITS) |"&amp; IF(SOURCE!$S$2-3 &gt;= 0, REPT(" ",SOURCE!$S$2-5+4+1-1-LEN(SUBSTITUTE(SUBSTITUTE(TEXT(SOURCE!H613,"????0"),"  ","")," ",""))), "")&amp;
      SUBSTITUTE(SUBSTITUTE(TEXT(SOURCE!H613,"????0"),"  ","")," ","")&amp;","&amp; IF(SOURCE!$T$2-3 &gt;= 0, REPT(" ",SOURCE!$T$2-3-5), "")&amp;
      SOURCE!I613&amp;" | "&amp; IF(SOURCE!$U$2-LEN(SOURCE!I613) &gt;= 0, REPT(" ",SOURCE!$U$2-LEN(SOURCE!I613)), "")&amp;
      SOURCE!J613&amp;      IF(SOURCE!$V$2-LEN(SOURCE!J613) &gt;= 0, REPT(" ",SOURCE!$V$2-LEN(SOURCE!J613)), "")&amp;
  " | "&amp; SOURCE!K613&amp;      IF(SOURCE!$X$2-LEN(SOURCE!K613) &gt;= 0, REPT(" ",SOURCE!$X$2-LEN(SOURCE!K613)), "")&amp;
      "},"&amp;IF(SOURCE!L613&lt;&gt;"",""&amp;SOURCE!L613,"")
 )
)
)</f>
        <v>/*  589 */  { addItemToBuffer,              ITM_f,                       "f",                                           "f",                                           (0 &lt;&lt; TAM_MAX_BITS) |     0, CAT_aint | SLS_UNCHANGED | US_UNCHANGED},</v>
      </c>
    </row>
    <row r="614" spans="1:1">
      <c r="A614" s="155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",SOURCE!$R$2-LEN(SOURCE!F614)+2), "")&amp;"("&amp;
      SUBSTITUTE(TEXT(SOURCE!G614,"??0"),"  ","")&amp;" &lt;&lt; TAM_MAX_BITS) |"&amp; IF(SOURCE!$S$2-3 &gt;= 0, REPT(" ",SOURCE!$S$2-5+4+1-1-LEN(SUBSTITUTE(SUBSTITUTE(TEXT(SOURCE!H614,"????0"),"  ","")," ",""))), "")&amp;
      SUBSTITUTE(SUBSTITUTE(TEXT(SOURCE!H614,"????0"),"  ","")," ","")&amp;","&amp; IF(SOURCE!$T$2-3 &gt;= 0, REPT(" ",SOURCE!$T$2-3-5), "")&amp;
      SOURCE!I614&amp;" | "&amp; IF(SOURCE!$U$2-LEN(SOURCE!I614) &gt;= 0, REPT(" ",SOURCE!$U$2-LEN(SOURCE!I614)), "")&amp;
      SOURCE!J614&amp;      IF(SOURCE!$V$2-LEN(SOURCE!J614) &gt;= 0, REPT(" ",SOURCE!$V$2-LEN(SOURCE!J614)), "")&amp;
  " | "&amp; SOURCE!K614&amp;      IF(SOURCE!$X$2-LEN(SOURCE!K614) &gt;= 0, REPT(" ",SOURCE!$X$2-LEN(SOURCE!K614)), "")&amp;
      "},"&amp;IF(SOURCE!L614&lt;&gt;"",""&amp;SOURCE!L614,"")
 )
)
)</f>
        <v>/*  590 */  { addItemToBuffer,              ITM_g,                       "g",                                           "g",                                           (0 &lt;&lt; TAM_MAX_BITS) |     0, CAT_aint | SLS_UNCHANGED | US_UNCHANGED},</v>
      </c>
    </row>
    <row r="615" spans="1:1">
      <c r="A615" s="155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",SOURCE!$R$2-LEN(SOURCE!F615)+2), "")&amp;"("&amp;
      SUBSTITUTE(TEXT(SOURCE!G615,"??0"),"  ","")&amp;" &lt;&lt; TAM_MAX_BITS) |"&amp; IF(SOURCE!$S$2-3 &gt;= 0, REPT(" ",SOURCE!$S$2-5+4+1-1-LEN(SUBSTITUTE(SUBSTITUTE(TEXT(SOURCE!H615,"????0"),"  ","")," ",""))), "")&amp;
      SUBSTITUTE(SUBSTITUTE(TEXT(SOURCE!H615,"????0"),"  ","")," ","")&amp;","&amp; IF(SOURCE!$T$2-3 &gt;= 0, REPT(" ",SOURCE!$T$2-3-5), "")&amp;
      SOURCE!I615&amp;" | "&amp; IF(SOURCE!$U$2-LEN(SOURCE!I615) &gt;= 0, REPT(" ",SOURCE!$U$2-LEN(SOURCE!I615)), "")&amp;
      SOURCE!J615&amp;      IF(SOURCE!$V$2-LEN(SOURCE!J615) &gt;= 0, REPT(" ",SOURCE!$V$2-LEN(SOURCE!J615)), "")&amp;
  " | "&amp; SOURCE!K615&amp;      IF(SOURCE!$X$2-LEN(SOURCE!K615) &gt;= 0, REPT(" ",SOURCE!$X$2-LEN(SOURCE!K615)), "")&amp;
      "},"&amp;IF(SOURCE!L615&lt;&gt;"",""&amp;SOURCE!L615,"")
 )
)
)</f>
        <v>/*  591 */  { addItemToBuffer,              ITM_h,                       "h",                                           "h",                                           (0 &lt;&lt; TAM_MAX_BITS) |     0, CAT_aint | SLS_UNCHANGED | US_UNCHANGED},</v>
      </c>
    </row>
    <row r="616" spans="1:1">
      <c r="A616" s="155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",SOURCE!$R$2-LEN(SOURCE!F616)+2), "")&amp;"("&amp;
      SUBSTITUTE(TEXT(SOURCE!G616,"??0"),"  ","")&amp;" &lt;&lt; TAM_MAX_BITS) |"&amp; IF(SOURCE!$S$2-3 &gt;= 0, REPT(" ",SOURCE!$S$2-5+4+1-1-LEN(SUBSTITUTE(SUBSTITUTE(TEXT(SOURCE!H616,"????0"),"  ","")," ",""))), "")&amp;
      SUBSTITUTE(SUBSTITUTE(TEXT(SOURCE!H616,"????0"),"  ","")," ","")&amp;","&amp; IF(SOURCE!$T$2-3 &gt;= 0, REPT(" ",SOURCE!$T$2-3-5), "")&amp;
      SOURCE!I616&amp;" | "&amp; IF(SOURCE!$U$2-LEN(SOURCE!I616) &gt;= 0, REPT(" ",SOURCE!$U$2-LEN(SOURCE!I616)), "")&amp;
      SOURCE!J616&amp;      IF(SOURCE!$V$2-LEN(SOURCE!J616) &gt;= 0, REPT(" ",SOURCE!$V$2-LEN(SOURCE!J616)), "")&amp;
  " | "&amp; SOURCE!K616&amp;      IF(SOURCE!$X$2-LEN(SOURCE!K616) &gt;= 0, REPT(" ",SOURCE!$X$2-LEN(SOURCE!K616)), "")&amp;
      "},"&amp;IF(SOURCE!L616&lt;&gt;"",""&amp;SOURCE!L616,"")
 )
)
)</f>
        <v>/*  592 */  { addItemToBuffer,              ITM_i,                       "i",                                           "i",                                           (0 &lt;&lt; TAM_MAX_BITS) |     0, CAT_aint | SLS_UNCHANGED | US_UNCHANGED},</v>
      </c>
    </row>
    <row r="617" spans="1:1">
      <c r="A617" s="155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",SOURCE!$R$2-LEN(SOURCE!F617)+2), "")&amp;"("&amp;
      SUBSTITUTE(TEXT(SOURCE!G617,"??0"),"  ","")&amp;" &lt;&lt; TAM_MAX_BITS) |"&amp; IF(SOURCE!$S$2-3 &gt;= 0, REPT(" ",SOURCE!$S$2-5+4+1-1-LEN(SUBSTITUTE(SUBSTITUTE(TEXT(SOURCE!H617,"????0"),"  ","")," ",""))), "")&amp;
      SUBSTITUTE(SUBSTITUTE(TEXT(SOURCE!H617,"????0"),"  ","")," ","")&amp;","&amp; IF(SOURCE!$T$2-3 &gt;= 0, REPT(" ",SOURCE!$T$2-3-5), "")&amp;
      SOURCE!I617&amp;" | "&amp; IF(SOURCE!$U$2-LEN(SOURCE!I617) &gt;= 0, REPT(" ",SOURCE!$U$2-LEN(SOURCE!I617)), "")&amp;
      SOURCE!J617&amp;      IF(SOURCE!$V$2-LEN(SOURCE!J617) &gt;= 0, REPT(" ",SOURCE!$V$2-LEN(SOURCE!J617)), "")&amp;
  " | "&amp; SOURCE!K617&amp;      IF(SOURCE!$X$2-LEN(SOURCE!K617) &gt;= 0, REPT(" ",SOURCE!$X$2-LEN(SOURCE!K617)), "")&amp;
      "},"&amp;IF(SOURCE!L617&lt;&gt;"",""&amp;SOURCE!L617,"")
 )
)
)</f>
        <v>/*  593 */  { addItemToBuffer,              ITM_j,                       "j",                                           "j",                                           (0 &lt;&lt; TAM_MAX_BITS) |     0, CAT_aint | SLS_UNCHANGED | US_UNCHANGED},</v>
      </c>
    </row>
    <row r="618" spans="1:1">
      <c r="A618" s="155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",SOURCE!$R$2-LEN(SOURCE!F618)+2), "")&amp;"("&amp;
      SUBSTITUTE(TEXT(SOURCE!G618,"??0"),"  ","")&amp;" &lt;&lt; TAM_MAX_BITS) |"&amp; IF(SOURCE!$S$2-3 &gt;= 0, REPT(" ",SOURCE!$S$2-5+4+1-1-LEN(SUBSTITUTE(SUBSTITUTE(TEXT(SOURCE!H618,"????0"),"  ","")," ",""))), "")&amp;
      SUBSTITUTE(SUBSTITUTE(TEXT(SOURCE!H618,"????0"),"  ","")," ","")&amp;","&amp; IF(SOURCE!$T$2-3 &gt;= 0, REPT(" ",SOURCE!$T$2-3-5), "")&amp;
      SOURCE!I618&amp;" | "&amp; IF(SOURCE!$U$2-LEN(SOURCE!I618) &gt;= 0, REPT(" ",SOURCE!$U$2-LEN(SOURCE!I618)), "")&amp;
      SOURCE!J618&amp;      IF(SOURCE!$V$2-LEN(SOURCE!J618) &gt;= 0, REPT(" ",SOURCE!$V$2-LEN(SOURCE!J618)), "")&amp;
  " | "&amp; SOURCE!K618&amp;      IF(SOURCE!$X$2-LEN(SOURCE!K618) &gt;= 0, REPT(" ",SOURCE!$X$2-LEN(SOURCE!K618)), "")&amp;
      "},"&amp;IF(SOURCE!L618&lt;&gt;"",""&amp;SOURCE!L618,"")
 )
)
)</f>
        <v>/*  594 */  { addItemToBuffer,              ITM_k,                       "k",                                           "k",                                           (0 &lt;&lt; TAM_MAX_BITS) |     0, CAT_aint | SLS_UNCHANGED | US_UNCHANGED},</v>
      </c>
    </row>
    <row r="619" spans="1:1">
      <c r="A619" s="155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",SOURCE!$R$2-LEN(SOURCE!F619)+2), "")&amp;"("&amp;
      SUBSTITUTE(TEXT(SOURCE!G619,"??0"),"  ","")&amp;" &lt;&lt; TAM_MAX_BITS) |"&amp; IF(SOURCE!$S$2-3 &gt;= 0, REPT(" ",SOURCE!$S$2-5+4+1-1-LEN(SUBSTITUTE(SUBSTITUTE(TEXT(SOURCE!H619,"????0"),"  ","")," ",""))), "")&amp;
      SUBSTITUTE(SUBSTITUTE(TEXT(SOURCE!H619,"????0"),"  ","")," ","")&amp;","&amp; IF(SOURCE!$T$2-3 &gt;= 0, REPT(" ",SOURCE!$T$2-3-5), "")&amp;
      SOURCE!I619&amp;" | "&amp; IF(SOURCE!$U$2-LEN(SOURCE!I619) &gt;= 0, REPT(" ",SOURCE!$U$2-LEN(SOURCE!I619)), "")&amp;
      SOURCE!J619&amp;      IF(SOURCE!$V$2-LEN(SOURCE!J619) &gt;= 0, REPT(" ",SOURCE!$V$2-LEN(SOURCE!J619)), "")&amp;
  " | "&amp; SOURCE!K619&amp;      IF(SOURCE!$X$2-LEN(SOURCE!K619) &gt;= 0, REPT(" ",SOURCE!$X$2-LEN(SOURCE!K619)), "")&amp;
      "},"&amp;IF(SOURCE!L619&lt;&gt;"",""&amp;SOURCE!L619,"")
 )
)
)</f>
        <v>/*  595 */  { addItemToBuffer,              ITM_l,                       "l",                                           "l",                                           (0 &lt;&lt; TAM_MAX_BITS) |     0, CAT_aint | SLS_UNCHANGED | US_UNCHANGED},</v>
      </c>
    </row>
    <row r="620" spans="1:1">
      <c r="A620" s="155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",SOURCE!$R$2-LEN(SOURCE!F620)+2), "")&amp;"("&amp;
      SUBSTITUTE(TEXT(SOURCE!G620,"??0"),"  ","")&amp;" &lt;&lt; TAM_MAX_BITS) |"&amp; IF(SOURCE!$S$2-3 &gt;= 0, REPT(" ",SOURCE!$S$2-5+4+1-1-LEN(SUBSTITUTE(SUBSTITUTE(TEXT(SOURCE!H620,"????0"),"  ","")," ",""))), "")&amp;
      SUBSTITUTE(SUBSTITUTE(TEXT(SOURCE!H620,"????0"),"  ","")," ","")&amp;","&amp; IF(SOURCE!$T$2-3 &gt;= 0, REPT(" ",SOURCE!$T$2-3-5), "")&amp;
      SOURCE!I620&amp;" | "&amp; IF(SOURCE!$U$2-LEN(SOURCE!I620) &gt;= 0, REPT(" ",SOURCE!$U$2-LEN(SOURCE!I620)), "")&amp;
      SOURCE!J620&amp;      IF(SOURCE!$V$2-LEN(SOURCE!J620) &gt;= 0, REPT(" ",SOURCE!$V$2-LEN(SOURCE!J620)), "")&amp;
  " | "&amp; SOURCE!K620&amp;      IF(SOURCE!$X$2-LEN(SOURCE!K620) &gt;= 0, REPT(" ",SOURCE!$X$2-LEN(SOURCE!K620)), "")&amp;
      "},"&amp;IF(SOURCE!L620&lt;&gt;"",""&amp;SOURCE!L620,"")
 )
)
)</f>
        <v>/*  596 */  { addItemToBuffer,              ITM_m,                       "m",                                           "m",                                           (0 &lt;&lt; TAM_MAX_BITS) |     0, CAT_aint | SLS_UNCHANGED | US_UNCHANGED},</v>
      </c>
    </row>
    <row r="621" spans="1:1">
      <c r="A621" s="155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",SOURCE!$R$2-LEN(SOURCE!F621)+2), "")&amp;"("&amp;
      SUBSTITUTE(TEXT(SOURCE!G621,"??0"),"  ","")&amp;" &lt;&lt; TAM_MAX_BITS) |"&amp; IF(SOURCE!$S$2-3 &gt;= 0, REPT(" ",SOURCE!$S$2-5+4+1-1-LEN(SUBSTITUTE(SUBSTITUTE(TEXT(SOURCE!H621,"????0"),"  ","")," ",""))), "")&amp;
      SUBSTITUTE(SUBSTITUTE(TEXT(SOURCE!H621,"????0"),"  ","")," ","")&amp;","&amp; IF(SOURCE!$T$2-3 &gt;= 0, REPT(" ",SOURCE!$T$2-3-5), "")&amp;
      SOURCE!I621&amp;" | "&amp; IF(SOURCE!$U$2-LEN(SOURCE!I621) &gt;= 0, REPT(" ",SOURCE!$U$2-LEN(SOURCE!I621)), "")&amp;
      SOURCE!J621&amp;      IF(SOURCE!$V$2-LEN(SOURCE!J621) &gt;= 0, REPT(" ",SOURCE!$V$2-LEN(SOURCE!J621)), "")&amp;
  " | "&amp; SOURCE!K621&amp;      IF(SOURCE!$X$2-LEN(SOURCE!K621) &gt;= 0, REPT(" ",SOURCE!$X$2-LEN(SOURCE!K621)), "")&amp;
      "},"&amp;IF(SOURCE!L621&lt;&gt;"",""&amp;SOURCE!L621,"")
 )
)
)</f>
        <v>/*  597 */  { addItemToBuffer,              ITM_n,                       "n",                                           "n",                                           (0 &lt;&lt; TAM_MAX_BITS) |     0, CAT_aint | SLS_UNCHANGED | US_UNCHANGED},</v>
      </c>
    </row>
    <row r="622" spans="1:1">
      <c r="A622" s="155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",SOURCE!$R$2-LEN(SOURCE!F622)+2), "")&amp;"("&amp;
      SUBSTITUTE(TEXT(SOURCE!G622,"??0"),"  ","")&amp;" &lt;&lt; TAM_MAX_BITS) |"&amp; IF(SOURCE!$S$2-3 &gt;= 0, REPT(" ",SOURCE!$S$2-5+4+1-1-LEN(SUBSTITUTE(SUBSTITUTE(TEXT(SOURCE!H622,"????0"),"  ","")," ",""))), "")&amp;
      SUBSTITUTE(SUBSTITUTE(TEXT(SOURCE!H622,"????0"),"  ","")," ","")&amp;","&amp; IF(SOURCE!$T$2-3 &gt;= 0, REPT(" ",SOURCE!$T$2-3-5), "")&amp;
      SOURCE!I622&amp;" | "&amp; IF(SOURCE!$U$2-LEN(SOURCE!I622) &gt;= 0, REPT(" ",SOURCE!$U$2-LEN(SOURCE!I622)), "")&amp;
      SOURCE!J622&amp;      IF(SOURCE!$V$2-LEN(SOURCE!J622) &gt;= 0, REPT(" ",SOURCE!$V$2-LEN(SOURCE!J622)), "")&amp;
  " | "&amp; SOURCE!K622&amp;      IF(SOURCE!$X$2-LEN(SOURCE!K622) &gt;= 0, REPT(" ",SOURCE!$X$2-LEN(SOURCE!K622)), "")&amp;
      "},"&amp;IF(SOURCE!L622&lt;&gt;"",""&amp;SOURCE!L622,"")
 )
)
)</f>
        <v>/*  598 */  { addItemToBuffer,              ITM_o,                       "o",                                           "o",                                           (0 &lt;&lt; TAM_MAX_BITS) |     0, CAT_aint | SLS_UNCHANGED | US_UNCHANGED},</v>
      </c>
    </row>
    <row r="623" spans="1:1">
      <c r="A623" s="155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",SOURCE!$R$2-LEN(SOURCE!F623)+2), "")&amp;"("&amp;
      SUBSTITUTE(TEXT(SOURCE!G623,"??0"),"  ","")&amp;" &lt;&lt; TAM_MAX_BITS) |"&amp; IF(SOURCE!$S$2-3 &gt;= 0, REPT(" ",SOURCE!$S$2-5+4+1-1-LEN(SUBSTITUTE(SUBSTITUTE(TEXT(SOURCE!H623,"????0"),"  ","")," ",""))), "")&amp;
      SUBSTITUTE(SUBSTITUTE(TEXT(SOURCE!H623,"????0"),"  ","")," ","")&amp;","&amp; IF(SOURCE!$T$2-3 &gt;= 0, REPT(" ",SOURCE!$T$2-3-5), "")&amp;
      SOURCE!I623&amp;" | "&amp; IF(SOURCE!$U$2-LEN(SOURCE!I623) &gt;= 0, REPT(" ",SOURCE!$U$2-LEN(SOURCE!I623)), "")&amp;
      SOURCE!J623&amp;      IF(SOURCE!$V$2-LEN(SOURCE!J623) &gt;= 0, REPT(" ",SOURCE!$V$2-LEN(SOURCE!J623)), "")&amp;
  " | "&amp; SOURCE!K623&amp;      IF(SOURCE!$X$2-LEN(SOURCE!K623) &gt;= 0, REPT(" ",SOURCE!$X$2-LEN(SOURCE!K623)), "")&amp;
      "},"&amp;IF(SOURCE!L623&lt;&gt;"",""&amp;SOURCE!L623,"")
 )
)
)</f>
        <v>/*  599 */  { addItemToBuffer,              ITM_p,                       "p",                                           "p",                                           (0 &lt;&lt; TAM_MAX_BITS) |     0, CAT_aint | SLS_UNCHANGED | US_UNCHANGED},</v>
      </c>
    </row>
    <row r="624" spans="1:1">
      <c r="A624" s="155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",SOURCE!$R$2-LEN(SOURCE!F624)+2), "")&amp;"("&amp;
      SUBSTITUTE(TEXT(SOURCE!G624,"??0"),"  ","")&amp;" &lt;&lt; TAM_MAX_BITS) |"&amp; IF(SOURCE!$S$2-3 &gt;= 0, REPT(" ",SOURCE!$S$2-5+4+1-1-LEN(SUBSTITUTE(SUBSTITUTE(TEXT(SOURCE!H624,"????0"),"  ","")," ",""))), "")&amp;
      SUBSTITUTE(SUBSTITUTE(TEXT(SOURCE!H624,"????0"),"  ","")," ","")&amp;","&amp; IF(SOURCE!$T$2-3 &gt;= 0, REPT(" ",SOURCE!$T$2-3-5), "")&amp;
      SOURCE!I624&amp;" | "&amp; IF(SOURCE!$U$2-LEN(SOURCE!I624) &gt;= 0, REPT(" ",SOURCE!$U$2-LEN(SOURCE!I624)), "")&amp;
      SOURCE!J624&amp;      IF(SOURCE!$V$2-LEN(SOURCE!J624) &gt;= 0, REPT(" ",SOURCE!$V$2-LEN(SOURCE!J624)), "")&amp;
  " | "&amp; SOURCE!K624&amp;      IF(SOURCE!$X$2-LEN(SOURCE!K624) &gt;= 0, REPT(" ",SOURCE!$X$2-LEN(SOURCE!K624)), "")&amp;
      "},"&amp;IF(SOURCE!L624&lt;&gt;"",""&amp;SOURCE!L624,"")
 )
)
)</f>
        <v>/*  600 */  { addItemToBuffer,              ITM_q,                       "q",                                           "q",                                           (0 &lt;&lt; TAM_MAX_BITS) |     0, CAT_aint | SLS_UNCHANGED | US_UNCHANGED},</v>
      </c>
    </row>
    <row r="625" spans="1:1">
      <c r="A625" s="155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",SOURCE!$R$2-LEN(SOURCE!F625)+2), "")&amp;"("&amp;
      SUBSTITUTE(TEXT(SOURCE!G625,"??0"),"  ","")&amp;" &lt;&lt; TAM_MAX_BITS) |"&amp; IF(SOURCE!$S$2-3 &gt;= 0, REPT(" ",SOURCE!$S$2-5+4+1-1-LEN(SUBSTITUTE(SUBSTITUTE(TEXT(SOURCE!H625,"????0"),"  ","")," ",""))), "")&amp;
      SUBSTITUTE(SUBSTITUTE(TEXT(SOURCE!H625,"????0"),"  ","")," ","")&amp;","&amp; IF(SOURCE!$T$2-3 &gt;= 0, REPT(" ",SOURCE!$T$2-3-5), "")&amp;
      SOURCE!I625&amp;" | "&amp; IF(SOURCE!$U$2-LEN(SOURCE!I625) &gt;= 0, REPT(" ",SOURCE!$U$2-LEN(SOURCE!I625)), "")&amp;
      SOURCE!J625&amp;      IF(SOURCE!$V$2-LEN(SOURCE!J625) &gt;= 0, REPT(" ",SOURCE!$V$2-LEN(SOURCE!J625)), "")&amp;
  " | "&amp; SOURCE!K625&amp;      IF(SOURCE!$X$2-LEN(SOURCE!K625) &gt;= 0, REPT(" ",SOURCE!$X$2-LEN(SOURCE!K625)), "")&amp;
      "},"&amp;IF(SOURCE!L625&lt;&gt;"",""&amp;SOURCE!L625,"")
 )
)
)</f>
        <v>/*  601 */  { addItemToBuffer,              ITM_r,                       "r",                                           "r",                                           (0 &lt;&lt; TAM_MAX_BITS) |     0, CAT_aint | SLS_UNCHANGED | US_UNCHANGED},</v>
      </c>
    </row>
    <row r="626" spans="1:1">
      <c r="A626" s="155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",SOURCE!$R$2-LEN(SOURCE!F626)+2), "")&amp;"("&amp;
      SUBSTITUTE(TEXT(SOURCE!G626,"??0"),"  ","")&amp;" &lt;&lt; TAM_MAX_BITS) |"&amp; IF(SOURCE!$S$2-3 &gt;= 0, REPT(" ",SOURCE!$S$2-5+4+1-1-LEN(SUBSTITUTE(SUBSTITUTE(TEXT(SOURCE!H626,"????0"),"  ","")," ",""))), "")&amp;
      SUBSTITUTE(SUBSTITUTE(TEXT(SOURCE!H626,"????0"),"  ","")," ","")&amp;","&amp; IF(SOURCE!$T$2-3 &gt;= 0, REPT(" ",SOURCE!$T$2-3-5), "")&amp;
      SOURCE!I626&amp;" | "&amp; IF(SOURCE!$U$2-LEN(SOURCE!I626) &gt;= 0, REPT(" ",SOURCE!$U$2-LEN(SOURCE!I626)), "")&amp;
      SOURCE!J626&amp;      IF(SOURCE!$V$2-LEN(SOURCE!J626) &gt;= 0, REPT(" ",SOURCE!$V$2-LEN(SOURCE!J626)), "")&amp;
  " | "&amp; SOURCE!K626&amp;      IF(SOURCE!$X$2-LEN(SOURCE!K626) &gt;= 0, REPT(" ",SOURCE!$X$2-LEN(SOURCE!K626)), "")&amp;
      "},"&amp;IF(SOURCE!L626&lt;&gt;"",""&amp;SOURCE!L626,"")
 )
)
)</f>
        <v>/*  602 */  { addItemToBuffer,              ITM_s,                       "s",                                           "s",                                           (0 &lt;&lt; TAM_MAX_BITS) |     0, CAT_aint | SLS_UNCHANGED | US_UNCHANGED},</v>
      </c>
    </row>
    <row r="627" spans="1:1">
      <c r="A627" s="155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",SOURCE!$R$2-LEN(SOURCE!F627)+2), "")&amp;"("&amp;
      SUBSTITUTE(TEXT(SOURCE!G627,"??0"),"  ","")&amp;" &lt;&lt; TAM_MAX_BITS) |"&amp; IF(SOURCE!$S$2-3 &gt;= 0, REPT(" ",SOURCE!$S$2-5+4+1-1-LEN(SUBSTITUTE(SUBSTITUTE(TEXT(SOURCE!H627,"????0"),"  ","")," ",""))), "")&amp;
      SUBSTITUTE(SUBSTITUTE(TEXT(SOURCE!H627,"????0"),"  ","")," ","")&amp;","&amp; IF(SOURCE!$T$2-3 &gt;= 0, REPT(" ",SOURCE!$T$2-3-5), "")&amp;
      SOURCE!I627&amp;" | "&amp; IF(SOURCE!$U$2-LEN(SOURCE!I627) &gt;= 0, REPT(" ",SOURCE!$U$2-LEN(SOURCE!I627)), "")&amp;
      SOURCE!J627&amp;      IF(SOURCE!$V$2-LEN(SOURCE!J627) &gt;= 0, REPT(" ",SOURCE!$V$2-LEN(SOURCE!J627)), "")&amp;
  " | "&amp; SOURCE!K627&amp;      IF(SOURCE!$X$2-LEN(SOURCE!K627) &gt;= 0, REPT(" ",SOURCE!$X$2-LEN(SOURCE!K627)), "")&amp;
      "},"&amp;IF(SOURCE!L627&lt;&gt;"",""&amp;SOURCE!L627,"")
 )
)
)</f>
        <v>/*  603 */  { addItemToBuffer,              ITM_t,                       "t",                                           "t",                                           (0 &lt;&lt; TAM_MAX_BITS) |     0, CAT_aint | SLS_UNCHANGED | US_UNCHANGED},</v>
      </c>
    </row>
    <row r="628" spans="1:1">
      <c r="A628" s="155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",SOURCE!$R$2-LEN(SOURCE!F628)+2), "")&amp;"("&amp;
      SUBSTITUTE(TEXT(SOURCE!G628,"??0"),"  ","")&amp;" &lt;&lt; TAM_MAX_BITS) |"&amp; IF(SOURCE!$S$2-3 &gt;= 0, REPT(" ",SOURCE!$S$2-5+4+1-1-LEN(SUBSTITUTE(SUBSTITUTE(TEXT(SOURCE!H628,"????0"),"  ","")," ",""))), "")&amp;
      SUBSTITUTE(SUBSTITUTE(TEXT(SOURCE!H628,"????0"),"  ","")," ","")&amp;","&amp; IF(SOURCE!$T$2-3 &gt;= 0, REPT(" ",SOURCE!$T$2-3-5), "")&amp;
      SOURCE!I628&amp;" | "&amp; IF(SOURCE!$U$2-LEN(SOURCE!I628) &gt;= 0, REPT(" ",SOURCE!$U$2-LEN(SOURCE!I628)), "")&amp;
      SOURCE!J628&amp;      IF(SOURCE!$V$2-LEN(SOURCE!J628) &gt;= 0, REPT(" ",SOURCE!$V$2-LEN(SOURCE!J628)), "")&amp;
  " | "&amp; SOURCE!K628&amp;      IF(SOURCE!$X$2-LEN(SOURCE!K628) &gt;= 0, REPT(" ",SOURCE!$X$2-LEN(SOURCE!K628)), "")&amp;
      "},"&amp;IF(SOURCE!L628&lt;&gt;"",""&amp;SOURCE!L628,"")
 )
)
)</f>
        <v>/*  604 */  { addItemToBuffer,              ITM_u,                       "u",                                           "u",                                           (0 &lt;&lt; TAM_MAX_BITS) |     0, CAT_aint | SLS_UNCHANGED | US_UNCHANGED},</v>
      </c>
    </row>
    <row r="629" spans="1:1">
      <c r="A629" s="155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",SOURCE!$R$2-LEN(SOURCE!F629)+2), "")&amp;"("&amp;
      SUBSTITUTE(TEXT(SOURCE!G629,"??0"),"  ","")&amp;" &lt;&lt; TAM_MAX_BITS) |"&amp; IF(SOURCE!$S$2-3 &gt;= 0, REPT(" ",SOURCE!$S$2-5+4+1-1-LEN(SUBSTITUTE(SUBSTITUTE(TEXT(SOURCE!H629,"????0"),"  ","")," ",""))), "")&amp;
      SUBSTITUTE(SUBSTITUTE(TEXT(SOURCE!H629,"????0"),"  ","")," ","")&amp;","&amp; IF(SOURCE!$T$2-3 &gt;= 0, REPT(" ",SOURCE!$T$2-3-5), "")&amp;
      SOURCE!I629&amp;" | "&amp; IF(SOURCE!$U$2-LEN(SOURCE!I629) &gt;= 0, REPT(" ",SOURCE!$U$2-LEN(SOURCE!I629)), "")&amp;
      SOURCE!J629&amp;      IF(SOURCE!$V$2-LEN(SOURCE!J629) &gt;= 0, REPT(" ",SOURCE!$V$2-LEN(SOURCE!J629)), "")&amp;
  " | "&amp; SOURCE!K629&amp;      IF(SOURCE!$X$2-LEN(SOURCE!K629) &gt;= 0, REPT(" ",SOURCE!$X$2-LEN(SOURCE!K629)), "")&amp;
      "},"&amp;IF(SOURCE!L629&lt;&gt;"",""&amp;SOURCE!L629,"")
 )
)
)</f>
        <v>/*  605 */  { addItemToBuffer,              ITM_v,                       "v",                                           "v",                                           (0 &lt;&lt; TAM_MAX_BITS) |     0, CAT_aint | SLS_UNCHANGED | US_UNCHANGED},</v>
      </c>
    </row>
    <row r="630" spans="1:1">
      <c r="A630" s="155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",SOURCE!$R$2-LEN(SOURCE!F630)+2), "")&amp;"("&amp;
      SUBSTITUTE(TEXT(SOURCE!G630,"??0"),"  ","")&amp;" &lt;&lt; TAM_MAX_BITS) |"&amp; IF(SOURCE!$S$2-3 &gt;= 0, REPT(" ",SOURCE!$S$2-5+4+1-1-LEN(SUBSTITUTE(SUBSTITUTE(TEXT(SOURCE!H630,"????0"),"  ","")," ",""))), "")&amp;
      SUBSTITUTE(SUBSTITUTE(TEXT(SOURCE!H630,"????0"),"  ","")," ","")&amp;","&amp; IF(SOURCE!$T$2-3 &gt;= 0, REPT(" ",SOURCE!$T$2-3-5), "")&amp;
      SOURCE!I630&amp;" | "&amp; IF(SOURCE!$U$2-LEN(SOURCE!I630) &gt;= 0, REPT(" ",SOURCE!$U$2-LEN(SOURCE!I630)), "")&amp;
      SOURCE!J630&amp;      IF(SOURCE!$V$2-LEN(SOURCE!J630) &gt;= 0, REPT(" ",SOURCE!$V$2-LEN(SOURCE!J630)), "")&amp;
  " | "&amp; SOURCE!K630&amp;      IF(SOURCE!$X$2-LEN(SOURCE!K630) &gt;= 0, REPT(" ",SOURCE!$X$2-LEN(SOURCE!K630)), "")&amp;
      "},"&amp;IF(SOURCE!L630&lt;&gt;"",""&amp;SOURCE!L630,"")
 )
)
)</f>
        <v>/*  606 */  { addItemToBuffer,              ITM_w,                       "w",                                           "w",                                           (0 &lt;&lt; TAM_MAX_BITS) |     0, CAT_aint | SLS_UNCHANGED | US_UNCHANGED},</v>
      </c>
    </row>
    <row r="631" spans="1:1">
      <c r="A631" s="155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",SOURCE!$R$2-LEN(SOURCE!F631)+2), "")&amp;"("&amp;
      SUBSTITUTE(TEXT(SOURCE!G631,"??0"),"  ","")&amp;" &lt;&lt; TAM_MAX_BITS) |"&amp; IF(SOURCE!$S$2-3 &gt;= 0, REPT(" ",SOURCE!$S$2-5+4+1-1-LEN(SUBSTITUTE(SUBSTITUTE(TEXT(SOURCE!H631,"????0"),"  ","")," ",""))), "")&amp;
      SUBSTITUTE(SUBSTITUTE(TEXT(SOURCE!H631,"????0"),"  ","")," ","")&amp;","&amp; IF(SOURCE!$T$2-3 &gt;= 0, REPT(" ",SOURCE!$T$2-3-5), "")&amp;
      SOURCE!I631&amp;" | "&amp; IF(SOURCE!$U$2-LEN(SOURCE!I631) &gt;= 0, REPT(" ",SOURCE!$U$2-LEN(SOURCE!I631)), "")&amp;
      SOURCE!J631&amp;      IF(SOURCE!$V$2-LEN(SOURCE!J631) &gt;= 0, REPT(" ",SOURCE!$V$2-LEN(SOURCE!J631)), "")&amp;
  " | "&amp; SOURCE!K631&amp;      IF(SOURCE!$X$2-LEN(SOURCE!K631) &gt;= 0, REPT(" ",SOURCE!$X$2-LEN(SOURCE!K631)), "")&amp;
      "},"&amp;IF(SOURCE!L631&lt;&gt;"",""&amp;SOURCE!L631,"")
 )
)
)</f>
        <v>/*  607 */  { addItemToBuffer,              ITM_x,                       "x",                                           "x",                                           (0 &lt;&lt; TAM_MAX_BITS) |     0, CAT_aint | SLS_UNCHANGED | US_UNCHANGED},</v>
      </c>
    </row>
    <row r="632" spans="1:1">
      <c r="A632" s="155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",SOURCE!$R$2-LEN(SOURCE!F632)+2), "")&amp;"("&amp;
      SUBSTITUTE(TEXT(SOURCE!G632,"??0"),"  ","")&amp;" &lt;&lt; TAM_MAX_BITS) |"&amp; IF(SOURCE!$S$2-3 &gt;= 0, REPT(" ",SOURCE!$S$2-5+4+1-1-LEN(SUBSTITUTE(SUBSTITUTE(TEXT(SOURCE!H632,"????0"),"  ","")," ",""))), "")&amp;
      SUBSTITUTE(SUBSTITUTE(TEXT(SOURCE!H632,"????0"),"  ","")," ","")&amp;","&amp; IF(SOURCE!$T$2-3 &gt;= 0, REPT(" ",SOURCE!$T$2-3-5), "")&amp;
      SOURCE!I632&amp;" | "&amp; IF(SOURCE!$U$2-LEN(SOURCE!I632) &gt;= 0, REPT(" ",SOURCE!$U$2-LEN(SOURCE!I632)), "")&amp;
      SOURCE!J632&amp;      IF(SOURCE!$V$2-LEN(SOURCE!J632) &gt;= 0, REPT(" ",SOURCE!$V$2-LEN(SOURCE!J632)), "")&amp;
  " | "&amp; SOURCE!K632&amp;      IF(SOURCE!$X$2-LEN(SOURCE!K632) &gt;= 0, REPT(" ",SOURCE!$X$2-LEN(SOURCE!K632)), "")&amp;
      "},"&amp;IF(SOURCE!L632&lt;&gt;"",""&amp;SOURCE!L632,"")
 )
)
)</f>
        <v>/*  608 */  { addItemToBuffer,              ITM_y,                       "y",                                           "y",                                           (0 &lt;&lt; TAM_MAX_BITS) |     0, CAT_aint | SLS_UNCHANGED | US_UNCHANGED},</v>
      </c>
    </row>
    <row r="633" spans="1:1">
      <c r="A633" s="155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",SOURCE!$R$2-LEN(SOURCE!F633)+2), "")&amp;"("&amp;
      SUBSTITUTE(TEXT(SOURCE!G633,"??0"),"  ","")&amp;" &lt;&lt; TAM_MAX_BITS) |"&amp; IF(SOURCE!$S$2-3 &gt;= 0, REPT(" ",SOURCE!$S$2-5+4+1-1-LEN(SUBSTITUTE(SUBSTITUTE(TEXT(SOURCE!H633,"????0"),"  ","")," ",""))), "")&amp;
      SUBSTITUTE(SUBSTITUTE(TEXT(SOURCE!H633,"????0"),"  ","")," ","")&amp;","&amp; IF(SOURCE!$T$2-3 &gt;= 0, REPT(" ",SOURCE!$T$2-3-5), "")&amp;
      SOURCE!I633&amp;" | "&amp; IF(SOURCE!$U$2-LEN(SOURCE!I633) &gt;= 0, REPT(" ",SOURCE!$U$2-LEN(SOURCE!I633)), "")&amp;
      SOURCE!J633&amp;      IF(SOURCE!$V$2-LEN(SOURCE!J633) &gt;= 0, REPT(" ",SOURCE!$V$2-LEN(SOURCE!J633)), "")&amp;
  " | "&amp; SOURCE!K633&amp;      IF(SOURCE!$X$2-LEN(SOURCE!K633) &gt;= 0, REPT(" ",SOURCE!$X$2-LEN(SOURCE!K633)), "")&amp;
      "},"&amp;IF(SOURCE!L633&lt;&gt;"",""&amp;SOURCE!L633,"")
 )
)
)</f>
        <v>/*  609 */  { addItemToBuffer,              ITM_z,                       "z",                                           "z",                                           (0 &lt;&lt; TAM_MAX_BITS) |     0, CAT_aint | SLS_UNCHANGED | US_UNCHANGED},</v>
      </c>
    </row>
    <row r="634" spans="1:1">
      <c r="A634" s="155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",SOURCE!$R$2-LEN(SOURCE!F634)+2), "")&amp;"("&amp;
      SUBSTITUTE(TEXT(SOURCE!G634,"??0"),"  ","")&amp;" &lt;&lt; TAM_MAX_BITS) |"&amp; IF(SOURCE!$S$2-3 &gt;= 0, REPT(" ",SOURCE!$S$2-5+4+1-1-LEN(SUBSTITUTE(SUBSTITUTE(TEXT(SOURCE!H634,"????0"),"  ","")," ",""))), "")&amp;
      SUBSTITUTE(SUBSTITUTE(TEXT(SOURCE!H634,"????0"),"  ","")," ","")&amp;","&amp; IF(SOURCE!$T$2-3 &gt;= 0, REPT(" ",SOURCE!$T$2-3-5), "")&amp;
      SOURCE!I634&amp;" | "&amp; IF(SOURCE!$U$2-LEN(SOURCE!I634) &gt;= 0, REPT(" ",SOURCE!$U$2-LEN(SOURCE!I634)), "")&amp;
      SOURCE!J634&amp;      IF(SOURCE!$V$2-LEN(SOURCE!J634) &gt;= 0, REPT(" ",SOURCE!$V$2-LEN(SOURCE!J634)), "")&amp;
  " | "&amp; SOURCE!K634&amp;      IF(SOURCE!$X$2-LEN(SOURCE!K634) &gt;= 0, REPT(" ",SOURCE!$X$2-LEN(SOURCE!K634)), "")&amp;
      "},"&amp;IF(SOURCE!L634&lt;&gt;"",""&amp;SOURCE!L634,"")
 )
)
)</f>
        <v>/*  610 */  { addItemToBuffer,              ITM_ALPHA,                   "",                                            STD_ALPHA,                                     (0 &lt;&lt; TAM_MAX_BITS) |     0, CAT_NONE | SLS_UNCHANGED | US_UNCHANGED},</v>
      </c>
    </row>
    <row r="635" spans="1:1">
      <c r="A635" s="155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",SOURCE!$R$2-LEN(SOURCE!F635)+2), "")&amp;"("&amp;
      SUBSTITUTE(TEXT(SOURCE!G635,"??0"),"  ","")&amp;" &lt;&lt; TAM_MAX_BITS) |"&amp; IF(SOURCE!$S$2-3 &gt;= 0, REPT(" ",SOURCE!$S$2-5+4+1-1-LEN(SUBSTITUTE(SUBSTITUTE(TEXT(SOURCE!H635,"????0"),"  ","")," ",""))), "")&amp;
      SUBSTITUTE(SUBSTITUTE(TEXT(SOURCE!H635,"????0"),"  ","")," ","")&amp;","&amp; IF(SOURCE!$T$2-3 &gt;= 0, REPT(" ",SOURCE!$T$2-3-5), "")&amp;
      SOURCE!I635&amp;" | "&amp; IF(SOURCE!$U$2-LEN(SOURCE!I635) &gt;= 0, REPT(" ",SOURCE!$U$2-LEN(SOURCE!I635)), "")&amp;
      SOURCE!J635&amp;      IF(SOURCE!$V$2-LEN(SOURCE!J635) &gt;= 0, REPT(" ",SOURCE!$V$2-LEN(SOURCE!J635)), "")&amp;
  " | "&amp; SOURCE!K635&amp;      IF(SOURCE!$X$2-LEN(SOURCE!K635) &gt;= 0, REPT(" ",SOURCE!$X$2-LEN(SOURCE!K635)), "")&amp;
      "},"&amp;IF(SOURCE!L635&lt;&gt;"",""&amp;SOURCE!L635,"")
 )
)
)</f>
        <v>/*  611 */  { itemToBeCoded,                NOPARAM,                     "0611",                                        "0611",                                        (0 &lt;&lt; TAM_MAX_BITS) |     0, CAT_FREE | SLS_UNCHANGED | US_UNCHANGED},</v>
      </c>
    </row>
    <row r="636" spans="1:1">
      <c r="A636" s="155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",SOURCE!$R$2-LEN(SOURCE!F636)+2), "")&amp;"("&amp;
      SUBSTITUTE(TEXT(SOURCE!G636,"??0"),"  ","")&amp;" &lt;&lt; TAM_MAX_BITS) |"&amp; IF(SOURCE!$S$2-3 &gt;= 0, REPT(" ",SOURCE!$S$2-5+4+1-1-LEN(SUBSTITUTE(SUBSTITUTE(TEXT(SOURCE!H636,"????0"),"  ","")," ",""))), "")&amp;
      SUBSTITUTE(SUBSTITUTE(TEXT(SOURCE!H636,"????0"),"  ","")," ","")&amp;","&amp; IF(SOURCE!$T$2-3 &gt;= 0, REPT(" ",SOURCE!$T$2-3-5), "")&amp;
      SOURCE!I636&amp;" | "&amp; IF(SOURCE!$U$2-LEN(SOURCE!I636) &gt;= 0, REPT(" ",SOURCE!$U$2-LEN(SOURCE!I636)), "")&amp;
      SOURCE!J636&amp;      IF(SOURCE!$V$2-LEN(SOURCE!J636) &gt;= 0, REPT(" ",SOURCE!$V$2-LEN(SOURCE!J636)), "")&amp;
  " | "&amp; SOURCE!K636&amp;      IF(SOURCE!$X$2-LEN(SOURCE!K636) &gt;= 0, REPT(" ",SOURCE!$X$2-LEN(SOURCE!K636)), "")&amp;
      "},"&amp;IF(SOURCE!L636&lt;&gt;"",""&amp;SOURCE!L636,"")
 )
)
)</f>
        <v>/*  612 */  { addItemToBuffer,              ITM_BETA,                    "",                                            STD_BETA,                                      (0 &lt;&lt; TAM_MAX_BITS) |     0, CAT_NONE | SLS_UNCHANGED | US_UNCHANGED},</v>
      </c>
    </row>
    <row r="637" spans="1:1">
      <c r="A637" s="155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",SOURCE!$R$2-LEN(SOURCE!F637)+2), "")&amp;"("&amp;
      SUBSTITUTE(TEXT(SOURCE!G637,"??0"),"  ","")&amp;" &lt;&lt; TAM_MAX_BITS) |"&amp; IF(SOURCE!$S$2-3 &gt;= 0, REPT(" ",SOURCE!$S$2-5+4+1-1-LEN(SUBSTITUTE(SUBSTITUTE(TEXT(SOURCE!H637,"????0"),"  ","")," ",""))), "")&amp;
      SUBSTITUTE(SUBSTITUTE(TEXT(SOURCE!H637,"????0"),"  ","")," ","")&amp;","&amp; IF(SOURCE!$T$2-3 &gt;= 0, REPT(" ",SOURCE!$T$2-3-5), "")&amp;
      SOURCE!I637&amp;" | "&amp; IF(SOURCE!$U$2-LEN(SOURCE!I637) &gt;= 0, REPT(" ",SOURCE!$U$2-LEN(SOURCE!I637)), "")&amp;
      SOURCE!J637&amp;      IF(SOURCE!$V$2-LEN(SOURCE!J637) &gt;= 0, REPT(" ",SOURCE!$V$2-LEN(SOURCE!J637)), "")&amp;
  " | "&amp; SOURCE!K637&amp;      IF(SOURCE!$X$2-LEN(SOURCE!K637) &gt;= 0, REPT(" ",SOURCE!$X$2-LEN(SOURCE!K637)), "")&amp;
      "},"&amp;IF(SOURCE!L637&lt;&gt;"",""&amp;SOURCE!L637,"")
 )
)
)</f>
        <v>/*  613 */  { addItemToBuffer,              ITM_GAMMA,                   "",                                            STD_GAMMA,                                     (0 &lt;&lt; TAM_MAX_BITS) |     0, CAT_NONE | SLS_UNCHANGED | US_UNCHANGED},</v>
      </c>
    </row>
    <row r="638" spans="1:1">
      <c r="A638" s="155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",SOURCE!$R$2-LEN(SOURCE!F638)+2), "")&amp;"("&amp;
      SUBSTITUTE(TEXT(SOURCE!G638,"??0"),"  ","")&amp;" &lt;&lt; TAM_MAX_BITS) |"&amp; IF(SOURCE!$S$2-3 &gt;= 0, REPT(" ",SOURCE!$S$2-5+4+1-1-LEN(SUBSTITUTE(SUBSTITUTE(TEXT(SOURCE!H638,"????0"),"  ","")," ",""))), "")&amp;
      SUBSTITUTE(SUBSTITUTE(TEXT(SOURCE!H638,"????0"),"  ","")," ","")&amp;","&amp; IF(SOURCE!$T$2-3 &gt;= 0, REPT(" ",SOURCE!$T$2-3-5), "")&amp;
      SOURCE!I638&amp;" | "&amp; IF(SOURCE!$U$2-LEN(SOURCE!I638) &gt;= 0, REPT(" ",SOURCE!$U$2-LEN(SOURCE!I638)), "")&amp;
      SOURCE!J638&amp;      IF(SOURCE!$V$2-LEN(SOURCE!J638) &gt;= 0, REPT(" ",SOURCE!$V$2-LEN(SOURCE!J638)), "")&amp;
  " | "&amp; SOURCE!K638&amp;      IF(SOURCE!$X$2-LEN(SOURCE!K638) &gt;= 0, REPT(" ",SOURCE!$X$2-LEN(SOURCE!K638)), "")&amp;
      "},"&amp;IF(SOURCE!L638&lt;&gt;"",""&amp;SOURCE!L638,"")
 )
)
)</f>
        <v>/*  614 */  { addItemToBuffer,              ITM_DELTA,                   "",                                            STD_DELTA,                                     (0 &lt;&lt; TAM_MAX_BITS) |     0, CAT_NONE | SLS_UNCHANGED | US_UNCHANGED},</v>
      </c>
    </row>
    <row r="639" spans="1:1">
      <c r="A639" s="155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",SOURCE!$R$2-LEN(SOURCE!F639)+2), "")&amp;"("&amp;
      SUBSTITUTE(TEXT(SOURCE!G639,"??0"),"  ","")&amp;" &lt;&lt; TAM_MAX_BITS) |"&amp; IF(SOURCE!$S$2-3 &gt;= 0, REPT(" ",SOURCE!$S$2-5+4+1-1-LEN(SUBSTITUTE(SUBSTITUTE(TEXT(SOURCE!H639,"????0"),"  ","")," ",""))), "")&amp;
      SUBSTITUTE(SUBSTITUTE(TEXT(SOURCE!H639,"????0"),"  ","")," ","")&amp;","&amp; IF(SOURCE!$T$2-3 &gt;= 0, REPT(" ",SOURCE!$T$2-3-5), "")&amp;
      SOURCE!I639&amp;" | "&amp; IF(SOURCE!$U$2-LEN(SOURCE!I639) &gt;= 0, REPT(" ",SOURCE!$U$2-LEN(SOURCE!I639)), "")&amp;
      SOURCE!J639&amp;      IF(SOURCE!$V$2-LEN(SOURCE!J639) &gt;= 0, REPT(" ",SOURCE!$V$2-LEN(SOURCE!J639)), "")&amp;
  " | "&amp; SOURCE!K639&amp;      IF(SOURCE!$X$2-LEN(SOURCE!K639) &gt;= 0, REPT(" ",SOURCE!$X$2-LEN(SOURCE!K639)), "")&amp;
      "},"&amp;IF(SOURCE!L639&lt;&gt;"",""&amp;SOURCE!L639,"")
 )
)
)</f>
        <v>/*  615 */  { addItemToBuffer,              ITM_EPSILON,                 "",                                            STD_EPSILON,                                   (0 &lt;&lt; TAM_MAX_BITS) |     0, CAT_NONE | SLS_UNCHANGED | US_UNCHANGED},</v>
      </c>
    </row>
    <row r="640" spans="1:1">
      <c r="A640" s="155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",SOURCE!$R$2-LEN(SOURCE!F640)+2), "")&amp;"("&amp;
      SUBSTITUTE(TEXT(SOURCE!G640,"??0"),"  ","")&amp;" &lt;&lt; TAM_MAX_BITS) |"&amp; IF(SOURCE!$S$2-3 &gt;= 0, REPT(" ",SOURCE!$S$2-5+4+1-1-LEN(SUBSTITUTE(SUBSTITUTE(TEXT(SOURCE!H640,"????0"),"  ","")," ",""))), "")&amp;
      SUBSTITUTE(SUBSTITUTE(TEXT(SOURCE!H640,"????0"),"  ","")," ","")&amp;","&amp; IF(SOURCE!$T$2-3 &gt;= 0, REPT(" ",SOURCE!$T$2-3-5), "")&amp;
      SOURCE!I640&amp;" | "&amp; IF(SOURCE!$U$2-LEN(SOURCE!I640) &gt;= 0, REPT(" ",SOURCE!$U$2-LEN(SOURCE!I640)), "")&amp;
      SOURCE!J640&amp;      IF(SOURCE!$V$2-LEN(SOURCE!J640) &gt;= 0, REPT(" ",SOURCE!$V$2-LEN(SOURCE!J640)), "")&amp;
  " | "&amp; SOURCE!K640&amp;      IF(SOURCE!$X$2-LEN(SOURCE!K640) &gt;= 0, REPT(" ",SOURCE!$X$2-LEN(SOURCE!K640)), "")&amp;
      "},"&amp;IF(SOURCE!L640&lt;&gt;"",""&amp;SOURCE!L640,"")
 )
)
)</f>
        <v>/*  616 */  { itemToBeCoded,                NOPARAM,                     "0616",                                        "0616",                                        (0 &lt;&lt; TAM_MAX_BITS) |     0, CAT_FREE | SLS_UNCHANGED | US_UNCHANGED},</v>
      </c>
    </row>
    <row r="641" spans="1:1">
      <c r="A641" s="155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",SOURCE!$R$2-LEN(SOURCE!F641)+2), "")&amp;"("&amp;
      SUBSTITUTE(TEXT(SOURCE!G641,"??0"),"  ","")&amp;" &lt;&lt; TAM_MAX_BITS) |"&amp; IF(SOURCE!$S$2-3 &gt;= 0, REPT(" ",SOURCE!$S$2-5+4+1-1-LEN(SUBSTITUTE(SUBSTITUTE(TEXT(SOURCE!H641,"????0"),"  ","")," ",""))), "")&amp;
      SUBSTITUTE(SUBSTITUTE(TEXT(SOURCE!H641,"????0"),"  ","")," ","")&amp;","&amp; IF(SOURCE!$T$2-3 &gt;= 0, REPT(" ",SOURCE!$T$2-3-5), "")&amp;
      SOURCE!I641&amp;" | "&amp; IF(SOURCE!$U$2-LEN(SOURCE!I641) &gt;= 0, REPT(" ",SOURCE!$U$2-LEN(SOURCE!I641)), "")&amp;
      SOURCE!J641&amp;      IF(SOURCE!$V$2-LEN(SOURCE!J641) &gt;= 0, REPT(" ",SOURCE!$V$2-LEN(SOURCE!J641)), "")&amp;
  " | "&amp; SOURCE!K641&amp;      IF(SOURCE!$X$2-LEN(SOURCE!K641) &gt;= 0, REPT(" ",SOURCE!$X$2-LEN(SOURCE!K641)), "")&amp;
      "},"&amp;IF(SOURCE!L641&lt;&gt;"",""&amp;SOURCE!L641,"")
 )
)
)</f>
        <v>/*  617 */  { addItemToBuffer,              ITM_ZETA,                    "",                                            STD_ZETA,                                      (0 &lt;&lt; TAM_MAX_BITS) |     0, CAT_NONE | SLS_UNCHANGED | US_UNCHANGED},</v>
      </c>
    </row>
    <row r="642" spans="1:1">
      <c r="A642" s="155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",SOURCE!$R$2-LEN(SOURCE!F642)+2), "")&amp;"("&amp;
      SUBSTITUTE(TEXT(SOURCE!G642,"??0"),"  ","")&amp;" &lt;&lt; TAM_MAX_BITS) |"&amp; IF(SOURCE!$S$2-3 &gt;= 0, REPT(" ",SOURCE!$S$2-5+4+1-1-LEN(SUBSTITUTE(SUBSTITUTE(TEXT(SOURCE!H642,"????0"),"  ","")," ",""))), "")&amp;
      SUBSTITUTE(SUBSTITUTE(TEXT(SOURCE!H642,"????0"),"  ","")," ","")&amp;","&amp; IF(SOURCE!$T$2-3 &gt;= 0, REPT(" ",SOURCE!$T$2-3-5), "")&amp;
      SOURCE!I642&amp;" | "&amp; IF(SOURCE!$U$2-LEN(SOURCE!I642) &gt;= 0, REPT(" ",SOURCE!$U$2-LEN(SOURCE!I642)), "")&amp;
      SOURCE!J642&amp;      IF(SOURCE!$V$2-LEN(SOURCE!J642) &gt;= 0, REPT(" ",SOURCE!$V$2-LEN(SOURCE!J642)), "")&amp;
  " | "&amp; SOURCE!K642&amp;      IF(SOURCE!$X$2-LEN(SOURCE!K642) &gt;= 0, REPT(" ",SOURCE!$X$2-LEN(SOURCE!K642)), "")&amp;
      "},"&amp;IF(SOURCE!L642&lt;&gt;"",""&amp;SOURCE!L642,"")
 )
)
)</f>
        <v>/*  618 */  { addItemToBuffer,              ITM_ETA,                     "",                                            STD_ETA,                                       (0 &lt;&lt; TAM_MAX_BITS) |     0, CAT_NONE | SLS_UNCHANGED | US_UNCHANGED},</v>
      </c>
    </row>
    <row r="643" spans="1:1">
      <c r="A643" s="155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",SOURCE!$R$2-LEN(SOURCE!F643)+2), "")&amp;"("&amp;
      SUBSTITUTE(TEXT(SOURCE!G643,"??0"),"  ","")&amp;" &lt;&lt; TAM_MAX_BITS) |"&amp; IF(SOURCE!$S$2-3 &gt;= 0, REPT(" ",SOURCE!$S$2-5+4+1-1-LEN(SUBSTITUTE(SUBSTITUTE(TEXT(SOURCE!H643,"????0"),"  ","")," ",""))), "")&amp;
      SUBSTITUTE(SUBSTITUTE(TEXT(SOURCE!H643,"????0"),"  ","")," ","")&amp;","&amp; IF(SOURCE!$T$2-3 &gt;= 0, REPT(" ",SOURCE!$T$2-3-5), "")&amp;
      SOURCE!I643&amp;" | "&amp; IF(SOURCE!$U$2-LEN(SOURCE!I643) &gt;= 0, REPT(" ",SOURCE!$U$2-LEN(SOURCE!I643)), "")&amp;
      SOURCE!J643&amp;      IF(SOURCE!$V$2-LEN(SOURCE!J643) &gt;= 0, REPT(" ",SOURCE!$V$2-LEN(SOURCE!J643)), "")&amp;
  " | "&amp; SOURCE!K643&amp;      IF(SOURCE!$X$2-LEN(SOURCE!K643) &gt;= 0, REPT(" ",SOURCE!$X$2-LEN(SOURCE!K643)), "")&amp;
      "},"&amp;IF(SOURCE!L643&lt;&gt;"",""&amp;SOURCE!L643,"")
 )
)
)</f>
        <v>/*  619 */  { itemToBeCoded,                NOPARAM,                     "0619",                                        "0619",                                        (0 &lt;&lt; TAM_MAX_BITS) |     0, CAT_NONE | SLS_UNCHANGED | US_UNCHANGED},</v>
      </c>
    </row>
    <row r="644" spans="1:1">
      <c r="A644" s="155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",SOURCE!$R$2-LEN(SOURCE!F644)+2), "")&amp;"("&amp;
      SUBSTITUTE(TEXT(SOURCE!G644,"??0"),"  ","")&amp;" &lt;&lt; TAM_MAX_BITS) |"&amp; IF(SOURCE!$S$2-3 &gt;= 0, REPT(" ",SOURCE!$S$2-5+4+1-1-LEN(SUBSTITUTE(SUBSTITUTE(TEXT(SOURCE!H644,"????0"),"  ","")," ",""))), "")&amp;
      SUBSTITUTE(SUBSTITUTE(TEXT(SOURCE!H644,"????0"),"  ","")," ","")&amp;","&amp; IF(SOURCE!$T$2-3 &gt;= 0, REPT(" ",SOURCE!$T$2-3-5), "")&amp;
      SOURCE!I644&amp;" | "&amp; IF(SOURCE!$U$2-LEN(SOURCE!I644) &gt;= 0, REPT(" ",SOURCE!$U$2-LEN(SOURCE!I644)), "")&amp;
      SOURCE!J644&amp;      IF(SOURCE!$V$2-LEN(SOURCE!J644) &gt;= 0, REPT(" ",SOURCE!$V$2-LEN(SOURCE!J644)), "")&amp;
  " | "&amp; SOURCE!K644&amp;      IF(SOURCE!$X$2-LEN(SOURCE!K644) &gt;= 0, REPT(" ",SOURCE!$X$2-LEN(SOURCE!K644)), "")&amp;
      "},"&amp;IF(SOURCE!L644&lt;&gt;"",""&amp;SOURCE!L644,"")
 )
)
)</f>
        <v>/*  620 */  { addItemToBuffer,              ITM_THETA,                   "",                                            STD_THETA,                                     (0 &lt;&lt; TAM_MAX_BITS) |     0, CAT_NONE | SLS_UNCHANGED | US_UNCHANGED},</v>
      </c>
    </row>
    <row r="645" spans="1:1">
      <c r="A645" s="155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",SOURCE!$R$2-LEN(SOURCE!F645)+2), "")&amp;"("&amp;
      SUBSTITUTE(TEXT(SOURCE!G645,"??0"),"  ","")&amp;" &lt;&lt; TAM_MAX_BITS) |"&amp; IF(SOURCE!$S$2-3 &gt;= 0, REPT(" ",SOURCE!$S$2-5+4+1-1-LEN(SUBSTITUTE(SUBSTITUTE(TEXT(SOURCE!H645,"????0"),"  ","")," ",""))), "")&amp;
      SUBSTITUTE(SUBSTITUTE(TEXT(SOURCE!H645,"????0"),"  ","")," ","")&amp;","&amp; IF(SOURCE!$T$2-3 &gt;= 0, REPT(" ",SOURCE!$T$2-3-5), "")&amp;
      SOURCE!I645&amp;" | "&amp; IF(SOURCE!$U$2-LEN(SOURCE!I645) &gt;= 0, REPT(" ",SOURCE!$U$2-LEN(SOURCE!I645)), "")&amp;
      SOURCE!J645&amp;      IF(SOURCE!$V$2-LEN(SOURCE!J645) &gt;= 0, REPT(" ",SOURCE!$V$2-LEN(SOURCE!J645)), "")&amp;
  " | "&amp; SOURCE!K645&amp;      IF(SOURCE!$X$2-LEN(SOURCE!K645) &gt;= 0, REPT(" ",SOURCE!$X$2-LEN(SOURCE!K645)), "")&amp;
      "},"&amp;IF(SOURCE!L645&lt;&gt;"",""&amp;SOURCE!L645,"")
 )
)
)</f>
        <v>/*  621 */  { addItemToBuffer,              ITM_IOTA,                    "",                                            STD_IOTA,                                      (0 &lt;&lt; TAM_MAX_BITS) |     0, CAT_NONE | SLS_UNCHANGED | US_UNCHANGED},</v>
      </c>
    </row>
    <row r="646" spans="1:1">
      <c r="A646" s="155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",SOURCE!$R$2-LEN(SOURCE!F646)+2), "")&amp;"("&amp;
      SUBSTITUTE(TEXT(SOURCE!G646,"??0"),"  ","")&amp;" &lt;&lt; TAM_MAX_BITS) |"&amp; IF(SOURCE!$S$2-3 &gt;= 0, REPT(" ",SOURCE!$S$2-5+4+1-1-LEN(SUBSTITUTE(SUBSTITUTE(TEXT(SOURCE!H646,"????0"),"  ","")," ",""))), "")&amp;
      SUBSTITUTE(SUBSTITUTE(TEXT(SOURCE!H646,"????0"),"  ","")," ","")&amp;","&amp; IF(SOURCE!$T$2-3 &gt;= 0, REPT(" ",SOURCE!$T$2-3-5), "")&amp;
      SOURCE!I646&amp;" | "&amp; IF(SOURCE!$U$2-LEN(SOURCE!I646) &gt;= 0, REPT(" ",SOURCE!$U$2-LEN(SOURCE!I646)), "")&amp;
      SOURCE!J646&amp;      IF(SOURCE!$V$2-LEN(SOURCE!J646) &gt;= 0, REPT(" ",SOURCE!$V$2-LEN(SOURCE!J646)), "")&amp;
  " | "&amp; SOURCE!K646&amp;      IF(SOURCE!$X$2-LEN(SOURCE!K646) &gt;= 0, REPT(" ",SOURCE!$X$2-LEN(SOURCE!K646)), "")&amp;
      "},"&amp;IF(SOURCE!L646&lt;&gt;"",""&amp;SOURCE!L646,"")
 )
)
)</f>
        <v>/*  622 */  { itemToBeCoded,                NOPARAM,                     "0622",                                        "0622",                                        (0 &lt;&lt; TAM_MAX_BITS) |     0, CAT_FREE | SLS_UNCHANGED | US_UNCHANGED},</v>
      </c>
    </row>
    <row r="647" spans="1:1">
      <c r="A647" s="155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",SOURCE!$R$2-LEN(SOURCE!F647)+2), "")&amp;"("&amp;
      SUBSTITUTE(TEXT(SOURCE!G647,"??0"),"  ","")&amp;" &lt;&lt; TAM_MAX_BITS) |"&amp; IF(SOURCE!$S$2-3 &gt;= 0, REPT(" ",SOURCE!$S$2-5+4+1-1-LEN(SUBSTITUTE(SUBSTITUTE(TEXT(SOURCE!H647,"????0"),"  ","")," ",""))), "")&amp;
      SUBSTITUTE(SUBSTITUTE(TEXT(SOURCE!H647,"????0"),"  ","")," ","")&amp;","&amp; IF(SOURCE!$T$2-3 &gt;= 0, REPT(" ",SOURCE!$T$2-3-5), "")&amp;
      SOURCE!I647&amp;" | "&amp; IF(SOURCE!$U$2-LEN(SOURCE!I647) &gt;= 0, REPT(" ",SOURCE!$U$2-LEN(SOURCE!I647)), "")&amp;
      SOURCE!J647&amp;      IF(SOURCE!$V$2-LEN(SOURCE!J647) &gt;= 0, REPT(" ",SOURCE!$V$2-LEN(SOURCE!J647)), "")&amp;
  " | "&amp; SOURCE!K647&amp;      IF(SOURCE!$X$2-LEN(SOURCE!K647) &gt;= 0, REPT(" ",SOURCE!$X$2-LEN(SOURCE!K647)), "")&amp;
      "},"&amp;IF(SOURCE!L647&lt;&gt;"",""&amp;SOURCE!L647,"")
 )
)
)</f>
        <v>/*  623 */  { itemToBeCoded,                NOPARAM,                     "0623",                                        "0623",                                        (0 &lt;&lt; TAM_MAX_BITS) |     0, CAT_FREE | SLS_UNCHANGED | US_UNCHANGED},</v>
      </c>
    </row>
    <row r="648" spans="1:1">
      <c r="A648" s="155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",SOURCE!$R$2-LEN(SOURCE!F648)+2), "")&amp;"("&amp;
      SUBSTITUTE(TEXT(SOURCE!G648,"??0"),"  ","")&amp;" &lt;&lt; TAM_MAX_BITS) |"&amp; IF(SOURCE!$S$2-3 &gt;= 0, REPT(" ",SOURCE!$S$2-5+4+1-1-LEN(SUBSTITUTE(SUBSTITUTE(TEXT(SOURCE!H648,"????0"),"  ","")," ",""))), "")&amp;
      SUBSTITUTE(SUBSTITUTE(TEXT(SOURCE!H648,"????0"),"  ","")," ","")&amp;","&amp; IF(SOURCE!$T$2-3 &gt;= 0, REPT(" ",SOURCE!$T$2-3-5), "")&amp;
      SOURCE!I648&amp;" | "&amp; IF(SOURCE!$U$2-LEN(SOURCE!I648) &gt;= 0, REPT(" ",SOURCE!$U$2-LEN(SOURCE!I648)), "")&amp;
      SOURCE!J648&amp;      IF(SOURCE!$V$2-LEN(SOURCE!J648) &gt;= 0, REPT(" ",SOURCE!$V$2-LEN(SOURCE!J648)), "")&amp;
  " | "&amp; SOURCE!K648&amp;      IF(SOURCE!$X$2-LEN(SOURCE!K648) &gt;= 0, REPT(" ",SOURCE!$X$2-LEN(SOURCE!K648)), "")&amp;
      "},"&amp;IF(SOURCE!L648&lt;&gt;"",""&amp;SOURCE!L648,"")
 )
)
)</f>
        <v>/*  624 */  { addItemToBuffer,              ITM_IOTA_DIALYTIKA,          "",                                            STD_IOTA_DIALYTIKA,                            (0 &lt;&lt; TAM_MAX_BITS) |     0, CAT_NONE | SLS_UNCHANGED | US_UNCHANGED},</v>
      </c>
    </row>
    <row r="649" spans="1:1">
      <c r="A649" s="155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",SOURCE!$R$2-LEN(SOURCE!F649)+2), "")&amp;"("&amp;
      SUBSTITUTE(TEXT(SOURCE!G649,"??0"),"  ","")&amp;" &lt;&lt; TAM_MAX_BITS) |"&amp; IF(SOURCE!$S$2-3 &gt;= 0, REPT(" ",SOURCE!$S$2-5+4+1-1-LEN(SUBSTITUTE(SUBSTITUTE(TEXT(SOURCE!H649,"????0"),"  ","")," ",""))), "")&amp;
      SUBSTITUTE(SUBSTITUTE(TEXT(SOURCE!H649,"????0"),"  ","")," ","")&amp;","&amp; IF(SOURCE!$T$2-3 &gt;= 0, REPT(" ",SOURCE!$T$2-3-5), "")&amp;
      SOURCE!I649&amp;" | "&amp; IF(SOURCE!$U$2-LEN(SOURCE!I649) &gt;= 0, REPT(" ",SOURCE!$U$2-LEN(SOURCE!I649)), "")&amp;
      SOURCE!J649&amp;      IF(SOURCE!$V$2-LEN(SOURCE!J649) &gt;= 0, REPT(" ",SOURCE!$V$2-LEN(SOURCE!J649)), "")&amp;
  " | "&amp; SOURCE!K649&amp;      IF(SOURCE!$X$2-LEN(SOURCE!K649) &gt;= 0, REPT(" ",SOURCE!$X$2-LEN(SOURCE!K649)), "")&amp;
      "},"&amp;IF(SOURCE!L649&lt;&gt;"",""&amp;SOURCE!L649,"")
 )
)
)</f>
        <v>/*  625 */  { addItemToBuffer,              ITM_KAPPA,                   "",                                            STD_KAPPA,                                     (0 &lt;&lt; TAM_MAX_BITS) |     0, CAT_NONE | SLS_UNCHANGED | US_UNCHANGED},</v>
      </c>
    </row>
    <row r="650" spans="1:1">
      <c r="A650" s="155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",SOURCE!$R$2-LEN(SOURCE!F650)+2), "")&amp;"("&amp;
      SUBSTITUTE(TEXT(SOURCE!G650,"??0"),"  ","")&amp;" &lt;&lt; TAM_MAX_BITS) |"&amp; IF(SOURCE!$S$2-3 &gt;= 0, REPT(" ",SOURCE!$S$2-5+4+1-1-LEN(SUBSTITUTE(SUBSTITUTE(TEXT(SOURCE!H650,"????0"),"  ","")," ",""))), "")&amp;
      SUBSTITUTE(SUBSTITUTE(TEXT(SOURCE!H650,"????0"),"  ","")," ","")&amp;","&amp; IF(SOURCE!$T$2-3 &gt;= 0, REPT(" ",SOURCE!$T$2-3-5), "")&amp;
      SOURCE!I650&amp;" | "&amp; IF(SOURCE!$U$2-LEN(SOURCE!I650) &gt;= 0, REPT(" ",SOURCE!$U$2-LEN(SOURCE!I650)), "")&amp;
      SOURCE!J650&amp;      IF(SOURCE!$V$2-LEN(SOURCE!J650) &gt;= 0, REPT(" ",SOURCE!$V$2-LEN(SOURCE!J650)), "")&amp;
  " | "&amp; SOURCE!K650&amp;      IF(SOURCE!$X$2-LEN(SOURCE!K650) &gt;= 0, REPT(" ",SOURCE!$X$2-LEN(SOURCE!K650)), "")&amp;
      "},"&amp;IF(SOURCE!L650&lt;&gt;"",""&amp;SOURCE!L650,"")
 )
)
)</f>
        <v>/*  626 */  { addItemToBuffer,              ITM_LAMBDA,                  "",                                            STD_LAMBDA,                                    (0 &lt;&lt; TAM_MAX_BITS) |     0, CAT_NONE | SLS_UNCHANGED | US_UNCHANGED},</v>
      </c>
    </row>
    <row r="651" spans="1:1">
      <c r="A651" s="155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",SOURCE!$R$2-LEN(SOURCE!F651)+2), "")&amp;"("&amp;
      SUBSTITUTE(TEXT(SOURCE!G651,"??0"),"  ","")&amp;" &lt;&lt; TAM_MAX_BITS) |"&amp; IF(SOURCE!$S$2-3 &gt;= 0, REPT(" ",SOURCE!$S$2-5+4+1-1-LEN(SUBSTITUTE(SUBSTITUTE(TEXT(SOURCE!H651,"????0"),"  ","")," ",""))), "")&amp;
      SUBSTITUTE(SUBSTITUTE(TEXT(SOURCE!H651,"????0"),"  ","")," ","")&amp;","&amp; IF(SOURCE!$T$2-3 &gt;= 0, REPT(" ",SOURCE!$T$2-3-5), "")&amp;
      SOURCE!I651&amp;" | "&amp; IF(SOURCE!$U$2-LEN(SOURCE!I651) &gt;= 0, REPT(" ",SOURCE!$U$2-LEN(SOURCE!I651)), "")&amp;
      SOURCE!J651&amp;      IF(SOURCE!$V$2-LEN(SOURCE!J651) &gt;= 0, REPT(" ",SOURCE!$V$2-LEN(SOURCE!J651)), "")&amp;
  " | "&amp; SOURCE!K651&amp;      IF(SOURCE!$X$2-LEN(SOURCE!K651) &gt;= 0, REPT(" ",SOURCE!$X$2-LEN(SOURCE!K651)), "")&amp;
      "},"&amp;IF(SOURCE!L651&lt;&gt;"",""&amp;SOURCE!L651,"")
 )
)
)</f>
        <v>/*  627 */  { addItemToBuffer,              ITM_MU,                      "",                                            STD_MU,                                        (0 &lt;&lt; TAM_MAX_BITS) |     0, CAT_NONE | SLS_UNCHANGED | US_UNCHANGED},</v>
      </c>
    </row>
    <row r="652" spans="1:1">
      <c r="A652" s="155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",SOURCE!$R$2-LEN(SOURCE!F652)+2), "")&amp;"("&amp;
      SUBSTITUTE(TEXT(SOURCE!G652,"??0"),"  ","")&amp;" &lt;&lt; TAM_MAX_BITS) |"&amp; IF(SOURCE!$S$2-3 &gt;= 0, REPT(" ",SOURCE!$S$2-5+4+1-1-LEN(SUBSTITUTE(SUBSTITUTE(TEXT(SOURCE!H652,"????0"),"  ","")," ",""))), "")&amp;
      SUBSTITUTE(SUBSTITUTE(TEXT(SOURCE!H652,"????0"),"  ","")," ","")&amp;","&amp; IF(SOURCE!$T$2-3 &gt;= 0, REPT(" ",SOURCE!$T$2-3-5), "")&amp;
      SOURCE!I652&amp;" | "&amp; IF(SOURCE!$U$2-LEN(SOURCE!I652) &gt;= 0, REPT(" ",SOURCE!$U$2-LEN(SOURCE!I652)), "")&amp;
      SOURCE!J652&amp;      IF(SOURCE!$V$2-LEN(SOURCE!J652) &gt;= 0, REPT(" ",SOURCE!$V$2-LEN(SOURCE!J652)), "")&amp;
  " | "&amp; SOURCE!K652&amp;      IF(SOURCE!$X$2-LEN(SOURCE!K652) &gt;= 0, REPT(" ",SOURCE!$X$2-LEN(SOURCE!K652)), "")&amp;
      "},"&amp;IF(SOURCE!L652&lt;&gt;"",""&amp;SOURCE!L652,"")
 )
)
)</f>
        <v>/*  628 */  { addItemToBuffer,              ITM_NU,                      "",                                            STD_NU,                                        (0 &lt;&lt; TAM_MAX_BITS) |     0, CAT_NONE | SLS_UNCHANGED | US_UNCHANGED},</v>
      </c>
    </row>
    <row r="653" spans="1:1">
      <c r="A653" s="155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",SOURCE!$R$2-LEN(SOURCE!F653)+2), "")&amp;"("&amp;
      SUBSTITUTE(TEXT(SOURCE!G653,"??0"),"  ","")&amp;" &lt;&lt; TAM_MAX_BITS) |"&amp; IF(SOURCE!$S$2-3 &gt;= 0, REPT(" ",SOURCE!$S$2-5+4+1-1-LEN(SUBSTITUTE(SUBSTITUTE(TEXT(SOURCE!H653,"????0"),"  ","")," ",""))), "")&amp;
      SUBSTITUTE(SUBSTITUTE(TEXT(SOURCE!H653,"????0"),"  ","")," ","")&amp;","&amp; IF(SOURCE!$T$2-3 &gt;= 0, REPT(" ",SOURCE!$T$2-3-5), "")&amp;
      SOURCE!I653&amp;" | "&amp; IF(SOURCE!$U$2-LEN(SOURCE!I653) &gt;= 0, REPT(" ",SOURCE!$U$2-LEN(SOURCE!I653)), "")&amp;
      SOURCE!J653&amp;      IF(SOURCE!$V$2-LEN(SOURCE!J653) &gt;= 0, REPT(" ",SOURCE!$V$2-LEN(SOURCE!J653)), "")&amp;
  " | "&amp; SOURCE!K653&amp;      IF(SOURCE!$X$2-LEN(SOURCE!K653) &gt;= 0, REPT(" ",SOURCE!$X$2-LEN(SOURCE!K653)), "")&amp;
      "},"&amp;IF(SOURCE!L653&lt;&gt;"",""&amp;SOURCE!L653,"")
 )
)
)</f>
        <v>/*  629 */  { addItemToBuffer,              ITM_XI,                      "",                                            STD_XI,                                        (0 &lt;&lt; TAM_MAX_BITS) |     0, CAT_NONE | SLS_UNCHANGED | US_UNCHANGED},</v>
      </c>
    </row>
    <row r="654" spans="1:1">
      <c r="A654" s="155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",SOURCE!$R$2-LEN(SOURCE!F654)+2), "")&amp;"("&amp;
      SUBSTITUTE(TEXT(SOURCE!G654,"??0"),"  ","")&amp;" &lt;&lt; TAM_MAX_BITS) |"&amp; IF(SOURCE!$S$2-3 &gt;= 0, REPT(" ",SOURCE!$S$2-5+4+1-1-LEN(SUBSTITUTE(SUBSTITUTE(TEXT(SOURCE!H654,"????0"),"  ","")," ",""))), "")&amp;
      SUBSTITUTE(SUBSTITUTE(TEXT(SOURCE!H654,"????0"),"  ","")," ","")&amp;","&amp; IF(SOURCE!$T$2-3 &gt;= 0, REPT(" ",SOURCE!$T$2-3-5), "")&amp;
      SOURCE!I654&amp;" | "&amp; IF(SOURCE!$U$2-LEN(SOURCE!I654) &gt;= 0, REPT(" ",SOURCE!$U$2-LEN(SOURCE!I654)), "")&amp;
      SOURCE!J654&amp;      IF(SOURCE!$V$2-LEN(SOURCE!J654) &gt;= 0, REPT(" ",SOURCE!$V$2-LEN(SOURCE!J654)), "")&amp;
  " | "&amp; SOURCE!K654&amp;      IF(SOURCE!$X$2-LEN(SOURCE!K654) &gt;= 0, REPT(" ",SOURCE!$X$2-LEN(SOURCE!K654)), "")&amp;
      "},"&amp;IF(SOURCE!L654&lt;&gt;"",""&amp;SOURCE!L654,"")
 )
)
)</f>
        <v>/*  630 */  { addItemToBuffer,              ITM_OMICRON,                 "",                                            STD_OMICRON,                                   (0 &lt;&lt; TAM_MAX_BITS) |     0, CAT_NONE | SLS_UNCHANGED | US_UNCHANGED},</v>
      </c>
    </row>
    <row r="655" spans="1:1">
      <c r="A655" s="155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",SOURCE!$R$2-LEN(SOURCE!F655)+2), "")&amp;"("&amp;
      SUBSTITUTE(TEXT(SOURCE!G655,"??0"),"  ","")&amp;" &lt;&lt; TAM_MAX_BITS) |"&amp; IF(SOURCE!$S$2-3 &gt;= 0, REPT(" ",SOURCE!$S$2-5+4+1-1-LEN(SUBSTITUTE(SUBSTITUTE(TEXT(SOURCE!H655,"????0"),"  ","")," ",""))), "")&amp;
      SUBSTITUTE(SUBSTITUTE(TEXT(SOURCE!H655,"????0"),"  ","")," ","")&amp;","&amp; IF(SOURCE!$T$2-3 &gt;= 0, REPT(" ",SOURCE!$T$2-3-5), "")&amp;
      SOURCE!I655&amp;" | "&amp; IF(SOURCE!$U$2-LEN(SOURCE!I655) &gt;= 0, REPT(" ",SOURCE!$U$2-LEN(SOURCE!I655)), "")&amp;
      SOURCE!J655&amp;      IF(SOURCE!$V$2-LEN(SOURCE!J655) &gt;= 0, REPT(" ",SOURCE!$V$2-LEN(SOURCE!J655)), "")&amp;
  " | "&amp; SOURCE!K655&amp;      IF(SOURCE!$X$2-LEN(SOURCE!K655) &gt;= 0, REPT(" ",SOURCE!$X$2-LEN(SOURCE!K655)), "")&amp;
      "},"&amp;IF(SOURCE!L655&lt;&gt;"",""&amp;SOURCE!L655,"")
 )
)
)</f>
        <v>/*  631 */  { itemToBeCoded,                NOPARAM,                     "0631",                                        "0631",                                        (0 &lt;&lt; TAM_MAX_BITS) |     0, CAT_FREE | SLS_UNCHANGED | US_UNCHANGED},</v>
      </c>
    </row>
    <row r="656" spans="1:1">
      <c r="A656" s="155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",SOURCE!$R$2-LEN(SOURCE!F656)+2), "")&amp;"("&amp;
      SUBSTITUTE(TEXT(SOURCE!G656,"??0"),"  ","")&amp;" &lt;&lt; TAM_MAX_BITS) |"&amp; IF(SOURCE!$S$2-3 &gt;= 0, REPT(" ",SOURCE!$S$2-5+4+1-1-LEN(SUBSTITUTE(SUBSTITUTE(TEXT(SOURCE!H656,"????0"),"  ","")," ",""))), "")&amp;
      SUBSTITUTE(SUBSTITUTE(TEXT(SOURCE!H656,"????0"),"  ","")," ","")&amp;","&amp; IF(SOURCE!$T$2-3 &gt;= 0, REPT(" ",SOURCE!$T$2-3-5), "")&amp;
      SOURCE!I656&amp;" | "&amp; IF(SOURCE!$U$2-LEN(SOURCE!I656) &gt;= 0, REPT(" ",SOURCE!$U$2-LEN(SOURCE!I656)), "")&amp;
      SOURCE!J656&amp;      IF(SOURCE!$V$2-LEN(SOURCE!J656) &gt;= 0, REPT(" ",SOURCE!$V$2-LEN(SOURCE!J656)), "")&amp;
  " | "&amp; SOURCE!K656&amp;      IF(SOURCE!$X$2-LEN(SOURCE!K656) &gt;= 0, REPT(" ",SOURCE!$X$2-LEN(SOURCE!K656)), "")&amp;
      "},"&amp;IF(SOURCE!L656&lt;&gt;"",""&amp;SOURCE!L656,"")
 )
)
)</f>
        <v>/*  632 */  { addItemToBuffer,              ITM_PI,                      "",                                            STD_PI,                                        (0 &lt;&lt; TAM_MAX_BITS) |     0, CAT_NONE | SLS_UNCHANGED | US_UNCHANGED},</v>
      </c>
    </row>
    <row r="657" spans="1:1">
      <c r="A657" s="155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",SOURCE!$R$2-LEN(SOURCE!F657)+2), "")&amp;"("&amp;
      SUBSTITUTE(TEXT(SOURCE!G657,"??0"),"  ","")&amp;" &lt;&lt; TAM_MAX_BITS) |"&amp; IF(SOURCE!$S$2-3 &gt;= 0, REPT(" ",SOURCE!$S$2-5+4+1-1-LEN(SUBSTITUTE(SUBSTITUTE(TEXT(SOURCE!H657,"????0"),"  ","")," ",""))), "")&amp;
      SUBSTITUTE(SUBSTITUTE(TEXT(SOURCE!H657,"????0"),"  ","")," ","")&amp;","&amp; IF(SOURCE!$T$2-3 &gt;= 0, REPT(" ",SOURCE!$T$2-3-5), "")&amp;
      SOURCE!I657&amp;" | "&amp; IF(SOURCE!$U$2-LEN(SOURCE!I657) &gt;= 0, REPT(" ",SOURCE!$U$2-LEN(SOURCE!I657)), "")&amp;
      SOURCE!J657&amp;      IF(SOURCE!$V$2-LEN(SOURCE!J657) &gt;= 0, REPT(" ",SOURCE!$V$2-LEN(SOURCE!J657)), "")&amp;
  " | "&amp; SOURCE!K657&amp;      IF(SOURCE!$X$2-LEN(SOURCE!K657) &gt;= 0, REPT(" ",SOURCE!$X$2-LEN(SOURCE!K657)), "")&amp;
      "},"&amp;IF(SOURCE!L657&lt;&gt;"",""&amp;SOURCE!L657,"")
 )
)
)</f>
        <v>/*  633 */  { addItemToBuffer,              ITM_RHO,                     "",                                            STD_RHO,                                       (0 &lt;&lt; TAM_MAX_BITS) |     0, CAT_NONE | SLS_UNCHANGED | US_UNCHANGED},</v>
      </c>
    </row>
    <row r="658" spans="1:1">
      <c r="A658" s="155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",SOURCE!$R$2-LEN(SOURCE!F658)+2), "")&amp;"("&amp;
      SUBSTITUTE(TEXT(SOURCE!G658,"??0"),"  ","")&amp;" &lt;&lt; TAM_MAX_BITS) |"&amp; IF(SOURCE!$S$2-3 &gt;= 0, REPT(" ",SOURCE!$S$2-5+4+1-1-LEN(SUBSTITUTE(SUBSTITUTE(TEXT(SOURCE!H658,"????0"),"  ","")," ",""))), "")&amp;
      SUBSTITUTE(SUBSTITUTE(TEXT(SOURCE!H658,"????0"),"  ","")," ","")&amp;","&amp; IF(SOURCE!$T$2-3 &gt;= 0, REPT(" ",SOURCE!$T$2-3-5), "")&amp;
      SOURCE!I658&amp;" | "&amp; IF(SOURCE!$U$2-LEN(SOURCE!I658) &gt;= 0, REPT(" ",SOURCE!$U$2-LEN(SOURCE!I658)), "")&amp;
      SOURCE!J658&amp;      IF(SOURCE!$V$2-LEN(SOURCE!J658) &gt;= 0, REPT(" ",SOURCE!$V$2-LEN(SOURCE!J658)), "")&amp;
  " | "&amp; SOURCE!K658&amp;      IF(SOURCE!$X$2-LEN(SOURCE!K658) &gt;= 0, REPT(" ",SOURCE!$X$2-LEN(SOURCE!K658)), "")&amp;
      "},"&amp;IF(SOURCE!L658&lt;&gt;"",""&amp;SOURCE!L658,"")
 )
)
)</f>
        <v>/*  634 */  { addItemToBuffer,              ITM_SIGMA,                   "",                                            STD_SIGMA,                                     (0 &lt;&lt; TAM_MAX_BITS) |     0, CAT_NONE | SLS_UNCHANGED | US_UNCHANGED},</v>
      </c>
    </row>
    <row r="659" spans="1:1">
      <c r="A659" s="155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",SOURCE!$R$2-LEN(SOURCE!F659)+2), "")&amp;"("&amp;
      SUBSTITUTE(TEXT(SOURCE!G659,"??0"),"  ","")&amp;" &lt;&lt; TAM_MAX_BITS) |"&amp; IF(SOURCE!$S$2-3 &gt;= 0, REPT(" ",SOURCE!$S$2-5+4+1-1-LEN(SUBSTITUTE(SUBSTITUTE(TEXT(SOURCE!H659,"????0"),"  ","")," ",""))), "")&amp;
      SUBSTITUTE(SUBSTITUTE(TEXT(SOURCE!H659,"????0"),"  ","")," ","")&amp;","&amp; IF(SOURCE!$T$2-3 &gt;= 0, REPT(" ",SOURCE!$T$2-3-5), "")&amp;
      SOURCE!I659&amp;" | "&amp; IF(SOURCE!$U$2-LEN(SOURCE!I659) &gt;= 0, REPT(" ",SOURCE!$U$2-LEN(SOURCE!I659)), "")&amp;
      SOURCE!J659&amp;      IF(SOURCE!$V$2-LEN(SOURCE!J659) &gt;= 0, REPT(" ",SOURCE!$V$2-LEN(SOURCE!J659)), "")&amp;
  " | "&amp; SOURCE!K659&amp;      IF(SOURCE!$X$2-LEN(SOURCE!K659) &gt;= 0, REPT(" ",SOURCE!$X$2-LEN(SOURCE!K659)), "")&amp;
      "},"&amp;IF(SOURCE!L659&lt;&gt;"",""&amp;SOURCE!L659,"")
 )
)
)</f>
        <v>/*  635 */  { itemToBeCoded,                NOPARAM,                     "0635",                                        "0635",                                        (0 &lt;&lt; TAM_MAX_BITS) |     0, CAT_FREE | SLS_UNCHANGED | US_UNCHANGED},</v>
      </c>
    </row>
    <row r="660" spans="1:1">
      <c r="A660" s="155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",SOURCE!$R$2-LEN(SOURCE!F660)+2), "")&amp;"("&amp;
      SUBSTITUTE(TEXT(SOURCE!G660,"??0"),"  ","")&amp;" &lt;&lt; TAM_MAX_BITS) |"&amp; IF(SOURCE!$S$2-3 &gt;= 0, REPT(" ",SOURCE!$S$2-5+4+1-1-LEN(SUBSTITUTE(SUBSTITUTE(TEXT(SOURCE!H660,"????0"),"  ","")," ",""))), "")&amp;
      SUBSTITUTE(SUBSTITUTE(TEXT(SOURCE!H660,"????0"),"  ","")," ","")&amp;","&amp; IF(SOURCE!$T$2-3 &gt;= 0, REPT(" ",SOURCE!$T$2-3-5), "")&amp;
      SOURCE!I660&amp;" | "&amp; IF(SOURCE!$U$2-LEN(SOURCE!I660) &gt;= 0, REPT(" ",SOURCE!$U$2-LEN(SOURCE!I660)), "")&amp;
      SOURCE!J660&amp;      IF(SOURCE!$V$2-LEN(SOURCE!J660) &gt;= 0, REPT(" ",SOURCE!$V$2-LEN(SOURCE!J660)), "")&amp;
  " | "&amp; SOURCE!K660&amp;      IF(SOURCE!$X$2-LEN(SOURCE!K660) &gt;= 0, REPT(" ",SOURCE!$X$2-LEN(SOURCE!K660)), "")&amp;
      "},"&amp;IF(SOURCE!L660&lt;&gt;"",""&amp;SOURCE!L660,"")
 )
)
)</f>
        <v>/*  636 */  { addItemToBuffer,              ITM_TAU,                     "",                                            STD_TAU,                                       (0 &lt;&lt; TAM_MAX_BITS) |     0, CAT_NONE | SLS_UNCHANGED | US_UNCHANGED},</v>
      </c>
    </row>
    <row r="661" spans="1:1">
      <c r="A661" s="155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",SOURCE!$R$2-LEN(SOURCE!F661)+2), "")&amp;"("&amp;
      SUBSTITUTE(TEXT(SOURCE!G661,"??0"),"  ","")&amp;" &lt;&lt; TAM_MAX_BITS) |"&amp; IF(SOURCE!$S$2-3 &gt;= 0, REPT(" ",SOURCE!$S$2-5+4+1-1-LEN(SUBSTITUTE(SUBSTITUTE(TEXT(SOURCE!H661,"????0"),"  ","")," ",""))), "")&amp;
      SUBSTITUTE(SUBSTITUTE(TEXT(SOURCE!H661,"????0"),"  ","")," ","")&amp;","&amp; IF(SOURCE!$T$2-3 &gt;= 0, REPT(" ",SOURCE!$T$2-3-5), "")&amp;
      SOURCE!I661&amp;" | "&amp; IF(SOURCE!$U$2-LEN(SOURCE!I661) &gt;= 0, REPT(" ",SOURCE!$U$2-LEN(SOURCE!I661)), "")&amp;
      SOURCE!J661&amp;      IF(SOURCE!$V$2-LEN(SOURCE!J661) &gt;= 0, REPT(" ",SOURCE!$V$2-LEN(SOURCE!J661)), "")&amp;
  " | "&amp; SOURCE!K661&amp;      IF(SOURCE!$X$2-LEN(SOURCE!K661) &gt;= 0, REPT(" ",SOURCE!$X$2-LEN(SOURCE!K661)), "")&amp;
      "},"&amp;IF(SOURCE!L661&lt;&gt;"",""&amp;SOURCE!L661,"")
 )
)
)</f>
        <v>/*  637 */  { addItemToBuffer,              ITM_UPSILON,                 "",                                            STD_UPSILON,                                   (0 &lt;&lt; TAM_MAX_BITS) |     0, CAT_NONE | SLS_UNCHANGED | US_UNCHANGED},</v>
      </c>
    </row>
    <row r="662" spans="1:1">
      <c r="A662" s="155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",SOURCE!$R$2-LEN(SOURCE!F662)+2), "")&amp;"("&amp;
      SUBSTITUTE(TEXT(SOURCE!G662,"??0"),"  ","")&amp;" &lt;&lt; TAM_MAX_BITS) |"&amp; IF(SOURCE!$S$2-3 &gt;= 0, REPT(" ",SOURCE!$S$2-5+4+1-1-LEN(SUBSTITUTE(SUBSTITUTE(TEXT(SOURCE!H662,"????0"),"  ","")," ",""))), "")&amp;
      SUBSTITUTE(SUBSTITUTE(TEXT(SOURCE!H662,"????0"),"  ","")," ","")&amp;","&amp; IF(SOURCE!$T$2-3 &gt;= 0, REPT(" ",SOURCE!$T$2-3-5), "")&amp;
      SOURCE!I662&amp;" | "&amp; IF(SOURCE!$U$2-LEN(SOURCE!I662) &gt;= 0, REPT(" ",SOURCE!$U$2-LEN(SOURCE!I662)), "")&amp;
      SOURCE!J662&amp;      IF(SOURCE!$V$2-LEN(SOURCE!J662) &gt;= 0, REPT(" ",SOURCE!$V$2-LEN(SOURCE!J662)), "")&amp;
  " | "&amp; SOURCE!K662&amp;      IF(SOURCE!$X$2-LEN(SOURCE!K662) &gt;= 0, REPT(" ",SOURCE!$X$2-LEN(SOURCE!K662)), "")&amp;
      "},"&amp;IF(SOURCE!L662&lt;&gt;"",""&amp;SOURCE!L662,"")
 )
)
)</f>
        <v>/*  638 */  { itemToBeCoded,                NOPARAM,                     "0638",                                        "0638",                                        (0 &lt;&lt; TAM_MAX_BITS) |     0, CAT_FREE | SLS_UNCHANGED | US_UNCHANGED},</v>
      </c>
    </row>
    <row r="663" spans="1:1">
      <c r="A663" s="155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",SOURCE!$R$2-LEN(SOURCE!F663)+2), "")&amp;"("&amp;
      SUBSTITUTE(TEXT(SOURCE!G663,"??0"),"  ","")&amp;" &lt;&lt; TAM_MAX_BITS) |"&amp; IF(SOURCE!$S$2-3 &gt;= 0, REPT(" ",SOURCE!$S$2-5+4+1-1-LEN(SUBSTITUTE(SUBSTITUTE(TEXT(SOURCE!H663,"????0"),"  ","")," ",""))), "")&amp;
      SUBSTITUTE(SUBSTITUTE(TEXT(SOURCE!H663,"????0"),"  ","")," ","")&amp;","&amp; IF(SOURCE!$T$2-3 &gt;= 0, REPT(" ",SOURCE!$T$2-3-5), "")&amp;
      SOURCE!I663&amp;" | "&amp; IF(SOURCE!$U$2-LEN(SOURCE!I663) &gt;= 0, REPT(" ",SOURCE!$U$2-LEN(SOURCE!I663)), "")&amp;
      SOURCE!J663&amp;      IF(SOURCE!$V$2-LEN(SOURCE!J663) &gt;= 0, REPT(" ",SOURCE!$V$2-LEN(SOURCE!J663)), "")&amp;
  " | "&amp; SOURCE!K663&amp;      IF(SOURCE!$X$2-LEN(SOURCE!K663) &gt;= 0, REPT(" ",SOURCE!$X$2-LEN(SOURCE!K663)), "")&amp;
      "},"&amp;IF(SOURCE!L663&lt;&gt;"",""&amp;SOURCE!L663,"")
 )
)
)</f>
        <v>/*  639 */  { addItemToBuffer,              ITM_UPSILON_DIALYTIKA,       "",                                            STD_UPSILON_DIALYTIKA,                         (0 &lt;&lt; TAM_MAX_BITS) |     0, CAT_NONE | SLS_UNCHANGED | US_UNCHANGED},</v>
      </c>
    </row>
    <row r="664" spans="1:1">
      <c r="A664" s="155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",SOURCE!$R$2-LEN(SOURCE!F664)+2), "")&amp;"("&amp;
      SUBSTITUTE(TEXT(SOURCE!G664,"??0"),"  ","")&amp;" &lt;&lt; TAM_MAX_BITS) |"&amp; IF(SOURCE!$S$2-3 &gt;= 0, REPT(" ",SOURCE!$S$2-5+4+1-1-LEN(SUBSTITUTE(SUBSTITUTE(TEXT(SOURCE!H664,"????0"),"  ","")," ",""))), "")&amp;
      SUBSTITUTE(SUBSTITUTE(TEXT(SOURCE!H664,"????0"),"  ","")," ","")&amp;","&amp; IF(SOURCE!$T$2-3 &gt;= 0, REPT(" ",SOURCE!$T$2-3-5), "")&amp;
      SOURCE!I664&amp;" | "&amp; IF(SOURCE!$U$2-LEN(SOURCE!I664) &gt;= 0, REPT(" ",SOURCE!$U$2-LEN(SOURCE!I664)), "")&amp;
      SOURCE!J664&amp;      IF(SOURCE!$V$2-LEN(SOURCE!J664) &gt;= 0, REPT(" ",SOURCE!$V$2-LEN(SOURCE!J664)), "")&amp;
  " | "&amp; SOURCE!K664&amp;      IF(SOURCE!$X$2-LEN(SOURCE!K664) &gt;= 0, REPT(" ",SOURCE!$X$2-LEN(SOURCE!K664)), "")&amp;
      "},"&amp;IF(SOURCE!L664&lt;&gt;"",""&amp;SOURCE!L664,"")
 )
)
)</f>
        <v>/*  640 */  { itemToBeCoded,                NOPARAM,                     "0640",                                        "0640",                                        (0 &lt;&lt; TAM_MAX_BITS) |     0, CAT_FREE | SLS_UNCHANGED | US_UNCHANGED},</v>
      </c>
    </row>
    <row r="665" spans="1:1">
      <c r="A665" s="155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",SOURCE!$R$2-LEN(SOURCE!F665)+2), "")&amp;"("&amp;
      SUBSTITUTE(TEXT(SOURCE!G665,"??0"),"  ","")&amp;" &lt;&lt; TAM_MAX_BITS) |"&amp; IF(SOURCE!$S$2-3 &gt;= 0, REPT(" ",SOURCE!$S$2-5+4+1-1-LEN(SUBSTITUTE(SUBSTITUTE(TEXT(SOURCE!H665,"????0"),"  ","")," ",""))), "")&amp;
      SUBSTITUTE(SUBSTITUTE(TEXT(SOURCE!H665,"????0"),"  ","")," ","")&amp;","&amp; IF(SOURCE!$T$2-3 &gt;= 0, REPT(" ",SOURCE!$T$2-3-5), "")&amp;
      SOURCE!I665&amp;" | "&amp; IF(SOURCE!$U$2-LEN(SOURCE!I665) &gt;= 0, REPT(" ",SOURCE!$U$2-LEN(SOURCE!I665)), "")&amp;
      SOURCE!J665&amp;      IF(SOURCE!$V$2-LEN(SOURCE!J665) &gt;= 0, REPT(" ",SOURCE!$V$2-LEN(SOURCE!J665)), "")&amp;
  " | "&amp; SOURCE!K665&amp;      IF(SOURCE!$X$2-LEN(SOURCE!K665) &gt;= 0, REPT(" ",SOURCE!$X$2-LEN(SOURCE!K665)), "")&amp;
      "},"&amp;IF(SOURCE!L665&lt;&gt;"",""&amp;SOURCE!L665,"")
 )
)
)</f>
        <v>/*  641 */  { addItemToBuffer,              ITM_PHI,                     "",                                            STD_PHI,                                       (0 &lt;&lt; TAM_MAX_BITS) |     0, CAT_NONE | SLS_UNCHANGED | US_UNCHANGED},</v>
      </c>
    </row>
    <row r="666" spans="1:1">
      <c r="A666" s="155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",SOURCE!$R$2-LEN(SOURCE!F666)+2), "")&amp;"("&amp;
      SUBSTITUTE(TEXT(SOURCE!G666,"??0"),"  ","")&amp;" &lt;&lt; TAM_MAX_BITS) |"&amp; IF(SOURCE!$S$2-3 &gt;= 0, REPT(" ",SOURCE!$S$2-5+4+1-1-LEN(SUBSTITUTE(SUBSTITUTE(TEXT(SOURCE!H666,"????0"),"  ","")," ",""))), "")&amp;
      SUBSTITUTE(SUBSTITUTE(TEXT(SOURCE!H666,"????0"),"  ","")," ","")&amp;","&amp; IF(SOURCE!$T$2-3 &gt;= 0, REPT(" ",SOURCE!$T$2-3-5), "")&amp;
      SOURCE!I666&amp;" | "&amp; IF(SOURCE!$U$2-LEN(SOURCE!I666) &gt;= 0, REPT(" ",SOURCE!$U$2-LEN(SOURCE!I666)), "")&amp;
      SOURCE!J666&amp;      IF(SOURCE!$V$2-LEN(SOURCE!J666) &gt;= 0, REPT(" ",SOURCE!$V$2-LEN(SOURCE!J666)), "")&amp;
  " | "&amp; SOURCE!K666&amp;      IF(SOURCE!$X$2-LEN(SOURCE!K666) &gt;= 0, REPT(" ",SOURCE!$X$2-LEN(SOURCE!K666)), "")&amp;
      "},"&amp;IF(SOURCE!L666&lt;&gt;"",""&amp;SOURCE!L666,"")
 )
)
)</f>
        <v>/*  642 */  { addItemToBuffer,              ITM_CHI,                     "",                                            STD_CHI,                                       (0 &lt;&lt; TAM_MAX_BITS) |     0, CAT_NONE | SLS_UNCHANGED | US_UNCHANGED},</v>
      </c>
    </row>
    <row r="667" spans="1:1">
      <c r="A667" s="155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",SOURCE!$R$2-LEN(SOURCE!F667)+2), "")&amp;"("&amp;
      SUBSTITUTE(TEXT(SOURCE!G667,"??0"),"  ","")&amp;" &lt;&lt; TAM_MAX_BITS) |"&amp; IF(SOURCE!$S$2-3 &gt;= 0, REPT(" ",SOURCE!$S$2-5+4+1-1-LEN(SUBSTITUTE(SUBSTITUTE(TEXT(SOURCE!H667,"????0"),"  ","")," ",""))), "")&amp;
      SUBSTITUTE(SUBSTITUTE(TEXT(SOURCE!H667,"????0"),"  ","")," ","")&amp;","&amp; IF(SOURCE!$T$2-3 &gt;= 0, REPT(" ",SOURCE!$T$2-3-5), "")&amp;
      SOURCE!I667&amp;" | "&amp; IF(SOURCE!$U$2-LEN(SOURCE!I667) &gt;= 0, REPT(" ",SOURCE!$U$2-LEN(SOURCE!I667)), "")&amp;
      SOURCE!J667&amp;      IF(SOURCE!$V$2-LEN(SOURCE!J667) &gt;= 0, REPT(" ",SOURCE!$V$2-LEN(SOURCE!J667)), "")&amp;
  " | "&amp; SOURCE!K667&amp;      IF(SOURCE!$X$2-LEN(SOURCE!K667) &gt;= 0, REPT(" ",SOURCE!$X$2-LEN(SOURCE!K667)), "")&amp;
      "},"&amp;IF(SOURCE!L667&lt;&gt;"",""&amp;SOURCE!L667,"")
 )
)
)</f>
        <v>/*  643 */  { addItemToBuffer,              ITM_PSI,                     "",                                            STD_PSI,                                       (0 &lt;&lt; TAM_MAX_BITS) |     0, CAT_NONE | SLS_UNCHANGED | US_UNCHANGED},</v>
      </c>
    </row>
    <row r="668" spans="1:1">
      <c r="A668" s="155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",SOURCE!$R$2-LEN(SOURCE!F668)+2), "")&amp;"("&amp;
      SUBSTITUTE(TEXT(SOURCE!G668,"??0"),"  ","")&amp;" &lt;&lt; TAM_MAX_BITS) |"&amp; IF(SOURCE!$S$2-3 &gt;= 0, REPT(" ",SOURCE!$S$2-5+4+1-1-LEN(SUBSTITUTE(SUBSTITUTE(TEXT(SOURCE!H668,"????0"),"  ","")," ",""))), "")&amp;
      SUBSTITUTE(SUBSTITUTE(TEXT(SOURCE!H668,"????0"),"  ","")," ","")&amp;","&amp; IF(SOURCE!$T$2-3 &gt;= 0, REPT(" ",SOURCE!$T$2-3-5), "")&amp;
      SOURCE!I668&amp;" | "&amp; IF(SOURCE!$U$2-LEN(SOURCE!I668) &gt;= 0, REPT(" ",SOURCE!$U$2-LEN(SOURCE!I668)), "")&amp;
      SOURCE!J668&amp;      IF(SOURCE!$V$2-LEN(SOURCE!J668) &gt;= 0, REPT(" ",SOURCE!$V$2-LEN(SOURCE!J668)), "")&amp;
  " | "&amp; SOURCE!K668&amp;      IF(SOURCE!$X$2-LEN(SOURCE!K668) &gt;= 0, REPT(" ",SOURCE!$X$2-LEN(SOURCE!K668)), "")&amp;
      "},"&amp;IF(SOURCE!L668&lt;&gt;"",""&amp;SOURCE!L668,"")
 )
)
)</f>
        <v>/*  644 */  { addItemToBuffer,              ITM_OMEGA,                   "",                                            STD_OMEGA,                                     (0 &lt;&lt; TAM_MAX_BITS) |     0, CAT_NONE | SLS_UNCHANGED | US_UNCHANGED},</v>
      </c>
    </row>
    <row r="669" spans="1:1">
      <c r="A669" s="155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",SOURCE!$R$2-LEN(SOURCE!F669)+2), "")&amp;"("&amp;
      SUBSTITUTE(TEXT(SOURCE!G669,"??0"),"  ","")&amp;" &lt;&lt; TAM_MAX_BITS) |"&amp; IF(SOURCE!$S$2-3 &gt;= 0, REPT(" ",SOURCE!$S$2-5+4+1-1-LEN(SUBSTITUTE(SUBSTITUTE(TEXT(SOURCE!H669,"????0"),"  ","")," ",""))), "")&amp;
      SUBSTITUTE(SUBSTITUTE(TEXT(SOURCE!H669,"????0"),"  ","")," ","")&amp;","&amp; IF(SOURCE!$T$2-3 &gt;= 0, REPT(" ",SOURCE!$T$2-3-5), "")&amp;
      SOURCE!I669&amp;" | "&amp; IF(SOURCE!$U$2-LEN(SOURCE!I669) &gt;= 0, REPT(" ",SOURCE!$U$2-LEN(SOURCE!I669)), "")&amp;
      SOURCE!J669&amp;      IF(SOURCE!$V$2-LEN(SOURCE!J669) &gt;= 0, REPT(" ",SOURCE!$V$2-LEN(SOURCE!J669)), "")&amp;
  " | "&amp; SOURCE!K669&amp;      IF(SOURCE!$X$2-LEN(SOURCE!K669) &gt;= 0, REPT(" ",SOURCE!$X$2-LEN(SOURCE!K669)), "")&amp;
      "},"&amp;IF(SOURCE!L669&lt;&gt;"",""&amp;SOURCE!L669,"")
 )
)
)</f>
        <v>/*  645 */  { itemToBeCoded,                NOPARAM,                     "0645",                                        "0645",                                        (0 &lt;&lt; TAM_MAX_BITS) |     0, CAT_FREE | SLS_UNCHANGED | US_UNCHANGED},</v>
      </c>
    </row>
    <row r="670" spans="1:1">
      <c r="A670" s="155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",SOURCE!$R$2-LEN(SOURCE!F670)+2), "")&amp;"("&amp;
      SUBSTITUTE(TEXT(SOURCE!G670,"??0"),"  ","")&amp;" &lt;&lt; TAM_MAX_BITS) |"&amp; IF(SOURCE!$S$2-3 &gt;= 0, REPT(" ",SOURCE!$S$2-5+4+1-1-LEN(SUBSTITUTE(SUBSTITUTE(TEXT(SOURCE!H670,"????0"),"  ","")," ",""))), "")&amp;
      SUBSTITUTE(SUBSTITUTE(TEXT(SOURCE!H670,"????0"),"  ","")," ","")&amp;","&amp; IF(SOURCE!$T$2-3 &gt;= 0, REPT(" ",SOURCE!$T$2-3-5), "")&amp;
      SOURCE!I670&amp;" | "&amp; IF(SOURCE!$U$2-LEN(SOURCE!I670) &gt;= 0, REPT(" ",SOURCE!$U$2-LEN(SOURCE!I670)), "")&amp;
      SOURCE!J670&amp;      IF(SOURCE!$V$2-LEN(SOURCE!J670) &gt;= 0, REPT(" ",SOURCE!$V$2-LEN(SOURCE!J670)), "")&amp;
  " | "&amp; SOURCE!K670&amp;      IF(SOURCE!$X$2-LEN(SOURCE!K670) &gt;= 0, REPT(" ",SOURCE!$X$2-LEN(SOURCE!K670)), "")&amp;
      "},"&amp;IF(SOURCE!L670&lt;&gt;"",""&amp;SOURCE!L670,"")
 )
)
)</f>
        <v>/*  646 */  { addItemToBuffer,              ITM_alpha,                   "",                                            STD_alpha,                                     (0 &lt;&lt; TAM_MAX_BITS) |     0, CAT_NONE | SLS_UNCHANGED | US_UNCHANGED},</v>
      </c>
    </row>
    <row r="671" spans="1:1">
      <c r="A671" s="155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",SOURCE!$R$2-LEN(SOURCE!F671)+2), "")&amp;"("&amp;
      SUBSTITUTE(TEXT(SOURCE!G671,"??0"),"  ","")&amp;" &lt;&lt; TAM_MAX_BITS) |"&amp; IF(SOURCE!$S$2-3 &gt;= 0, REPT(" ",SOURCE!$S$2-5+4+1-1-LEN(SUBSTITUTE(SUBSTITUTE(TEXT(SOURCE!H671,"????0"),"  ","")," ",""))), "")&amp;
      SUBSTITUTE(SUBSTITUTE(TEXT(SOURCE!H671,"????0"),"  ","")," ","")&amp;","&amp; IF(SOURCE!$T$2-3 &gt;= 0, REPT(" ",SOURCE!$T$2-3-5), "")&amp;
      SOURCE!I671&amp;" | "&amp; IF(SOURCE!$U$2-LEN(SOURCE!I671) &gt;= 0, REPT(" ",SOURCE!$U$2-LEN(SOURCE!I671)), "")&amp;
      SOURCE!J671&amp;      IF(SOURCE!$V$2-LEN(SOURCE!J671) &gt;= 0, REPT(" ",SOURCE!$V$2-LEN(SOURCE!J671)), "")&amp;
  " | "&amp; SOURCE!K671&amp;      IF(SOURCE!$X$2-LEN(SOURCE!K671) &gt;= 0, REPT(" ",SOURCE!$X$2-LEN(SOURCE!K671)), "")&amp;
      "},"&amp;IF(SOURCE!L671&lt;&gt;"",""&amp;SOURCE!L671,"")
 )
)
)</f>
        <v>/*  647 */  { addItemToBuffer,              ITM_alpha_TONOS,             "",                                            STD_alpha_TONOS,                               (0 &lt;&lt; TAM_MAX_BITS) |     0, CAT_NONE | SLS_UNCHANGED | US_UNCHANGED},</v>
      </c>
    </row>
    <row r="672" spans="1:1">
      <c r="A672" s="155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",SOURCE!$R$2-LEN(SOURCE!F672)+2), "")&amp;"("&amp;
      SUBSTITUTE(TEXT(SOURCE!G672,"??0"),"  ","")&amp;" &lt;&lt; TAM_MAX_BITS) |"&amp; IF(SOURCE!$S$2-3 &gt;= 0, REPT(" ",SOURCE!$S$2-5+4+1-1-LEN(SUBSTITUTE(SUBSTITUTE(TEXT(SOURCE!H672,"????0"),"  ","")," ",""))), "")&amp;
      SUBSTITUTE(SUBSTITUTE(TEXT(SOURCE!H672,"????0"),"  ","")," ","")&amp;","&amp; IF(SOURCE!$T$2-3 &gt;= 0, REPT(" ",SOURCE!$T$2-3-5), "")&amp;
      SOURCE!I672&amp;" | "&amp; IF(SOURCE!$U$2-LEN(SOURCE!I672) &gt;= 0, REPT(" ",SOURCE!$U$2-LEN(SOURCE!I672)), "")&amp;
      SOURCE!J672&amp;      IF(SOURCE!$V$2-LEN(SOURCE!J672) &gt;= 0, REPT(" ",SOURCE!$V$2-LEN(SOURCE!J672)), "")&amp;
  " | "&amp; SOURCE!K672&amp;      IF(SOURCE!$X$2-LEN(SOURCE!K672) &gt;= 0, REPT(" ",SOURCE!$X$2-LEN(SOURCE!K672)), "")&amp;
      "},"&amp;IF(SOURCE!L672&lt;&gt;"",""&amp;SOURCE!L672,"")
 )
)
)</f>
        <v>/*  648 */  { addItemToBuffer,              ITM_beta,                    "",                                            STD_beta,                                      (0 &lt;&lt; TAM_MAX_BITS) |     0, CAT_NONE | SLS_UNCHANGED | US_UNCHANGED},</v>
      </c>
    </row>
    <row r="673" spans="1:1">
      <c r="A673" s="155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",SOURCE!$R$2-LEN(SOURCE!F673)+2), "")&amp;"("&amp;
      SUBSTITUTE(TEXT(SOURCE!G673,"??0"),"  ","")&amp;" &lt;&lt; TAM_MAX_BITS) |"&amp; IF(SOURCE!$S$2-3 &gt;= 0, REPT(" ",SOURCE!$S$2-5+4+1-1-LEN(SUBSTITUTE(SUBSTITUTE(TEXT(SOURCE!H673,"????0"),"  ","")," ",""))), "")&amp;
      SUBSTITUTE(SUBSTITUTE(TEXT(SOURCE!H673,"????0"),"  ","")," ","")&amp;","&amp; IF(SOURCE!$T$2-3 &gt;= 0, REPT(" ",SOURCE!$T$2-3-5), "")&amp;
      SOURCE!I673&amp;" | "&amp; IF(SOURCE!$U$2-LEN(SOURCE!I673) &gt;= 0, REPT(" ",SOURCE!$U$2-LEN(SOURCE!I673)), "")&amp;
      SOURCE!J673&amp;      IF(SOURCE!$V$2-LEN(SOURCE!J673) &gt;= 0, REPT(" ",SOURCE!$V$2-LEN(SOURCE!J673)), "")&amp;
  " | "&amp; SOURCE!K673&amp;      IF(SOURCE!$X$2-LEN(SOURCE!K673) &gt;= 0, REPT(" ",SOURCE!$X$2-LEN(SOURCE!K673)), "")&amp;
      "},"&amp;IF(SOURCE!L673&lt;&gt;"",""&amp;SOURCE!L673,"")
 )
)
)</f>
        <v>/*  649 */  { addItemToBuffer,              ITM_gamma,                   "",                                            STD_gamma,                                     (0 &lt;&lt; TAM_MAX_BITS) |     0, CAT_NONE | SLS_UNCHANGED | US_UNCHANGED},</v>
      </c>
    </row>
    <row r="674" spans="1:1">
      <c r="A674" s="155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",SOURCE!$R$2-LEN(SOURCE!F674)+2), "")&amp;"("&amp;
      SUBSTITUTE(TEXT(SOURCE!G674,"??0"),"  ","")&amp;" &lt;&lt; TAM_MAX_BITS) |"&amp; IF(SOURCE!$S$2-3 &gt;= 0, REPT(" ",SOURCE!$S$2-5+4+1-1-LEN(SUBSTITUTE(SUBSTITUTE(TEXT(SOURCE!H674,"????0"),"  ","")," ",""))), "")&amp;
      SUBSTITUTE(SUBSTITUTE(TEXT(SOURCE!H674,"????0"),"  ","")," ","")&amp;","&amp; IF(SOURCE!$T$2-3 &gt;= 0, REPT(" ",SOURCE!$T$2-3-5), "")&amp;
      SOURCE!I674&amp;" | "&amp; IF(SOURCE!$U$2-LEN(SOURCE!I674) &gt;= 0, REPT(" ",SOURCE!$U$2-LEN(SOURCE!I674)), "")&amp;
      SOURCE!J674&amp;      IF(SOURCE!$V$2-LEN(SOURCE!J674) &gt;= 0, REPT(" ",SOURCE!$V$2-LEN(SOURCE!J674)), "")&amp;
  " | "&amp; SOURCE!K674&amp;      IF(SOURCE!$X$2-LEN(SOURCE!K674) &gt;= 0, REPT(" ",SOURCE!$X$2-LEN(SOURCE!K674)), "")&amp;
      "},"&amp;IF(SOURCE!L674&lt;&gt;"",""&amp;SOURCE!L674,"")
 )
)
)</f>
        <v>/*  650 */  { addItemToBuffer,              ITM_delta,                   "",                                            STD_delta,                                     (0 &lt;&lt; TAM_MAX_BITS) |     0, CAT_NONE | SLS_UNCHANGED | US_UNCHANGED},</v>
      </c>
    </row>
    <row r="675" spans="1:1">
      <c r="A675" s="155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",SOURCE!$R$2-LEN(SOURCE!F675)+2), "")&amp;"("&amp;
      SUBSTITUTE(TEXT(SOURCE!G675,"??0"),"  ","")&amp;" &lt;&lt; TAM_MAX_BITS) |"&amp; IF(SOURCE!$S$2-3 &gt;= 0, REPT(" ",SOURCE!$S$2-5+4+1-1-LEN(SUBSTITUTE(SUBSTITUTE(TEXT(SOURCE!H675,"????0"),"  ","")," ",""))), "")&amp;
      SUBSTITUTE(SUBSTITUTE(TEXT(SOURCE!H675,"????0"),"  ","")," ","")&amp;","&amp; IF(SOURCE!$T$2-3 &gt;= 0, REPT(" ",SOURCE!$T$2-3-5), "")&amp;
      SOURCE!I675&amp;" | "&amp; IF(SOURCE!$U$2-LEN(SOURCE!I675) &gt;= 0, REPT(" ",SOURCE!$U$2-LEN(SOURCE!I675)), "")&amp;
      SOURCE!J675&amp;      IF(SOURCE!$V$2-LEN(SOURCE!J675) &gt;= 0, REPT(" ",SOURCE!$V$2-LEN(SOURCE!J675)), "")&amp;
  " | "&amp; SOURCE!K675&amp;      IF(SOURCE!$X$2-LEN(SOURCE!K675) &gt;= 0, REPT(" ",SOURCE!$X$2-LEN(SOURCE!K675)), "")&amp;
      "},"&amp;IF(SOURCE!L675&lt;&gt;"",""&amp;SOURCE!L675,"")
 )
)
)</f>
        <v>/*  651 */  { addItemToBuffer,              ITM_epsilon,                 "",                                            STD_epsilon,                                   (0 &lt;&lt; TAM_MAX_BITS) |     0, CAT_NONE | SLS_UNCHANGED | US_UNCHANGED},</v>
      </c>
    </row>
    <row r="676" spans="1:1">
      <c r="A676" s="155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",SOURCE!$R$2-LEN(SOURCE!F676)+2), "")&amp;"("&amp;
      SUBSTITUTE(TEXT(SOURCE!G676,"??0"),"  ","")&amp;" &lt;&lt; TAM_MAX_BITS) |"&amp; IF(SOURCE!$S$2-3 &gt;= 0, REPT(" ",SOURCE!$S$2-5+4+1-1-LEN(SUBSTITUTE(SUBSTITUTE(TEXT(SOURCE!H676,"????0"),"  ","")," ",""))), "")&amp;
      SUBSTITUTE(SUBSTITUTE(TEXT(SOURCE!H676,"????0"),"  ","")," ","")&amp;","&amp; IF(SOURCE!$T$2-3 &gt;= 0, REPT(" ",SOURCE!$T$2-3-5), "")&amp;
      SOURCE!I676&amp;" | "&amp; IF(SOURCE!$U$2-LEN(SOURCE!I676) &gt;= 0, REPT(" ",SOURCE!$U$2-LEN(SOURCE!I676)), "")&amp;
      SOURCE!J676&amp;      IF(SOURCE!$V$2-LEN(SOURCE!J676) &gt;= 0, REPT(" ",SOURCE!$V$2-LEN(SOURCE!J676)), "")&amp;
  " | "&amp; SOURCE!K676&amp;      IF(SOURCE!$X$2-LEN(SOURCE!K676) &gt;= 0, REPT(" ",SOURCE!$X$2-LEN(SOURCE!K676)), "")&amp;
      "},"&amp;IF(SOURCE!L676&lt;&gt;"",""&amp;SOURCE!L676,"")
 )
)
)</f>
        <v>/*  652 */  { addItemToBuffer,              ITM_epsilon_TONOS,           "",                                            STD_epsilon_TONOS,                             (0 &lt;&lt; TAM_MAX_BITS) |     0, CAT_NONE | SLS_UNCHANGED | US_UNCHANGED},</v>
      </c>
    </row>
    <row r="677" spans="1:1">
      <c r="A677" s="155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",SOURCE!$R$2-LEN(SOURCE!F677)+2), "")&amp;"("&amp;
      SUBSTITUTE(TEXT(SOURCE!G677,"??0"),"  ","")&amp;" &lt;&lt; TAM_MAX_BITS) |"&amp; IF(SOURCE!$S$2-3 &gt;= 0, REPT(" ",SOURCE!$S$2-5+4+1-1-LEN(SUBSTITUTE(SUBSTITUTE(TEXT(SOURCE!H677,"????0"),"  ","")," ",""))), "")&amp;
      SUBSTITUTE(SUBSTITUTE(TEXT(SOURCE!H677,"????0"),"  ","")," ","")&amp;","&amp; IF(SOURCE!$T$2-3 &gt;= 0, REPT(" ",SOURCE!$T$2-3-5), "")&amp;
      SOURCE!I677&amp;" | "&amp; IF(SOURCE!$U$2-LEN(SOURCE!I677) &gt;= 0, REPT(" ",SOURCE!$U$2-LEN(SOURCE!I677)), "")&amp;
      SOURCE!J677&amp;      IF(SOURCE!$V$2-LEN(SOURCE!J677) &gt;= 0, REPT(" ",SOURCE!$V$2-LEN(SOURCE!J677)), "")&amp;
  " | "&amp; SOURCE!K677&amp;      IF(SOURCE!$X$2-LEN(SOURCE!K677) &gt;= 0, REPT(" ",SOURCE!$X$2-LEN(SOURCE!K677)), "")&amp;
      "},"&amp;IF(SOURCE!L677&lt;&gt;"",""&amp;SOURCE!L677,"")
 )
)
)</f>
        <v>/*  653 */  { addItemToBuffer,              ITM_zeta,                    "",                                            STD_zeta,                                      (0 &lt;&lt; TAM_MAX_BITS) |     0, CAT_NONE | SLS_UNCHANGED | US_UNCHANGED},</v>
      </c>
    </row>
    <row r="678" spans="1:1">
      <c r="A678" s="155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",SOURCE!$R$2-LEN(SOURCE!F678)+2), "")&amp;"("&amp;
      SUBSTITUTE(TEXT(SOURCE!G678,"??0"),"  ","")&amp;" &lt;&lt; TAM_MAX_BITS) |"&amp; IF(SOURCE!$S$2-3 &gt;= 0, REPT(" ",SOURCE!$S$2-5+4+1-1-LEN(SUBSTITUTE(SUBSTITUTE(TEXT(SOURCE!H678,"????0"),"  ","")," ",""))), "")&amp;
      SUBSTITUTE(SUBSTITUTE(TEXT(SOURCE!H678,"????0"),"  ","")," ","")&amp;","&amp; IF(SOURCE!$T$2-3 &gt;= 0, REPT(" ",SOURCE!$T$2-3-5), "")&amp;
      SOURCE!I678&amp;" | "&amp; IF(SOURCE!$U$2-LEN(SOURCE!I678) &gt;= 0, REPT(" ",SOURCE!$U$2-LEN(SOURCE!I678)), "")&amp;
      SOURCE!J678&amp;      IF(SOURCE!$V$2-LEN(SOURCE!J678) &gt;= 0, REPT(" ",SOURCE!$V$2-LEN(SOURCE!J678)), "")&amp;
  " | "&amp; SOURCE!K678&amp;      IF(SOURCE!$X$2-LEN(SOURCE!K678) &gt;= 0, REPT(" ",SOURCE!$X$2-LEN(SOURCE!K678)), "")&amp;
      "},"&amp;IF(SOURCE!L678&lt;&gt;"",""&amp;SOURCE!L678,"")
 )
)
)</f>
        <v>/*  654 */  { addItemToBuffer,              ITM_eta,                     "",                                            STD_eta,                                       (0 &lt;&lt; TAM_MAX_BITS) |     0, CAT_NONE | SLS_UNCHANGED | US_UNCHANGED},</v>
      </c>
    </row>
    <row r="679" spans="1:1">
      <c r="A679" s="155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",SOURCE!$R$2-LEN(SOURCE!F679)+2), "")&amp;"("&amp;
      SUBSTITUTE(TEXT(SOURCE!G679,"??0"),"  ","")&amp;" &lt;&lt; TAM_MAX_BITS) |"&amp; IF(SOURCE!$S$2-3 &gt;= 0, REPT(" ",SOURCE!$S$2-5+4+1-1-LEN(SUBSTITUTE(SUBSTITUTE(TEXT(SOURCE!H679,"????0"),"  ","")," ",""))), "")&amp;
      SUBSTITUTE(SUBSTITUTE(TEXT(SOURCE!H679,"????0"),"  ","")," ","")&amp;","&amp; IF(SOURCE!$T$2-3 &gt;= 0, REPT(" ",SOURCE!$T$2-3-5), "")&amp;
      SOURCE!I679&amp;" | "&amp; IF(SOURCE!$U$2-LEN(SOURCE!I679) &gt;= 0, REPT(" ",SOURCE!$U$2-LEN(SOURCE!I679)), "")&amp;
      SOURCE!J679&amp;      IF(SOURCE!$V$2-LEN(SOURCE!J679) &gt;= 0, REPT(" ",SOURCE!$V$2-LEN(SOURCE!J679)), "")&amp;
  " | "&amp; SOURCE!K679&amp;      IF(SOURCE!$X$2-LEN(SOURCE!K679) &gt;= 0, REPT(" ",SOURCE!$X$2-LEN(SOURCE!K679)), "")&amp;
      "},"&amp;IF(SOURCE!L679&lt;&gt;"",""&amp;SOURCE!L679,"")
 )
)
)</f>
        <v>/*  655 */  { addItemToBuffer,              ITM_eta_TONOS,               "",                                            STD_eta_TONOS,                                 (0 &lt;&lt; TAM_MAX_BITS) |     0, CAT_NONE | SLS_UNCHANGED | US_UNCHANGED},</v>
      </c>
    </row>
    <row r="680" spans="1:1">
      <c r="A680" s="155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",SOURCE!$R$2-LEN(SOURCE!F680)+2), "")&amp;"("&amp;
      SUBSTITUTE(TEXT(SOURCE!G680,"??0"),"  ","")&amp;" &lt;&lt; TAM_MAX_BITS) |"&amp; IF(SOURCE!$S$2-3 &gt;= 0, REPT(" ",SOURCE!$S$2-5+4+1-1-LEN(SUBSTITUTE(SUBSTITUTE(TEXT(SOURCE!H680,"????0"),"  ","")," ",""))), "")&amp;
      SUBSTITUTE(SUBSTITUTE(TEXT(SOURCE!H680,"????0"),"  ","")," ","")&amp;","&amp; IF(SOURCE!$T$2-3 &gt;= 0, REPT(" ",SOURCE!$T$2-3-5), "")&amp;
      SOURCE!I680&amp;" | "&amp; IF(SOURCE!$U$2-LEN(SOURCE!I680) &gt;= 0, REPT(" ",SOURCE!$U$2-LEN(SOURCE!I680)), "")&amp;
      SOURCE!J680&amp;      IF(SOURCE!$V$2-LEN(SOURCE!J680) &gt;= 0, REPT(" ",SOURCE!$V$2-LEN(SOURCE!J680)), "")&amp;
  " | "&amp; SOURCE!K680&amp;      IF(SOURCE!$X$2-LEN(SOURCE!K680) &gt;= 0, REPT(" ",SOURCE!$X$2-LEN(SOURCE!K680)), "")&amp;
      "},"&amp;IF(SOURCE!L680&lt;&gt;"",""&amp;SOURCE!L680,"")
 )
)
)</f>
        <v>/*  656 */  { addItemToBuffer,              ITM_theta,                   "",                                            STD_theta,                                     (0 &lt;&lt; TAM_MAX_BITS) |     0, CAT_NONE | SLS_UNCHANGED | US_UNCHANGED},</v>
      </c>
    </row>
    <row r="681" spans="1:1">
      <c r="A681" s="155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",SOURCE!$R$2-LEN(SOURCE!F681)+2), "")&amp;"("&amp;
      SUBSTITUTE(TEXT(SOURCE!G681,"??0"),"  ","")&amp;" &lt;&lt; TAM_MAX_BITS) |"&amp; IF(SOURCE!$S$2-3 &gt;= 0, REPT(" ",SOURCE!$S$2-5+4+1-1-LEN(SUBSTITUTE(SUBSTITUTE(TEXT(SOURCE!H681,"????0"),"  ","")," ",""))), "")&amp;
      SUBSTITUTE(SUBSTITUTE(TEXT(SOURCE!H681,"????0"),"  ","")," ","")&amp;","&amp; IF(SOURCE!$T$2-3 &gt;= 0, REPT(" ",SOURCE!$T$2-3-5), "")&amp;
      SOURCE!I681&amp;" | "&amp; IF(SOURCE!$U$2-LEN(SOURCE!I681) &gt;= 0, REPT(" ",SOURCE!$U$2-LEN(SOURCE!I681)), "")&amp;
      SOURCE!J681&amp;      IF(SOURCE!$V$2-LEN(SOURCE!J681) &gt;= 0, REPT(" ",SOURCE!$V$2-LEN(SOURCE!J681)), "")&amp;
  " | "&amp; SOURCE!K681&amp;      IF(SOURCE!$X$2-LEN(SOURCE!K681) &gt;= 0, REPT(" ",SOURCE!$X$2-LEN(SOURCE!K681)), "")&amp;
      "},"&amp;IF(SOURCE!L681&lt;&gt;"",""&amp;SOURCE!L681,"")
 )
)
)</f>
        <v>/*  657 */  { addItemToBuffer,              ITM_iota,                    "",                                            STD_iota,                                      (0 &lt;&lt; TAM_MAX_BITS) |     0, CAT_NONE | SLS_UNCHANGED | US_UNCHANGED},</v>
      </c>
    </row>
    <row r="682" spans="1:1">
      <c r="A682" s="155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",SOURCE!$R$2-LEN(SOURCE!F682)+2), "")&amp;"("&amp;
      SUBSTITUTE(TEXT(SOURCE!G682,"??0"),"  ","")&amp;" &lt;&lt; TAM_MAX_BITS) |"&amp; IF(SOURCE!$S$2-3 &gt;= 0, REPT(" ",SOURCE!$S$2-5+4+1-1-LEN(SUBSTITUTE(SUBSTITUTE(TEXT(SOURCE!H682,"????0"),"  ","")," ",""))), "")&amp;
      SUBSTITUTE(SUBSTITUTE(TEXT(SOURCE!H682,"????0"),"  ","")," ","")&amp;","&amp; IF(SOURCE!$T$2-3 &gt;= 0, REPT(" ",SOURCE!$T$2-3-5), "")&amp;
      SOURCE!I682&amp;" | "&amp; IF(SOURCE!$U$2-LEN(SOURCE!I682) &gt;= 0, REPT(" ",SOURCE!$U$2-LEN(SOURCE!I682)), "")&amp;
      SOURCE!J682&amp;      IF(SOURCE!$V$2-LEN(SOURCE!J682) &gt;= 0, REPT(" ",SOURCE!$V$2-LEN(SOURCE!J682)), "")&amp;
  " | "&amp; SOURCE!K682&amp;      IF(SOURCE!$X$2-LEN(SOURCE!K682) &gt;= 0, REPT(" ",SOURCE!$X$2-LEN(SOURCE!K682)), "")&amp;
      "},"&amp;IF(SOURCE!L682&lt;&gt;"",""&amp;SOURCE!L682,"")
 )
)
)</f>
        <v>/*  658 */  { addItemToBuffer,              ITM_iotaTON,                 "",                                            STD_iota_TONOS,                                (0 &lt;&lt; TAM_MAX_BITS) |     0, CAT_NONE | SLS_UNCHANGED | US_UNCHANGED},</v>
      </c>
    </row>
    <row r="683" spans="1:1">
      <c r="A683" s="155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",SOURCE!$R$2-LEN(SOURCE!F683)+2), "")&amp;"("&amp;
      SUBSTITUTE(TEXT(SOURCE!G683,"??0"),"  ","")&amp;" &lt;&lt; TAM_MAX_BITS) |"&amp; IF(SOURCE!$S$2-3 &gt;= 0, REPT(" ",SOURCE!$S$2-5+4+1-1-LEN(SUBSTITUTE(SUBSTITUTE(TEXT(SOURCE!H683,"????0"),"  ","")," ",""))), "")&amp;
      SUBSTITUTE(SUBSTITUTE(TEXT(SOURCE!H683,"????0"),"  ","")," ","")&amp;","&amp; IF(SOURCE!$T$2-3 &gt;= 0, REPT(" ",SOURCE!$T$2-3-5), "")&amp;
      SOURCE!I683&amp;" | "&amp; IF(SOURCE!$U$2-LEN(SOURCE!I683) &gt;= 0, REPT(" ",SOURCE!$U$2-LEN(SOURCE!I683)), "")&amp;
      SOURCE!J683&amp;      IF(SOURCE!$V$2-LEN(SOURCE!J683) &gt;= 0, REPT(" ",SOURCE!$V$2-LEN(SOURCE!J683)), "")&amp;
  " | "&amp; SOURCE!K683&amp;      IF(SOURCE!$X$2-LEN(SOURCE!K683) &gt;= 0, REPT(" ",SOURCE!$X$2-LEN(SOURCE!K683)), "")&amp;
      "},"&amp;IF(SOURCE!L683&lt;&gt;"",""&amp;SOURCE!L683,"")
 )
)
)</f>
        <v>/*  659 */  { addItemToBuffer,              ITM_iota_DIALYTIKA_TONOS,    "",                                            STD_iota_DIALYTIKA_TONOS,                      (0 &lt;&lt; TAM_MAX_BITS) |     0, CAT_NONE | SLS_UNCHANGED | US_UNCHANGED},</v>
      </c>
    </row>
    <row r="684" spans="1:1">
      <c r="A684" s="155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",SOURCE!$R$2-LEN(SOURCE!F684)+2), "")&amp;"("&amp;
      SUBSTITUTE(TEXT(SOURCE!G684,"??0"),"  ","")&amp;" &lt;&lt; TAM_MAX_BITS) |"&amp; IF(SOURCE!$S$2-3 &gt;= 0, REPT(" ",SOURCE!$S$2-5+4+1-1-LEN(SUBSTITUTE(SUBSTITUTE(TEXT(SOURCE!H684,"????0"),"  ","")," ",""))), "")&amp;
      SUBSTITUTE(SUBSTITUTE(TEXT(SOURCE!H684,"????0"),"  ","")," ","")&amp;","&amp; IF(SOURCE!$T$2-3 &gt;= 0, REPT(" ",SOURCE!$T$2-3-5), "")&amp;
      SOURCE!I684&amp;" | "&amp; IF(SOURCE!$U$2-LEN(SOURCE!I684) &gt;= 0, REPT(" ",SOURCE!$U$2-LEN(SOURCE!I684)), "")&amp;
      SOURCE!J684&amp;      IF(SOURCE!$V$2-LEN(SOURCE!J684) &gt;= 0, REPT(" ",SOURCE!$V$2-LEN(SOURCE!J684)), "")&amp;
  " | "&amp; SOURCE!K684&amp;      IF(SOURCE!$X$2-LEN(SOURCE!K684) &gt;= 0, REPT(" ",SOURCE!$X$2-LEN(SOURCE!K684)), "")&amp;
      "},"&amp;IF(SOURCE!L684&lt;&gt;"",""&amp;SOURCE!L684,"")
 )
)
)</f>
        <v>/*  660 */  { addItemToBuffer,              ITM_iota_DIALYTIKA,          "",                                            STD_iota_DIALYTIKA,                            (0 &lt;&lt; TAM_MAX_BITS) |     0, CAT_NONE | SLS_UNCHANGED | US_UNCHANGED},</v>
      </c>
    </row>
    <row r="685" spans="1:1">
      <c r="A685" s="155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",SOURCE!$R$2-LEN(SOURCE!F685)+2), "")&amp;"("&amp;
      SUBSTITUTE(TEXT(SOURCE!G685,"??0"),"  ","")&amp;" &lt;&lt; TAM_MAX_BITS) |"&amp; IF(SOURCE!$S$2-3 &gt;= 0, REPT(" ",SOURCE!$S$2-5+4+1-1-LEN(SUBSTITUTE(SUBSTITUTE(TEXT(SOURCE!H685,"????0"),"  ","")," ",""))), "")&amp;
      SUBSTITUTE(SUBSTITUTE(TEXT(SOURCE!H685,"????0"),"  ","")," ","")&amp;","&amp; IF(SOURCE!$T$2-3 &gt;= 0, REPT(" ",SOURCE!$T$2-3-5), "")&amp;
      SOURCE!I685&amp;" | "&amp; IF(SOURCE!$U$2-LEN(SOURCE!I685) &gt;= 0, REPT(" ",SOURCE!$U$2-LEN(SOURCE!I685)), "")&amp;
      SOURCE!J685&amp;      IF(SOURCE!$V$2-LEN(SOURCE!J685) &gt;= 0, REPT(" ",SOURCE!$V$2-LEN(SOURCE!J685)), "")&amp;
  " | "&amp; SOURCE!K685&amp;      IF(SOURCE!$X$2-LEN(SOURCE!K685) &gt;= 0, REPT(" ",SOURCE!$X$2-LEN(SOURCE!K685)), "")&amp;
      "},"&amp;IF(SOURCE!L685&lt;&gt;"",""&amp;SOURCE!L685,"")
 )
)
)</f>
        <v>/*  661 */  { addItemToBuffer,              ITM_kappa,                   "",                                            STD_kappa,                                     (0 &lt;&lt; TAM_MAX_BITS) |     0, CAT_NONE | SLS_UNCHANGED | US_UNCHANGED},</v>
      </c>
    </row>
    <row r="686" spans="1:1">
      <c r="A686" s="155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",SOURCE!$R$2-LEN(SOURCE!F686)+2), "")&amp;"("&amp;
      SUBSTITUTE(TEXT(SOURCE!G686,"??0"),"  ","")&amp;" &lt;&lt; TAM_MAX_BITS) |"&amp; IF(SOURCE!$S$2-3 &gt;= 0, REPT(" ",SOURCE!$S$2-5+4+1-1-LEN(SUBSTITUTE(SUBSTITUTE(TEXT(SOURCE!H686,"????0"),"  ","")," ",""))), "")&amp;
      SUBSTITUTE(SUBSTITUTE(TEXT(SOURCE!H686,"????0"),"  ","")," ","")&amp;","&amp; IF(SOURCE!$T$2-3 &gt;= 0, REPT(" ",SOURCE!$T$2-3-5), "")&amp;
      SOURCE!I686&amp;" | "&amp; IF(SOURCE!$U$2-LEN(SOURCE!I686) &gt;= 0, REPT(" ",SOURCE!$U$2-LEN(SOURCE!I686)), "")&amp;
      SOURCE!J686&amp;      IF(SOURCE!$V$2-LEN(SOURCE!J686) &gt;= 0, REPT(" ",SOURCE!$V$2-LEN(SOURCE!J686)), "")&amp;
  " | "&amp; SOURCE!K686&amp;      IF(SOURCE!$X$2-LEN(SOURCE!K686) &gt;= 0, REPT(" ",SOURCE!$X$2-LEN(SOURCE!K686)), "")&amp;
      "},"&amp;IF(SOURCE!L686&lt;&gt;"",""&amp;SOURCE!L686,"")
 )
)
)</f>
        <v>/*  662 */  { addItemToBuffer,              ITM_lambda,                  "",                                            STD_lambda,                                    (0 &lt;&lt; TAM_MAX_BITS) |     0, CAT_NONE | SLS_UNCHANGED | US_UNCHANGED},</v>
      </c>
    </row>
    <row r="687" spans="1:1">
      <c r="A687" s="155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",SOURCE!$R$2-LEN(SOURCE!F687)+2), "")&amp;"("&amp;
      SUBSTITUTE(TEXT(SOURCE!G687,"??0"),"  ","")&amp;" &lt;&lt; TAM_MAX_BITS) |"&amp; IF(SOURCE!$S$2-3 &gt;= 0, REPT(" ",SOURCE!$S$2-5+4+1-1-LEN(SUBSTITUTE(SUBSTITUTE(TEXT(SOURCE!H687,"????0"),"  ","")," ",""))), "")&amp;
      SUBSTITUTE(SUBSTITUTE(TEXT(SOURCE!H687,"????0"),"  ","")," ","")&amp;","&amp; IF(SOURCE!$T$2-3 &gt;= 0, REPT(" ",SOURCE!$T$2-3-5), "")&amp;
      SOURCE!I687&amp;" | "&amp; IF(SOURCE!$U$2-LEN(SOURCE!I687) &gt;= 0, REPT(" ",SOURCE!$U$2-LEN(SOURCE!I687)), "")&amp;
      SOURCE!J687&amp;      IF(SOURCE!$V$2-LEN(SOURCE!J687) &gt;= 0, REPT(" ",SOURCE!$V$2-LEN(SOURCE!J687)), "")&amp;
  " | "&amp; SOURCE!K687&amp;      IF(SOURCE!$X$2-LEN(SOURCE!K687) &gt;= 0, REPT(" ",SOURCE!$X$2-LEN(SOURCE!K687)), "")&amp;
      "},"&amp;IF(SOURCE!L687&lt;&gt;"",""&amp;SOURCE!L687,"")
 )
)
)</f>
        <v>/*  663 */  { addItemToBuffer,              ITM_mu,                      "",                                            STD_mu,                                        (0 &lt;&lt; TAM_MAX_BITS) |     0, CAT_NONE | SLS_UNCHANGED | US_UNCHANGED},</v>
      </c>
    </row>
    <row r="688" spans="1:1">
      <c r="A688" s="155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",SOURCE!$R$2-LEN(SOURCE!F688)+2), "")&amp;"("&amp;
      SUBSTITUTE(TEXT(SOURCE!G688,"??0"),"  ","")&amp;" &lt;&lt; TAM_MAX_BITS) |"&amp; IF(SOURCE!$S$2-3 &gt;= 0, REPT(" ",SOURCE!$S$2-5+4+1-1-LEN(SUBSTITUTE(SUBSTITUTE(TEXT(SOURCE!H688,"????0"),"  ","")," ",""))), "")&amp;
      SUBSTITUTE(SUBSTITUTE(TEXT(SOURCE!H688,"????0"),"  ","")," ","")&amp;","&amp; IF(SOURCE!$T$2-3 &gt;= 0, REPT(" ",SOURCE!$T$2-3-5), "")&amp;
      SOURCE!I688&amp;" | "&amp; IF(SOURCE!$U$2-LEN(SOURCE!I688) &gt;= 0, REPT(" ",SOURCE!$U$2-LEN(SOURCE!I688)), "")&amp;
      SOURCE!J688&amp;      IF(SOURCE!$V$2-LEN(SOURCE!J688) &gt;= 0, REPT(" ",SOURCE!$V$2-LEN(SOURCE!J688)), "")&amp;
  " | "&amp; SOURCE!K688&amp;      IF(SOURCE!$X$2-LEN(SOURCE!K688) &gt;= 0, REPT(" ",SOURCE!$X$2-LEN(SOURCE!K688)), "")&amp;
      "},"&amp;IF(SOURCE!L688&lt;&gt;"",""&amp;SOURCE!L688,"")
 )
)
)</f>
        <v>/*  664 */  { addItemToBuffer,              ITM_nu,                      "",                                            STD_nu,                                        (0 &lt;&lt; TAM_MAX_BITS) |     0, CAT_NONE | SLS_UNCHANGED | US_UNCHANGED},</v>
      </c>
    </row>
    <row r="689" spans="1:1">
      <c r="A689" s="155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",SOURCE!$R$2-LEN(SOURCE!F689)+2), "")&amp;"("&amp;
      SUBSTITUTE(TEXT(SOURCE!G689,"??0"),"  ","")&amp;" &lt;&lt; TAM_MAX_BITS) |"&amp; IF(SOURCE!$S$2-3 &gt;= 0, REPT(" ",SOURCE!$S$2-5+4+1-1-LEN(SUBSTITUTE(SUBSTITUTE(TEXT(SOURCE!H689,"????0"),"  ","")," ",""))), "")&amp;
      SUBSTITUTE(SUBSTITUTE(TEXT(SOURCE!H689,"????0"),"  ","")," ","")&amp;","&amp; IF(SOURCE!$T$2-3 &gt;= 0, REPT(" ",SOURCE!$T$2-3-5), "")&amp;
      SOURCE!I689&amp;" | "&amp; IF(SOURCE!$U$2-LEN(SOURCE!I689) &gt;= 0, REPT(" ",SOURCE!$U$2-LEN(SOURCE!I689)), "")&amp;
      SOURCE!J689&amp;      IF(SOURCE!$V$2-LEN(SOURCE!J689) &gt;= 0, REPT(" ",SOURCE!$V$2-LEN(SOURCE!J689)), "")&amp;
  " | "&amp; SOURCE!K689&amp;      IF(SOURCE!$X$2-LEN(SOURCE!K689) &gt;= 0, REPT(" ",SOURCE!$X$2-LEN(SOURCE!K689)), "")&amp;
      "},"&amp;IF(SOURCE!L689&lt;&gt;"",""&amp;SOURCE!L689,"")
 )
)
)</f>
        <v>/*  665 */  { addItemToBuffer,              ITM_xi,                      "",                                            STD_xi,                                        (0 &lt;&lt; TAM_MAX_BITS) |     0, CAT_NONE | SLS_UNCHANGED | US_UNCHANGED},</v>
      </c>
    </row>
    <row r="690" spans="1:1">
      <c r="A690" s="155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",SOURCE!$R$2-LEN(SOURCE!F690)+2), "")&amp;"("&amp;
      SUBSTITUTE(TEXT(SOURCE!G690,"??0"),"  ","")&amp;" &lt;&lt; TAM_MAX_BITS) |"&amp; IF(SOURCE!$S$2-3 &gt;= 0, REPT(" ",SOURCE!$S$2-5+4+1-1-LEN(SUBSTITUTE(SUBSTITUTE(TEXT(SOURCE!H690,"????0"),"  ","")," ",""))), "")&amp;
      SUBSTITUTE(SUBSTITUTE(TEXT(SOURCE!H690,"????0"),"  ","")," ","")&amp;","&amp; IF(SOURCE!$T$2-3 &gt;= 0, REPT(" ",SOURCE!$T$2-3-5), "")&amp;
      SOURCE!I690&amp;" | "&amp; IF(SOURCE!$U$2-LEN(SOURCE!I690) &gt;= 0, REPT(" ",SOURCE!$U$2-LEN(SOURCE!I690)), "")&amp;
      SOURCE!J690&amp;      IF(SOURCE!$V$2-LEN(SOURCE!J690) &gt;= 0, REPT(" ",SOURCE!$V$2-LEN(SOURCE!J690)), "")&amp;
  " | "&amp; SOURCE!K690&amp;      IF(SOURCE!$X$2-LEN(SOURCE!K690) &gt;= 0, REPT(" ",SOURCE!$X$2-LEN(SOURCE!K690)), "")&amp;
      "},"&amp;IF(SOURCE!L690&lt;&gt;"",""&amp;SOURCE!L690,"")
 )
)
)</f>
        <v>/*  666 */  { addItemToBuffer,              ITM_omicron,                 "",                                            STD_omicron,                                   (0 &lt;&lt; TAM_MAX_BITS) |     0, CAT_NONE | SLS_UNCHANGED | US_UNCHANGED},</v>
      </c>
    </row>
    <row r="691" spans="1:1">
      <c r="A691" s="155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",SOURCE!$R$2-LEN(SOURCE!F691)+2), "")&amp;"("&amp;
      SUBSTITUTE(TEXT(SOURCE!G691,"??0"),"  ","")&amp;" &lt;&lt; TAM_MAX_BITS) |"&amp; IF(SOURCE!$S$2-3 &gt;= 0, REPT(" ",SOURCE!$S$2-5+4+1-1-LEN(SUBSTITUTE(SUBSTITUTE(TEXT(SOURCE!H691,"????0"),"  ","")," ",""))), "")&amp;
      SUBSTITUTE(SUBSTITUTE(TEXT(SOURCE!H691,"????0"),"  ","")," ","")&amp;","&amp; IF(SOURCE!$T$2-3 &gt;= 0, REPT(" ",SOURCE!$T$2-3-5), "")&amp;
      SOURCE!I691&amp;" | "&amp; IF(SOURCE!$U$2-LEN(SOURCE!I691) &gt;= 0, REPT(" ",SOURCE!$U$2-LEN(SOURCE!I691)), "")&amp;
      SOURCE!J691&amp;      IF(SOURCE!$V$2-LEN(SOURCE!J691) &gt;= 0, REPT(" ",SOURCE!$V$2-LEN(SOURCE!J691)), "")&amp;
  " | "&amp; SOURCE!K691&amp;      IF(SOURCE!$X$2-LEN(SOURCE!K691) &gt;= 0, REPT(" ",SOURCE!$X$2-LEN(SOURCE!K691)), "")&amp;
      "},"&amp;IF(SOURCE!L691&lt;&gt;"",""&amp;SOURCE!L691,"")
 )
)
)</f>
        <v>/*  667 */  { addItemToBuffer,              ITM_omicron_TONOS,           "",                                            STD_omicron_TONOS,                             (0 &lt;&lt; TAM_MAX_BITS) |     0, CAT_NONE | SLS_UNCHANGED | US_UNCHANGED},</v>
      </c>
    </row>
    <row r="692" spans="1:1">
      <c r="A692" s="155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",SOURCE!$R$2-LEN(SOURCE!F692)+2), "")&amp;"("&amp;
      SUBSTITUTE(TEXT(SOURCE!G692,"??0"),"  ","")&amp;" &lt;&lt; TAM_MAX_BITS) |"&amp; IF(SOURCE!$S$2-3 &gt;= 0, REPT(" ",SOURCE!$S$2-5+4+1-1-LEN(SUBSTITUTE(SUBSTITUTE(TEXT(SOURCE!H692,"????0"),"  ","")," ",""))), "")&amp;
      SUBSTITUTE(SUBSTITUTE(TEXT(SOURCE!H692,"????0"),"  ","")," ","")&amp;","&amp; IF(SOURCE!$T$2-3 &gt;= 0, REPT(" ",SOURCE!$T$2-3-5), "")&amp;
      SOURCE!I692&amp;" | "&amp; IF(SOURCE!$U$2-LEN(SOURCE!I692) &gt;= 0, REPT(" ",SOURCE!$U$2-LEN(SOURCE!I692)), "")&amp;
      SOURCE!J692&amp;      IF(SOURCE!$V$2-LEN(SOURCE!J692) &gt;= 0, REPT(" ",SOURCE!$V$2-LEN(SOURCE!J692)), "")&amp;
  " | "&amp; SOURCE!K692&amp;      IF(SOURCE!$X$2-LEN(SOURCE!K692) &gt;= 0, REPT(" ",SOURCE!$X$2-LEN(SOURCE!K692)), "")&amp;
      "},"&amp;IF(SOURCE!L692&lt;&gt;"",""&amp;SOURCE!L692,"")
 )
)
)</f>
        <v>/*  668 */  { addItemToBuffer,              ITM_pi,                      "",                                            STD_pi,                                        (0 &lt;&lt; TAM_MAX_BITS) |     0, CAT_NONE | SLS_UNCHANGED | US_UNCHANGED},</v>
      </c>
    </row>
    <row r="693" spans="1:1">
      <c r="A693" s="155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",SOURCE!$R$2-LEN(SOURCE!F693)+2), "")&amp;"("&amp;
      SUBSTITUTE(TEXT(SOURCE!G693,"??0"),"  ","")&amp;" &lt;&lt; TAM_MAX_BITS) |"&amp; IF(SOURCE!$S$2-3 &gt;= 0, REPT(" ",SOURCE!$S$2-5+4+1-1-LEN(SUBSTITUTE(SUBSTITUTE(TEXT(SOURCE!H693,"????0"),"  ","")," ",""))), "")&amp;
      SUBSTITUTE(SUBSTITUTE(TEXT(SOURCE!H693,"????0"),"  ","")," ","")&amp;","&amp; IF(SOURCE!$T$2-3 &gt;= 0, REPT(" ",SOURCE!$T$2-3-5), "")&amp;
      SOURCE!I693&amp;" | "&amp; IF(SOURCE!$U$2-LEN(SOURCE!I693) &gt;= 0, REPT(" ",SOURCE!$U$2-LEN(SOURCE!I693)), "")&amp;
      SOURCE!J693&amp;      IF(SOURCE!$V$2-LEN(SOURCE!J693) &gt;= 0, REPT(" ",SOURCE!$V$2-LEN(SOURCE!J693)), "")&amp;
  " | "&amp; SOURCE!K693&amp;      IF(SOURCE!$X$2-LEN(SOURCE!K693) &gt;= 0, REPT(" ",SOURCE!$X$2-LEN(SOURCE!K693)), "")&amp;
      "},"&amp;IF(SOURCE!L693&lt;&gt;"",""&amp;SOURCE!L693,"")
 )
)
)</f>
        <v>/*  669 */  { addItemToBuffer,              ITM_rho,                     "",                                            STD_rho,                                       (0 &lt;&lt; TAM_MAX_BITS) |     0, CAT_NONE | SLS_UNCHANGED | US_UNCHANGED},</v>
      </c>
    </row>
    <row r="694" spans="1:1">
      <c r="A694" s="155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",SOURCE!$R$2-LEN(SOURCE!F694)+2), "")&amp;"("&amp;
      SUBSTITUTE(TEXT(SOURCE!G694,"??0"),"  ","")&amp;" &lt;&lt; TAM_MAX_BITS) |"&amp; IF(SOURCE!$S$2-3 &gt;= 0, REPT(" ",SOURCE!$S$2-5+4+1-1-LEN(SUBSTITUTE(SUBSTITUTE(TEXT(SOURCE!H694,"????0"),"  ","")," ",""))), "")&amp;
      SUBSTITUTE(SUBSTITUTE(TEXT(SOURCE!H694,"????0"),"  ","")," ","")&amp;","&amp; IF(SOURCE!$T$2-3 &gt;= 0, REPT(" ",SOURCE!$T$2-3-5), "")&amp;
      SOURCE!I694&amp;" | "&amp; IF(SOURCE!$U$2-LEN(SOURCE!I694) &gt;= 0, REPT(" ",SOURCE!$U$2-LEN(SOURCE!I694)), "")&amp;
      SOURCE!J694&amp;      IF(SOURCE!$V$2-LEN(SOURCE!J694) &gt;= 0, REPT(" ",SOURCE!$V$2-LEN(SOURCE!J694)), "")&amp;
  " | "&amp; SOURCE!K694&amp;      IF(SOURCE!$X$2-LEN(SOURCE!K694) &gt;= 0, REPT(" ",SOURCE!$X$2-LEN(SOURCE!K694)), "")&amp;
      "},"&amp;IF(SOURCE!L694&lt;&gt;"",""&amp;SOURCE!L694,"")
 )
)
)</f>
        <v>/*  670 */  { addItemToBuffer,              ITM_sigma,                   "",                                            STD_sigma,                                     (0 &lt;&lt; TAM_MAX_BITS) |     0, CAT_NONE | SLS_UNCHANGED | US_UNCHANGED},</v>
      </c>
    </row>
    <row r="695" spans="1:1">
      <c r="A695" s="155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",SOURCE!$R$2-LEN(SOURCE!F695)+2), "")&amp;"("&amp;
      SUBSTITUTE(TEXT(SOURCE!G695,"??0"),"  ","")&amp;" &lt;&lt; TAM_MAX_BITS) |"&amp; IF(SOURCE!$S$2-3 &gt;= 0, REPT(" ",SOURCE!$S$2-5+4+1-1-LEN(SUBSTITUTE(SUBSTITUTE(TEXT(SOURCE!H695,"????0"),"  ","")," ",""))), "")&amp;
      SUBSTITUTE(SUBSTITUTE(TEXT(SOURCE!H695,"????0"),"  ","")," ","")&amp;","&amp; IF(SOURCE!$T$2-3 &gt;= 0, REPT(" ",SOURCE!$T$2-3-5), "")&amp;
      SOURCE!I695&amp;" | "&amp; IF(SOURCE!$U$2-LEN(SOURCE!I695) &gt;= 0, REPT(" ",SOURCE!$U$2-LEN(SOURCE!I695)), "")&amp;
      SOURCE!J695&amp;      IF(SOURCE!$V$2-LEN(SOURCE!J695) &gt;= 0, REPT(" ",SOURCE!$V$2-LEN(SOURCE!J695)), "")&amp;
  " | "&amp; SOURCE!K695&amp;      IF(SOURCE!$X$2-LEN(SOURCE!K695) &gt;= 0, REPT(" ",SOURCE!$X$2-LEN(SOURCE!K695)), "")&amp;
      "},"&amp;IF(SOURCE!L695&lt;&gt;"",""&amp;SOURCE!L695,"")
 )
)
)</f>
        <v>/*  671 */  { addItemToBuffer,              ITM_sigma_end,               "",                                            STD_sigma_end,                                 (0 &lt;&lt; TAM_MAX_BITS) |     0, CAT_NONE | SLS_UNCHANGED | US_UNCHANGED},</v>
      </c>
    </row>
    <row r="696" spans="1:1">
      <c r="A696" s="155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",SOURCE!$R$2-LEN(SOURCE!F696)+2), "")&amp;"("&amp;
      SUBSTITUTE(TEXT(SOURCE!G696,"??0"),"  ","")&amp;" &lt;&lt; TAM_MAX_BITS) |"&amp; IF(SOURCE!$S$2-3 &gt;= 0, REPT(" ",SOURCE!$S$2-5+4+1-1-LEN(SUBSTITUTE(SUBSTITUTE(TEXT(SOURCE!H696,"????0"),"  ","")," ",""))), "")&amp;
      SUBSTITUTE(SUBSTITUTE(TEXT(SOURCE!H696,"????0"),"  ","")," ","")&amp;","&amp; IF(SOURCE!$T$2-3 &gt;= 0, REPT(" ",SOURCE!$T$2-3-5), "")&amp;
      SOURCE!I696&amp;" | "&amp; IF(SOURCE!$U$2-LEN(SOURCE!I696) &gt;= 0, REPT(" ",SOURCE!$U$2-LEN(SOURCE!I696)), "")&amp;
      SOURCE!J696&amp;      IF(SOURCE!$V$2-LEN(SOURCE!J696) &gt;= 0, REPT(" ",SOURCE!$V$2-LEN(SOURCE!J696)), "")&amp;
  " | "&amp; SOURCE!K696&amp;      IF(SOURCE!$X$2-LEN(SOURCE!K696) &gt;= 0, REPT(" ",SOURCE!$X$2-LEN(SOURCE!K696)), "")&amp;
      "},"&amp;IF(SOURCE!L696&lt;&gt;"",""&amp;SOURCE!L696,"")
 )
)
)</f>
        <v>/*  672 */  { addItemToBuffer,              ITM_tau,                     "",                                            STD_tau,                                       (0 &lt;&lt; TAM_MAX_BITS) |     0, CAT_NONE | SLS_UNCHANGED | US_UNCHANGED},</v>
      </c>
    </row>
    <row r="697" spans="1:1">
      <c r="A697" s="155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",SOURCE!$R$2-LEN(SOURCE!F697)+2), "")&amp;"("&amp;
      SUBSTITUTE(TEXT(SOURCE!G697,"??0"),"  ","")&amp;" &lt;&lt; TAM_MAX_BITS) |"&amp; IF(SOURCE!$S$2-3 &gt;= 0, REPT(" ",SOURCE!$S$2-5+4+1-1-LEN(SUBSTITUTE(SUBSTITUTE(TEXT(SOURCE!H697,"????0"),"  ","")," ",""))), "")&amp;
      SUBSTITUTE(SUBSTITUTE(TEXT(SOURCE!H697,"????0"),"  ","")," ","")&amp;","&amp; IF(SOURCE!$T$2-3 &gt;= 0, REPT(" ",SOURCE!$T$2-3-5), "")&amp;
      SOURCE!I697&amp;" | "&amp; IF(SOURCE!$U$2-LEN(SOURCE!I697) &gt;= 0, REPT(" ",SOURCE!$U$2-LEN(SOURCE!I697)), "")&amp;
      SOURCE!J697&amp;      IF(SOURCE!$V$2-LEN(SOURCE!J697) &gt;= 0, REPT(" ",SOURCE!$V$2-LEN(SOURCE!J697)), "")&amp;
  " | "&amp; SOURCE!K697&amp;      IF(SOURCE!$X$2-LEN(SOURCE!K697) &gt;= 0, REPT(" ",SOURCE!$X$2-LEN(SOURCE!K697)), "")&amp;
      "},"&amp;IF(SOURCE!L697&lt;&gt;"",""&amp;SOURCE!L697,"")
 )
)
)</f>
        <v>/*  673 */  { addItemToBuffer,              ITM_upsilon,                 "",                                            STD_upsilon,                                   (0 &lt;&lt; TAM_MAX_BITS) |     0, CAT_NONE | SLS_UNCHANGED | US_UNCHANGED},</v>
      </c>
    </row>
    <row r="698" spans="1:1">
      <c r="A698" s="155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",SOURCE!$R$2-LEN(SOURCE!F698)+2), "")&amp;"("&amp;
      SUBSTITUTE(TEXT(SOURCE!G698,"??0"),"  ","")&amp;" &lt;&lt; TAM_MAX_BITS) |"&amp; IF(SOURCE!$S$2-3 &gt;= 0, REPT(" ",SOURCE!$S$2-5+4+1-1-LEN(SUBSTITUTE(SUBSTITUTE(TEXT(SOURCE!H698,"????0"),"  ","")," ",""))), "")&amp;
      SUBSTITUTE(SUBSTITUTE(TEXT(SOURCE!H698,"????0"),"  ","")," ","")&amp;","&amp; IF(SOURCE!$T$2-3 &gt;= 0, REPT(" ",SOURCE!$T$2-3-5), "")&amp;
      SOURCE!I698&amp;" | "&amp; IF(SOURCE!$U$2-LEN(SOURCE!I698) &gt;= 0, REPT(" ",SOURCE!$U$2-LEN(SOURCE!I698)), "")&amp;
      SOURCE!J698&amp;      IF(SOURCE!$V$2-LEN(SOURCE!J698) &gt;= 0, REPT(" ",SOURCE!$V$2-LEN(SOURCE!J698)), "")&amp;
  " | "&amp; SOURCE!K698&amp;      IF(SOURCE!$X$2-LEN(SOURCE!K698) &gt;= 0, REPT(" ",SOURCE!$X$2-LEN(SOURCE!K698)), "")&amp;
      "},"&amp;IF(SOURCE!L698&lt;&gt;"",""&amp;SOURCE!L698,"")
 )
)
)</f>
        <v>/*  674 */  { addItemToBuffer,              ITM_upsilon_TONOS,           "",                                            STD_upsilon_TONOS,                             (0 &lt;&lt; TAM_MAX_BITS) |     0, CAT_NONE | SLS_UNCHANGED | US_UNCHANGED},</v>
      </c>
    </row>
    <row r="699" spans="1:1">
      <c r="A699" s="155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",SOURCE!$R$2-LEN(SOURCE!F699)+2), "")&amp;"("&amp;
      SUBSTITUTE(TEXT(SOURCE!G699,"??0"),"  ","")&amp;" &lt;&lt; TAM_MAX_BITS) |"&amp; IF(SOURCE!$S$2-3 &gt;= 0, REPT(" ",SOURCE!$S$2-5+4+1-1-LEN(SUBSTITUTE(SUBSTITUTE(TEXT(SOURCE!H699,"????0"),"  ","")," ",""))), "")&amp;
      SUBSTITUTE(SUBSTITUTE(TEXT(SOURCE!H699,"????0"),"  ","")," ","")&amp;","&amp; IF(SOURCE!$T$2-3 &gt;= 0, REPT(" ",SOURCE!$T$2-3-5), "")&amp;
      SOURCE!I699&amp;" | "&amp; IF(SOURCE!$U$2-LEN(SOURCE!I699) &gt;= 0, REPT(" ",SOURCE!$U$2-LEN(SOURCE!I699)), "")&amp;
      SOURCE!J699&amp;      IF(SOURCE!$V$2-LEN(SOURCE!J699) &gt;= 0, REPT(" ",SOURCE!$V$2-LEN(SOURCE!J699)), "")&amp;
  " | "&amp; SOURCE!K699&amp;      IF(SOURCE!$X$2-LEN(SOURCE!K699) &gt;= 0, REPT(" ",SOURCE!$X$2-LEN(SOURCE!K699)), "")&amp;
      "},"&amp;IF(SOURCE!L699&lt;&gt;"",""&amp;SOURCE!L699,"")
 )
)
)</f>
        <v>/*  675 */  { addItemToBuffer,              ITM_upsilon_DIALYTIKA,       "",                                            STD_upsilon_DIALYTIKA,                         (0 &lt;&lt; TAM_MAX_BITS) |     0, CAT_NONE | SLS_UNCHANGED | US_UNCHANGED},</v>
      </c>
    </row>
    <row r="700" spans="1:1">
      <c r="A700" s="155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",SOURCE!$R$2-LEN(SOURCE!F700)+2), "")&amp;"("&amp;
      SUBSTITUTE(TEXT(SOURCE!G700,"??0"),"  ","")&amp;" &lt;&lt; TAM_MAX_BITS) |"&amp; IF(SOURCE!$S$2-3 &gt;= 0, REPT(" ",SOURCE!$S$2-5+4+1-1-LEN(SUBSTITUTE(SUBSTITUTE(TEXT(SOURCE!H700,"????0"),"  ","")," ",""))), "")&amp;
      SUBSTITUTE(SUBSTITUTE(TEXT(SOURCE!H700,"????0"),"  ","")," ","")&amp;","&amp; IF(SOURCE!$T$2-3 &gt;= 0, REPT(" ",SOURCE!$T$2-3-5), "")&amp;
      SOURCE!I700&amp;" | "&amp; IF(SOURCE!$U$2-LEN(SOURCE!I700) &gt;= 0, REPT(" ",SOURCE!$U$2-LEN(SOURCE!I700)), "")&amp;
      SOURCE!J700&amp;      IF(SOURCE!$V$2-LEN(SOURCE!J700) &gt;= 0, REPT(" ",SOURCE!$V$2-LEN(SOURCE!J700)), "")&amp;
  " | "&amp; SOURCE!K700&amp;      IF(SOURCE!$X$2-LEN(SOURCE!K700) &gt;= 0, REPT(" ",SOURCE!$X$2-LEN(SOURCE!K700)), "")&amp;
      "},"&amp;IF(SOURCE!L700&lt;&gt;"",""&amp;SOURCE!L700,"")
 )
)
)</f>
        <v>/*  676 */  { addItemToBuffer,              ITM_upsilon_DIALYTIKA_TONOS, "",                                            STD_upsilon_DIALYTIKA_TONOS,                   (0 &lt;&lt; TAM_MAX_BITS) |     0, CAT_NONE | SLS_UNCHANGED | US_UNCHANGED},</v>
      </c>
    </row>
    <row r="701" spans="1:1">
      <c r="A701" s="155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",SOURCE!$R$2-LEN(SOURCE!F701)+2), "")&amp;"("&amp;
      SUBSTITUTE(TEXT(SOURCE!G701,"??0"),"  ","")&amp;" &lt;&lt; TAM_MAX_BITS) |"&amp; IF(SOURCE!$S$2-3 &gt;= 0, REPT(" ",SOURCE!$S$2-5+4+1-1-LEN(SUBSTITUTE(SUBSTITUTE(TEXT(SOURCE!H701,"????0"),"  ","")," ",""))), "")&amp;
      SUBSTITUTE(SUBSTITUTE(TEXT(SOURCE!H701,"????0"),"  ","")," ","")&amp;","&amp; IF(SOURCE!$T$2-3 &gt;= 0, REPT(" ",SOURCE!$T$2-3-5), "")&amp;
      SOURCE!I701&amp;" | "&amp; IF(SOURCE!$U$2-LEN(SOURCE!I701) &gt;= 0, REPT(" ",SOURCE!$U$2-LEN(SOURCE!I701)), "")&amp;
      SOURCE!J701&amp;      IF(SOURCE!$V$2-LEN(SOURCE!J701) &gt;= 0, REPT(" ",SOURCE!$V$2-LEN(SOURCE!J701)), "")&amp;
  " | "&amp; SOURCE!K701&amp;      IF(SOURCE!$X$2-LEN(SOURCE!K701) &gt;= 0, REPT(" ",SOURCE!$X$2-LEN(SOURCE!K701)), "")&amp;
      "},"&amp;IF(SOURCE!L701&lt;&gt;"",""&amp;SOURCE!L701,"")
 )
)
)</f>
        <v>/*  677 */  { addItemToBuffer,              ITM_phi,                     "",                                            STD_phi,                                       (0 &lt;&lt; TAM_MAX_BITS) |     0, CAT_NONE | SLS_UNCHANGED | US_UNCHANGED},</v>
      </c>
    </row>
    <row r="702" spans="1:1">
      <c r="A702" s="155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",SOURCE!$R$2-LEN(SOURCE!F702)+2), "")&amp;"("&amp;
      SUBSTITUTE(TEXT(SOURCE!G702,"??0"),"  ","")&amp;" &lt;&lt; TAM_MAX_BITS) |"&amp; IF(SOURCE!$S$2-3 &gt;= 0, REPT(" ",SOURCE!$S$2-5+4+1-1-LEN(SUBSTITUTE(SUBSTITUTE(TEXT(SOURCE!H702,"????0"),"  ","")," ",""))), "")&amp;
      SUBSTITUTE(SUBSTITUTE(TEXT(SOURCE!H702,"????0"),"  ","")," ","")&amp;","&amp; IF(SOURCE!$T$2-3 &gt;= 0, REPT(" ",SOURCE!$T$2-3-5), "")&amp;
      SOURCE!I702&amp;" | "&amp; IF(SOURCE!$U$2-LEN(SOURCE!I702) &gt;= 0, REPT(" ",SOURCE!$U$2-LEN(SOURCE!I702)), "")&amp;
      SOURCE!J702&amp;      IF(SOURCE!$V$2-LEN(SOURCE!J702) &gt;= 0, REPT(" ",SOURCE!$V$2-LEN(SOURCE!J702)), "")&amp;
  " | "&amp; SOURCE!K702&amp;      IF(SOURCE!$X$2-LEN(SOURCE!K702) &gt;= 0, REPT(" ",SOURCE!$X$2-LEN(SOURCE!K702)), "")&amp;
      "},"&amp;IF(SOURCE!L702&lt;&gt;"",""&amp;SOURCE!L702,"")
 )
)
)</f>
        <v>/*  678 */  { addItemToBuffer,              ITM_chi,                     "",                                            STD_chi,                                       (0 &lt;&lt; TAM_MAX_BITS) |     0, CAT_NONE | SLS_UNCHANGED | US_UNCHANGED},</v>
      </c>
    </row>
    <row r="703" spans="1:1">
      <c r="A703" s="155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",SOURCE!$R$2-LEN(SOURCE!F703)+2), "")&amp;"("&amp;
      SUBSTITUTE(TEXT(SOURCE!G703,"??0"),"  ","")&amp;" &lt;&lt; TAM_MAX_BITS) |"&amp; IF(SOURCE!$S$2-3 &gt;= 0, REPT(" ",SOURCE!$S$2-5+4+1-1-LEN(SUBSTITUTE(SUBSTITUTE(TEXT(SOURCE!H703,"????0"),"  ","")," ",""))), "")&amp;
      SUBSTITUTE(SUBSTITUTE(TEXT(SOURCE!H703,"????0"),"  ","")," ","")&amp;","&amp; IF(SOURCE!$T$2-3 &gt;= 0, REPT(" ",SOURCE!$T$2-3-5), "")&amp;
      SOURCE!I703&amp;" | "&amp; IF(SOURCE!$U$2-LEN(SOURCE!I703) &gt;= 0, REPT(" ",SOURCE!$U$2-LEN(SOURCE!I703)), "")&amp;
      SOURCE!J703&amp;      IF(SOURCE!$V$2-LEN(SOURCE!J703) &gt;= 0, REPT(" ",SOURCE!$V$2-LEN(SOURCE!J703)), "")&amp;
  " | "&amp; SOURCE!K703&amp;      IF(SOURCE!$X$2-LEN(SOURCE!K703) &gt;= 0, REPT(" ",SOURCE!$X$2-LEN(SOURCE!K703)), "")&amp;
      "},"&amp;IF(SOURCE!L703&lt;&gt;"",""&amp;SOURCE!L703,"")
 )
)
)</f>
        <v>/*  679 */  { addItemToBuffer,              ITM_psi,                     "",                                            STD_psi,                                       (0 &lt;&lt; TAM_MAX_BITS) |     0, CAT_NONE | SLS_UNCHANGED | US_UNCHANGED},</v>
      </c>
    </row>
    <row r="704" spans="1:1">
      <c r="A704" s="155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",SOURCE!$R$2-LEN(SOURCE!F704)+2), "")&amp;"("&amp;
      SUBSTITUTE(TEXT(SOURCE!G704,"??0"),"  ","")&amp;" &lt;&lt; TAM_MAX_BITS) |"&amp; IF(SOURCE!$S$2-3 &gt;= 0, REPT(" ",SOURCE!$S$2-5+4+1-1-LEN(SUBSTITUTE(SUBSTITUTE(TEXT(SOURCE!H704,"????0"),"  ","")," ",""))), "")&amp;
      SUBSTITUTE(SUBSTITUTE(TEXT(SOURCE!H704,"????0"),"  ","")," ","")&amp;","&amp; IF(SOURCE!$T$2-3 &gt;= 0, REPT(" ",SOURCE!$T$2-3-5), "")&amp;
      SOURCE!I704&amp;" | "&amp; IF(SOURCE!$U$2-LEN(SOURCE!I704) &gt;= 0, REPT(" ",SOURCE!$U$2-LEN(SOURCE!I704)), "")&amp;
      SOURCE!J704&amp;      IF(SOURCE!$V$2-LEN(SOURCE!J704) &gt;= 0, REPT(" ",SOURCE!$V$2-LEN(SOURCE!J704)), "")&amp;
  " | "&amp; SOURCE!K704&amp;      IF(SOURCE!$X$2-LEN(SOURCE!K704) &gt;= 0, REPT(" ",SOURCE!$X$2-LEN(SOURCE!K704)), "")&amp;
      "},"&amp;IF(SOURCE!L704&lt;&gt;"",""&amp;SOURCE!L704,"")
 )
)
)</f>
        <v>/*  680 */  { addItemToBuffer,              ITM_omega,                   "",                                            STD_omega,                                     (0 &lt;&lt; TAM_MAX_BITS) |     0, CAT_NONE | SLS_UNCHANGED | US_UNCHANGED},</v>
      </c>
    </row>
    <row r="705" spans="1:1">
      <c r="A705" s="155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",SOURCE!$R$2-LEN(SOURCE!F705)+2), "")&amp;"("&amp;
      SUBSTITUTE(TEXT(SOURCE!G705,"??0"),"  ","")&amp;" &lt;&lt; TAM_MAX_BITS) |"&amp; IF(SOURCE!$S$2-3 &gt;= 0, REPT(" ",SOURCE!$S$2-5+4+1-1-LEN(SUBSTITUTE(SUBSTITUTE(TEXT(SOURCE!H705,"????0"),"  ","")," ",""))), "")&amp;
      SUBSTITUTE(SUBSTITUTE(TEXT(SOURCE!H705,"????0"),"  ","")," ","")&amp;","&amp; IF(SOURCE!$T$2-3 &gt;= 0, REPT(" ",SOURCE!$T$2-3-5), "")&amp;
      SOURCE!I705&amp;" | "&amp; IF(SOURCE!$U$2-LEN(SOURCE!I705) &gt;= 0, REPT(" ",SOURCE!$U$2-LEN(SOURCE!I705)), "")&amp;
      SOURCE!J705&amp;      IF(SOURCE!$V$2-LEN(SOURCE!J705) &gt;= 0, REPT(" ",SOURCE!$V$2-LEN(SOURCE!J705)), "")&amp;
  " | "&amp; SOURCE!K705&amp;      IF(SOURCE!$X$2-LEN(SOURCE!K705) &gt;= 0, REPT(" ",SOURCE!$X$2-LEN(SOURCE!K705)), "")&amp;
      "},"&amp;IF(SOURCE!L705&lt;&gt;"",""&amp;SOURCE!L705,"")
 )
)
)</f>
        <v>/*  681 */  { addItemToBuffer,              ITM_omega_TONOS,             "",                                            STD_omega_TONOS,                               (0 &lt;&lt; TAM_MAX_BITS) |     0, CAT_NONE | SLS_UNCHANGED | US_UNCHANGED},</v>
      </c>
    </row>
    <row r="706" spans="1:1">
      <c r="A706" s="155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",SOURCE!$R$2-LEN(SOURCE!F706)+2), "")&amp;"("&amp;
      SUBSTITUTE(TEXT(SOURCE!G706,"??0"),"  ","")&amp;" &lt;&lt; TAM_MAX_BITS) |"&amp; IF(SOURCE!$S$2-3 &gt;= 0, REPT(" ",SOURCE!$S$2-5+4+1-1-LEN(SUBSTITUTE(SUBSTITUTE(TEXT(SOURCE!H706,"????0"),"  ","")," ",""))), "")&amp;
      SUBSTITUTE(SUBSTITUTE(TEXT(SOURCE!H706,"????0"),"  ","")," ","")&amp;","&amp; IF(SOURCE!$T$2-3 &gt;= 0, REPT(" ",SOURCE!$T$2-3-5), "")&amp;
      SOURCE!I706&amp;" | "&amp; IF(SOURCE!$U$2-LEN(SOURCE!I706) &gt;= 0, REPT(" ",SOURCE!$U$2-LEN(SOURCE!I706)), "")&amp;
      SOURCE!J706&amp;      IF(SOURCE!$V$2-LEN(SOURCE!J706) &gt;= 0, REPT(" ",SOURCE!$V$2-LEN(SOURCE!J706)), "")&amp;
  " | "&amp; SOURCE!K706&amp;      IF(SOURCE!$X$2-LEN(SOURCE!K706) &gt;= 0, REPT(" ",SOURCE!$X$2-LEN(SOURCE!K706)), "")&amp;
      "},"&amp;IF(SOURCE!L706&lt;&gt;"",""&amp;SOURCE!L706,"")
 )
)
)</f>
        <v>/*  682 */  { itemToBeCoded,                NOPARAM,                     "0682",                                        "0682",                                        (0 &lt;&lt; TAM_MAX_BITS) |     0, CAT_FREE | SLS_UNCHANGED | US_UNCHANGED},</v>
      </c>
    </row>
    <row r="707" spans="1:1">
      <c r="A707" s="155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",SOURCE!$R$2-LEN(SOURCE!F707)+2), "")&amp;"("&amp;
      SUBSTITUTE(TEXT(SOURCE!G707,"??0"),"  ","")&amp;" &lt;&lt; TAM_MAX_BITS) |"&amp; IF(SOURCE!$S$2-3 &gt;= 0, REPT(" ",SOURCE!$S$2-5+4+1-1-LEN(SUBSTITUTE(SUBSTITUTE(TEXT(SOURCE!H707,"????0"),"  ","")," ",""))), "")&amp;
      SUBSTITUTE(SUBSTITUTE(TEXT(SOURCE!H707,"????0"),"  ","")," ","")&amp;","&amp; IF(SOURCE!$T$2-3 &gt;= 0, REPT(" ",SOURCE!$T$2-3-5), "")&amp;
      SOURCE!I707&amp;" | "&amp; IF(SOURCE!$U$2-LEN(SOURCE!I707) &gt;= 0, REPT(" ",SOURCE!$U$2-LEN(SOURCE!I707)), "")&amp;
      SOURCE!J707&amp;      IF(SOURCE!$V$2-LEN(SOURCE!J707) &gt;= 0, REPT(" ",SOURCE!$V$2-LEN(SOURCE!J707)), "")&amp;
  " | "&amp; SOURCE!K707&amp;      IF(SOURCE!$X$2-LEN(SOURCE!K707) &gt;= 0, REPT(" ",SOURCE!$X$2-LEN(SOURCE!K707)), "")&amp;
      "},"&amp;IF(SOURCE!L707&lt;&gt;"",""&amp;SOURCE!L707,"")
 )
)
)</f>
        <v>/*  683 */  { itemToBeCoded,                NOPARAM,                     "0683",                                        "0683",                                        (0 &lt;&lt; TAM_MAX_BITS) |     0, CAT_FREE | SLS_UNCHANGED | US_UNCHANGED},</v>
      </c>
    </row>
    <row r="708" spans="1:1">
      <c r="A708" s="155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",SOURCE!$R$2-LEN(SOURCE!F708)+2), "")&amp;"("&amp;
      SUBSTITUTE(TEXT(SOURCE!G708,"??0"),"  ","")&amp;" &lt;&lt; TAM_MAX_BITS) |"&amp; IF(SOURCE!$S$2-3 &gt;= 0, REPT(" ",SOURCE!$S$2-5+4+1-1-LEN(SUBSTITUTE(SUBSTITUTE(TEXT(SOURCE!H708,"????0"),"  ","")," ",""))), "")&amp;
      SUBSTITUTE(SUBSTITUTE(TEXT(SOURCE!H708,"????0"),"  ","")," ","")&amp;","&amp; IF(SOURCE!$T$2-3 &gt;= 0, REPT(" ",SOURCE!$T$2-3-5), "")&amp;
      SOURCE!I708&amp;" | "&amp; IF(SOURCE!$U$2-LEN(SOURCE!I708) &gt;= 0, REPT(" ",SOURCE!$U$2-LEN(SOURCE!I708)), "")&amp;
      SOURCE!J708&amp;      IF(SOURCE!$V$2-LEN(SOURCE!J708) &gt;= 0, REPT(" ",SOURCE!$V$2-LEN(SOURCE!J708)), "")&amp;
  " | "&amp; SOURCE!K708&amp;      IF(SOURCE!$X$2-LEN(SOURCE!K708) &gt;= 0, REPT(" ",SOURCE!$X$2-LEN(SOURCE!K708)), "")&amp;
      "},"&amp;IF(SOURCE!L708&lt;&gt;"",""&amp;SOURCE!L708,"")
 )
)
)</f>
        <v>/*  684 */  { itemToBeCoded,                NOPARAM,                     "0684",                                        "0684",                                        (0 &lt;&lt; TAM_MAX_BITS) |     0, CAT_FREE | SLS_UNCHANGED | US_UNCHANGED},</v>
      </c>
    </row>
    <row r="709" spans="1:1">
      <c r="A709" s="155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",SOURCE!$R$2-LEN(SOURCE!F709)+2), "")&amp;"("&amp;
      SUBSTITUTE(TEXT(SOURCE!G709,"??0"),"  ","")&amp;" &lt;&lt; TAM_MAX_BITS) |"&amp; IF(SOURCE!$S$2-3 &gt;= 0, REPT(" ",SOURCE!$S$2-5+4+1-1-LEN(SUBSTITUTE(SUBSTITUTE(TEXT(SOURCE!H709,"????0"),"  ","")," ",""))), "")&amp;
      SUBSTITUTE(SUBSTITUTE(TEXT(SOURCE!H709,"????0"),"  ","")," ","")&amp;","&amp; IF(SOURCE!$T$2-3 &gt;= 0, REPT(" ",SOURCE!$T$2-3-5), "")&amp;
      SOURCE!I709&amp;" | "&amp; IF(SOURCE!$U$2-LEN(SOURCE!I709) &gt;= 0, REPT(" ",SOURCE!$U$2-LEN(SOURCE!I709)), "")&amp;
      SOURCE!J709&amp;      IF(SOURCE!$V$2-LEN(SOURCE!J709) &gt;= 0, REPT(" ",SOURCE!$V$2-LEN(SOURCE!J709)), "")&amp;
  " | "&amp; SOURCE!K709&amp;      IF(SOURCE!$X$2-LEN(SOURCE!K709) &gt;= 0, REPT(" ",SOURCE!$X$2-LEN(SOURCE!K709)), "")&amp;
      "},"&amp;IF(SOURCE!L709&lt;&gt;"",""&amp;SOURCE!L709,"")
 )
)
)</f>
        <v>/*  685 */  { itemToBeCoded,                NOPARAM,                     "0685",                                        "0685",                                        (0 &lt;&lt; TAM_MAX_BITS) |     0, CAT_FREE | SLS_UNCHANGED | US_UNCHANGED},</v>
      </c>
    </row>
    <row r="710" spans="1:1">
      <c r="A710" s="155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",SOURCE!$R$2-LEN(SOURCE!F710)+2), "")&amp;"("&amp;
      SUBSTITUTE(TEXT(SOURCE!G710,"??0"),"  ","")&amp;" &lt;&lt; TAM_MAX_BITS) |"&amp; IF(SOURCE!$S$2-3 &gt;= 0, REPT(" ",SOURCE!$S$2-5+4+1-1-LEN(SUBSTITUTE(SUBSTITUTE(TEXT(SOURCE!H710,"????0"),"  ","")," ",""))), "")&amp;
      SUBSTITUTE(SUBSTITUTE(TEXT(SOURCE!H710,"????0"),"  ","")," ","")&amp;","&amp; IF(SOURCE!$T$2-3 &gt;= 0, REPT(" ",SOURCE!$T$2-3-5), "")&amp;
      SOURCE!I710&amp;" | "&amp; IF(SOURCE!$U$2-LEN(SOURCE!I710) &gt;= 0, REPT(" ",SOURCE!$U$2-LEN(SOURCE!I710)), "")&amp;
      SOURCE!J710&amp;      IF(SOURCE!$V$2-LEN(SOURCE!J710) &gt;= 0, REPT(" ",SOURCE!$V$2-LEN(SOURCE!J710)), "")&amp;
  " | "&amp; SOURCE!K710&amp;      IF(SOURCE!$X$2-LEN(SOURCE!K710) &gt;= 0, REPT(" ",SOURCE!$X$2-LEN(SOURCE!K710)), "")&amp;
      "},"&amp;IF(SOURCE!L710&lt;&gt;"",""&amp;SOURCE!L710,"")
 )
)
)</f>
        <v>/*  686 */  { itemToBeCoded,                NOPARAM,                     "0686",                                        "0686",                                        (0 &lt;&lt; TAM_MAX_BITS) |     0, CAT_FREE | SLS_UNCHANGED | US_UNCHANGED},</v>
      </c>
    </row>
    <row r="711" spans="1:1">
      <c r="A711" s="155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",SOURCE!$R$2-LEN(SOURCE!F711)+2), "")&amp;"("&amp;
      SUBSTITUTE(TEXT(SOURCE!G711,"??0"),"  ","")&amp;" &lt;&lt; TAM_MAX_BITS) |"&amp; IF(SOURCE!$S$2-3 &gt;= 0, REPT(" ",SOURCE!$S$2-5+4+1-1-LEN(SUBSTITUTE(SUBSTITUTE(TEXT(SOURCE!H711,"????0"),"  ","")," ",""))), "")&amp;
      SUBSTITUTE(SUBSTITUTE(TEXT(SOURCE!H711,"????0"),"  ","")," ","")&amp;","&amp; IF(SOURCE!$T$2-3 &gt;= 0, REPT(" ",SOURCE!$T$2-3-5), "")&amp;
      SOURCE!I711&amp;" | "&amp; IF(SOURCE!$U$2-LEN(SOURCE!I711) &gt;= 0, REPT(" ",SOURCE!$U$2-LEN(SOURCE!I711)), "")&amp;
      SOURCE!J711&amp;      IF(SOURCE!$V$2-LEN(SOURCE!J711) &gt;= 0, REPT(" ",SOURCE!$V$2-LEN(SOURCE!J711)), "")&amp;
  " | "&amp; SOURCE!K711&amp;      IF(SOURCE!$X$2-LEN(SOURCE!K711) &gt;= 0, REPT(" ",SOURCE!$X$2-LEN(SOURCE!K711)), "")&amp;
      "},"&amp;IF(SOURCE!L711&lt;&gt;"",""&amp;SOURCE!L711,"")
 )
)
)</f>
        <v>/*  687 */  { itemToBeCoded,                NOPARAM,                     "0687",                                        "0687",                                        (0 &lt;&lt; TAM_MAX_BITS) |     0, CAT_FREE | SLS_UNCHANGED | US_UNCHANGED},</v>
      </c>
    </row>
    <row r="712" spans="1:1">
      <c r="A712" s="155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",SOURCE!$R$2-LEN(SOURCE!F712)+2), "")&amp;"("&amp;
      SUBSTITUTE(TEXT(SOURCE!G712,"??0"),"  ","")&amp;" &lt;&lt; TAM_MAX_BITS) |"&amp; IF(SOURCE!$S$2-3 &gt;= 0, REPT(" ",SOURCE!$S$2-5+4+1-1-LEN(SUBSTITUTE(SUBSTITUTE(TEXT(SOURCE!H712,"????0"),"  ","")," ",""))), "")&amp;
      SUBSTITUTE(SUBSTITUTE(TEXT(SOURCE!H712,"????0"),"  ","")," ","")&amp;","&amp; IF(SOURCE!$T$2-3 &gt;= 0, REPT(" ",SOURCE!$T$2-3-5), "")&amp;
      SOURCE!I712&amp;" | "&amp; IF(SOURCE!$U$2-LEN(SOURCE!I712) &gt;= 0, REPT(" ",SOURCE!$U$2-LEN(SOURCE!I712)), "")&amp;
      SOURCE!J712&amp;      IF(SOURCE!$V$2-LEN(SOURCE!J712) &gt;= 0, REPT(" ",SOURCE!$V$2-LEN(SOURCE!J712)), "")&amp;
  " | "&amp; SOURCE!K712&amp;      IF(SOURCE!$X$2-LEN(SOURCE!K712) &gt;= 0, REPT(" ",SOURCE!$X$2-LEN(SOURCE!K712)), "")&amp;
      "},"&amp;IF(SOURCE!L712&lt;&gt;"",""&amp;SOURCE!L712,"")
 )
)
)</f>
        <v>/*  688 */  { addItemToBuffer,              ITM_A_MACRON,                STD_A_MACRON,                                  STD_A_MACRON,                                  (0 &lt;&lt; TAM_MAX_BITS) |     0, CAT_AINT | SLS_UNCHANGED | US_UNCHANGED},</v>
      </c>
    </row>
    <row r="713" spans="1:1">
      <c r="A713" s="155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",SOURCE!$R$2-LEN(SOURCE!F713)+2), "")&amp;"("&amp;
      SUBSTITUTE(TEXT(SOURCE!G713,"??0"),"  ","")&amp;" &lt;&lt; TAM_MAX_BITS) |"&amp; IF(SOURCE!$S$2-3 &gt;= 0, REPT(" ",SOURCE!$S$2-5+4+1-1-LEN(SUBSTITUTE(SUBSTITUTE(TEXT(SOURCE!H713,"????0"),"  ","")," ",""))), "")&amp;
      SUBSTITUTE(SUBSTITUTE(TEXT(SOURCE!H713,"????0"),"  ","")," ","")&amp;","&amp; IF(SOURCE!$T$2-3 &gt;= 0, REPT(" ",SOURCE!$T$2-3-5), "")&amp;
      SOURCE!I713&amp;" | "&amp; IF(SOURCE!$U$2-LEN(SOURCE!I713) &gt;= 0, REPT(" ",SOURCE!$U$2-LEN(SOURCE!I713)), "")&amp;
      SOURCE!J713&amp;      IF(SOURCE!$V$2-LEN(SOURCE!J713) &gt;= 0, REPT(" ",SOURCE!$V$2-LEN(SOURCE!J713)), "")&amp;
  " | "&amp; SOURCE!K713&amp;      IF(SOURCE!$X$2-LEN(SOURCE!K713) &gt;= 0, REPT(" ",SOURCE!$X$2-LEN(SOURCE!K713)), "")&amp;
      "},"&amp;IF(SOURCE!L713&lt;&gt;"",""&amp;SOURCE!L713,"")
 )
)
)</f>
        <v>/*  689 */  { addItemToBuffer,              ITM_A_ACUTE,                 STD_A_ACUTE,                                   STD_A_ACUTE,                                   (0 &lt;&lt; TAM_MAX_BITS) |     0, CAT_AINT | SLS_UNCHANGED | US_UNCHANGED},</v>
      </c>
    </row>
    <row r="714" spans="1:1">
      <c r="A714" s="155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",SOURCE!$R$2-LEN(SOURCE!F714)+2), "")&amp;"("&amp;
      SUBSTITUTE(TEXT(SOURCE!G714,"??0"),"  ","")&amp;" &lt;&lt; TAM_MAX_BITS) |"&amp; IF(SOURCE!$S$2-3 &gt;= 0, REPT(" ",SOURCE!$S$2-5+4+1-1-LEN(SUBSTITUTE(SUBSTITUTE(TEXT(SOURCE!H714,"????0"),"  ","")," ",""))), "")&amp;
      SUBSTITUTE(SUBSTITUTE(TEXT(SOURCE!H714,"????0"),"  ","")," ","")&amp;","&amp; IF(SOURCE!$T$2-3 &gt;= 0, REPT(" ",SOURCE!$T$2-3-5), "")&amp;
      SOURCE!I714&amp;" | "&amp; IF(SOURCE!$U$2-LEN(SOURCE!I714) &gt;= 0, REPT(" ",SOURCE!$U$2-LEN(SOURCE!I714)), "")&amp;
      SOURCE!J714&amp;      IF(SOURCE!$V$2-LEN(SOURCE!J714) &gt;= 0, REPT(" ",SOURCE!$V$2-LEN(SOURCE!J714)), "")&amp;
  " | "&amp; SOURCE!K714&amp;      IF(SOURCE!$X$2-LEN(SOURCE!K714) &gt;= 0, REPT(" ",SOURCE!$X$2-LEN(SOURCE!K714)), "")&amp;
      "},"&amp;IF(SOURCE!L714&lt;&gt;"",""&amp;SOURCE!L714,"")
 )
)
)</f>
        <v>/*  690 */  { addItemToBuffer,              ITM_A_BREVE,                 STD_A_BREVE,                                   STD_A_BREVE,                                   (0 &lt;&lt; TAM_MAX_BITS) |     0, CAT_AINT | SLS_UNCHANGED | US_UNCHANGED},</v>
      </c>
    </row>
    <row r="715" spans="1:1">
      <c r="A715" s="155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",SOURCE!$R$2-LEN(SOURCE!F715)+2), "")&amp;"("&amp;
      SUBSTITUTE(TEXT(SOURCE!G715,"??0"),"  ","")&amp;" &lt;&lt; TAM_MAX_BITS) |"&amp; IF(SOURCE!$S$2-3 &gt;= 0, REPT(" ",SOURCE!$S$2-5+4+1-1-LEN(SUBSTITUTE(SUBSTITUTE(TEXT(SOURCE!H715,"????0"),"  ","")," ",""))), "")&amp;
      SUBSTITUTE(SUBSTITUTE(TEXT(SOURCE!H715,"????0"),"  ","")," ","")&amp;","&amp; IF(SOURCE!$T$2-3 &gt;= 0, REPT(" ",SOURCE!$T$2-3-5), "")&amp;
      SOURCE!I715&amp;" | "&amp; IF(SOURCE!$U$2-LEN(SOURCE!I715) &gt;= 0, REPT(" ",SOURCE!$U$2-LEN(SOURCE!I715)), "")&amp;
      SOURCE!J715&amp;      IF(SOURCE!$V$2-LEN(SOURCE!J715) &gt;= 0, REPT(" ",SOURCE!$V$2-LEN(SOURCE!J715)), "")&amp;
  " | "&amp; SOURCE!K715&amp;      IF(SOURCE!$X$2-LEN(SOURCE!K715) &gt;= 0, REPT(" ",SOURCE!$X$2-LEN(SOURCE!K715)), "")&amp;
      "},"&amp;IF(SOURCE!L715&lt;&gt;"",""&amp;SOURCE!L715,"")
 )
)
)</f>
        <v>/*  691 */  { addItemToBuffer,              ITM_A_GRAVE,                 STD_A_GRAVE,                                   STD_A_GRAVE,                                   (0 &lt;&lt; TAM_MAX_BITS) |     0, CAT_AINT | SLS_UNCHANGED | US_UNCHANGED},</v>
      </c>
    </row>
    <row r="716" spans="1:1">
      <c r="A716" s="155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",SOURCE!$R$2-LEN(SOURCE!F716)+2), "")&amp;"("&amp;
      SUBSTITUTE(TEXT(SOURCE!G716,"??0"),"  ","")&amp;" &lt;&lt; TAM_MAX_BITS) |"&amp; IF(SOURCE!$S$2-3 &gt;= 0, REPT(" ",SOURCE!$S$2-5+4+1-1-LEN(SUBSTITUTE(SUBSTITUTE(TEXT(SOURCE!H716,"????0"),"  ","")," ",""))), "")&amp;
      SUBSTITUTE(SUBSTITUTE(TEXT(SOURCE!H716,"????0"),"  ","")," ","")&amp;","&amp; IF(SOURCE!$T$2-3 &gt;= 0, REPT(" ",SOURCE!$T$2-3-5), "")&amp;
      SOURCE!I716&amp;" | "&amp; IF(SOURCE!$U$2-LEN(SOURCE!I716) &gt;= 0, REPT(" ",SOURCE!$U$2-LEN(SOURCE!I716)), "")&amp;
      SOURCE!J716&amp;      IF(SOURCE!$V$2-LEN(SOURCE!J716) &gt;= 0, REPT(" ",SOURCE!$V$2-LEN(SOURCE!J716)), "")&amp;
  " | "&amp; SOURCE!K716&amp;      IF(SOURCE!$X$2-LEN(SOURCE!K716) &gt;= 0, REPT(" ",SOURCE!$X$2-LEN(SOURCE!K716)), "")&amp;
      "},"&amp;IF(SOURCE!L716&lt;&gt;"",""&amp;SOURCE!L716,"")
 )
)
)</f>
        <v>/*  692 */  { addItemToBuffer,              ITM_A_DIARESIS,              STD_A_DIARESIS,                                STD_A_DIARESIS,                                (0 &lt;&lt; TAM_MAX_BITS) |     0, CAT_AINT | SLS_UNCHANGED | US_UNCHANGED},</v>
      </c>
    </row>
    <row r="717" spans="1:1">
      <c r="A717" s="155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",SOURCE!$R$2-LEN(SOURCE!F717)+2), "")&amp;"("&amp;
      SUBSTITUTE(TEXT(SOURCE!G717,"??0"),"  ","")&amp;" &lt;&lt; TAM_MAX_BITS) |"&amp; IF(SOURCE!$S$2-3 &gt;= 0, REPT(" ",SOURCE!$S$2-5+4+1-1-LEN(SUBSTITUTE(SUBSTITUTE(TEXT(SOURCE!H717,"????0"),"  ","")," ",""))), "")&amp;
      SUBSTITUTE(SUBSTITUTE(TEXT(SOURCE!H717,"????0"),"  ","")," ","")&amp;","&amp; IF(SOURCE!$T$2-3 &gt;= 0, REPT(" ",SOURCE!$T$2-3-5), "")&amp;
      SOURCE!I717&amp;" | "&amp; IF(SOURCE!$U$2-LEN(SOURCE!I717) &gt;= 0, REPT(" ",SOURCE!$U$2-LEN(SOURCE!I717)), "")&amp;
      SOURCE!J717&amp;      IF(SOURCE!$V$2-LEN(SOURCE!J717) &gt;= 0, REPT(" ",SOURCE!$V$2-LEN(SOURCE!J717)), "")&amp;
  " | "&amp; SOURCE!K717&amp;      IF(SOURCE!$X$2-LEN(SOURCE!K717) &gt;= 0, REPT(" ",SOURCE!$X$2-LEN(SOURCE!K717)), "")&amp;
      "},"&amp;IF(SOURCE!L717&lt;&gt;"",""&amp;SOURCE!L717,"")
 )
)
)</f>
        <v>/*  693 */  { addItemToBuffer,              ITM_A_TILDE,                 STD_A_TILDE,                                   STD_A_TILDE,                                   (0 &lt;&lt; TAM_MAX_BITS) |     0, CAT_AINT | SLS_UNCHANGED | US_UNCHANGED},</v>
      </c>
    </row>
    <row r="718" spans="1:1">
      <c r="A718" s="155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",SOURCE!$R$2-LEN(SOURCE!F718)+2), "")&amp;"("&amp;
      SUBSTITUTE(TEXT(SOURCE!G718,"??0"),"  ","")&amp;" &lt;&lt; TAM_MAX_BITS) |"&amp; IF(SOURCE!$S$2-3 &gt;= 0, REPT(" ",SOURCE!$S$2-5+4+1-1-LEN(SUBSTITUTE(SUBSTITUTE(TEXT(SOURCE!H718,"????0"),"  ","")," ",""))), "")&amp;
      SUBSTITUTE(SUBSTITUTE(TEXT(SOURCE!H718,"????0"),"  ","")," ","")&amp;","&amp; IF(SOURCE!$T$2-3 &gt;= 0, REPT(" ",SOURCE!$T$2-3-5), "")&amp;
      SOURCE!I718&amp;" | "&amp; IF(SOURCE!$U$2-LEN(SOURCE!I718) &gt;= 0, REPT(" ",SOURCE!$U$2-LEN(SOURCE!I718)), "")&amp;
      SOURCE!J718&amp;      IF(SOURCE!$V$2-LEN(SOURCE!J718) &gt;= 0, REPT(" ",SOURCE!$V$2-LEN(SOURCE!J718)), "")&amp;
  " | "&amp; SOURCE!K718&amp;      IF(SOURCE!$X$2-LEN(SOURCE!K718) &gt;= 0, REPT(" ",SOURCE!$X$2-LEN(SOURCE!K718)), "")&amp;
      "},"&amp;IF(SOURCE!L718&lt;&gt;"",""&amp;SOURCE!L718,"")
 )
)
)</f>
        <v>/*  694 */  { addItemToBuffer,              ITM_A_CIRC,                  STD_A_CIRC,                                    STD_A_CIRC,                                    (0 &lt;&lt; TAM_MAX_BITS) |     0, CAT_AINT | SLS_UNCHANGED | US_UNCHANGED},</v>
      </c>
    </row>
    <row r="719" spans="1:1">
      <c r="A719" s="155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",SOURCE!$R$2-LEN(SOURCE!F719)+2), "")&amp;"("&amp;
      SUBSTITUTE(TEXT(SOURCE!G719,"??0"),"  ","")&amp;" &lt;&lt; TAM_MAX_BITS) |"&amp; IF(SOURCE!$S$2-3 &gt;= 0, REPT(" ",SOURCE!$S$2-5+4+1-1-LEN(SUBSTITUTE(SUBSTITUTE(TEXT(SOURCE!H719,"????0"),"  ","")," ",""))), "")&amp;
      SUBSTITUTE(SUBSTITUTE(TEXT(SOURCE!H719,"????0"),"  ","")," ","")&amp;","&amp; IF(SOURCE!$T$2-3 &gt;= 0, REPT(" ",SOURCE!$T$2-3-5), "")&amp;
      SOURCE!I719&amp;" | "&amp; IF(SOURCE!$U$2-LEN(SOURCE!I719) &gt;= 0, REPT(" ",SOURCE!$U$2-LEN(SOURCE!I719)), "")&amp;
      SOURCE!J719&amp;      IF(SOURCE!$V$2-LEN(SOURCE!J719) &gt;= 0, REPT(" ",SOURCE!$V$2-LEN(SOURCE!J719)), "")&amp;
  " | "&amp; SOURCE!K719&amp;      IF(SOURCE!$X$2-LEN(SOURCE!K719) &gt;= 0, REPT(" ",SOURCE!$X$2-LEN(SOURCE!K719)), "")&amp;
      "},"&amp;IF(SOURCE!L719&lt;&gt;"",""&amp;SOURCE!L719,"")
 )
)
)</f>
        <v>/*  695 */  { addItemToBuffer,              ITM_A_RING,                  STD_A_RING,                                    STD_A_RING,                                    (0 &lt;&lt; TAM_MAX_BITS) |     0, CAT_AINT | SLS_UNCHANGED | US_UNCHANGED},</v>
      </c>
    </row>
    <row r="720" spans="1:1">
      <c r="A720" s="155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",SOURCE!$R$2-LEN(SOURCE!F720)+2), "")&amp;"("&amp;
      SUBSTITUTE(TEXT(SOURCE!G720,"??0"),"  ","")&amp;" &lt;&lt; TAM_MAX_BITS) |"&amp; IF(SOURCE!$S$2-3 &gt;= 0, REPT(" ",SOURCE!$S$2-5+4+1-1-LEN(SUBSTITUTE(SUBSTITUTE(TEXT(SOURCE!H720,"????0"),"  ","")," ",""))), "")&amp;
      SUBSTITUTE(SUBSTITUTE(TEXT(SOURCE!H720,"????0"),"  ","")," ","")&amp;","&amp; IF(SOURCE!$T$2-3 &gt;= 0, REPT(" ",SOURCE!$T$2-3-5), "")&amp;
      SOURCE!I720&amp;" | "&amp; IF(SOURCE!$U$2-LEN(SOURCE!I720) &gt;= 0, REPT(" ",SOURCE!$U$2-LEN(SOURCE!I720)), "")&amp;
      SOURCE!J720&amp;      IF(SOURCE!$V$2-LEN(SOURCE!J720) &gt;= 0, REPT(" ",SOURCE!$V$2-LEN(SOURCE!J720)), "")&amp;
  " | "&amp; SOURCE!K720&amp;      IF(SOURCE!$X$2-LEN(SOURCE!K720) &gt;= 0, REPT(" ",SOURCE!$X$2-LEN(SOURCE!K720)), "")&amp;
      "},"&amp;IF(SOURCE!L720&lt;&gt;"",""&amp;SOURCE!L720,"")
 )
)
)</f>
        <v>/*  696 */  { addItemToBuffer,              ITM_AE,                      STD_AE,                                        STD_AE,                                        (0 &lt;&lt; TAM_MAX_BITS) |     0, CAT_AINT | SLS_UNCHANGED | US_UNCHANGED},</v>
      </c>
    </row>
    <row r="721" spans="1:1">
      <c r="A721" s="155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",SOURCE!$R$2-LEN(SOURCE!F721)+2), "")&amp;"("&amp;
      SUBSTITUTE(TEXT(SOURCE!G721,"??0"),"  ","")&amp;" &lt;&lt; TAM_MAX_BITS) |"&amp; IF(SOURCE!$S$2-3 &gt;= 0, REPT(" ",SOURCE!$S$2-5+4+1-1-LEN(SUBSTITUTE(SUBSTITUTE(TEXT(SOURCE!H721,"????0"),"  ","")," ",""))), "")&amp;
      SUBSTITUTE(SUBSTITUTE(TEXT(SOURCE!H721,"????0"),"  ","")," ","")&amp;","&amp; IF(SOURCE!$T$2-3 &gt;= 0, REPT(" ",SOURCE!$T$2-3-5), "")&amp;
      SOURCE!I721&amp;" | "&amp; IF(SOURCE!$U$2-LEN(SOURCE!I721) &gt;= 0, REPT(" ",SOURCE!$U$2-LEN(SOURCE!I721)), "")&amp;
      SOURCE!J721&amp;      IF(SOURCE!$V$2-LEN(SOURCE!J721) &gt;= 0, REPT(" ",SOURCE!$V$2-LEN(SOURCE!J721)), "")&amp;
  " | "&amp; SOURCE!K721&amp;      IF(SOURCE!$X$2-LEN(SOURCE!K721) &gt;= 0, REPT(" ",SOURCE!$X$2-LEN(SOURCE!K721)), "")&amp;
      "},"&amp;IF(SOURCE!L721&lt;&gt;"",""&amp;SOURCE!L721,"")
 )
)
)</f>
        <v>/*  697 */  { addItemToBuffer,              ITM_A_OGONEK,                STD_A_OGONEK,                                  STD_A_OGONEK,                                  (0 &lt;&lt; TAM_MAX_BITS) |     0, CAT_AINT | SLS_UNCHANGED | US_UNCHANGED},</v>
      </c>
    </row>
    <row r="722" spans="1:1">
      <c r="A722" s="155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",SOURCE!$R$2-LEN(SOURCE!F722)+2), "")&amp;"("&amp;
      SUBSTITUTE(TEXT(SOURCE!G722,"??0"),"  ","")&amp;" &lt;&lt; TAM_MAX_BITS) |"&amp; IF(SOURCE!$S$2-3 &gt;= 0, REPT(" ",SOURCE!$S$2-5+4+1-1-LEN(SUBSTITUTE(SUBSTITUTE(TEXT(SOURCE!H722,"????0"),"  ","")," ",""))), "")&amp;
      SUBSTITUTE(SUBSTITUTE(TEXT(SOURCE!H722,"????0"),"  ","")," ","")&amp;","&amp; IF(SOURCE!$T$2-3 &gt;= 0, REPT(" ",SOURCE!$T$2-3-5), "")&amp;
      SOURCE!I722&amp;" | "&amp; IF(SOURCE!$U$2-LEN(SOURCE!I722) &gt;= 0, REPT(" ",SOURCE!$U$2-LEN(SOURCE!I722)), "")&amp;
      SOURCE!J722&amp;      IF(SOURCE!$V$2-LEN(SOURCE!J722) &gt;= 0, REPT(" ",SOURCE!$V$2-LEN(SOURCE!J722)), "")&amp;
  " | "&amp; SOURCE!K722&amp;      IF(SOURCE!$X$2-LEN(SOURCE!K722) &gt;= 0, REPT(" ",SOURCE!$X$2-LEN(SOURCE!K722)), "")&amp;
      "},"&amp;IF(SOURCE!L722&lt;&gt;"",""&amp;SOURCE!L722,"")
 )
)
)</f>
        <v>/*  698 */  { addItemToBuffer,              ITM_C_ACUTE,                 STD_C_ACUTE,                                   STD_C_ACUTE,                                   (0 &lt;&lt; TAM_MAX_BITS) |     0, CAT_AINT | SLS_UNCHANGED | US_UNCHANGED},</v>
      </c>
    </row>
    <row r="723" spans="1:1">
      <c r="A723" s="155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",SOURCE!$R$2-LEN(SOURCE!F723)+2), "")&amp;"("&amp;
      SUBSTITUTE(TEXT(SOURCE!G723,"??0"),"  ","")&amp;" &lt;&lt; TAM_MAX_BITS) |"&amp; IF(SOURCE!$S$2-3 &gt;= 0, REPT(" ",SOURCE!$S$2-5+4+1-1-LEN(SUBSTITUTE(SUBSTITUTE(TEXT(SOURCE!H723,"????0"),"  ","")," ",""))), "")&amp;
      SUBSTITUTE(SUBSTITUTE(TEXT(SOURCE!H723,"????0"),"  ","")," ","")&amp;","&amp; IF(SOURCE!$T$2-3 &gt;= 0, REPT(" ",SOURCE!$T$2-3-5), "")&amp;
      SOURCE!I723&amp;" | "&amp; IF(SOURCE!$U$2-LEN(SOURCE!I723) &gt;= 0, REPT(" ",SOURCE!$U$2-LEN(SOURCE!I723)), "")&amp;
      SOURCE!J723&amp;      IF(SOURCE!$V$2-LEN(SOURCE!J723) &gt;= 0, REPT(" ",SOURCE!$V$2-LEN(SOURCE!J723)), "")&amp;
  " | "&amp; SOURCE!K723&amp;      IF(SOURCE!$X$2-LEN(SOURCE!K723) &gt;= 0, REPT(" ",SOURCE!$X$2-LEN(SOURCE!K723)), "")&amp;
      "},"&amp;IF(SOURCE!L723&lt;&gt;"",""&amp;SOURCE!L723,"")
 )
)
)</f>
        <v>/*  699 */  { addItemToBuffer,              ITM_C_CARON,                 STD_C_CARON,                                   STD_C_CARON,                                   (0 &lt;&lt; TAM_MAX_BITS) |     0, CAT_AINT | SLS_UNCHANGED | US_UNCHANGED},</v>
      </c>
    </row>
    <row r="724" spans="1:1">
      <c r="A724" s="155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",SOURCE!$R$2-LEN(SOURCE!F724)+2), "")&amp;"("&amp;
      SUBSTITUTE(TEXT(SOURCE!G724,"??0"),"  ","")&amp;" &lt;&lt; TAM_MAX_BITS) |"&amp; IF(SOURCE!$S$2-3 &gt;= 0, REPT(" ",SOURCE!$S$2-5+4+1-1-LEN(SUBSTITUTE(SUBSTITUTE(TEXT(SOURCE!H724,"????0"),"  ","")," ",""))), "")&amp;
      SUBSTITUTE(SUBSTITUTE(TEXT(SOURCE!H724,"????0"),"  ","")," ","")&amp;","&amp; IF(SOURCE!$T$2-3 &gt;= 0, REPT(" ",SOURCE!$T$2-3-5), "")&amp;
      SOURCE!I724&amp;" | "&amp; IF(SOURCE!$U$2-LEN(SOURCE!I724) &gt;= 0, REPT(" ",SOURCE!$U$2-LEN(SOURCE!I724)), "")&amp;
      SOURCE!J724&amp;      IF(SOURCE!$V$2-LEN(SOURCE!J724) &gt;= 0, REPT(" ",SOURCE!$V$2-LEN(SOURCE!J724)), "")&amp;
  " | "&amp; SOURCE!K724&amp;      IF(SOURCE!$X$2-LEN(SOURCE!K724) &gt;= 0, REPT(" ",SOURCE!$X$2-LEN(SOURCE!K724)), "")&amp;
      "},"&amp;IF(SOURCE!L724&lt;&gt;"",""&amp;SOURCE!L724,"")
 )
)
)</f>
        <v>/*  700 */  { addItemToBuffer,              ITM_C_CEDILLA,               STD_C_CEDILLA,                                 STD_C_CEDILLA,                                 (0 &lt;&lt; TAM_MAX_BITS) |     0, CAT_AINT | SLS_UNCHANGED | US_UNCHANGED},</v>
      </c>
    </row>
    <row r="725" spans="1:1">
      <c r="A725" s="155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",SOURCE!$R$2-LEN(SOURCE!F725)+2), "")&amp;"("&amp;
      SUBSTITUTE(TEXT(SOURCE!G725,"??0"),"  ","")&amp;" &lt;&lt; TAM_MAX_BITS) |"&amp; IF(SOURCE!$S$2-3 &gt;= 0, REPT(" ",SOURCE!$S$2-5+4+1-1-LEN(SUBSTITUTE(SUBSTITUTE(TEXT(SOURCE!H725,"????0"),"  ","")," ",""))), "")&amp;
      SUBSTITUTE(SUBSTITUTE(TEXT(SOURCE!H725,"????0"),"  ","")," ","")&amp;","&amp; IF(SOURCE!$T$2-3 &gt;= 0, REPT(" ",SOURCE!$T$2-3-5), "")&amp;
      SOURCE!I725&amp;" | "&amp; IF(SOURCE!$U$2-LEN(SOURCE!I725) &gt;= 0, REPT(" ",SOURCE!$U$2-LEN(SOURCE!I725)), "")&amp;
      SOURCE!J725&amp;      IF(SOURCE!$V$2-LEN(SOURCE!J725) &gt;= 0, REPT(" ",SOURCE!$V$2-LEN(SOURCE!J725)), "")&amp;
  " | "&amp; SOURCE!K725&amp;      IF(SOURCE!$X$2-LEN(SOURCE!K725) &gt;= 0, REPT(" ",SOURCE!$X$2-LEN(SOURCE!K725)), "")&amp;
      "},"&amp;IF(SOURCE!L725&lt;&gt;"",""&amp;SOURCE!L725,"")
 )
)
)</f>
        <v>/*  701 */  { addItemToBuffer,              ITM_D_STROKE,                STD_D_STROKE,                                  STD_D_STROKE,                                  (0 &lt;&lt; TAM_MAX_BITS) |     0, CAT_AINT | SLS_UNCHANGED | US_UNCHANGED},</v>
      </c>
    </row>
    <row r="726" spans="1:1">
      <c r="A726" s="155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",SOURCE!$R$2-LEN(SOURCE!F726)+2), "")&amp;"("&amp;
      SUBSTITUTE(TEXT(SOURCE!G726,"??0"),"  ","")&amp;" &lt;&lt; TAM_MAX_BITS) |"&amp; IF(SOURCE!$S$2-3 &gt;= 0, REPT(" ",SOURCE!$S$2-5+4+1-1-LEN(SUBSTITUTE(SUBSTITUTE(TEXT(SOURCE!H726,"????0"),"  ","")," ",""))), "")&amp;
      SUBSTITUTE(SUBSTITUTE(TEXT(SOURCE!H726,"????0"),"  ","")," ","")&amp;","&amp; IF(SOURCE!$T$2-3 &gt;= 0, REPT(" ",SOURCE!$T$2-3-5), "")&amp;
      SOURCE!I726&amp;" | "&amp; IF(SOURCE!$U$2-LEN(SOURCE!I726) &gt;= 0, REPT(" ",SOURCE!$U$2-LEN(SOURCE!I726)), "")&amp;
      SOURCE!J726&amp;      IF(SOURCE!$V$2-LEN(SOURCE!J726) &gt;= 0, REPT(" ",SOURCE!$V$2-LEN(SOURCE!J726)), "")&amp;
  " | "&amp; SOURCE!K726&amp;      IF(SOURCE!$X$2-LEN(SOURCE!K726) &gt;= 0, REPT(" ",SOURCE!$X$2-LEN(SOURCE!K726)), "")&amp;
      "},"&amp;IF(SOURCE!L726&lt;&gt;"",""&amp;SOURCE!L726,"")
 )
)
)</f>
        <v>/*  702 */  { addItemToBuffer,              ITM_D_CARON,                 STD_D_CARON,                                   STD_D_CARON,                                   (0 &lt;&lt; TAM_MAX_BITS) |     0, CAT_AINT | SLS_UNCHANGED | US_UNCHANGED},</v>
      </c>
    </row>
    <row r="727" spans="1:1">
      <c r="A727" s="155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",SOURCE!$R$2-LEN(SOURCE!F727)+2), "")&amp;"("&amp;
      SUBSTITUTE(TEXT(SOURCE!G727,"??0"),"  ","")&amp;" &lt;&lt; TAM_MAX_BITS) |"&amp; IF(SOURCE!$S$2-3 &gt;= 0, REPT(" ",SOURCE!$S$2-5+4+1-1-LEN(SUBSTITUTE(SUBSTITUTE(TEXT(SOURCE!H727,"????0"),"  ","")," ",""))), "")&amp;
      SUBSTITUTE(SUBSTITUTE(TEXT(SOURCE!H727,"????0"),"  ","")," ","")&amp;","&amp; IF(SOURCE!$T$2-3 &gt;= 0, REPT(" ",SOURCE!$T$2-3-5), "")&amp;
      SOURCE!I727&amp;" | "&amp; IF(SOURCE!$U$2-LEN(SOURCE!I727) &gt;= 0, REPT(" ",SOURCE!$U$2-LEN(SOURCE!I727)), "")&amp;
      SOURCE!J727&amp;      IF(SOURCE!$V$2-LEN(SOURCE!J727) &gt;= 0, REPT(" ",SOURCE!$V$2-LEN(SOURCE!J727)), "")&amp;
  " | "&amp; SOURCE!K727&amp;      IF(SOURCE!$X$2-LEN(SOURCE!K727) &gt;= 0, REPT(" ",SOURCE!$X$2-LEN(SOURCE!K727)), "")&amp;
      "},"&amp;IF(SOURCE!L727&lt;&gt;"",""&amp;SOURCE!L727,"")
 )
)
)</f>
        <v>/*  703 */  { addItemToBuffer,              ITM_E_MACRON,                STD_E_MACRON,                                  STD_E_MACRON,                                  (0 &lt;&lt; TAM_MAX_BITS) |     0, CAT_AINT | SLS_UNCHANGED | US_UNCHANGED},</v>
      </c>
    </row>
    <row r="728" spans="1:1">
      <c r="A728" s="155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",SOURCE!$R$2-LEN(SOURCE!F728)+2), "")&amp;"("&amp;
      SUBSTITUTE(TEXT(SOURCE!G728,"??0"),"  ","")&amp;" &lt;&lt; TAM_MAX_BITS) |"&amp; IF(SOURCE!$S$2-3 &gt;= 0, REPT(" ",SOURCE!$S$2-5+4+1-1-LEN(SUBSTITUTE(SUBSTITUTE(TEXT(SOURCE!H728,"????0"),"  ","")," ",""))), "")&amp;
      SUBSTITUTE(SUBSTITUTE(TEXT(SOURCE!H728,"????0"),"  ","")," ","")&amp;","&amp; IF(SOURCE!$T$2-3 &gt;= 0, REPT(" ",SOURCE!$T$2-3-5), "")&amp;
      SOURCE!I728&amp;" | "&amp; IF(SOURCE!$U$2-LEN(SOURCE!I728) &gt;= 0, REPT(" ",SOURCE!$U$2-LEN(SOURCE!I728)), "")&amp;
      SOURCE!J728&amp;      IF(SOURCE!$V$2-LEN(SOURCE!J728) &gt;= 0, REPT(" ",SOURCE!$V$2-LEN(SOURCE!J728)), "")&amp;
  " | "&amp; SOURCE!K728&amp;      IF(SOURCE!$X$2-LEN(SOURCE!K728) &gt;= 0, REPT(" ",SOURCE!$X$2-LEN(SOURCE!K728)), "")&amp;
      "},"&amp;IF(SOURCE!L728&lt;&gt;"",""&amp;SOURCE!L728,"")
 )
)
)</f>
        <v>/*  704 */  { addItemToBuffer,              ITM_E_ACUTE,                 STD_E_ACUTE,                                   STD_E_ACUTE,                                   (0 &lt;&lt; TAM_MAX_BITS) |     0, CAT_AINT | SLS_UNCHANGED | US_UNCHANGED},</v>
      </c>
    </row>
    <row r="729" spans="1:1">
      <c r="A729" s="155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",SOURCE!$R$2-LEN(SOURCE!F729)+2), "")&amp;"("&amp;
      SUBSTITUTE(TEXT(SOURCE!G729,"??0"),"  ","")&amp;" &lt;&lt; TAM_MAX_BITS) |"&amp; IF(SOURCE!$S$2-3 &gt;= 0, REPT(" ",SOURCE!$S$2-5+4+1-1-LEN(SUBSTITUTE(SUBSTITUTE(TEXT(SOURCE!H729,"????0"),"  ","")," ",""))), "")&amp;
      SUBSTITUTE(SUBSTITUTE(TEXT(SOURCE!H729,"????0"),"  ","")," ","")&amp;","&amp; IF(SOURCE!$T$2-3 &gt;= 0, REPT(" ",SOURCE!$T$2-3-5), "")&amp;
      SOURCE!I729&amp;" | "&amp; IF(SOURCE!$U$2-LEN(SOURCE!I729) &gt;= 0, REPT(" ",SOURCE!$U$2-LEN(SOURCE!I729)), "")&amp;
      SOURCE!J729&amp;      IF(SOURCE!$V$2-LEN(SOURCE!J729) &gt;= 0, REPT(" ",SOURCE!$V$2-LEN(SOURCE!J729)), "")&amp;
  " | "&amp; SOURCE!K729&amp;      IF(SOURCE!$X$2-LEN(SOURCE!K729) &gt;= 0, REPT(" ",SOURCE!$X$2-LEN(SOURCE!K729)), "")&amp;
      "},"&amp;IF(SOURCE!L729&lt;&gt;"",""&amp;SOURCE!L729,"")
 )
)
)</f>
        <v>/*  705 */  { addItemToBuffer,              ITM_E_BREVE,                 STD_E_BREVE,                                   STD_E_BREVE,                                   (0 &lt;&lt; TAM_MAX_BITS) |     0, CAT_AINT | SLS_UNCHANGED | US_UNCHANGED},</v>
      </c>
    </row>
    <row r="730" spans="1:1">
      <c r="A730" s="155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",SOURCE!$R$2-LEN(SOURCE!F730)+2), "")&amp;"("&amp;
      SUBSTITUTE(TEXT(SOURCE!G730,"??0"),"  ","")&amp;" &lt;&lt; TAM_MAX_BITS) |"&amp; IF(SOURCE!$S$2-3 &gt;= 0, REPT(" ",SOURCE!$S$2-5+4+1-1-LEN(SUBSTITUTE(SUBSTITUTE(TEXT(SOURCE!H730,"????0"),"  ","")," ",""))), "")&amp;
      SUBSTITUTE(SUBSTITUTE(TEXT(SOURCE!H730,"????0"),"  ","")," ","")&amp;","&amp; IF(SOURCE!$T$2-3 &gt;= 0, REPT(" ",SOURCE!$T$2-3-5), "")&amp;
      SOURCE!I730&amp;" | "&amp; IF(SOURCE!$U$2-LEN(SOURCE!I730) &gt;= 0, REPT(" ",SOURCE!$U$2-LEN(SOURCE!I730)), "")&amp;
      SOURCE!J730&amp;      IF(SOURCE!$V$2-LEN(SOURCE!J730) &gt;= 0, REPT(" ",SOURCE!$V$2-LEN(SOURCE!J730)), "")&amp;
  " | "&amp; SOURCE!K730&amp;      IF(SOURCE!$X$2-LEN(SOURCE!K730) &gt;= 0, REPT(" ",SOURCE!$X$2-LEN(SOURCE!K730)), "")&amp;
      "},"&amp;IF(SOURCE!L730&lt;&gt;"",""&amp;SOURCE!L730,"")
 )
)
)</f>
        <v>/*  706 */  { addItemToBuffer,              ITM_E_GRAVE,                 STD_E_GRAVE,                                   STD_E_GRAVE,                                   (0 &lt;&lt; TAM_MAX_BITS) |     0, CAT_AINT | SLS_UNCHANGED | US_UNCHANGED},</v>
      </c>
    </row>
    <row r="731" spans="1:1">
      <c r="A731" s="155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",SOURCE!$R$2-LEN(SOURCE!F731)+2), "")&amp;"("&amp;
      SUBSTITUTE(TEXT(SOURCE!G731,"??0"),"  ","")&amp;" &lt;&lt; TAM_MAX_BITS) |"&amp; IF(SOURCE!$S$2-3 &gt;= 0, REPT(" ",SOURCE!$S$2-5+4+1-1-LEN(SUBSTITUTE(SUBSTITUTE(TEXT(SOURCE!H731,"????0"),"  ","")," ",""))), "")&amp;
      SUBSTITUTE(SUBSTITUTE(TEXT(SOURCE!H731,"????0"),"  ","")," ","")&amp;","&amp; IF(SOURCE!$T$2-3 &gt;= 0, REPT(" ",SOURCE!$T$2-3-5), "")&amp;
      SOURCE!I731&amp;" | "&amp; IF(SOURCE!$U$2-LEN(SOURCE!I731) &gt;= 0, REPT(" ",SOURCE!$U$2-LEN(SOURCE!I731)), "")&amp;
      SOURCE!J731&amp;      IF(SOURCE!$V$2-LEN(SOURCE!J731) &gt;= 0, REPT(" ",SOURCE!$V$2-LEN(SOURCE!J731)), "")&amp;
  " | "&amp; SOURCE!K731&amp;      IF(SOURCE!$X$2-LEN(SOURCE!K731) &gt;= 0, REPT(" ",SOURCE!$X$2-LEN(SOURCE!K731)), "")&amp;
      "},"&amp;IF(SOURCE!L731&lt;&gt;"",""&amp;SOURCE!L731,"")
 )
)
)</f>
        <v>/*  707 */  { addItemToBuffer,              ITM_E_DIARESIS,              STD_E_DIARESIS,                                STD_E_DIARESIS,                                (0 &lt;&lt; TAM_MAX_BITS) |     0, CAT_AINT | SLS_UNCHANGED | US_UNCHANGED},</v>
      </c>
    </row>
    <row r="732" spans="1:1">
      <c r="A732" s="155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",SOURCE!$R$2-LEN(SOURCE!F732)+2), "")&amp;"("&amp;
      SUBSTITUTE(TEXT(SOURCE!G732,"??0"),"  ","")&amp;" &lt;&lt; TAM_MAX_BITS) |"&amp; IF(SOURCE!$S$2-3 &gt;= 0, REPT(" ",SOURCE!$S$2-5+4+1-1-LEN(SUBSTITUTE(SUBSTITUTE(TEXT(SOURCE!H732,"????0"),"  ","")," ",""))), "")&amp;
      SUBSTITUTE(SUBSTITUTE(TEXT(SOURCE!H732,"????0"),"  ","")," ","")&amp;","&amp; IF(SOURCE!$T$2-3 &gt;= 0, REPT(" ",SOURCE!$T$2-3-5), "")&amp;
      SOURCE!I732&amp;" | "&amp; IF(SOURCE!$U$2-LEN(SOURCE!I732) &gt;= 0, REPT(" ",SOURCE!$U$2-LEN(SOURCE!I732)), "")&amp;
      SOURCE!J732&amp;      IF(SOURCE!$V$2-LEN(SOURCE!J732) &gt;= 0, REPT(" ",SOURCE!$V$2-LEN(SOURCE!J732)), "")&amp;
  " | "&amp; SOURCE!K732&amp;      IF(SOURCE!$X$2-LEN(SOURCE!K732) &gt;= 0, REPT(" ",SOURCE!$X$2-LEN(SOURCE!K732)), "")&amp;
      "},"&amp;IF(SOURCE!L732&lt;&gt;"",""&amp;SOURCE!L732,"")
 )
)
)</f>
        <v>/*  708 */  { addItemToBuffer,              ITM_E_CIRC,                  STD_E_CIRC,                                    STD_E_CIRC,                                    (0 &lt;&lt; TAM_MAX_BITS) |     0, CAT_AINT | SLS_UNCHANGED | US_UNCHANGED},</v>
      </c>
    </row>
    <row r="733" spans="1:1">
      <c r="A733" s="155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",SOURCE!$R$2-LEN(SOURCE!F733)+2), "")&amp;"("&amp;
      SUBSTITUTE(TEXT(SOURCE!G733,"??0"),"  ","")&amp;" &lt;&lt; TAM_MAX_BITS) |"&amp; IF(SOURCE!$S$2-3 &gt;= 0, REPT(" ",SOURCE!$S$2-5+4+1-1-LEN(SUBSTITUTE(SUBSTITUTE(TEXT(SOURCE!H733,"????0"),"  ","")," ",""))), "")&amp;
      SUBSTITUTE(SUBSTITUTE(TEXT(SOURCE!H733,"????0"),"  ","")," ","")&amp;","&amp; IF(SOURCE!$T$2-3 &gt;= 0, REPT(" ",SOURCE!$T$2-3-5), "")&amp;
      SOURCE!I733&amp;" | "&amp; IF(SOURCE!$U$2-LEN(SOURCE!I733) &gt;= 0, REPT(" ",SOURCE!$U$2-LEN(SOURCE!I733)), "")&amp;
      SOURCE!J733&amp;      IF(SOURCE!$V$2-LEN(SOURCE!J733) &gt;= 0, REPT(" ",SOURCE!$V$2-LEN(SOURCE!J733)), "")&amp;
  " | "&amp; SOURCE!K733&amp;      IF(SOURCE!$X$2-LEN(SOURCE!K733) &gt;= 0, REPT(" ",SOURCE!$X$2-LEN(SOURCE!K733)), "")&amp;
      "},"&amp;IF(SOURCE!L733&lt;&gt;"",""&amp;SOURCE!L733,"")
 )
)
)</f>
        <v>/*  709 */  { addItemToBuffer,              ITM_E_OGONEK,                STD_E_OGONEK,                                  STD_E_OGONEK,                                  (0 &lt;&lt; TAM_MAX_BITS) |     0, CAT_AINT | SLS_UNCHANGED | US_UNCHANGED},</v>
      </c>
    </row>
    <row r="734" spans="1:1">
      <c r="A734" s="155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",SOURCE!$R$2-LEN(SOURCE!F734)+2), "")&amp;"("&amp;
      SUBSTITUTE(TEXT(SOURCE!G734,"??0"),"  ","")&amp;" &lt;&lt; TAM_MAX_BITS) |"&amp; IF(SOURCE!$S$2-3 &gt;= 0, REPT(" ",SOURCE!$S$2-5+4+1-1-LEN(SUBSTITUTE(SUBSTITUTE(TEXT(SOURCE!H734,"????0"),"  ","")," ",""))), "")&amp;
      SUBSTITUTE(SUBSTITUTE(TEXT(SOURCE!H734,"????0"),"  ","")," ","")&amp;","&amp; IF(SOURCE!$T$2-3 &gt;= 0, REPT(" ",SOURCE!$T$2-3-5), "")&amp;
      SOURCE!I734&amp;" | "&amp; IF(SOURCE!$U$2-LEN(SOURCE!I734) &gt;= 0, REPT(" ",SOURCE!$U$2-LEN(SOURCE!I734)), "")&amp;
      SOURCE!J734&amp;      IF(SOURCE!$V$2-LEN(SOURCE!J734) &gt;= 0, REPT(" ",SOURCE!$V$2-LEN(SOURCE!J734)), "")&amp;
  " | "&amp; SOURCE!K734&amp;      IF(SOURCE!$X$2-LEN(SOURCE!K734) &gt;= 0, REPT(" ",SOURCE!$X$2-LEN(SOURCE!K734)), "")&amp;
      "},"&amp;IF(SOURCE!L734&lt;&gt;"",""&amp;SOURCE!L734,"")
 )
)
)</f>
        <v>/*  710 */  { addItemToBuffer,              ITM_G_BREVE,                 STD_G_BREVE,                                   STD_G_BREVE,                                   (0 &lt;&lt; TAM_MAX_BITS) |     0, CAT_AINT | SLS_UNCHANGED | US_UNCHANGED},</v>
      </c>
    </row>
    <row r="735" spans="1:1">
      <c r="A735" s="155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",SOURCE!$R$2-LEN(SOURCE!F735)+2), "")&amp;"("&amp;
      SUBSTITUTE(TEXT(SOURCE!G735,"??0"),"  ","")&amp;" &lt;&lt; TAM_MAX_BITS) |"&amp; IF(SOURCE!$S$2-3 &gt;= 0, REPT(" ",SOURCE!$S$2-5+4+1-1-LEN(SUBSTITUTE(SUBSTITUTE(TEXT(SOURCE!H735,"????0"),"  ","")," ",""))), "")&amp;
      SUBSTITUTE(SUBSTITUTE(TEXT(SOURCE!H735,"????0"),"  ","")," ","")&amp;","&amp; IF(SOURCE!$T$2-3 &gt;= 0, REPT(" ",SOURCE!$T$2-3-5), "")&amp;
      SOURCE!I735&amp;" | "&amp; IF(SOURCE!$U$2-LEN(SOURCE!I735) &gt;= 0, REPT(" ",SOURCE!$U$2-LEN(SOURCE!I735)), "")&amp;
      SOURCE!J735&amp;      IF(SOURCE!$V$2-LEN(SOURCE!J735) &gt;= 0, REPT(" ",SOURCE!$V$2-LEN(SOURCE!J735)), "")&amp;
  " | "&amp; SOURCE!K735&amp;      IF(SOURCE!$X$2-LEN(SOURCE!K735) &gt;= 0, REPT(" ",SOURCE!$X$2-LEN(SOURCE!K735)), "")&amp;
      "},"&amp;IF(SOURCE!L735&lt;&gt;"",""&amp;SOURCE!L735,"")
 )
)
)</f>
        <v>/*  711 */  { itemToBeCoded,                NOPARAM,                     "0711",                                        "0711",                                        (0 &lt;&lt; TAM_MAX_BITS) |     0, CAT_FREE | SLS_UNCHANGED | US_UNCHANGED},</v>
      </c>
    </row>
    <row r="736" spans="1:1">
      <c r="A736" s="155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",SOURCE!$R$2-LEN(SOURCE!F736)+2), "")&amp;"("&amp;
      SUBSTITUTE(TEXT(SOURCE!G736,"??0"),"  ","")&amp;" &lt;&lt; TAM_MAX_BITS) |"&amp; IF(SOURCE!$S$2-3 &gt;= 0, REPT(" ",SOURCE!$S$2-5+4+1-1-LEN(SUBSTITUTE(SUBSTITUTE(TEXT(SOURCE!H736,"????0"),"  ","")," ",""))), "")&amp;
      SUBSTITUTE(SUBSTITUTE(TEXT(SOURCE!H736,"????0"),"  ","")," ","")&amp;","&amp; IF(SOURCE!$T$2-3 &gt;= 0, REPT(" ",SOURCE!$T$2-3-5), "")&amp;
      SOURCE!I736&amp;" | "&amp; IF(SOURCE!$U$2-LEN(SOURCE!I736) &gt;= 0, REPT(" ",SOURCE!$U$2-LEN(SOURCE!I736)), "")&amp;
      SOURCE!J736&amp;      IF(SOURCE!$V$2-LEN(SOURCE!J736) &gt;= 0, REPT(" ",SOURCE!$V$2-LEN(SOURCE!J736)), "")&amp;
  " | "&amp; SOURCE!K736&amp;      IF(SOURCE!$X$2-LEN(SOURCE!K736) &gt;= 0, REPT(" ",SOURCE!$X$2-LEN(SOURCE!K736)), "")&amp;
      "},"&amp;IF(SOURCE!L736&lt;&gt;"",""&amp;SOURCE!L736,"")
 )
)
)</f>
        <v>/*  712 */  { addItemToBuffer,              ITM_I_MACRON,                STD_I_MACRON,                                  STD_I_MACRON,                                  (0 &lt;&lt; TAM_MAX_BITS) |     0, CAT_AINT | SLS_UNCHANGED | US_UNCHANGED},</v>
      </c>
    </row>
    <row r="737" spans="1:1">
      <c r="A737" s="155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",SOURCE!$R$2-LEN(SOURCE!F737)+2), "")&amp;"("&amp;
      SUBSTITUTE(TEXT(SOURCE!G737,"??0"),"  ","")&amp;" &lt;&lt; TAM_MAX_BITS) |"&amp; IF(SOURCE!$S$2-3 &gt;= 0, REPT(" ",SOURCE!$S$2-5+4+1-1-LEN(SUBSTITUTE(SUBSTITUTE(TEXT(SOURCE!H737,"????0"),"  ","")," ",""))), "")&amp;
      SUBSTITUTE(SUBSTITUTE(TEXT(SOURCE!H737,"????0"),"  ","")," ","")&amp;","&amp; IF(SOURCE!$T$2-3 &gt;= 0, REPT(" ",SOURCE!$T$2-3-5), "")&amp;
      SOURCE!I737&amp;" | "&amp; IF(SOURCE!$U$2-LEN(SOURCE!I737) &gt;= 0, REPT(" ",SOURCE!$U$2-LEN(SOURCE!I737)), "")&amp;
      SOURCE!J737&amp;      IF(SOURCE!$V$2-LEN(SOURCE!J737) &gt;= 0, REPT(" ",SOURCE!$V$2-LEN(SOURCE!J737)), "")&amp;
  " | "&amp; SOURCE!K737&amp;      IF(SOURCE!$X$2-LEN(SOURCE!K737) &gt;= 0, REPT(" ",SOURCE!$X$2-LEN(SOURCE!K737)), "")&amp;
      "},"&amp;IF(SOURCE!L737&lt;&gt;"",""&amp;SOURCE!L737,"")
 )
)
)</f>
        <v>/*  713 */  { addItemToBuffer,              ITM_I_ACUTE,                 STD_I_ACUTE,                                   STD_I_ACUTE,                                   (0 &lt;&lt; TAM_MAX_BITS) |     0, CAT_AINT | SLS_UNCHANGED | US_UNCHANGED},</v>
      </c>
    </row>
    <row r="738" spans="1:1">
      <c r="A738" s="155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",SOURCE!$R$2-LEN(SOURCE!F738)+2), "")&amp;"("&amp;
      SUBSTITUTE(TEXT(SOURCE!G738,"??0"),"  ","")&amp;" &lt;&lt; TAM_MAX_BITS) |"&amp; IF(SOURCE!$S$2-3 &gt;= 0, REPT(" ",SOURCE!$S$2-5+4+1-1-LEN(SUBSTITUTE(SUBSTITUTE(TEXT(SOURCE!H738,"????0"),"  ","")," ",""))), "")&amp;
      SUBSTITUTE(SUBSTITUTE(TEXT(SOURCE!H738,"????0"),"  ","")," ","")&amp;","&amp; IF(SOURCE!$T$2-3 &gt;= 0, REPT(" ",SOURCE!$T$2-3-5), "")&amp;
      SOURCE!I738&amp;" | "&amp; IF(SOURCE!$U$2-LEN(SOURCE!I738) &gt;= 0, REPT(" ",SOURCE!$U$2-LEN(SOURCE!I738)), "")&amp;
      SOURCE!J738&amp;      IF(SOURCE!$V$2-LEN(SOURCE!J738) &gt;= 0, REPT(" ",SOURCE!$V$2-LEN(SOURCE!J738)), "")&amp;
  " | "&amp; SOURCE!K738&amp;      IF(SOURCE!$X$2-LEN(SOURCE!K738) &gt;= 0, REPT(" ",SOURCE!$X$2-LEN(SOURCE!K738)), "")&amp;
      "},"&amp;IF(SOURCE!L738&lt;&gt;"",""&amp;SOURCE!L738,"")
 )
)
)</f>
        <v>/*  714 */  { addItemToBuffer,              ITM_I_BREVE,                 STD_I_BREVE,                                   STD_I_BREVE,                                   (0 &lt;&lt; TAM_MAX_BITS) |     0, CAT_AINT | SLS_UNCHANGED | US_UNCHANGED},</v>
      </c>
    </row>
    <row r="739" spans="1:1">
      <c r="A739" s="155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",SOURCE!$R$2-LEN(SOURCE!F739)+2), "")&amp;"("&amp;
      SUBSTITUTE(TEXT(SOURCE!G739,"??0"),"  ","")&amp;" &lt;&lt; TAM_MAX_BITS) |"&amp; IF(SOURCE!$S$2-3 &gt;= 0, REPT(" ",SOURCE!$S$2-5+4+1-1-LEN(SUBSTITUTE(SUBSTITUTE(TEXT(SOURCE!H739,"????0"),"  ","")," ",""))), "")&amp;
      SUBSTITUTE(SUBSTITUTE(TEXT(SOURCE!H739,"????0"),"  ","")," ","")&amp;","&amp; IF(SOURCE!$T$2-3 &gt;= 0, REPT(" ",SOURCE!$T$2-3-5), "")&amp;
      SOURCE!I739&amp;" | "&amp; IF(SOURCE!$U$2-LEN(SOURCE!I739) &gt;= 0, REPT(" ",SOURCE!$U$2-LEN(SOURCE!I739)), "")&amp;
      SOURCE!J739&amp;      IF(SOURCE!$V$2-LEN(SOURCE!J739) &gt;= 0, REPT(" ",SOURCE!$V$2-LEN(SOURCE!J739)), "")&amp;
  " | "&amp; SOURCE!K739&amp;      IF(SOURCE!$X$2-LEN(SOURCE!K739) &gt;= 0, REPT(" ",SOURCE!$X$2-LEN(SOURCE!K739)), "")&amp;
      "},"&amp;IF(SOURCE!L739&lt;&gt;"",""&amp;SOURCE!L739,"")
 )
)
)</f>
        <v>/*  715 */  { addItemToBuffer,              ITM_I_GRAVE,                 STD_I_GRAVE,                                   STD_I_GRAVE,                                   (0 &lt;&lt; TAM_MAX_BITS) |     0, CAT_AINT | SLS_UNCHANGED | US_UNCHANGED},</v>
      </c>
    </row>
    <row r="740" spans="1:1">
      <c r="A740" s="155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",SOURCE!$R$2-LEN(SOURCE!F740)+2), "")&amp;"("&amp;
      SUBSTITUTE(TEXT(SOURCE!G740,"??0"),"  ","")&amp;" &lt;&lt; TAM_MAX_BITS) |"&amp; IF(SOURCE!$S$2-3 &gt;= 0, REPT(" ",SOURCE!$S$2-5+4+1-1-LEN(SUBSTITUTE(SUBSTITUTE(TEXT(SOURCE!H740,"????0"),"  ","")," ",""))), "")&amp;
      SUBSTITUTE(SUBSTITUTE(TEXT(SOURCE!H740,"????0"),"  ","")," ","")&amp;","&amp; IF(SOURCE!$T$2-3 &gt;= 0, REPT(" ",SOURCE!$T$2-3-5), "")&amp;
      SOURCE!I740&amp;" | "&amp; IF(SOURCE!$U$2-LEN(SOURCE!I740) &gt;= 0, REPT(" ",SOURCE!$U$2-LEN(SOURCE!I740)), "")&amp;
      SOURCE!J740&amp;      IF(SOURCE!$V$2-LEN(SOURCE!J740) &gt;= 0, REPT(" ",SOURCE!$V$2-LEN(SOURCE!J740)), "")&amp;
  " | "&amp; SOURCE!K740&amp;      IF(SOURCE!$X$2-LEN(SOURCE!K740) &gt;= 0, REPT(" ",SOURCE!$X$2-LEN(SOURCE!K740)), "")&amp;
      "},"&amp;IF(SOURCE!L740&lt;&gt;"",""&amp;SOURCE!L740,"")
 )
)
)</f>
        <v>/*  716 */  { addItemToBuffer,              ITM_I_DIARESIS,              STD_I_DIARESIS,                                STD_I_DIARESIS,                                (0 &lt;&lt; TAM_MAX_BITS) |     0, CAT_AINT | SLS_UNCHANGED | US_UNCHANGED},</v>
      </c>
    </row>
    <row r="741" spans="1:1">
      <c r="A741" s="155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",SOURCE!$R$2-LEN(SOURCE!F741)+2), "")&amp;"("&amp;
      SUBSTITUTE(TEXT(SOURCE!G741,"??0"),"  ","")&amp;" &lt;&lt; TAM_MAX_BITS) |"&amp; IF(SOURCE!$S$2-3 &gt;= 0, REPT(" ",SOURCE!$S$2-5+4+1-1-LEN(SUBSTITUTE(SUBSTITUTE(TEXT(SOURCE!H741,"????0"),"  ","")," ",""))), "")&amp;
      SUBSTITUTE(SUBSTITUTE(TEXT(SOURCE!H741,"????0"),"  ","")," ","")&amp;","&amp; IF(SOURCE!$T$2-3 &gt;= 0, REPT(" ",SOURCE!$T$2-3-5), "")&amp;
      SOURCE!I741&amp;" | "&amp; IF(SOURCE!$U$2-LEN(SOURCE!I741) &gt;= 0, REPT(" ",SOURCE!$U$2-LEN(SOURCE!I741)), "")&amp;
      SOURCE!J741&amp;      IF(SOURCE!$V$2-LEN(SOURCE!J741) &gt;= 0, REPT(" ",SOURCE!$V$2-LEN(SOURCE!J741)), "")&amp;
  " | "&amp; SOURCE!K741&amp;      IF(SOURCE!$X$2-LEN(SOURCE!K741) &gt;= 0, REPT(" ",SOURCE!$X$2-LEN(SOURCE!K741)), "")&amp;
      "},"&amp;IF(SOURCE!L741&lt;&gt;"",""&amp;SOURCE!L741,"")
 )
)
)</f>
        <v>/*  717 */  { addItemToBuffer,              ITM_I_CIRC,                  STD_I_CIRC,                                    STD_I_CIRC,                                    (0 &lt;&lt; TAM_MAX_BITS) |     0, CAT_AINT | SLS_UNCHANGED | US_UNCHANGED},</v>
      </c>
    </row>
    <row r="742" spans="1:1">
      <c r="A742" s="155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",SOURCE!$R$2-LEN(SOURCE!F742)+2), "")&amp;"("&amp;
      SUBSTITUTE(TEXT(SOURCE!G742,"??0"),"  ","")&amp;" &lt;&lt; TAM_MAX_BITS) |"&amp; IF(SOURCE!$S$2-3 &gt;= 0, REPT(" ",SOURCE!$S$2-5+4+1-1-LEN(SUBSTITUTE(SUBSTITUTE(TEXT(SOURCE!H742,"????0"),"  ","")," ",""))), "")&amp;
      SUBSTITUTE(SUBSTITUTE(TEXT(SOURCE!H742,"????0"),"  ","")," ","")&amp;","&amp; IF(SOURCE!$T$2-3 &gt;= 0, REPT(" ",SOURCE!$T$2-3-5), "")&amp;
      SOURCE!I742&amp;" | "&amp; IF(SOURCE!$U$2-LEN(SOURCE!I742) &gt;= 0, REPT(" ",SOURCE!$U$2-LEN(SOURCE!I742)), "")&amp;
      SOURCE!J742&amp;      IF(SOURCE!$V$2-LEN(SOURCE!J742) &gt;= 0, REPT(" ",SOURCE!$V$2-LEN(SOURCE!J742)), "")&amp;
  " | "&amp; SOURCE!K742&amp;      IF(SOURCE!$X$2-LEN(SOURCE!K742) &gt;= 0, REPT(" ",SOURCE!$X$2-LEN(SOURCE!K742)), "")&amp;
      "},"&amp;IF(SOURCE!L742&lt;&gt;"",""&amp;SOURCE!L742,"")
 )
)
)</f>
        <v>/*  718 */  { addItemToBuffer,              ITM_I_OGONEK,                STD_I_OGONEK,                                  STD_I_OGONEK,                                  (0 &lt;&lt; TAM_MAX_BITS) |     0, CAT_AINT | SLS_UNCHANGED | US_UNCHANGED},</v>
      </c>
    </row>
    <row r="743" spans="1:1">
      <c r="A743" s="155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",SOURCE!$R$2-LEN(SOURCE!F743)+2), "")&amp;"("&amp;
      SUBSTITUTE(TEXT(SOURCE!G743,"??0"),"  ","")&amp;" &lt;&lt; TAM_MAX_BITS) |"&amp; IF(SOURCE!$S$2-3 &gt;= 0, REPT(" ",SOURCE!$S$2-5+4+1-1-LEN(SUBSTITUTE(SUBSTITUTE(TEXT(SOURCE!H743,"????0"),"  ","")," ",""))), "")&amp;
      SUBSTITUTE(SUBSTITUTE(TEXT(SOURCE!H743,"????0"),"  ","")," ","")&amp;","&amp; IF(SOURCE!$T$2-3 &gt;= 0, REPT(" ",SOURCE!$T$2-3-5), "")&amp;
      SOURCE!I743&amp;" | "&amp; IF(SOURCE!$U$2-LEN(SOURCE!I743) &gt;= 0, REPT(" ",SOURCE!$U$2-LEN(SOURCE!I743)), "")&amp;
      SOURCE!J743&amp;      IF(SOURCE!$V$2-LEN(SOURCE!J743) &gt;= 0, REPT(" ",SOURCE!$V$2-LEN(SOURCE!J743)), "")&amp;
  " | "&amp; SOURCE!K743&amp;      IF(SOURCE!$X$2-LEN(SOURCE!K743) &gt;= 0, REPT(" ",SOURCE!$X$2-LEN(SOURCE!K743)), "")&amp;
      "},"&amp;IF(SOURCE!L743&lt;&gt;"",""&amp;SOURCE!L743,"")
 )
)
)</f>
        <v>/*  719 */  { addItemToBuffer,              ITM_I_DOT,                   STD_I_DOT,                                     STD_I_DOT,                                     (0 &lt;&lt; TAM_MAX_BITS) |     0, CAT_AINT | SLS_UNCHANGED | US_UNCHANGED},</v>
      </c>
    </row>
    <row r="744" spans="1:1">
      <c r="A744" s="155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",SOURCE!$R$2-LEN(SOURCE!F744)+2), "")&amp;"("&amp;
      SUBSTITUTE(TEXT(SOURCE!G744,"??0"),"  ","")&amp;" &lt;&lt; TAM_MAX_BITS) |"&amp; IF(SOURCE!$S$2-3 &gt;= 0, REPT(" ",SOURCE!$S$2-5+4+1-1-LEN(SUBSTITUTE(SUBSTITUTE(TEXT(SOURCE!H744,"????0"),"  ","")," ",""))), "")&amp;
      SUBSTITUTE(SUBSTITUTE(TEXT(SOURCE!H744,"????0"),"  ","")," ","")&amp;","&amp; IF(SOURCE!$T$2-3 &gt;= 0, REPT(" ",SOURCE!$T$2-3-5), "")&amp;
      SOURCE!I744&amp;" | "&amp; IF(SOURCE!$U$2-LEN(SOURCE!I744) &gt;= 0, REPT(" ",SOURCE!$U$2-LEN(SOURCE!I744)), "")&amp;
      SOURCE!J744&amp;      IF(SOURCE!$V$2-LEN(SOURCE!J744) &gt;= 0, REPT(" ",SOURCE!$V$2-LEN(SOURCE!J744)), "")&amp;
  " | "&amp; SOURCE!K744&amp;      IF(SOURCE!$X$2-LEN(SOURCE!K744) &gt;= 0, REPT(" ",SOURCE!$X$2-LEN(SOURCE!K744)), "")&amp;
      "},"&amp;IF(SOURCE!L744&lt;&gt;"",""&amp;SOURCE!L744,"")
 )
)
)</f>
        <v>/*  720 */  { addItemToBuffer,              ITM_I_DOTLESS,               "I",                                           "I",                                           (0 &lt;&lt; TAM_MAX_BITS) |     0, CAT_NONE | SLS_UNCHANGED | US_UNCHANGED},</v>
      </c>
    </row>
    <row r="745" spans="1:1">
      <c r="A745" s="155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",SOURCE!$R$2-LEN(SOURCE!F745)+2), "")&amp;"("&amp;
      SUBSTITUTE(TEXT(SOURCE!G745,"??0"),"  ","")&amp;" &lt;&lt; TAM_MAX_BITS) |"&amp; IF(SOURCE!$S$2-3 &gt;= 0, REPT(" ",SOURCE!$S$2-5+4+1-1-LEN(SUBSTITUTE(SUBSTITUTE(TEXT(SOURCE!H745,"????0"),"  ","")," ",""))), "")&amp;
      SUBSTITUTE(SUBSTITUTE(TEXT(SOURCE!H745,"????0"),"  ","")," ","")&amp;","&amp; IF(SOURCE!$T$2-3 &gt;= 0, REPT(" ",SOURCE!$T$2-3-5), "")&amp;
      SOURCE!I745&amp;" | "&amp; IF(SOURCE!$U$2-LEN(SOURCE!I745) &gt;= 0, REPT(" ",SOURCE!$U$2-LEN(SOURCE!I745)), "")&amp;
      SOURCE!J745&amp;      IF(SOURCE!$V$2-LEN(SOURCE!J745) &gt;= 0, REPT(" ",SOURCE!$V$2-LEN(SOURCE!J745)), "")&amp;
  " | "&amp; SOURCE!K745&amp;      IF(SOURCE!$X$2-LEN(SOURCE!K745) &gt;= 0, REPT(" ",SOURCE!$X$2-LEN(SOURCE!K745)), "")&amp;
      "},"&amp;IF(SOURCE!L745&lt;&gt;"",""&amp;SOURCE!L745,"")
 )
)
)</f>
        <v>/*  721 */  { addItemToBuffer,              ITM_L_STROKE,                STD_L_STROKE,                                  STD_L_STROKE,                                  (0 &lt;&lt; TAM_MAX_BITS) |     0, CAT_AINT | SLS_UNCHANGED | US_UNCHANGED},</v>
      </c>
    </row>
    <row r="746" spans="1:1">
      <c r="A746" s="155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",SOURCE!$R$2-LEN(SOURCE!F746)+2), "")&amp;"("&amp;
      SUBSTITUTE(TEXT(SOURCE!G746,"??0"),"  ","")&amp;" &lt;&lt; TAM_MAX_BITS) |"&amp; IF(SOURCE!$S$2-3 &gt;= 0, REPT(" ",SOURCE!$S$2-5+4+1-1-LEN(SUBSTITUTE(SUBSTITUTE(TEXT(SOURCE!H746,"????0"),"  ","")," ",""))), "")&amp;
      SUBSTITUTE(SUBSTITUTE(TEXT(SOURCE!H746,"????0"),"  ","")," ","")&amp;","&amp; IF(SOURCE!$T$2-3 &gt;= 0, REPT(" ",SOURCE!$T$2-3-5), "")&amp;
      SOURCE!I746&amp;" | "&amp; IF(SOURCE!$U$2-LEN(SOURCE!I746) &gt;= 0, REPT(" ",SOURCE!$U$2-LEN(SOURCE!I746)), "")&amp;
      SOURCE!J746&amp;      IF(SOURCE!$V$2-LEN(SOURCE!J746) &gt;= 0, REPT(" ",SOURCE!$V$2-LEN(SOURCE!J746)), "")&amp;
  " | "&amp; SOURCE!K746&amp;      IF(SOURCE!$X$2-LEN(SOURCE!K746) &gt;= 0, REPT(" ",SOURCE!$X$2-LEN(SOURCE!K746)), "")&amp;
      "},"&amp;IF(SOURCE!L746&lt;&gt;"",""&amp;SOURCE!L746,"")
 )
)
)</f>
        <v>/*  722 */  { addItemToBuffer,              ITM_L_ACUTE,                 STD_L_ACUTE,                                   STD_L_ACUTE,                                   (0 &lt;&lt; TAM_MAX_BITS) |     0, CAT_AINT | SLS_UNCHANGED | US_UNCHANGED},</v>
      </c>
    </row>
    <row r="747" spans="1:1">
      <c r="A747" s="155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",SOURCE!$R$2-LEN(SOURCE!F747)+2), "")&amp;"("&amp;
      SUBSTITUTE(TEXT(SOURCE!G747,"??0"),"  ","")&amp;" &lt;&lt; TAM_MAX_BITS) |"&amp; IF(SOURCE!$S$2-3 &gt;= 0, REPT(" ",SOURCE!$S$2-5+4+1-1-LEN(SUBSTITUTE(SUBSTITUTE(TEXT(SOURCE!H747,"????0"),"  ","")," ",""))), "")&amp;
      SUBSTITUTE(SUBSTITUTE(TEXT(SOURCE!H747,"????0"),"  ","")," ","")&amp;","&amp; IF(SOURCE!$T$2-3 &gt;= 0, REPT(" ",SOURCE!$T$2-3-5), "")&amp;
      SOURCE!I747&amp;" | "&amp; IF(SOURCE!$U$2-LEN(SOURCE!I747) &gt;= 0, REPT(" ",SOURCE!$U$2-LEN(SOURCE!I747)), "")&amp;
      SOURCE!J747&amp;      IF(SOURCE!$V$2-LEN(SOURCE!J747) &gt;= 0, REPT(" ",SOURCE!$V$2-LEN(SOURCE!J747)), "")&amp;
  " | "&amp; SOURCE!K747&amp;      IF(SOURCE!$X$2-LEN(SOURCE!K747) &gt;= 0, REPT(" ",SOURCE!$X$2-LEN(SOURCE!K747)), "")&amp;
      "},"&amp;IF(SOURCE!L747&lt;&gt;"",""&amp;SOURCE!L747,"")
 )
)
)</f>
        <v>/*  723 */  { addItemToBuffer,              ITM_L_APOSTROPHE,            STD_L_APOSTROPHE,                              STD_L_APOSTROPHE,                              (0 &lt;&lt; TAM_MAX_BITS) |     0, CAT_AINT | SLS_UNCHANGED | US_UNCHANGED},</v>
      </c>
    </row>
    <row r="748" spans="1:1">
      <c r="A748" s="155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",SOURCE!$R$2-LEN(SOURCE!F748)+2), "")&amp;"("&amp;
      SUBSTITUTE(TEXT(SOURCE!G748,"??0"),"  ","")&amp;" &lt;&lt; TAM_MAX_BITS) |"&amp; IF(SOURCE!$S$2-3 &gt;= 0, REPT(" ",SOURCE!$S$2-5+4+1-1-LEN(SUBSTITUTE(SUBSTITUTE(TEXT(SOURCE!H748,"????0"),"  ","")," ",""))), "")&amp;
      SUBSTITUTE(SUBSTITUTE(TEXT(SOURCE!H748,"????0"),"  ","")," ","")&amp;","&amp; IF(SOURCE!$T$2-3 &gt;= 0, REPT(" ",SOURCE!$T$2-3-5), "")&amp;
      SOURCE!I748&amp;" | "&amp; IF(SOURCE!$U$2-LEN(SOURCE!I748) &gt;= 0, REPT(" ",SOURCE!$U$2-LEN(SOURCE!I748)), "")&amp;
      SOURCE!J748&amp;      IF(SOURCE!$V$2-LEN(SOURCE!J748) &gt;= 0, REPT(" ",SOURCE!$V$2-LEN(SOURCE!J748)), "")&amp;
  " | "&amp; SOURCE!K748&amp;      IF(SOURCE!$X$2-LEN(SOURCE!K748) &gt;= 0, REPT(" ",SOURCE!$X$2-LEN(SOURCE!K748)), "")&amp;
      "},"&amp;IF(SOURCE!L748&lt;&gt;"",""&amp;SOURCE!L748,"")
 )
)
)</f>
        <v>/*  724 */  { addItemToBuffer,              ITM_N_ACUTE,                 STD_N_ACUTE,                                   STD_N_ACUTE,                                   (0 &lt;&lt; TAM_MAX_BITS) |     0, CAT_AINT | SLS_UNCHANGED | US_UNCHANGED},</v>
      </c>
    </row>
    <row r="749" spans="1:1">
      <c r="A749" s="155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",SOURCE!$R$2-LEN(SOURCE!F749)+2), "")&amp;"("&amp;
      SUBSTITUTE(TEXT(SOURCE!G749,"??0"),"  ","")&amp;" &lt;&lt; TAM_MAX_BITS) |"&amp; IF(SOURCE!$S$2-3 &gt;= 0, REPT(" ",SOURCE!$S$2-5+4+1-1-LEN(SUBSTITUTE(SUBSTITUTE(TEXT(SOURCE!H749,"????0"),"  ","")," ",""))), "")&amp;
      SUBSTITUTE(SUBSTITUTE(TEXT(SOURCE!H749,"????0"),"  ","")," ","")&amp;","&amp; IF(SOURCE!$T$2-3 &gt;= 0, REPT(" ",SOURCE!$T$2-3-5), "")&amp;
      SOURCE!I749&amp;" | "&amp; IF(SOURCE!$U$2-LEN(SOURCE!I749) &gt;= 0, REPT(" ",SOURCE!$U$2-LEN(SOURCE!I749)), "")&amp;
      SOURCE!J749&amp;      IF(SOURCE!$V$2-LEN(SOURCE!J749) &gt;= 0, REPT(" ",SOURCE!$V$2-LEN(SOURCE!J749)), "")&amp;
  " | "&amp; SOURCE!K749&amp;      IF(SOURCE!$X$2-LEN(SOURCE!K749) &gt;= 0, REPT(" ",SOURCE!$X$2-LEN(SOURCE!K749)), "")&amp;
      "},"&amp;IF(SOURCE!L749&lt;&gt;"",""&amp;SOURCE!L749,"")
 )
)
)</f>
        <v>/*  725 */  { addItemToBuffer,              ITM_N_CARON,                 STD_N_CARON,                                   STD_N_CARON,                                   (0 &lt;&lt; TAM_MAX_BITS) |     0, CAT_AINT | SLS_UNCHANGED | US_UNCHANGED},</v>
      </c>
    </row>
    <row r="750" spans="1:1">
      <c r="A750" s="155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",SOURCE!$R$2-LEN(SOURCE!F750)+2), "")&amp;"("&amp;
      SUBSTITUTE(TEXT(SOURCE!G750,"??0"),"  ","")&amp;" &lt;&lt; TAM_MAX_BITS) |"&amp; IF(SOURCE!$S$2-3 &gt;= 0, REPT(" ",SOURCE!$S$2-5+4+1-1-LEN(SUBSTITUTE(SUBSTITUTE(TEXT(SOURCE!H750,"????0"),"  ","")," ",""))), "")&amp;
      SUBSTITUTE(SUBSTITUTE(TEXT(SOURCE!H750,"????0"),"  ","")," ","")&amp;","&amp; IF(SOURCE!$T$2-3 &gt;= 0, REPT(" ",SOURCE!$T$2-3-5), "")&amp;
      SOURCE!I750&amp;" | "&amp; IF(SOURCE!$U$2-LEN(SOURCE!I750) &gt;= 0, REPT(" ",SOURCE!$U$2-LEN(SOURCE!I750)), "")&amp;
      SOURCE!J750&amp;      IF(SOURCE!$V$2-LEN(SOURCE!J750) &gt;= 0, REPT(" ",SOURCE!$V$2-LEN(SOURCE!J750)), "")&amp;
  " | "&amp; SOURCE!K750&amp;      IF(SOURCE!$X$2-LEN(SOURCE!K750) &gt;= 0, REPT(" ",SOURCE!$X$2-LEN(SOURCE!K750)), "")&amp;
      "},"&amp;IF(SOURCE!L750&lt;&gt;"",""&amp;SOURCE!L750,"")
 )
)
)</f>
        <v>/*  726 */  { addItemToBuffer,              ITM_N_TILDE,                 STD_N_TILDE,                                   STD_N_TILDE,                                   (0 &lt;&lt; TAM_MAX_BITS) |     0, CAT_AINT | SLS_UNCHANGED | US_UNCHANGED},</v>
      </c>
    </row>
    <row r="751" spans="1:1">
      <c r="A751" s="155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",SOURCE!$R$2-LEN(SOURCE!F751)+2), "")&amp;"("&amp;
      SUBSTITUTE(TEXT(SOURCE!G751,"??0"),"  ","")&amp;" &lt;&lt; TAM_MAX_BITS) |"&amp; IF(SOURCE!$S$2-3 &gt;= 0, REPT(" ",SOURCE!$S$2-5+4+1-1-LEN(SUBSTITUTE(SUBSTITUTE(TEXT(SOURCE!H751,"????0"),"  ","")," ",""))), "")&amp;
      SUBSTITUTE(SUBSTITUTE(TEXT(SOURCE!H751,"????0"),"  ","")," ","")&amp;","&amp; IF(SOURCE!$T$2-3 &gt;= 0, REPT(" ",SOURCE!$T$2-3-5), "")&amp;
      SOURCE!I751&amp;" | "&amp; IF(SOURCE!$U$2-LEN(SOURCE!I751) &gt;= 0, REPT(" ",SOURCE!$U$2-LEN(SOURCE!I751)), "")&amp;
      SOURCE!J751&amp;      IF(SOURCE!$V$2-LEN(SOURCE!J751) &gt;= 0, REPT(" ",SOURCE!$V$2-LEN(SOURCE!J751)), "")&amp;
  " | "&amp; SOURCE!K751&amp;      IF(SOURCE!$X$2-LEN(SOURCE!K751) &gt;= 0, REPT(" ",SOURCE!$X$2-LEN(SOURCE!K751)), "")&amp;
      "},"&amp;IF(SOURCE!L751&lt;&gt;"",""&amp;SOURCE!L751,"")
 )
)
)</f>
        <v>/*  727 */  { addItemToBuffer,              ITM_O_MACRON,                STD_O_MACRON,                                  STD_O_MACRON,                                  (0 &lt;&lt; TAM_MAX_BITS) |     0, CAT_AINT | SLS_UNCHANGED | US_UNCHANGED},</v>
      </c>
    </row>
    <row r="752" spans="1:1">
      <c r="A752" s="155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",SOURCE!$R$2-LEN(SOURCE!F752)+2), "")&amp;"("&amp;
      SUBSTITUTE(TEXT(SOURCE!G752,"??0"),"  ","")&amp;" &lt;&lt; TAM_MAX_BITS) |"&amp; IF(SOURCE!$S$2-3 &gt;= 0, REPT(" ",SOURCE!$S$2-5+4+1-1-LEN(SUBSTITUTE(SUBSTITUTE(TEXT(SOURCE!H752,"????0"),"  ","")," ",""))), "")&amp;
      SUBSTITUTE(SUBSTITUTE(TEXT(SOURCE!H752,"????0"),"  ","")," ","")&amp;","&amp; IF(SOURCE!$T$2-3 &gt;= 0, REPT(" ",SOURCE!$T$2-3-5), "")&amp;
      SOURCE!I752&amp;" | "&amp; IF(SOURCE!$U$2-LEN(SOURCE!I752) &gt;= 0, REPT(" ",SOURCE!$U$2-LEN(SOURCE!I752)), "")&amp;
      SOURCE!J752&amp;      IF(SOURCE!$V$2-LEN(SOURCE!J752) &gt;= 0, REPT(" ",SOURCE!$V$2-LEN(SOURCE!J752)), "")&amp;
  " | "&amp; SOURCE!K752&amp;      IF(SOURCE!$X$2-LEN(SOURCE!K752) &gt;= 0, REPT(" ",SOURCE!$X$2-LEN(SOURCE!K752)), "")&amp;
      "},"&amp;IF(SOURCE!L752&lt;&gt;"",""&amp;SOURCE!L752,"")
 )
)
)</f>
        <v>/*  728 */  { addItemToBuffer,              ITM_O_ACUTE,                 STD_O_ACUTE,                                   STD_O_ACUTE,                                   (0 &lt;&lt; TAM_MAX_BITS) |     0, CAT_AINT | SLS_UNCHANGED | US_UNCHANGED},</v>
      </c>
    </row>
    <row r="753" spans="1:1">
      <c r="A753" s="155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",SOURCE!$R$2-LEN(SOURCE!F753)+2), "")&amp;"("&amp;
      SUBSTITUTE(TEXT(SOURCE!G753,"??0"),"  ","")&amp;" &lt;&lt; TAM_MAX_BITS) |"&amp; IF(SOURCE!$S$2-3 &gt;= 0, REPT(" ",SOURCE!$S$2-5+4+1-1-LEN(SUBSTITUTE(SUBSTITUTE(TEXT(SOURCE!H753,"????0"),"  ","")," ",""))), "")&amp;
      SUBSTITUTE(SUBSTITUTE(TEXT(SOURCE!H753,"????0"),"  ","")," ","")&amp;","&amp; IF(SOURCE!$T$2-3 &gt;= 0, REPT(" ",SOURCE!$T$2-3-5), "")&amp;
      SOURCE!I753&amp;" | "&amp; IF(SOURCE!$U$2-LEN(SOURCE!I753) &gt;= 0, REPT(" ",SOURCE!$U$2-LEN(SOURCE!I753)), "")&amp;
      SOURCE!J753&amp;      IF(SOURCE!$V$2-LEN(SOURCE!J753) &gt;= 0, REPT(" ",SOURCE!$V$2-LEN(SOURCE!J753)), "")&amp;
  " | "&amp; SOURCE!K753&amp;      IF(SOURCE!$X$2-LEN(SOURCE!K753) &gt;= 0, REPT(" ",SOURCE!$X$2-LEN(SOURCE!K753)), "")&amp;
      "},"&amp;IF(SOURCE!L753&lt;&gt;"",""&amp;SOURCE!L753,"")
 )
)
)</f>
        <v>/*  729 */  { addItemToBuffer,              ITM_O_BREVE,                 STD_O_BREVE,                                   STD_O_BREVE,                                   (0 &lt;&lt; TAM_MAX_BITS) |     0, CAT_AINT | SLS_UNCHANGED | US_UNCHANGED},</v>
      </c>
    </row>
    <row r="754" spans="1:1">
      <c r="A754" s="155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",SOURCE!$R$2-LEN(SOURCE!F754)+2), "")&amp;"("&amp;
      SUBSTITUTE(TEXT(SOURCE!G754,"??0"),"  ","")&amp;" &lt;&lt; TAM_MAX_BITS) |"&amp; IF(SOURCE!$S$2-3 &gt;= 0, REPT(" ",SOURCE!$S$2-5+4+1-1-LEN(SUBSTITUTE(SUBSTITUTE(TEXT(SOURCE!H754,"????0"),"  ","")," ",""))), "")&amp;
      SUBSTITUTE(SUBSTITUTE(TEXT(SOURCE!H754,"????0"),"  ","")," ","")&amp;","&amp; IF(SOURCE!$T$2-3 &gt;= 0, REPT(" ",SOURCE!$T$2-3-5), "")&amp;
      SOURCE!I754&amp;" | "&amp; IF(SOURCE!$U$2-LEN(SOURCE!I754) &gt;= 0, REPT(" ",SOURCE!$U$2-LEN(SOURCE!I754)), "")&amp;
      SOURCE!J754&amp;      IF(SOURCE!$V$2-LEN(SOURCE!J754) &gt;= 0, REPT(" ",SOURCE!$V$2-LEN(SOURCE!J754)), "")&amp;
  " | "&amp; SOURCE!K754&amp;      IF(SOURCE!$X$2-LEN(SOURCE!K754) &gt;= 0, REPT(" ",SOURCE!$X$2-LEN(SOURCE!K754)), "")&amp;
      "},"&amp;IF(SOURCE!L754&lt;&gt;"",""&amp;SOURCE!L754,"")
 )
)
)</f>
        <v>/*  730 */  { addItemToBuffer,              ITM_O_GRAVE,                 STD_O_GRAVE,                                   STD_O_GRAVE,                                   (0 &lt;&lt; TAM_MAX_BITS) |     0, CAT_AINT | SLS_UNCHANGED | US_UNCHANGED},</v>
      </c>
    </row>
    <row r="755" spans="1:1">
      <c r="A755" s="155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",SOURCE!$R$2-LEN(SOURCE!F755)+2), "")&amp;"("&amp;
      SUBSTITUTE(TEXT(SOURCE!G755,"??0"),"  ","")&amp;" &lt;&lt; TAM_MAX_BITS) |"&amp; IF(SOURCE!$S$2-3 &gt;= 0, REPT(" ",SOURCE!$S$2-5+4+1-1-LEN(SUBSTITUTE(SUBSTITUTE(TEXT(SOURCE!H755,"????0"),"  ","")," ",""))), "")&amp;
      SUBSTITUTE(SUBSTITUTE(TEXT(SOURCE!H755,"????0"),"  ","")," ","")&amp;","&amp; IF(SOURCE!$T$2-3 &gt;= 0, REPT(" ",SOURCE!$T$2-3-5), "")&amp;
      SOURCE!I755&amp;" | "&amp; IF(SOURCE!$U$2-LEN(SOURCE!I755) &gt;= 0, REPT(" ",SOURCE!$U$2-LEN(SOURCE!I755)), "")&amp;
      SOURCE!J755&amp;      IF(SOURCE!$V$2-LEN(SOURCE!J755) &gt;= 0, REPT(" ",SOURCE!$V$2-LEN(SOURCE!J755)), "")&amp;
  " | "&amp; SOURCE!K755&amp;      IF(SOURCE!$X$2-LEN(SOURCE!K755) &gt;= 0, REPT(" ",SOURCE!$X$2-LEN(SOURCE!K755)), "")&amp;
      "},"&amp;IF(SOURCE!L755&lt;&gt;"",""&amp;SOURCE!L755,"")
 )
)
)</f>
        <v>/*  731 */  { addItemToBuffer,              ITM_O_DIARESIS,              STD_O_DIARESIS,                                STD_O_DIARESIS,                                (0 &lt;&lt; TAM_MAX_BITS) |     0, CAT_AINT | SLS_UNCHANGED | US_UNCHANGED},</v>
      </c>
    </row>
    <row r="756" spans="1:1">
      <c r="A756" s="155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",SOURCE!$R$2-LEN(SOURCE!F756)+2), "")&amp;"("&amp;
      SUBSTITUTE(TEXT(SOURCE!G756,"??0"),"  ","")&amp;" &lt;&lt; TAM_MAX_BITS) |"&amp; IF(SOURCE!$S$2-3 &gt;= 0, REPT(" ",SOURCE!$S$2-5+4+1-1-LEN(SUBSTITUTE(SUBSTITUTE(TEXT(SOURCE!H756,"????0"),"  ","")," ",""))), "")&amp;
      SUBSTITUTE(SUBSTITUTE(TEXT(SOURCE!H756,"????0"),"  ","")," ","")&amp;","&amp; IF(SOURCE!$T$2-3 &gt;= 0, REPT(" ",SOURCE!$T$2-3-5), "")&amp;
      SOURCE!I756&amp;" | "&amp; IF(SOURCE!$U$2-LEN(SOURCE!I756) &gt;= 0, REPT(" ",SOURCE!$U$2-LEN(SOURCE!I756)), "")&amp;
      SOURCE!J756&amp;      IF(SOURCE!$V$2-LEN(SOURCE!J756) &gt;= 0, REPT(" ",SOURCE!$V$2-LEN(SOURCE!J756)), "")&amp;
  " | "&amp; SOURCE!K756&amp;      IF(SOURCE!$X$2-LEN(SOURCE!K756) &gt;= 0, REPT(" ",SOURCE!$X$2-LEN(SOURCE!K756)), "")&amp;
      "},"&amp;IF(SOURCE!L756&lt;&gt;"",""&amp;SOURCE!L756,"")
 )
)
)</f>
        <v>/*  732 */  { addItemToBuffer,              ITM_O_TILDE,                 STD_O_TILDE,                                   STD_O_TILDE,                                   (0 &lt;&lt; TAM_MAX_BITS) |     0, CAT_AINT | SLS_UNCHANGED | US_UNCHANGED},</v>
      </c>
    </row>
    <row r="757" spans="1:1">
      <c r="A757" s="155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",SOURCE!$R$2-LEN(SOURCE!F757)+2), "")&amp;"("&amp;
      SUBSTITUTE(TEXT(SOURCE!G757,"??0"),"  ","")&amp;" &lt;&lt; TAM_MAX_BITS) |"&amp; IF(SOURCE!$S$2-3 &gt;= 0, REPT(" ",SOURCE!$S$2-5+4+1-1-LEN(SUBSTITUTE(SUBSTITUTE(TEXT(SOURCE!H757,"????0"),"  ","")," ",""))), "")&amp;
      SUBSTITUTE(SUBSTITUTE(TEXT(SOURCE!H757,"????0"),"  ","")," ","")&amp;","&amp; IF(SOURCE!$T$2-3 &gt;= 0, REPT(" ",SOURCE!$T$2-3-5), "")&amp;
      SOURCE!I757&amp;" | "&amp; IF(SOURCE!$U$2-LEN(SOURCE!I757) &gt;= 0, REPT(" ",SOURCE!$U$2-LEN(SOURCE!I757)), "")&amp;
      SOURCE!J757&amp;      IF(SOURCE!$V$2-LEN(SOURCE!J757) &gt;= 0, REPT(" ",SOURCE!$V$2-LEN(SOURCE!J757)), "")&amp;
  " | "&amp; SOURCE!K757&amp;      IF(SOURCE!$X$2-LEN(SOURCE!K757) &gt;= 0, REPT(" ",SOURCE!$X$2-LEN(SOURCE!K757)), "")&amp;
      "},"&amp;IF(SOURCE!L757&lt;&gt;"",""&amp;SOURCE!L757,"")
 )
)
)</f>
        <v>/*  733 */  { addItemToBuffer,              ITM_O_CIRC,                  STD_O_CIRC,                                    STD_O_CIRC,                                    (0 &lt;&lt; TAM_MAX_BITS) |     0, CAT_AINT | SLS_UNCHANGED | US_UNCHANGED},</v>
      </c>
    </row>
    <row r="758" spans="1:1">
      <c r="A758" s="155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",SOURCE!$R$2-LEN(SOURCE!F758)+2), "")&amp;"("&amp;
      SUBSTITUTE(TEXT(SOURCE!G758,"??0"),"  ","")&amp;" &lt;&lt; TAM_MAX_BITS) |"&amp; IF(SOURCE!$S$2-3 &gt;= 0, REPT(" ",SOURCE!$S$2-5+4+1-1-LEN(SUBSTITUTE(SUBSTITUTE(TEXT(SOURCE!H758,"????0"),"  ","")," ",""))), "")&amp;
      SUBSTITUTE(SUBSTITUTE(TEXT(SOURCE!H758,"????0"),"  ","")," ","")&amp;","&amp; IF(SOURCE!$T$2-3 &gt;= 0, REPT(" ",SOURCE!$T$2-3-5), "")&amp;
      SOURCE!I758&amp;" | "&amp; IF(SOURCE!$U$2-LEN(SOURCE!I758) &gt;= 0, REPT(" ",SOURCE!$U$2-LEN(SOURCE!I758)), "")&amp;
      SOURCE!J758&amp;      IF(SOURCE!$V$2-LEN(SOURCE!J758) &gt;= 0, REPT(" ",SOURCE!$V$2-LEN(SOURCE!J758)), "")&amp;
  " | "&amp; SOURCE!K758&amp;      IF(SOURCE!$X$2-LEN(SOURCE!K758) &gt;= 0, REPT(" ",SOURCE!$X$2-LEN(SOURCE!K758)), "")&amp;
      "},"&amp;IF(SOURCE!L758&lt;&gt;"",""&amp;SOURCE!L758,"")
 )
)
)</f>
        <v>/*  734 */  { addItemToBuffer,              ITM_O_STROKE,                STD_O_STROKE,                                  STD_O_STROKE,                                  (0 &lt;&lt; TAM_MAX_BITS) |     0, CAT_AINT | SLS_UNCHANGED | US_UNCHANGED},</v>
      </c>
    </row>
    <row r="759" spans="1:1">
      <c r="A759" s="155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",SOURCE!$R$2-LEN(SOURCE!F759)+2), "")&amp;"("&amp;
      SUBSTITUTE(TEXT(SOURCE!G759,"??0"),"  ","")&amp;" &lt;&lt; TAM_MAX_BITS) |"&amp; IF(SOURCE!$S$2-3 &gt;= 0, REPT(" ",SOURCE!$S$2-5+4+1-1-LEN(SUBSTITUTE(SUBSTITUTE(TEXT(SOURCE!H759,"????0"),"  ","")," ",""))), "")&amp;
      SUBSTITUTE(SUBSTITUTE(TEXT(SOURCE!H759,"????0"),"  ","")," ","")&amp;","&amp; IF(SOURCE!$T$2-3 &gt;= 0, REPT(" ",SOURCE!$T$2-3-5), "")&amp;
      SOURCE!I759&amp;" | "&amp; IF(SOURCE!$U$2-LEN(SOURCE!I759) &gt;= 0, REPT(" ",SOURCE!$U$2-LEN(SOURCE!I759)), "")&amp;
      SOURCE!J759&amp;      IF(SOURCE!$V$2-LEN(SOURCE!J759) &gt;= 0, REPT(" ",SOURCE!$V$2-LEN(SOURCE!J759)), "")&amp;
  " | "&amp; SOURCE!K759&amp;      IF(SOURCE!$X$2-LEN(SOURCE!K759) &gt;= 0, REPT(" ",SOURCE!$X$2-LEN(SOURCE!K759)), "")&amp;
      "},"&amp;IF(SOURCE!L759&lt;&gt;"",""&amp;SOURCE!L759,"")
 )
)
)</f>
        <v>/*  735 */  { addItemToBuffer,              ITM_OE,                      STD_OE,                                        STD_OE,                                        (0 &lt;&lt; TAM_MAX_BITS) |     0, CAT_AINT | SLS_UNCHANGED | US_UNCHANGED},</v>
      </c>
    </row>
    <row r="760" spans="1:1">
      <c r="A760" s="155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",SOURCE!$R$2-LEN(SOURCE!F760)+2), "")&amp;"("&amp;
      SUBSTITUTE(TEXT(SOURCE!G760,"??0"),"  ","")&amp;" &lt;&lt; TAM_MAX_BITS) |"&amp; IF(SOURCE!$S$2-3 &gt;= 0, REPT(" ",SOURCE!$S$2-5+4+1-1-LEN(SUBSTITUTE(SUBSTITUTE(TEXT(SOURCE!H760,"????0"),"  ","")," ",""))), "")&amp;
      SUBSTITUTE(SUBSTITUTE(TEXT(SOURCE!H760,"????0"),"  ","")," ","")&amp;","&amp; IF(SOURCE!$T$2-3 &gt;= 0, REPT(" ",SOURCE!$T$2-3-5), "")&amp;
      SOURCE!I760&amp;" | "&amp; IF(SOURCE!$U$2-LEN(SOURCE!I760) &gt;= 0, REPT(" ",SOURCE!$U$2-LEN(SOURCE!I760)), "")&amp;
      SOURCE!J760&amp;      IF(SOURCE!$V$2-LEN(SOURCE!J760) &gt;= 0, REPT(" ",SOURCE!$V$2-LEN(SOURCE!J760)), "")&amp;
  " | "&amp; SOURCE!K760&amp;      IF(SOURCE!$X$2-LEN(SOURCE!K760) &gt;= 0, REPT(" ",SOURCE!$X$2-LEN(SOURCE!K760)), "")&amp;
      "},"&amp;IF(SOURCE!L760&lt;&gt;"",""&amp;SOURCE!L760,"")
 )
)
)</f>
        <v>/*  736 */  { itemToBeCoded,                NOPARAM,                     "0736",                                        "0736",                                        (0 &lt;&lt; TAM_MAX_BITS) |     0, CAT_FREE | SLS_UNCHANGED | US_UNCHANGED},</v>
      </c>
    </row>
    <row r="761" spans="1:1">
      <c r="A761" s="155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",SOURCE!$R$2-LEN(SOURCE!F761)+2), "")&amp;"("&amp;
      SUBSTITUTE(TEXT(SOURCE!G761,"??0"),"  ","")&amp;" &lt;&lt; TAM_MAX_BITS) |"&amp; IF(SOURCE!$S$2-3 &gt;= 0, REPT(" ",SOURCE!$S$2-5+4+1-1-LEN(SUBSTITUTE(SUBSTITUTE(TEXT(SOURCE!H761,"????0"),"  ","")," ",""))), "")&amp;
      SUBSTITUTE(SUBSTITUTE(TEXT(SOURCE!H761,"????0"),"  ","")," ","")&amp;","&amp; IF(SOURCE!$T$2-3 &gt;= 0, REPT(" ",SOURCE!$T$2-3-5), "")&amp;
      SOURCE!I761&amp;" | "&amp; IF(SOURCE!$U$2-LEN(SOURCE!I761) &gt;= 0, REPT(" ",SOURCE!$U$2-LEN(SOURCE!I761)), "")&amp;
      SOURCE!J761&amp;      IF(SOURCE!$V$2-LEN(SOURCE!J761) &gt;= 0, REPT(" ",SOURCE!$V$2-LEN(SOURCE!J761)), "")&amp;
  " | "&amp; SOURCE!K761&amp;      IF(SOURCE!$X$2-LEN(SOURCE!K761) &gt;= 0, REPT(" ",SOURCE!$X$2-LEN(SOURCE!K761)), "")&amp;
      "},"&amp;IF(SOURCE!L761&lt;&gt;"",""&amp;SOURCE!L761,"")
 )
)
)</f>
        <v>/*  737 */  { itemToBeCoded,                NOPARAM,                     "0737",                                        "0737",                                        (0 &lt;&lt; TAM_MAX_BITS) |     0, CAT_FREE | SLS_UNCHANGED | US_UNCHANGED},</v>
      </c>
    </row>
    <row r="762" spans="1:1">
      <c r="A762" s="155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",SOURCE!$R$2-LEN(SOURCE!F762)+2), "")&amp;"("&amp;
      SUBSTITUTE(TEXT(SOURCE!G762,"??0"),"  ","")&amp;" &lt;&lt; TAM_MAX_BITS) |"&amp; IF(SOURCE!$S$2-3 &gt;= 0, REPT(" ",SOURCE!$S$2-5+4+1-1-LEN(SUBSTITUTE(SUBSTITUTE(TEXT(SOURCE!H762,"????0"),"  ","")," ",""))), "")&amp;
      SUBSTITUTE(SUBSTITUTE(TEXT(SOURCE!H762,"????0"),"  ","")," ","")&amp;","&amp; IF(SOURCE!$T$2-3 &gt;= 0, REPT(" ",SOURCE!$T$2-3-5), "")&amp;
      SOURCE!I762&amp;" | "&amp; IF(SOURCE!$U$2-LEN(SOURCE!I762) &gt;= 0, REPT(" ",SOURCE!$U$2-LEN(SOURCE!I762)), "")&amp;
      SOURCE!J762&amp;      IF(SOURCE!$V$2-LEN(SOURCE!J762) &gt;= 0, REPT(" ",SOURCE!$V$2-LEN(SOURCE!J762)), "")&amp;
  " | "&amp; SOURCE!K762&amp;      IF(SOURCE!$X$2-LEN(SOURCE!K762) &gt;= 0, REPT(" ",SOURCE!$X$2-LEN(SOURCE!K762)), "")&amp;
      "},"&amp;IF(SOURCE!L762&lt;&gt;"",""&amp;SOURCE!L762,"")
 )
)
)</f>
        <v>/*  738 */  { addItemToBuffer,              ITM_S_SHARP,                 STD_s_SHARP,                                   STD_s_SHARP,                                   (0 &lt;&lt; TAM_MAX_BITS) |     0, CAT_AINT | SLS_UNCHANGED | US_UNCHANGED},</v>
      </c>
    </row>
    <row r="763" spans="1:1">
      <c r="A763" s="155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",SOURCE!$R$2-LEN(SOURCE!F763)+2), "")&amp;"("&amp;
      SUBSTITUTE(TEXT(SOURCE!G763,"??0"),"  ","")&amp;" &lt;&lt; TAM_MAX_BITS) |"&amp; IF(SOURCE!$S$2-3 &gt;= 0, REPT(" ",SOURCE!$S$2-5+4+1-1-LEN(SUBSTITUTE(SUBSTITUTE(TEXT(SOURCE!H763,"????0"),"  ","")," ",""))), "")&amp;
      SUBSTITUTE(SUBSTITUTE(TEXT(SOURCE!H763,"????0"),"  ","")," ","")&amp;","&amp; IF(SOURCE!$T$2-3 &gt;= 0, REPT(" ",SOURCE!$T$2-3-5), "")&amp;
      SOURCE!I763&amp;" | "&amp; IF(SOURCE!$U$2-LEN(SOURCE!I763) &gt;= 0, REPT(" ",SOURCE!$U$2-LEN(SOURCE!I763)), "")&amp;
      SOURCE!J763&amp;      IF(SOURCE!$V$2-LEN(SOURCE!J763) &gt;= 0, REPT(" ",SOURCE!$V$2-LEN(SOURCE!J763)), "")&amp;
  " | "&amp; SOURCE!K763&amp;      IF(SOURCE!$X$2-LEN(SOURCE!K763) &gt;= 0, REPT(" ",SOURCE!$X$2-LEN(SOURCE!K763)), "")&amp;
      "},"&amp;IF(SOURCE!L763&lt;&gt;"",""&amp;SOURCE!L763,"")
 )
)
)</f>
        <v>/*  739 */  { addItemToBuffer,              ITM_S_ACUTE,                 STD_S_ACUTE,                                   STD_S_ACUTE,                                   (0 &lt;&lt; TAM_MAX_BITS) |     0, CAT_AINT | SLS_UNCHANGED | US_UNCHANGED},</v>
      </c>
    </row>
    <row r="764" spans="1:1">
      <c r="A764" s="155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",SOURCE!$R$2-LEN(SOURCE!F764)+2), "")&amp;"("&amp;
      SUBSTITUTE(TEXT(SOURCE!G764,"??0"),"  ","")&amp;" &lt;&lt; TAM_MAX_BITS) |"&amp; IF(SOURCE!$S$2-3 &gt;= 0, REPT(" ",SOURCE!$S$2-5+4+1-1-LEN(SUBSTITUTE(SUBSTITUTE(TEXT(SOURCE!H764,"????0"),"  ","")," ",""))), "")&amp;
      SUBSTITUTE(SUBSTITUTE(TEXT(SOURCE!H764,"????0"),"  ","")," ","")&amp;","&amp; IF(SOURCE!$T$2-3 &gt;= 0, REPT(" ",SOURCE!$T$2-3-5), "")&amp;
      SOURCE!I764&amp;" | "&amp; IF(SOURCE!$U$2-LEN(SOURCE!I764) &gt;= 0, REPT(" ",SOURCE!$U$2-LEN(SOURCE!I764)), "")&amp;
      SOURCE!J764&amp;      IF(SOURCE!$V$2-LEN(SOURCE!J764) &gt;= 0, REPT(" ",SOURCE!$V$2-LEN(SOURCE!J764)), "")&amp;
  " | "&amp; SOURCE!K764&amp;      IF(SOURCE!$X$2-LEN(SOURCE!K764) &gt;= 0, REPT(" ",SOURCE!$X$2-LEN(SOURCE!K764)), "")&amp;
      "},"&amp;IF(SOURCE!L764&lt;&gt;"",""&amp;SOURCE!L764,"")
 )
)
)</f>
        <v>/*  740 */  { addItemToBuffer,              ITM_S_CARON,                 STD_S_CARON,                                   STD_S_CARON,                                   (0 &lt;&lt; TAM_MAX_BITS) |     0, CAT_AINT | SLS_UNCHANGED | US_UNCHANGED},</v>
      </c>
    </row>
    <row r="765" spans="1:1">
      <c r="A765" s="155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",SOURCE!$R$2-LEN(SOURCE!F765)+2), "")&amp;"("&amp;
      SUBSTITUTE(TEXT(SOURCE!G765,"??0"),"  ","")&amp;" &lt;&lt; TAM_MAX_BITS) |"&amp; IF(SOURCE!$S$2-3 &gt;= 0, REPT(" ",SOURCE!$S$2-5+4+1-1-LEN(SUBSTITUTE(SUBSTITUTE(TEXT(SOURCE!H765,"????0"),"  ","")," ",""))), "")&amp;
      SUBSTITUTE(SUBSTITUTE(TEXT(SOURCE!H765,"????0"),"  ","")," ","")&amp;","&amp; IF(SOURCE!$T$2-3 &gt;= 0, REPT(" ",SOURCE!$T$2-3-5), "")&amp;
      SOURCE!I765&amp;" | "&amp; IF(SOURCE!$U$2-LEN(SOURCE!I765) &gt;= 0, REPT(" ",SOURCE!$U$2-LEN(SOURCE!I765)), "")&amp;
      SOURCE!J765&amp;      IF(SOURCE!$V$2-LEN(SOURCE!J765) &gt;= 0, REPT(" ",SOURCE!$V$2-LEN(SOURCE!J765)), "")&amp;
  " | "&amp; SOURCE!K765&amp;      IF(SOURCE!$X$2-LEN(SOURCE!K765) &gt;= 0, REPT(" ",SOURCE!$X$2-LEN(SOURCE!K765)), "")&amp;
      "},"&amp;IF(SOURCE!L765&lt;&gt;"",""&amp;SOURCE!L765,"")
 )
)
)</f>
        <v>/*  741 */  { addItemToBuffer,              ITM_S_CEDILLA,               STD_S_CEDILLA,                                 STD_S_CEDILLA,                                 (0 &lt;&lt; TAM_MAX_BITS) |     0, CAT_AINT | SLS_UNCHANGED | US_UNCHANGED},</v>
      </c>
    </row>
    <row r="766" spans="1:1">
      <c r="A766" s="155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",SOURCE!$R$2-LEN(SOURCE!F766)+2), "")&amp;"("&amp;
      SUBSTITUTE(TEXT(SOURCE!G766,"??0"),"  ","")&amp;" &lt;&lt; TAM_MAX_BITS) |"&amp; IF(SOURCE!$S$2-3 &gt;= 0, REPT(" ",SOURCE!$S$2-5+4+1-1-LEN(SUBSTITUTE(SUBSTITUTE(TEXT(SOURCE!H766,"????0"),"  ","")," ",""))), "")&amp;
      SUBSTITUTE(SUBSTITUTE(TEXT(SOURCE!H766,"????0"),"  ","")," ","")&amp;","&amp; IF(SOURCE!$T$2-3 &gt;= 0, REPT(" ",SOURCE!$T$2-3-5), "")&amp;
      SOURCE!I766&amp;" | "&amp; IF(SOURCE!$U$2-LEN(SOURCE!I766) &gt;= 0, REPT(" ",SOURCE!$U$2-LEN(SOURCE!I766)), "")&amp;
      SOURCE!J766&amp;      IF(SOURCE!$V$2-LEN(SOURCE!J766) &gt;= 0, REPT(" ",SOURCE!$V$2-LEN(SOURCE!J766)), "")&amp;
  " | "&amp; SOURCE!K766&amp;      IF(SOURCE!$X$2-LEN(SOURCE!K766) &gt;= 0, REPT(" ",SOURCE!$X$2-LEN(SOURCE!K766)), "")&amp;
      "},"&amp;IF(SOURCE!L766&lt;&gt;"",""&amp;SOURCE!L766,"")
 )
)
)</f>
        <v>/*  742 */  { addItemToBuffer,              ITM_T_CARON,                 STD_T_CARON,                                   STD_T_CARON,                                   (0 &lt;&lt; TAM_MAX_BITS) |     0, CAT_AINT | SLS_UNCHANGED | US_UNCHANGED},</v>
      </c>
    </row>
    <row r="767" spans="1:1">
      <c r="A767" s="155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",SOURCE!$R$2-LEN(SOURCE!F767)+2), "")&amp;"("&amp;
      SUBSTITUTE(TEXT(SOURCE!G767,"??0"),"  ","")&amp;" &lt;&lt; TAM_MAX_BITS) |"&amp; IF(SOURCE!$S$2-3 &gt;= 0, REPT(" ",SOURCE!$S$2-5+4+1-1-LEN(SUBSTITUTE(SUBSTITUTE(TEXT(SOURCE!H767,"????0"),"  ","")," ",""))), "")&amp;
      SUBSTITUTE(SUBSTITUTE(TEXT(SOURCE!H767,"????0"),"  ","")," ","")&amp;","&amp; IF(SOURCE!$T$2-3 &gt;= 0, REPT(" ",SOURCE!$T$2-3-5), "")&amp;
      SOURCE!I767&amp;" | "&amp; IF(SOURCE!$U$2-LEN(SOURCE!I767) &gt;= 0, REPT(" ",SOURCE!$U$2-LEN(SOURCE!I767)), "")&amp;
      SOURCE!J767&amp;      IF(SOURCE!$V$2-LEN(SOURCE!J767) &gt;= 0, REPT(" ",SOURCE!$V$2-LEN(SOURCE!J767)), "")&amp;
  " | "&amp; SOURCE!K767&amp;      IF(SOURCE!$X$2-LEN(SOURCE!K767) &gt;= 0, REPT(" ",SOURCE!$X$2-LEN(SOURCE!K767)), "")&amp;
      "},"&amp;IF(SOURCE!L767&lt;&gt;"",""&amp;SOURCE!L767,"")
 )
)
)</f>
        <v>/*  743 */  { addItemToBuffer,              ITM_T_CEDILLA,               STD_T_CEDILLA,                                 STD_T_CEDILLA,                                 (0 &lt;&lt; TAM_MAX_BITS) |     0, CAT_AINT | SLS_UNCHANGED | US_UNCHANGED},</v>
      </c>
    </row>
    <row r="768" spans="1:1">
      <c r="A768" s="155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",SOURCE!$R$2-LEN(SOURCE!F768)+2), "")&amp;"("&amp;
      SUBSTITUTE(TEXT(SOURCE!G768,"??0"),"  ","")&amp;" &lt;&lt; TAM_MAX_BITS) |"&amp; IF(SOURCE!$S$2-3 &gt;= 0, REPT(" ",SOURCE!$S$2-5+4+1-1-LEN(SUBSTITUTE(SUBSTITUTE(TEXT(SOURCE!H768,"????0"),"  ","")," ",""))), "")&amp;
      SUBSTITUTE(SUBSTITUTE(TEXT(SOURCE!H768,"????0"),"  ","")," ","")&amp;","&amp; IF(SOURCE!$T$2-3 &gt;= 0, REPT(" ",SOURCE!$T$2-3-5), "")&amp;
      SOURCE!I768&amp;" | "&amp; IF(SOURCE!$U$2-LEN(SOURCE!I768) &gt;= 0, REPT(" ",SOURCE!$U$2-LEN(SOURCE!I768)), "")&amp;
      SOURCE!J768&amp;      IF(SOURCE!$V$2-LEN(SOURCE!J768) &gt;= 0, REPT(" ",SOURCE!$V$2-LEN(SOURCE!J768)), "")&amp;
  " | "&amp; SOURCE!K768&amp;      IF(SOURCE!$X$2-LEN(SOURCE!K768) &gt;= 0, REPT(" ",SOURCE!$X$2-LEN(SOURCE!K768)), "")&amp;
      "},"&amp;IF(SOURCE!L768&lt;&gt;"",""&amp;SOURCE!L768,"")
 )
)
)</f>
        <v>/*  744 */  { addItemToBuffer,              ITM_U_MACRON,                STD_U_MACRON,                                  STD_U_MACRON,                                  (0 &lt;&lt; TAM_MAX_BITS) |     0, CAT_AINT | SLS_UNCHANGED | US_UNCHANGED},</v>
      </c>
    </row>
    <row r="769" spans="1:1">
      <c r="A769" s="155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",SOURCE!$R$2-LEN(SOURCE!F769)+2), "")&amp;"("&amp;
      SUBSTITUTE(TEXT(SOURCE!G769,"??0"),"  ","")&amp;" &lt;&lt; TAM_MAX_BITS) |"&amp; IF(SOURCE!$S$2-3 &gt;= 0, REPT(" ",SOURCE!$S$2-5+4+1-1-LEN(SUBSTITUTE(SUBSTITUTE(TEXT(SOURCE!H769,"????0"),"  ","")," ",""))), "")&amp;
      SUBSTITUTE(SUBSTITUTE(TEXT(SOURCE!H769,"????0"),"  ","")," ","")&amp;","&amp; IF(SOURCE!$T$2-3 &gt;= 0, REPT(" ",SOURCE!$T$2-3-5), "")&amp;
      SOURCE!I769&amp;" | "&amp; IF(SOURCE!$U$2-LEN(SOURCE!I769) &gt;= 0, REPT(" ",SOURCE!$U$2-LEN(SOURCE!I769)), "")&amp;
      SOURCE!J769&amp;      IF(SOURCE!$V$2-LEN(SOURCE!J769) &gt;= 0, REPT(" ",SOURCE!$V$2-LEN(SOURCE!J769)), "")&amp;
  " | "&amp; SOURCE!K769&amp;      IF(SOURCE!$X$2-LEN(SOURCE!K769) &gt;= 0, REPT(" ",SOURCE!$X$2-LEN(SOURCE!K769)), "")&amp;
      "},"&amp;IF(SOURCE!L769&lt;&gt;"",""&amp;SOURCE!L769,"")
 )
)
)</f>
        <v>/*  745 */  { addItemToBuffer,              ITM_U_ACUTE,                 STD_U_ACUTE,                                   STD_U_ACUTE,                                   (0 &lt;&lt; TAM_MAX_BITS) |     0, CAT_AINT | SLS_UNCHANGED | US_UNCHANGED},</v>
      </c>
    </row>
    <row r="770" spans="1:1">
      <c r="A770" s="155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",SOURCE!$R$2-LEN(SOURCE!F770)+2), "")&amp;"("&amp;
      SUBSTITUTE(TEXT(SOURCE!G770,"??0"),"  ","")&amp;" &lt;&lt; TAM_MAX_BITS) |"&amp; IF(SOURCE!$S$2-3 &gt;= 0, REPT(" ",SOURCE!$S$2-5+4+1-1-LEN(SUBSTITUTE(SUBSTITUTE(TEXT(SOURCE!H770,"????0"),"  ","")," ",""))), "")&amp;
      SUBSTITUTE(SUBSTITUTE(TEXT(SOURCE!H770,"????0"),"  ","")," ","")&amp;","&amp; IF(SOURCE!$T$2-3 &gt;= 0, REPT(" ",SOURCE!$T$2-3-5), "")&amp;
      SOURCE!I770&amp;" | "&amp; IF(SOURCE!$U$2-LEN(SOURCE!I770) &gt;= 0, REPT(" ",SOURCE!$U$2-LEN(SOURCE!I770)), "")&amp;
      SOURCE!J770&amp;      IF(SOURCE!$V$2-LEN(SOURCE!J770) &gt;= 0, REPT(" ",SOURCE!$V$2-LEN(SOURCE!J770)), "")&amp;
  " | "&amp; SOURCE!K770&amp;      IF(SOURCE!$X$2-LEN(SOURCE!K770) &gt;= 0, REPT(" ",SOURCE!$X$2-LEN(SOURCE!K770)), "")&amp;
      "},"&amp;IF(SOURCE!L770&lt;&gt;"",""&amp;SOURCE!L770,"")
 )
)
)</f>
        <v>/*  746 */  { addItemToBuffer,              ITM_U_BREVE,                 STD_U_BREVE,                                   STD_U_BREVE,                                   (0 &lt;&lt; TAM_MAX_BITS) |     0, CAT_AINT | SLS_UNCHANGED | US_UNCHANGED},</v>
      </c>
    </row>
    <row r="771" spans="1:1">
      <c r="A771" s="155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",SOURCE!$R$2-LEN(SOURCE!F771)+2), "")&amp;"("&amp;
      SUBSTITUTE(TEXT(SOURCE!G771,"??0"),"  ","")&amp;" &lt;&lt; TAM_MAX_BITS) |"&amp; IF(SOURCE!$S$2-3 &gt;= 0, REPT(" ",SOURCE!$S$2-5+4+1-1-LEN(SUBSTITUTE(SUBSTITUTE(TEXT(SOURCE!H771,"????0"),"  ","")," ",""))), "")&amp;
      SUBSTITUTE(SUBSTITUTE(TEXT(SOURCE!H771,"????0"),"  ","")," ","")&amp;","&amp; IF(SOURCE!$T$2-3 &gt;= 0, REPT(" ",SOURCE!$T$2-3-5), "")&amp;
      SOURCE!I771&amp;" | "&amp; IF(SOURCE!$U$2-LEN(SOURCE!I771) &gt;= 0, REPT(" ",SOURCE!$U$2-LEN(SOURCE!I771)), "")&amp;
      SOURCE!J771&amp;      IF(SOURCE!$V$2-LEN(SOURCE!J771) &gt;= 0, REPT(" ",SOURCE!$V$2-LEN(SOURCE!J771)), "")&amp;
  " | "&amp; SOURCE!K771&amp;      IF(SOURCE!$X$2-LEN(SOURCE!K771) &gt;= 0, REPT(" ",SOURCE!$X$2-LEN(SOURCE!K771)), "")&amp;
      "},"&amp;IF(SOURCE!L771&lt;&gt;"",""&amp;SOURCE!L771,"")
 )
)
)</f>
        <v>/*  747 */  { addItemToBuffer,              ITM_U_GRAVE,                 STD_U_GRAVE,                                   STD_U_GRAVE,                                   (0 &lt;&lt; TAM_MAX_BITS) |     0, CAT_AINT | SLS_UNCHANGED | US_UNCHANGED},</v>
      </c>
    </row>
    <row r="772" spans="1:1">
      <c r="A772" s="155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",SOURCE!$R$2-LEN(SOURCE!F772)+2), "")&amp;"("&amp;
      SUBSTITUTE(TEXT(SOURCE!G772,"??0"),"  ","")&amp;" &lt;&lt; TAM_MAX_BITS) |"&amp; IF(SOURCE!$S$2-3 &gt;= 0, REPT(" ",SOURCE!$S$2-5+4+1-1-LEN(SUBSTITUTE(SUBSTITUTE(TEXT(SOURCE!H772,"????0"),"  ","")," ",""))), "")&amp;
      SUBSTITUTE(SUBSTITUTE(TEXT(SOURCE!H772,"????0"),"  ","")," ","")&amp;","&amp; IF(SOURCE!$T$2-3 &gt;= 0, REPT(" ",SOURCE!$T$2-3-5), "")&amp;
      SOURCE!I772&amp;" | "&amp; IF(SOURCE!$U$2-LEN(SOURCE!I772) &gt;= 0, REPT(" ",SOURCE!$U$2-LEN(SOURCE!I772)), "")&amp;
      SOURCE!J772&amp;      IF(SOURCE!$V$2-LEN(SOURCE!J772) &gt;= 0, REPT(" ",SOURCE!$V$2-LEN(SOURCE!J772)), "")&amp;
  " | "&amp; SOURCE!K772&amp;      IF(SOURCE!$X$2-LEN(SOURCE!K772) &gt;= 0, REPT(" ",SOURCE!$X$2-LEN(SOURCE!K772)), "")&amp;
      "},"&amp;IF(SOURCE!L772&lt;&gt;"",""&amp;SOURCE!L772,"")
 )
)
)</f>
        <v>/*  748 */  { addItemToBuffer,              ITM_U_DIARESIS,              STD_U_DIARESIS,                                STD_U_DIARESIS,                                (0 &lt;&lt; TAM_MAX_BITS) |     0, CAT_AINT | SLS_UNCHANGED | US_UNCHANGED},</v>
      </c>
    </row>
    <row r="773" spans="1:1">
      <c r="A773" s="155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",SOURCE!$R$2-LEN(SOURCE!F773)+2), "")&amp;"("&amp;
      SUBSTITUTE(TEXT(SOURCE!G773,"??0"),"  ","")&amp;" &lt;&lt; TAM_MAX_BITS) |"&amp; IF(SOURCE!$S$2-3 &gt;= 0, REPT(" ",SOURCE!$S$2-5+4+1-1-LEN(SUBSTITUTE(SUBSTITUTE(TEXT(SOURCE!H773,"????0"),"  ","")," ",""))), "")&amp;
      SUBSTITUTE(SUBSTITUTE(TEXT(SOURCE!H773,"????0"),"  ","")," ","")&amp;","&amp; IF(SOURCE!$T$2-3 &gt;= 0, REPT(" ",SOURCE!$T$2-3-5), "")&amp;
      SOURCE!I773&amp;" | "&amp; IF(SOURCE!$U$2-LEN(SOURCE!I773) &gt;= 0, REPT(" ",SOURCE!$U$2-LEN(SOURCE!I773)), "")&amp;
      SOURCE!J773&amp;      IF(SOURCE!$V$2-LEN(SOURCE!J773) &gt;= 0, REPT(" ",SOURCE!$V$2-LEN(SOURCE!J773)), "")&amp;
  " | "&amp; SOURCE!K773&amp;      IF(SOURCE!$X$2-LEN(SOURCE!K773) &gt;= 0, REPT(" ",SOURCE!$X$2-LEN(SOURCE!K773)), "")&amp;
      "},"&amp;IF(SOURCE!L773&lt;&gt;"",""&amp;SOURCE!L773,"")
 )
)
)</f>
        <v>/*  749 */  { addItemToBuffer,              ITM_U_TILDE,                 STD_U_TILDE,                                   STD_U_TILDE,                                   (0 &lt;&lt; TAM_MAX_BITS) |     0, CAT_AINT | SLS_UNCHANGED | US_UNCHANGED},</v>
      </c>
    </row>
    <row r="774" spans="1:1">
      <c r="A774" s="155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",SOURCE!$R$2-LEN(SOURCE!F774)+2), "")&amp;"("&amp;
      SUBSTITUTE(TEXT(SOURCE!G774,"??0"),"  ","")&amp;" &lt;&lt; TAM_MAX_BITS) |"&amp; IF(SOURCE!$S$2-3 &gt;= 0, REPT(" ",SOURCE!$S$2-5+4+1-1-LEN(SUBSTITUTE(SUBSTITUTE(TEXT(SOURCE!H774,"????0"),"  ","")," ",""))), "")&amp;
      SUBSTITUTE(SUBSTITUTE(TEXT(SOURCE!H774,"????0"),"  ","")," ","")&amp;","&amp; IF(SOURCE!$T$2-3 &gt;= 0, REPT(" ",SOURCE!$T$2-3-5), "")&amp;
      SOURCE!I774&amp;" | "&amp; IF(SOURCE!$U$2-LEN(SOURCE!I774) &gt;= 0, REPT(" ",SOURCE!$U$2-LEN(SOURCE!I774)), "")&amp;
      SOURCE!J774&amp;      IF(SOURCE!$V$2-LEN(SOURCE!J774) &gt;= 0, REPT(" ",SOURCE!$V$2-LEN(SOURCE!J774)), "")&amp;
  " | "&amp; SOURCE!K774&amp;      IF(SOURCE!$X$2-LEN(SOURCE!K774) &gt;= 0, REPT(" ",SOURCE!$X$2-LEN(SOURCE!K774)), "")&amp;
      "},"&amp;IF(SOURCE!L774&lt;&gt;"",""&amp;SOURCE!L774,"")
 )
)
)</f>
        <v>/*  750 */  { addItemToBuffer,              ITM_U_CIRC,                  STD_U_CIRC,                                    STD_U_CIRC,                                    (0 &lt;&lt; TAM_MAX_BITS) |     0, CAT_AINT | SLS_UNCHANGED | US_UNCHANGED},</v>
      </c>
    </row>
    <row r="775" spans="1:1">
      <c r="A775" s="155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",SOURCE!$R$2-LEN(SOURCE!F775)+2), "")&amp;"("&amp;
      SUBSTITUTE(TEXT(SOURCE!G775,"??0"),"  ","")&amp;" &lt;&lt; TAM_MAX_BITS) |"&amp; IF(SOURCE!$S$2-3 &gt;= 0, REPT(" ",SOURCE!$S$2-5+4+1-1-LEN(SUBSTITUTE(SUBSTITUTE(TEXT(SOURCE!H775,"????0"),"  ","")," ",""))), "")&amp;
      SUBSTITUTE(SUBSTITUTE(TEXT(SOURCE!H775,"????0"),"  ","")," ","")&amp;","&amp; IF(SOURCE!$T$2-3 &gt;= 0, REPT(" ",SOURCE!$T$2-3-5), "")&amp;
      SOURCE!I775&amp;" | "&amp; IF(SOURCE!$U$2-LEN(SOURCE!I775) &gt;= 0, REPT(" ",SOURCE!$U$2-LEN(SOURCE!I775)), "")&amp;
      SOURCE!J775&amp;      IF(SOURCE!$V$2-LEN(SOURCE!J775) &gt;= 0, REPT(" ",SOURCE!$V$2-LEN(SOURCE!J775)), "")&amp;
  " | "&amp; SOURCE!K775&amp;      IF(SOURCE!$X$2-LEN(SOURCE!K775) &gt;= 0, REPT(" ",SOURCE!$X$2-LEN(SOURCE!K775)), "")&amp;
      "},"&amp;IF(SOURCE!L775&lt;&gt;"",""&amp;SOURCE!L775,"")
 )
)
)</f>
        <v>/*  751 */  { addItemToBuffer,              ITM_U_RING,                  STD_U_RING,                                    STD_U_RING,                                    (0 &lt;&lt; TAM_MAX_BITS) |     0, CAT_AINT | SLS_UNCHANGED | US_UNCHANGED},</v>
      </c>
    </row>
    <row r="776" spans="1:1">
      <c r="A776" s="155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",SOURCE!$R$2-LEN(SOURCE!F776)+2), "")&amp;"("&amp;
      SUBSTITUTE(TEXT(SOURCE!G776,"??0"),"  ","")&amp;" &lt;&lt; TAM_MAX_BITS) |"&amp; IF(SOURCE!$S$2-3 &gt;= 0, REPT(" ",SOURCE!$S$2-5+4+1-1-LEN(SUBSTITUTE(SUBSTITUTE(TEXT(SOURCE!H776,"????0"),"  ","")," ",""))), "")&amp;
      SUBSTITUTE(SUBSTITUTE(TEXT(SOURCE!H776,"????0"),"  ","")," ","")&amp;","&amp; IF(SOURCE!$T$2-3 &gt;= 0, REPT(" ",SOURCE!$T$2-3-5), "")&amp;
      SOURCE!I776&amp;" | "&amp; IF(SOURCE!$U$2-LEN(SOURCE!I776) &gt;= 0, REPT(" ",SOURCE!$U$2-LEN(SOURCE!I776)), "")&amp;
      SOURCE!J776&amp;      IF(SOURCE!$V$2-LEN(SOURCE!J776) &gt;= 0, REPT(" ",SOURCE!$V$2-LEN(SOURCE!J776)), "")&amp;
  " | "&amp; SOURCE!K776&amp;      IF(SOURCE!$X$2-LEN(SOURCE!K776) &gt;= 0, REPT(" ",SOURCE!$X$2-LEN(SOURCE!K776)), "")&amp;
      "},"&amp;IF(SOURCE!L776&lt;&gt;"",""&amp;SOURCE!L776,"")
 )
)
)</f>
        <v>/*  752 */  { addItemToBuffer,              ITM_W_CIRC,                  STD_W_CIRC,                                    STD_W_CIRC,                                    (0 &lt;&lt; TAM_MAX_BITS) |     0, CAT_AINT | SLS_UNCHANGED | US_UNCHANGED},</v>
      </c>
    </row>
    <row r="777" spans="1:1">
      <c r="A777" s="155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",SOURCE!$R$2-LEN(SOURCE!F777)+2), "")&amp;"("&amp;
      SUBSTITUTE(TEXT(SOURCE!G777,"??0"),"  ","")&amp;" &lt;&lt; TAM_MAX_BITS) |"&amp; IF(SOURCE!$S$2-3 &gt;= 0, REPT(" ",SOURCE!$S$2-5+4+1-1-LEN(SUBSTITUTE(SUBSTITUTE(TEXT(SOURCE!H777,"????0"),"  ","")," ",""))), "")&amp;
      SUBSTITUTE(SUBSTITUTE(TEXT(SOURCE!H777,"????0"),"  ","")," ","")&amp;","&amp; IF(SOURCE!$T$2-3 &gt;= 0, REPT(" ",SOURCE!$T$2-3-5), "")&amp;
      SOURCE!I777&amp;" | "&amp; IF(SOURCE!$U$2-LEN(SOURCE!I777) &gt;= 0, REPT(" ",SOURCE!$U$2-LEN(SOURCE!I777)), "")&amp;
      SOURCE!J777&amp;      IF(SOURCE!$V$2-LEN(SOURCE!J777) &gt;= 0, REPT(" ",SOURCE!$V$2-LEN(SOURCE!J777)), "")&amp;
  " | "&amp; SOURCE!K777&amp;      IF(SOURCE!$X$2-LEN(SOURCE!K777) &gt;= 0, REPT(" ",SOURCE!$X$2-LEN(SOURCE!K777)), "")&amp;
      "},"&amp;IF(SOURCE!L777&lt;&gt;"",""&amp;SOURCE!L777,"")
 )
)
)</f>
        <v>/*  753 */  { itemToBeCoded,                NOPARAM,                     "0753",                                        "0753",                                        (0 &lt;&lt; TAM_MAX_BITS) |     0, CAT_FREE | SLS_UNCHANGED | US_UNCHANGED},</v>
      </c>
    </row>
    <row r="778" spans="1:1">
      <c r="A778" s="155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",SOURCE!$R$2-LEN(SOURCE!F778)+2), "")&amp;"("&amp;
      SUBSTITUTE(TEXT(SOURCE!G778,"??0"),"  ","")&amp;" &lt;&lt; TAM_MAX_BITS) |"&amp; IF(SOURCE!$S$2-3 &gt;= 0, REPT(" ",SOURCE!$S$2-5+4+1-1-LEN(SUBSTITUTE(SUBSTITUTE(TEXT(SOURCE!H778,"????0"),"  ","")," ",""))), "")&amp;
      SUBSTITUTE(SUBSTITUTE(TEXT(SOURCE!H778,"????0"),"  ","")," ","")&amp;","&amp; IF(SOURCE!$T$2-3 &gt;= 0, REPT(" ",SOURCE!$T$2-3-5), "")&amp;
      SOURCE!I778&amp;" | "&amp; IF(SOURCE!$U$2-LEN(SOURCE!I778) &gt;= 0, REPT(" ",SOURCE!$U$2-LEN(SOURCE!I778)), "")&amp;
      SOURCE!J778&amp;      IF(SOURCE!$V$2-LEN(SOURCE!J778) &gt;= 0, REPT(" ",SOURCE!$V$2-LEN(SOURCE!J778)), "")&amp;
  " | "&amp; SOURCE!K778&amp;      IF(SOURCE!$X$2-LEN(SOURCE!K778) &gt;= 0, REPT(" ",SOURCE!$X$2-LEN(SOURCE!K778)), "")&amp;
      "},"&amp;IF(SOURCE!L778&lt;&gt;"",""&amp;SOURCE!L778,"")
 )
)
)</f>
        <v>/*  754 */  { itemToBeCoded,                NOPARAM,                     "0754",                                        "0754",                                        (0 &lt;&lt; TAM_MAX_BITS) |     0, CAT_FREE | SLS_UNCHANGED | US_UNCHANGED},</v>
      </c>
    </row>
    <row r="779" spans="1:1">
      <c r="A779" s="155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",SOURCE!$R$2-LEN(SOURCE!F779)+2), "")&amp;"("&amp;
      SUBSTITUTE(TEXT(SOURCE!G779,"??0"),"  ","")&amp;" &lt;&lt; TAM_MAX_BITS) |"&amp; IF(SOURCE!$S$2-3 &gt;= 0, REPT(" ",SOURCE!$S$2-5+4+1-1-LEN(SUBSTITUTE(SUBSTITUTE(TEXT(SOURCE!H779,"????0"),"  ","")," ",""))), "")&amp;
      SUBSTITUTE(SUBSTITUTE(TEXT(SOURCE!H779,"????0"),"  ","")," ","")&amp;","&amp; IF(SOURCE!$T$2-3 &gt;= 0, REPT(" ",SOURCE!$T$2-3-5), "")&amp;
      SOURCE!I779&amp;" | "&amp; IF(SOURCE!$U$2-LEN(SOURCE!I779) &gt;= 0, REPT(" ",SOURCE!$U$2-LEN(SOURCE!I779)), "")&amp;
      SOURCE!J779&amp;      IF(SOURCE!$V$2-LEN(SOURCE!J779) &gt;= 0, REPT(" ",SOURCE!$V$2-LEN(SOURCE!J779)), "")&amp;
  " | "&amp; SOURCE!K779&amp;      IF(SOURCE!$X$2-LEN(SOURCE!K779) &gt;= 0, REPT(" ",SOURCE!$X$2-LEN(SOURCE!K779)), "")&amp;
      "},"&amp;IF(SOURCE!L779&lt;&gt;"",""&amp;SOURCE!L779,"")
 )
)
)</f>
        <v>/*  755 */  { itemToBeCoded,                NOPARAM,                     "0755",                                        "0755",                                        (0 &lt;&lt; TAM_MAX_BITS) |     0, CAT_FREE | SLS_UNCHANGED | US_UNCHANGED},</v>
      </c>
    </row>
    <row r="780" spans="1:1">
      <c r="A780" s="155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",SOURCE!$R$2-LEN(SOURCE!F780)+2), "")&amp;"("&amp;
      SUBSTITUTE(TEXT(SOURCE!G780,"??0"),"  ","")&amp;" &lt;&lt; TAM_MAX_BITS) |"&amp; IF(SOURCE!$S$2-3 &gt;= 0, REPT(" ",SOURCE!$S$2-5+4+1-1-LEN(SUBSTITUTE(SUBSTITUTE(TEXT(SOURCE!H780,"????0"),"  ","")," ",""))), "")&amp;
      SUBSTITUTE(SUBSTITUTE(TEXT(SOURCE!H780,"????0"),"  ","")," ","")&amp;","&amp; IF(SOURCE!$T$2-3 &gt;= 0, REPT(" ",SOURCE!$T$2-3-5), "")&amp;
      SOURCE!I780&amp;" | "&amp; IF(SOURCE!$U$2-LEN(SOURCE!I780) &gt;= 0, REPT(" ",SOURCE!$U$2-LEN(SOURCE!I780)), "")&amp;
      SOURCE!J780&amp;      IF(SOURCE!$V$2-LEN(SOURCE!J780) &gt;= 0, REPT(" ",SOURCE!$V$2-LEN(SOURCE!J780)), "")&amp;
  " | "&amp; SOURCE!K780&amp;      IF(SOURCE!$X$2-LEN(SOURCE!K780) &gt;= 0, REPT(" ",SOURCE!$X$2-LEN(SOURCE!K780)), "")&amp;
      "},"&amp;IF(SOURCE!L780&lt;&gt;"",""&amp;SOURCE!L780,"")
 )
)
)</f>
        <v>/*  756 */  { addItemToBuffer,              ITM_Y_CIRC,                  STD_Y_CIRC,                                    STD_Y_CIRC,                                    (0 &lt;&lt; TAM_MAX_BITS) |     0, CAT_AINT | SLS_UNCHANGED | US_UNCHANGED},</v>
      </c>
    </row>
    <row r="781" spans="1:1">
      <c r="A781" s="155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",SOURCE!$R$2-LEN(SOURCE!F781)+2), "")&amp;"("&amp;
      SUBSTITUTE(TEXT(SOURCE!G781,"??0"),"  ","")&amp;" &lt;&lt; TAM_MAX_BITS) |"&amp; IF(SOURCE!$S$2-3 &gt;= 0, REPT(" ",SOURCE!$S$2-5+4+1-1-LEN(SUBSTITUTE(SUBSTITUTE(TEXT(SOURCE!H781,"????0"),"  ","")," ",""))), "")&amp;
      SUBSTITUTE(SUBSTITUTE(TEXT(SOURCE!H781,"????0"),"  ","")," ","")&amp;","&amp; IF(SOURCE!$T$2-3 &gt;= 0, REPT(" ",SOURCE!$T$2-3-5), "")&amp;
      SOURCE!I781&amp;" | "&amp; IF(SOURCE!$U$2-LEN(SOURCE!I781) &gt;= 0, REPT(" ",SOURCE!$U$2-LEN(SOURCE!I781)), "")&amp;
      SOURCE!J781&amp;      IF(SOURCE!$V$2-LEN(SOURCE!J781) &gt;= 0, REPT(" ",SOURCE!$V$2-LEN(SOURCE!J781)), "")&amp;
  " | "&amp; SOURCE!K781&amp;      IF(SOURCE!$X$2-LEN(SOURCE!K781) &gt;= 0, REPT(" ",SOURCE!$X$2-LEN(SOURCE!K781)), "")&amp;
      "},"&amp;IF(SOURCE!L781&lt;&gt;"",""&amp;SOURCE!L781,"")
 )
)
)</f>
        <v>/*  757 */  { addItemToBuffer,              ITM_Y_ACUTE,                 STD_Y_ACUTE,                                   STD_Y_ACUTE,                                   (0 &lt;&lt; TAM_MAX_BITS) |     0, CAT_AINT | SLS_UNCHANGED | US_UNCHANGED},</v>
      </c>
    </row>
    <row r="782" spans="1:1">
      <c r="A782" s="155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",SOURCE!$R$2-LEN(SOURCE!F782)+2), "")&amp;"("&amp;
      SUBSTITUTE(TEXT(SOURCE!G782,"??0"),"  ","")&amp;" &lt;&lt; TAM_MAX_BITS) |"&amp; IF(SOURCE!$S$2-3 &gt;= 0, REPT(" ",SOURCE!$S$2-5+4+1-1-LEN(SUBSTITUTE(SUBSTITUTE(TEXT(SOURCE!H782,"????0"),"  ","")," ",""))), "")&amp;
      SUBSTITUTE(SUBSTITUTE(TEXT(SOURCE!H782,"????0"),"  ","")," ","")&amp;","&amp; IF(SOURCE!$T$2-3 &gt;= 0, REPT(" ",SOURCE!$T$2-3-5), "")&amp;
      SOURCE!I782&amp;" | "&amp; IF(SOURCE!$U$2-LEN(SOURCE!I782) &gt;= 0, REPT(" ",SOURCE!$U$2-LEN(SOURCE!I782)), "")&amp;
      SOURCE!J782&amp;      IF(SOURCE!$V$2-LEN(SOURCE!J782) &gt;= 0, REPT(" ",SOURCE!$V$2-LEN(SOURCE!J782)), "")&amp;
  " | "&amp; SOURCE!K782&amp;      IF(SOURCE!$X$2-LEN(SOURCE!K782) &gt;= 0, REPT(" ",SOURCE!$X$2-LEN(SOURCE!K782)), "")&amp;
      "},"&amp;IF(SOURCE!L782&lt;&gt;"",""&amp;SOURCE!L782,"")
 )
)
)</f>
        <v>/*  758 */  { addItemToBuffer,              ITM_Y_DIARESIS,              STD_Y_DIARESIS,                                STD_Y_DIARESIS,                                (0 &lt;&lt; TAM_MAX_BITS) |     0, CAT_AINT | SLS_UNCHANGED | US_UNCHANGED},</v>
      </c>
    </row>
    <row r="783" spans="1:1">
      <c r="A783" s="155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",SOURCE!$R$2-LEN(SOURCE!F783)+2), "")&amp;"("&amp;
      SUBSTITUTE(TEXT(SOURCE!G783,"??0"),"  ","")&amp;" &lt;&lt; TAM_MAX_BITS) |"&amp; IF(SOURCE!$S$2-3 &gt;= 0, REPT(" ",SOURCE!$S$2-5+4+1-1-LEN(SUBSTITUTE(SUBSTITUTE(TEXT(SOURCE!H783,"????0"),"  ","")," ",""))), "")&amp;
      SUBSTITUTE(SUBSTITUTE(TEXT(SOURCE!H783,"????0"),"  ","")," ","")&amp;","&amp; IF(SOURCE!$T$2-3 &gt;= 0, REPT(" ",SOURCE!$T$2-3-5), "")&amp;
      SOURCE!I783&amp;" | "&amp; IF(SOURCE!$U$2-LEN(SOURCE!I783) &gt;= 0, REPT(" ",SOURCE!$U$2-LEN(SOURCE!I783)), "")&amp;
      SOURCE!J783&amp;      IF(SOURCE!$V$2-LEN(SOURCE!J783) &gt;= 0, REPT(" ",SOURCE!$V$2-LEN(SOURCE!J783)), "")&amp;
  " | "&amp; SOURCE!K783&amp;      IF(SOURCE!$X$2-LEN(SOURCE!K783) &gt;= 0, REPT(" ",SOURCE!$X$2-LEN(SOURCE!K783)), "")&amp;
      "},"&amp;IF(SOURCE!L783&lt;&gt;"",""&amp;SOURCE!L783,"")
 )
)
)</f>
        <v>/*  759 */  { addItemToBuffer,              ITM_Z_ACUTE,                 STD_Z_ACUTE,                                   STD_Z_ACUTE,                                   (0 &lt;&lt; TAM_MAX_BITS) |     0, CAT_AINT | SLS_UNCHANGED | US_UNCHANGED},</v>
      </c>
    </row>
    <row r="784" spans="1:1">
      <c r="A784" s="155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",SOURCE!$R$2-LEN(SOURCE!F784)+2), "")&amp;"("&amp;
      SUBSTITUTE(TEXT(SOURCE!G784,"??0"),"  ","")&amp;" &lt;&lt; TAM_MAX_BITS) |"&amp; IF(SOURCE!$S$2-3 &gt;= 0, REPT(" ",SOURCE!$S$2-5+4+1-1-LEN(SUBSTITUTE(SUBSTITUTE(TEXT(SOURCE!H784,"????0"),"  ","")," ",""))), "")&amp;
      SUBSTITUTE(SUBSTITUTE(TEXT(SOURCE!H784,"????0"),"  ","")," ","")&amp;","&amp; IF(SOURCE!$T$2-3 &gt;= 0, REPT(" ",SOURCE!$T$2-3-5), "")&amp;
      SOURCE!I784&amp;" | "&amp; IF(SOURCE!$U$2-LEN(SOURCE!I784) &gt;= 0, REPT(" ",SOURCE!$U$2-LEN(SOURCE!I784)), "")&amp;
      SOURCE!J784&amp;      IF(SOURCE!$V$2-LEN(SOURCE!J784) &gt;= 0, REPT(" ",SOURCE!$V$2-LEN(SOURCE!J784)), "")&amp;
  " | "&amp; SOURCE!K784&amp;      IF(SOURCE!$X$2-LEN(SOURCE!K784) &gt;= 0, REPT(" ",SOURCE!$X$2-LEN(SOURCE!K784)), "")&amp;
      "},"&amp;IF(SOURCE!L784&lt;&gt;"",""&amp;SOURCE!L784,"")
 )
)
)</f>
        <v>/*  760 */  { addItemToBuffer,              ITM_Z_CARON,                 STD_Z_CARON,                                   STD_Z_CARON,                                   (0 &lt;&lt; TAM_MAX_BITS) |     0, CAT_AINT | SLS_UNCHANGED | US_UNCHANGED},</v>
      </c>
    </row>
    <row r="785" spans="1:1">
      <c r="A785" s="155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",SOURCE!$R$2-LEN(SOURCE!F785)+2), "")&amp;"("&amp;
      SUBSTITUTE(TEXT(SOURCE!G785,"??0"),"  ","")&amp;" &lt;&lt; TAM_MAX_BITS) |"&amp; IF(SOURCE!$S$2-3 &gt;= 0, REPT(" ",SOURCE!$S$2-5+4+1-1-LEN(SUBSTITUTE(SUBSTITUTE(TEXT(SOURCE!H785,"????0"),"  ","")," ",""))), "")&amp;
      SUBSTITUTE(SUBSTITUTE(TEXT(SOURCE!H785,"????0"),"  ","")," ","")&amp;","&amp; IF(SOURCE!$T$2-3 &gt;= 0, REPT(" ",SOURCE!$T$2-3-5), "")&amp;
      SOURCE!I785&amp;" | "&amp; IF(SOURCE!$U$2-LEN(SOURCE!I785) &gt;= 0, REPT(" ",SOURCE!$U$2-LEN(SOURCE!I785)), "")&amp;
      SOURCE!J785&amp;      IF(SOURCE!$V$2-LEN(SOURCE!J785) &gt;= 0, REPT(" ",SOURCE!$V$2-LEN(SOURCE!J785)), "")&amp;
  " | "&amp; SOURCE!K785&amp;      IF(SOURCE!$X$2-LEN(SOURCE!K785) &gt;= 0, REPT(" ",SOURCE!$X$2-LEN(SOURCE!K785)), "")&amp;
      "},"&amp;IF(SOURCE!L785&lt;&gt;"",""&amp;SOURCE!L785,"")
 )
)
)</f>
        <v>/*  761 */  { addItemToBuffer,              ITM_Z_DOT,                   STD_Z_DOT,                                     STD_Z_DOT,                                     (0 &lt;&lt; TAM_MAX_BITS) |     0, CAT_AINT | SLS_UNCHANGED | US_UNCHANGED},</v>
      </c>
    </row>
    <row r="786" spans="1:1">
      <c r="A786" s="155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",SOURCE!$R$2-LEN(SOURCE!F786)+2), "")&amp;"("&amp;
      SUBSTITUTE(TEXT(SOURCE!G786,"??0"),"  ","")&amp;" &lt;&lt; TAM_MAX_BITS) |"&amp; IF(SOURCE!$S$2-3 &gt;= 0, REPT(" ",SOURCE!$S$2-5+4+1-1-LEN(SUBSTITUTE(SUBSTITUTE(TEXT(SOURCE!H786,"????0"),"  ","")," ",""))), "")&amp;
      SUBSTITUTE(SUBSTITUTE(TEXT(SOURCE!H786,"????0"),"  ","")," ","")&amp;","&amp; IF(SOURCE!$T$2-3 &gt;= 0, REPT(" ",SOURCE!$T$2-3-5), "")&amp;
      SOURCE!I786&amp;" | "&amp; IF(SOURCE!$U$2-LEN(SOURCE!I786) &gt;= 0, REPT(" ",SOURCE!$U$2-LEN(SOURCE!I786)), "")&amp;
      SOURCE!J786&amp;      IF(SOURCE!$V$2-LEN(SOURCE!J786) &gt;= 0, REPT(" ",SOURCE!$V$2-LEN(SOURCE!J786)), "")&amp;
  " | "&amp; SOURCE!K786&amp;      IF(SOURCE!$X$2-LEN(SOURCE!K786) &gt;= 0, REPT(" ",SOURCE!$X$2-LEN(SOURCE!K786)), "")&amp;
      "},"&amp;IF(SOURCE!L786&lt;&gt;"",""&amp;SOURCE!L786,"")
 )
)
)</f>
        <v>/*  762 */  { itemToBeCoded,                NOPARAM,                     "0762",                                        "0762",                                        (0 &lt;&lt; TAM_MAX_BITS) |     0, CAT_FREE | SLS_UNCHANGED | US_UNCHANGED},</v>
      </c>
    </row>
    <row r="787" spans="1:1">
      <c r="A787" s="155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",SOURCE!$R$2-LEN(SOURCE!F787)+2), "")&amp;"("&amp;
      SUBSTITUTE(TEXT(SOURCE!G787,"??0"),"  ","")&amp;" &lt;&lt; TAM_MAX_BITS) |"&amp; IF(SOURCE!$S$2-3 &gt;= 0, REPT(" ",SOURCE!$S$2-5+4+1-1-LEN(SUBSTITUTE(SUBSTITUTE(TEXT(SOURCE!H787,"????0"),"  ","")," ",""))), "")&amp;
      SUBSTITUTE(SUBSTITUTE(TEXT(SOURCE!H787,"????0"),"  ","")," ","")&amp;","&amp; IF(SOURCE!$T$2-3 &gt;= 0, REPT(" ",SOURCE!$T$2-3-5), "")&amp;
      SOURCE!I787&amp;" | "&amp; IF(SOURCE!$U$2-LEN(SOURCE!I787) &gt;= 0, REPT(" ",SOURCE!$U$2-LEN(SOURCE!I787)), "")&amp;
      SOURCE!J787&amp;      IF(SOURCE!$V$2-LEN(SOURCE!J787) &gt;= 0, REPT(" ",SOURCE!$V$2-LEN(SOURCE!J787)), "")&amp;
  " | "&amp; SOURCE!K787&amp;      IF(SOURCE!$X$2-LEN(SOURCE!K787) &gt;= 0, REPT(" ",SOURCE!$X$2-LEN(SOURCE!K787)), "")&amp;
      "},"&amp;IF(SOURCE!L787&lt;&gt;"",""&amp;SOURCE!L787,"")
 )
)
)</f>
        <v>/*  763 */  { itemToBeCoded,                NOPARAM,                     "0763",                                        "0763",                                        (0 &lt;&lt; TAM_MAX_BITS) |     0, CAT_FREE | SLS_UNCHANGED | US_UNCHANGED},</v>
      </c>
    </row>
    <row r="788" spans="1:1">
      <c r="A788" s="155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",SOURCE!$R$2-LEN(SOURCE!F788)+2), "")&amp;"("&amp;
      SUBSTITUTE(TEXT(SOURCE!G788,"??0"),"  ","")&amp;" &lt;&lt; TAM_MAX_BITS) |"&amp; IF(SOURCE!$S$2-3 &gt;= 0, REPT(" ",SOURCE!$S$2-5+4+1-1-LEN(SUBSTITUTE(SUBSTITUTE(TEXT(SOURCE!H788,"????0"),"  ","")," ",""))), "")&amp;
      SUBSTITUTE(SUBSTITUTE(TEXT(SOURCE!H788,"????0"),"  ","")," ","")&amp;","&amp; IF(SOURCE!$T$2-3 &gt;= 0, REPT(" ",SOURCE!$T$2-3-5), "")&amp;
      SOURCE!I788&amp;" | "&amp; IF(SOURCE!$U$2-LEN(SOURCE!I788) &gt;= 0, REPT(" ",SOURCE!$U$2-LEN(SOURCE!I788)), "")&amp;
      SOURCE!J788&amp;      IF(SOURCE!$V$2-LEN(SOURCE!J788) &gt;= 0, REPT(" ",SOURCE!$V$2-LEN(SOURCE!J788)), "")&amp;
  " | "&amp; SOURCE!K788&amp;      IF(SOURCE!$X$2-LEN(SOURCE!K788) &gt;= 0, REPT(" ",SOURCE!$X$2-LEN(SOURCE!K788)), "")&amp;
      "},"&amp;IF(SOURCE!L788&lt;&gt;"",""&amp;SOURCE!L788,"")
 )
)
)</f>
        <v>/*  764 */  { itemToBeCoded,                NOPARAM,                     "0764",                                        "0764",                                        (0 &lt;&lt; TAM_MAX_BITS) |     0, CAT_FREE | SLS_UNCHANGED | US_UNCHANGED},</v>
      </c>
    </row>
    <row r="789" spans="1:1">
      <c r="A789" s="155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",SOURCE!$R$2-LEN(SOURCE!F789)+2), "")&amp;"("&amp;
      SUBSTITUTE(TEXT(SOURCE!G789,"??0"),"  ","")&amp;" &lt;&lt; TAM_MAX_BITS) |"&amp; IF(SOURCE!$S$2-3 &gt;= 0, REPT(" ",SOURCE!$S$2-5+4+1-1-LEN(SUBSTITUTE(SUBSTITUTE(TEXT(SOURCE!H789,"????0"),"  ","")," ",""))), "")&amp;
      SUBSTITUTE(SUBSTITUTE(TEXT(SOURCE!H789,"????0"),"  ","")," ","")&amp;","&amp; IF(SOURCE!$T$2-3 &gt;= 0, REPT(" ",SOURCE!$T$2-3-5), "")&amp;
      SOURCE!I789&amp;" | "&amp; IF(SOURCE!$U$2-LEN(SOURCE!I789) &gt;= 0, REPT(" ",SOURCE!$U$2-LEN(SOURCE!I789)), "")&amp;
      SOURCE!J789&amp;      IF(SOURCE!$V$2-LEN(SOURCE!J789) &gt;= 0, REPT(" ",SOURCE!$V$2-LEN(SOURCE!J789)), "")&amp;
  " | "&amp; SOURCE!K789&amp;      IF(SOURCE!$X$2-LEN(SOURCE!K789) &gt;= 0, REPT(" ",SOURCE!$X$2-LEN(SOURCE!K789)), "")&amp;
      "},"&amp;IF(SOURCE!L789&lt;&gt;"",""&amp;SOURCE!L789,"")
 )
)
)</f>
        <v>/*  765 */  { itemToBeCoded,                NOPARAM,                     "0765",                                        "0765",                                        (0 &lt;&lt; TAM_MAX_BITS) |     0, CAT_FREE | SLS_UNCHANGED | US_UNCHANGED},</v>
      </c>
    </row>
    <row r="790" spans="1:1">
      <c r="A790" s="155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",SOURCE!$R$2-LEN(SOURCE!F790)+2), "")&amp;"("&amp;
      SUBSTITUTE(TEXT(SOURCE!G790,"??0"),"  ","")&amp;" &lt;&lt; TAM_MAX_BITS) |"&amp; IF(SOURCE!$S$2-3 &gt;= 0, REPT(" ",SOURCE!$S$2-5+4+1-1-LEN(SUBSTITUTE(SUBSTITUTE(TEXT(SOURCE!H790,"????0"),"  ","")," ",""))), "")&amp;
      SUBSTITUTE(SUBSTITUTE(TEXT(SOURCE!H790,"????0"),"  ","")," ","")&amp;","&amp; IF(SOURCE!$T$2-3 &gt;= 0, REPT(" ",SOURCE!$T$2-3-5), "")&amp;
      SOURCE!I790&amp;" | "&amp; IF(SOURCE!$U$2-LEN(SOURCE!I790) &gt;= 0, REPT(" ",SOURCE!$U$2-LEN(SOURCE!I790)), "")&amp;
      SOURCE!J790&amp;      IF(SOURCE!$V$2-LEN(SOURCE!J790) &gt;= 0, REPT(" ",SOURCE!$V$2-LEN(SOURCE!J790)), "")&amp;
  " | "&amp; SOURCE!K790&amp;      IF(SOURCE!$X$2-LEN(SOURCE!K790) &gt;= 0, REPT(" ",SOURCE!$X$2-LEN(SOURCE!K790)), "")&amp;
      "},"&amp;IF(SOURCE!L790&lt;&gt;"",""&amp;SOURCE!L790,"")
 )
)
)</f>
        <v>/*  766 */  { itemToBeCoded,                NOPARAM,                     "0766",                                        "0766",                                        (0 &lt;&lt; TAM_MAX_BITS) |     0, CAT_FREE | SLS_UNCHANGED | US_UNCHANGED},</v>
      </c>
    </row>
    <row r="791" spans="1:1">
      <c r="A791" s="155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",SOURCE!$R$2-LEN(SOURCE!F791)+2), "")&amp;"("&amp;
      SUBSTITUTE(TEXT(SOURCE!G791,"??0"),"  ","")&amp;" &lt;&lt; TAM_MAX_BITS) |"&amp; IF(SOURCE!$S$2-3 &gt;= 0, REPT(" ",SOURCE!$S$2-5+4+1-1-LEN(SUBSTITUTE(SUBSTITUTE(TEXT(SOURCE!H791,"????0"),"  ","")," ",""))), "")&amp;
      SUBSTITUTE(SUBSTITUTE(TEXT(SOURCE!H791,"????0"),"  ","")," ","")&amp;","&amp; IF(SOURCE!$T$2-3 &gt;= 0, REPT(" ",SOURCE!$T$2-3-5), "")&amp;
      SOURCE!I791&amp;" | "&amp; IF(SOURCE!$U$2-LEN(SOURCE!I791) &gt;= 0, REPT(" ",SOURCE!$U$2-LEN(SOURCE!I791)), "")&amp;
      SOURCE!J791&amp;      IF(SOURCE!$V$2-LEN(SOURCE!J791) &gt;= 0, REPT(" ",SOURCE!$V$2-LEN(SOURCE!J791)), "")&amp;
  " | "&amp; SOURCE!K791&amp;      IF(SOURCE!$X$2-LEN(SOURCE!K791) &gt;= 0, REPT(" ",SOURCE!$X$2-LEN(SOURCE!K791)), "")&amp;
      "},"&amp;IF(SOURCE!L791&lt;&gt;"",""&amp;SOURCE!L791,"")
 )
)
)</f>
        <v>/*  767 */  { itemToBeCoded,                NOPARAM,                     "0767",                                        "0767",                                        (0 &lt;&lt; TAM_MAX_BITS) |     0, CAT_FREE | SLS_UNCHANGED | US_UNCHANGED},</v>
      </c>
    </row>
    <row r="792" spans="1:1">
      <c r="A792" s="155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",SOURCE!$R$2-LEN(SOURCE!F792)+2), "")&amp;"("&amp;
      SUBSTITUTE(TEXT(SOURCE!G792,"??0"),"  ","")&amp;" &lt;&lt; TAM_MAX_BITS) |"&amp; IF(SOURCE!$S$2-3 &gt;= 0, REPT(" ",SOURCE!$S$2-5+4+1-1-LEN(SUBSTITUTE(SUBSTITUTE(TEXT(SOURCE!H792,"????0"),"  ","")," ",""))), "")&amp;
      SUBSTITUTE(SUBSTITUTE(TEXT(SOURCE!H792,"????0"),"  ","")," ","")&amp;","&amp; IF(SOURCE!$T$2-3 &gt;= 0, REPT(" ",SOURCE!$T$2-3-5), "")&amp;
      SOURCE!I792&amp;" | "&amp; IF(SOURCE!$U$2-LEN(SOURCE!I792) &gt;= 0, REPT(" ",SOURCE!$U$2-LEN(SOURCE!I792)), "")&amp;
      SOURCE!J792&amp;      IF(SOURCE!$V$2-LEN(SOURCE!J792) &gt;= 0, REPT(" ",SOURCE!$V$2-LEN(SOURCE!J792)), "")&amp;
  " | "&amp; SOURCE!K792&amp;      IF(SOURCE!$X$2-LEN(SOURCE!K792) &gt;= 0, REPT(" ",SOURCE!$X$2-LEN(SOURCE!K792)), "")&amp;
      "},"&amp;IF(SOURCE!L792&lt;&gt;"",""&amp;SOURCE!L792,"")
 )
)
)</f>
        <v>/*  768 */  { addItemToBuffer,              ITM_a_MACRON,                STD_a_MACRON,                                  STD_a_MACRON,                                  (0 &lt;&lt; TAM_MAX_BITS) |     0, CAT_aint | SLS_UNCHANGED | US_UNCHANGED},</v>
      </c>
    </row>
    <row r="793" spans="1:1">
      <c r="A793" s="155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",SOURCE!$R$2-LEN(SOURCE!F793)+2), "")&amp;"("&amp;
      SUBSTITUTE(TEXT(SOURCE!G793,"??0"),"  ","")&amp;" &lt;&lt; TAM_MAX_BITS) |"&amp; IF(SOURCE!$S$2-3 &gt;= 0, REPT(" ",SOURCE!$S$2-5+4+1-1-LEN(SUBSTITUTE(SUBSTITUTE(TEXT(SOURCE!H793,"????0"),"  ","")," ",""))), "")&amp;
      SUBSTITUTE(SUBSTITUTE(TEXT(SOURCE!H793,"????0"),"  ","")," ","")&amp;","&amp; IF(SOURCE!$T$2-3 &gt;= 0, REPT(" ",SOURCE!$T$2-3-5), "")&amp;
      SOURCE!I793&amp;" | "&amp; IF(SOURCE!$U$2-LEN(SOURCE!I793) &gt;= 0, REPT(" ",SOURCE!$U$2-LEN(SOURCE!I793)), "")&amp;
      SOURCE!J793&amp;      IF(SOURCE!$V$2-LEN(SOURCE!J793) &gt;= 0, REPT(" ",SOURCE!$V$2-LEN(SOURCE!J793)), "")&amp;
  " | "&amp; SOURCE!K793&amp;      IF(SOURCE!$X$2-LEN(SOURCE!K793) &gt;= 0, REPT(" ",SOURCE!$X$2-LEN(SOURCE!K793)), "")&amp;
      "},"&amp;IF(SOURCE!L793&lt;&gt;"",""&amp;SOURCE!L793,"")
 )
)
)</f>
        <v>/*  769 */  { addItemToBuffer,              ITM_a_ACUTE,                 STD_a_ACUTE,                                   STD_a_ACUTE,                                   (0 &lt;&lt; TAM_MAX_BITS) |     0, CAT_aint | SLS_UNCHANGED | US_UNCHANGED},</v>
      </c>
    </row>
    <row r="794" spans="1:1">
      <c r="A794" s="155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",SOURCE!$R$2-LEN(SOURCE!F794)+2), "")&amp;"("&amp;
      SUBSTITUTE(TEXT(SOURCE!G794,"??0"),"  ","")&amp;" &lt;&lt; TAM_MAX_BITS) |"&amp; IF(SOURCE!$S$2-3 &gt;= 0, REPT(" ",SOURCE!$S$2-5+4+1-1-LEN(SUBSTITUTE(SUBSTITUTE(TEXT(SOURCE!H794,"????0"),"  ","")," ",""))), "")&amp;
      SUBSTITUTE(SUBSTITUTE(TEXT(SOURCE!H794,"????0"),"  ","")," ","")&amp;","&amp; IF(SOURCE!$T$2-3 &gt;= 0, REPT(" ",SOURCE!$T$2-3-5), "")&amp;
      SOURCE!I794&amp;" | "&amp; IF(SOURCE!$U$2-LEN(SOURCE!I794) &gt;= 0, REPT(" ",SOURCE!$U$2-LEN(SOURCE!I794)), "")&amp;
      SOURCE!J794&amp;      IF(SOURCE!$V$2-LEN(SOURCE!J794) &gt;= 0, REPT(" ",SOURCE!$V$2-LEN(SOURCE!J794)), "")&amp;
  " | "&amp; SOURCE!K794&amp;      IF(SOURCE!$X$2-LEN(SOURCE!K794) &gt;= 0, REPT(" ",SOURCE!$X$2-LEN(SOURCE!K794)), "")&amp;
      "},"&amp;IF(SOURCE!L794&lt;&gt;"",""&amp;SOURCE!L794,"")
 )
)
)</f>
        <v>/*  770 */  { addItemToBuffer,              ITM_a_BREVE,                 STD_a_BREVE,                                   STD_a_BREVE,                                   (0 &lt;&lt; TAM_MAX_BITS) |     0, CAT_aint | SLS_UNCHANGED | US_UNCHANGED},</v>
      </c>
    </row>
    <row r="795" spans="1:1">
      <c r="A795" s="155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",SOURCE!$R$2-LEN(SOURCE!F795)+2), "")&amp;"("&amp;
      SUBSTITUTE(TEXT(SOURCE!G795,"??0"),"  ","")&amp;" &lt;&lt; TAM_MAX_BITS) |"&amp; IF(SOURCE!$S$2-3 &gt;= 0, REPT(" ",SOURCE!$S$2-5+4+1-1-LEN(SUBSTITUTE(SUBSTITUTE(TEXT(SOURCE!H795,"????0"),"  ","")," ",""))), "")&amp;
      SUBSTITUTE(SUBSTITUTE(TEXT(SOURCE!H795,"????0"),"  ","")," ","")&amp;","&amp; IF(SOURCE!$T$2-3 &gt;= 0, REPT(" ",SOURCE!$T$2-3-5), "")&amp;
      SOURCE!I795&amp;" | "&amp; IF(SOURCE!$U$2-LEN(SOURCE!I795) &gt;= 0, REPT(" ",SOURCE!$U$2-LEN(SOURCE!I795)), "")&amp;
      SOURCE!J795&amp;      IF(SOURCE!$V$2-LEN(SOURCE!J795) &gt;= 0, REPT(" ",SOURCE!$V$2-LEN(SOURCE!J795)), "")&amp;
  " | "&amp; SOURCE!K795&amp;      IF(SOURCE!$X$2-LEN(SOURCE!K795) &gt;= 0, REPT(" ",SOURCE!$X$2-LEN(SOURCE!K795)), "")&amp;
      "},"&amp;IF(SOURCE!L795&lt;&gt;"",""&amp;SOURCE!L795,"")
 )
)
)</f>
        <v>/*  771 */  { addItemToBuffer,              ITM_a_GRAVE,                 STD_a_GRAVE,                                   STD_a_GRAVE,                                   (0 &lt;&lt; TAM_MAX_BITS) |     0, CAT_aint | SLS_UNCHANGED | US_UNCHANGED},</v>
      </c>
    </row>
    <row r="796" spans="1:1">
      <c r="A796" s="155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",SOURCE!$R$2-LEN(SOURCE!F796)+2), "")&amp;"("&amp;
      SUBSTITUTE(TEXT(SOURCE!G796,"??0"),"  ","")&amp;" &lt;&lt; TAM_MAX_BITS) |"&amp; IF(SOURCE!$S$2-3 &gt;= 0, REPT(" ",SOURCE!$S$2-5+4+1-1-LEN(SUBSTITUTE(SUBSTITUTE(TEXT(SOURCE!H796,"????0"),"  ","")," ",""))), "")&amp;
      SUBSTITUTE(SUBSTITUTE(TEXT(SOURCE!H796,"????0"),"  ","")," ","")&amp;","&amp; IF(SOURCE!$T$2-3 &gt;= 0, REPT(" ",SOURCE!$T$2-3-5), "")&amp;
      SOURCE!I796&amp;" | "&amp; IF(SOURCE!$U$2-LEN(SOURCE!I796) &gt;= 0, REPT(" ",SOURCE!$U$2-LEN(SOURCE!I796)), "")&amp;
      SOURCE!J796&amp;      IF(SOURCE!$V$2-LEN(SOURCE!J796) &gt;= 0, REPT(" ",SOURCE!$V$2-LEN(SOURCE!J796)), "")&amp;
  " | "&amp; SOURCE!K796&amp;      IF(SOURCE!$X$2-LEN(SOURCE!K796) &gt;= 0, REPT(" ",SOURCE!$X$2-LEN(SOURCE!K796)), "")&amp;
      "},"&amp;IF(SOURCE!L796&lt;&gt;"",""&amp;SOURCE!L796,"")
 )
)
)</f>
        <v>/*  772 */  { addItemToBuffer,              ITM_a_DIARESIS,              STD_a_DIARESIS,                                STD_a_DIARESIS,                                (0 &lt;&lt; TAM_MAX_BITS) |     0, CAT_aint | SLS_UNCHANGED | US_UNCHANGED},</v>
      </c>
    </row>
    <row r="797" spans="1:1">
      <c r="A797" s="155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",SOURCE!$R$2-LEN(SOURCE!F797)+2), "")&amp;"("&amp;
      SUBSTITUTE(TEXT(SOURCE!G797,"??0"),"  ","")&amp;" &lt;&lt; TAM_MAX_BITS) |"&amp; IF(SOURCE!$S$2-3 &gt;= 0, REPT(" ",SOURCE!$S$2-5+4+1-1-LEN(SUBSTITUTE(SUBSTITUTE(TEXT(SOURCE!H797,"????0"),"  ","")," ",""))), "")&amp;
      SUBSTITUTE(SUBSTITUTE(TEXT(SOURCE!H797,"????0"),"  ","")," ","")&amp;","&amp; IF(SOURCE!$T$2-3 &gt;= 0, REPT(" ",SOURCE!$T$2-3-5), "")&amp;
      SOURCE!I797&amp;" | "&amp; IF(SOURCE!$U$2-LEN(SOURCE!I797) &gt;= 0, REPT(" ",SOURCE!$U$2-LEN(SOURCE!I797)), "")&amp;
      SOURCE!J797&amp;      IF(SOURCE!$V$2-LEN(SOURCE!J797) &gt;= 0, REPT(" ",SOURCE!$V$2-LEN(SOURCE!J797)), "")&amp;
  " | "&amp; SOURCE!K797&amp;      IF(SOURCE!$X$2-LEN(SOURCE!K797) &gt;= 0, REPT(" ",SOURCE!$X$2-LEN(SOURCE!K797)), "")&amp;
      "},"&amp;IF(SOURCE!L797&lt;&gt;"",""&amp;SOURCE!L797,"")
 )
)
)</f>
        <v>/*  773 */  { addItemToBuffer,              ITM_a_TILDE,                 STD_a_TILDE,                                   STD_a_TILDE,                                   (0 &lt;&lt; TAM_MAX_BITS) |     0, CAT_aint | SLS_UNCHANGED | US_UNCHANGED},</v>
      </c>
    </row>
    <row r="798" spans="1:1">
      <c r="A798" s="155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",SOURCE!$R$2-LEN(SOURCE!F798)+2), "")&amp;"("&amp;
      SUBSTITUTE(TEXT(SOURCE!G798,"??0"),"  ","")&amp;" &lt;&lt; TAM_MAX_BITS) |"&amp; IF(SOURCE!$S$2-3 &gt;= 0, REPT(" ",SOURCE!$S$2-5+4+1-1-LEN(SUBSTITUTE(SUBSTITUTE(TEXT(SOURCE!H798,"????0"),"  ","")," ",""))), "")&amp;
      SUBSTITUTE(SUBSTITUTE(TEXT(SOURCE!H798,"????0"),"  ","")," ","")&amp;","&amp; IF(SOURCE!$T$2-3 &gt;= 0, REPT(" ",SOURCE!$T$2-3-5), "")&amp;
      SOURCE!I798&amp;" | "&amp; IF(SOURCE!$U$2-LEN(SOURCE!I798) &gt;= 0, REPT(" ",SOURCE!$U$2-LEN(SOURCE!I798)), "")&amp;
      SOURCE!J798&amp;      IF(SOURCE!$V$2-LEN(SOURCE!J798) &gt;= 0, REPT(" ",SOURCE!$V$2-LEN(SOURCE!J798)), "")&amp;
  " | "&amp; SOURCE!K798&amp;      IF(SOURCE!$X$2-LEN(SOURCE!K798) &gt;= 0, REPT(" ",SOURCE!$X$2-LEN(SOURCE!K798)), "")&amp;
      "},"&amp;IF(SOURCE!L798&lt;&gt;"",""&amp;SOURCE!L798,"")
 )
)
)</f>
        <v>/*  774 */  { addItemToBuffer,              ITM_a_CIRC,                  STD_a_CIRC,                                    STD_a_CIRC,                                    (0 &lt;&lt; TAM_MAX_BITS) |     0, CAT_aint | SLS_UNCHANGED | US_UNCHANGED},</v>
      </c>
    </row>
    <row r="799" spans="1:1">
      <c r="A799" s="155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",SOURCE!$R$2-LEN(SOURCE!F799)+2), "")&amp;"("&amp;
      SUBSTITUTE(TEXT(SOURCE!G799,"??0"),"  ","")&amp;" &lt;&lt; TAM_MAX_BITS) |"&amp; IF(SOURCE!$S$2-3 &gt;= 0, REPT(" ",SOURCE!$S$2-5+4+1-1-LEN(SUBSTITUTE(SUBSTITUTE(TEXT(SOURCE!H799,"????0"),"  ","")," ",""))), "")&amp;
      SUBSTITUTE(SUBSTITUTE(TEXT(SOURCE!H799,"????0"),"  ","")," ","")&amp;","&amp; IF(SOURCE!$T$2-3 &gt;= 0, REPT(" ",SOURCE!$T$2-3-5), "")&amp;
      SOURCE!I799&amp;" | "&amp; IF(SOURCE!$U$2-LEN(SOURCE!I799) &gt;= 0, REPT(" ",SOURCE!$U$2-LEN(SOURCE!I799)), "")&amp;
      SOURCE!J799&amp;      IF(SOURCE!$V$2-LEN(SOURCE!J799) &gt;= 0, REPT(" ",SOURCE!$V$2-LEN(SOURCE!J799)), "")&amp;
  " | "&amp; SOURCE!K799&amp;      IF(SOURCE!$X$2-LEN(SOURCE!K799) &gt;= 0, REPT(" ",SOURCE!$X$2-LEN(SOURCE!K799)), "")&amp;
      "},"&amp;IF(SOURCE!L799&lt;&gt;"",""&amp;SOURCE!L799,"")
 )
)
)</f>
        <v>/*  775 */  { addItemToBuffer,              ITM_a_RING,                  STD_a_RING,                                    STD_a_RING,                                    (0 &lt;&lt; TAM_MAX_BITS) |     0, CAT_aint | SLS_UNCHANGED | US_UNCHANGED},</v>
      </c>
    </row>
    <row r="800" spans="1:1">
      <c r="A800" s="155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",SOURCE!$R$2-LEN(SOURCE!F800)+2), "")&amp;"("&amp;
      SUBSTITUTE(TEXT(SOURCE!G800,"??0"),"  ","")&amp;" &lt;&lt; TAM_MAX_BITS) |"&amp; IF(SOURCE!$S$2-3 &gt;= 0, REPT(" ",SOURCE!$S$2-5+4+1-1-LEN(SUBSTITUTE(SUBSTITUTE(TEXT(SOURCE!H800,"????0"),"  ","")," ",""))), "")&amp;
      SUBSTITUTE(SUBSTITUTE(TEXT(SOURCE!H800,"????0"),"  ","")," ","")&amp;","&amp; IF(SOURCE!$T$2-3 &gt;= 0, REPT(" ",SOURCE!$T$2-3-5), "")&amp;
      SOURCE!I800&amp;" | "&amp; IF(SOURCE!$U$2-LEN(SOURCE!I800) &gt;= 0, REPT(" ",SOURCE!$U$2-LEN(SOURCE!I800)), "")&amp;
      SOURCE!J800&amp;      IF(SOURCE!$V$2-LEN(SOURCE!J800) &gt;= 0, REPT(" ",SOURCE!$V$2-LEN(SOURCE!J800)), "")&amp;
  " | "&amp; SOURCE!K800&amp;      IF(SOURCE!$X$2-LEN(SOURCE!K800) &gt;= 0, REPT(" ",SOURCE!$X$2-LEN(SOURCE!K800)), "")&amp;
      "},"&amp;IF(SOURCE!L800&lt;&gt;"",""&amp;SOURCE!L800,"")
 )
)
)</f>
        <v>/*  776 */  { addItemToBuffer,              ITM_ae,                      STD_ae,                                        STD_ae,                                        (0 &lt;&lt; TAM_MAX_BITS) |     0, CAT_aint | SLS_UNCHANGED | US_UNCHANGED},</v>
      </c>
    </row>
    <row r="801" spans="1:1">
      <c r="A801" s="155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",SOURCE!$R$2-LEN(SOURCE!F801)+2), "")&amp;"("&amp;
      SUBSTITUTE(TEXT(SOURCE!G801,"??0"),"  ","")&amp;" &lt;&lt; TAM_MAX_BITS) |"&amp; IF(SOURCE!$S$2-3 &gt;= 0, REPT(" ",SOURCE!$S$2-5+4+1-1-LEN(SUBSTITUTE(SUBSTITUTE(TEXT(SOURCE!H801,"????0"),"  ","")," ",""))), "")&amp;
      SUBSTITUTE(SUBSTITUTE(TEXT(SOURCE!H801,"????0"),"  ","")," ","")&amp;","&amp; IF(SOURCE!$T$2-3 &gt;= 0, REPT(" ",SOURCE!$T$2-3-5), "")&amp;
      SOURCE!I801&amp;" | "&amp; IF(SOURCE!$U$2-LEN(SOURCE!I801) &gt;= 0, REPT(" ",SOURCE!$U$2-LEN(SOURCE!I801)), "")&amp;
      SOURCE!J801&amp;      IF(SOURCE!$V$2-LEN(SOURCE!J801) &gt;= 0, REPT(" ",SOURCE!$V$2-LEN(SOURCE!J801)), "")&amp;
  " | "&amp; SOURCE!K801&amp;      IF(SOURCE!$X$2-LEN(SOURCE!K801) &gt;= 0, REPT(" ",SOURCE!$X$2-LEN(SOURCE!K801)), "")&amp;
      "},"&amp;IF(SOURCE!L801&lt;&gt;"",""&amp;SOURCE!L801,"")
 )
)
)</f>
        <v>/*  777 */  { addItemToBuffer,              ITM_a_OGONEK,                STD_a_OGONEK,                                  STD_a_OGONEK,                                  (0 &lt;&lt; TAM_MAX_BITS) |     0, CAT_aint | SLS_UNCHANGED | US_UNCHANGED},</v>
      </c>
    </row>
    <row r="802" spans="1:1">
      <c r="A802" s="155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",SOURCE!$R$2-LEN(SOURCE!F802)+2), "")&amp;"("&amp;
      SUBSTITUTE(TEXT(SOURCE!G802,"??0"),"  ","")&amp;" &lt;&lt; TAM_MAX_BITS) |"&amp; IF(SOURCE!$S$2-3 &gt;= 0, REPT(" ",SOURCE!$S$2-5+4+1-1-LEN(SUBSTITUTE(SUBSTITUTE(TEXT(SOURCE!H802,"????0"),"  ","")," ",""))), "")&amp;
      SUBSTITUTE(SUBSTITUTE(TEXT(SOURCE!H802,"????0"),"  ","")," ","")&amp;","&amp; IF(SOURCE!$T$2-3 &gt;= 0, REPT(" ",SOURCE!$T$2-3-5), "")&amp;
      SOURCE!I802&amp;" | "&amp; IF(SOURCE!$U$2-LEN(SOURCE!I802) &gt;= 0, REPT(" ",SOURCE!$U$2-LEN(SOURCE!I802)), "")&amp;
      SOURCE!J802&amp;      IF(SOURCE!$V$2-LEN(SOURCE!J802) &gt;= 0, REPT(" ",SOURCE!$V$2-LEN(SOURCE!J802)), "")&amp;
  " | "&amp; SOURCE!K802&amp;      IF(SOURCE!$X$2-LEN(SOURCE!K802) &gt;= 0, REPT(" ",SOURCE!$X$2-LEN(SOURCE!K802)), "")&amp;
      "},"&amp;IF(SOURCE!L802&lt;&gt;"",""&amp;SOURCE!L802,"")
 )
)
)</f>
        <v>/*  778 */  { addItemToBuffer,              ITM_c_ACUTE,                 STD_c_ACUTE,                                   STD_c_ACUTE,                                   (0 &lt;&lt; TAM_MAX_BITS) |     0, CAT_aint | SLS_UNCHANGED | US_UNCHANGED},</v>
      </c>
    </row>
    <row r="803" spans="1:1">
      <c r="A803" s="155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",SOURCE!$R$2-LEN(SOURCE!F803)+2), "")&amp;"("&amp;
      SUBSTITUTE(TEXT(SOURCE!G803,"??0"),"  ","")&amp;" &lt;&lt; TAM_MAX_BITS) |"&amp; IF(SOURCE!$S$2-3 &gt;= 0, REPT(" ",SOURCE!$S$2-5+4+1-1-LEN(SUBSTITUTE(SUBSTITUTE(TEXT(SOURCE!H803,"????0"),"  ","")," ",""))), "")&amp;
      SUBSTITUTE(SUBSTITUTE(TEXT(SOURCE!H803,"????0"),"  ","")," ","")&amp;","&amp; IF(SOURCE!$T$2-3 &gt;= 0, REPT(" ",SOURCE!$T$2-3-5), "")&amp;
      SOURCE!I803&amp;" | "&amp; IF(SOURCE!$U$2-LEN(SOURCE!I803) &gt;= 0, REPT(" ",SOURCE!$U$2-LEN(SOURCE!I803)), "")&amp;
      SOURCE!J803&amp;      IF(SOURCE!$V$2-LEN(SOURCE!J803) &gt;= 0, REPT(" ",SOURCE!$V$2-LEN(SOURCE!J803)), "")&amp;
  " | "&amp; SOURCE!K803&amp;      IF(SOURCE!$X$2-LEN(SOURCE!K803) &gt;= 0, REPT(" ",SOURCE!$X$2-LEN(SOURCE!K803)), "")&amp;
      "},"&amp;IF(SOURCE!L803&lt;&gt;"",""&amp;SOURCE!L803,"")
 )
)
)</f>
        <v>/*  779 */  { addItemToBuffer,              ITM_c_CARON,                 STD_c_CARON,                                   STD_c_CARON,                                   (0 &lt;&lt; TAM_MAX_BITS) |     0, CAT_aint | SLS_UNCHANGED | US_UNCHANGED},</v>
      </c>
    </row>
    <row r="804" spans="1:1">
      <c r="A804" s="155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",SOURCE!$R$2-LEN(SOURCE!F804)+2), "")&amp;"("&amp;
      SUBSTITUTE(TEXT(SOURCE!G804,"??0"),"  ","")&amp;" &lt;&lt; TAM_MAX_BITS) |"&amp; IF(SOURCE!$S$2-3 &gt;= 0, REPT(" ",SOURCE!$S$2-5+4+1-1-LEN(SUBSTITUTE(SUBSTITUTE(TEXT(SOURCE!H804,"????0"),"  ","")," ",""))), "")&amp;
      SUBSTITUTE(SUBSTITUTE(TEXT(SOURCE!H804,"????0"),"  ","")," ","")&amp;","&amp; IF(SOURCE!$T$2-3 &gt;= 0, REPT(" ",SOURCE!$T$2-3-5), "")&amp;
      SOURCE!I804&amp;" | "&amp; IF(SOURCE!$U$2-LEN(SOURCE!I804) &gt;= 0, REPT(" ",SOURCE!$U$2-LEN(SOURCE!I804)), "")&amp;
      SOURCE!J804&amp;      IF(SOURCE!$V$2-LEN(SOURCE!J804) &gt;= 0, REPT(" ",SOURCE!$V$2-LEN(SOURCE!J804)), "")&amp;
  " | "&amp; SOURCE!K804&amp;      IF(SOURCE!$X$2-LEN(SOURCE!K804) &gt;= 0, REPT(" ",SOURCE!$X$2-LEN(SOURCE!K804)), "")&amp;
      "},"&amp;IF(SOURCE!L804&lt;&gt;"",""&amp;SOURCE!L804,"")
 )
)
)</f>
        <v>/*  780 */  { addItemToBuffer,              ITM_c_CEDILLA,               STD_c_CEDILLA,                                 STD_c_CEDILLA,                                 (0 &lt;&lt; TAM_MAX_BITS) |     0, CAT_aint | SLS_UNCHANGED | US_UNCHANGED},</v>
      </c>
    </row>
    <row r="805" spans="1:1">
      <c r="A805" s="155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",SOURCE!$R$2-LEN(SOURCE!F805)+2), "")&amp;"("&amp;
      SUBSTITUTE(TEXT(SOURCE!G805,"??0"),"  ","")&amp;" &lt;&lt; TAM_MAX_BITS) |"&amp; IF(SOURCE!$S$2-3 &gt;= 0, REPT(" ",SOURCE!$S$2-5+4+1-1-LEN(SUBSTITUTE(SUBSTITUTE(TEXT(SOURCE!H805,"????0"),"  ","")," ",""))), "")&amp;
      SUBSTITUTE(SUBSTITUTE(TEXT(SOURCE!H805,"????0"),"  ","")," ","")&amp;","&amp; IF(SOURCE!$T$2-3 &gt;= 0, REPT(" ",SOURCE!$T$2-3-5), "")&amp;
      SOURCE!I805&amp;" | "&amp; IF(SOURCE!$U$2-LEN(SOURCE!I805) &gt;= 0, REPT(" ",SOURCE!$U$2-LEN(SOURCE!I805)), "")&amp;
      SOURCE!J805&amp;      IF(SOURCE!$V$2-LEN(SOURCE!J805) &gt;= 0, REPT(" ",SOURCE!$V$2-LEN(SOURCE!J805)), "")&amp;
  " | "&amp; SOURCE!K805&amp;      IF(SOURCE!$X$2-LEN(SOURCE!K805) &gt;= 0, REPT(" ",SOURCE!$X$2-LEN(SOURCE!K805)), "")&amp;
      "},"&amp;IF(SOURCE!L805&lt;&gt;"",""&amp;SOURCE!L805,"")
 )
)
)</f>
        <v>/*  781 */  { addItemToBuffer,              ITM_d_STROKE,                STD_d_STROKE,                                  STD_d_STROKE,                                  (0 &lt;&lt; TAM_MAX_BITS) |     0, CAT_aint | SLS_UNCHANGED | US_UNCHANGED},</v>
      </c>
    </row>
    <row r="806" spans="1:1">
      <c r="A806" s="155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",SOURCE!$R$2-LEN(SOURCE!F806)+2), "")&amp;"("&amp;
      SUBSTITUTE(TEXT(SOURCE!G806,"??0"),"  ","")&amp;" &lt;&lt; TAM_MAX_BITS) |"&amp; IF(SOURCE!$S$2-3 &gt;= 0, REPT(" ",SOURCE!$S$2-5+4+1-1-LEN(SUBSTITUTE(SUBSTITUTE(TEXT(SOURCE!H806,"????0"),"  ","")," ",""))), "")&amp;
      SUBSTITUTE(SUBSTITUTE(TEXT(SOURCE!H806,"????0"),"  ","")," ","")&amp;","&amp; IF(SOURCE!$T$2-3 &gt;= 0, REPT(" ",SOURCE!$T$2-3-5), "")&amp;
      SOURCE!I806&amp;" | "&amp; IF(SOURCE!$U$2-LEN(SOURCE!I806) &gt;= 0, REPT(" ",SOURCE!$U$2-LEN(SOURCE!I806)), "")&amp;
      SOURCE!J806&amp;      IF(SOURCE!$V$2-LEN(SOURCE!J806) &gt;= 0, REPT(" ",SOURCE!$V$2-LEN(SOURCE!J806)), "")&amp;
  " | "&amp; SOURCE!K806&amp;      IF(SOURCE!$X$2-LEN(SOURCE!K806) &gt;= 0, REPT(" ",SOURCE!$X$2-LEN(SOURCE!K806)), "")&amp;
      "},"&amp;IF(SOURCE!L806&lt;&gt;"",""&amp;SOURCE!L806,"")
 )
)
)</f>
        <v>/*  782 */  { addItemToBuffer,              ITM_d_APOSTROPHE,            STD_d_APOSTROPHE,                              STD_d_APOSTROPHE,                              (0 &lt;&lt; TAM_MAX_BITS) |     0, CAT_aint | SLS_UNCHANGED | US_UNCHANGED},</v>
      </c>
    </row>
    <row r="807" spans="1:1">
      <c r="A807" s="155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",SOURCE!$R$2-LEN(SOURCE!F807)+2), "")&amp;"("&amp;
      SUBSTITUTE(TEXT(SOURCE!G807,"??0"),"  ","")&amp;" &lt;&lt; TAM_MAX_BITS) |"&amp; IF(SOURCE!$S$2-3 &gt;= 0, REPT(" ",SOURCE!$S$2-5+4+1-1-LEN(SUBSTITUTE(SUBSTITUTE(TEXT(SOURCE!H807,"????0"),"  ","")," ",""))), "")&amp;
      SUBSTITUTE(SUBSTITUTE(TEXT(SOURCE!H807,"????0"),"  ","")," ","")&amp;","&amp; IF(SOURCE!$T$2-3 &gt;= 0, REPT(" ",SOURCE!$T$2-3-5), "")&amp;
      SOURCE!I807&amp;" | "&amp; IF(SOURCE!$U$2-LEN(SOURCE!I807) &gt;= 0, REPT(" ",SOURCE!$U$2-LEN(SOURCE!I807)), "")&amp;
      SOURCE!J807&amp;      IF(SOURCE!$V$2-LEN(SOURCE!J807) &gt;= 0, REPT(" ",SOURCE!$V$2-LEN(SOURCE!J807)), "")&amp;
  " | "&amp; SOURCE!K807&amp;      IF(SOURCE!$X$2-LEN(SOURCE!K807) &gt;= 0, REPT(" ",SOURCE!$X$2-LEN(SOURCE!K807)), "")&amp;
      "},"&amp;IF(SOURCE!L807&lt;&gt;"",""&amp;SOURCE!L807,"")
 )
)
)</f>
        <v>/*  783 */  { addItemToBuffer,              ITM_e_MACRON,                STD_e_MACRON,                                  STD_e_MACRON,                                  (0 &lt;&lt; TAM_MAX_BITS) |     0, CAT_aint | SLS_UNCHANGED | US_UNCHANGED},</v>
      </c>
    </row>
    <row r="808" spans="1:1">
      <c r="A808" s="155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",SOURCE!$R$2-LEN(SOURCE!F808)+2), "")&amp;"("&amp;
      SUBSTITUTE(TEXT(SOURCE!G808,"??0"),"  ","")&amp;" &lt;&lt; TAM_MAX_BITS) |"&amp; IF(SOURCE!$S$2-3 &gt;= 0, REPT(" ",SOURCE!$S$2-5+4+1-1-LEN(SUBSTITUTE(SUBSTITUTE(TEXT(SOURCE!H808,"????0"),"  ","")," ",""))), "")&amp;
      SUBSTITUTE(SUBSTITUTE(TEXT(SOURCE!H808,"????0"),"  ","")," ","")&amp;","&amp; IF(SOURCE!$T$2-3 &gt;= 0, REPT(" ",SOURCE!$T$2-3-5), "")&amp;
      SOURCE!I808&amp;" | "&amp; IF(SOURCE!$U$2-LEN(SOURCE!I808) &gt;= 0, REPT(" ",SOURCE!$U$2-LEN(SOURCE!I808)), "")&amp;
      SOURCE!J808&amp;      IF(SOURCE!$V$2-LEN(SOURCE!J808) &gt;= 0, REPT(" ",SOURCE!$V$2-LEN(SOURCE!J808)), "")&amp;
  " | "&amp; SOURCE!K808&amp;      IF(SOURCE!$X$2-LEN(SOURCE!K808) &gt;= 0, REPT(" ",SOURCE!$X$2-LEN(SOURCE!K808)), "")&amp;
      "},"&amp;IF(SOURCE!L808&lt;&gt;"",""&amp;SOURCE!L808,"")
 )
)
)</f>
        <v>/*  784 */  { addItemToBuffer,              ITM_e_ACUTE,                 STD_e_ACUTE,                                   STD_e_ACUTE,                                   (0 &lt;&lt; TAM_MAX_BITS) |     0, CAT_aint | SLS_UNCHANGED | US_UNCHANGED},</v>
      </c>
    </row>
    <row r="809" spans="1:1">
      <c r="A809" s="155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",SOURCE!$R$2-LEN(SOURCE!F809)+2), "")&amp;"("&amp;
      SUBSTITUTE(TEXT(SOURCE!G809,"??0"),"  ","")&amp;" &lt;&lt; TAM_MAX_BITS) |"&amp; IF(SOURCE!$S$2-3 &gt;= 0, REPT(" ",SOURCE!$S$2-5+4+1-1-LEN(SUBSTITUTE(SUBSTITUTE(TEXT(SOURCE!H809,"????0"),"  ","")," ",""))), "")&amp;
      SUBSTITUTE(SUBSTITUTE(TEXT(SOURCE!H809,"????0"),"  ","")," ","")&amp;","&amp; IF(SOURCE!$T$2-3 &gt;= 0, REPT(" ",SOURCE!$T$2-3-5), "")&amp;
      SOURCE!I809&amp;" | "&amp; IF(SOURCE!$U$2-LEN(SOURCE!I809) &gt;= 0, REPT(" ",SOURCE!$U$2-LEN(SOURCE!I809)), "")&amp;
      SOURCE!J809&amp;      IF(SOURCE!$V$2-LEN(SOURCE!J809) &gt;= 0, REPT(" ",SOURCE!$V$2-LEN(SOURCE!J809)), "")&amp;
  " | "&amp; SOURCE!K809&amp;      IF(SOURCE!$X$2-LEN(SOURCE!K809) &gt;= 0, REPT(" ",SOURCE!$X$2-LEN(SOURCE!K809)), "")&amp;
      "},"&amp;IF(SOURCE!L809&lt;&gt;"",""&amp;SOURCE!L809,"")
 )
)
)</f>
        <v>/*  785 */  { addItemToBuffer,              ITM_e_BREVE,                 STD_e_BREVE,                                   STD_e_BREVE,                                   (0 &lt;&lt; TAM_MAX_BITS) |     0, CAT_aint | SLS_UNCHANGED | US_UNCHANGED},</v>
      </c>
    </row>
    <row r="810" spans="1:1">
      <c r="A810" s="155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",SOURCE!$R$2-LEN(SOURCE!F810)+2), "")&amp;"("&amp;
      SUBSTITUTE(TEXT(SOURCE!G810,"??0"),"  ","")&amp;" &lt;&lt; TAM_MAX_BITS) |"&amp; IF(SOURCE!$S$2-3 &gt;= 0, REPT(" ",SOURCE!$S$2-5+4+1-1-LEN(SUBSTITUTE(SUBSTITUTE(TEXT(SOURCE!H810,"????0"),"  ","")," ",""))), "")&amp;
      SUBSTITUTE(SUBSTITUTE(TEXT(SOURCE!H810,"????0"),"  ","")," ","")&amp;","&amp; IF(SOURCE!$T$2-3 &gt;= 0, REPT(" ",SOURCE!$T$2-3-5), "")&amp;
      SOURCE!I810&amp;" | "&amp; IF(SOURCE!$U$2-LEN(SOURCE!I810) &gt;= 0, REPT(" ",SOURCE!$U$2-LEN(SOURCE!I810)), "")&amp;
      SOURCE!J810&amp;      IF(SOURCE!$V$2-LEN(SOURCE!J810) &gt;= 0, REPT(" ",SOURCE!$V$2-LEN(SOURCE!J810)), "")&amp;
  " | "&amp; SOURCE!K810&amp;      IF(SOURCE!$X$2-LEN(SOURCE!K810) &gt;= 0, REPT(" ",SOURCE!$X$2-LEN(SOURCE!K810)), "")&amp;
      "},"&amp;IF(SOURCE!L810&lt;&gt;"",""&amp;SOURCE!L810,"")
 )
)
)</f>
        <v>/*  786 */  { addItemToBuffer,              ITM_e_GRAVE,                 STD_e_GRAVE,                                   STD_e_GRAVE,                                   (0 &lt;&lt; TAM_MAX_BITS) |     0, CAT_aint | SLS_UNCHANGED | US_UNCHANGED},</v>
      </c>
    </row>
    <row r="811" spans="1:1">
      <c r="A811" s="155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",SOURCE!$R$2-LEN(SOURCE!F811)+2), "")&amp;"("&amp;
      SUBSTITUTE(TEXT(SOURCE!G811,"??0"),"  ","")&amp;" &lt;&lt; TAM_MAX_BITS) |"&amp; IF(SOURCE!$S$2-3 &gt;= 0, REPT(" ",SOURCE!$S$2-5+4+1-1-LEN(SUBSTITUTE(SUBSTITUTE(TEXT(SOURCE!H811,"????0"),"  ","")," ",""))), "")&amp;
      SUBSTITUTE(SUBSTITUTE(TEXT(SOURCE!H811,"????0"),"  ","")," ","")&amp;","&amp; IF(SOURCE!$T$2-3 &gt;= 0, REPT(" ",SOURCE!$T$2-3-5), "")&amp;
      SOURCE!I811&amp;" | "&amp; IF(SOURCE!$U$2-LEN(SOURCE!I811) &gt;= 0, REPT(" ",SOURCE!$U$2-LEN(SOURCE!I811)), "")&amp;
      SOURCE!J811&amp;      IF(SOURCE!$V$2-LEN(SOURCE!J811) &gt;= 0, REPT(" ",SOURCE!$V$2-LEN(SOURCE!J811)), "")&amp;
  " | "&amp; SOURCE!K811&amp;      IF(SOURCE!$X$2-LEN(SOURCE!K811) &gt;= 0, REPT(" ",SOURCE!$X$2-LEN(SOURCE!K811)), "")&amp;
      "},"&amp;IF(SOURCE!L811&lt;&gt;"",""&amp;SOURCE!L811,"")
 )
)
)</f>
        <v>/*  787 */  { addItemToBuffer,              ITM_e_DIARESIS,              STD_e_DIARESIS,                                STD_e_DIARESIS,                                (0 &lt;&lt; TAM_MAX_BITS) |     0, CAT_aint | SLS_UNCHANGED | US_UNCHANGED},</v>
      </c>
    </row>
    <row r="812" spans="1:1">
      <c r="A812" s="155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",SOURCE!$R$2-LEN(SOURCE!F812)+2), "")&amp;"("&amp;
      SUBSTITUTE(TEXT(SOURCE!G812,"??0"),"  ","")&amp;" &lt;&lt; TAM_MAX_BITS) |"&amp; IF(SOURCE!$S$2-3 &gt;= 0, REPT(" ",SOURCE!$S$2-5+4+1-1-LEN(SUBSTITUTE(SUBSTITUTE(TEXT(SOURCE!H812,"????0"),"  ","")," ",""))), "")&amp;
      SUBSTITUTE(SUBSTITUTE(TEXT(SOURCE!H812,"????0"),"  ","")," ","")&amp;","&amp; IF(SOURCE!$T$2-3 &gt;= 0, REPT(" ",SOURCE!$T$2-3-5), "")&amp;
      SOURCE!I812&amp;" | "&amp; IF(SOURCE!$U$2-LEN(SOURCE!I812) &gt;= 0, REPT(" ",SOURCE!$U$2-LEN(SOURCE!I812)), "")&amp;
      SOURCE!J812&amp;      IF(SOURCE!$V$2-LEN(SOURCE!J812) &gt;= 0, REPT(" ",SOURCE!$V$2-LEN(SOURCE!J812)), "")&amp;
  " | "&amp; SOURCE!K812&amp;      IF(SOURCE!$X$2-LEN(SOURCE!K812) &gt;= 0, REPT(" ",SOURCE!$X$2-LEN(SOURCE!K812)), "")&amp;
      "},"&amp;IF(SOURCE!L812&lt;&gt;"",""&amp;SOURCE!L812,"")
 )
)
)</f>
        <v>/*  788 */  { addItemToBuffer,              ITM_e_CIRC,                  STD_e_CIRC,                                    STD_e_CIRC,                                    (0 &lt;&lt; TAM_MAX_BITS) |     0, CAT_aint | SLS_UNCHANGED | US_UNCHANGED},</v>
      </c>
    </row>
    <row r="813" spans="1:1">
      <c r="A813" s="155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",SOURCE!$R$2-LEN(SOURCE!F813)+2), "")&amp;"("&amp;
      SUBSTITUTE(TEXT(SOURCE!G813,"??0"),"  ","")&amp;" &lt;&lt; TAM_MAX_BITS) |"&amp; IF(SOURCE!$S$2-3 &gt;= 0, REPT(" ",SOURCE!$S$2-5+4+1-1-LEN(SUBSTITUTE(SUBSTITUTE(TEXT(SOURCE!H813,"????0"),"  ","")," ",""))), "")&amp;
      SUBSTITUTE(SUBSTITUTE(TEXT(SOURCE!H813,"????0"),"  ","")," ","")&amp;","&amp; IF(SOURCE!$T$2-3 &gt;= 0, REPT(" ",SOURCE!$T$2-3-5), "")&amp;
      SOURCE!I813&amp;" | "&amp; IF(SOURCE!$U$2-LEN(SOURCE!I813) &gt;= 0, REPT(" ",SOURCE!$U$2-LEN(SOURCE!I813)), "")&amp;
      SOURCE!J813&amp;      IF(SOURCE!$V$2-LEN(SOURCE!J813) &gt;= 0, REPT(" ",SOURCE!$V$2-LEN(SOURCE!J813)), "")&amp;
  " | "&amp; SOURCE!K813&amp;      IF(SOURCE!$X$2-LEN(SOURCE!K813) &gt;= 0, REPT(" ",SOURCE!$X$2-LEN(SOURCE!K813)), "")&amp;
      "},"&amp;IF(SOURCE!L813&lt;&gt;"",""&amp;SOURCE!L813,"")
 )
)
)</f>
        <v>/*  789 */  { addItemToBuffer,              ITM_e_OGONEK,                STD_e_OGONEK,                                  STD_e_OGONEK,                                  (0 &lt;&lt; TAM_MAX_BITS) |     0, CAT_aint | SLS_UNCHANGED | US_UNCHANGED},</v>
      </c>
    </row>
    <row r="814" spans="1:1">
      <c r="A814" s="155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",SOURCE!$R$2-LEN(SOURCE!F814)+2), "")&amp;"("&amp;
      SUBSTITUTE(TEXT(SOURCE!G814,"??0"),"  ","")&amp;" &lt;&lt; TAM_MAX_BITS) |"&amp; IF(SOURCE!$S$2-3 &gt;= 0, REPT(" ",SOURCE!$S$2-5+4+1-1-LEN(SUBSTITUTE(SUBSTITUTE(TEXT(SOURCE!H814,"????0"),"  ","")," ",""))), "")&amp;
      SUBSTITUTE(SUBSTITUTE(TEXT(SOURCE!H814,"????0"),"  ","")," ","")&amp;","&amp; IF(SOURCE!$T$2-3 &gt;= 0, REPT(" ",SOURCE!$T$2-3-5), "")&amp;
      SOURCE!I814&amp;" | "&amp; IF(SOURCE!$U$2-LEN(SOURCE!I814) &gt;= 0, REPT(" ",SOURCE!$U$2-LEN(SOURCE!I814)), "")&amp;
      SOURCE!J814&amp;      IF(SOURCE!$V$2-LEN(SOURCE!J814) &gt;= 0, REPT(" ",SOURCE!$V$2-LEN(SOURCE!J814)), "")&amp;
  " | "&amp; SOURCE!K814&amp;      IF(SOURCE!$X$2-LEN(SOURCE!K814) &gt;= 0, REPT(" ",SOURCE!$X$2-LEN(SOURCE!K814)), "")&amp;
      "},"&amp;IF(SOURCE!L814&lt;&gt;"",""&amp;SOURCE!L814,"")
 )
)
)</f>
        <v>/*  790 */  { addItemToBuffer,              ITM_g_BREVE,                 STD_g_BREVE,                                   STD_g_BREVE,                                   (0 &lt;&lt; TAM_MAX_BITS) |     0, CAT_aint | SLS_UNCHANGED | US_UNCHANGED},</v>
      </c>
    </row>
    <row r="815" spans="1:1">
      <c r="A815" s="155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",SOURCE!$R$2-LEN(SOURCE!F815)+2), "")&amp;"("&amp;
      SUBSTITUTE(TEXT(SOURCE!G815,"??0"),"  ","")&amp;" &lt;&lt; TAM_MAX_BITS) |"&amp; IF(SOURCE!$S$2-3 &gt;= 0, REPT(" ",SOURCE!$S$2-5+4+1-1-LEN(SUBSTITUTE(SUBSTITUTE(TEXT(SOURCE!H815,"????0"),"  ","")," ",""))), "")&amp;
      SUBSTITUTE(SUBSTITUTE(TEXT(SOURCE!H815,"????0"),"  ","")," ","")&amp;","&amp; IF(SOURCE!$T$2-3 &gt;= 0, REPT(" ",SOURCE!$T$2-3-5), "")&amp;
      SOURCE!I815&amp;" | "&amp; IF(SOURCE!$U$2-LEN(SOURCE!I815) &gt;= 0, REPT(" ",SOURCE!$U$2-LEN(SOURCE!I815)), "")&amp;
      SOURCE!J815&amp;      IF(SOURCE!$V$2-LEN(SOURCE!J815) &gt;= 0, REPT(" ",SOURCE!$V$2-LEN(SOURCE!J815)), "")&amp;
  " | "&amp; SOURCE!K815&amp;      IF(SOURCE!$X$2-LEN(SOURCE!K815) &gt;= 0, REPT(" ",SOURCE!$X$2-LEN(SOURCE!K815)), "")&amp;
      "},"&amp;IF(SOURCE!L815&lt;&gt;"",""&amp;SOURCE!L815,"")
 )
)
)</f>
        <v>/*  791 */  { addItemToBuffer,              ITM_h_STROKE,                "",                                            STD_h_STROKE,                                  (0 &lt;&lt; TAM_MAX_BITS) |     0, CAT_NONE | SLS_UNCHANGED | US_UNCHANGED},</v>
      </c>
    </row>
    <row r="816" spans="1:1">
      <c r="A816" s="155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",SOURCE!$R$2-LEN(SOURCE!F816)+2), "")&amp;"("&amp;
      SUBSTITUTE(TEXT(SOURCE!G816,"??0"),"  ","")&amp;" &lt;&lt; TAM_MAX_BITS) |"&amp; IF(SOURCE!$S$2-3 &gt;= 0, REPT(" ",SOURCE!$S$2-5+4+1-1-LEN(SUBSTITUTE(SUBSTITUTE(TEXT(SOURCE!H816,"????0"),"  ","")," ",""))), "")&amp;
      SUBSTITUTE(SUBSTITUTE(TEXT(SOURCE!H816,"????0"),"  ","")," ","")&amp;","&amp; IF(SOURCE!$T$2-3 &gt;= 0, REPT(" ",SOURCE!$T$2-3-5), "")&amp;
      SOURCE!I816&amp;" | "&amp; IF(SOURCE!$U$2-LEN(SOURCE!I816) &gt;= 0, REPT(" ",SOURCE!$U$2-LEN(SOURCE!I816)), "")&amp;
      SOURCE!J816&amp;      IF(SOURCE!$V$2-LEN(SOURCE!J816) &gt;= 0, REPT(" ",SOURCE!$V$2-LEN(SOURCE!J816)), "")&amp;
  " | "&amp; SOURCE!K816&amp;      IF(SOURCE!$X$2-LEN(SOURCE!K816) &gt;= 0, REPT(" ",SOURCE!$X$2-LEN(SOURCE!K816)), "")&amp;
      "},"&amp;IF(SOURCE!L816&lt;&gt;"",""&amp;SOURCE!L816,"")
 )
)
)</f>
        <v>/*  792 */  { addItemToBuffer,              ITM_i_MACRON,                STD_i_MACRON,                                  STD_i_MACRON,                                  (0 &lt;&lt; TAM_MAX_BITS) |     0, CAT_aint | SLS_UNCHANGED | US_UNCHANGED},</v>
      </c>
    </row>
    <row r="817" spans="1:1">
      <c r="A817" s="155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",SOURCE!$R$2-LEN(SOURCE!F817)+2), "")&amp;"("&amp;
      SUBSTITUTE(TEXT(SOURCE!G817,"??0"),"  ","")&amp;" &lt;&lt; TAM_MAX_BITS) |"&amp; IF(SOURCE!$S$2-3 &gt;= 0, REPT(" ",SOURCE!$S$2-5+4+1-1-LEN(SUBSTITUTE(SUBSTITUTE(TEXT(SOURCE!H817,"????0"),"  ","")," ",""))), "")&amp;
      SUBSTITUTE(SUBSTITUTE(TEXT(SOURCE!H817,"????0"),"  ","")," ","")&amp;","&amp; IF(SOURCE!$T$2-3 &gt;= 0, REPT(" ",SOURCE!$T$2-3-5), "")&amp;
      SOURCE!I817&amp;" | "&amp; IF(SOURCE!$U$2-LEN(SOURCE!I817) &gt;= 0, REPT(" ",SOURCE!$U$2-LEN(SOURCE!I817)), "")&amp;
      SOURCE!J817&amp;      IF(SOURCE!$V$2-LEN(SOURCE!J817) &gt;= 0, REPT(" ",SOURCE!$V$2-LEN(SOURCE!J817)), "")&amp;
  " | "&amp; SOURCE!K817&amp;      IF(SOURCE!$X$2-LEN(SOURCE!K817) &gt;= 0, REPT(" ",SOURCE!$X$2-LEN(SOURCE!K817)), "")&amp;
      "},"&amp;IF(SOURCE!L817&lt;&gt;"",""&amp;SOURCE!L817,"")
 )
)
)</f>
        <v>/*  793 */  { addItemToBuffer,              ITM_i_ACUTE,                 STD_i_ACUTE,                                   STD_i_ACUTE,                                   (0 &lt;&lt; TAM_MAX_BITS) |     0, CAT_aint | SLS_UNCHANGED | US_UNCHANGED},</v>
      </c>
    </row>
    <row r="818" spans="1:1">
      <c r="A818" s="155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",SOURCE!$R$2-LEN(SOURCE!F818)+2), "")&amp;"("&amp;
      SUBSTITUTE(TEXT(SOURCE!G818,"??0"),"  ","")&amp;" &lt;&lt; TAM_MAX_BITS) |"&amp; IF(SOURCE!$S$2-3 &gt;= 0, REPT(" ",SOURCE!$S$2-5+4+1-1-LEN(SUBSTITUTE(SUBSTITUTE(TEXT(SOURCE!H818,"????0"),"  ","")," ",""))), "")&amp;
      SUBSTITUTE(SUBSTITUTE(TEXT(SOURCE!H818,"????0"),"  ","")," ","")&amp;","&amp; IF(SOURCE!$T$2-3 &gt;= 0, REPT(" ",SOURCE!$T$2-3-5), "")&amp;
      SOURCE!I818&amp;" | "&amp; IF(SOURCE!$U$2-LEN(SOURCE!I818) &gt;= 0, REPT(" ",SOURCE!$U$2-LEN(SOURCE!I818)), "")&amp;
      SOURCE!J818&amp;      IF(SOURCE!$V$2-LEN(SOURCE!J818) &gt;= 0, REPT(" ",SOURCE!$V$2-LEN(SOURCE!J818)), "")&amp;
  " | "&amp; SOURCE!K818&amp;      IF(SOURCE!$X$2-LEN(SOURCE!K818) &gt;= 0, REPT(" ",SOURCE!$X$2-LEN(SOURCE!K818)), "")&amp;
      "},"&amp;IF(SOURCE!L818&lt;&gt;"",""&amp;SOURCE!L818,"")
 )
)
)</f>
        <v>/*  794 */  { addItemToBuffer,              ITM_i_BREVE,                 STD_i_BREVE,                                   STD_i_BREVE,                                   (0 &lt;&lt; TAM_MAX_BITS) |     0, CAT_aint | SLS_UNCHANGED | US_UNCHANGED},</v>
      </c>
    </row>
    <row r="819" spans="1:1">
      <c r="A819" s="155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",SOURCE!$R$2-LEN(SOURCE!F819)+2), "")&amp;"("&amp;
      SUBSTITUTE(TEXT(SOURCE!G819,"??0"),"  ","")&amp;" &lt;&lt; TAM_MAX_BITS) |"&amp; IF(SOURCE!$S$2-3 &gt;= 0, REPT(" ",SOURCE!$S$2-5+4+1-1-LEN(SUBSTITUTE(SUBSTITUTE(TEXT(SOURCE!H819,"????0"),"  ","")," ",""))), "")&amp;
      SUBSTITUTE(SUBSTITUTE(TEXT(SOURCE!H819,"????0"),"  ","")," ","")&amp;","&amp; IF(SOURCE!$T$2-3 &gt;= 0, REPT(" ",SOURCE!$T$2-3-5), "")&amp;
      SOURCE!I819&amp;" | "&amp; IF(SOURCE!$U$2-LEN(SOURCE!I819) &gt;= 0, REPT(" ",SOURCE!$U$2-LEN(SOURCE!I819)), "")&amp;
      SOURCE!J819&amp;      IF(SOURCE!$V$2-LEN(SOURCE!J819) &gt;= 0, REPT(" ",SOURCE!$V$2-LEN(SOURCE!J819)), "")&amp;
  " | "&amp; SOURCE!K819&amp;      IF(SOURCE!$X$2-LEN(SOURCE!K819) &gt;= 0, REPT(" ",SOURCE!$X$2-LEN(SOURCE!K819)), "")&amp;
      "},"&amp;IF(SOURCE!L819&lt;&gt;"",""&amp;SOURCE!L819,"")
 )
)
)</f>
        <v>/*  795 */  { addItemToBuffer,              ITM_i_GRAVE,                 STD_i_GRAVE,                                   STD_i_GRAVE,                                   (0 &lt;&lt; TAM_MAX_BITS) |     0, CAT_aint | SLS_UNCHANGED | US_UNCHANGED},</v>
      </c>
    </row>
    <row r="820" spans="1:1">
      <c r="A820" s="155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",SOURCE!$R$2-LEN(SOURCE!F820)+2), "")&amp;"("&amp;
      SUBSTITUTE(TEXT(SOURCE!G820,"??0"),"  ","")&amp;" &lt;&lt; TAM_MAX_BITS) |"&amp; IF(SOURCE!$S$2-3 &gt;= 0, REPT(" ",SOURCE!$S$2-5+4+1-1-LEN(SUBSTITUTE(SUBSTITUTE(TEXT(SOURCE!H820,"????0"),"  ","")," ",""))), "")&amp;
      SUBSTITUTE(SUBSTITUTE(TEXT(SOURCE!H820,"????0"),"  ","")," ","")&amp;","&amp; IF(SOURCE!$T$2-3 &gt;= 0, REPT(" ",SOURCE!$T$2-3-5), "")&amp;
      SOURCE!I820&amp;" | "&amp; IF(SOURCE!$U$2-LEN(SOURCE!I820) &gt;= 0, REPT(" ",SOURCE!$U$2-LEN(SOURCE!I820)), "")&amp;
      SOURCE!J820&amp;      IF(SOURCE!$V$2-LEN(SOURCE!J820) &gt;= 0, REPT(" ",SOURCE!$V$2-LEN(SOURCE!J820)), "")&amp;
  " | "&amp; SOURCE!K820&amp;      IF(SOURCE!$X$2-LEN(SOURCE!K820) &gt;= 0, REPT(" ",SOURCE!$X$2-LEN(SOURCE!K820)), "")&amp;
      "},"&amp;IF(SOURCE!L820&lt;&gt;"",""&amp;SOURCE!L820,"")
 )
)
)</f>
        <v>/*  796 */  { addItemToBuffer,              ITM_i_DIARESIS,              STD_i_DIARESIS,                                STD_i_DIARESIS,                                (0 &lt;&lt; TAM_MAX_BITS) |     0, CAT_aint | SLS_UNCHANGED | US_UNCHANGED},</v>
      </c>
    </row>
    <row r="821" spans="1:1">
      <c r="A821" s="155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",SOURCE!$R$2-LEN(SOURCE!F821)+2), "")&amp;"("&amp;
      SUBSTITUTE(TEXT(SOURCE!G821,"??0"),"  ","")&amp;" &lt;&lt; TAM_MAX_BITS) |"&amp; IF(SOURCE!$S$2-3 &gt;= 0, REPT(" ",SOURCE!$S$2-5+4+1-1-LEN(SUBSTITUTE(SUBSTITUTE(TEXT(SOURCE!H821,"????0"),"  ","")," ",""))), "")&amp;
      SUBSTITUTE(SUBSTITUTE(TEXT(SOURCE!H821,"????0"),"  ","")," ","")&amp;","&amp; IF(SOURCE!$T$2-3 &gt;= 0, REPT(" ",SOURCE!$T$2-3-5), "")&amp;
      SOURCE!I821&amp;" | "&amp; IF(SOURCE!$U$2-LEN(SOURCE!I821) &gt;= 0, REPT(" ",SOURCE!$U$2-LEN(SOURCE!I821)), "")&amp;
      SOURCE!J821&amp;      IF(SOURCE!$V$2-LEN(SOURCE!J821) &gt;= 0, REPT(" ",SOURCE!$V$2-LEN(SOURCE!J821)), "")&amp;
  " | "&amp; SOURCE!K821&amp;      IF(SOURCE!$X$2-LEN(SOURCE!K821) &gt;= 0, REPT(" ",SOURCE!$X$2-LEN(SOURCE!K821)), "")&amp;
      "},"&amp;IF(SOURCE!L821&lt;&gt;"",""&amp;SOURCE!L821,"")
 )
)
)</f>
        <v>/*  797 */  { addItemToBuffer,              ITM_i_CIRC,                  STD_i_CIRC,                                    STD_i_CIRC,                                    (0 &lt;&lt; TAM_MAX_BITS) |     0, CAT_aint | SLS_UNCHANGED | US_UNCHANGED},</v>
      </c>
    </row>
    <row r="822" spans="1:1">
      <c r="A822" s="155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",SOURCE!$R$2-LEN(SOURCE!F822)+2), "")&amp;"("&amp;
      SUBSTITUTE(TEXT(SOURCE!G822,"??0"),"  ","")&amp;" &lt;&lt; TAM_MAX_BITS) |"&amp; IF(SOURCE!$S$2-3 &gt;= 0, REPT(" ",SOURCE!$S$2-5+4+1-1-LEN(SUBSTITUTE(SUBSTITUTE(TEXT(SOURCE!H822,"????0"),"  ","")," ",""))), "")&amp;
      SUBSTITUTE(SUBSTITUTE(TEXT(SOURCE!H822,"????0"),"  ","")," ","")&amp;","&amp; IF(SOURCE!$T$2-3 &gt;= 0, REPT(" ",SOURCE!$T$2-3-5), "")&amp;
      SOURCE!I822&amp;" | "&amp; IF(SOURCE!$U$2-LEN(SOURCE!I822) &gt;= 0, REPT(" ",SOURCE!$U$2-LEN(SOURCE!I822)), "")&amp;
      SOURCE!J822&amp;      IF(SOURCE!$V$2-LEN(SOURCE!J822) &gt;= 0, REPT(" ",SOURCE!$V$2-LEN(SOURCE!J822)), "")&amp;
  " | "&amp; SOURCE!K822&amp;      IF(SOURCE!$X$2-LEN(SOURCE!K822) &gt;= 0, REPT(" ",SOURCE!$X$2-LEN(SOURCE!K822)), "")&amp;
      "},"&amp;IF(SOURCE!L822&lt;&gt;"",""&amp;SOURCE!L822,"")
 )
)
)</f>
        <v>/*  798 */  { addItemToBuffer,              ITM_i_OGONEK,                STD_i_OGONEK,                                  STD_i_OGONEK,                                  (0 &lt;&lt; TAM_MAX_BITS) |     0, CAT_aint | SLS_UNCHANGED | US_UNCHANGED},</v>
      </c>
    </row>
    <row r="823" spans="1:1">
      <c r="A823" s="155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",SOURCE!$R$2-LEN(SOURCE!F823)+2), "")&amp;"("&amp;
      SUBSTITUTE(TEXT(SOURCE!G823,"??0"),"  ","")&amp;" &lt;&lt; TAM_MAX_BITS) |"&amp; IF(SOURCE!$S$2-3 &gt;= 0, REPT(" ",SOURCE!$S$2-5+4+1-1-LEN(SUBSTITUTE(SUBSTITUTE(TEXT(SOURCE!H823,"????0"),"  ","")," ",""))), "")&amp;
      SUBSTITUTE(SUBSTITUTE(TEXT(SOURCE!H823,"????0"),"  ","")," ","")&amp;","&amp; IF(SOURCE!$T$2-3 &gt;= 0, REPT(" ",SOURCE!$T$2-3-5), "")&amp;
      SOURCE!I823&amp;" | "&amp; IF(SOURCE!$U$2-LEN(SOURCE!I823) &gt;= 0, REPT(" ",SOURCE!$U$2-LEN(SOURCE!I823)), "")&amp;
      SOURCE!J823&amp;      IF(SOURCE!$V$2-LEN(SOURCE!J823) &gt;= 0, REPT(" ",SOURCE!$V$2-LEN(SOURCE!J823)), "")&amp;
  " | "&amp; SOURCE!K823&amp;      IF(SOURCE!$X$2-LEN(SOURCE!K823) &gt;= 0, REPT(" ",SOURCE!$X$2-LEN(SOURCE!K823)), "")&amp;
      "},"&amp;IF(SOURCE!L823&lt;&gt;"",""&amp;SOURCE!L823,"")
 )
)
)</f>
        <v>/*  799 */  { addItemToBuffer,              ITM_i_DOT,                   "i",                                           "i",                                           (0 &lt;&lt; TAM_MAX_BITS) |     0, CAT_NONE | SLS_UNCHANGED | US_UNCHANGED},</v>
      </c>
    </row>
    <row r="824" spans="1:1">
      <c r="A824" s="155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",SOURCE!$R$2-LEN(SOURCE!F824)+2), "")&amp;"("&amp;
      SUBSTITUTE(TEXT(SOURCE!G824,"??0"),"  ","")&amp;" &lt;&lt; TAM_MAX_BITS) |"&amp; IF(SOURCE!$S$2-3 &gt;= 0, REPT(" ",SOURCE!$S$2-5+4+1-1-LEN(SUBSTITUTE(SUBSTITUTE(TEXT(SOURCE!H824,"????0"),"  ","")," ",""))), "")&amp;
      SUBSTITUTE(SUBSTITUTE(TEXT(SOURCE!H824,"????0"),"  ","")," ","")&amp;","&amp; IF(SOURCE!$T$2-3 &gt;= 0, REPT(" ",SOURCE!$T$2-3-5), "")&amp;
      SOURCE!I824&amp;" | "&amp; IF(SOURCE!$U$2-LEN(SOURCE!I824) &gt;= 0, REPT(" ",SOURCE!$U$2-LEN(SOURCE!I824)), "")&amp;
      SOURCE!J824&amp;      IF(SOURCE!$V$2-LEN(SOURCE!J824) &gt;= 0, REPT(" ",SOURCE!$V$2-LEN(SOURCE!J824)), "")&amp;
  " | "&amp; SOURCE!K824&amp;      IF(SOURCE!$X$2-LEN(SOURCE!K824) &gt;= 0, REPT(" ",SOURCE!$X$2-LEN(SOURCE!K824)), "")&amp;
      "},"&amp;IF(SOURCE!L824&lt;&gt;"",""&amp;SOURCE!L824,"")
 )
)
)</f>
        <v>/*  800 */  { addItemToBuffer,              ITM_i_DOTLESS,               STD_i_DOTLESS,                                 STD_i_DOTLESS,                                 (0 &lt;&lt; TAM_MAX_BITS) |     0, CAT_aint | SLS_UNCHANGED | US_UNCHANGED},</v>
      </c>
    </row>
    <row r="825" spans="1:1">
      <c r="A825" s="155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",SOURCE!$R$2-LEN(SOURCE!F825)+2), "")&amp;"("&amp;
      SUBSTITUTE(TEXT(SOURCE!G825,"??0"),"  ","")&amp;" &lt;&lt; TAM_MAX_BITS) |"&amp; IF(SOURCE!$S$2-3 &gt;= 0, REPT(" ",SOURCE!$S$2-5+4+1-1-LEN(SUBSTITUTE(SUBSTITUTE(TEXT(SOURCE!H825,"????0"),"  ","")," ",""))), "")&amp;
      SUBSTITUTE(SUBSTITUTE(TEXT(SOURCE!H825,"????0"),"  ","")," ","")&amp;","&amp; IF(SOURCE!$T$2-3 &gt;= 0, REPT(" ",SOURCE!$T$2-3-5), "")&amp;
      SOURCE!I825&amp;" | "&amp; IF(SOURCE!$U$2-LEN(SOURCE!I825) &gt;= 0, REPT(" ",SOURCE!$U$2-LEN(SOURCE!I825)), "")&amp;
      SOURCE!J825&amp;      IF(SOURCE!$V$2-LEN(SOURCE!J825) &gt;= 0, REPT(" ",SOURCE!$V$2-LEN(SOURCE!J825)), "")&amp;
  " | "&amp; SOURCE!K825&amp;      IF(SOURCE!$X$2-LEN(SOURCE!K825) &gt;= 0, REPT(" ",SOURCE!$X$2-LEN(SOURCE!K825)), "")&amp;
      "},"&amp;IF(SOURCE!L825&lt;&gt;"",""&amp;SOURCE!L825,"")
 )
)
)</f>
        <v>/*  801 */  { addItemToBuffer,              ITM_l_STROKE,                STD_l_STROKE,                                  STD_l_STROKE,                                  (0 &lt;&lt; TAM_MAX_BITS) |     0, CAT_aint | SLS_UNCHANGED | US_UNCHANGED},</v>
      </c>
    </row>
    <row r="826" spans="1:1">
      <c r="A826" s="155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",SOURCE!$R$2-LEN(SOURCE!F826)+2), "")&amp;"("&amp;
      SUBSTITUTE(TEXT(SOURCE!G826,"??0"),"  ","")&amp;" &lt;&lt; TAM_MAX_BITS) |"&amp; IF(SOURCE!$S$2-3 &gt;= 0, REPT(" ",SOURCE!$S$2-5+4+1-1-LEN(SUBSTITUTE(SUBSTITUTE(TEXT(SOURCE!H826,"????0"),"  ","")," ",""))), "")&amp;
      SUBSTITUTE(SUBSTITUTE(TEXT(SOURCE!H826,"????0"),"  ","")," ","")&amp;","&amp; IF(SOURCE!$T$2-3 &gt;= 0, REPT(" ",SOURCE!$T$2-3-5), "")&amp;
      SOURCE!I826&amp;" | "&amp; IF(SOURCE!$U$2-LEN(SOURCE!I826) &gt;= 0, REPT(" ",SOURCE!$U$2-LEN(SOURCE!I826)), "")&amp;
      SOURCE!J826&amp;      IF(SOURCE!$V$2-LEN(SOURCE!J826) &gt;= 0, REPT(" ",SOURCE!$V$2-LEN(SOURCE!J826)), "")&amp;
  " | "&amp; SOURCE!K826&amp;      IF(SOURCE!$X$2-LEN(SOURCE!K826) &gt;= 0, REPT(" ",SOURCE!$X$2-LEN(SOURCE!K826)), "")&amp;
      "},"&amp;IF(SOURCE!L826&lt;&gt;"",""&amp;SOURCE!L826,"")
 )
)
)</f>
        <v>/*  802 */  { addItemToBuffer,              ITM_l_ACUTE,                 STD_l_ACUTE,                                   STD_l_ACUTE,                                   (0 &lt;&lt; TAM_MAX_BITS) |     0, CAT_aint | SLS_UNCHANGED | US_UNCHANGED},</v>
      </c>
    </row>
    <row r="827" spans="1:1">
      <c r="A827" s="155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",SOURCE!$R$2-LEN(SOURCE!F827)+2), "")&amp;"("&amp;
      SUBSTITUTE(TEXT(SOURCE!G827,"??0"),"  ","")&amp;" &lt;&lt; TAM_MAX_BITS) |"&amp; IF(SOURCE!$S$2-3 &gt;= 0, REPT(" ",SOURCE!$S$2-5+4+1-1-LEN(SUBSTITUTE(SUBSTITUTE(TEXT(SOURCE!H827,"????0"),"  ","")," ",""))), "")&amp;
      SUBSTITUTE(SUBSTITUTE(TEXT(SOURCE!H827,"????0"),"  ","")," ","")&amp;","&amp; IF(SOURCE!$T$2-3 &gt;= 0, REPT(" ",SOURCE!$T$2-3-5), "")&amp;
      SOURCE!I827&amp;" | "&amp; IF(SOURCE!$U$2-LEN(SOURCE!I827) &gt;= 0, REPT(" ",SOURCE!$U$2-LEN(SOURCE!I827)), "")&amp;
      SOURCE!J827&amp;      IF(SOURCE!$V$2-LEN(SOURCE!J827) &gt;= 0, REPT(" ",SOURCE!$V$2-LEN(SOURCE!J827)), "")&amp;
  " | "&amp; SOURCE!K827&amp;      IF(SOURCE!$X$2-LEN(SOURCE!K827) &gt;= 0, REPT(" ",SOURCE!$X$2-LEN(SOURCE!K827)), "")&amp;
      "},"&amp;IF(SOURCE!L827&lt;&gt;"",""&amp;SOURCE!L827,"")
 )
)
)</f>
        <v>/*  803 */  { addItemToBuffer,              ITM_l_APOSTROPHE,            STD_l_APOSTROPHE,                              STD_l_APOSTROPHE,                              (0 &lt;&lt; TAM_MAX_BITS) |     0, CAT_aint | SLS_UNCHANGED | US_UNCHANGED},</v>
      </c>
    </row>
    <row r="828" spans="1:1">
      <c r="A828" s="155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",SOURCE!$R$2-LEN(SOURCE!F828)+2), "")&amp;"("&amp;
      SUBSTITUTE(TEXT(SOURCE!G828,"??0"),"  ","")&amp;" &lt;&lt; TAM_MAX_BITS) |"&amp; IF(SOURCE!$S$2-3 &gt;= 0, REPT(" ",SOURCE!$S$2-5+4+1-1-LEN(SUBSTITUTE(SUBSTITUTE(TEXT(SOURCE!H828,"????0"),"  ","")," ",""))), "")&amp;
      SUBSTITUTE(SUBSTITUTE(TEXT(SOURCE!H828,"????0"),"  ","")," ","")&amp;","&amp; IF(SOURCE!$T$2-3 &gt;= 0, REPT(" ",SOURCE!$T$2-3-5), "")&amp;
      SOURCE!I828&amp;" | "&amp; IF(SOURCE!$U$2-LEN(SOURCE!I828) &gt;= 0, REPT(" ",SOURCE!$U$2-LEN(SOURCE!I828)), "")&amp;
      SOURCE!J828&amp;      IF(SOURCE!$V$2-LEN(SOURCE!J828) &gt;= 0, REPT(" ",SOURCE!$V$2-LEN(SOURCE!J828)), "")&amp;
  " | "&amp; SOURCE!K828&amp;      IF(SOURCE!$X$2-LEN(SOURCE!K828) &gt;= 0, REPT(" ",SOURCE!$X$2-LEN(SOURCE!K828)), "")&amp;
      "},"&amp;IF(SOURCE!L828&lt;&gt;"",""&amp;SOURCE!L828,"")
 )
)
)</f>
        <v>/*  804 */  { addItemToBuffer,              ITM_n_ACUTE,                 STD_n_ACUTE,                                   STD_n_ACUTE,                                   (0 &lt;&lt; TAM_MAX_BITS) |     0, CAT_aint | SLS_UNCHANGED | US_UNCHANGED},</v>
      </c>
    </row>
    <row r="829" spans="1:1">
      <c r="A829" s="155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",SOURCE!$R$2-LEN(SOURCE!F829)+2), "")&amp;"("&amp;
      SUBSTITUTE(TEXT(SOURCE!G829,"??0"),"  ","")&amp;" &lt;&lt; TAM_MAX_BITS) |"&amp; IF(SOURCE!$S$2-3 &gt;= 0, REPT(" ",SOURCE!$S$2-5+4+1-1-LEN(SUBSTITUTE(SUBSTITUTE(TEXT(SOURCE!H829,"????0"),"  ","")," ",""))), "")&amp;
      SUBSTITUTE(SUBSTITUTE(TEXT(SOURCE!H829,"????0"),"  ","")," ","")&amp;","&amp; IF(SOURCE!$T$2-3 &gt;= 0, REPT(" ",SOURCE!$T$2-3-5), "")&amp;
      SOURCE!I829&amp;" | "&amp; IF(SOURCE!$U$2-LEN(SOURCE!I829) &gt;= 0, REPT(" ",SOURCE!$U$2-LEN(SOURCE!I829)), "")&amp;
      SOURCE!J829&amp;      IF(SOURCE!$V$2-LEN(SOURCE!J829) &gt;= 0, REPT(" ",SOURCE!$V$2-LEN(SOURCE!J829)), "")&amp;
  " | "&amp; SOURCE!K829&amp;      IF(SOURCE!$X$2-LEN(SOURCE!K829) &gt;= 0, REPT(" ",SOURCE!$X$2-LEN(SOURCE!K829)), "")&amp;
      "},"&amp;IF(SOURCE!L829&lt;&gt;"",""&amp;SOURCE!L829,"")
 )
)
)</f>
        <v>/*  805 */  { addItemToBuffer,              ITM_n_CARON,                 STD_n_CARON,                                   STD_n_CARON,                                   (0 &lt;&lt; TAM_MAX_BITS) |     0, CAT_aint | SLS_UNCHANGED | US_UNCHANGED},</v>
      </c>
    </row>
    <row r="830" spans="1:1">
      <c r="A830" s="155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",SOURCE!$R$2-LEN(SOURCE!F830)+2), "")&amp;"("&amp;
      SUBSTITUTE(TEXT(SOURCE!G830,"??0"),"  ","")&amp;" &lt;&lt; TAM_MAX_BITS) |"&amp; IF(SOURCE!$S$2-3 &gt;= 0, REPT(" ",SOURCE!$S$2-5+4+1-1-LEN(SUBSTITUTE(SUBSTITUTE(TEXT(SOURCE!H830,"????0"),"  ","")," ",""))), "")&amp;
      SUBSTITUTE(SUBSTITUTE(TEXT(SOURCE!H830,"????0"),"  ","")," ","")&amp;","&amp; IF(SOURCE!$T$2-3 &gt;= 0, REPT(" ",SOURCE!$T$2-3-5), "")&amp;
      SOURCE!I830&amp;" | "&amp; IF(SOURCE!$U$2-LEN(SOURCE!I830) &gt;= 0, REPT(" ",SOURCE!$U$2-LEN(SOURCE!I830)), "")&amp;
      SOURCE!J830&amp;      IF(SOURCE!$V$2-LEN(SOURCE!J830) &gt;= 0, REPT(" ",SOURCE!$V$2-LEN(SOURCE!J830)), "")&amp;
  " | "&amp; SOURCE!K830&amp;      IF(SOURCE!$X$2-LEN(SOURCE!K830) &gt;= 0, REPT(" ",SOURCE!$X$2-LEN(SOURCE!K830)), "")&amp;
      "},"&amp;IF(SOURCE!L830&lt;&gt;"",""&amp;SOURCE!L830,"")
 )
)
)</f>
        <v>/*  806 */  { addItemToBuffer,              ITM_n_TILDE,                 STD_n_TILDE,                                   STD_n_TILDE,                                   (0 &lt;&lt; TAM_MAX_BITS) |     0, CAT_aint | SLS_UNCHANGED | US_UNCHANGED},</v>
      </c>
    </row>
    <row r="831" spans="1:1">
      <c r="A831" s="155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",SOURCE!$R$2-LEN(SOURCE!F831)+2), "")&amp;"("&amp;
      SUBSTITUTE(TEXT(SOURCE!G831,"??0"),"  ","")&amp;" &lt;&lt; TAM_MAX_BITS) |"&amp; IF(SOURCE!$S$2-3 &gt;= 0, REPT(" ",SOURCE!$S$2-5+4+1-1-LEN(SUBSTITUTE(SUBSTITUTE(TEXT(SOURCE!H831,"????0"),"  ","")," ",""))), "")&amp;
      SUBSTITUTE(SUBSTITUTE(TEXT(SOURCE!H831,"????0"),"  ","")," ","")&amp;","&amp; IF(SOURCE!$T$2-3 &gt;= 0, REPT(" ",SOURCE!$T$2-3-5), "")&amp;
      SOURCE!I831&amp;" | "&amp; IF(SOURCE!$U$2-LEN(SOURCE!I831) &gt;= 0, REPT(" ",SOURCE!$U$2-LEN(SOURCE!I831)), "")&amp;
      SOURCE!J831&amp;      IF(SOURCE!$V$2-LEN(SOURCE!J831) &gt;= 0, REPT(" ",SOURCE!$V$2-LEN(SOURCE!J831)), "")&amp;
  " | "&amp; SOURCE!K831&amp;      IF(SOURCE!$X$2-LEN(SOURCE!K831) &gt;= 0, REPT(" ",SOURCE!$X$2-LEN(SOURCE!K831)), "")&amp;
      "},"&amp;IF(SOURCE!L831&lt;&gt;"",""&amp;SOURCE!L831,"")
 )
)
)</f>
        <v>/*  807 */  { addItemToBuffer,              ITM_o_MACRON,                STD_o_MACRON,                                  STD_o_MACRON,                                  (0 &lt;&lt; TAM_MAX_BITS) |     0, CAT_aint | SLS_UNCHANGED | US_UNCHANGED},</v>
      </c>
    </row>
    <row r="832" spans="1:1">
      <c r="A832" s="155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",SOURCE!$R$2-LEN(SOURCE!F832)+2), "")&amp;"("&amp;
      SUBSTITUTE(TEXT(SOURCE!G832,"??0"),"  ","")&amp;" &lt;&lt; TAM_MAX_BITS) |"&amp; IF(SOURCE!$S$2-3 &gt;= 0, REPT(" ",SOURCE!$S$2-5+4+1-1-LEN(SUBSTITUTE(SUBSTITUTE(TEXT(SOURCE!H832,"????0"),"  ","")," ",""))), "")&amp;
      SUBSTITUTE(SUBSTITUTE(TEXT(SOURCE!H832,"????0"),"  ","")," ","")&amp;","&amp; IF(SOURCE!$T$2-3 &gt;= 0, REPT(" ",SOURCE!$T$2-3-5), "")&amp;
      SOURCE!I832&amp;" | "&amp; IF(SOURCE!$U$2-LEN(SOURCE!I832) &gt;= 0, REPT(" ",SOURCE!$U$2-LEN(SOURCE!I832)), "")&amp;
      SOURCE!J832&amp;      IF(SOURCE!$V$2-LEN(SOURCE!J832) &gt;= 0, REPT(" ",SOURCE!$V$2-LEN(SOURCE!J832)), "")&amp;
  " | "&amp; SOURCE!K832&amp;      IF(SOURCE!$X$2-LEN(SOURCE!K832) &gt;= 0, REPT(" ",SOURCE!$X$2-LEN(SOURCE!K832)), "")&amp;
      "},"&amp;IF(SOURCE!L832&lt;&gt;"",""&amp;SOURCE!L832,"")
 )
)
)</f>
        <v>/*  808 */  { addItemToBuffer,              ITM_o_ACUTE,                 STD_o_ACUTE,                                   STD_o_ACUTE,                                   (0 &lt;&lt; TAM_MAX_BITS) |     0, CAT_aint | SLS_UNCHANGED | US_UNCHANGED},</v>
      </c>
    </row>
    <row r="833" spans="1:1">
      <c r="A833" s="155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",SOURCE!$R$2-LEN(SOURCE!F833)+2), "")&amp;"("&amp;
      SUBSTITUTE(TEXT(SOURCE!G833,"??0"),"  ","")&amp;" &lt;&lt; TAM_MAX_BITS) |"&amp; IF(SOURCE!$S$2-3 &gt;= 0, REPT(" ",SOURCE!$S$2-5+4+1-1-LEN(SUBSTITUTE(SUBSTITUTE(TEXT(SOURCE!H833,"????0"),"  ","")," ",""))), "")&amp;
      SUBSTITUTE(SUBSTITUTE(TEXT(SOURCE!H833,"????0"),"  ","")," ","")&amp;","&amp; IF(SOURCE!$T$2-3 &gt;= 0, REPT(" ",SOURCE!$T$2-3-5), "")&amp;
      SOURCE!I833&amp;" | "&amp; IF(SOURCE!$U$2-LEN(SOURCE!I833) &gt;= 0, REPT(" ",SOURCE!$U$2-LEN(SOURCE!I833)), "")&amp;
      SOURCE!J833&amp;      IF(SOURCE!$V$2-LEN(SOURCE!J833) &gt;= 0, REPT(" ",SOURCE!$V$2-LEN(SOURCE!J833)), "")&amp;
  " | "&amp; SOURCE!K833&amp;      IF(SOURCE!$X$2-LEN(SOURCE!K833) &gt;= 0, REPT(" ",SOURCE!$X$2-LEN(SOURCE!K833)), "")&amp;
      "},"&amp;IF(SOURCE!L833&lt;&gt;"",""&amp;SOURCE!L833,"")
 )
)
)</f>
        <v>/*  809 */  { addItemToBuffer,              ITM_o_BREVE,                 STD_o_BREVE,                                   STD_o_BREVE,                                   (0 &lt;&lt; TAM_MAX_BITS) |     0, CAT_aint | SLS_UNCHANGED | US_UNCHANGED},</v>
      </c>
    </row>
    <row r="834" spans="1:1">
      <c r="A834" s="155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",SOURCE!$R$2-LEN(SOURCE!F834)+2), "")&amp;"("&amp;
      SUBSTITUTE(TEXT(SOURCE!G834,"??0"),"  ","")&amp;" &lt;&lt; TAM_MAX_BITS) |"&amp; IF(SOURCE!$S$2-3 &gt;= 0, REPT(" ",SOURCE!$S$2-5+4+1-1-LEN(SUBSTITUTE(SUBSTITUTE(TEXT(SOURCE!H834,"????0"),"  ","")," ",""))), "")&amp;
      SUBSTITUTE(SUBSTITUTE(TEXT(SOURCE!H834,"????0"),"  ","")," ","")&amp;","&amp; IF(SOURCE!$T$2-3 &gt;= 0, REPT(" ",SOURCE!$T$2-3-5), "")&amp;
      SOURCE!I834&amp;" | "&amp; IF(SOURCE!$U$2-LEN(SOURCE!I834) &gt;= 0, REPT(" ",SOURCE!$U$2-LEN(SOURCE!I834)), "")&amp;
      SOURCE!J834&amp;      IF(SOURCE!$V$2-LEN(SOURCE!J834) &gt;= 0, REPT(" ",SOURCE!$V$2-LEN(SOURCE!J834)), "")&amp;
  " | "&amp; SOURCE!K834&amp;      IF(SOURCE!$X$2-LEN(SOURCE!K834) &gt;= 0, REPT(" ",SOURCE!$X$2-LEN(SOURCE!K834)), "")&amp;
      "},"&amp;IF(SOURCE!L834&lt;&gt;"",""&amp;SOURCE!L834,"")
 )
)
)</f>
        <v>/*  810 */  { addItemToBuffer,              ITM_o_GRAVE,                 STD_o_GRAVE,                                   STD_o_GRAVE,                                   (0 &lt;&lt; TAM_MAX_BITS) |     0, CAT_aint | SLS_UNCHANGED | US_UNCHANGED},</v>
      </c>
    </row>
    <row r="835" spans="1:1">
      <c r="A835" s="155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",SOURCE!$R$2-LEN(SOURCE!F835)+2), "")&amp;"("&amp;
      SUBSTITUTE(TEXT(SOURCE!G835,"??0"),"  ","")&amp;" &lt;&lt; TAM_MAX_BITS) |"&amp; IF(SOURCE!$S$2-3 &gt;= 0, REPT(" ",SOURCE!$S$2-5+4+1-1-LEN(SUBSTITUTE(SUBSTITUTE(TEXT(SOURCE!H835,"????0"),"  ","")," ",""))), "")&amp;
      SUBSTITUTE(SUBSTITUTE(TEXT(SOURCE!H835,"????0"),"  ","")," ","")&amp;","&amp; IF(SOURCE!$T$2-3 &gt;= 0, REPT(" ",SOURCE!$T$2-3-5), "")&amp;
      SOURCE!I835&amp;" | "&amp; IF(SOURCE!$U$2-LEN(SOURCE!I835) &gt;= 0, REPT(" ",SOURCE!$U$2-LEN(SOURCE!I835)), "")&amp;
      SOURCE!J835&amp;      IF(SOURCE!$V$2-LEN(SOURCE!J835) &gt;= 0, REPT(" ",SOURCE!$V$2-LEN(SOURCE!J835)), "")&amp;
  " | "&amp; SOURCE!K835&amp;      IF(SOURCE!$X$2-LEN(SOURCE!K835) &gt;= 0, REPT(" ",SOURCE!$X$2-LEN(SOURCE!K835)), "")&amp;
      "},"&amp;IF(SOURCE!L835&lt;&gt;"",""&amp;SOURCE!L835,"")
 )
)
)</f>
        <v>/*  811 */  { addItemToBuffer,              ITM_o_DIARESIS,              STD_o_DIARESIS,                                STD_o_DIARESIS,                                (0 &lt;&lt; TAM_MAX_BITS) |     0, CAT_aint | SLS_UNCHANGED | US_UNCHANGED},</v>
      </c>
    </row>
    <row r="836" spans="1:1">
      <c r="A836" s="155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",SOURCE!$R$2-LEN(SOURCE!F836)+2), "")&amp;"("&amp;
      SUBSTITUTE(TEXT(SOURCE!G836,"??0"),"  ","")&amp;" &lt;&lt; TAM_MAX_BITS) |"&amp; IF(SOURCE!$S$2-3 &gt;= 0, REPT(" ",SOURCE!$S$2-5+4+1-1-LEN(SUBSTITUTE(SUBSTITUTE(TEXT(SOURCE!H836,"????0"),"  ","")," ",""))), "")&amp;
      SUBSTITUTE(SUBSTITUTE(TEXT(SOURCE!H836,"????0"),"  ","")," ","")&amp;","&amp; IF(SOURCE!$T$2-3 &gt;= 0, REPT(" ",SOURCE!$T$2-3-5), "")&amp;
      SOURCE!I836&amp;" | "&amp; IF(SOURCE!$U$2-LEN(SOURCE!I836) &gt;= 0, REPT(" ",SOURCE!$U$2-LEN(SOURCE!I836)), "")&amp;
      SOURCE!J836&amp;      IF(SOURCE!$V$2-LEN(SOURCE!J836) &gt;= 0, REPT(" ",SOURCE!$V$2-LEN(SOURCE!J836)), "")&amp;
  " | "&amp; SOURCE!K836&amp;      IF(SOURCE!$X$2-LEN(SOURCE!K836) &gt;= 0, REPT(" ",SOURCE!$X$2-LEN(SOURCE!K836)), "")&amp;
      "},"&amp;IF(SOURCE!L836&lt;&gt;"",""&amp;SOURCE!L836,"")
 )
)
)</f>
        <v>/*  812 */  { addItemToBuffer,              ITM_o_TILDE,                 STD_o_TILDE,                                   STD_o_TILDE,                                   (0 &lt;&lt; TAM_MAX_BITS) |     0, CAT_aint | SLS_UNCHANGED | US_UNCHANGED},</v>
      </c>
    </row>
    <row r="837" spans="1:1">
      <c r="A837" s="155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",SOURCE!$R$2-LEN(SOURCE!F837)+2), "")&amp;"("&amp;
      SUBSTITUTE(TEXT(SOURCE!G837,"??0"),"  ","")&amp;" &lt;&lt; TAM_MAX_BITS) |"&amp; IF(SOURCE!$S$2-3 &gt;= 0, REPT(" ",SOURCE!$S$2-5+4+1-1-LEN(SUBSTITUTE(SUBSTITUTE(TEXT(SOURCE!H837,"????0"),"  ","")," ",""))), "")&amp;
      SUBSTITUTE(SUBSTITUTE(TEXT(SOURCE!H837,"????0"),"  ","")," ","")&amp;","&amp; IF(SOURCE!$T$2-3 &gt;= 0, REPT(" ",SOURCE!$T$2-3-5), "")&amp;
      SOURCE!I837&amp;" | "&amp; IF(SOURCE!$U$2-LEN(SOURCE!I837) &gt;= 0, REPT(" ",SOURCE!$U$2-LEN(SOURCE!I837)), "")&amp;
      SOURCE!J837&amp;      IF(SOURCE!$V$2-LEN(SOURCE!J837) &gt;= 0, REPT(" ",SOURCE!$V$2-LEN(SOURCE!J837)), "")&amp;
  " | "&amp; SOURCE!K837&amp;      IF(SOURCE!$X$2-LEN(SOURCE!K837) &gt;= 0, REPT(" ",SOURCE!$X$2-LEN(SOURCE!K837)), "")&amp;
      "},"&amp;IF(SOURCE!L837&lt;&gt;"",""&amp;SOURCE!L837,"")
 )
)
)</f>
        <v>/*  813 */  { addItemToBuffer,              ITM_o_CIRC,                  STD_o_CIRC,                                    STD_o_CIRC,                                    (0 &lt;&lt; TAM_MAX_BITS) |     0, CAT_aint | SLS_UNCHANGED | US_UNCHANGED},</v>
      </c>
    </row>
    <row r="838" spans="1:1">
      <c r="A838" s="155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",SOURCE!$R$2-LEN(SOURCE!F838)+2), "")&amp;"("&amp;
      SUBSTITUTE(TEXT(SOURCE!G838,"??0"),"  ","")&amp;" &lt;&lt; TAM_MAX_BITS) |"&amp; IF(SOURCE!$S$2-3 &gt;= 0, REPT(" ",SOURCE!$S$2-5+4+1-1-LEN(SUBSTITUTE(SUBSTITUTE(TEXT(SOURCE!H838,"????0"),"  ","")," ",""))), "")&amp;
      SUBSTITUTE(SUBSTITUTE(TEXT(SOURCE!H838,"????0"),"  ","")," ","")&amp;","&amp; IF(SOURCE!$T$2-3 &gt;= 0, REPT(" ",SOURCE!$T$2-3-5), "")&amp;
      SOURCE!I838&amp;" | "&amp; IF(SOURCE!$U$2-LEN(SOURCE!I838) &gt;= 0, REPT(" ",SOURCE!$U$2-LEN(SOURCE!I838)), "")&amp;
      SOURCE!J838&amp;      IF(SOURCE!$V$2-LEN(SOURCE!J838) &gt;= 0, REPT(" ",SOURCE!$V$2-LEN(SOURCE!J838)), "")&amp;
  " | "&amp; SOURCE!K838&amp;      IF(SOURCE!$X$2-LEN(SOURCE!K838) &gt;= 0, REPT(" ",SOURCE!$X$2-LEN(SOURCE!K838)), "")&amp;
      "},"&amp;IF(SOURCE!L838&lt;&gt;"",""&amp;SOURCE!L838,"")
 )
)
)</f>
        <v>/*  814 */  { addItemToBuffer,              ITM_o_STROKE,                STD_o_STROKE,                                  STD_o_STROKE,                                  (0 &lt;&lt; TAM_MAX_BITS) |     0, CAT_aint | SLS_UNCHANGED | US_UNCHANGED},</v>
      </c>
    </row>
    <row r="839" spans="1:1">
      <c r="A839" s="155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",SOURCE!$R$2-LEN(SOURCE!F839)+2), "")&amp;"("&amp;
      SUBSTITUTE(TEXT(SOURCE!G839,"??0"),"  ","")&amp;" &lt;&lt; TAM_MAX_BITS) |"&amp; IF(SOURCE!$S$2-3 &gt;= 0, REPT(" ",SOURCE!$S$2-5+4+1-1-LEN(SUBSTITUTE(SUBSTITUTE(TEXT(SOURCE!H839,"????0"),"  ","")," ",""))), "")&amp;
      SUBSTITUTE(SUBSTITUTE(TEXT(SOURCE!H839,"????0"),"  ","")," ","")&amp;","&amp; IF(SOURCE!$T$2-3 &gt;= 0, REPT(" ",SOURCE!$T$2-3-5), "")&amp;
      SOURCE!I839&amp;" | "&amp; IF(SOURCE!$U$2-LEN(SOURCE!I839) &gt;= 0, REPT(" ",SOURCE!$U$2-LEN(SOURCE!I839)), "")&amp;
      SOURCE!J839&amp;      IF(SOURCE!$V$2-LEN(SOURCE!J839) &gt;= 0, REPT(" ",SOURCE!$V$2-LEN(SOURCE!J839)), "")&amp;
  " | "&amp; SOURCE!K839&amp;      IF(SOURCE!$X$2-LEN(SOURCE!K839) &gt;= 0, REPT(" ",SOURCE!$X$2-LEN(SOURCE!K839)), "")&amp;
      "},"&amp;IF(SOURCE!L839&lt;&gt;"",""&amp;SOURCE!L839,"")
 )
)
)</f>
        <v>/*  815 */  { addItemToBuffer,              ITM_oe,                      STD_oe,                                        STD_oe,                                        (0 &lt;&lt; TAM_MAX_BITS) |     0, CAT_aint | SLS_UNCHANGED | US_UNCHANGED},</v>
      </c>
    </row>
    <row r="840" spans="1:1">
      <c r="A840" s="155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",SOURCE!$R$2-LEN(SOURCE!F840)+2), "")&amp;"("&amp;
      SUBSTITUTE(TEXT(SOURCE!G840,"??0"),"  ","")&amp;" &lt;&lt; TAM_MAX_BITS) |"&amp; IF(SOURCE!$S$2-3 &gt;= 0, REPT(" ",SOURCE!$S$2-5+4+1-1-LEN(SUBSTITUTE(SUBSTITUTE(TEXT(SOURCE!H840,"????0"),"  ","")," ",""))), "")&amp;
      SUBSTITUTE(SUBSTITUTE(TEXT(SOURCE!H840,"????0"),"  ","")," ","")&amp;","&amp; IF(SOURCE!$T$2-3 &gt;= 0, REPT(" ",SOURCE!$T$2-3-5), "")&amp;
      SOURCE!I840&amp;" | "&amp; IF(SOURCE!$U$2-LEN(SOURCE!I840) &gt;= 0, REPT(" ",SOURCE!$U$2-LEN(SOURCE!I840)), "")&amp;
      SOURCE!J840&amp;      IF(SOURCE!$V$2-LEN(SOURCE!J840) &gt;= 0, REPT(" ",SOURCE!$V$2-LEN(SOURCE!J840)), "")&amp;
  " | "&amp; SOURCE!K840&amp;      IF(SOURCE!$X$2-LEN(SOURCE!K840) &gt;= 0, REPT(" ",SOURCE!$X$2-LEN(SOURCE!K840)), "")&amp;
      "},"&amp;IF(SOURCE!L840&lt;&gt;"",""&amp;SOURCE!L840,"")
 )
)
)</f>
        <v>/*  816 */  { addItemToBuffer,              ITM_r_CARON,                 STD_r_CARON,                                   STD_r_CARON,                                   (0 &lt;&lt; TAM_MAX_BITS) |     0, CAT_aint | SLS_UNCHANGED | US_UNCHANGED},</v>
      </c>
    </row>
    <row r="841" spans="1:1">
      <c r="A841" s="155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",SOURCE!$R$2-LEN(SOURCE!F841)+2), "")&amp;"("&amp;
      SUBSTITUTE(TEXT(SOURCE!G841,"??0"),"  ","")&amp;" &lt;&lt; TAM_MAX_BITS) |"&amp; IF(SOURCE!$S$2-3 &gt;= 0, REPT(" ",SOURCE!$S$2-5+4+1-1-LEN(SUBSTITUTE(SUBSTITUTE(TEXT(SOURCE!H841,"????0"),"  ","")," ",""))), "")&amp;
      SUBSTITUTE(SUBSTITUTE(TEXT(SOURCE!H841,"????0"),"  ","")," ","")&amp;","&amp; IF(SOURCE!$T$2-3 &gt;= 0, REPT(" ",SOURCE!$T$2-3-5), "")&amp;
      SOURCE!I841&amp;" | "&amp; IF(SOURCE!$U$2-LEN(SOURCE!I841) &gt;= 0, REPT(" ",SOURCE!$U$2-LEN(SOURCE!I841)), "")&amp;
      SOURCE!J841&amp;      IF(SOURCE!$V$2-LEN(SOURCE!J841) &gt;= 0, REPT(" ",SOURCE!$V$2-LEN(SOURCE!J841)), "")&amp;
  " | "&amp; SOURCE!K841&amp;      IF(SOURCE!$X$2-LEN(SOURCE!K841) &gt;= 0, REPT(" ",SOURCE!$X$2-LEN(SOURCE!K841)), "")&amp;
      "},"&amp;IF(SOURCE!L841&lt;&gt;"",""&amp;SOURCE!L841,"")
 )
)
)</f>
        <v>/*  817 */  { addItemToBuffer,              ITM_r_ACUTE,                 STD_r_ACUTE,                                   STD_r_ACUTE,                                   (0 &lt;&lt; TAM_MAX_BITS) |     0, CAT_aint | SLS_UNCHANGED | US_UNCHANGED},</v>
      </c>
    </row>
    <row r="842" spans="1:1">
      <c r="A842" s="155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",SOURCE!$R$2-LEN(SOURCE!F842)+2), "")&amp;"("&amp;
      SUBSTITUTE(TEXT(SOURCE!G842,"??0"),"  ","")&amp;" &lt;&lt; TAM_MAX_BITS) |"&amp; IF(SOURCE!$S$2-3 &gt;= 0, REPT(" ",SOURCE!$S$2-5+4+1-1-LEN(SUBSTITUTE(SUBSTITUTE(TEXT(SOURCE!H842,"????0"),"  ","")," ",""))), "")&amp;
      SUBSTITUTE(SUBSTITUTE(TEXT(SOURCE!H842,"????0"),"  ","")," ","")&amp;","&amp; IF(SOURCE!$T$2-3 &gt;= 0, REPT(" ",SOURCE!$T$2-3-5), "")&amp;
      SOURCE!I842&amp;" | "&amp; IF(SOURCE!$U$2-LEN(SOURCE!I842) &gt;= 0, REPT(" ",SOURCE!$U$2-LEN(SOURCE!I842)), "")&amp;
      SOURCE!J842&amp;      IF(SOURCE!$V$2-LEN(SOURCE!J842) &gt;= 0, REPT(" ",SOURCE!$V$2-LEN(SOURCE!J842)), "")&amp;
  " | "&amp; SOURCE!K842&amp;      IF(SOURCE!$X$2-LEN(SOURCE!K842) &gt;= 0, REPT(" ",SOURCE!$X$2-LEN(SOURCE!K842)), "")&amp;
      "},"&amp;IF(SOURCE!L842&lt;&gt;"",""&amp;SOURCE!L842,"")
 )
)
)</f>
        <v>/*  818 */  { addItemToBuffer,              ITM_s_SHARP,                 STD_s_SHARP,                                   STD_s_SHARP,                                   (0 &lt;&lt; TAM_MAX_BITS) |     0, CAT_aint | SLS_UNCHANGED | US_UNCHANGED},</v>
      </c>
    </row>
    <row r="843" spans="1:1">
      <c r="A843" s="155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",SOURCE!$R$2-LEN(SOURCE!F843)+2), "")&amp;"("&amp;
      SUBSTITUTE(TEXT(SOURCE!G843,"??0"),"  ","")&amp;" &lt;&lt; TAM_MAX_BITS) |"&amp; IF(SOURCE!$S$2-3 &gt;= 0, REPT(" ",SOURCE!$S$2-5+4+1-1-LEN(SUBSTITUTE(SUBSTITUTE(TEXT(SOURCE!H843,"????0"),"  ","")," ",""))), "")&amp;
      SUBSTITUTE(SUBSTITUTE(TEXT(SOURCE!H843,"????0"),"  ","")," ","")&amp;","&amp; IF(SOURCE!$T$2-3 &gt;= 0, REPT(" ",SOURCE!$T$2-3-5), "")&amp;
      SOURCE!I843&amp;" | "&amp; IF(SOURCE!$U$2-LEN(SOURCE!I843) &gt;= 0, REPT(" ",SOURCE!$U$2-LEN(SOURCE!I843)), "")&amp;
      SOURCE!J843&amp;      IF(SOURCE!$V$2-LEN(SOURCE!J843) &gt;= 0, REPT(" ",SOURCE!$V$2-LEN(SOURCE!J843)), "")&amp;
  " | "&amp; SOURCE!K843&amp;      IF(SOURCE!$X$2-LEN(SOURCE!K843) &gt;= 0, REPT(" ",SOURCE!$X$2-LEN(SOURCE!K843)), "")&amp;
      "},"&amp;IF(SOURCE!L843&lt;&gt;"",""&amp;SOURCE!L843,"")
 )
)
)</f>
        <v>/*  819 */  { addItemToBuffer,              ITM_s_ACUTE,                 STD_s_ACUTE,                                   STD_s_ACUTE,                                   (0 &lt;&lt; TAM_MAX_BITS) |     0, CAT_aint | SLS_UNCHANGED | US_UNCHANGED},</v>
      </c>
    </row>
    <row r="844" spans="1:1">
      <c r="A844" s="155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",SOURCE!$R$2-LEN(SOURCE!F844)+2), "")&amp;"("&amp;
      SUBSTITUTE(TEXT(SOURCE!G844,"??0"),"  ","")&amp;" &lt;&lt; TAM_MAX_BITS) |"&amp; IF(SOURCE!$S$2-3 &gt;= 0, REPT(" ",SOURCE!$S$2-5+4+1-1-LEN(SUBSTITUTE(SUBSTITUTE(TEXT(SOURCE!H844,"????0"),"  ","")," ",""))), "")&amp;
      SUBSTITUTE(SUBSTITUTE(TEXT(SOURCE!H844,"????0"),"  ","")," ","")&amp;","&amp; IF(SOURCE!$T$2-3 &gt;= 0, REPT(" ",SOURCE!$T$2-3-5), "")&amp;
      SOURCE!I844&amp;" | "&amp; IF(SOURCE!$U$2-LEN(SOURCE!I844) &gt;= 0, REPT(" ",SOURCE!$U$2-LEN(SOURCE!I844)), "")&amp;
      SOURCE!J844&amp;      IF(SOURCE!$V$2-LEN(SOURCE!J844) &gt;= 0, REPT(" ",SOURCE!$V$2-LEN(SOURCE!J844)), "")&amp;
  " | "&amp; SOURCE!K844&amp;      IF(SOURCE!$X$2-LEN(SOURCE!K844) &gt;= 0, REPT(" ",SOURCE!$X$2-LEN(SOURCE!K844)), "")&amp;
      "},"&amp;IF(SOURCE!L844&lt;&gt;"",""&amp;SOURCE!L844,"")
 )
)
)</f>
        <v>/*  820 */  { addItemToBuffer,              ITM_s_CARON,                 STD_s_CARON,                                   STD_s_CARON,                                   (0 &lt;&lt; TAM_MAX_BITS) |     0, CAT_aint | SLS_UNCHANGED | US_UNCHANGED},</v>
      </c>
    </row>
    <row r="845" spans="1:1">
      <c r="A845" s="155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",SOURCE!$R$2-LEN(SOURCE!F845)+2), "")&amp;"("&amp;
      SUBSTITUTE(TEXT(SOURCE!G845,"??0"),"  ","")&amp;" &lt;&lt; TAM_MAX_BITS) |"&amp; IF(SOURCE!$S$2-3 &gt;= 0, REPT(" ",SOURCE!$S$2-5+4+1-1-LEN(SUBSTITUTE(SUBSTITUTE(TEXT(SOURCE!H845,"????0"),"  ","")," ",""))), "")&amp;
      SUBSTITUTE(SUBSTITUTE(TEXT(SOURCE!H845,"????0"),"  ","")," ","")&amp;","&amp; IF(SOURCE!$T$2-3 &gt;= 0, REPT(" ",SOURCE!$T$2-3-5), "")&amp;
      SOURCE!I845&amp;" | "&amp; IF(SOURCE!$U$2-LEN(SOURCE!I845) &gt;= 0, REPT(" ",SOURCE!$U$2-LEN(SOURCE!I845)), "")&amp;
      SOURCE!J845&amp;      IF(SOURCE!$V$2-LEN(SOURCE!J845) &gt;= 0, REPT(" ",SOURCE!$V$2-LEN(SOURCE!J845)), "")&amp;
  " | "&amp; SOURCE!K845&amp;      IF(SOURCE!$X$2-LEN(SOURCE!K845) &gt;= 0, REPT(" ",SOURCE!$X$2-LEN(SOURCE!K845)), "")&amp;
      "},"&amp;IF(SOURCE!L845&lt;&gt;"",""&amp;SOURCE!L845,"")
 )
)
)</f>
        <v>/*  821 */  { addItemToBuffer,              ITM_s_CEDILLA,               STD_s_CEDILLA,                                 STD_s_CEDILLA,                                 (0 &lt;&lt; TAM_MAX_BITS) |     0, CAT_aint | SLS_UNCHANGED | US_UNCHANGED},</v>
      </c>
    </row>
    <row r="846" spans="1:1">
      <c r="A846" s="155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",SOURCE!$R$2-LEN(SOURCE!F846)+2), "")&amp;"("&amp;
      SUBSTITUTE(TEXT(SOURCE!G846,"??0"),"  ","")&amp;" &lt;&lt; TAM_MAX_BITS) |"&amp; IF(SOURCE!$S$2-3 &gt;= 0, REPT(" ",SOURCE!$S$2-5+4+1-1-LEN(SUBSTITUTE(SUBSTITUTE(TEXT(SOURCE!H846,"????0"),"  ","")," ",""))), "")&amp;
      SUBSTITUTE(SUBSTITUTE(TEXT(SOURCE!H846,"????0"),"  ","")," ","")&amp;","&amp; IF(SOURCE!$T$2-3 &gt;= 0, REPT(" ",SOURCE!$T$2-3-5), "")&amp;
      SOURCE!I846&amp;" | "&amp; IF(SOURCE!$U$2-LEN(SOURCE!I846) &gt;= 0, REPT(" ",SOURCE!$U$2-LEN(SOURCE!I846)), "")&amp;
      SOURCE!J846&amp;      IF(SOURCE!$V$2-LEN(SOURCE!J846) &gt;= 0, REPT(" ",SOURCE!$V$2-LEN(SOURCE!J846)), "")&amp;
  " | "&amp; SOURCE!K846&amp;      IF(SOURCE!$X$2-LEN(SOURCE!K846) &gt;= 0, REPT(" ",SOURCE!$X$2-LEN(SOURCE!K846)), "")&amp;
      "},"&amp;IF(SOURCE!L846&lt;&gt;"",""&amp;SOURCE!L846,"")
 )
)
)</f>
        <v>/*  822 */  { addItemToBuffer,              ITM_t_APOSTROPHE,            STD_t_APOSTROPHE,                              STD_t_APOSTROPHE,                              (0 &lt;&lt; TAM_MAX_BITS) |     0, CAT_aint | SLS_UNCHANGED | US_UNCHANGED},</v>
      </c>
    </row>
    <row r="847" spans="1:1">
      <c r="A847" s="155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",SOURCE!$R$2-LEN(SOURCE!F847)+2), "")&amp;"("&amp;
      SUBSTITUTE(TEXT(SOURCE!G847,"??0"),"  ","")&amp;" &lt;&lt; TAM_MAX_BITS) |"&amp; IF(SOURCE!$S$2-3 &gt;= 0, REPT(" ",SOURCE!$S$2-5+4+1-1-LEN(SUBSTITUTE(SUBSTITUTE(TEXT(SOURCE!H847,"????0"),"  ","")," ",""))), "")&amp;
      SUBSTITUTE(SUBSTITUTE(TEXT(SOURCE!H847,"????0"),"  ","")," ","")&amp;","&amp; IF(SOURCE!$T$2-3 &gt;= 0, REPT(" ",SOURCE!$T$2-3-5), "")&amp;
      SOURCE!I847&amp;" | "&amp; IF(SOURCE!$U$2-LEN(SOURCE!I847) &gt;= 0, REPT(" ",SOURCE!$U$2-LEN(SOURCE!I847)), "")&amp;
      SOURCE!J847&amp;      IF(SOURCE!$V$2-LEN(SOURCE!J847) &gt;= 0, REPT(" ",SOURCE!$V$2-LEN(SOURCE!J847)), "")&amp;
  " | "&amp; SOURCE!K847&amp;      IF(SOURCE!$X$2-LEN(SOURCE!K847) &gt;= 0, REPT(" ",SOURCE!$X$2-LEN(SOURCE!K847)), "")&amp;
      "},"&amp;IF(SOURCE!L847&lt;&gt;"",""&amp;SOURCE!L847,"")
 )
)
)</f>
        <v>/*  823 */  { addItemToBuffer,              ITM_t_CEDILLA,               STD_t_CEDILLA,                                 STD_t_CEDILLA,                                 (0 &lt;&lt; TAM_MAX_BITS) |     0, CAT_aint | SLS_UNCHANGED | US_UNCHANGED},</v>
      </c>
    </row>
    <row r="848" spans="1:1">
      <c r="A848" s="155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",SOURCE!$R$2-LEN(SOURCE!F848)+2), "")&amp;"("&amp;
      SUBSTITUTE(TEXT(SOURCE!G848,"??0"),"  ","")&amp;" &lt;&lt; TAM_MAX_BITS) |"&amp; IF(SOURCE!$S$2-3 &gt;= 0, REPT(" ",SOURCE!$S$2-5+4+1-1-LEN(SUBSTITUTE(SUBSTITUTE(TEXT(SOURCE!H848,"????0"),"  ","")," ",""))), "")&amp;
      SUBSTITUTE(SUBSTITUTE(TEXT(SOURCE!H848,"????0"),"  ","")," ","")&amp;","&amp; IF(SOURCE!$T$2-3 &gt;= 0, REPT(" ",SOURCE!$T$2-3-5), "")&amp;
      SOURCE!I848&amp;" | "&amp; IF(SOURCE!$U$2-LEN(SOURCE!I848) &gt;= 0, REPT(" ",SOURCE!$U$2-LEN(SOURCE!I848)), "")&amp;
      SOURCE!J848&amp;      IF(SOURCE!$V$2-LEN(SOURCE!J848) &gt;= 0, REPT(" ",SOURCE!$V$2-LEN(SOURCE!J848)), "")&amp;
  " | "&amp; SOURCE!K848&amp;      IF(SOURCE!$X$2-LEN(SOURCE!K848) &gt;= 0, REPT(" ",SOURCE!$X$2-LEN(SOURCE!K848)), "")&amp;
      "},"&amp;IF(SOURCE!L848&lt;&gt;"",""&amp;SOURCE!L848,"")
 )
)
)</f>
        <v>/*  824 */  { addItemToBuffer,              ITM_u_MACRON,                STD_u_MACRON,                                  STD_u_MACRON,                                  (0 &lt;&lt; TAM_MAX_BITS) |     0, CAT_aint | SLS_UNCHANGED | US_UNCHANGED},</v>
      </c>
    </row>
    <row r="849" spans="1:1">
      <c r="A849" s="155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",SOURCE!$R$2-LEN(SOURCE!F849)+2), "")&amp;"("&amp;
      SUBSTITUTE(TEXT(SOURCE!G849,"??0"),"  ","")&amp;" &lt;&lt; TAM_MAX_BITS) |"&amp; IF(SOURCE!$S$2-3 &gt;= 0, REPT(" ",SOURCE!$S$2-5+4+1-1-LEN(SUBSTITUTE(SUBSTITUTE(TEXT(SOURCE!H849,"????0"),"  ","")," ",""))), "")&amp;
      SUBSTITUTE(SUBSTITUTE(TEXT(SOURCE!H849,"????0"),"  ","")," ","")&amp;","&amp; IF(SOURCE!$T$2-3 &gt;= 0, REPT(" ",SOURCE!$T$2-3-5), "")&amp;
      SOURCE!I849&amp;" | "&amp; IF(SOURCE!$U$2-LEN(SOURCE!I849) &gt;= 0, REPT(" ",SOURCE!$U$2-LEN(SOURCE!I849)), "")&amp;
      SOURCE!J849&amp;      IF(SOURCE!$V$2-LEN(SOURCE!J849) &gt;= 0, REPT(" ",SOURCE!$V$2-LEN(SOURCE!J849)), "")&amp;
  " | "&amp; SOURCE!K849&amp;      IF(SOURCE!$X$2-LEN(SOURCE!K849) &gt;= 0, REPT(" ",SOURCE!$X$2-LEN(SOURCE!K849)), "")&amp;
      "},"&amp;IF(SOURCE!L849&lt;&gt;"",""&amp;SOURCE!L849,"")
 )
)
)</f>
        <v>/*  825 */  { addItemToBuffer,              ITM_u_ACUTE,                 STD_u_ACUTE,                                   STD_u_ACUTE,                                   (0 &lt;&lt; TAM_MAX_BITS) |     0, CAT_aint | SLS_UNCHANGED | US_UNCHANGED},</v>
      </c>
    </row>
    <row r="850" spans="1:1">
      <c r="A850" s="155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",SOURCE!$R$2-LEN(SOURCE!F850)+2), "")&amp;"("&amp;
      SUBSTITUTE(TEXT(SOURCE!G850,"??0"),"  ","")&amp;" &lt;&lt; TAM_MAX_BITS) |"&amp; IF(SOURCE!$S$2-3 &gt;= 0, REPT(" ",SOURCE!$S$2-5+4+1-1-LEN(SUBSTITUTE(SUBSTITUTE(TEXT(SOURCE!H850,"????0"),"  ","")," ",""))), "")&amp;
      SUBSTITUTE(SUBSTITUTE(TEXT(SOURCE!H850,"????0"),"  ","")," ","")&amp;","&amp; IF(SOURCE!$T$2-3 &gt;= 0, REPT(" ",SOURCE!$T$2-3-5), "")&amp;
      SOURCE!I850&amp;" | "&amp; IF(SOURCE!$U$2-LEN(SOURCE!I850) &gt;= 0, REPT(" ",SOURCE!$U$2-LEN(SOURCE!I850)), "")&amp;
      SOURCE!J850&amp;      IF(SOURCE!$V$2-LEN(SOURCE!J850) &gt;= 0, REPT(" ",SOURCE!$V$2-LEN(SOURCE!J850)), "")&amp;
  " | "&amp; SOURCE!K850&amp;      IF(SOURCE!$X$2-LEN(SOURCE!K850) &gt;= 0, REPT(" ",SOURCE!$X$2-LEN(SOURCE!K850)), "")&amp;
      "},"&amp;IF(SOURCE!L850&lt;&gt;"",""&amp;SOURCE!L850,"")
 )
)
)</f>
        <v>/*  826 */  { addItemToBuffer,              ITM_u_BREVE,                 STD_u_BREVE,                                   STD_u_BREVE,                                   (0 &lt;&lt; TAM_MAX_BITS) |     0, CAT_aint | SLS_UNCHANGED | US_UNCHANGED},</v>
      </c>
    </row>
    <row r="851" spans="1:1">
      <c r="A851" s="155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",SOURCE!$R$2-LEN(SOURCE!F851)+2), "")&amp;"("&amp;
      SUBSTITUTE(TEXT(SOURCE!G851,"??0"),"  ","")&amp;" &lt;&lt; TAM_MAX_BITS) |"&amp; IF(SOURCE!$S$2-3 &gt;= 0, REPT(" ",SOURCE!$S$2-5+4+1-1-LEN(SUBSTITUTE(SUBSTITUTE(TEXT(SOURCE!H851,"????0"),"  ","")," ",""))), "")&amp;
      SUBSTITUTE(SUBSTITUTE(TEXT(SOURCE!H851,"????0"),"  ","")," ","")&amp;","&amp; IF(SOURCE!$T$2-3 &gt;= 0, REPT(" ",SOURCE!$T$2-3-5), "")&amp;
      SOURCE!I851&amp;" | "&amp; IF(SOURCE!$U$2-LEN(SOURCE!I851) &gt;= 0, REPT(" ",SOURCE!$U$2-LEN(SOURCE!I851)), "")&amp;
      SOURCE!J851&amp;      IF(SOURCE!$V$2-LEN(SOURCE!J851) &gt;= 0, REPT(" ",SOURCE!$V$2-LEN(SOURCE!J851)), "")&amp;
  " | "&amp; SOURCE!K851&amp;      IF(SOURCE!$X$2-LEN(SOURCE!K851) &gt;= 0, REPT(" ",SOURCE!$X$2-LEN(SOURCE!K851)), "")&amp;
      "},"&amp;IF(SOURCE!L851&lt;&gt;"",""&amp;SOURCE!L851,"")
 )
)
)</f>
        <v>/*  827 */  { addItemToBuffer,              ITM_u_GRAVE,                 STD_u_GRAVE,                                   STD_u_GRAVE,                                   (0 &lt;&lt; TAM_MAX_BITS) |     0, CAT_aint | SLS_UNCHANGED | US_UNCHANGED},</v>
      </c>
    </row>
    <row r="852" spans="1:1">
      <c r="A852" s="155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",SOURCE!$R$2-LEN(SOURCE!F852)+2), "")&amp;"("&amp;
      SUBSTITUTE(TEXT(SOURCE!G852,"??0"),"  ","")&amp;" &lt;&lt; TAM_MAX_BITS) |"&amp; IF(SOURCE!$S$2-3 &gt;= 0, REPT(" ",SOURCE!$S$2-5+4+1-1-LEN(SUBSTITUTE(SUBSTITUTE(TEXT(SOURCE!H852,"????0"),"  ","")," ",""))), "")&amp;
      SUBSTITUTE(SUBSTITUTE(TEXT(SOURCE!H852,"????0"),"  ","")," ","")&amp;","&amp; IF(SOURCE!$T$2-3 &gt;= 0, REPT(" ",SOURCE!$T$2-3-5), "")&amp;
      SOURCE!I852&amp;" | "&amp; IF(SOURCE!$U$2-LEN(SOURCE!I852) &gt;= 0, REPT(" ",SOURCE!$U$2-LEN(SOURCE!I852)), "")&amp;
      SOURCE!J852&amp;      IF(SOURCE!$V$2-LEN(SOURCE!J852) &gt;= 0, REPT(" ",SOURCE!$V$2-LEN(SOURCE!J852)), "")&amp;
  " | "&amp; SOURCE!K852&amp;      IF(SOURCE!$X$2-LEN(SOURCE!K852) &gt;= 0, REPT(" ",SOURCE!$X$2-LEN(SOURCE!K852)), "")&amp;
      "},"&amp;IF(SOURCE!L852&lt;&gt;"",""&amp;SOURCE!L852,"")
 )
)
)</f>
        <v>/*  828 */  { addItemToBuffer,              ITM_u_DIARESIS,              STD_u_DIARESIS,                                STD_u_DIARESIS,                                (0 &lt;&lt; TAM_MAX_BITS) |     0, CAT_aint | SLS_UNCHANGED | US_UNCHANGED},</v>
      </c>
    </row>
    <row r="853" spans="1:1">
      <c r="A853" s="155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",SOURCE!$R$2-LEN(SOURCE!F853)+2), "")&amp;"("&amp;
      SUBSTITUTE(TEXT(SOURCE!G853,"??0"),"  ","")&amp;" &lt;&lt; TAM_MAX_BITS) |"&amp; IF(SOURCE!$S$2-3 &gt;= 0, REPT(" ",SOURCE!$S$2-5+4+1-1-LEN(SUBSTITUTE(SUBSTITUTE(TEXT(SOURCE!H853,"????0"),"  ","")," ",""))), "")&amp;
      SUBSTITUTE(SUBSTITUTE(TEXT(SOURCE!H853,"????0"),"  ","")," ","")&amp;","&amp; IF(SOURCE!$T$2-3 &gt;= 0, REPT(" ",SOURCE!$T$2-3-5), "")&amp;
      SOURCE!I853&amp;" | "&amp; IF(SOURCE!$U$2-LEN(SOURCE!I853) &gt;= 0, REPT(" ",SOURCE!$U$2-LEN(SOURCE!I853)), "")&amp;
      SOURCE!J853&amp;      IF(SOURCE!$V$2-LEN(SOURCE!J853) &gt;= 0, REPT(" ",SOURCE!$V$2-LEN(SOURCE!J853)), "")&amp;
  " | "&amp; SOURCE!K853&amp;      IF(SOURCE!$X$2-LEN(SOURCE!K853) &gt;= 0, REPT(" ",SOURCE!$X$2-LEN(SOURCE!K853)), "")&amp;
      "},"&amp;IF(SOURCE!L853&lt;&gt;"",""&amp;SOURCE!L853,"")
 )
)
)</f>
        <v>/*  829 */  { addItemToBuffer,              ITM_u_TILDE,                 STD_u_TILDE,                                   STD_u_TILDE,                                   (0 &lt;&lt; TAM_MAX_BITS) |     0, CAT_aint | SLS_UNCHANGED | US_UNCHANGED},</v>
      </c>
    </row>
    <row r="854" spans="1:1">
      <c r="A854" s="155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",SOURCE!$R$2-LEN(SOURCE!F854)+2), "")&amp;"("&amp;
      SUBSTITUTE(TEXT(SOURCE!G854,"??0"),"  ","")&amp;" &lt;&lt; TAM_MAX_BITS) |"&amp; IF(SOURCE!$S$2-3 &gt;= 0, REPT(" ",SOURCE!$S$2-5+4+1-1-LEN(SUBSTITUTE(SUBSTITUTE(TEXT(SOURCE!H854,"????0"),"  ","")," ",""))), "")&amp;
      SUBSTITUTE(SUBSTITUTE(TEXT(SOURCE!H854,"????0"),"  ","")," ","")&amp;","&amp; IF(SOURCE!$T$2-3 &gt;= 0, REPT(" ",SOURCE!$T$2-3-5), "")&amp;
      SOURCE!I854&amp;" | "&amp; IF(SOURCE!$U$2-LEN(SOURCE!I854) &gt;= 0, REPT(" ",SOURCE!$U$2-LEN(SOURCE!I854)), "")&amp;
      SOURCE!J854&amp;      IF(SOURCE!$V$2-LEN(SOURCE!J854) &gt;= 0, REPT(" ",SOURCE!$V$2-LEN(SOURCE!J854)), "")&amp;
  " | "&amp; SOURCE!K854&amp;      IF(SOURCE!$X$2-LEN(SOURCE!K854) &gt;= 0, REPT(" ",SOURCE!$X$2-LEN(SOURCE!K854)), "")&amp;
      "},"&amp;IF(SOURCE!L854&lt;&gt;"",""&amp;SOURCE!L854,"")
 )
)
)</f>
        <v>/*  830 */  { addItemToBuffer,              ITM_u_CIRC,                  STD_u_CIRC,                                    STD_u_CIRC,                                    (0 &lt;&lt; TAM_MAX_BITS) |     0, CAT_aint | SLS_UNCHANGED | US_UNCHANGED},</v>
      </c>
    </row>
    <row r="855" spans="1:1">
      <c r="A855" s="155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",SOURCE!$R$2-LEN(SOURCE!F855)+2), "")&amp;"("&amp;
      SUBSTITUTE(TEXT(SOURCE!G855,"??0"),"  ","")&amp;" &lt;&lt; TAM_MAX_BITS) |"&amp; IF(SOURCE!$S$2-3 &gt;= 0, REPT(" ",SOURCE!$S$2-5+4+1-1-LEN(SUBSTITUTE(SUBSTITUTE(TEXT(SOURCE!H855,"????0"),"  ","")," ",""))), "")&amp;
      SUBSTITUTE(SUBSTITUTE(TEXT(SOURCE!H855,"????0"),"  ","")," ","")&amp;","&amp; IF(SOURCE!$T$2-3 &gt;= 0, REPT(" ",SOURCE!$T$2-3-5), "")&amp;
      SOURCE!I855&amp;" | "&amp; IF(SOURCE!$U$2-LEN(SOURCE!I855) &gt;= 0, REPT(" ",SOURCE!$U$2-LEN(SOURCE!I855)), "")&amp;
      SOURCE!J855&amp;      IF(SOURCE!$V$2-LEN(SOURCE!J855) &gt;= 0, REPT(" ",SOURCE!$V$2-LEN(SOURCE!J855)), "")&amp;
  " | "&amp; SOURCE!K855&amp;      IF(SOURCE!$X$2-LEN(SOURCE!K855) &gt;= 0, REPT(" ",SOURCE!$X$2-LEN(SOURCE!K855)), "")&amp;
      "},"&amp;IF(SOURCE!L855&lt;&gt;"",""&amp;SOURCE!L855,"")
 )
)
)</f>
        <v>/*  831 */  { addItemToBuffer,              ITM_u_RING,                  STD_u_RING,                                    STD_u_RING,                                    (0 &lt;&lt; TAM_MAX_BITS) |     0, CAT_aint | SLS_UNCHANGED | US_UNCHANGED},</v>
      </c>
    </row>
    <row r="856" spans="1:1">
      <c r="A856" s="155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",SOURCE!$R$2-LEN(SOURCE!F856)+2), "")&amp;"("&amp;
      SUBSTITUTE(TEXT(SOURCE!G856,"??0"),"  ","")&amp;" &lt;&lt; TAM_MAX_BITS) |"&amp; IF(SOURCE!$S$2-3 &gt;= 0, REPT(" ",SOURCE!$S$2-5+4+1-1-LEN(SUBSTITUTE(SUBSTITUTE(TEXT(SOURCE!H856,"????0"),"  ","")," ",""))), "")&amp;
      SUBSTITUTE(SUBSTITUTE(TEXT(SOURCE!H856,"????0"),"  ","")," ","")&amp;","&amp; IF(SOURCE!$T$2-3 &gt;= 0, REPT(" ",SOURCE!$T$2-3-5), "")&amp;
      SOURCE!I856&amp;" | "&amp; IF(SOURCE!$U$2-LEN(SOURCE!I856) &gt;= 0, REPT(" ",SOURCE!$U$2-LEN(SOURCE!I856)), "")&amp;
      SOURCE!J856&amp;      IF(SOURCE!$V$2-LEN(SOURCE!J856) &gt;= 0, REPT(" ",SOURCE!$V$2-LEN(SOURCE!J856)), "")&amp;
  " | "&amp; SOURCE!K856&amp;      IF(SOURCE!$X$2-LEN(SOURCE!K856) &gt;= 0, REPT(" ",SOURCE!$X$2-LEN(SOURCE!K856)), "")&amp;
      "},"&amp;IF(SOURCE!L856&lt;&gt;"",""&amp;SOURCE!L856,"")
 )
)
)</f>
        <v>/*  832 */  { addItemToBuffer,              ITM_w_CIRC,                  STD_w_CIRC,                                    STD_w_CIRC,                                    (0 &lt;&lt; TAM_MAX_BITS) |     0, CAT_aint | SLS_UNCHANGED | US_UNCHANGED},</v>
      </c>
    </row>
    <row r="857" spans="1:1">
      <c r="A857" s="155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",SOURCE!$R$2-LEN(SOURCE!F857)+2), "")&amp;"("&amp;
      SUBSTITUTE(TEXT(SOURCE!G857,"??0"),"  ","")&amp;" &lt;&lt; TAM_MAX_BITS) |"&amp; IF(SOURCE!$S$2-3 &gt;= 0, REPT(" ",SOURCE!$S$2-5+4+1-1-LEN(SUBSTITUTE(SUBSTITUTE(TEXT(SOURCE!H857,"????0"),"  ","")," ",""))), "")&amp;
      SUBSTITUTE(SUBSTITUTE(TEXT(SOURCE!H857,"????0"),"  ","")," ","")&amp;","&amp; IF(SOURCE!$T$2-3 &gt;= 0, REPT(" ",SOURCE!$T$2-3-5), "")&amp;
      SOURCE!I857&amp;" | "&amp; IF(SOURCE!$U$2-LEN(SOURCE!I857) &gt;= 0, REPT(" ",SOURCE!$U$2-LEN(SOURCE!I857)), "")&amp;
      SOURCE!J857&amp;      IF(SOURCE!$V$2-LEN(SOURCE!J857) &gt;= 0, REPT(" ",SOURCE!$V$2-LEN(SOURCE!J857)), "")&amp;
  " | "&amp; SOURCE!K857&amp;      IF(SOURCE!$X$2-LEN(SOURCE!K857) &gt;= 0, REPT(" ",SOURCE!$X$2-LEN(SOURCE!K857)), "")&amp;
      "},"&amp;IF(SOURCE!L857&lt;&gt;"",""&amp;SOURCE!L857,"")
 )
)
)</f>
        <v>/*  833 */  { addItemToBuffer,              ITM_x_BAR,                   "",                                            STD_x_BAR,                                     (0 &lt;&lt; TAM_MAX_BITS) |     0, CAT_NONE | SLS_UNCHANGED | US_UNCHANGED},</v>
      </c>
    </row>
    <row r="858" spans="1:1">
      <c r="A858" s="155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",SOURCE!$R$2-LEN(SOURCE!F858)+2), "")&amp;"("&amp;
      SUBSTITUTE(TEXT(SOURCE!G858,"??0"),"  ","")&amp;" &lt;&lt; TAM_MAX_BITS) |"&amp; IF(SOURCE!$S$2-3 &gt;= 0, REPT(" ",SOURCE!$S$2-5+4+1-1-LEN(SUBSTITUTE(SUBSTITUTE(TEXT(SOURCE!H858,"????0"),"  ","")," ",""))), "")&amp;
      SUBSTITUTE(SUBSTITUTE(TEXT(SOURCE!H858,"????0"),"  ","")," ","")&amp;","&amp; IF(SOURCE!$T$2-3 &gt;= 0, REPT(" ",SOURCE!$T$2-3-5), "")&amp;
      SOURCE!I858&amp;" | "&amp; IF(SOURCE!$U$2-LEN(SOURCE!I858) &gt;= 0, REPT(" ",SOURCE!$U$2-LEN(SOURCE!I858)), "")&amp;
      SOURCE!J858&amp;      IF(SOURCE!$V$2-LEN(SOURCE!J858) &gt;= 0, REPT(" ",SOURCE!$V$2-LEN(SOURCE!J858)), "")&amp;
  " | "&amp; SOURCE!K858&amp;      IF(SOURCE!$X$2-LEN(SOURCE!K858) &gt;= 0, REPT(" ",SOURCE!$X$2-LEN(SOURCE!K858)), "")&amp;
      "},"&amp;IF(SOURCE!L858&lt;&gt;"",""&amp;SOURCE!L858,"")
 )
)
)</f>
        <v>/*  834 */  { addItemToBuffer,              ITM_x_CIRC,                  "",                                            STD_x_CIRC,                                    (0 &lt;&lt; TAM_MAX_BITS) |     0, CAT_NONE | SLS_UNCHANGED | US_UNCHANGED},</v>
      </c>
    </row>
    <row r="859" spans="1:1">
      <c r="A859" s="155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",SOURCE!$R$2-LEN(SOURCE!F859)+2), "")&amp;"("&amp;
      SUBSTITUTE(TEXT(SOURCE!G859,"??0"),"  ","")&amp;" &lt;&lt; TAM_MAX_BITS) |"&amp; IF(SOURCE!$S$2-3 &gt;= 0, REPT(" ",SOURCE!$S$2-5+4+1-1-LEN(SUBSTITUTE(SUBSTITUTE(TEXT(SOURCE!H859,"????0"),"  ","")," ",""))), "")&amp;
      SUBSTITUTE(SUBSTITUTE(TEXT(SOURCE!H859,"????0"),"  ","")," ","")&amp;","&amp; IF(SOURCE!$T$2-3 &gt;= 0, REPT(" ",SOURCE!$T$2-3-5), "")&amp;
      SOURCE!I859&amp;" | "&amp; IF(SOURCE!$U$2-LEN(SOURCE!I859) &gt;= 0, REPT(" ",SOURCE!$U$2-LEN(SOURCE!I859)), "")&amp;
      SOURCE!J859&amp;      IF(SOURCE!$V$2-LEN(SOURCE!J859) &gt;= 0, REPT(" ",SOURCE!$V$2-LEN(SOURCE!J859)), "")&amp;
  " | "&amp; SOURCE!K859&amp;      IF(SOURCE!$X$2-LEN(SOURCE!K859) &gt;= 0, REPT(" ",SOURCE!$X$2-LEN(SOURCE!K859)), "")&amp;
      "},"&amp;IF(SOURCE!L859&lt;&gt;"",""&amp;SOURCE!L859,"")
 )
)
)</f>
        <v>/*  835 */  { addItemToBuffer,              ITM_y_BAR,                   "",                                            STD_y_BAR,                                     (0 &lt;&lt; TAM_MAX_BITS) |     0, CAT_NONE | SLS_UNCHANGED | US_UNCHANGED},</v>
      </c>
    </row>
    <row r="860" spans="1:1">
      <c r="A860" s="155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",SOURCE!$R$2-LEN(SOURCE!F860)+2), "")&amp;"("&amp;
      SUBSTITUTE(TEXT(SOURCE!G860,"??0"),"  ","")&amp;" &lt;&lt; TAM_MAX_BITS) |"&amp; IF(SOURCE!$S$2-3 &gt;= 0, REPT(" ",SOURCE!$S$2-5+4+1-1-LEN(SUBSTITUTE(SUBSTITUTE(TEXT(SOURCE!H860,"????0"),"  ","")," ",""))), "")&amp;
      SUBSTITUTE(SUBSTITUTE(TEXT(SOURCE!H860,"????0"),"  ","")," ","")&amp;","&amp; IF(SOURCE!$T$2-3 &gt;= 0, REPT(" ",SOURCE!$T$2-3-5), "")&amp;
      SOURCE!I860&amp;" | "&amp; IF(SOURCE!$U$2-LEN(SOURCE!I860) &gt;= 0, REPT(" ",SOURCE!$U$2-LEN(SOURCE!I860)), "")&amp;
      SOURCE!J860&amp;      IF(SOURCE!$V$2-LEN(SOURCE!J860) &gt;= 0, REPT(" ",SOURCE!$V$2-LEN(SOURCE!J860)), "")&amp;
  " | "&amp; SOURCE!K860&amp;      IF(SOURCE!$X$2-LEN(SOURCE!K860) &gt;= 0, REPT(" ",SOURCE!$X$2-LEN(SOURCE!K860)), "")&amp;
      "},"&amp;IF(SOURCE!L860&lt;&gt;"",""&amp;SOURCE!L860,"")
 )
)
)</f>
        <v>/*  836 */  { addItemToBuffer,              ITM_y_CIRC,                  STD_y_CIRC,                                    STD_y_CIRC,                                    (0 &lt;&lt; TAM_MAX_BITS) |     0, CAT_aint | SLS_UNCHANGED | US_UNCHANGED},</v>
      </c>
    </row>
    <row r="861" spans="1:1">
      <c r="A861" s="155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",SOURCE!$R$2-LEN(SOURCE!F861)+2), "")&amp;"("&amp;
      SUBSTITUTE(TEXT(SOURCE!G861,"??0"),"  ","")&amp;" &lt;&lt; TAM_MAX_BITS) |"&amp; IF(SOURCE!$S$2-3 &gt;= 0, REPT(" ",SOURCE!$S$2-5+4+1-1-LEN(SUBSTITUTE(SUBSTITUTE(TEXT(SOURCE!H861,"????0"),"  ","")," ",""))), "")&amp;
      SUBSTITUTE(SUBSTITUTE(TEXT(SOURCE!H861,"????0"),"  ","")," ","")&amp;","&amp; IF(SOURCE!$T$2-3 &gt;= 0, REPT(" ",SOURCE!$T$2-3-5), "")&amp;
      SOURCE!I861&amp;" | "&amp; IF(SOURCE!$U$2-LEN(SOURCE!I861) &gt;= 0, REPT(" ",SOURCE!$U$2-LEN(SOURCE!I861)), "")&amp;
      SOURCE!J861&amp;      IF(SOURCE!$V$2-LEN(SOURCE!J861) &gt;= 0, REPT(" ",SOURCE!$V$2-LEN(SOURCE!J861)), "")&amp;
  " | "&amp; SOURCE!K861&amp;      IF(SOURCE!$X$2-LEN(SOURCE!K861) &gt;= 0, REPT(" ",SOURCE!$X$2-LEN(SOURCE!K861)), "")&amp;
      "},"&amp;IF(SOURCE!L861&lt;&gt;"",""&amp;SOURCE!L861,"")
 )
)
)</f>
        <v>/*  837 */  { addItemToBuffer,              ITM_y_ACUTE,                 STD_y_ACUTE,                                   STD_y_ACUTE,                                   (0 &lt;&lt; TAM_MAX_BITS) |     0, CAT_aint | SLS_UNCHANGED | US_UNCHANGED},</v>
      </c>
    </row>
    <row r="862" spans="1:1">
      <c r="A862" s="155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",SOURCE!$R$2-LEN(SOURCE!F862)+2), "")&amp;"("&amp;
      SUBSTITUTE(TEXT(SOURCE!G862,"??0"),"  ","")&amp;" &lt;&lt; TAM_MAX_BITS) |"&amp; IF(SOURCE!$S$2-3 &gt;= 0, REPT(" ",SOURCE!$S$2-5+4+1-1-LEN(SUBSTITUTE(SUBSTITUTE(TEXT(SOURCE!H862,"????0"),"  ","")," ",""))), "")&amp;
      SUBSTITUTE(SUBSTITUTE(TEXT(SOURCE!H862,"????0"),"  ","")," ","")&amp;","&amp; IF(SOURCE!$T$2-3 &gt;= 0, REPT(" ",SOURCE!$T$2-3-5), "")&amp;
      SOURCE!I862&amp;" | "&amp; IF(SOURCE!$U$2-LEN(SOURCE!I862) &gt;= 0, REPT(" ",SOURCE!$U$2-LEN(SOURCE!I862)), "")&amp;
      SOURCE!J862&amp;      IF(SOURCE!$V$2-LEN(SOURCE!J862) &gt;= 0, REPT(" ",SOURCE!$V$2-LEN(SOURCE!J862)), "")&amp;
  " | "&amp; SOURCE!K862&amp;      IF(SOURCE!$X$2-LEN(SOURCE!K862) &gt;= 0, REPT(" ",SOURCE!$X$2-LEN(SOURCE!K862)), "")&amp;
      "},"&amp;IF(SOURCE!L862&lt;&gt;"",""&amp;SOURCE!L862,"")
 )
)
)</f>
        <v>/*  838 */  { addItemToBuffer,              ITM_y_DIARESIS,              STD_y_DIARESIS,                                STD_y_DIARESIS,                                (0 &lt;&lt; TAM_MAX_BITS) |     0, CAT_aint | SLS_UNCHANGED | US_UNCHANGED},</v>
      </c>
    </row>
    <row r="863" spans="1:1">
      <c r="A863" s="155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",SOURCE!$R$2-LEN(SOURCE!F863)+2), "")&amp;"("&amp;
      SUBSTITUTE(TEXT(SOURCE!G863,"??0"),"  ","")&amp;" &lt;&lt; TAM_MAX_BITS) |"&amp; IF(SOURCE!$S$2-3 &gt;= 0, REPT(" ",SOURCE!$S$2-5+4+1-1-LEN(SUBSTITUTE(SUBSTITUTE(TEXT(SOURCE!H863,"????0"),"  ","")," ",""))), "")&amp;
      SUBSTITUTE(SUBSTITUTE(TEXT(SOURCE!H863,"????0"),"  ","")," ","")&amp;","&amp; IF(SOURCE!$T$2-3 &gt;= 0, REPT(" ",SOURCE!$T$2-3-5), "")&amp;
      SOURCE!I863&amp;" | "&amp; IF(SOURCE!$U$2-LEN(SOURCE!I863) &gt;= 0, REPT(" ",SOURCE!$U$2-LEN(SOURCE!I863)), "")&amp;
      SOURCE!J863&amp;      IF(SOURCE!$V$2-LEN(SOURCE!J863) &gt;= 0, REPT(" ",SOURCE!$V$2-LEN(SOURCE!J863)), "")&amp;
  " | "&amp; SOURCE!K863&amp;      IF(SOURCE!$X$2-LEN(SOURCE!K863) &gt;= 0, REPT(" ",SOURCE!$X$2-LEN(SOURCE!K863)), "")&amp;
      "},"&amp;IF(SOURCE!L863&lt;&gt;"",""&amp;SOURCE!L863,"")
 )
)
)</f>
        <v>/*  839 */  { addItemToBuffer,              ITM_z_ACUTE,                 STD_z_ACUTE,                                   STD_z_ACUTE,                                   (0 &lt;&lt; TAM_MAX_BITS) |     0, CAT_aint | SLS_UNCHANGED | US_UNCHANGED},</v>
      </c>
    </row>
    <row r="864" spans="1:1">
      <c r="A864" s="155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",SOURCE!$R$2-LEN(SOURCE!F864)+2), "")&amp;"("&amp;
      SUBSTITUTE(TEXT(SOURCE!G864,"??0"),"  ","")&amp;" &lt;&lt; TAM_MAX_BITS) |"&amp; IF(SOURCE!$S$2-3 &gt;= 0, REPT(" ",SOURCE!$S$2-5+4+1-1-LEN(SUBSTITUTE(SUBSTITUTE(TEXT(SOURCE!H864,"????0"),"  ","")," ",""))), "")&amp;
      SUBSTITUTE(SUBSTITUTE(TEXT(SOURCE!H864,"????0"),"  ","")," ","")&amp;","&amp; IF(SOURCE!$T$2-3 &gt;= 0, REPT(" ",SOURCE!$T$2-3-5), "")&amp;
      SOURCE!I864&amp;" | "&amp; IF(SOURCE!$U$2-LEN(SOURCE!I864) &gt;= 0, REPT(" ",SOURCE!$U$2-LEN(SOURCE!I864)), "")&amp;
      SOURCE!J864&amp;      IF(SOURCE!$V$2-LEN(SOURCE!J864) &gt;= 0, REPT(" ",SOURCE!$V$2-LEN(SOURCE!J864)), "")&amp;
  " | "&amp; SOURCE!K864&amp;      IF(SOURCE!$X$2-LEN(SOURCE!K864) &gt;= 0, REPT(" ",SOURCE!$X$2-LEN(SOURCE!K864)), "")&amp;
      "},"&amp;IF(SOURCE!L864&lt;&gt;"",""&amp;SOURCE!L864,"")
 )
)
)</f>
        <v>/*  840 */  { addItemToBuffer,              ITM_z_CARON,                 STD_z_CARON,                                   STD_z_CARON,                                   (0 &lt;&lt; TAM_MAX_BITS) |     0, CAT_aint | SLS_UNCHANGED | US_UNCHANGED},</v>
      </c>
    </row>
    <row r="865" spans="1:1">
      <c r="A865" s="155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",SOURCE!$R$2-LEN(SOURCE!F865)+2), "")&amp;"("&amp;
      SUBSTITUTE(TEXT(SOURCE!G865,"??0"),"  ","")&amp;" &lt;&lt; TAM_MAX_BITS) |"&amp; IF(SOURCE!$S$2-3 &gt;= 0, REPT(" ",SOURCE!$S$2-5+4+1-1-LEN(SUBSTITUTE(SUBSTITUTE(TEXT(SOURCE!H865,"????0"),"  ","")," ",""))), "")&amp;
      SUBSTITUTE(SUBSTITUTE(TEXT(SOURCE!H865,"????0"),"  ","")," ","")&amp;","&amp; IF(SOURCE!$T$2-3 &gt;= 0, REPT(" ",SOURCE!$T$2-3-5), "")&amp;
      SOURCE!I865&amp;" | "&amp; IF(SOURCE!$U$2-LEN(SOURCE!I865) &gt;= 0, REPT(" ",SOURCE!$U$2-LEN(SOURCE!I865)), "")&amp;
      SOURCE!J865&amp;      IF(SOURCE!$V$2-LEN(SOURCE!J865) &gt;= 0, REPT(" ",SOURCE!$V$2-LEN(SOURCE!J865)), "")&amp;
  " | "&amp; SOURCE!K865&amp;      IF(SOURCE!$X$2-LEN(SOURCE!K865) &gt;= 0, REPT(" ",SOURCE!$X$2-LEN(SOURCE!K865)), "")&amp;
      "},"&amp;IF(SOURCE!L865&lt;&gt;"",""&amp;SOURCE!L865,"")
 )
)
)</f>
        <v>/*  841 */  { addItemToBuffer,              ITM_z_DOT,                   STD_z_DOT,                                     STD_z_DOT,                                     (0 &lt;&lt; TAM_MAX_BITS) |     0, CAT_aint | SLS_UNCHANGED | US_UNCHANGED},</v>
      </c>
    </row>
    <row r="866" spans="1:1">
      <c r="A866" s="155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",SOURCE!$R$2-LEN(SOURCE!F866)+2), "")&amp;"("&amp;
      SUBSTITUTE(TEXT(SOURCE!G866,"??0"),"  ","")&amp;" &lt;&lt; TAM_MAX_BITS) |"&amp; IF(SOURCE!$S$2-3 &gt;= 0, REPT(" ",SOURCE!$S$2-5+4+1-1-LEN(SUBSTITUTE(SUBSTITUTE(TEXT(SOURCE!H866,"????0"),"  ","")," ",""))), "")&amp;
      SUBSTITUTE(SUBSTITUTE(TEXT(SOURCE!H866,"????0"),"  ","")," ","")&amp;","&amp; IF(SOURCE!$T$2-3 &gt;= 0, REPT(" ",SOURCE!$T$2-3-5), "")&amp;
      SOURCE!I866&amp;" | "&amp; IF(SOURCE!$U$2-LEN(SOURCE!I866) &gt;= 0, REPT(" ",SOURCE!$U$2-LEN(SOURCE!I866)), "")&amp;
      SOURCE!J866&amp;      IF(SOURCE!$V$2-LEN(SOURCE!J866) &gt;= 0, REPT(" ",SOURCE!$V$2-LEN(SOURCE!J866)), "")&amp;
  " | "&amp; SOURCE!K866&amp;      IF(SOURCE!$X$2-LEN(SOURCE!K866) &gt;= 0, REPT(" ",SOURCE!$X$2-LEN(SOURCE!K866)), "")&amp;
      "},"&amp;IF(SOURCE!L866&lt;&gt;"",""&amp;SOURCE!L866,"")
 )
)
)</f>
        <v>/*  842 */  { itemToBeCoded,                NOPARAM,                     "0842",                                        "0842",                                        (0 &lt;&lt; TAM_MAX_BITS) |     0, CAT_FREE | SLS_UNCHANGED | US_UNCHANGED},</v>
      </c>
    </row>
    <row r="867" spans="1:1">
      <c r="A867" s="155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",SOURCE!$R$2-LEN(SOURCE!F867)+2), "")&amp;"("&amp;
      SUBSTITUTE(TEXT(SOURCE!G867,"??0"),"  ","")&amp;" &lt;&lt; TAM_MAX_BITS) |"&amp; IF(SOURCE!$S$2-3 &gt;= 0, REPT(" ",SOURCE!$S$2-5+4+1-1-LEN(SUBSTITUTE(SUBSTITUTE(TEXT(SOURCE!H867,"????0"),"  ","")," ",""))), "")&amp;
      SUBSTITUTE(SUBSTITUTE(TEXT(SOURCE!H867,"????0"),"  ","")," ","")&amp;","&amp; IF(SOURCE!$T$2-3 &gt;= 0, REPT(" ",SOURCE!$T$2-3-5), "")&amp;
      SOURCE!I867&amp;" | "&amp; IF(SOURCE!$U$2-LEN(SOURCE!I867) &gt;= 0, REPT(" ",SOURCE!$U$2-LEN(SOURCE!I867)), "")&amp;
      SOURCE!J867&amp;      IF(SOURCE!$V$2-LEN(SOURCE!J867) &gt;= 0, REPT(" ",SOURCE!$V$2-LEN(SOURCE!J867)), "")&amp;
  " | "&amp; SOURCE!K867&amp;      IF(SOURCE!$X$2-LEN(SOURCE!K867) &gt;= 0, REPT(" ",SOURCE!$X$2-LEN(SOURCE!K867)), "")&amp;
      "},"&amp;IF(SOURCE!L867&lt;&gt;"",""&amp;SOURCE!L867,"")
 )
)
)</f>
        <v>/*  843 */  { itemToBeCoded,                NOPARAM,                     "0843",                                        "0843",                                        (0 &lt;&lt; TAM_MAX_BITS) |     0, CAT_FREE | SLS_UNCHANGED | US_UNCHANGED},</v>
      </c>
    </row>
    <row r="868" spans="1:1">
      <c r="A868" s="155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",SOURCE!$R$2-LEN(SOURCE!F868)+2), "")&amp;"("&amp;
      SUBSTITUTE(TEXT(SOURCE!G868,"??0"),"  ","")&amp;" &lt;&lt; TAM_MAX_BITS) |"&amp; IF(SOURCE!$S$2-3 &gt;= 0, REPT(" ",SOURCE!$S$2-5+4+1-1-LEN(SUBSTITUTE(SUBSTITUTE(TEXT(SOURCE!H868,"????0"),"  ","")," ",""))), "")&amp;
      SUBSTITUTE(SUBSTITUTE(TEXT(SOURCE!H868,"????0"),"  ","")," ","")&amp;","&amp; IF(SOURCE!$T$2-3 &gt;= 0, REPT(" ",SOURCE!$T$2-3-5), "")&amp;
      SOURCE!I868&amp;" | "&amp; IF(SOURCE!$U$2-LEN(SOURCE!I868) &gt;= 0, REPT(" ",SOURCE!$U$2-LEN(SOURCE!I868)), "")&amp;
      SOURCE!J868&amp;      IF(SOURCE!$V$2-LEN(SOURCE!J868) &gt;= 0, REPT(" ",SOURCE!$V$2-LEN(SOURCE!J868)), "")&amp;
  " | "&amp; SOURCE!K868&amp;      IF(SOURCE!$X$2-LEN(SOURCE!K868) &gt;= 0, REPT(" ",SOURCE!$X$2-LEN(SOURCE!K868)), "")&amp;
      "},"&amp;IF(SOURCE!L868&lt;&gt;"",""&amp;SOURCE!L868,"")
 )
)
)</f>
        <v>/*  844 */  { itemToBeCoded,                NOPARAM,                     "0844",                                        "0844",                                        (0 &lt;&lt; TAM_MAX_BITS) |     0, CAT_FREE | SLS_UNCHANGED | US_UNCHANGED},</v>
      </c>
    </row>
    <row r="869" spans="1:1">
      <c r="A869" s="155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",SOURCE!$R$2-LEN(SOURCE!F869)+2), "")&amp;"("&amp;
      SUBSTITUTE(TEXT(SOURCE!G869,"??0"),"  ","")&amp;" &lt;&lt; TAM_MAX_BITS) |"&amp; IF(SOURCE!$S$2-3 &gt;= 0, REPT(" ",SOURCE!$S$2-5+4+1-1-LEN(SUBSTITUTE(SUBSTITUTE(TEXT(SOURCE!H869,"????0"),"  ","")," ",""))), "")&amp;
      SUBSTITUTE(SUBSTITUTE(TEXT(SOURCE!H869,"????0"),"  ","")," ","")&amp;","&amp; IF(SOURCE!$T$2-3 &gt;= 0, REPT(" ",SOURCE!$T$2-3-5), "")&amp;
      SOURCE!I869&amp;" | "&amp; IF(SOURCE!$U$2-LEN(SOURCE!I869) &gt;= 0, REPT(" ",SOURCE!$U$2-LEN(SOURCE!I869)), "")&amp;
      SOURCE!J869&amp;      IF(SOURCE!$V$2-LEN(SOURCE!J869) &gt;= 0, REPT(" ",SOURCE!$V$2-LEN(SOURCE!J869)), "")&amp;
  " | "&amp; SOURCE!K869&amp;      IF(SOURCE!$X$2-LEN(SOURCE!K869) &gt;= 0, REPT(" ",SOURCE!$X$2-LEN(SOURCE!K869)), "")&amp;
      "},"&amp;IF(SOURCE!L869&lt;&gt;"",""&amp;SOURCE!L869,"")
 )
)
)</f>
        <v>/*  845 */  { itemToBeCoded,                NOPARAM,                     "0845",                                        "0845",                                        (0 &lt;&lt; TAM_MAX_BITS) |     0, CAT_FREE | SLS_UNCHANGED | US_UNCHANGED},</v>
      </c>
    </row>
    <row r="870" spans="1:1">
      <c r="A870" s="155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",SOURCE!$R$2-LEN(SOURCE!F870)+2), "")&amp;"("&amp;
      SUBSTITUTE(TEXT(SOURCE!G870,"??0"),"  ","")&amp;" &lt;&lt; TAM_MAX_BITS) |"&amp; IF(SOURCE!$S$2-3 &gt;= 0, REPT(" ",SOURCE!$S$2-5+4+1-1-LEN(SUBSTITUTE(SUBSTITUTE(TEXT(SOURCE!H870,"????0"),"  ","")," ",""))), "")&amp;
      SUBSTITUTE(SUBSTITUTE(TEXT(SOURCE!H870,"????0"),"  ","")," ","")&amp;","&amp; IF(SOURCE!$T$2-3 &gt;= 0, REPT(" ",SOURCE!$T$2-3-5), "")&amp;
      SOURCE!I870&amp;" | "&amp; IF(SOURCE!$U$2-LEN(SOURCE!I870) &gt;= 0, REPT(" ",SOURCE!$U$2-LEN(SOURCE!I870)), "")&amp;
      SOURCE!J870&amp;      IF(SOURCE!$V$2-LEN(SOURCE!J870) &gt;= 0, REPT(" ",SOURCE!$V$2-LEN(SOURCE!J870)), "")&amp;
  " | "&amp; SOURCE!K870&amp;      IF(SOURCE!$X$2-LEN(SOURCE!K870) &gt;= 0, REPT(" ",SOURCE!$X$2-LEN(SOURCE!K870)), "")&amp;
      "},"&amp;IF(SOURCE!L870&lt;&gt;"",""&amp;SOURCE!L870,"")
 )
)
)</f>
        <v>/*  846 */  { itemToBeCoded,                NOPARAM,                     "0846",                                        "0846",                                        (0 &lt;&lt; TAM_MAX_BITS) |     0, CAT_FREE | SLS_UNCHANGED | US_UNCHANGED},</v>
      </c>
    </row>
    <row r="871" spans="1:1">
      <c r="A871" s="155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",SOURCE!$R$2-LEN(SOURCE!F871)+2), "")&amp;"("&amp;
      SUBSTITUTE(TEXT(SOURCE!G871,"??0"),"  ","")&amp;" &lt;&lt; TAM_MAX_BITS) |"&amp; IF(SOURCE!$S$2-3 &gt;= 0, REPT(" ",SOURCE!$S$2-5+4+1-1-LEN(SUBSTITUTE(SUBSTITUTE(TEXT(SOURCE!H871,"????0"),"  ","")," ",""))), "")&amp;
      SUBSTITUTE(SUBSTITUTE(TEXT(SOURCE!H871,"????0"),"  ","")," ","")&amp;","&amp; IF(SOURCE!$T$2-3 &gt;= 0, REPT(" ",SOURCE!$T$2-3-5), "")&amp;
      SOURCE!I871&amp;" | "&amp; IF(SOURCE!$U$2-LEN(SOURCE!I871) &gt;= 0, REPT(" ",SOURCE!$U$2-LEN(SOURCE!I871)), "")&amp;
      SOURCE!J871&amp;      IF(SOURCE!$V$2-LEN(SOURCE!J871) &gt;= 0, REPT(" ",SOURCE!$V$2-LEN(SOURCE!J871)), "")&amp;
  " | "&amp; SOURCE!K871&amp;      IF(SOURCE!$X$2-LEN(SOURCE!K871) &gt;= 0, REPT(" ",SOURCE!$X$2-LEN(SOURCE!K871)), "")&amp;
      "},"&amp;IF(SOURCE!L871&lt;&gt;"",""&amp;SOURCE!L871,"")
 )
)
)</f>
        <v>/*  847 */  { itemToBeCoded,                NOPARAM,                     "0847",                                        "0847",                                        (0 &lt;&lt; TAM_MAX_BITS) |     0, CAT_FREE | SLS_UNCHANGED | US_UNCHANGED},</v>
      </c>
    </row>
    <row r="872" spans="1:1">
      <c r="A872" s="155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",SOURCE!$R$2-LEN(SOURCE!F872)+2), "")&amp;"("&amp;
      SUBSTITUTE(TEXT(SOURCE!G872,"??0"),"  ","")&amp;" &lt;&lt; TAM_MAX_BITS) |"&amp; IF(SOURCE!$S$2-3 &gt;= 0, REPT(" ",SOURCE!$S$2-5+4+1-1-LEN(SUBSTITUTE(SUBSTITUTE(TEXT(SOURCE!H872,"????0"),"  ","")," ",""))), "")&amp;
      SUBSTITUTE(SUBSTITUTE(TEXT(SOURCE!H872,"????0"),"  ","")," ","")&amp;","&amp; IF(SOURCE!$T$2-3 &gt;= 0, REPT(" ",SOURCE!$T$2-3-5), "")&amp;
      SOURCE!I872&amp;" | "&amp; IF(SOURCE!$U$2-LEN(SOURCE!I872) &gt;= 0, REPT(" ",SOURCE!$U$2-LEN(SOURCE!I872)), "")&amp;
      SOURCE!J872&amp;      IF(SOURCE!$V$2-LEN(SOURCE!J872) &gt;= 0, REPT(" ",SOURCE!$V$2-LEN(SOURCE!J872)), "")&amp;
  " | "&amp; SOURCE!K872&amp;      IF(SOURCE!$X$2-LEN(SOURCE!K872) &gt;= 0, REPT(" ",SOURCE!$X$2-LEN(SOURCE!K872)), "")&amp;
      "},"&amp;IF(SOURCE!L872&lt;&gt;"",""&amp;SOURCE!L872,"")
 )
)
)</f>
        <v>/*  848 */  { itemToBeCoded,                NOPARAM,                     "",                                            STD_SUB_alpha,                                 (0 &lt;&lt; TAM_MAX_BITS) |     0, CAT_NONE | SLS_UNCHANGED | US_UNCHANGED},</v>
      </c>
    </row>
    <row r="873" spans="1:1">
      <c r="A873" s="155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",SOURCE!$R$2-LEN(SOURCE!F873)+2), "")&amp;"("&amp;
      SUBSTITUTE(TEXT(SOURCE!G873,"??0"),"  ","")&amp;" &lt;&lt; TAM_MAX_BITS) |"&amp; IF(SOURCE!$S$2-3 &gt;= 0, REPT(" ",SOURCE!$S$2-5+4+1-1-LEN(SUBSTITUTE(SUBSTITUTE(TEXT(SOURCE!H873,"????0"),"  ","")," ",""))), "")&amp;
      SUBSTITUTE(SUBSTITUTE(TEXT(SOURCE!H873,"????0"),"  ","")," ","")&amp;","&amp; IF(SOURCE!$T$2-3 &gt;= 0, REPT(" ",SOURCE!$T$2-3-5), "")&amp;
      SOURCE!I873&amp;" | "&amp; IF(SOURCE!$U$2-LEN(SOURCE!I873) &gt;= 0, REPT(" ",SOURCE!$U$2-LEN(SOURCE!I873)), "")&amp;
      SOURCE!J873&amp;      IF(SOURCE!$V$2-LEN(SOURCE!J873) &gt;= 0, REPT(" ",SOURCE!$V$2-LEN(SOURCE!J873)), "")&amp;
  " | "&amp; SOURCE!K873&amp;      IF(SOURCE!$X$2-LEN(SOURCE!K873) &gt;= 0, REPT(" ",SOURCE!$X$2-LEN(SOURCE!K873)), "")&amp;
      "},"&amp;IF(SOURCE!L873&lt;&gt;"",""&amp;SOURCE!L873,"")
 )
)
)</f>
        <v>/*  849 */  { itemToBeCoded,                NOPARAM,                     "",                                            STD_SUB_delta,                                 (0 &lt;&lt; TAM_MAX_BITS) |     0, CAT_NONE | SLS_UNCHANGED | US_UNCHANGED},</v>
      </c>
    </row>
    <row r="874" spans="1:1">
      <c r="A874" s="155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",SOURCE!$R$2-LEN(SOURCE!F874)+2), "")&amp;"("&amp;
      SUBSTITUTE(TEXT(SOURCE!G874,"??0"),"  ","")&amp;" &lt;&lt; TAM_MAX_BITS) |"&amp; IF(SOURCE!$S$2-3 &gt;= 0, REPT(" ",SOURCE!$S$2-5+4+1-1-LEN(SUBSTITUTE(SUBSTITUTE(TEXT(SOURCE!H874,"????0"),"  ","")," ",""))), "")&amp;
      SUBSTITUTE(SUBSTITUTE(TEXT(SOURCE!H874,"????0"),"  ","")," ","")&amp;","&amp; IF(SOURCE!$T$2-3 &gt;= 0, REPT(" ",SOURCE!$T$2-3-5), "")&amp;
      SOURCE!I874&amp;" | "&amp; IF(SOURCE!$U$2-LEN(SOURCE!I874) &gt;= 0, REPT(" ",SOURCE!$U$2-LEN(SOURCE!I874)), "")&amp;
      SOURCE!J874&amp;      IF(SOURCE!$V$2-LEN(SOURCE!J874) &gt;= 0, REPT(" ",SOURCE!$V$2-LEN(SOURCE!J874)), "")&amp;
  " | "&amp; SOURCE!K874&amp;      IF(SOURCE!$X$2-LEN(SOURCE!K874) &gt;= 0, REPT(" ",SOURCE!$X$2-LEN(SOURCE!K874)), "")&amp;
      "},"&amp;IF(SOURCE!L874&lt;&gt;"",""&amp;SOURCE!L874,"")
 )
)
)</f>
        <v>/*  850 */  { itemToBeCoded,                NOPARAM,                     "",                                            STD_SUB_mu,                                    (0 &lt;&lt; TAM_MAX_BITS) |     0, CAT_NONE | SLS_UNCHANGED | US_UNCHANGED},</v>
      </c>
    </row>
    <row r="875" spans="1:1">
      <c r="A875" s="155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",SOURCE!$R$2-LEN(SOURCE!F875)+2), "")&amp;"("&amp;
      SUBSTITUTE(TEXT(SOURCE!G875,"??0"),"  ","")&amp;" &lt;&lt; TAM_MAX_BITS) |"&amp; IF(SOURCE!$S$2-3 &gt;= 0, REPT(" ",SOURCE!$S$2-5+4+1-1-LEN(SUBSTITUTE(SUBSTITUTE(TEXT(SOURCE!H875,"????0"),"  ","")," ",""))), "")&amp;
      SUBSTITUTE(SUBSTITUTE(TEXT(SOURCE!H875,"????0"),"  ","")," ","")&amp;","&amp; IF(SOURCE!$T$2-3 &gt;= 0, REPT(" ",SOURCE!$T$2-3-5), "")&amp;
      SOURCE!I875&amp;" | "&amp; IF(SOURCE!$U$2-LEN(SOURCE!I875) &gt;= 0, REPT(" ",SOURCE!$U$2-LEN(SOURCE!I875)), "")&amp;
      SOURCE!J875&amp;      IF(SOURCE!$V$2-LEN(SOURCE!J875) &gt;= 0, REPT(" ",SOURCE!$V$2-LEN(SOURCE!J875)), "")&amp;
  " | "&amp; SOURCE!K875&amp;      IF(SOURCE!$X$2-LEN(SOURCE!K875) &gt;= 0, REPT(" ",SOURCE!$X$2-LEN(SOURCE!K875)), "")&amp;
      "},"&amp;IF(SOURCE!L875&lt;&gt;"",""&amp;SOURCE!L875,"")
 )
)
)</f>
        <v>/*  851 */  { addItemToBuffer,              ITM_SUB_SUN,                 "",                                            STD_SUB_SUN,                                   (0 &lt;&lt; TAM_MAX_BITS) |     0, CAT_NONE | SLS_UNCHANGED | US_UNCHANGED},</v>
      </c>
    </row>
    <row r="876" spans="1:1">
      <c r="A876" s="155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",SOURCE!$R$2-LEN(SOURCE!F876)+2), "")&amp;"("&amp;
      SUBSTITUTE(TEXT(SOURCE!G876,"??0"),"  ","")&amp;" &lt;&lt; TAM_MAX_BITS) |"&amp; IF(SOURCE!$S$2-3 &gt;= 0, REPT(" ",SOURCE!$S$2-5+4+1-1-LEN(SUBSTITUTE(SUBSTITUTE(TEXT(SOURCE!H876,"????0"),"  ","")," ",""))), "")&amp;
      SUBSTITUTE(SUBSTITUTE(TEXT(SOURCE!H876,"????0"),"  ","")," ","")&amp;","&amp; IF(SOURCE!$T$2-3 &gt;= 0, REPT(" ",SOURCE!$T$2-3-5), "")&amp;
      SOURCE!I876&amp;" | "&amp; IF(SOURCE!$U$2-LEN(SOURCE!I876) &gt;= 0, REPT(" ",SOURCE!$U$2-LEN(SOURCE!I876)), "")&amp;
      SOURCE!J876&amp;      IF(SOURCE!$V$2-LEN(SOURCE!J876) &gt;= 0, REPT(" ",SOURCE!$V$2-LEN(SOURCE!J876)), "")&amp;
  " | "&amp; SOURCE!K876&amp;      IF(SOURCE!$X$2-LEN(SOURCE!K876) &gt;= 0, REPT(" ",SOURCE!$X$2-LEN(SOURCE!K876)), "")&amp;
      "},"&amp;IF(SOURCE!L876&lt;&gt;"",""&amp;SOURCE!L876,"")
 )
)
)</f>
        <v>/*  852 */  { itemToBeCoded,                NOPARAM,                     "",                                            STD_SUB_SUN_b,                                 (0 &lt;&lt; TAM_MAX_BITS) |     0, CAT_NONE | SLS_UNCHANGED | US_UNCHANGED},</v>
      </c>
    </row>
    <row r="877" spans="1:1">
      <c r="A877" s="155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",SOURCE!$R$2-LEN(SOURCE!F877)+2), "")&amp;"("&amp;
      SUBSTITUTE(TEXT(SOURCE!G877,"??0"),"  ","")&amp;" &lt;&lt; TAM_MAX_BITS) |"&amp; IF(SOURCE!$S$2-3 &gt;= 0, REPT(" ",SOURCE!$S$2-5+4+1-1-LEN(SUBSTITUTE(SUBSTITUTE(TEXT(SOURCE!H877,"????0"),"  ","")," ",""))), "")&amp;
      SUBSTITUTE(SUBSTITUTE(TEXT(SOURCE!H877,"????0"),"  ","")," ","")&amp;","&amp; IF(SOURCE!$T$2-3 &gt;= 0, REPT(" ",SOURCE!$T$2-3-5), "")&amp;
      SOURCE!I877&amp;" | "&amp; IF(SOURCE!$U$2-LEN(SOURCE!I877) &gt;= 0, REPT(" ",SOURCE!$U$2-LEN(SOURCE!I877)), "")&amp;
      SOURCE!J877&amp;      IF(SOURCE!$V$2-LEN(SOURCE!J877) &gt;= 0, REPT(" ",SOURCE!$V$2-LEN(SOURCE!J877)), "")&amp;
  " | "&amp; SOURCE!K877&amp;      IF(SOURCE!$X$2-LEN(SOURCE!K877) &gt;= 0, REPT(" ",SOURCE!$X$2-LEN(SOURCE!K877)), "")&amp;
      "},"&amp;IF(SOURCE!L877&lt;&gt;"",""&amp;SOURCE!L877,"")
 )
)
)</f>
        <v>/*  853 */  { addItemToBuffer,              ITM_SUB_EARTH,               "",                                            STD_SUB_EARTH,                                 (0 &lt;&lt; TAM_MAX_BITS) |     0, CAT_NONE | SLS_UNCHANGED | US_UNCHANGED},</v>
      </c>
    </row>
    <row r="878" spans="1:1">
      <c r="A878" s="155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",SOURCE!$R$2-LEN(SOURCE!F878)+2), "")&amp;"("&amp;
      SUBSTITUTE(TEXT(SOURCE!G878,"??0"),"  ","")&amp;" &lt;&lt; TAM_MAX_BITS) |"&amp; IF(SOURCE!$S$2-3 &gt;= 0, REPT(" ",SOURCE!$S$2-5+4+1-1-LEN(SUBSTITUTE(SUBSTITUTE(TEXT(SOURCE!H878,"????0"),"  ","")," ",""))), "")&amp;
      SUBSTITUTE(SUBSTITUTE(TEXT(SOURCE!H878,"????0"),"  ","")," ","")&amp;","&amp; IF(SOURCE!$T$2-3 &gt;= 0, REPT(" ",SOURCE!$T$2-3-5), "")&amp;
      SOURCE!I878&amp;" | "&amp; IF(SOURCE!$U$2-LEN(SOURCE!I878) &gt;= 0, REPT(" ",SOURCE!$U$2-LEN(SOURCE!I878)), "")&amp;
      SOURCE!J878&amp;      IF(SOURCE!$V$2-LEN(SOURCE!J878) &gt;= 0, REPT(" ",SOURCE!$V$2-LEN(SOURCE!J878)), "")&amp;
  " | "&amp; SOURCE!K878&amp;      IF(SOURCE!$X$2-LEN(SOURCE!K878) &gt;= 0, REPT(" ",SOURCE!$X$2-LEN(SOURCE!K878)), "")&amp;
      "},"&amp;IF(SOURCE!L878&lt;&gt;"",""&amp;SOURCE!L878,"")
 )
)
)</f>
        <v>/*  854 */  { itemToBeCoded,                NOPARAM,                     "",                                            STD_SUB_EARTH_b,                               (0 &lt;&lt; TAM_MAX_BITS) |     0, CAT_NONE | SLS_UNCHANGED | US_UNCHANGED},</v>
      </c>
    </row>
    <row r="879" spans="1:1">
      <c r="A879" s="155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",SOURCE!$R$2-LEN(SOURCE!F879)+2), "")&amp;"("&amp;
      SUBSTITUTE(TEXT(SOURCE!G879,"??0"),"  ","")&amp;" &lt;&lt; TAM_MAX_BITS) |"&amp; IF(SOURCE!$S$2-3 &gt;= 0, REPT(" ",SOURCE!$S$2-5+4+1-1-LEN(SUBSTITUTE(SUBSTITUTE(TEXT(SOURCE!H879,"????0"),"  ","")," ",""))), "")&amp;
      SUBSTITUTE(SUBSTITUTE(TEXT(SOURCE!H879,"????0"),"  ","")," ","")&amp;","&amp; IF(SOURCE!$T$2-3 &gt;= 0, REPT(" ",SOURCE!$T$2-3-5), "")&amp;
      SOURCE!I879&amp;" | "&amp; IF(SOURCE!$U$2-LEN(SOURCE!I879) &gt;= 0, REPT(" ",SOURCE!$U$2-LEN(SOURCE!I879)), "")&amp;
      SOURCE!J879&amp;      IF(SOURCE!$V$2-LEN(SOURCE!J879) &gt;= 0, REPT(" ",SOURCE!$V$2-LEN(SOURCE!J879)), "")&amp;
  " | "&amp; SOURCE!K879&amp;      IF(SOURCE!$X$2-LEN(SOURCE!K879) &gt;= 0, REPT(" ",SOURCE!$X$2-LEN(SOURCE!K879)), "")&amp;
      "},"&amp;IF(SOURCE!L879&lt;&gt;"",""&amp;SOURCE!L879,"")
 )
)
)</f>
        <v>/*  855 */  { itemToBeCoded,                NOPARAM,                     "",                                            STD_SUB_PLUS,                                  (0 &lt;&lt; TAM_MAX_BITS) |     0, CAT_NONE | SLS_UNCHANGED | US_UNCHANGED},</v>
      </c>
    </row>
    <row r="880" spans="1:1">
      <c r="A880" s="155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",SOURCE!$R$2-LEN(SOURCE!F880)+2), "")&amp;"("&amp;
      SUBSTITUTE(TEXT(SOURCE!G880,"??0"),"  ","")&amp;" &lt;&lt; TAM_MAX_BITS) |"&amp; IF(SOURCE!$S$2-3 &gt;= 0, REPT(" ",SOURCE!$S$2-5+4+1-1-LEN(SUBSTITUTE(SUBSTITUTE(TEXT(SOURCE!H880,"????0"),"  ","")," ",""))), "")&amp;
      SUBSTITUTE(SUBSTITUTE(TEXT(SOURCE!H880,"????0"),"  ","")," ","")&amp;","&amp; IF(SOURCE!$T$2-3 &gt;= 0, REPT(" ",SOURCE!$T$2-3-5), "")&amp;
      SOURCE!I880&amp;" | "&amp; IF(SOURCE!$U$2-LEN(SOURCE!I880) &gt;= 0, REPT(" ",SOURCE!$U$2-LEN(SOURCE!I880)), "")&amp;
      SOURCE!J880&amp;      IF(SOURCE!$V$2-LEN(SOURCE!J880) &gt;= 0, REPT(" ",SOURCE!$V$2-LEN(SOURCE!J880)), "")&amp;
  " | "&amp; SOURCE!K880&amp;      IF(SOURCE!$X$2-LEN(SOURCE!K880) &gt;= 0, REPT(" ",SOURCE!$X$2-LEN(SOURCE!K880)), "")&amp;
      "},"&amp;IF(SOURCE!L880&lt;&gt;"",""&amp;SOURCE!L880,"")
 )
)
)</f>
        <v>/*  856 */  { itemToBeCoded,                NOPARAM,                     "",                                            STD_SUB_MINUS,                                 (0 &lt;&lt; TAM_MAX_BITS) |     0, CAT_NONE | SLS_UNCHANGED | US_UNCHANGED},</v>
      </c>
    </row>
    <row r="881" spans="1:1">
      <c r="A881" s="155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",SOURCE!$R$2-LEN(SOURCE!F881)+2), "")&amp;"("&amp;
      SUBSTITUTE(TEXT(SOURCE!G881,"??0"),"  ","")&amp;" &lt;&lt; TAM_MAX_BITS) |"&amp; IF(SOURCE!$S$2-3 &gt;= 0, REPT(" ",SOURCE!$S$2-5+4+1-1-LEN(SUBSTITUTE(SUBSTITUTE(TEXT(SOURCE!H881,"????0"),"  ","")," ",""))), "")&amp;
      SUBSTITUTE(SUBSTITUTE(TEXT(SOURCE!H881,"????0"),"  ","")," ","")&amp;","&amp; IF(SOURCE!$T$2-3 &gt;= 0, REPT(" ",SOURCE!$T$2-3-5), "")&amp;
      SOURCE!I881&amp;" | "&amp; IF(SOURCE!$U$2-LEN(SOURCE!I881) &gt;= 0, REPT(" ",SOURCE!$U$2-LEN(SOURCE!I881)), "")&amp;
      SOURCE!J881&amp;      IF(SOURCE!$V$2-LEN(SOURCE!J881) &gt;= 0, REPT(" ",SOURCE!$V$2-LEN(SOURCE!J881)), "")&amp;
  " | "&amp; SOURCE!K881&amp;      IF(SOURCE!$X$2-LEN(SOURCE!K881) &gt;= 0, REPT(" ",SOURCE!$X$2-LEN(SOURCE!K881)), "")&amp;
      "},"&amp;IF(SOURCE!L881&lt;&gt;"",""&amp;SOURCE!L881,"")
 )
)
)</f>
        <v>/*  857 */  { addItemToBuffer,              ITM_SUB_INFINITY,            "",                                            STD_SUB_INFINITY,                              (0 &lt;&lt; TAM_MAX_BITS) |     0, CAT_NONE | SLS_UNCHANGED | US_UNCHANGED},</v>
      </c>
    </row>
    <row r="882" spans="1:1">
      <c r="A882" s="155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",SOURCE!$R$2-LEN(SOURCE!F882)+2), "")&amp;"("&amp;
      SUBSTITUTE(TEXT(SOURCE!G882,"??0"),"  ","")&amp;" &lt;&lt; TAM_MAX_BITS) |"&amp; IF(SOURCE!$S$2-3 &gt;= 0, REPT(" ",SOURCE!$S$2-5+4+1-1-LEN(SUBSTITUTE(SUBSTITUTE(TEXT(SOURCE!H882,"????0"),"  ","")," ",""))), "")&amp;
      SUBSTITUTE(SUBSTITUTE(TEXT(SOURCE!H882,"????0"),"  ","")," ","")&amp;","&amp; IF(SOURCE!$T$2-3 &gt;= 0, REPT(" ",SOURCE!$T$2-3-5), "")&amp;
      SOURCE!I882&amp;" | "&amp; IF(SOURCE!$U$2-LEN(SOURCE!I882) &gt;= 0, REPT(" ",SOURCE!$U$2-LEN(SOURCE!I882)), "")&amp;
      SOURCE!J882&amp;      IF(SOURCE!$V$2-LEN(SOURCE!J882) &gt;= 0, REPT(" ",SOURCE!$V$2-LEN(SOURCE!J882)), "")&amp;
  " | "&amp; SOURCE!K882&amp;      IF(SOURCE!$X$2-LEN(SOURCE!K882) &gt;= 0, REPT(" ",SOURCE!$X$2-LEN(SOURCE!K882)), "")&amp;
      "},"&amp;IF(SOURCE!L882&lt;&gt;"",""&amp;SOURCE!L882,"")
 )
)
)</f>
        <v>/*  858 */  { itemToBeCoded,                NOPARAM,                     "",                                            STD_SUB_0,                                     (0 &lt;&lt; TAM_MAX_BITS) |     0, CAT_NONE | SLS_UNCHANGED | US_UNCHANGED},</v>
      </c>
    </row>
    <row r="883" spans="1:1">
      <c r="A883" s="155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",SOURCE!$R$2-LEN(SOURCE!F883)+2), "")&amp;"("&amp;
      SUBSTITUTE(TEXT(SOURCE!G883,"??0"),"  ","")&amp;" &lt;&lt; TAM_MAX_BITS) |"&amp; IF(SOURCE!$S$2-3 &gt;= 0, REPT(" ",SOURCE!$S$2-5+4+1-1-LEN(SUBSTITUTE(SUBSTITUTE(TEXT(SOURCE!H883,"????0"),"  ","")," ",""))), "")&amp;
      SUBSTITUTE(SUBSTITUTE(TEXT(SOURCE!H883,"????0"),"  ","")," ","")&amp;","&amp; IF(SOURCE!$T$2-3 &gt;= 0, REPT(" ",SOURCE!$T$2-3-5), "")&amp;
      SOURCE!I883&amp;" | "&amp; IF(SOURCE!$U$2-LEN(SOURCE!I883) &gt;= 0, REPT(" ",SOURCE!$U$2-LEN(SOURCE!I883)), "")&amp;
      SOURCE!J883&amp;      IF(SOURCE!$V$2-LEN(SOURCE!J883) &gt;= 0, REPT(" ",SOURCE!$V$2-LEN(SOURCE!J883)), "")&amp;
  " | "&amp; SOURCE!K883&amp;      IF(SOURCE!$X$2-LEN(SOURCE!K883) &gt;= 0, REPT(" ",SOURCE!$X$2-LEN(SOURCE!K883)), "")&amp;
      "},"&amp;IF(SOURCE!L883&lt;&gt;"",""&amp;SOURCE!L883,"")
 )
)
)</f>
        <v>/*  859 */  { itemToBeCoded,                NOPARAM,                     "",                                            STD_SUB_1,                                     (0 &lt;&lt; TAM_MAX_BITS) |     0, CAT_NONE | SLS_UNCHANGED | US_UNCHANGED},</v>
      </c>
    </row>
    <row r="884" spans="1:1">
      <c r="A884" s="155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",SOURCE!$R$2-LEN(SOURCE!F884)+2), "")&amp;"("&amp;
      SUBSTITUTE(TEXT(SOURCE!G884,"??0"),"  ","")&amp;" &lt;&lt; TAM_MAX_BITS) |"&amp; IF(SOURCE!$S$2-3 &gt;= 0, REPT(" ",SOURCE!$S$2-5+4+1-1-LEN(SUBSTITUTE(SUBSTITUTE(TEXT(SOURCE!H884,"????0"),"  ","")," ",""))), "")&amp;
      SUBSTITUTE(SUBSTITUTE(TEXT(SOURCE!H884,"????0"),"  ","")," ","")&amp;","&amp; IF(SOURCE!$T$2-3 &gt;= 0, REPT(" ",SOURCE!$T$2-3-5), "")&amp;
      SOURCE!I884&amp;" | "&amp; IF(SOURCE!$U$2-LEN(SOURCE!I884) &gt;= 0, REPT(" ",SOURCE!$U$2-LEN(SOURCE!I884)), "")&amp;
      SOURCE!J884&amp;      IF(SOURCE!$V$2-LEN(SOURCE!J884) &gt;= 0, REPT(" ",SOURCE!$V$2-LEN(SOURCE!J884)), "")&amp;
  " | "&amp; SOURCE!K884&amp;      IF(SOURCE!$X$2-LEN(SOURCE!K884) &gt;= 0, REPT(" ",SOURCE!$X$2-LEN(SOURCE!K884)), "")&amp;
      "},"&amp;IF(SOURCE!L884&lt;&gt;"",""&amp;SOURCE!L884,"")
 )
)
)</f>
        <v>/*  860 */  { itemToBeCoded,                NOPARAM,                     "",                                            STD_SUB_2,                                     (0 &lt;&lt; TAM_MAX_BITS) |     0, CAT_NONE | SLS_UNCHANGED | US_UNCHANGED},</v>
      </c>
    </row>
    <row r="885" spans="1:1">
      <c r="A885" s="155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",SOURCE!$R$2-LEN(SOURCE!F885)+2), "")&amp;"("&amp;
      SUBSTITUTE(TEXT(SOURCE!G885,"??0"),"  ","")&amp;" &lt;&lt; TAM_MAX_BITS) |"&amp; IF(SOURCE!$S$2-3 &gt;= 0, REPT(" ",SOURCE!$S$2-5+4+1-1-LEN(SUBSTITUTE(SUBSTITUTE(TEXT(SOURCE!H885,"????0"),"  ","")," ",""))), "")&amp;
      SUBSTITUTE(SUBSTITUTE(TEXT(SOURCE!H885,"????0"),"  ","")," ","")&amp;","&amp; IF(SOURCE!$T$2-3 &gt;= 0, REPT(" ",SOURCE!$T$2-3-5), "")&amp;
      SOURCE!I885&amp;" | "&amp; IF(SOURCE!$U$2-LEN(SOURCE!I885) &gt;= 0, REPT(" ",SOURCE!$U$2-LEN(SOURCE!I885)), "")&amp;
      SOURCE!J885&amp;      IF(SOURCE!$V$2-LEN(SOURCE!J885) &gt;= 0, REPT(" ",SOURCE!$V$2-LEN(SOURCE!J885)), "")&amp;
  " | "&amp; SOURCE!K885&amp;      IF(SOURCE!$X$2-LEN(SOURCE!K885) &gt;= 0, REPT(" ",SOURCE!$X$2-LEN(SOURCE!K885)), "")&amp;
      "},"&amp;IF(SOURCE!L885&lt;&gt;"",""&amp;SOURCE!L885,"")
 )
)
)</f>
        <v>/*  861 */  { itemToBeCoded,                NOPARAM,                     "",                                            STD_SUB_3,                                     (0 &lt;&lt; TAM_MAX_BITS) |     0, CAT_NONE | SLS_UNCHANGED | US_UNCHANGED},</v>
      </c>
    </row>
    <row r="886" spans="1:1">
      <c r="A886" s="155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",SOURCE!$R$2-LEN(SOURCE!F886)+2), "")&amp;"("&amp;
      SUBSTITUTE(TEXT(SOURCE!G886,"??0"),"  ","")&amp;" &lt;&lt; TAM_MAX_BITS) |"&amp; IF(SOURCE!$S$2-3 &gt;= 0, REPT(" ",SOURCE!$S$2-5+4+1-1-LEN(SUBSTITUTE(SUBSTITUTE(TEXT(SOURCE!H886,"????0"),"  ","")," ",""))), "")&amp;
      SUBSTITUTE(SUBSTITUTE(TEXT(SOURCE!H886,"????0"),"  ","")," ","")&amp;","&amp; IF(SOURCE!$T$2-3 &gt;= 0, REPT(" ",SOURCE!$T$2-3-5), "")&amp;
      SOURCE!I886&amp;" | "&amp; IF(SOURCE!$U$2-LEN(SOURCE!I886) &gt;= 0, REPT(" ",SOURCE!$U$2-LEN(SOURCE!I886)), "")&amp;
      SOURCE!J886&amp;      IF(SOURCE!$V$2-LEN(SOURCE!J886) &gt;= 0, REPT(" ",SOURCE!$V$2-LEN(SOURCE!J886)), "")&amp;
  " | "&amp; SOURCE!K886&amp;      IF(SOURCE!$X$2-LEN(SOURCE!K886) &gt;= 0, REPT(" ",SOURCE!$X$2-LEN(SOURCE!K886)), "")&amp;
      "},"&amp;IF(SOURCE!L886&lt;&gt;"",""&amp;SOURCE!L886,"")
 )
)
)</f>
        <v>/*  862 */  { itemToBeCoded,                NOPARAM,                     "",                                            STD_SUB_4,                                     (0 &lt;&lt; TAM_MAX_BITS) |     0, CAT_NONE | SLS_UNCHANGED | US_UNCHANGED},</v>
      </c>
    </row>
    <row r="887" spans="1:1">
      <c r="A887" s="155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",SOURCE!$R$2-LEN(SOURCE!F887)+2), "")&amp;"("&amp;
      SUBSTITUTE(TEXT(SOURCE!G887,"??0"),"  ","")&amp;" &lt;&lt; TAM_MAX_BITS) |"&amp; IF(SOURCE!$S$2-3 &gt;= 0, REPT(" ",SOURCE!$S$2-5+4+1-1-LEN(SUBSTITUTE(SUBSTITUTE(TEXT(SOURCE!H887,"????0"),"  ","")," ",""))), "")&amp;
      SUBSTITUTE(SUBSTITUTE(TEXT(SOURCE!H887,"????0"),"  ","")," ","")&amp;","&amp; IF(SOURCE!$T$2-3 &gt;= 0, REPT(" ",SOURCE!$T$2-3-5), "")&amp;
      SOURCE!I887&amp;" | "&amp; IF(SOURCE!$U$2-LEN(SOURCE!I887) &gt;= 0, REPT(" ",SOURCE!$U$2-LEN(SOURCE!I887)), "")&amp;
      SOURCE!J887&amp;      IF(SOURCE!$V$2-LEN(SOURCE!J887) &gt;= 0, REPT(" ",SOURCE!$V$2-LEN(SOURCE!J887)), "")&amp;
  " | "&amp; SOURCE!K887&amp;      IF(SOURCE!$X$2-LEN(SOURCE!K887) &gt;= 0, REPT(" ",SOURCE!$X$2-LEN(SOURCE!K887)), "")&amp;
      "},"&amp;IF(SOURCE!L887&lt;&gt;"",""&amp;SOURCE!L887,"")
 )
)
)</f>
        <v>/*  863 */  { itemToBeCoded,                NOPARAM,                     "",                                            STD_SUB_5,                                     (0 &lt;&lt; TAM_MAX_BITS) |     0, CAT_NONE | SLS_UNCHANGED | US_UNCHANGED},</v>
      </c>
    </row>
    <row r="888" spans="1:1">
      <c r="A888" s="155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",SOURCE!$R$2-LEN(SOURCE!F888)+2), "")&amp;"("&amp;
      SUBSTITUTE(TEXT(SOURCE!G888,"??0"),"  ","")&amp;" &lt;&lt; TAM_MAX_BITS) |"&amp; IF(SOURCE!$S$2-3 &gt;= 0, REPT(" ",SOURCE!$S$2-5+4+1-1-LEN(SUBSTITUTE(SUBSTITUTE(TEXT(SOURCE!H888,"????0"),"  ","")," ",""))), "")&amp;
      SUBSTITUTE(SUBSTITUTE(TEXT(SOURCE!H888,"????0"),"  ","")," ","")&amp;","&amp; IF(SOURCE!$T$2-3 &gt;= 0, REPT(" ",SOURCE!$T$2-3-5), "")&amp;
      SOURCE!I888&amp;" | "&amp; IF(SOURCE!$U$2-LEN(SOURCE!I888) &gt;= 0, REPT(" ",SOURCE!$U$2-LEN(SOURCE!I888)), "")&amp;
      SOURCE!J888&amp;      IF(SOURCE!$V$2-LEN(SOURCE!J888) &gt;= 0, REPT(" ",SOURCE!$V$2-LEN(SOURCE!J888)), "")&amp;
  " | "&amp; SOURCE!K888&amp;      IF(SOURCE!$X$2-LEN(SOURCE!K888) &gt;= 0, REPT(" ",SOURCE!$X$2-LEN(SOURCE!K888)), "")&amp;
      "},"&amp;IF(SOURCE!L888&lt;&gt;"",""&amp;SOURCE!L888,"")
 )
)
)</f>
        <v>/*  864 */  { itemToBeCoded,                NOPARAM,                     "",                                            STD_SUB_6,                                     (0 &lt;&lt; TAM_MAX_BITS) |     0, CAT_NONE | SLS_UNCHANGED | US_UNCHANGED},</v>
      </c>
    </row>
    <row r="889" spans="1:1">
      <c r="A889" s="155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",SOURCE!$R$2-LEN(SOURCE!F889)+2), "")&amp;"("&amp;
      SUBSTITUTE(TEXT(SOURCE!G889,"??0"),"  ","")&amp;" &lt;&lt; TAM_MAX_BITS) |"&amp; IF(SOURCE!$S$2-3 &gt;= 0, REPT(" ",SOURCE!$S$2-5+4+1-1-LEN(SUBSTITUTE(SUBSTITUTE(TEXT(SOURCE!H889,"????0"),"  ","")," ",""))), "")&amp;
      SUBSTITUTE(SUBSTITUTE(TEXT(SOURCE!H889,"????0"),"  ","")," ","")&amp;","&amp; IF(SOURCE!$T$2-3 &gt;= 0, REPT(" ",SOURCE!$T$2-3-5), "")&amp;
      SOURCE!I889&amp;" | "&amp; IF(SOURCE!$U$2-LEN(SOURCE!I889) &gt;= 0, REPT(" ",SOURCE!$U$2-LEN(SOURCE!I889)), "")&amp;
      SOURCE!J889&amp;      IF(SOURCE!$V$2-LEN(SOURCE!J889) &gt;= 0, REPT(" ",SOURCE!$V$2-LEN(SOURCE!J889)), "")&amp;
  " | "&amp; SOURCE!K889&amp;      IF(SOURCE!$X$2-LEN(SOURCE!K889) &gt;= 0, REPT(" ",SOURCE!$X$2-LEN(SOURCE!K889)), "")&amp;
      "},"&amp;IF(SOURCE!L889&lt;&gt;"",""&amp;SOURCE!L889,"")
 )
)
)</f>
        <v>/*  865 */  { itemToBeCoded,                NOPARAM,                     "",                                            STD_SUB_7,                                     (0 &lt;&lt; TAM_MAX_BITS) |     0, CAT_NONE | SLS_UNCHANGED | US_UNCHANGED},</v>
      </c>
    </row>
    <row r="890" spans="1:1">
      <c r="A890" s="155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",SOURCE!$R$2-LEN(SOURCE!F890)+2), "")&amp;"("&amp;
      SUBSTITUTE(TEXT(SOURCE!G890,"??0"),"  ","")&amp;" &lt;&lt; TAM_MAX_BITS) |"&amp; IF(SOURCE!$S$2-3 &gt;= 0, REPT(" ",SOURCE!$S$2-5+4+1-1-LEN(SUBSTITUTE(SUBSTITUTE(TEXT(SOURCE!H890,"????0"),"  ","")," ",""))), "")&amp;
      SUBSTITUTE(SUBSTITUTE(TEXT(SOURCE!H890,"????0"),"  ","")," ","")&amp;","&amp; IF(SOURCE!$T$2-3 &gt;= 0, REPT(" ",SOURCE!$T$2-3-5), "")&amp;
      SOURCE!I890&amp;" | "&amp; IF(SOURCE!$U$2-LEN(SOURCE!I890) &gt;= 0, REPT(" ",SOURCE!$U$2-LEN(SOURCE!I890)), "")&amp;
      SOURCE!J890&amp;      IF(SOURCE!$V$2-LEN(SOURCE!J890) &gt;= 0, REPT(" ",SOURCE!$V$2-LEN(SOURCE!J890)), "")&amp;
  " | "&amp; SOURCE!K890&amp;      IF(SOURCE!$X$2-LEN(SOURCE!K890) &gt;= 0, REPT(" ",SOURCE!$X$2-LEN(SOURCE!K890)), "")&amp;
      "},"&amp;IF(SOURCE!L890&lt;&gt;"",""&amp;SOURCE!L890,"")
 )
)
)</f>
        <v>/*  866 */  { itemToBeCoded,                NOPARAM,                     "",                                            STD_SUB_8,                                     (0 &lt;&lt; TAM_MAX_BITS) |     0, CAT_NONE | SLS_UNCHANGED | US_UNCHANGED},</v>
      </c>
    </row>
    <row r="891" spans="1:1">
      <c r="A891" s="155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",SOURCE!$R$2-LEN(SOURCE!F891)+2), "")&amp;"("&amp;
      SUBSTITUTE(TEXT(SOURCE!G891,"??0"),"  ","")&amp;" &lt;&lt; TAM_MAX_BITS) |"&amp; IF(SOURCE!$S$2-3 &gt;= 0, REPT(" ",SOURCE!$S$2-5+4+1-1-LEN(SUBSTITUTE(SUBSTITUTE(TEXT(SOURCE!H891,"????0"),"  ","")," ",""))), "")&amp;
      SUBSTITUTE(SUBSTITUTE(TEXT(SOURCE!H891,"????0"),"  ","")," ","")&amp;","&amp; IF(SOURCE!$T$2-3 &gt;= 0, REPT(" ",SOURCE!$T$2-3-5), "")&amp;
      SOURCE!I891&amp;" | "&amp; IF(SOURCE!$U$2-LEN(SOURCE!I891) &gt;= 0, REPT(" ",SOURCE!$U$2-LEN(SOURCE!I891)), "")&amp;
      SOURCE!J891&amp;      IF(SOURCE!$V$2-LEN(SOURCE!J891) &gt;= 0, REPT(" ",SOURCE!$V$2-LEN(SOURCE!J891)), "")&amp;
  " | "&amp; SOURCE!K891&amp;      IF(SOURCE!$X$2-LEN(SOURCE!K891) &gt;= 0, REPT(" ",SOURCE!$X$2-LEN(SOURCE!K891)), "")&amp;
      "},"&amp;IF(SOURCE!L891&lt;&gt;"",""&amp;SOURCE!L891,"")
 )
)
)</f>
        <v>/*  867 */  { itemToBeCoded,                NOPARAM,                     "",                                            STD_SUB_9,                                     (0 &lt;&lt; TAM_MAX_BITS) |     0, CAT_NONE | SLS_UNCHANGED | US_UNCHANGED},</v>
      </c>
    </row>
    <row r="892" spans="1:1">
      <c r="A892" s="155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",SOURCE!$R$2-LEN(SOURCE!F892)+2), "")&amp;"("&amp;
      SUBSTITUTE(TEXT(SOURCE!G892,"??0"),"  ","")&amp;" &lt;&lt; TAM_MAX_BITS) |"&amp; IF(SOURCE!$S$2-3 &gt;= 0, REPT(" ",SOURCE!$S$2-5+4+1-1-LEN(SUBSTITUTE(SUBSTITUTE(TEXT(SOURCE!H892,"????0"),"  ","")," ",""))), "")&amp;
      SUBSTITUTE(SUBSTITUTE(TEXT(SOURCE!H892,"????0"),"  ","")," ","")&amp;","&amp; IF(SOURCE!$T$2-3 &gt;= 0, REPT(" ",SOURCE!$T$2-3-5), "")&amp;
      SOURCE!I892&amp;" | "&amp; IF(SOURCE!$U$2-LEN(SOURCE!I892) &gt;= 0, REPT(" ",SOURCE!$U$2-LEN(SOURCE!I892)), "")&amp;
      SOURCE!J892&amp;      IF(SOURCE!$V$2-LEN(SOURCE!J892) &gt;= 0, REPT(" ",SOURCE!$V$2-LEN(SOURCE!J892)), "")&amp;
  " | "&amp; SOURCE!K892&amp;      IF(SOURCE!$X$2-LEN(SOURCE!K892) &gt;= 0, REPT(" ",SOURCE!$X$2-LEN(SOURCE!K892)), "")&amp;
      "},"&amp;IF(SOURCE!L892&lt;&gt;"",""&amp;SOURCE!L892,"")
 )
)
)</f>
        <v>/*  868 */  { itemToBeCoded,                NOPARAM,                     "",                                            STD_SUB_10,                                    (0 &lt;&lt; TAM_MAX_BITS) |     0, CAT_NONE | SLS_UNCHANGED | US_UNCHANGED},</v>
      </c>
    </row>
    <row r="893" spans="1:1">
      <c r="A893" s="155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",SOURCE!$R$2-LEN(SOURCE!F893)+2), "")&amp;"("&amp;
      SUBSTITUTE(TEXT(SOURCE!G893,"??0"),"  ","")&amp;" &lt;&lt; TAM_MAX_BITS) |"&amp; IF(SOURCE!$S$2-3 &gt;= 0, REPT(" ",SOURCE!$S$2-5+4+1-1-LEN(SUBSTITUTE(SUBSTITUTE(TEXT(SOURCE!H893,"????0"),"  ","")," ",""))), "")&amp;
      SUBSTITUTE(SUBSTITUTE(TEXT(SOURCE!H893,"????0"),"  ","")," ","")&amp;","&amp; IF(SOURCE!$T$2-3 &gt;= 0, REPT(" ",SOURCE!$T$2-3-5), "")&amp;
      SOURCE!I893&amp;" | "&amp; IF(SOURCE!$U$2-LEN(SOURCE!I893) &gt;= 0, REPT(" ",SOURCE!$U$2-LEN(SOURCE!I893)), "")&amp;
      SOURCE!J893&amp;      IF(SOURCE!$V$2-LEN(SOURCE!J893) &gt;= 0, REPT(" ",SOURCE!$V$2-LEN(SOURCE!J893)), "")&amp;
  " | "&amp; SOURCE!K893&amp;      IF(SOURCE!$X$2-LEN(SOURCE!K893) &gt;= 0, REPT(" ",SOURCE!$X$2-LEN(SOURCE!K893)), "")&amp;
      "},"&amp;IF(SOURCE!L893&lt;&gt;"",""&amp;SOURCE!L893,"")
 )
)
)</f>
        <v>/*  869 */  { itemToBeCoded,                NOPARAM,                     "",                                            STD_SUB_A,                                     (0 &lt;&lt; TAM_MAX_BITS) |     0, CAT_NONE | SLS_UNCHANGED | US_UNCHANGED},</v>
      </c>
    </row>
    <row r="894" spans="1:1">
      <c r="A894" s="155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",SOURCE!$R$2-LEN(SOURCE!F894)+2), "")&amp;"("&amp;
      SUBSTITUTE(TEXT(SOURCE!G894,"??0"),"  ","")&amp;" &lt;&lt; TAM_MAX_BITS) |"&amp; IF(SOURCE!$S$2-3 &gt;= 0, REPT(" ",SOURCE!$S$2-5+4+1-1-LEN(SUBSTITUTE(SUBSTITUTE(TEXT(SOURCE!H894,"????0"),"  ","")," ",""))), "")&amp;
      SUBSTITUTE(SUBSTITUTE(TEXT(SOURCE!H894,"????0"),"  ","")," ","")&amp;","&amp; IF(SOURCE!$T$2-3 &gt;= 0, REPT(" ",SOURCE!$T$2-3-5), "")&amp;
      SOURCE!I894&amp;" | "&amp; IF(SOURCE!$U$2-LEN(SOURCE!I894) &gt;= 0, REPT(" ",SOURCE!$U$2-LEN(SOURCE!I894)), "")&amp;
      SOURCE!J894&amp;      IF(SOURCE!$V$2-LEN(SOURCE!J894) &gt;= 0, REPT(" ",SOURCE!$V$2-LEN(SOURCE!J894)), "")&amp;
  " | "&amp; SOURCE!K894&amp;      IF(SOURCE!$X$2-LEN(SOURCE!K894) &gt;= 0, REPT(" ",SOURCE!$X$2-LEN(SOURCE!K894)), "")&amp;
      "},"&amp;IF(SOURCE!L894&lt;&gt;"",""&amp;SOURCE!L894,"")
 )
)
)</f>
        <v>/*  870 */  { itemToBeCoded,                NOPARAM,                     "",                                            STD_SUB_B,                                     (0 &lt;&lt; TAM_MAX_BITS) |     0, CAT_NONE | SLS_UNCHANGED | US_UNCHANGED},</v>
      </c>
    </row>
    <row r="895" spans="1:1">
      <c r="A895" s="155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",SOURCE!$R$2-LEN(SOURCE!F895)+2), "")&amp;"("&amp;
      SUBSTITUTE(TEXT(SOURCE!G895,"??0"),"  ","")&amp;" &lt;&lt; TAM_MAX_BITS) |"&amp; IF(SOURCE!$S$2-3 &gt;= 0, REPT(" ",SOURCE!$S$2-5+4+1-1-LEN(SUBSTITUTE(SUBSTITUTE(TEXT(SOURCE!H895,"????0"),"  ","")," ",""))), "")&amp;
      SUBSTITUTE(SUBSTITUTE(TEXT(SOURCE!H895,"????0"),"  ","")," ","")&amp;","&amp; IF(SOURCE!$T$2-3 &gt;= 0, REPT(" ",SOURCE!$T$2-3-5), "")&amp;
      SOURCE!I895&amp;" | "&amp; IF(SOURCE!$U$2-LEN(SOURCE!I895) &gt;= 0, REPT(" ",SOURCE!$U$2-LEN(SOURCE!I895)), "")&amp;
      SOURCE!J895&amp;      IF(SOURCE!$V$2-LEN(SOURCE!J895) &gt;= 0, REPT(" ",SOURCE!$V$2-LEN(SOURCE!J895)), "")&amp;
  " | "&amp; SOURCE!K895&amp;      IF(SOURCE!$X$2-LEN(SOURCE!K895) &gt;= 0, REPT(" ",SOURCE!$X$2-LEN(SOURCE!K895)), "")&amp;
      "},"&amp;IF(SOURCE!L895&lt;&gt;"",""&amp;SOURCE!L895,"")
 )
)
)</f>
        <v>/*  871 */  { itemToBeCoded,                NOPARAM,                     "",                                            STD_SUB_C,                                     (0 &lt;&lt; TAM_MAX_BITS) |     0, CAT_NONE | SLS_UNCHANGED | US_UNCHANGED},</v>
      </c>
    </row>
    <row r="896" spans="1:1">
      <c r="A896" s="155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",SOURCE!$R$2-LEN(SOURCE!F896)+2), "")&amp;"("&amp;
      SUBSTITUTE(TEXT(SOURCE!G896,"??0"),"  ","")&amp;" &lt;&lt; TAM_MAX_BITS) |"&amp; IF(SOURCE!$S$2-3 &gt;= 0, REPT(" ",SOURCE!$S$2-5+4+1-1-LEN(SUBSTITUTE(SUBSTITUTE(TEXT(SOURCE!H896,"????0"),"  ","")," ",""))), "")&amp;
      SUBSTITUTE(SUBSTITUTE(TEXT(SOURCE!H896,"????0"),"  ","")," ","")&amp;","&amp; IF(SOURCE!$T$2-3 &gt;= 0, REPT(" ",SOURCE!$T$2-3-5), "")&amp;
      SOURCE!I896&amp;" | "&amp; IF(SOURCE!$U$2-LEN(SOURCE!I896) &gt;= 0, REPT(" ",SOURCE!$U$2-LEN(SOURCE!I896)), "")&amp;
      SOURCE!J896&amp;      IF(SOURCE!$V$2-LEN(SOURCE!J896) &gt;= 0, REPT(" ",SOURCE!$V$2-LEN(SOURCE!J896)), "")&amp;
  " | "&amp; SOURCE!K896&amp;      IF(SOURCE!$X$2-LEN(SOURCE!K896) &gt;= 0, REPT(" ",SOURCE!$X$2-LEN(SOURCE!K896)), "")&amp;
      "},"&amp;IF(SOURCE!L896&lt;&gt;"",""&amp;SOURCE!L896,"")
 )
)
)</f>
        <v>/*  872 */  { itemToBeCoded,                NOPARAM,                     "",                                            STD_SUB_D,                                     (0 &lt;&lt; TAM_MAX_BITS) |     0, CAT_NONE | SLS_UNCHANGED | US_UNCHANGED},</v>
      </c>
    </row>
    <row r="897" spans="1:1">
      <c r="A897" s="155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",SOURCE!$R$2-LEN(SOURCE!F897)+2), "")&amp;"("&amp;
      SUBSTITUTE(TEXT(SOURCE!G897,"??0"),"  ","")&amp;" &lt;&lt; TAM_MAX_BITS) |"&amp; IF(SOURCE!$S$2-3 &gt;= 0, REPT(" ",SOURCE!$S$2-5+4+1-1-LEN(SUBSTITUTE(SUBSTITUTE(TEXT(SOURCE!H897,"????0"),"  ","")," ",""))), "")&amp;
      SUBSTITUTE(SUBSTITUTE(TEXT(SOURCE!H897,"????0"),"  ","")," ","")&amp;","&amp; IF(SOURCE!$T$2-3 &gt;= 0, REPT(" ",SOURCE!$T$2-3-5), "")&amp;
      SOURCE!I897&amp;" | "&amp; IF(SOURCE!$U$2-LEN(SOURCE!I897) &gt;= 0, REPT(" ",SOURCE!$U$2-LEN(SOURCE!I897)), "")&amp;
      SOURCE!J897&amp;      IF(SOURCE!$V$2-LEN(SOURCE!J897) &gt;= 0, REPT(" ",SOURCE!$V$2-LEN(SOURCE!J897)), "")&amp;
  " | "&amp; SOURCE!K897&amp;      IF(SOURCE!$X$2-LEN(SOURCE!K897) &gt;= 0, REPT(" ",SOURCE!$X$2-LEN(SOURCE!K897)), "")&amp;
      "},"&amp;IF(SOURCE!L897&lt;&gt;"",""&amp;SOURCE!L897,"")
 )
)
)</f>
        <v>/*  873 */  { itemToBeCoded,                NOPARAM,                     "",                                            STD_SUB_E,                                     (0 &lt;&lt; TAM_MAX_BITS) |     0, CAT_NONE | SLS_UNCHANGED | US_UNCHANGED},</v>
      </c>
    </row>
    <row r="898" spans="1:1">
      <c r="A898" s="155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",SOURCE!$R$2-LEN(SOURCE!F898)+2), "")&amp;"("&amp;
      SUBSTITUTE(TEXT(SOURCE!G898,"??0"),"  ","")&amp;" &lt;&lt; TAM_MAX_BITS) |"&amp; IF(SOURCE!$S$2-3 &gt;= 0, REPT(" ",SOURCE!$S$2-5+4+1-1-LEN(SUBSTITUTE(SUBSTITUTE(TEXT(SOURCE!H898,"????0"),"  ","")," ",""))), "")&amp;
      SUBSTITUTE(SUBSTITUTE(TEXT(SOURCE!H898,"????0"),"  ","")," ","")&amp;","&amp; IF(SOURCE!$T$2-3 &gt;= 0, REPT(" ",SOURCE!$T$2-3-5), "")&amp;
      SOURCE!I898&amp;" | "&amp; IF(SOURCE!$U$2-LEN(SOURCE!I898) &gt;= 0, REPT(" ",SOURCE!$U$2-LEN(SOURCE!I898)), "")&amp;
      SOURCE!J898&amp;      IF(SOURCE!$V$2-LEN(SOURCE!J898) &gt;= 0, REPT(" ",SOURCE!$V$2-LEN(SOURCE!J898)), "")&amp;
  " | "&amp; SOURCE!K898&amp;      IF(SOURCE!$X$2-LEN(SOURCE!K898) &gt;= 0, REPT(" ",SOURCE!$X$2-LEN(SOURCE!K898)), "")&amp;
      "},"&amp;IF(SOURCE!L898&lt;&gt;"",""&amp;SOURCE!L898,"")
 )
)
)</f>
        <v>/*  874 */  { itemToBeCoded,                NOPARAM,                     "",                                            STD_SUB_F,                                     (0 &lt;&lt; TAM_MAX_BITS) |     0, CAT_NONE | SLS_UNCHANGED | US_UNCHANGED},</v>
      </c>
    </row>
    <row r="899" spans="1:1">
      <c r="A899" s="155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",SOURCE!$R$2-LEN(SOURCE!F899)+2), "")&amp;"("&amp;
      SUBSTITUTE(TEXT(SOURCE!G899,"??0"),"  ","")&amp;" &lt;&lt; TAM_MAX_BITS) |"&amp; IF(SOURCE!$S$2-3 &gt;= 0, REPT(" ",SOURCE!$S$2-5+4+1-1-LEN(SUBSTITUTE(SUBSTITUTE(TEXT(SOURCE!H899,"????0"),"  ","")," ",""))), "")&amp;
      SUBSTITUTE(SUBSTITUTE(TEXT(SOURCE!H899,"????0"),"  ","")," ","")&amp;","&amp; IF(SOURCE!$T$2-3 &gt;= 0, REPT(" ",SOURCE!$T$2-3-5), "")&amp;
      SOURCE!I899&amp;" | "&amp; IF(SOURCE!$U$2-LEN(SOURCE!I899) &gt;= 0, REPT(" ",SOURCE!$U$2-LEN(SOURCE!I899)), "")&amp;
      SOURCE!J899&amp;      IF(SOURCE!$V$2-LEN(SOURCE!J899) &gt;= 0, REPT(" ",SOURCE!$V$2-LEN(SOURCE!J899)), "")&amp;
  " | "&amp; SOURCE!K899&amp;      IF(SOURCE!$X$2-LEN(SOURCE!K899) &gt;= 0, REPT(" ",SOURCE!$X$2-LEN(SOURCE!K899)), "")&amp;
      "},"&amp;IF(SOURCE!L899&lt;&gt;"",""&amp;SOURCE!L899,"")
 )
)
)</f>
        <v>/*  875 */  { itemToBeCoded,                NOPARAM,                     "",                                            STD_SUB_G,                                     (0 &lt;&lt; TAM_MAX_BITS) |     0, CAT_NONE | SLS_UNCHANGED | US_UNCHANGED},</v>
      </c>
    </row>
    <row r="900" spans="1:1">
      <c r="A900" s="155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",SOURCE!$R$2-LEN(SOURCE!F900)+2), "")&amp;"("&amp;
      SUBSTITUTE(TEXT(SOURCE!G900,"??0"),"  ","")&amp;" &lt;&lt; TAM_MAX_BITS) |"&amp; IF(SOURCE!$S$2-3 &gt;= 0, REPT(" ",SOURCE!$S$2-5+4+1-1-LEN(SUBSTITUTE(SUBSTITUTE(TEXT(SOURCE!H900,"????0"),"  ","")," ",""))), "")&amp;
      SUBSTITUTE(SUBSTITUTE(TEXT(SOURCE!H900,"????0"),"  ","")," ","")&amp;","&amp; IF(SOURCE!$T$2-3 &gt;= 0, REPT(" ",SOURCE!$T$2-3-5), "")&amp;
      SOURCE!I900&amp;" | "&amp; IF(SOURCE!$U$2-LEN(SOURCE!I900) &gt;= 0, REPT(" ",SOURCE!$U$2-LEN(SOURCE!I900)), "")&amp;
      SOURCE!J900&amp;      IF(SOURCE!$V$2-LEN(SOURCE!J900) &gt;= 0, REPT(" ",SOURCE!$V$2-LEN(SOURCE!J900)), "")&amp;
  " | "&amp; SOURCE!K900&amp;      IF(SOURCE!$X$2-LEN(SOURCE!K900) &gt;= 0, REPT(" ",SOURCE!$X$2-LEN(SOURCE!K900)), "")&amp;
      "},"&amp;IF(SOURCE!L900&lt;&gt;"",""&amp;SOURCE!L900,"")
 )
)
)</f>
        <v>/*  876 */  { itemToBeCoded,                NOPARAM,                     "",                                            STD_SUB_H,                                     (0 &lt;&lt; TAM_MAX_BITS) |     0, CAT_NONE | SLS_UNCHANGED | US_UNCHANGED},</v>
      </c>
    </row>
    <row r="901" spans="1:1">
      <c r="A901" s="155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",SOURCE!$R$2-LEN(SOURCE!F901)+2), "")&amp;"("&amp;
      SUBSTITUTE(TEXT(SOURCE!G901,"??0"),"  ","")&amp;" &lt;&lt; TAM_MAX_BITS) |"&amp; IF(SOURCE!$S$2-3 &gt;= 0, REPT(" ",SOURCE!$S$2-5+4+1-1-LEN(SUBSTITUTE(SUBSTITUTE(TEXT(SOURCE!H901,"????0"),"  ","")," ",""))), "")&amp;
      SUBSTITUTE(SUBSTITUTE(TEXT(SOURCE!H901,"????0"),"  ","")," ","")&amp;","&amp; IF(SOURCE!$T$2-3 &gt;= 0, REPT(" ",SOURCE!$T$2-3-5), "")&amp;
      SOURCE!I901&amp;" | "&amp; IF(SOURCE!$U$2-LEN(SOURCE!I901) &gt;= 0, REPT(" ",SOURCE!$U$2-LEN(SOURCE!I901)), "")&amp;
      SOURCE!J901&amp;      IF(SOURCE!$V$2-LEN(SOURCE!J901) &gt;= 0, REPT(" ",SOURCE!$V$2-LEN(SOURCE!J901)), "")&amp;
  " | "&amp; SOURCE!K901&amp;      IF(SOURCE!$X$2-LEN(SOURCE!K901) &gt;= 0, REPT(" ",SOURCE!$X$2-LEN(SOURCE!K901)), "")&amp;
      "},"&amp;IF(SOURCE!L901&lt;&gt;"",""&amp;SOURCE!L901,"")
 )
)
)</f>
        <v>/*  877 */  { itemToBeCoded,                NOPARAM,                     "",                                            STD_SUB_I,                                     (0 &lt;&lt; TAM_MAX_BITS) |     0, CAT_NONE | SLS_UNCHANGED | US_UNCHANGED},</v>
      </c>
    </row>
    <row r="902" spans="1:1">
      <c r="A902" s="155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",SOURCE!$R$2-LEN(SOURCE!F902)+2), "")&amp;"("&amp;
      SUBSTITUTE(TEXT(SOURCE!G902,"??0"),"  ","")&amp;" &lt;&lt; TAM_MAX_BITS) |"&amp; IF(SOURCE!$S$2-3 &gt;= 0, REPT(" ",SOURCE!$S$2-5+4+1-1-LEN(SUBSTITUTE(SUBSTITUTE(TEXT(SOURCE!H902,"????0"),"  ","")," ",""))), "")&amp;
      SUBSTITUTE(SUBSTITUTE(TEXT(SOURCE!H902,"????0"),"  ","")," ","")&amp;","&amp; IF(SOURCE!$T$2-3 &gt;= 0, REPT(" ",SOURCE!$T$2-3-5), "")&amp;
      SOURCE!I902&amp;" | "&amp; IF(SOURCE!$U$2-LEN(SOURCE!I902) &gt;= 0, REPT(" ",SOURCE!$U$2-LEN(SOURCE!I902)), "")&amp;
      SOURCE!J902&amp;      IF(SOURCE!$V$2-LEN(SOURCE!J902) &gt;= 0, REPT(" ",SOURCE!$V$2-LEN(SOURCE!J902)), "")&amp;
  " | "&amp; SOURCE!K902&amp;      IF(SOURCE!$X$2-LEN(SOURCE!K902) &gt;= 0, REPT(" ",SOURCE!$X$2-LEN(SOURCE!K902)), "")&amp;
      "},"&amp;IF(SOURCE!L902&lt;&gt;"",""&amp;SOURCE!L902,"")
 )
)
)</f>
        <v>/*  878 */  { itemToBeCoded,                NOPARAM,                     "",                                            STD_SUB_J,                                     (0 &lt;&lt; TAM_MAX_BITS) |     0, CAT_NONE | SLS_UNCHANGED | US_UNCHANGED},</v>
      </c>
    </row>
    <row r="903" spans="1:1">
      <c r="A903" s="155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",SOURCE!$R$2-LEN(SOURCE!F903)+2), "")&amp;"("&amp;
      SUBSTITUTE(TEXT(SOURCE!G903,"??0"),"  ","")&amp;" &lt;&lt; TAM_MAX_BITS) |"&amp; IF(SOURCE!$S$2-3 &gt;= 0, REPT(" ",SOURCE!$S$2-5+4+1-1-LEN(SUBSTITUTE(SUBSTITUTE(TEXT(SOURCE!H903,"????0"),"  ","")," ",""))), "")&amp;
      SUBSTITUTE(SUBSTITUTE(TEXT(SOURCE!H903,"????0"),"  ","")," ","")&amp;","&amp; IF(SOURCE!$T$2-3 &gt;= 0, REPT(" ",SOURCE!$T$2-3-5), "")&amp;
      SOURCE!I903&amp;" | "&amp; IF(SOURCE!$U$2-LEN(SOURCE!I903) &gt;= 0, REPT(" ",SOURCE!$U$2-LEN(SOURCE!I903)), "")&amp;
      SOURCE!J903&amp;      IF(SOURCE!$V$2-LEN(SOURCE!J903) &gt;= 0, REPT(" ",SOURCE!$V$2-LEN(SOURCE!J903)), "")&amp;
  " | "&amp; SOURCE!K903&amp;      IF(SOURCE!$X$2-LEN(SOURCE!K903) &gt;= 0, REPT(" ",SOURCE!$X$2-LEN(SOURCE!K903)), "")&amp;
      "},"&amp;IF(SOURCE!L903&lt;&gt;"",""&amp;SOURCE!L903,"")
 )
)
)</f>
        <v>/*  879 */  { itemToBeCoded,                NOPARAM,                     "",                                            STD_SUB_K,                                     (0 &lt;&lt; TAM_MAX_BITS) |     0, CAT_NONE | SLS_UNCHANGED | US_UNCHANGED},</v>
      </c>
    </row>
    <row r="904" spans="1:1">
      <c r="A904" s="155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",SOURCE!$R$2-LEN(SOURCE!F904)+2), "")&amp;"("&amp;
      SUBSTITUTE(TEXT(SOURCE!G904,"??0"),"  ","")&amp;" &lt;&lt; TAM_MAX_BITS) |"&amp; IF(SOURCE!$S$2-3 &gt;= 0, REPT(" ",SOURCE!$S$2-5+4+1-1-LEN(SUBSTITUTE(SUBSTITUTE(TEXT(SOURCE!H904,"????0"),"  ","")," ",""))), "")&amp;
      SUBSTITUTE(SUBSTITUTE(TEXT(SOURCE!H904,"????0"),"  ","")," ","")&amp;","&amp; IF(SOURCE!$T$2-3 &gt;= 0, REPT(" ",SOURCE!$T$2-3-5), "")&amp;
      SOURCE!I904&amp;" | "&amp; IF(SOURCE!$U$2-LEN(SOURCE!I904) &gt;= 0, REPT(" ",SOURCE!$U$2-LEN(SOURCE!I904)), "")&amp;
      SOURCE!J904&amp;      IF(SOURCE!$V$2-LEN(SOURCE!J904) &gt;= 0, REPT(" ",SOURCE!$V$2-LEN(SOURCE!J904)), "")&amp;
  " | "&amp; SOURCE!K904&amp;      IF(SOURCE!$X$2-LEN(SOURCE!K904) &gt;= 0, REPT(" ",SOURCE!$X$2-LEN(SOURCE!K904)), "")&amp;
      "},"&amp;IF(SOURCE!L904&lt;&gt;"",""&amp;SOURCE!L904,"")
 )
)
)</f>
        <v>/*  880 */  { itemToBeCoded,                NOPARAM,                     "",                                            STD_SUB_L,                                     (0 &lt;&lt; TAM_MAX_BITS) |     0, CAT_NONE | SLS_UNCHANGED | US_UNCHANGED},</v>
      </c>
    </row>
    <row r="905" spans="1:1">
      <c r="A905" s="155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",SOURCE!$R$2-LEN(SOURCE!F905)+2), "")&amp;"("&amp;
      SUBSTITUTE(TEXT(SOURCE!G905,"??0"),"  ","")&amp;" &lt;&lt; TAM_MAX_BITS) |"&amp; IF(SOURCE!$S$2-3 &gt;= 0, REPT(" ",SOURCE!$S$2-5+4+1-1-LEN(SUBSTITUTE(SUBSTITUTE(TEXT(SOURCE!H905,"????0"),"  ","")," ",""))), "")&amp;
      SUBSTITUTE(SUBSTITUTE(TEXT(SOURCE!H905,"????0"),"  ","")," ","")&amp;","&amp; IF(SOURCE!$T$2-3 &gt;= 0, REPT(" ",SOURCE!$T$2-3-5), "")&amp;
      SOURCE!I905&amp;" | "&amp; IF(SOURCE!$U$2-LEN(SOURCE!I905) &gt;= 0, REPT(" ",SOURCE!$U$2-LEN(SOURCE!I905)), "")&amp;
      SOURCE!J905&amp;      IF(SOURCE!$V$2-LEN(SOURCE!J905) &gt;= 0, REPT(" ",SOURCE!$V$2-LEN(SOURCE!J905)), "")&amp;
  " | "&amp; SOURCE!K905&amp;      IF(SOURCE!$X$2-LEN(SOURCE!K905) &gt;= 0, REPT(" ",SOURCE!$X$2-LEN(SOURCE!K905)), "")&amp;
      "},"&amp;IF(SOURCE!L905&lt;&gt;"",""&amp;SOURCE!L905,"")
 )
)
)</f>
        <v>/*  881 */  { itemToBeCoded,                NOPARAM,                     "",                                            STD_SUB_M,                                     (0 &lt;&lt; TAM_MAX_BITS) |     0, CAT_NONE | SLS_UNCHANGED | US_UNCHANGED},</v>
      </c>
    </row>
    <row r="906" spans="1:1">
      <c r="A906" s="155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",SOURCE!$R$2-LEN(SOURCE!F906)+2), "")&amp;"("&amp;
      SUBSTITUTE(TEXT(SOURCE!G906,"??0"),"  ","")&amp;" &lt;&lt; TAM_MAX_BITS) |"&amp; IF(SOURCE!$S$2-3 &gt;= 0, REPT(" ",SOURCE!$S$2-5+4+1-1-LEN(SUBSTITUTE(SUBSTITUTE(TEXT(SOURCE!H906,"????0"),"  ","")," ",""))), "")&amp;
      SUBSTITUTE(SUBSTITUTE(TEXT(SOURCE!H906,"????0"),"  ","")," ","")&amp;","&amp; IF(SOURCE!$T$2-3 &gt;= 0, REPT(" ",SOURCE!$T$2-3-5), "")&amp;
      SOURCE!I906&amp;" | "&amp; IF(SOURCE!$U$2-LEN(SOURCE!I906) &gt;= 0, REPT(" ",SOURCE!$U$2-LEN(SOURCE!I906)), "")&amp;
      SOURCE!J906&amp;      IF(SOURCE!$V$2-LEN(SOURCE!J906) &gt;= 0, REPT(" ",SOURCE!$V$2-LEN(SOURCE!J906)), "")&amp;
  " | "&amp; SOURCE!K906&amp;      IF(SOURCE!$X$2-LEN(SOURCE!K906) &gt;= 0, REPT(" ",SOURCE!$X$2-LEN(SOURCE!K906)), "")&amp;
      "},"&amp;IF(SOURCE!L906&lt;&gt;"",""&amp;SOURCE!L906,"")
 )
)
)</f>
        <v>/*  882 */  { itemToBeCoded,                NOPARAM,                     "",                                            STD_SUB_N,                                     (0 &lt;&lt; TAM_MAX_BITS) |     0, CAT_NONE | SLS_UNCHANGED | US_UNCHANGED},</v>
      </c>
    </row>
    <row r="907" spans="1:1">
      <c r="A907" s="155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",SOURCE!$R$2-LEN(SOURCE!F907)+2), "")&amp;"("&amp;
      SUBSTITUTE(TEXT(SOURCE!G907,"??0"),"  ","")&amp;" &lt;&lt; TAM_MAX_BITS) |"&amp; IF(SOURCE!$S$2-3 &gt;= 0, REPT(" ",SOURCE!$S$2-5+4+1-1-LEN(SUBSTITUTE(SUBSTITUTE(TEXT(SOURCE!H907,"????0"),"  ","")," ",""))), "")&amp;
      SUBSTITUTE(SUBSTITUTE(TEXT(SOURCE!H907,"????0"),"  ","")," ","")&amp;","&amp; IF(SOURCE!$T$2-3 &gt;= 0, REPT(" ",SOURCE!$T$2-3-5), "")&amp;
      SOURCE!I907&amp;" | "&amp; IF(SOURCE!$U$2-LEN(SOURCE!I907) &gt;= 0, REPT(" ",SOURCE!$U$2-LEN(SOURCE!I907)), "")&amp;
      SOURCE!J907&amp;      IF(SOURCE!$V$2-LEN(SOURCE!J907) &gt;= 0, REPT(" ",SOURCE!$V$2-LEN(SOURCE!J907)), "")&amp;
  " | "&amp; SOURCE!K907&amp;      IF(SOURCE!$X$2-LEN(SOURCE!K907) &gt;= 0, REPT(" ",SOURCE!$X$2-LEN(SOURCE!K907)), "")&amp;
      "},"&amp;IF(SOURCE!L907&lt;&gt;"",""&amp;SOURCE!L907,"")
 )
)
)</f>
        <v>/*  883 */  { itemToBeCoded,                NOPARAM,                     "",                                            STD_SUB_O,                                     (0 &lt;&lt; TAM_MAX_BITS) |     0, CAT_NONE | SLS_UNCHANGED | US_UNCHANGED},</v>
      </c>
    </row>
    <row r="908" spans="1:1">
      <c r="A908" s="155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",SOURCE!$R$2-LEN(SOURCE!F908)+2), "")&amp;"("&amp;
      SUBSTITUTE(TEXT(SOURCE!G908,"??0"),"  ","")&amp;" &lt;&lt; TAM_MAX_BITS) |"&amp; IF(SOURCE!$S$2-3 &gt;= 0, REPT(" ",SOURCE!$S$2-5+4+1-1-LEN(SUBSTITUTE(SUBSTITUTE(TEXT(SOURCE!H908,"????0"),"  ","")," ",""))), "")&amp;
      SUBSTITUTE(SUBSTITUTE(TEXT(SOURCE!H908,"????0"),"  ","")," ","")&amp;","&amp; IF(SOURCE!$T$2-3 &gt;= 0, REPT(" ",SOURCE!$T$2-3-5), "")&amp;
      SOURCE!I908&amp;" | "&amp; IF(SOURCE!$U$2-LEN(SOURCE!I908) &gt;= 0, REPT(" ",SOURCE!$U$2-LEN(SOURCE!I908)), "")&amp;
      SOURCE!J908&amp;      IF(SOURCE!$V$2-LEN(SOURCE!J908) &gt;= 0, REPT(" ",SOURCE!$V$2-LEN(SOURCE!J908)), "")&amp;
  " | "&amp; SOURCE!K908&amp;      IF(SOURCE!$X$2-LEN(SOURCE!K908) &gt;= 0, REPT(" ",SOURCE!$X$2-LEN(SOURCE!K908)), "")&amp;
      "},"&amp;IF(SOURCE!L908&lt;&gt;"",""&amp;SOURCE!L908,"")
 )
)
)</f>
        <v>/*  884 */  { itemToBeCoded,                NOPARAM,                     "",                                            STD_SUB_P,                                     (0 &lt;&lt; TAM_MAX_BITS) |     0, CAT_NONE | SLS_UNCHANGED | US_UNCHANGED},</v>
      </c>
    </row>
    <row r="909" spans="1:1">
      <c r="A909" s="155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",SOURCE!$R$2-LEN(SOURCE!F909)+2), "")&amp;"("&amp;
      SUBSTITUTE(TEXT(SOURCE!G909,"??0"),"  ","")&amp;" &lt;&lt; TAM_MAX_BITS) |"&amp; IF(SOURCE!$S$2-3 &gt;= 0, REPT(" ",SOURCE!$S$2-5+4+1-1-LEN(SUBSTITUTE(SUBSTITUTE(TEXT(SOURCE!H909,"????0"),"  ","")," ",""))), "")&amp;
      SUBSTITUTE(SUBSTITUTE(TEXT(SOURCE!H909,"????0"),"  ","")," ","")&amp;","&amp; IF(SOURCE!$T$2-3 &gt;= 0, REPT(" ",SOURCE!$T$2-3-5), "")&amp;
      SOURCE!I909&amp;" | "&amp; IF(SOURCE!$U$2-LEN(SOURCE!I909) &gt;= 0, REPT(" ",SOURCE!$U$2-LEN(SOURCE!I909)), "")&amp;
      SOURCE!J909&amp;      IF(SOURCE!$V$2-LEN(SOURCE!J909) &gt;= 0, REPT(" ",SOURCE!$V$2-LEN(SOURCE!J909)), "")&amp;
  " | "&amp; SOURCE!K909&amp;      IF(SOURCE!$X$2-LEN(SOURCE!K909) &gt;= 0, REPT(" ",SOURCE!$X$2-LEN(SOURCE!K909)), "")&amp;
      "},"&amp;IF(SOURCE!L909&lt;&gt;"",""&amp;SOURCE!L909,"")
 )
)
)</f>
        <v>/*  885 */  { itemToBeCoded,                NOPARAM,                     "",                                            STD_SUB_Q,                                     (0 &lt;&lt; TAM_MAX_BITS) |     0, CAT_NONE | SLS_UNCHANGED | US_UNCHANGED},</v>
      </c>
    </row>
    <row r="910" spans="1:1">
      <c r="A910" s="155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",SOURCE!$R$2-LEN(SOURCE!F910)+2), "")&amp;"("&amp;
      SUBSTITUTE(TEXT(SOURCE!G910,"??0"),"  ","")&amp;" &lt;&lt; TAM_MAX_BITS) |"&amp; IF(SOURCE!$S$2-3 &gt;= 0, REPT(" ",SOURCE!$S$2-5+4+1-1-LEN(SUBSTITUTE(SUBSTITUTE(TEXT(SOURCE!H910,"????0"),"  ","")," ",""))), "")&amp;
      SUBSTITUTE(SUBSTITUTE(TEXT(SOURCE!H910,"????0"),"  ","")," ","")&amp;","&amp; IF(SOURCE!$T$2-3 &gt;= 0, REPT(" ",SOURCE!$T$2-3-5), "")&amp;
      SOURCE!I910&amp;" | "&amp; IF(SOURCE!$U$2-LEN(SOURCE!I910) &gt;= 0, REPT(" ",SOURCE!$U$2-LEN(SOURCE!I910)), "")&amp;
      SOURCE!J910&amp;      IF(SOURCE!$V$2-LEN(SOURCE!J910) &gt;= 0, REPT(" ",SOURCE!$V$2-LEN(SOURCE!J910)), "")&amp;
  " | "&amp; SOURCE!K910&amp;      IF(SOURCE!$X$2-LEN(SOURCE!K910) &gt;= 0, REPT(" ",SOURCE!$X$2-LEN(SOURCE!K910)), "")&amp;
      "},"&amp;IF(SOURCE!L910&lt;&gt;"",""&amp;SOURCE!L910,"")
 )
)
)</f>
        <v>/*  886 */  { itemToBeCoded,                NOPARAM,                     "",                                            STD_SUB_R,                                     (0 &lt;&lt; TAM_MAX_BITS) |     0, CAT_NONE | SLS_UNCHANGED | US_UNCHANGED},</v>
      </c>
    </row>
    <row r="911" spans="1:1">
      <c r="A911" s="155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",SOURCE!$R$2-LEN(SOURCE!F911)+2), "")&amp;"("&amp;
      SUBSTITUTE(TEXT(SOURCE!G911,"??0"),"  ","")&amp;" &lt;&lt; TAM_MAX_BITS) |"&amp; IF(SOURCE!$S$2-3 &gt;= 0, REPT(" ",SOURCE!$S$2-5+4+1-1-LEN(SUBSTITUTE(SUBSTITUTE(TEXT(SOURCE!H911,"????0"),"  ","")," ",""))), "")&amp;
      SUBSTITUTE(SUBSTITUTE(TEXT(SOURCE!H911,"????0"),"  ","")," ","")&amp;","&amp; IF(SOURCE!$T$2-3 &gt;= 0, REPT(" ",SOURCE!$T$2-3-5), "")&amp;
      SOURCE!I911&amp;" | "&amp; IF(SOURCE!$U$2-LEN(SOURCE!I911) &gt;= 0, REPT(" ",SOURCE!$U$2-LEN(SOURCE!I911)), "")&amp;
      SOURCE!J911&amp;      IF(SOURCE!$V$2-LEN(SOURCE!J911) &gt;= 0, REPT(" ",SOURCE!$V$2-LEN(SOURCE!J911)), "")&amp;
  " | "&amp; SOURCE!K911&amp;      IF(SOURCE!$X$2-LEN(SOURCE!K911) &gt;= 0, REPT(" ",SOURCE!$X$2-LEN(SOURCE!K911)), "")&amp;
      "},"&amp;IF(SOURCE!L911&lt;&gt;"",""&amp;SOURCE!L911,"")
 )
)
)</f>
        <v>/*  887 */  { itemToBeCoded,                NOPARAM,                     "",                                            STD_SUB_S,                                     (0 &lt;&lt; TAM_MAX_BITS) |     0, CAT_NONE | SLS_UNCHANGED | US_UNCHANGED},</v>
      </c>
    </row>
    <row r="912" spans="1:1">
      <c r="A912" s="155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",SOURCE!$R$2-LEN(SOURCE!F912)+2), "")&amp;"("&amp;
      SUBSTITUTE(TEXT(SOURCE!G912,"??0"),"  ","")&amp;" &lt;&lt; TAM_MAX_BITS) |"&amp; IF(SOURCE!$S$2-3 &gt;= 0, REPT(" ",SOURCE!$S$2-5+4+1-1-LEN(SUBSTITUTE(SUBSTITUTE(TEXT(SOURCE!H912,"????0"),"  ","")," ",""))), "")&amp;
      SUBSTITUTE(SUBSTITUTE(TEXT(SOURCE!H912,"????0"),"  ","")," ","")&amp;","&amp; IF(SOURCE!$T$2-3 &gt;= 0, REPT(" ",SOURCE!$T$2-3-5), "")&amp;
      SOURCE!I912&amp;" | "&amp; IF(SOURCE!$U$2-LEN(SOURCE!I912) &gt;= 0, REPT(" ",SOURCE!$U$2-LEN(SOURCE!I912)), "")&amp;
      SOURCE!J912&amp;      IF(SOURCE!$V$2-LEN(SOURCE!J912) &gt;= 0, REPT(" ",SOURCE!$V$2-LEN(SOURCE!J912)), "")&amp;
  " | "&amp; SOURCE!K912&amp;      IF(SOURCE!$X$2-LEN(SOURCE!K912) &gt;= 0, REPT(" ",SOURCE!$X$2-LEN(SOURCE!K912)), "")&amp;
      "},"&amp;IF(SOURCE!L912&lt;&gt;"",""&amp;SOURCE!L912,"")
 )
)
)</f>
        <v>/*  888 */  { itemToBeCoded,                NOPARAM,                     "",                                            STD_SUB_T,                                     (0 &lt;&lt; TAM_MAX_BITS) |     0, CAT_NONE | SLS_UNCHANGED | US_UNCHANGED},</v>
      </c>
    </row>
    <row r="913" spans="1:1">
      <c r="A913" s="155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",SOURCE!$R$2-LEN(SOURCE!F913)+2), "")&amp;"("&amp;
      SUBSTITUTE(TEXT(SOURCE!G913,"??0"),"  ","")&amp;" &lt;&lt; TAM_MAX_BITS) |"&amp; IF(SOURCE!$S$2-3 &gt;= 0, REPT(" ",SOURCE!$S$2-5+4+1-1-LEN(SUBSTITUTE(SUBSTITUTE(TEXT(SOURCE!H913,"????0"),"  ","")," ",""))), "")&amp;
      SUBSTITUTE(SUBSTITUTE(TEXT(SOURCE!H913,"????0"),"  ","")," ","")&amp;","&amp; IF(SOURCE!$T$2-3 &gt;= 0, REPT(" ",SOURCE!$T$2-3-5), "")&amp;
      SOURCE!I913&amp;" | "&amp; IF(SOURCE!$U$2-LEN(SOURCE!I913) &gt;= 0, REPT(" ",SOURCE!$U$2-LEN(SOURCE!I913)), "")&amp;
      SOURCE!J913&amp;      IF(SOURCE!$V$2-LEN(SOURCE!J913) &gt;= 0, REPT(" ",SOURCE!$V$2-LEN(SOURCE!J913)), "")&amp;
  " | "&amp; SOURCE!K913&amp;      IF(SOURCE!$X$2-LEN(SOURCE!K913) &gt;= 0, REPT(" ",SOURCE!$X$2-LEN(SOURCE!K913)), "")&amp;
      "},"&amp;IF(SOURCE!L913&lt;&gt;"",""&amp;SOURCE!L913,"")
 )
)
)</f>
        <v>/*  889 */  { itemToBeCoded,                NOPARAM,                     "",                                            STD_SUB_U,                                     (0 &lt;&lt; TAM_MAX_BITS) |     0, CAT_NONE | SLS_UNCHANGED | US_UNCHANGED},</v>
      </c>
    </row>
    <row r="914" spans="1:1">
      <c r="A914" s="155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",SOURCE!$R$2-LEN(SOURCE!F914)+2), "")&amp;"("&amp;
      SUBSTITUTE(TEXT(SOURCE!G914,"??0"),"  ","")&amp;" &lt;&lt; TAM_MAX_BITS) |"&amp; IF(SOURCE!$S$2-3 &gt;= 0, REPT(" ",SOURCE!$S$2-5+4+1-1-LEN(SUBSTITUTE(SUBSTITUTE(TEXT(SOURCE!H914,"????0"),"  ","")," ",""))), "")&amp;
      SUBSTITUTE(SUBSTITUTE(TEXT(SOURCE!H914,"????0"),"  ","")," ","")&amp;","&amp; IF(SOURCE!$T$2-3 &gt;= 0, REPT(" ",SOURCE!$T$2-3-5), "")&amp;
      SOURCE!I914&amp;" | "&amp; IF(SOURCE!$U$2-LEN(SOURCE!I914) &gt;= 0, REPT(" ",SOURCE!$U$2-LEN(SOURCE!I914)), "")&amp;
      SOURCE!J914&amp;      IF(SOURCE!$V$2-LEN(SOURCE!J914) &gt;= 0, REPT(" ",SOURCE!$V$2-LEN(SOURCE!J914)), "")&amp;
  " | "&amp; SOURCE!K914&amp;      IF(SOURCE!$X$2-LEN(SOURCE!K914) &gt;= 0, REPT(" ",SOURCE!$X$2-LEN(SOURCE!K914)), "")&amp;
      "},"&amp;IF(SOURCE!L914&lt;&gt;"",""&amp;SOURCE!L914,"")
 )
)
)</f>
        <v>/*  890 */  { itemToBeCoded,                NOPARAM,                     "",                                            STD_SUB_V,                                     (0 &lt;&lt; TAM_MAX_BITS) |     0, CAT_NONE | SLS_UNCHANGED | US_UNCHANGED},</v>
      </c>
    </row>
    <row r="915" spans="1:1">
      <c r="A915" s="155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",SOURCE!$R$2-LEN(SOURCE!F915)+2), "")&amp;"("&amp;
      SUBSTITUTE(TEXT(SOURCE!G915,"??0"),"  ","")&amp;" &lt;&lt; TAM_MAX_BITS) |"&amp; IF(SOURCE!$S$2-3 &gt;= 0, REPT(" ",SOURCE!$S$2-5+4+1-1-LEN(SUBSTITUTE(SUBSTITUTE(TEXT(SOURCE!H915,"????0"),"  ","")," ",""))), "")&amp;
      SUBSTITUTE(SUBSTITUTE(TEXT(SOURCE!H915,"????0"),"  ","")," ","")&amp;","&amp; IF(SOURCE!$T$2-3 &gt;= 0, REPT(" ",SOURCE!$T$2-3-5), "")&amp;
      SOURCE!I915&amp;" | "&amp; IF(SOURCE!$U$2-LEN(SOURCE!I915) &gt;= 0, REPT(" ",SOURCE!$U$2-LEN(SOURCE!I915)), "")&amp;
      SOURCE!J915&amp;      IF(SOURCE!$V$2-LEN(SOURCE!J915) &gt;= 0, REPT(" ",SOURCE!$V$2-LEN(SOURCE!J915)), "")&amp;
  " | "&amp; SOURCE!K915&amp;      IF(SOURCE!$X$2-LEN(SOURCE!K915) &gt;= 0, REPT(" ",SOURCE!$X$2-LEN(SOURCE!K915)), "")&amp;
      "},"&amp;IF(SOURCE!L915&lt;&gt;"",""&amp;SOURCE!L915,"")
 )
)
)</f>
        <v>/*  891 */  { itemToBeCoded,                NOPARAM,                     "",                                            STD_SUB_W,                                     (0 &lt;&lt; TAM_MAX_BITS) |     0, CAT_NONE | SLS_UNCHANGED | US_UNCHANGED},</v>
      </c>
    </row>
    <row r="916" spans="1:1">
      <c r="A916" s="155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",SOURCE!$R$2-LEN(SOURCE!F916)+2), "")&amp;"("&amp;
      SUBSTITUTE(TEXT(SOURCE!G916,"??0"),"  ","")&amp;" &lt;&lt; TAM_MAX_BITS) |"&amp; IF(SOURCE!$S$2-3 &gt;= 0, REPT(" ",SOURCE!$S$2-5+4+1-1-LEN(SUBSTITUTE(SUBSTITUTE(TEXT(SOURCE!H916,"????0"),"  ","")," ",""))), "")&amp;
      SUBSTITUTE(SUBSTITUTE(TEXT(SOURCE!H916,"????0"),"  ","")," ","")&amp;","&amp; IF(SOURCE!$T$2-3 &gt;= 0, REPT(" ",SOURCE!$T$2-3-5), "")&amp;
      SOURCE!I916&amp;" | "&amp; IF(SOURCE!$U$2-LEN(SOURCE!I916) &gt;= 0, REPT(" ",SOURCE!$U$2-LEN(SOURCE!I916)), "")&amp;
      SOURCE!J916&amp;      IF(SOURCE!$V$2-LEN(SOURCE!J916) &gt;= 0, REPT(" ",SOURCE!$V$2-LEN(SOURCE!J916)), "")&amp;
  " | "&amp; SOURCE!K916&amp;      IF(SOURCE!$X$2-LEN(SOURCE!K916) &gt;= 0, REPT(" ",SOURCE!$X$2-LEN(SOURCE!K916)), "")&amp;
      "},"&amp;IF(SOURCE!L916&lt;&gt;"",""&amp;SOURCE!L916,"")
 )
)
)</f>
        <v>/*  892 */  { itemToBeCoded,                NOPARAM,                     "",                                            STD_SUB_X,                                     (0 &lt;&lt; TAM_MAX_BITS) |     0, CAT_NONE | SLS_UNCHANGED | US_UNCHANGED},</v>
      </c>
    </row>
    <row r="917" spans="1:1">
      <c r="A917" s="155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",SOURCE!$R$2-LEN(SOURCE!F917)+2), "")&amp;"("&amp;
      SUBSTITUTE(TEXT(SOURCE!G917,"??0"),"  ","")&amp;" &lt;&lt; TAM_MAX_BITS) |"&amp; IF(SOURCE!$S$2-3 &gt;= 0, REPT(" ",SOURCE!$S$2-5+4+1-1-LEN(SUBSTITUTE(SUBSTITUTE(TEXT(SOURCE!H917,"????0"),"  ","")," ",""))), "")&amp;
      SUBSTITUTE(SUBSTITUTE(TEXT(SOURCE!H917,"????0"),"  ","")," ","")&amp;","&amp; IF(SOURCE!$T$2-3 &gt;= 0, REPT(" ",SOURCE!$T$2-3-5), "")&amp;
      SOURCE!I917&amp;" | "&amp; IF(SOURCE!$U$2-LEN(SOURCE!I917) &gt;= 0, REPT(" ",SOURCE!$U$2-LEN(SOURCE!I917)), "")&amp;
      SOURCE!J917&amp;      IF(SOURCE!$V$2-LEN(SOURCE!J917) &gt;= 0, REPT(" ",SOURCE!$V$2-LEN(SOURCE!J917)), "")&amp;
  " | "&amp; SOURCE!K917&amp;      IF(SOURCE!$X$2-LEN(SOURCE!K917) &gt;= 0, REPT(" ",SOURCE!$X$2-LEN(SOURCE!K917)), "")&amp;
      "},"&amp;IF(SOURCE!L917&lt;&gt;"",""&amp;SOURCE!L917,"")
 )
)
)</f>
        <v>/*  893 */  { itemToBeCoded,                NOPARAM,                     "",                                            STD_SUB_Y,                                     (0 &lt;&lt; TAM_MAX_BITS) |     0, CAT_NONE | SLS_UNCHANGED | US_UNCHANGED},</v>
      </c>
    </row>
    <row r="918" spans="1:1">
      <c r="A918" s="155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",SOURCE!$R$2-LEN(SOURCE!F918)+2), "")&amp;"("&amp;
      SUBSTITUTE(TEXT(SOURCE!G918,"??0"),"  ","")&amp;" &lt;&lt; TAM_MAX_BITS) |"&amp; IF(SOURCE!$S$2-3 &gt;= 0, REPT(" ",SOURCE!$S$2-5+4+1-1-LEN(SUBSTITUTE(SUBSTITUTE(TEXT(SOURCE!H918,"????0"),"  ","")," ",""))), "")&amp;
      SUBSTITUTE(SUBSTITUTE(TEXT(SOURCE!H918,"????0"),"  ","")," ","")&amp;","&amp; IF(SOURCE!$T$2-3 &gt;= 0, REPT(" ",SOURCE!$T$2-3-5), "")&amp;
      SOURCE!I918&amp;" | "&amp; IF(SOURCE!$U$2-LEN(SOURCE!I918) &gt;= 0, REPT(" ",SOURCE!$U$2-LEN(SOURCE!I918)), "")&amp;
      SOURCE!J918&amp;      IF(SOURCE!$V$2-LEN(SOURCE!J918) &gt;= 0, REPT(" ",SOURCE!$V$2-LEN(SOURCE!J918)), "")&amp;
  " | "&amp; SOURCE!K918&amp;      IF(SOURCE!$X$2-LEN(SOURCE!K918) &gt;= 0, REPT(" ",SOURCE!$X$2-LEN(SOURCE!K918)), "")&amp;
      "},"&amp;IF(SOURCE!L918&lt;&gt;"",""&amp;SOURCE!L918,"")
 )
)
)</f>
        <v>/*  894 */  { itemToBeCoded,                NOPARAM,                     "",                                            STD_SUB_Z,                                     (0 &lt;&lt; TAM_MAX_BITS) |     0, CAT_NONE | SLS_UNCHANGED | US_UNCHANGED},</v>
      </c>
    </row>
    <row r="919" spans="1:1">
      <c r="A919" s="155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",SOURCE!$R$2-LEN(SOURCE!F919)+2), "")&amp;"("&amp;
      SUBSTITUTE(TEXT(SOURCE!G919,"??0"),"  ","")&amp;" &lt;&lt; TAM_MAX_BITS) |"&amp; IF(SOURCE!$S$2-3 &gt;= 0, REPT(" ",SOURCE!$S$2-5+4+1-1-LEN(SUBSTITUTE(SUBSTITUTE(TEXT(SOURCE!H919,"????0"),"  ","")," ",""))), "")&amp;
      SUBSTITUTE(SUBSTITUTE(TEXT(SOURCE!H919,"????0"),"  ","")," ","")&amp;","&amp; IF(SOURCE!$T$2-3 &gt;= 0, REPT(" ",SOURCE!$T$2-3-5), "")&amp;
      SOURCE!I919&amp;" | "&amp; IF(SOURCE!$U$2-LEN(SOURCE!I919) &gt;= 0, REPT(" ",SOURCE!$U$2-LEN(SOURCE!I919)), "")&amp;
      SOURCE!J919&amp;      IF(SOURCE!$V$2-LEN(SOURCE!J919) &gt;= 0, REPT(" ",SOURCE!$V$2-LEN(SOURCE!J919)), "")&amp;
  " | "&amp; SOURCE!K919&amp;      IF(SOURCE!$X$2-LEN(SOURCE!K919) &gt;= 0, REPT(" ",SOURCE!$X$2-LEN(SOURCE!K919)), "")&amp;
      "},"&amp;IF(SOURCE!L919&lt;&gt;"",""&amp;SOURCE!L919,"")
 )
)
)</f>
        <v>/*  895 */  { addItemToBuffer,              ITM_SUB_E_OUTLINE,           "",                                            STD_SUB_E_OUTLINE,                             (0 &lt;&lt; TAM_MAX_BITS) |     0, CAT_NONE | SLS_UNCHANGED | US_UNCHANGED},</v>
      </c>
    </row>
    <row r="920" spans="1:1">
      <c r="A920" s="155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",SOURCE!$R$2-LEN(SOURCE!F920)+2), "")&amp;"("&amp;
      SUBSTITUTE(TEXT(SOURCE!G920,"??0"),"  ","")&amp;" &lt;&lt; TAM_MAX_BITS) |"&amp; IF(SOURCE!$S$2-3 &gt;= 0, REPT(" ",SOURCE!$S$2-5+4+1-1-LEN(SUBSTITUTE(SUBSTITUTE(TEXT(SOURCE!H920,"????0"),"  ","")," ",""))), "")&amp;
      SUBSTITUTE(SUBSTITUTE(TEXT(SOURCE!H920,"????0"),"  ","")," ","")&amp;","&amp; IF(SOURCE!$T$2-3 &gt;= 0, REPT(" ",SOURCE!$T$2-3-5), "")&amp;
      SOURCE!I920&amp;" | "&amp; IF(SOURCE!$U$2-LEN(SOURCE!I920) &gt;= 0, REPT(" ",SOURCE!$U$2-LEN(SOURCE!I920)), "")&amp;
      SOURCE!J920&amp;      IF(SOURCE!$V$2-LEN(SOURCE!J920) &gt;= 0, REPT(" ",SOURCE!$V$2-LEN(SOURCE!J920)), "")&amp;
  " | "&amp; SOURCE!K920&amp;      IF(SOURCE!$X$2-LEN(SOURCE!K920) &gt;= 0, REPT(" ",SOURCE!$X$2-LEN(SOURCE!K920)), "")&amp;
      "},"&amp;IF(SOURCE!L920&lt;&gt;"",""&amp;SOURCE!L920,"")
 )
)
)</f>
        <v>/*  896 */  { itemToBeCoded,                NOPARAM,                     "",                                            STD_SUB_a,                                     (0 &lt;&lt; TAM_MAX_BITS) |     0, CAT_NONE | SLS_UNCHANGED | US_UNCHANGED},</v>
      </c>
    </row>
    <row r="921" spans="1:1">
      <c r="A921" s="155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",SOURCE!$R$2-LEN(SOURCE!F921)+2), "")&amp;"("&amp;
      SUBSTITUTE(TEXT(SOURCE!G921,"??0"),"  ","")&amp;" &lt;&lt; TAM_MAX_BITS) |"&amp; IF(SOURCE!$S$2-3 &gt;= 0, REPT(" ",SOURCE!$S$2-5+4+1-1-LEN(SUBSTITUTE(SUBSTITUTE(TEXT(SOURCE!H921,"????0"),"  ","")," ",""))), "")&amp;
      SUBSTITUTE(SUBSTITUTE(TEXT(SOURCE!H921,"????0"),"  ","")," ","")&amp;","&amp; IF(SOURCE!$T$2-3 &gt;= 0, REPT(" ",SOURCE!$T$2-3-5), "")&amp;
      SOURCE!I921&amp;" | "&amp; IF(SOURCE!$U$2-LEN(SOURCE!I921) &gt;= 0, REPT(" ",SOURCE!$U$2-LEN(SOURCE!I921)), "")&amp;
      SOURCE!J921&amp;      IF(SOURCE!$V$2-LEN(SOURCE!J921) &gt;= 0, REPT(" ",SOURCE!$V$2-LEN(SOURCE!J921)), "")&amp;
  " | "&amp; SOURCE!K921&amp;      IF(SOURCE!$X$2-LEN(SOURCE!K921) &gt;= 0, REPT(" ",SOURCE!$X$2-LEN(SOURCE!K921)), "")&amp;
      "},"&amp;IF(SOURCE!L921&lt;&gt;"",""&amp;SOURCE!L921,"")
 )
)
)</f>
        <v>/*  897 */  { itemToBeCoded,                NOPARAM,                     "",                                            STD_SUB_b,                                     (0 &lt;&lt; TAM_MAX_BITS) |     0, CAT_NONE | SLS_UNCHANGED | US_UNCHANGED},</v>
      </c>
    </row>
    <row r="922" spans="1:1">
      <c r="A922" s="155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",SOURCE!$R$2-LEN(SOURCE!F922)+2), "")&amp;"("&amp;
      SUBSTITUTE(TEXT(SOURCE!G922,"??0"),"  ","")&amp;" &lt;&lt; TAM_MAX_BITS) |"&amp; IF(SOURCE!$S$2-3 &gt;= 0, REPT(" ",SOURCE!$S$2-5+4+1-1-LEN(SUBSTITUTE(SUBSTITUTE(TEXT(SOURCE!H922,"????0"),"  ","")," ",""))), "")&amp;
      SUBSTITUTE(SUBSTITUTE(TEXT(SOURCE!H922,"????0"),"  ","")," ","")&amp;","&amp; IF(SOURCE!$T$2-3 &gt;= 0, REPT(" ",SOURCE!$T$2-3-5), "")&amp;
      SOURCE!I922&amp;" | "&amp; IF(SOURCE!$U$2-LEN(SOURCE!I922) &gt;= 0, REPT(" ",SOURCE!$U$2-LEN(SOURCE!I922)), "")&amp;
      SOURCE!J922&amp;      IF(SOURCE!$V$2-LEN(SOURCE!J922) &gt;= 0, REPT(" ",SOURCE!$V$2-LEN(SOURCE!J922)), "")&amp;
  " | "&amp; SOURCE!K922&amp;      IF(SOURCE!$X$2-LEN(SOURCE!K922) &gt;= 0, REPT(" ",SOURCE!$X$2-LEN(SOURCE!K922)), "")&amp;
      "},"&amp;IF(SOURCE!L922&lt;&gt;"",""&amp;SOURCE!L922,"")
 )
)
)</f>
        <v>/*  898 */  { itemToBeCoded,                NOPARAM,                     "",                                            STD_SUB_c,                                     (0 &lt;&lt; TAM_MAX_BITS) |     0, CAT_NONE | SLS_UNCHANGED | US_UNCHANGED},</v>
      </c>
    </row>
    <row r="923" spans="1:1">
      <c r="A923" s="155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",SOURCE!$R$2-LEN(SOURCE!F923)+2), "")&amp;"("&amp;
      SUBSTITUTE(TEXT(SOURCE!G923,"??0"),"  ","")&amp;" &lt;&lt; TAM_MAX_BITS) |"&amp; IF(SOURCE!$S$2-3 &gt;= 0, REPT(" ",SOURCE!$S$2-5+4+1-1-LEN(SUBSTITUTE(SUBSTITUTE(TEXT(SOURCE!H923,"????0"),"  ","")," ",""))), "")&amp;
      SUBSTITUTE(SUBSTITUTE(TEXT(SOURCE!H923,"????0"),"  ","")," ","")&amp;","&amp; IF(SOURCE!$T$2-3 &gt;= 0, REPT(" ",SOURCE!$T$2-3-5), "")&amp;
      SOURCE!I923&amp;" | "&amp; IF(SOURCE!$U$2-LEN(SOURCE!I923) &gt;= 0, REPT(" ",SOURCE!$U$2-LEN(SOURCE!I923)), "")&amp;
      SOURCE!J923&amp;      IF(SOURCE!$V$2-LEN(SOURCE!J923) &gt;= 0, REPT(" ",SOURCE!$V$2-LEN(SOURCE!J923)), "")&amp;
  " | "&amp; SOURCE!K923&amp;      IF(SOURCE!$X$2-LEN(SOURCE!K923) &gt;= 0, REPT(" ",SOURCE!$X$2-LEN(SOURCE!K923)), "")&amp;
      "},"&amp;IF(SOURCE!L923&lt;&gt;"",""&amp;SOURCE!L923,"")
 )
)
)</f>
        <v>/*  899 */  { itemToBeCoded,                NOPARAM,                     "",                                            STD_SUB_d,                                     (0 &lt;&lt; TAM_MAX_BITS) |     0, CAT_NONE | SLS_UNCHANGED | US_UNCHANGED},</v>
      </c>
    </row>
    <row r="924" spans="1:1">
      <c r="A924" s="155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",SOURCE!$R$2-LEN(SOURCE!F924)+2), "")&amp;"("&amp;
      SUBSTITUTE(TEXT(SOURCE!G924,"??0"),"  ","")&amp;" &lt;&lt; TAM_MAX_BITS) |"&amp; IF(SOURCE!$S$2-3 &gt;= 0, REPT(" ",SOURCE!$S$2-5+4+1-1-LEN(SUBSTITUTE(SUBSTITUTE(TEXT(SOURCE!H924,"????0"),"  ","")," ",""))), "")&amp;
      SUBSTITUTE(SUBSTITUTE(TEXT(SOURCE!H924,"????0"),"  ","")," ","")&amp;","&amp; IF(SOURCE!$T$2-3 &gt;= 0, REPT(" ",SOURCE!$T$2-3-5), "")&amp;
      SOURCE!I924&amp;" | "&amp; IF(SOURCE!$U$2-LEN(SOURCE!I924) &gt;= 0, REPT(" ",SOURCE!$U$2-LEN(SOURCE!I924)), "")&amp;
      SOURCE!J924&amp;      IF(SOURCE!$V$2-LEN(SOURCE!J924) &gt;= 0, REPT(" ",SOURCE!$V$2-LEN(SOURCE!J924)), "")&amp;
  " | "&amp; SOURCE!K924&amp;      IF(SOURCE!$X$2-LEN(SOURCE!K924) &gt;= 0, REPT(" ",SOURCE!$X$2-LEN(SOURCE!K924)), "")&amp;
      "},"&amp;IF(SOURCE!L924&lt;&gt;"",""&amp;SOURCE!L924,"")
 )
)
)</f>
        <v>/*  900 */  { itemToBeCoded,                NOPARAM,                     "",                                            STD_SUB_e,                                     (0 &lt;&lt; TAM_MAX_BITS) |     0, CAT_NONE | SLS_UNCHANGED | US_UNCHANGED},</v>
      </c>
    </row>
    <row r="925" spans="1:1">
      <c r="A925" s="155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",SOURCE!$R$2-LEN(SOURCE!F925)+2), "")&amp;"("&amp;
      SUBSTITUTE(TEXT(SOURCE!G925,"??0"),"  ","")&amp;" &lt;&lt; TAM_MAX_BITS) |"&amp; IF(SOURCE!$S$2-3 &gt;= 0, REPT(" ",SOURCE!$S$2-5+4+1-1-LEN(SUBSTITUTE(SUBSTITUTE(TEXT(SOURCE!H925,"????0"),"  ","")," ",""))), "")&amp;
      SUBSTITUTE(SUBSTITUTE(TEXT(SOURCE!H925,"????0"),"  ","")," ","")&amp;","&amp; IF(SOURCE!$T$2-3 &gt;= 0, REPT(" ",SOURCE!$T$2-3-5), "")&amp;
      SOURCE!I925&amp;" | "&amp; IF(SOURCE!$U$2-LEN(SOURCE!I925) &gt;= 0, REPT(" ",SOURCE!$U$2-LEN(SOURCE!I925)), "")&amp;
      SOURCE!J925&amp;      IF(SOURCE!$V$2-LEN(SOURCE!J925) &gt;= 0, REPT(" ",SOURCE!$V$2-LEN(SOURCE!J925)), "")&amp;
  " | "&amp; SOURCE!K925&amp;      IF(SOURCE!$X$2-LEN(SOURCE!K925) &gt;= 0, REPT(" ",SOURCE!$X$2-LEN(SOURCE!K925)), "")&amp;
      "},"&amp;IF(SOURCE!L925&lt;&gt;"",""&amp;SOURCE!L925,"")
 )
)
)</f>
        <v>/*  901 */  { itemToBeCoded,                NOPARAM,                     "",                                            STD_SUB_h,                                     (0 &lt;&lt; TAM_MAX_BITS) |     0, CAT_NONE | SLS_UNCHANGED | US_UNCHANGED},</v>
      </c>
    </row>
    <row r="926" spans="1:1">
      <c r="A926" s="155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",SOURCE!$R$2-LEN(SOURCE!F926)+2), "")&amp;"("&amp;
      SUBSTITUTE(TEXT(SOURCE!G926,"??0"),"  ","")&amp;" &lt;&lt; TAM_MAX_BITS) |"&amp; IF(SOURCE!$S$2-3 &gt;= 0, REPT(" ",SOURCE!$S$2-5+4+1-1-LEN(SUBSTITUTE(SUBSTITUTE(TEXT(SOURCE!H926,"????0"),"  ","")," ",""))), "")&amp;
      SUBSTITUTE(SUBSTITUTE(TEXT(SOURCE!H926,"????0"),"  ","")," ","")&amp;","&amp; IF(SOURCE!$T$2-3 &gt;= 0, REPT(" ",SOURCE!$T$2-3-5), "")&amp;
      SOURCE!I926&amp;" | "&amp; IF(SOURCE!$U$2-LEN(SOURCE!I926) &gt;= 0, REPT(" ",SOURCE!$U$2-LEN(SOURCE!I926)), "")&amp;
      SOURCE!J926&amp;      IF(SOURCE!$V$2-LEN(SOURCE!J926) &gt;= 0, REPT(" ",SOURCE!$V$2-LEN(SOURCE!J926)), "")&amp;
  " | "&amp; SOURCE!K926&amp;      IF(SOURCE!$X$2-LEN(SOURCE!K926) &gt;= 0, REPT(" ",SOURCE!$X$2-LEN(SOURCE!K926)), "")&amp;
      "},"&amp;IF(SOURCE!L926&lt;&gt;"",""&amp;SOURCE!L926,"")
 )
)
)</f>
        <v>/*  902 */  { itemToBeCoded,                NOPARAM,                     "",                                            STD_SUB_i,                                     (0 &lt;&lt; TAM_MAX_BITS) |     0, CAT_NONE | SLS_UNCHANGED | US_UNCHANGED},</v>
      </c>
    </row>
    <row r="927" spans="1:1">
      <c r="A927" s="155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",SOURCE!$R$2-LEN(SOURCE!F927)+2), "")&amp;"("&amp;
      SUBSTITUTE(TEXT(SOURCE!G927,"??0"),"  ","")&amp;" &lt;&lt; TAM_MAX_BITS) |"&amp; IF(SOURCE!$S$2-3 &gt;= 0, REPT(" ",SOURCE!$S$2-5+4+1-1-LEN(SUBSTITUTE(SUBSTITUTE(TEXT(SOURCE!H927,"????0"),"  ","")," ",""))), "")&amp;
      SUBSTITUTE(SUBSTITUTE(TEXT(SOURCE!H927,"????0"),"  ","")," ","")&amp;","&amp; IF(SOURCE!$T$2-3 &gt;= 0, REPT(" ",SOURCE!$T$2-3-5), "")&amp;
      SOURCE!I927&amp;" | "&amp; IF(SOURCE!$U$2-LEN(SOURCE!I927) &gt;= 0, REPT(" ",SOURCE!$U$2-LEN(SOURCE!I927)), "")&amp;
      SOURCE!J927&amp;      IF(SOURCE!$V$2-LEN(SOURCE!J927) &gt;= 0, REPT(" ",SOURCE!$V$2-LEN(SOURCE!J927)), "")&amp;
  " | "&amp; SOURCE!K927&amp;      IF(SOURCE!$X$2-LEN(SOURCE!K927) &gt;= 0, REPT(" ",SOURCE!$X$2-LEN(SOURCE!K927)), "")&amp;
      "},"&amp;IF(SOURCE!L927&lt;&gt;"",""&amp;SOURCE!L927,"")
 )
)
)</f>
        <v>/*  903 */  { itemToBeCoded,                NOPARAM,                     "",                                            STD_SUB_j,                                     (0 &lt;&lt; TAM_MAX_BITS) |     0, CAT_NONE | SLS_UNCHANGED | US_UNCHANGED},</v>
      </c>
    </row>
    <row r="928" spans="1:1">
      <c r="A928" s="155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",SOURCE!$R$2-LEN(SOURCE!F928)+2), "")&amp;"("&amp;
      SUBSTITUTE(TEXT(SOURCE!G928,"??0"),"  ","")&amp;" &lt;&lt; TAM_MAX_BITS) |"&amp; IF(SOURCE!$S$2-3 &gt;= 0, REPT(" ",SOURCE!$S$2-5+4+1-1-LEN(SUBSTITUTE(SUBSTITUTE(TEXT(SOURCE!H928,"????0"),"  ","")," ",""))), "")&amp;
      SUBSTITUTE(SUBSTITUTE(TEXT(SOURCE!H928,"????0"),"  ","")," ","")&amp;","&amp; IF(SOURCE!$T$2-3 &gt;= 0, REPT(" ",SOURCE!$T$2-3-5), "")&amp;
      SOURCE!I928&amp;" | "&amp; IF(SOURCE!$U$2-LEN(SOURCE!I928) &gt;= 0, REPT(" ",SOURCE!$U$2-LEN(SOURCE!I928)), "")&amp;
      SOURCE!J928&amp;      IF(SOURCE!$V$2-LEN(SOURCE!J928) &gt;= 0, REPT(" ",SOURCE!$V$2-LEN(SOURCE!J928)), "")&amp;
  " | "&amp; SOURCE!K928&amp;      IF(SOURCE!$X$2-LEN(SOURCE!K928) &gt;= 0, REPT(" ",SOURCE!$X$2-LEN(SOURCE!K928)), "")&amp;
      "},"&amp;IF(SOURCE!L928&lt;&gt;"",""&amp;SOURCE!L928,"")
 )
)
)</f>
        <v>/*  904 */  { itemToBeCoded,                NOPARAM,                     "",                                            STD_SUB_k,                                     (0 &lt;&lt; TAM_MAX_BITS) |     0, CAT_NONE | SLS_UNCHANGED | US_UNCHANGED},</v>
      </c>
    </row>
    <row r="929" spans="1:1">
      <c r="A929" s="155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",SOURCE!$R$2-LEN(SOURCE!F929)+2), "")&amp;"("&amp;
      SUBSTITUTE(TEXT(SOURCE!G929,"??0"),"  ","")&amp;" &lt;&lt; TAM_MAX_BITS) |"&amp; IF(SOURCE!$S$2-3 &gt;= 0, REPT(" ",SOURCE!$S$2-5+4+1-1-LEN(SUBSTITUTE(SUBSTITUTE(TEXT(SOURCE!H929,"????0"),"  ","")," ",""))), "")&amp;
      SUBSTITUTE(SUBSTITUTE(TEXT(SOURCE!H929,"????0"),"  ","")," ","")&amp;","&amp; IF(SOURCE!$T$2-3 &gt;= 0, REPT(" ",SOURCE!$T$2-3-5), "")&amp;
      SOURCE!I929&amp;" | "&amp; IF(SOURCE!$U$2-LEN(SOURCE!I929) &gt;= 0, REPT(" ",SOURCE!$U$2-LEN(SOURCE!I929)), "")&amp;
      SOURCE!J929&amp;      IF(SOURCE!$V$2-LEN(SOURCE!J929) &gt;= 0, REPT(" ",SOURCE!$V$2-LEN(SOURCE!J929)), "")&amp;
  " | "&amp; SOURCE!K929&amp;      IF(SOURCE!$X$2-LEN(SOURCE!K929) &gt;= 0, REPT(" ",SOURCE!$X$2-LEN(SOURCE!K929)), "")&amp;
      "},"&amp;IF(SOURCE!L929&lt;&gt;"",""&amp;SOURCE!L929,"")
 )
)
)</f>
        <v>/*  905 */  { itemToBeCoded,                NOPARAM,                     "",                                            STD_SUB_l,                                     (0 &lt;&lt; TAM_MAX_BITS) |     0, CAT_NONE | SLS_UNCHANGED | US_UNCHANGED},</v>
      </c>
    </row>
    <row r="930" spans="1:1">
      <c r="A930" s="155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",SOURCE!$R$2-LEN(SOURCE!F930)+2), "")&amp;"("&amp;
      SUBSTITUTE(TEXT(SOURCE!G930,"??0"),"  ","")&amp;" &lt;&lt; TAM_MAX_BITS) |"&amp; IF(SOURCE!$S$2-3 &gt;= 0, REPT(" ",SOURCE!$S$2-5+4+1-1-LEN(SUBSTITUTE(SUBSTITUTE(TEXT(SOURCE!H930,"????0"),"  ","")," ",""))), "")&amp;
      SUBSTITUTE(SUBSTITUTE(TEXT(SOURCE!H930,"????0"),"  ","")," ","")&amp;","&amp; IF(SOURCE!$T$2-3 &gt;= 0, REPT(" ",SOURCE!$T$2-3-5), "")&amp;
      SOURCE!I930&amp;" | "&amp; IF(SOURCE!$U$2-LEN(SOURCE!I930) &gt;= 0, REPT(" ",SOURCE!$U$2-LEN(SOURCE!I930)), "")&amp;
      SOURCE!J930&amp;      IF(SOURCE!$V$2-LEN(SOURCE!J930) &gt;= 0, REPT(" ",SOURCE!$V$2-LEN(SOURCE!J930)), "")&amp;
  " | "&amp; SOURCE!K930&amp;      IF(SOURCE!$X$2-LEN(SOURCE!K930) &gt;= 0, REPT(" ",SOURCE!$X$2-LEN(SOURCE!K930)), "")&amp;
      "},"&amp;IF(SOURCE!L930&lt;&gt;"",""&amp;SOURCE!L930,"")
 )
)
)</f>
        <v>/*  906 */  { itemToBeCoded,                NOPARAM,                     "",                                            STD_SUB_m,                                     (0 &lt;&lt; TAM_MAX_BITS) |     0, CAT_NONE | SLS_UNCHANGED | US_UNCHANGED},</v>
      </c>
    </row>
    <row r="931" spans="1:1">
      <c r="A931" s="155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",SOURCE!$R$2-LEN(SOURCE!F931)+2), "")&amp;"("&amp;
      SUBSTITUTE(TEXT(SOURCE!G931,"??0"),"  ","")&amp;" &lt;&lt; TAM_MAX_BITS) |"&amp; IF(SOURCE!$S$2-3 &gt;= 0, REPT(" ",SOURCE!$S$2-5+4+1-1-LEN(SUBSTITUTE(SUBSTITUTE(TEXT(SOURCE!H931,"????0"),"  ","")," ",""))), "")&amp;
      SUBSTITUTE(SUBSTITUTE(TEXT(SOURCE!H931,"????0"),"  ","")," ","")&amp;","&amp; IF(SOURCE!$T$2-3 &gt;= 0, REPT(" ",SOURCE!$T$2-3-5), "")&amp;
      SOURCE!I931&amp;" | "&amp; IF(SOURCE!$U$2-LEN(SOURCE!I931) &gt;= 0, REPT(" ",SOURCE!$U$2-LEN(SOURCE!I931)), "")&amp;
      SOURCE!J931&amp;      IF(SOURCE!$V$2-LEN(SOURCE!J931) &gt;= 0, REPT(" ",SOURCE!$V$2-LEN(SOURCE!J931)), "")&amp;
  " | "&amp; SOURCE!K931&amp;      IF(SOURCE!$X$2-LEN(SOURCE!K931) &gt;= 0, REPT(" ",SOURCE!$X$2-LEN(SOURCE!K931)), "")&amp;
      "},"&amp;IF(SOURCE!L931&lt;&gt;"",""&amp;SOURCE!L931,"")
 )
)
)</f>
        <v>/*  907 */  { itemToBeCoded,                NOPARAM,                     "",                                            STD_SUB_n,                                     (0 &lt;&lt; TAM_MAX_BITS) |     0, CAT_NONE | SLS_UNCHANGED | US_UNCHANGED},</v>
      </c>
    </row>
    <row r="932" spans="1:1">
      <c r="A932" s="155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",SOURCE!$R$2-LEN(SOURCE!F932)+2), "")&amp;"("&amp;
      SUBSTITUTE(TEXT(SOURCE!G932,"??0"),"  ","")&amp;" &lt;&lt; TAM_MAX_BITS) |"&amp; IF(SOURCE!$S$2-3 &gt;= 0, REPT(" ",SOURCE!$S$2-5+4+1-1-LEN(SUBSTITUTE(SUBSTITUTE(TEXT(SOURCE!H932,"????0"),"  ","")," ",""))), "")&amp;
      SUBSTITUTE(SUBSTITUTE(TEXT(SOURCE!H932,"????0"),"  ","")," ","")&amp;","&amp; IF(SOURCE!$T$2-3 &gt;= 0, REPT(" ",SOURCE!$T$2-3-5), "")&amp;
      SOURCE!I932&amp;" | "&amp; IF(SOURCE!$U$2-LEN(SOURCE!I932) &gt;= 0, REPT(" ",SOURCE!$U$2-LEN(SOURCE!I932)), "")&amp;
      SOURCE!J932&amp;      IF(SOURCE!$V$2-LEN(SOURCE!J932) &gt;= 0, REPT(" ",SOURCE!$V$2-LEN(SOURCE!J932)), "")&amp;
  " | "&amp; SOURCE!K932&amp;      IF(SOURCE!$X$2-LEN(SOURCE!K932) &gt;= 0, REPT(" ",SOURCE!$X$2-LEN(SOURCE!K932)), "")&amp;
      "},"&amp;IF(SOURCE!L932&lt;&gt;"",""&amp;SOURCE!L932,"")
 )
)
)</f>
        <v>/*  908 */  { itemToBeCoded,                NOPARAM,                     "",                                            STD_SUB_o,                                     (0 &lt;&lt; TAM_MAX_BITS) |     0, CAT_NONE | SLS_UNCHANGED | US_UNCHANGED},</v>
      </c>
    </row>
    <row r="933" spans="1:1">
      <c r="A933" s="155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",SOURCE!$R$2-LEN(SOURCE!F933)+2), "")&amp;"("&amp;
      SUBSTITUTE(TEXT(SOURCE!G933,"??0"),"  ","")&amp;" &lt;&lt; TAM_MAX_BITS) |"&amp; IF(SOURCE!$S$2-3 &gt;= 0, REPT(" ",SOURCE!$S$2-5+4+1-1-LEN(SUBSTITUTE(SUBSTITUTE(TEXT(SOURCE!H933,"????0"),"  ","")," ",""))), "")&amp;
      SUBSTITUTE(SUBSTITUTE(TEXT(SOURCE!H933,"????0"),"  ","")," ","")&amp;","&amp; IF(SOURCE!$T$2-3 &gt;= 0, REPT(" ",SOURCE!$T$2-3-5), "")&amp;
      SOURCE!I933&amp;" | "&amp; IF(SOURCE!$U$2-LEN(SOURCE!I933) &gt;= 0, REPT(" ",SOURCE!$U$2-LEN(SOURCE!I933)), "")&amp;
      SOURCE!J933&amp;      IF(SOURCE!$V$2-LEN(SOURCE!J933) &gt;= 0, REPT(" ",SOURCE!$V$2-LEN(SOURCE!J933)), "")&amp;
  " | "&amp; SOURCE!K933&amp;      IF(SOURCE!$X$2-LEN(SOURCE!K933) &gt;= 0, REPT(" ",SOURCE!$X$2-LEN(SOURCE!K933)), "")&amp;
      "},"&amp;IF(SOURCE!L933&lt;&gt;"",""&amp;SOURCE!L933,"")
 )
)
)</f>
        <v>/*  909 */  { itemToBeCoded,                NOPARAM,                     "",                                            STD_SUB_p,                                     (0 &lt;&lt; TAM_MAX_BITS) |     0, CAT_NONE | SLS_UNCHANGED | US_UNCHANGED},</v>
      </c>
    </row>
    <row r="934" spans="1:1">
      <c r="A934" s="155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",SOURCE!$R$2-LEN(SOURCE!F934)+2), "")&amp;"("&amp;
      SUBSTITUTE(TEXT(SOURCE!G934,"??0"),"  ","")&amp;" &lt;&lt; TAM_MAX_BITS) |"&amp; IF(SOURCE!$S$2-3 &gt;= 0, REPT(" ",SOURCE!$S$2-5+4+1-1-LEN(SUBSTITUTE(SUBSTITUTE(TEXT(SOURCE!H934,"????0"),"  ","")," ",""))), "")&amp;
      SUBSTITUTE(SUBSTITUTE(TEXT(SOURCE!H934,"????0"),"  ","")," ","")&amp;","&amp; IF(SOURCE!$T$2-3 &gt;= 0, REPT(" ",SOURCE!$T$2-3-5), "")&amp;
      SOURCE!I934&amp;" | "&amp; IF(SOURCE!$U$2-LEN(SOURCE!I934) &gt;= 0, REPT(" ",SOURCE!$U$2-LEN(SOURCE!I934)), "")&amp;
      SOURCE!J934&amp;      IF(SOURCE!$V$2-LEN(SOURCE!J934) &gt;= 0, REPT(" ",SOURCE!$V$2-LEN(SOURCE!J934)), "")&amp;
  " | "&amp; SOURCE!K934&amp;      IF(SOURCE!$X$2-LEN(SOURCE!K934) &gt;= 0, REPT(" ",SOURCE!$X$2-LEN(SOURCE!K934)), "")&amp;
      "},"&amp;IF(SOURCE!L934&lt;&gt;"",""&amp;SOURCE!L934,"")
 )
)
)</f>
        <v>/*  910 */  { itemToBeCoded,                NOPARAM,                     "",                                            STD_SUB_q,                                     (0 &lt;&lt; TAM_MAX_BITS) |     0, CAT_NONE | SLS_UNCHANGED | US_UNCHANGED},</v>
      </c>
    </row>
    <row r="935" spans="1:1">
      <c r="A935" s="155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",SOURCE!$R$2-LEN(SOURCE!F935)+2), "")&amp;"("&amp;
      SUBSTITUTE(TEXT(SOURCE!G935,"??0"),"  ","")&amp;" &lt;&lt; TAM_MAX_BITS) |"&amp; IF(SOURCE!$S$2-3 &gt;= 0, REPT(" ",SOURCE!$S$2-5+4+1-1-LEN(SUBSTITUTE(SUBSTITUTE(TEXT(SOURCE!H935,"????0"),"  ","")," ",""))), "")&amp;
      SUBSTITUTE(SUBSTITUTE(TEXT(SOURCE!H935,"????0"),"  ","")," ","")&amp;","&amp; IF(SOURCE!$T$2-3 &gt;= 0, REPT(" ",SOURCE!$T$2-3-5), "")&amp;
      SOURCE!I935&amp;" | "&amp; IF(SOURCE!$U$2-LEN(SOURCE!I935) &gt;= 0, REPT(" ",SOURCE!$U$2-LEN(SOURCE!I935)), "")&amp;
      SOURCE!J935&amp;      IF(SOURCE!$V$2-LEN(SOURCE!J935) &gt;= 0, REPT(" ",SOURCE!$V$2-LEN(SOURCE!J935)), "")&amp;
  " | "&amp; SOURCE!K935&amp;      IF(SOURCE!$X$2-LEN(SOURCE!K935) &gt;= 0, REPT(" ",SOURCE!$X$2-LEN(SOURCE!K935)), "")&amp;
      "},"&amp;IF(SOURCE!L935&lt;&gt;"",""&amp;SOURCE!L935,"")
 )
)
)</f>
        <v>/*  911 */  { itemToBeCoded,                NOPARAM,                     "",                                            STD_SUB_s,                                     (0 &lt;&lt; TAM_MAX_BITS) |     0, CAT_NONE | SLS_UNCHANGED | US_UNCHANGED},</v>
      </c>
    </row>
    <row r="936" spans="1:1">
      <c r="A936" s="155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",SOURCE!$R$2-LEN(SOURCE!F936)+2), "")&amp;"("&amp;
      SUBSTITUTE(TEXT(SOURCE!G936,"??0"),"  ","")&amp;" &lt;&lt; TAM_MAX_BITS) |"&amp; IF(SOURCE!$S$2-3 &gt;= 0, REPT(" ",SOURCE!$S$2-5+4+1-1-LEN(SUBSTITUTE(SUBSTITUTE(TEXT(SOURCE!H936,"????0"),"  ","")," ",""))), "")&amp;
      SUBSTITUTE(SUBSTITUTE(TEXT(SOURCE!H936,"????0"),"  ","")," ","")&amp;","&amp; IF(SOURCE!$T$2-3 &gt;= 0, REPT(" ",SOURCE!$T$2-3-5), "")&amp;
      SOURCE!I936&amp;" | "&amp; IF(SOURCE!$U$2-LEN(SOURCE!I936) &gt;= 0, REPT(" ",SOURCE!$U$2-LEN(SOURCE!I936)), "")&amp;
      SOURCE!J936&amp;      IF(SOURCE!$V$2-LEN(SOURCE!J936) &gt;= 0, REPT(" ",SOURCE!$V$2-LEN(SOURCE!J936)), "")&amp;
  " | "&amp; SOURCE!K936&amp;      IF(SOURCE!$X$2-LEN(SOURCE!K936) &gt;= 0, REPT(" ",SOURCE!$X$2-LEN(SOURCE!K936)), "")&amp;
      "},"&amp;IF(SOURCE!L936&lt;&gt;"",""&amp;SOURCE!L936,"")
 )
)
)</f>
        <v>/*  912 */  { itemToBeCoded,                NOPARAM,                     "",                                            STD_SUB_t,                                     (0 &lt;&lt; TAM_MAX_BITS) |     0, CAT_NONE | SLS_UNCHANGED | US_UNCHANGED},</v>
      </c>
    </row>
    <row r="937" spans="1:1">
      <c r="A937" s="155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",SOURCE!$R$2-LEN(SOURCE!F937)+2), "")&amp;"("&amp;
      SUBSTITUTE(TEXT(SOURCE!G937,"??0"),"  ","")&amp;" &lt;&lt; TAM_MAX_BITS) |"&amp; IF(SOURCE!$S$2-3 &gt;= 0, REPT(" ",SOURCE!$S$2-5+4+1-1-LEN(SUBSTITUTE(SUBSTITUTE(TEXT(SOURCE!H937,"????0"),"  ","")," ",""))), "")&amp;
      SUBSTITUTE(SUBSTITUTE(TEXT(SOURCE!H937,"????0"),"  ","")," ","")&amp;","&amp; IF(SOURCE!$T$2-3 &gt;= 0, REPT(" ",SOURCE!$T$2-3-5), "")&amp;
      SOURCE!I937&amp;" | "&amp; IF(SOURCE!$U$2-LEN(SOURCE!I937) &gt;= 0, REPT(" ",SOURCE!$U$2-LEN(SOURCE!I937)), "")&amp;
      SOURCE!J937&amp;      IF(SOURCE!$V$2-LEN(SOURCE!J937) &gt;= 0, REPT(" ",SOURCE!$V$2-LEN(SOURCE!J937)), "")&amp;
  " | "&amp; SOURCE!K937&amp;      IF(SOURCE!$X$2-LEN(SOURCE!K937) &gt;= 0, REPT(" ",SOURCE!$X$2-LEN(SOURCE!K937)), "")&amp;
      "},"&amp;IF(SOURCE!L937&lt;&gt;"",""&amp;SOURCE!L937,"")
 )
)
)</f>
        <v>/*  913 */  { itemToBeCoded,                NOPARAM,                     "",                                            STD_SUB_u,                                     (0 &lt;&lt; TAM_MAX_BITS) |     0, CAT_NONE | SLS_UNCHANGED | US_UNCHANGED},</v>
      </c>
    </row>
    <row r="938" spans="1:1">
      <c r="A938" s="155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",SOURCE!$R$2-LEN(SOURCE!F938)+2), "")&amp;"("&amp;
      SUBSTITUTE(TEXT(SOURCE!G938,"??0"),"  ","")&amp;" &lt;&lt; TAM_MAX_BITS) |"&amp; IF(SOURCE!$S$2-3 &gt;= 0, REPT(" ",SOURCE!$S$2-5+4+1-1-LEN(SUBSTITUTE(SUBSTITUTE(TEXT(SOURCE!H938,"????0"),"  ","")," ",""))), "")&amp;
      SUBSTITUTE(SUBSTITUTE(TEXT(SOURCE!H938,"????0"),"  ","")," ","")&amp;","&amp; IF(SOURCE!$T$2-3 &gt;= 0, REPT(" ",SOURCE!$T$2-3-5), "")&amp;
      SOURCE!I938&amp;" | "&amp; IF(SOURCE!$U$2-LEN(SOURCE!I938) &gt;= 0, REPT(" ",SOURCE!$U$2-LEN(SOURCE!I938)), "")&amp;
      SOURCE!J938&amp;      IF(SOURCE!$V$2-LEN(SOURCE!J938) &gt;= 0, REPT(" ",SOURCE!$V$2-LEN(SOURCE!J938)), "")&amp;
  " | "&amp; SOURCE!K938&amp;      IF(SOURCE!$X$2-LEN(SOURCE!K938) &gt;= 0, REPT(" ",SOURCE!$X$2-LEN(SOURCE!K938)), "")&amp;
      "},"&amp;IF(SOURCE!L938&lt;&gt;"",""&amp;SOURCE!L938,"")
 )
)
)</f>
        <v>/*  914 */  { itemToBeCoded,                NOPARAM,                     "",                                            STD_SUB_v,                                     (0 &lt;&lt; TAM_MAX_BITS) |     0, CAT_NONE | SLS_UNCHANGED | US_UNCHANGED},</v>
      </c>
    </row>
    <row r="939" spans="1:1">
      <c r="A939" s="155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",SOURCE!$R$2-LEN(SOURCE!F939)+2), "")&amp;"("&amp;
      SUBSTITUTE(TEXT(SOURCE!G939,"??0"),"  ","")&amp;" &lt;&lt; TAM_MAX_BITS) |"&amp; IF(SOURCE!$S$2-3 &gt;= 0, REPT(" ",SOURCE!$S$2-5+4+1-1-LEN(SUBSTITUTE(SUBSTITUTE(TEXT(SOURCE!H939,"????0"),"  ","")," ",""))), "")&amp;
      SUBSTITUTE(SUBSTITUTE(TEXT(SOURCE!H939,"????0"),"  ","")," ","")&amp;","&amp; IF(SOURCE!$T$2-3 &gt;= 0, REPT(" ",SOURCE!$T$2-3-5), "")&amp;
      SOURCE!I939&amp;" | "&amp; IF(SOURCE!$U$2-LEN(SOURCE!I939) &gt;= 0, REPT(" ",SOURCE!$U$2-LEN(SOURCE!I939)), "")&amp;
      SOURCE!J939&amp;      IF(SOURCE!$V$2-LEN(SOURCE!J939) &gt;= 0, REPT(" ",SOURCE!$V$2-LEN(SOURCE!J939)), "")&amp;
  " | "&amp; SOURCE!K939&amp;      IF(SOURCE!$X$2-LEN(SOURCE!K939) &gt;= 0, REPT(" ",SOURCE!$X$2-LEN(SOURCE!K939)), "")&amp;
      "},"&amp;IF(SOURCE!L939&lt;&gt;"",""&amp;SOURCE!L939,"")
 )
)
)</f>
        <v>/*  915 */  { itemToBeCoded,                NOPARAM,                     "",                                            STD_SUB_w,                                     (0 &lt;&lt; TAM_MAX_BITS) |     0, CAT_NONE | SLS_UNCHANGED | US_UNCHANGED},</v>
      </c>
    </row>
    <row r="940" spans="1:1">
      <c r="A940" s="155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",SOURCE!$R$2-LEN(SOURCE!F940)+2), "")&amp;"("&amp;
      SUBSTITUTE(TEXT(SOURCE!G940,"??0"),"  ","")&amp;" &lt;&lt; TAM_MAX_BITS) |"&amp; IF(SOURCE!$S$2-3 &gt;= 0, REPT(" ",SOURCE!$S$2-5+4+1-1-LEN(SUBSTITUTE(SUBSTITUTE(TEXT(SOURCE!H940,"????0"),"  ","")," ",""))), "")&amp;
      SUBSTITUTE(SUBSTITUTE(TEXT(SOURCE!H940,"????0"),"  ","")," ","")&amp;","&amp; IF(SOURCE!$T$2-3 &gt;= 0, REPT(" ",SOURCE!$T$2-3-5), "")&amp;
      SOURCE!I940&amp;" | "&amp; IF(SOURCE!$U$2-LEN(SOURCE!I940) &gt;= 0, REPT(" ",SOURCE!$U$2-LEN(SOURCE!I940)), "")&amp;
      SOURCE!J940&amp;      IF(SOURCE!$V$2-LEN(SOURCE!J940) &gt;= 0, REPT(" ",SOURCE!$V$2-LEN(SOURCE!J940)), "")&amp;
  " | "&amp; SOURCE!K940&amp;      IF(SOURCE!$X$2-LEN(SOURCE!K940) &gt;= 0, REPT(" ",SOURCE!$X$2-LEN(SOURCE!K940)), "")&amp;
      "},"&amp;IF(SOURCE!L940&lt;&gt;"",""&amp;SOURCE!L940,"")
 )
)
)</f>
        <v>/*  916 */  { itemToBeCoded,                NOPARAM,                     "",                                            STD_SUB_x,                                     (0 &lt;&lt; TAM_MAX_BITS) |     0, CAT_NONE | SLS_UNCHANGED | US_UNCHANGED},</v>
      </c>
    </row>
    <row r="941" spans="1:1">
      <c r="A941" s="155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",SOURCE!$R$2-LEN(SOURCE!F941)+2), "")&amp;"("&amp;
      SUBSTITUTE(TEXT(SOURCE!G941,"??0"),"  ","")&amp;" &lt;&lt; TAM_MAX_BITS) |"&amp; IF(SOURCE!$S$2-3 &gt;= 0, REPT(" ",SOURCE!$S$2-5+4+1-1-LEN(SUBSTITUTE(SUBSTITUTE(TEXT(SOURCE!H941,"????0"),"  ","")," ",""))), "")&amp;
      SUBSTITUTE(SUBSTITUTE(TEXT(SOURCE!H941,"????0"),"  ","")," ","")&amp;","&amp; IF(SOURCE!$T$2-3 &gt;= 0, REPT(" ",SOURCE!$T$2-3-5), "")&amp;
      SOURCE!I941&amp;" | "&amp; IF(SOURCE!$U$2-LEN(SOURCE!I941) &gt;= 0, REPT(" ",SOURCE!$U$2-LEN(SOURCE!I941)), "")&amp;
      SOURCE!J941&amp;      IF(SOURCE!$V$2-LEN(SOURCE!J941) &gt;= 0, REPT(" ",SOURCE!$V$2-LEN(SOURCE!J941)), "")&amp;
  " | "&amp; SOURCE!K941&amp;      IF(SOURCE!$X$2-LEN(SOURCE!K941) &gt;= 0, REPT(" ",SOURCE!$X$2-LEN(SOURCE!K941)), "")&amp;
      "},"&amp;IF(SOURCE!L941&lt;&gt;"",""&amp;SOURCE!L941,"")
 )
)
)</f>
        <v>/*  917 */  { itemToBeCoded,                NOPARAM,                     "",                                            STD_SUB_y,                                     (0 &lt;&lt; TAM_MAX_BITS) |     0, CAT_NONE | SLS_UNCHANGED | US_UNCHANGED},</v>
      </c>
    </row>
    <row r="942" spans="1:1">
      <c r="A942" s="155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",SOURCE!$R$2-LEN(SOURCE!F942)+2), "")&amp;"("&amp;
      SUBSTITUTE(TEXT(SOURCE!G942,"??0"),"  ","")&amp;" &lt;&lt; TAM_MAX_BITS) |"&amp; IF(SOURCE!$S$2-3 &gt;= 0, REPT(" ",SOURCE!$S$2-5+4+1-1-LEN(SUBSTITUTE(SUBSTITUTE(TEXT(SOURCE!H942,"????0"),"  ","")," ",""))), "")&amp;
      SUBSTITUTE(SUBSTITUTE(TEXT(SOURCE!H942,"????0"),"  ","")," ","")&amp;","&amp; IF(SOURCE!$T$2-3 &gt;= 0, REPT(" ",SOURCE!$T$2-3-5), "")&amp;
      SOURCE!I942&amp;" | "&amp; IF(SOURCE!$U$2-LEN(SOURCE!I942) &gt;= 0, REPT(" ",SOURCE!$U$2-LEN(SOURCE!I942)), "")&amp;
      SOURCE!J942&amp;      IF(SOURCE!$V$2-LEN(SOURCE!J942) &gt;= 0, REPT(" ",SOURCE!$V$2-LEN(SOURCE!J942)), "")&amp;
  " | "&amp; SOURCE!K942&amp;      IF(SOURCE!$X$2-LEN(SOURCE!K942) &gt;= 0, REPT(" ",SOURCE!$X$2-LEN(SOURCE!K942)), "")&amp;
      "},"&amp;IF(SOURCE!L942&lt;&gt;"",""&amp;SOURCE!L942,"")
 )
)
)</f>
        <v>/*  918 */  { itemToBeCoded,                NOPARAM,                     "",                                            STD_SUB_z,                                     (0 &lt;&lt; TAM_MAX_BITS) |     0, CAT_NONE | SLS_UNCHANGED | US_UNCHANGED},</v>
      </c>
    </row>
    <row r="943" spans="1:1">
      <c r="A943" s="155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",SOURCE!$R$2-LEN(SOURCE!F943)+2), "")&amp;"("&amp;
      SUBSTITUTE(TEXT(SOURCE!G943,"??0"),"  ","")&amp;" &lt;&lt; TAM_MAX_BITS) |"&amp; IF(SOURCE!$S$2-3 &gt;= 0, REPT(" ",SOURCE!$S$2-5+4+1-1-LEN(SUBSTITUTE(SUBSTITUTE(TEXT(SOURCE!H943,"????0"),"  ","")," ",""))), "")&amp;
      SUBSTITUTE(SUBSTITUTE(TEXT(SOURCE!H943,"????0"),"  ","")," ","")&amp;","&amp; IF(SOURCE!$T$2-3 &gt;= 0, REPT(" ",SOURCE!$T$2-3-5), "")&amp;
      SOURCE!I943&amp;" | "&amp; IF(SOURCE!$U$2-LEN(SOURCE!I943) &gt;= 0, REPT(" ",SOURCE!$U$2-LEN(SOURCE!I943)), "")&amp;
      SOURCE!J943&amp;      IF(SOURCE!$V$2-LEN(SOURCE!J943) &gt;= 0, REPT(" ",SOURCE!$V$2-LEN(SOURCE!J943)), "")&amp;
  " | "&amp; SOURCE!K943&amp;      IF(SOURCE!$X$2-LEN(SOURCE!K943) &gt;= 0, REPT(" ",SOURCE!$X$2-LEN(SOURCE!K943)), "")&amp;
      "},"&amp;IF(SOURCE!L943&lt;&gt;"",""&amp;SOURCE!L943,"")
 )
)
)</f>
        <v>/*  919 */  { itemToBeCoded,                NOPARAM,                     "",                                            STD_SUB_a_b,                                   (0 &lt;&lt; TAM_MAX_BITS) |     0, CAT_NONE | SLS_UNCHANGED | US_UNCHANGED},</v>
      </c>
    </row>
    <row r="944" spans="1:1">
      <c r="A944" s="155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",SOURCE!$R$2-LEN(SOURCE!F944)+2), "")&amp;"("&amp;
      SUBSTITUTE(TEXT(SOURCE!G944,"??0"),"  ","")&amp;" &lt;&lt; TAM_MAX_BITS) |"&amp; IF(SOURCE!$S$2-3 &gt;= 0, REPT(" ",SOURCE!$S$2-5+4+1-1-LEN(SUBSTITUTE(SUBSTITUTE(TEXT(SOURCE!H944,"????0"),"  ","")," ",""))), "")&amp;
      SUBSTITUTE(SUBSTITUTE(TEXT(SOURCE!H944,"????0"),"  ","")," ","")&amp;","&amp; IF(SOURCE!$T$2-3 &gt;= 0, REPT(" ",SOURCE!$T$2-3-5), "")&amp;
      SOURCE!I944&amp;" | "&amp; IF(SOURCE!$U$2-LEN(SOURCE!I944) &gt;= 0, REPT(" ",SOURCE!$U$2-LEN(SOURCE!I944)), "")&amp;
      SOURCE!J944&amp;      IF(SOURCE!$V$2-LEN(SOURCE!J944) &gt;= 0, REPT(" ",SOURCE!$V$2-LEN(SOURCE!J944)), "")&amp;
  " | "&amp; SOURCE!K944&amp;      IF(SOURCE!$X$2-LEN(SOURCE!K944) &gt;= 0, REPT(" ",SOURCE!$X$2-LEN(SOURCE!K944)), "")&amp;
      "},"&amp;IF(SOURCE!L944&lt;&gt;"",""&amp;SOURCE!L944,"")
 )
)
)</f>
        <v>/*  920 */  { itemToBeCoded,                NOPARAM,                     "",                                            STD_SUB_e_b,                                   (0 &lt;&lt; TAM_MAX_BITS) |     0, CAT_NONE | SLS_UNCHANGED | US_UNCHANGED},</v>
      </c>
    </row>
    <row r="945" spans="1:1">
      <c r="A945" s="155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",SOURCE!$R$2-LEN(SOURCE!F945)+2), "")&amp;"("&amp;
      SUBSTITUTE(TEXT(SOURCE!G945,"??0"),"  ","")&amp;" &lt;&lt; TAM_MAX_BITS) |"&amp; IF(SOURCE!$S$2-3 &gt;= 0, REPT(" ",SOURCE!$S$2-5+4+1-1-LEN(SUBSTITUTE(SUBSTITUTE(TEXT(SOURCE!H945,"????0"),"  ","")," ",""))), "")&amp;
      SUBSTITUTE(SUBSTITUTE(TEXT(SOURCE!H945,"????0"),"  ","")," ","")&amp;","&amp; IF(SOURCE!$T$2-3 &gt;= 0, REPT(" ",SOURCE!$T$2-3-5), "")&amp;
      SOURCE!I945&amp;" | "&amp; IF(SOURCE!$U$2-LEN(SOURCE!I945) &gt;= 0, REPT(" ",SOURCE!$U$2-LEN(SOURCE!I945)), "")&amp;
      SOURCE!J945&amp;      IF(SOURCE!$V$2-LEN(SOURCE!J945) &gt;= 0, REPT(" ",SOURCE!$V$2-LEN(SOURCE!J945)), "")&amp;
  " | "&amp; SOURCE!K945&amp;      IF(SOURCE!$X$2-LEN(SOURCE!K945) &gt;= 0, REPT(" ",SOURCE!$X$2-LEN(SOURCE!K945)), "")&amp;
      "},"&amp;IF(SOURCE!L945&lt;&gt;"",""&amp;SOURCE!L945,"")
 )
)
)</f>
        <v>/*  921 */  { itemToBeCoded,                NOPARAM,                     "",                                            STD_SUB_k_b,                                   (0 &lt;&lt; TAM_MAX_BITS) |     0, CAT_NONE | SLS_UNCHANGED | US_UNCHANGED},</v>
      </c>
    </row>
    <row r="946" spans="1:1">
      <c r="A946" s="155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",SOURCE!$R$2-LEN(SOURCE!F946)+2), "")&amp;"("&amp;
      SUBSTITUTE(TEXT(SOURCE!G946,"??0"),"  ","")&amp;" &lt;&lt; TAM_MAX_BITS) |"&amp; IF(SOURCE!$S$2-3 &gt;= 0, REPT(" ",SOURCE!$S$2-5+4+1-1-LEN(SUBSTITUTE(SUBSTITUTE(TEXT(SOURCE!H946,"????0"),"  ","")," ",""))), "")&amp;
      SUBSTITUTE(SUBSTITUTE(TEXT(SOURCE!H946,"????0"),"  ","")," ","")&amp;","&amp; IF(SOURCE!$T$2-3 &gt;= 0, REPT(" ",SOURCE!$T$2-3-5), "")&amp;
      SOURCE!I946&amp;" | "&amp; IF(SOURCE!$U$2-LEN(SOURCE!I946) &gt;= 0, REPT(" ",SOURCE!$U$2-LEN(SOURCE!I946)), "")&amp;
      SOURCE!J946&amp;      IF(SOURCE!$V$2-LEN(SOURCE!J946) &gt;= 0, REPT(" ",SOURCE!$V$2-LEN(SOURCE!J946)), "")&amp;
  " | "&amp; SOURCE!K946&amp;      IF(SOURCE!$X$2-LEN(SOURCE!K946) &gt;= 0, REPT(" ",SOURCE!$X$2-LEN(SOURCE!K946)), "")&amp;
      "},"&amp;IF(SOURCE!L946&lt;&gt;"",""&amp;SOURCE!L946,"")
 )
)
)</f>
        <v>/*  922 */  { itemToBeCoded,                NOPARAM,                     "",                                            STD_SUB_l_b,                                   (0 &lt;&lt; TAM_MAX_BITS) |     0, CAT_NONE | SLS_UNCHANGED | US_UNCHANGED},</v>
      </c>
    </row>
    <row r="947" spans="1:1">
      <c r="A947" s="155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",SOURCE!$R$2-LEN(SOURCE!F947)+2), "")&amp;"("&amp;
      SUBSTITUTE(TEXT(SOURCE!G947,"??0"),"  ","")&amp;" &lt;&lt; TAM_MAX_BITS) |"&amp; IF(SOURCE!$S$2-3 &gt;= 0, REPT(" ",SOURCE!$S$2-5+4+1-1-LEN(SUBSTITUTE(SUBSTITUTE(TEXT(SOURCE!H947,"????0"),"  ","")," ",""))), "")&amp;
      SUBSTITUTE(SUBSTITUTE(TEXT(SOURCE!H947,"????0"),"  ","")," ","")&amp;","&amp; IF(SOURCE!$T$2-3 &gt;= 0, REPT(" ",SOURCE!$T$2-3-5), "")&amp;
      SOURCE!I947&amp;" | "&amp; IF(SOURCE!$U$2-LEN(SOURCE!I947) &gt;= 0, REPT(" ",SOURCE!$U$2-LEN(SOURCE!I947)), "")&amp;
      SOURCE!J947&amp;      IF(SOURCE!$V$2-LEN(SOURCE!J947) &gt;= 0, REPT(" ",SOURCE!$V$2-LEN(SOURCE!J947)), "")&amp;
  " | "&amp; SOURCE!K947&amp;      IF(SOURCE!$X$2-LEN(SOURCE!K947) &gt;= 0, REPT(" ",SOURCE!$X$2-LEN(SOURCE!K947)), "")&amp;
      "},"&amp;IF(SOURCE!L947&lt;&gt;"",""&amp;SOURCE!L947,"")
 )
)
)</f>
        <v>/*  923 */  { itemToBeCoded,                NOPARAM,                     "",                                            STD_SUB_m_b,                                   (0 &lt;&lt; TAM_MAX_BITS) |     0, CAT_NONE | SLS_UNCHANGED | US_UNCHANGED},</v>
      </c>
    </row>
    <row r="948" spans="1:1">
      <c r="A948" s="155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",SOURCE!$R$2-LEN(SOURCE!F948)+2), "")&amp;"("&amp;
      SUBSTITUTE(TEXT(SOURCE!G948,"??0"),"  ","")&amp;" &lt;&lt; TAM_MAX_BITS) |"&amp; IF(SOURCE!$S$2-3 &gt;= 0, REPT(" ",SOURCE!$S$2-5+4+1-1-LEN(SUBSTITUTE(SUBSTITUTE(TEXT(SOURCE!H948,"????0"),"  ","")," ",""))), "")&amp;
      SUBSTITUTE(SUBSTITUTE(TEXT(SOURCE!H948,"????0"),"  ","")," ","")&amp;","&amp; IF(SOURCE!$T$2-3 &gt;= 0, REPT(" ",SOURCE!$T$2-3-5), "")&amp;
      SOURCE!I948&amp;" | "&amp; IF(SOURCE!$U$2-LEN(SOURCE!I948) &gt;= 0, REPT(" ",SOURCE!$U$2-LEN(SOURCE!I948)), "")&amp;
      SOURCE!J948&amp;      IF(SOURCE!$V$2-LEN(SOURCE!J948) &gt;= 0, REPT(" ",SOURCE!$V$2-LEN(SOURCE!J948)), "")&amp;
  " | "&amp; SOURCE!K948&amp;      IF(SOURCE!$X$2-LEN(SOURCE!K948) &gt;= 0, REPT(" ",SOURCE!$X$2-LEN(SOURCE!K948)), "")&amp;
      "},"&amp;IF(SOURCE!L948&lt;&gt;"",""&amp;SOURCE!L948,"")
 )
)
)</f>
        <v>/*  924 */  { itemToBeCoded,                NOPARAM,                     "",                                            STD_SUB_n_b,                                   (0 &lt;&lt; TAM_MAX_BITS) |     0, CAT_NONE | SLS_UNCHANGED | US_UNCHANGED},</v>
      </c>
    </row>
    <row r="949" spans="1:1">
      <c r="A949" s="155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",SOURCE!$R$2-LEN(SOURCE!F949)+2), "")&amp;"("&amp;
      SUBSTITUTE(TEXT(SOURCE!G949,"??0"),"  ","")&amp;" &lt;&lt; TAM_MAX_BITS) |"&amp; IF(SOURCE!$S$2-3 &gt;= 0, REPT(" ",SOURCE!$S$2-5+4+1-1-LEN(SUBSTITUTE(SUBSTITUTE(TEXT(SOURCE!H949,"????0"),"  ","")," ",""))), "")&amp;
      SUBSTITUTE(SUBSTITUTE(TEXT(SOURCE!H949,"????0"),"  ","")," ","")&amp;","&amp; IF(SOURCE!$T$2-3 &gt;= 0, REPT(" ",SOURCE!$T$2-3-5), "")&amp;
      SOURCE!I949&amp;" | "&amp; IF(SOURCE!$U$2-LEN(SOURCE!I949) &gt;= 0, REPT(" ",SOURCE!$U$2-LEN(SOURCE!I949)), "")&amp;
      SOURCE!J949&amp;      IF(SOURCE!$V$2-LEN(SOURCE!J949) &gt;= 0, REPT(" ",SOURCE!$V$2-LEN(SOURCE!J949)), "")&amp;
  " | "&amp; SOURCE!K949&amp;      IF(SOURCE!$X$2-LEN(SOURCE!K949) &gt;= 0, REPT(" ",SOURCE!$X$2-LEN(SOURCE!K949)), "")&amp;
      "},"&amp;IF(SOURCE!L949&lt;&gt;"",""&amp;SOURCE!L949,"")
 )
)
)</f>
        <v>/*  925 */  { itemToBeCoded,                NOPARAM,                     "",                                            STD_SUB_o_b,                                   (0 &lt;&lt; TAM_MAX_BITS) |     0, CAT_NONE | SLS_UNCHANGED | US_UNCHANGED},</v>
      </c>
    </row>
    <row r="950" spans="1:1">
      <c r="A950" s="155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",SOURCE!$R$2-LEN(SOURCE!F950)+2), "")&amp;"("&amp;
      SUBSTITUTE(TEXT(SOURCE!G950,"??0"),"  ","")&amp;" &lt;&lt; TAM_MAX_BITS) |"&amp; IF(SOURCE!$S$2-3 &gt;= 0, REPT(" ",SOURCE!$S$2-5+4+1-1-LEN(SUBSTITUTE(SUBSTITUTE(TEXT(SOURCE!H950,"????0"),"  ","")," ",""))), "")&amp;
      SUBSTITUTE(SUBSTITUTE(TEXT(SOURCE!H950,"????0"),"  ","")," ","")&amp;","&amp; IF(SOURCE!$T$2-3 &gt;= 0, REPT(" ",SOURCE!$T$2-3-5), "")&amp;
      SOURCE!I950&amp;" | "&amp; IF(SOURCE!$U$2-LEN(SOURCE!I950) &gt;= 0, REPT(" ",SOURCE!$U$2-LEN(SOURCE!I950)), "")&amp;
      SOURCE!J950&amp;      IF(SOURCE!$V$2-LEN(SOURCE!J950) &gt;= 0, REPT(" ",SOURCE!$V$2-LEN(SOURCE!J950)), "")&amp;
  " | "&amp; SOURCE!K950&amp;      IF(SOURCE!$X$2-LEN(SOURCE!K950) &gt;= 0, REPT(" ",SOURCE!$X$2-LEN(SOURCE!K950)), "")&amp;
      "},"&amp;IF(SOURCE!L950&lt;&gt;"",""&amp;SOURCE!L950,"")
 )
)
)</f>
        <v>/*  926 */  { itemToBeCoded,                NOPARAM,                     "",                                            STD_SUB_p_b,                                   (0 &lt;&lt; TAM_MAX_BITS) |     0, CAT_NONE | SLS_UNCHANGED | US_UNCHANGED},</v>
      </c>
    </row>
    <row r="951" spans="1:1">
      <c r="A951" s="155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",SOURCE!$R$2-LEN(SOURCE!F951)+2), "")&amp;"("&amp;
      SUBSTITUTE(TEXT(SOURCE!G951,"??0"),"  ","")&amp;" &lt;&lt; TAM_MAX_BITS) |"&amp; IF(SOURCE!$S$2-3 &gt;= 0, REPT(" ",SOURCE!$S$2-5+4+1-1-LEN(SUBSTITUTE(SUBSTITUTE(TEXT(SOURCE!H951,"????0"),"  ","")," ",""))), "")&amp;
      SUBSTITUTE(SUBSTITUTE(TEXT(SOURCE!H951,"????0"),"  ","")," ","")&amp;","&amp; IF(SOURCE!$T$2-3 &gt;= 0, REPT(" ",SOURCE!$T$2-3-5), "")&amp;
      SOURCE!I951&amp;" | "&amp; IF(SOURCE!$U$2-LEN(SOURCE!I951) &gt;= 0, REPT(" ",SOURCE!$U$2-LEN(SOURCE!I951)), "")&amp;
      SOURCE!J951&amp;      IF(SOURCE!$V$2-LEN(SOURCE!J951) &gt;= 0, REPT(" ",SOURCE!$V$2-LEN(SOURCE!J951)), "")&amp;
  " | "&amp; SOURCE!K951&amp;      IF(SOURCE!$X$2-LEN(SOURCE!K951) &gt;= 0, REPT(" ",SOURCE!$X$2-LEN(SOURCE!K951)), "")&amp;
      "},"&amp;IF(SOURCE!L951&lt;&gt;"",""&amp;SOURCE!L951,"")
 )
)
)</f>
        <v>/*  927 */  { itemToBeCoded,                NOPARAM,                     "",                                            STD_SUB_s_b,                                   (0 &lt;&lt; TAM_MAX_BITS) |     0, CAT_NONE | SLS_UNCHANGED | US_UNCHANGED},</v>
      </c>
    </row>
    <row r="952" spans="1:1">
      <c r="A952" s="155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",SOURCE!$R$2-LEN(SOURCE!F952)+2), "")&amp;"("&amp;
      SUBSTITUTE(TEXT(SOURCE!G952,"??0"),"  ","")&amp;" &lt;&lt; TAM_MAX_BITS) |"&amp; IF(SOURCE!$S$2-3 &gt;= 0, REPT(" ",SOURCE!$S$2-5+4+1-1-LEN(SUBSTITUTE(SUBSTITUTE(TEXT(SOURCE!H952,"????0"),"  ","")," ",""))), "")&amp;
      SUBSTITUTE(SUBSTITUTE(TEXT(SOURCE!H952,"????0"),"  ","")," ","")&amp;","&amp; IF(SOURCE!$T$2-3 &gt;= 0, REPT(" ",SOURCE!$T$2-3-5), "")&amp;
      SOURCE!I952&amp;" | "&amp; IF(SOURCE!$U$2-LEN(SOURCE!I952) &gt;= 0, REPT(" ",SOURCE!$U$2-LEN(SOURCE!I952)), "")&amp;
      SOURCE!J952&amp;      IF(SOURCE!$V$2-LEN(SOURCE!J952) &gt;= 0, REPT(" ",SOURCE!$V$2-LEN(SOURCE!J952)), "")&amp;
  " | "&amp; SOURCE!K952&amp;      IF(SOURCE!$X$2-LEN(SOURCE!K952) &gt;= 0, REPT(" ",SOURCE!$X$2-LEN(SOURCE!K952)), "")&amp;
      "},"&amp;IF(SOURCE!L952&lt;&gt;"",""&amp;SOURCE!L952,"")
 )
)
)</f>
        <v>/*  928 */  { itemToBeCoded,                NOPARAM,                     "",                                            STD_SUB_u_b,                                   (0 &lt;&lt; TAM_MAX_BITS) |     0, CAT_NONE | SLS_UNCHANGED | US_UNCHANGED},</v>
      </c>
    </row>
    <row r="953" spans="1:1">
      <c r="A953" s="155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",SOURCE!$R$2-LEN(SOURCE!F953)+2), "")&amp;"("&amp;
      SUBSTITUTE(TEXT(SOURCE!G953,"??0"),"  ","")&amp;" &lt;&lt; TAM_MAX_BITS) |"&amp; IF(SOURCE!$S$2-3 &gt;= 0, REPT(" ",SOURCE!$S$2-5+4+1-1-LEN(SUBSTITUTE(SUBSTITUTE(TEXT(SOURCE!H953,"????0"),"  ","")," ",""))), "")&amp;
      SUBSTITUTE(SUBSTITUTE(TEXT(SOURCE!H953,"????0"),"  ","")," ","")&amp;","&amp; IF(SOURCE!$T$2-3 &gt;= 0, REPT(" ",SOURCE!$T$2-3-5), "")&amp;
      SOURCE!I953&amp;" | "&amp; IF(SOURCE!$U$2-LEN(SOURCE!I953) &gt;= 0, REPT(" ",SOURCE!$U$2-LEN(SOURCE!I953)), "")&amp;
      SOURCE!J953&amp;      IF(SOURCE!$V$2-LEN(SOURCE!J953) &gt;= 0, REPT(" ",SOURCE!$V$2-LEN(SOURCE!J953)), "")&amp;
  " | "&amp; SOURCE!K953&amp;      IF(SOURCE!$X$2-LEN(SOURCE!K953) &gt;= 0, REPT(" ",SOURCE!$X$2-LEN(SOURCE!K953)), "")&amp;
      "},"&amp;IF(SOURCE!L953&lt;&gt;"",""&amp;SOURCE!L953,"")
 )
)
)</f>
        <v>/*  929 */  { itemToBeCoded,                NOPARAM,                     "",                                            STD_SUB_x_b,                                   (0 &lt;&lt; TAM_MAX_BITS) |     0, CAT_NONE | SLS_UNCHANGED | US_UNCHANGED},</v>
      </c>
    </row>
    <row r="954" spans="1:1">
      <c r="A954" s="155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",SOURCE!$R$2-LEN(SOURCE!F954)+2), "")&amp;"("&amp;
      SUBSTITUTE(TEXT(SOURCE!G954,"??0"),"  ","")&amp;" &lt;&lt; TAM_MAX_BITS) |"&amp; IF(SOURCE!$S$2-3 &gt;= 0, REPT(" ",SOURCE!$S$2-5+4+1-1-LEN(SUBSTITUTE(SUBSTITUTE(TEXT(SOURCE!H954,"????0"),"  ","")," ",""))), "")&amp;
      SUBSTITUTE(SUBSTITUTE(TEXT(SOURCE!H954,"????0"),"  ","")," ","")&amp;","&amp; IF(SOURCE!$T$2-3 &gt;= 0, REPT(" ",SOURCE!$T$2-3-5), "")&amp;
      SOURCE!I954&amp;" | "&amp; IF(SOURCE!$U$2-LEN(SOURCE!I954) &gt;= 0, REPT(" ",SOURCE!$U$2-LEN(SOURCE!I954)), "")&amp;
      SOURCE!J954&amp;      IF(SOURCE!$V$2-LEN(SOURCE!J954) &gt;= 0, REPT(" ",SOURCE!$V$2-LEN(SOURCE!J954)), "")&amp;
  " | "&amp; SOURCE!K954&amp;      IF(SOURCE!$X$2-LEN(SOURCE!K954) &gt;= 0, REPT(" ",SOURCE!$X$2-LEN(SOURCE!K954)), "")&amp;
      "},"&amp;IF(SOURCE!L954&lt;&gt;"",""&amp;SOURCE!L954,"")
 )
)
)</f>
        <v>/*  930 */  { itemToBeCoded,                NOPARAM,                     "",                                            STD_SUP_PLUS,                                  (0 &lt;&lt; TAM_MAX_BITS) |     0, CAT_NONE | SLS_UNCHANGED | US_UNCHANGED},</v>
      </c>
    </row>
    <row r="955" spans="1:1">
      <c r="A955" s="155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",SOURCE!$R$2-LEN(SOURCE!F955)+2), "")&amp;"("&amp;
      SUBSTITUTE(TEXT(SOURCE!G955,"??0"),"  ","")&amp;" &lt;&lt; TAM_MAX_BITS) |"&amp; IF(SOURCE!$S$2-3 &gt;= 0, REPT(" ",SOURCE!$S$2-5+4+1-1-LEN(SUBSTITUTE(SUBSTITUTE(TEXT(SOURCE!H955,"????0"),"  ","")," ",""))), "")&amp;
      SUBSTITUTE(SUBSTITUTE(TEXT(SOURCE!H955,"????0"),"  ","")," ","")&amp;","&amp; IF(SOURCE!$T$2-3 &gt;= 0, REPT(" ",SOURCE!$T$2-3-5), "")&amp;
      SOURCE!I955&amp;" | "&amp; IF(SOURCE!$U$2-LEN(SOURCE!I955) &gt;= 0, REPT(" ",SOURCE!$U$2-LEN(SOURCE!I955)), "")&amp;
      SOURCE!J955&amp;      IF(SOURCE!$V$2-LEN(SOURCE!J955) &gt;= 0, REPT(" ",SOURCE!$V$2-LEN(SOURCE!J955)), "")&amp;
  " | "&amp; SOURCE!K955&amp;      IF(SOURCE!$X$2-LEN(SOURCE!K955) &gt;= 0, REPT(" ",SOURCE!$X$2-LEN(SOURCE!K955)), "")&amp;
      "},"&amp;IF(SOURCE!L955&lt;&gt;"",""&amp;SOURCE!L955,"")
 )
)
)</f>
        <v>/*  931 */  { itemToBeCoded,                NOPARAM,                     "",                                            STD_SUP_MINUS,                                 (0 &lt;&lt; TAM_MAX_BITS) |     0, CAT_NONE | SLS_UNCHANGED | US_UNCHANGED},</v>
      </c>
    </row>
    <row r="956" spans="1:1">
      <c r="A956" s="155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",SOURCE!$R$2-LEN(SOURCE!F956)+2), "")&amp;"("&amp;
      SUBSTITUTE(TEXT(SOURCE!G956,"??0"),"  ","")&amp;" &lt;&lt; TAM_MAX_BITS) |"&amp; IF(SOURCE!$S$2-3 &gt;= 0, REPT(" ",SOURCE!$S$2-5+4+1-1-LEN(SUBSTITUTE(SUBSTITUTE(TEXT(SOURCE!H956,"????0"),"  ","")," ",""))), "")&amp;
      SUBSTITUTE(SUBSTITUTE(TEXT(SOURCE!H956,"????0"),"  ","")," ","")&amp;","&amp; IF(SOURCE!$T$2-3 &gt;= 0, REPT(" ",SOURCE!$T$2-3-5), "")&amp;
      SOURCE!I956&amp;" | "&amp; IF(SOURCE!$U$2-LEN(SOURCE!I956) &gt;= 0, REPT(" ",SOURCE!$U$2-LEN(SOURCE!I956)), "")&amp;
      SOURCE!J956&amp;      IF(SOURCE!$V$2-LEN(SOURCE!J956) &gt;= 0, REPT(" ",SOURCE!$V$2-LEN(SOURCE!J956)), "")&amp;
  " | "&amp; SOURCE!K956&amp;      IF(SOURCE!$X$2-LEN(SOURCE!K956) &gt;= 0, REPT(" ",SOURCE!$X$2-LEN(SOURCE!K956)), "")&amp;
      "},"&amp;IF(SOURCE!L956&lt;&gt;"",""&amp;SOURCE!L956,"")
 )
)
)</f>
        <v>/*  932 */  { addItemToBuffer,              ITM_SUP_MINUS_1,             "",                                            STD_SUP_MINUS_1,                               (0 &lt;&lt; TAM_MAX_BITS) |     0, CAT_NONE | SLS_UNCHANGED | US_UNCHANGED},</v>
      </c>
    </row>
    <row r="957" spans="1:1">
      <c r="A957" s="155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",SOURCE!$R$2-LEN(SOURCE!F957)+2), "")&amp;"("&amp;
      SUBSTITUTE(TEXT(SOURCE!G957,"??0"),"  ","")&amp;" &lt;&lt; TAM_MAX_BITS) |"&amp; IF(SOURCE!$S$2-3 &gt;= 0, REPT(" ",SOURCE!$S$2-5+4+1-1-LEN(SUBSTITUTE(SUBSTITUTE(TEXT(SOURCE!H957,"????0"),"  ","")," ",""))), "")&amp;
      SUBSTITUTE(SUBSTITUTE(TEXT(SOURCE!H957,"????0"),"  ","")," ","")&amp;","&amp; IF(SOURCE!$T$2-3 &gt;= 0, REPT(" ",SOURCE!$T$2-3-5), "")&amp;
      SOURCE!I957&amp;" | "&amp; IF(SOURCE!$U$2-LEN(SOURCE!I957) &gt;= 0, REPT(" ",SOURCE!$U$2-LEN(SOURCE!I957)), "")&amp;
      SOURCE!J957&amp;      IF(SOURCE!$V$2-LEN(SOURCE!J957) &gt;= 0, REPT(" ",SOURCE!$V$2-LEN(SOURCE!J957)), "")&amp;
  " | "&amp; SOURCE!K957&amp;      IF(SOURCE!$X$2-LEN(SOURCE!K957) &gt;= 0, REPT(" ",SOURCE!$X$2-LEN(SOURCE!K957)), "")&amp;
      "},"&amp;IF(SOURCE!L957&lt;&gt;"",""&amp;SOURCE!L957,"")
 )
)
)</f>
        <v>/*  933 */  { addItemToBuffer,              ITM_SUP_INFINITY,            "",                                            STD_SUP_INFINITY,                              (0 &lt;&lt; TAM_MAX_BITS) |     0, CAT_NONE | SLS_UNCHANGED | US_UNCHANGED},</v>
      </c>
    </row>
    <row r="958" spans="1:1">
      <c r="A958" s="155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",SOURCE!$R$2-LEN(SOURCE!F958)+2), "")&amp;"("&amp;
      SUBSTITUTE(TEXT(SOURCE!G958,"??0"),"  ","")&amp;" &lt;&lt; TAM_MAX_BITS) |"&amp; IF(SOURCE!$S$2-3 &gt;= 0, REPT(" ",SOURCE!$S$2-5+4+1-1-LEN(SUBSTITUTE(SUBSTITUTE(TEXT(SOURCE!H958,"????0"),"  ","")," ",""))), "")&amp;
      SUBSTITUTE(SUBSTITUTE(TEXT(SOURCE!H958,"????0"),"  ","")," ","")&amp;","&amp; IF(SOURCE!$T$2-3 &gt;= 0, REPT(" ",SOURCE!$T$2-3-5), "")&amp;
      SOURCE!I958&amp;" | "&amp; IF(SOURCE!$U$2-LEN(SOURCE!I958) &gt;= 0, REPT(" ",SOURCE!$U$2-LEN(SOURCE!I958)), "")&amp;
      SOURCE!J958&amp;      IF(SOURCE!$V$2-LEN(SOURCE!J958) &gt;= 0, REPT(" ",SOURCE!$V$2-LEN(SOURCE!J958)), "")&amp;
  " | "&amp; SOURCE!K958&amp;      IF(SOURCE!$X$2-LEN(SOURCE!K958) &gt;= 0, REPT(" ",SOURCE!$X$2-LEN(SOURCE!K958)), "")&amp;
      "},"&amp;IF(SOURCE!L958&lt;&gt;"",""&amp;SOURCE!L958,"")
 )
)
)</f>
        <v>/*  934 */  { addItemToBuffer,              ITM_SUP_ASTERISK,            "",                                            STD_SUP_ASTERISK,                              (0 &lt;&lt; TAM_MAX_BITS) |     0, CAT_NONE | SLS_UNCHANGED | US_UNCHANGED},</v>
      </c>
    </row>
    <row r="959" spans="1:1">
      <c r="A959" s="155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",SOURCE!$R$2-LEN(SOURCE!F959)+2), "")&amp;"("&amp;
      SUBSTITUTE(TEXT(SOURCE!G959,"??0"),"  ","")&amp;" &lt;&lt; TAM_MAX_BITS) |"&amp; IF(SOURCE!$S$2-3 &gt;= 0, REPT(" ",SOURCE!$S$2-5+4+1-1-LEN(SUBSTITUTE(SUBSTITUTE(TEXT(SOURCE!H959,"????0"),"  ","")," ",""))), "")&amp;
      SUBSTITUTE(SUBSTITUTE(TEXT(SOURCE!H959,"????0"),"  ","")," ","")&amp;","&amp; IF(SOURCE!$T$2-3 &gt;= 0, REPT(" ",SOURCE!$T$2-3-5), "")&amp;
      SOURCE!I959&amp;" | "&amp; IF(SOURCE!$U$2-LEN(SOURCE!I959) &gt;= 0, REPT(" ",SOURCE!$U$2-LEN(SOURCE!I959)), "")&amp;
      SOURCE!J959&amp;      IF(SOURCE!$V$2-LEN(SOURCE!J959) &gt;= 0, REPT(" ",SOURCE!$V$2-LEN(SOURCE!J959)), "")&amp;
  " | "&amp; SOURCE!K959&amp;      IF(SOURCE!$X$2-LEN(SOURCE!K959) &gt;= 0, REPT(" ",SOURCE!$X$2-LEN(SOURCE!K959)), "")&amp;
      "},"&amp;IF(SOURCE!L959&lt;&gt;"",""&amp;SOURCE!L959,"")
 )
)
)</f>
        <v>/*  935 */  { itemToBeCoded,                NOPARAM,                     "",                                            STD_SUP_0,                                     (0 &lt;&lt; TAM_MAX_BITS) |     0, CAT_NONE | SLS_UNCHANGED | US_UNCHANGED},</v>
      </c>
    </row>
    <row r="960" spans="1:1">
      <c r="A960" s="155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",SOURCE!$R$2-LEN(SOURCE!F960)+2), "")&amp;"("&amp;
      SUBSTITUTE(TEXT(SOURCE!G960,"??0"),"  ","")&amp;" &lt;&lt; TAM_MAX_BITS) |"&amp; IF(SOURCE!$S$2-3 &gt;= 0, REPT(" ",SOURCE!$S$2-5+4+1-1-LEN(SUBSTITUTE(SUBSTITUTE(TEXT(SOURCE!H960,"????0"),"  ","")," ",""))), "")&amp;
      SUBSTITUTE(SUBSTITUTE(TEXT(SOURCE!H960,"????0"),"  ","")," ","")&amp;","&amp; IF(SOURCE!$T$2-3 &gt;= 0, REPT(" ",SOURCE!$T$2-3-5), "")&amp;
      SOURCE!I960&amp;" | "&amp; IF(SOURCE!$U$2-LEN(SOURCE!I960) &gt;= 0, REPT(" ",SOURCE!$U$2-LEN(SOURCE!I960)), "")&amp;
      SOURCE!J960&amp;      IF(SOURCE!$V$2-LEN(SOURCE!J960) &gt;= 0, REPT(" ",SOURCE!$V$2-LEN(SOURCE!J960)), "")&amp;
  " | "&amp; SOURCE!K960&amp;      IF(SOURCE!$X$2-LEN(SOURCE!K960) &gt;= 0, REPT(" ",SOURCE!$X$2-LEN(SOURCE!K960)), "")&amp;
      "},"&amp;IF(SOURCE!L960&lt;&gt;"",""&amp;SOURCE!L960,"")
 )
)
)</f>
        <v>/*  936 */  { itemToBeCoded,                NOPARAM,                     "",                                            STD_SUP_1,                                     (0 &lt;&lt; TAM_MAX_BITS) |     0, CAT_NONE | SLS_UNCHANGED | US_UNCHANGED},</v>
      </c>
    </row>
    <row r="961" spans="1:1">
      <c r="A961" s="155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",SOURCE!$R$2-LEN(SOURCE!F961)+2), "")&amp;"("&amp;
      SUBSTITUTE(TEXT(SOURCE!G961,"??0"),"  ","")&amp;" &lt;&lt; TAM_MAX_BITS) |"&amp; IF(SOURCE!$S$2-3 &gt;= 0, REPT(" ",SOURCE!$S$2-5+4+1-1-LEN(SUBSTITUTE(SUBSTITUTE(TEXT(SOURCE!H961,"????0"),"  ","")," ",""))), "")&amp;
      SUBSTITUTE(SUBSTITUTE(TEXT(SOURCE!H961,"????0"),"  ","")," ","")&amp;","&amp; IF(SOURCE!$T$2-3 &gt;= 0, REPT(" ",SOURCE!$T$2-3-5), "")&amp;
      SOURCE!I961&amp;" | "&amp; IF(SOURCE!$U$2-LEN(SOURCE!I961) &gt;= 0, REPT(" ",SOURCE!$U$2-LEN(SOURCE!I961)), "")&amp;
      SOURCE!J961&amp;      IF(SOURCE!$V$2-LEN(SOURCE!J961) &gt;= 0, REPT(" ",SOURCE!$V$2-LEN(SOURCE!J961)), "")&amp;
  " | "&amp; SOURCE!K961&amp;      IF(SOURCE!$X$2-LEN(SOURCE!K961) &gt;= 0, REPT(" ",SOURCE!$X$2-LEN(SOURCE!K961)), "")&amp;
      "},"&amp;IF(SOURCE!L961&lt;&gt;"",""&amp;SOURCE!L961,"")
 )
)
)</f>
        <v>/*  937 */  { itemToBeCoded,                NOPARAM,                     "",                                            STD_SUP_2,                                     (0 &lt;&lt; TAM_MAX_BITS) |     0, CAT_NONE | SLS_UNCHANGED | US_UNCHANGED},</v>
      </c>
    </row>
    <row r="962" spans="1:1">
      <c r="A962" s="155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",SOURCE!$R$2-LEN(SOURCE!F962)+2), "")&amp;"("&amp;
      SUBSTITUTE(TEXT(SOURCE!G962,"??0"),"  ","")&amp;" &lt;&lt; TAM_MAX_BITS) |"&amp; IF(SOURCE!$S$2-3 &gt;= 0, REPT(" ",SOURCE!$S$2-5+4+1-1-LEN(SUBSTITUTE(SUBSTITUTE(TEXT(SOURCE!H962,"????0"),"  ","")," ",""))), "")&amp;
      SUBSTITUTE(SUBSTITUTE(TEXT(SOURCE!H962,"????0"),"  ","")," ","")&amp;","&amp; IF(SOURCE!$T$2-3 &gt;= 0, REPT(" ",SOURCE!$T$2-3-5), "")&amp;
      SOURCE!I962&amp;" | "&amp; IF(SOURCE!$U$2-LEN(SOURCE!I962) &gt;= 0, REPT(" ",SOURCE!$U$2-LEN(SOURCE!I962)), "")&amp;
      SOURCE!J962&amp;      IF(SOURCE!$V$2-LEN(SOURCE!J962) &gt;= 0, REPT(" ",SOURCE!$V$2-LEN(SOURCE!J962)), "")&amp;
  " | "&amp; SOURCE!K962&amp;      IF(SOURCE!$X$2-LEN(SOURCE!K962) &gt;= 0, REPT(" ",SOURCE!$X$2-LEN(SOURCE!K962)), "")&amp;
      "},"&amp;IF(SOURCE!L962&lt;&gt;"",""&amp;SOURCE!L962,"")
 )
)
)</f>
        <v>/*  938 */  { itemToBeCoded,                NOPARAM,                     "",                                            STD_SUP_3,                                     (0 &lt;&lt; TAM_MAX_BITS) |     0, CAT_NONE | SLS_UNCHANGED | US_UNCHANGED},</v>
      </c>
    </row>
    <row r="963" spans="1:1">
      <c r="A963" s="155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",SOURCE!$R$2-LEN(SOURCE!F963)+2), "")&amp;"("&amp;
      SUBSTITUTE(TEXT(SOURCE!G963,"??0"),"  ","")&amp;" &lt;&lt; TAM_MAX_BITS) |"&amp; IF(SOURCE!$S$2-3 &gt;= 0, REPT(" ",SOURCE!$S$2-5+4+1-1-LEN(SUBSTITUTE(SUBSTITUTE(TEXT(SOURCE!H963,"????0"),"  ","")," ",""))), "")&amp;
      SUBSTITUTE(SUBSTITUTE(TEXT(SOURCE!H963,"????0"),"  ","")," ","")&amp;","&amp; IF(SOURCE!$T$2-3 &gt;= 0, REPT(" ",SOURCE!$T$2-3-5), "")&amp;
      SOURCE!I963&amp;" | "&amp; IF(SOURCE!$U$2-LEN(SOURCE!I963) &gt;= 0, REPT(" ",SOURCE!$U$2-LEN(SOURCE!I963)), "")&amp;
      SOURCE!J963&amp;      IF(SOURCE!$V$2-LEN(SOURCE!J963) &gt;= 0, REPT(" ",SOURCE!$V$2-LEN(SOURCE!J963)), "")&amp;
  " | "&amp; SOURCE!K963&amp;      IF(SOURCE!$X$2-LEN(SOURCE!K963) &gt;= 0, REPT(" ",SOURCE!$X$2-LEN(SOURCE!K963)), "")&amp;
      "},"&amp;IF(SOURCE!L963&lt;&gt;"",""&amp;SOURCE!L963,"")
 )
)
)</f>
        <v>/*  939 */  { itemToBeCoded,                NOPARAM,                     "",                                            STD_SUP_4,                                     (0 &lt;&lt; TAM_MAX_BITS) |     0, CAT_NONE | SLS_UNCHANGED | US_UNCHANGED},</v>
      </c>
    </row>
    <row r="964" spans="1:1">
      <c r="A964" s="155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",SOURCE!$R$2-LEN(SOURCE!F964)+2), "")&amp;"("&amp;
      SUBSTITUTE(TEXT(SOURCE!G964,"??0"),"  ","")&amp;" &lt;&lt; TAM_MAX_BITS) |"&amp; IF(SOURCE!$S$2-3 &gt;= 0, REPT(" ",SOURCE!$S$2-5+4+1-1-LEN(SUBSTITUTE(SUBSTITUTE(TEXT(SOURCE!H964,"????0"),"  ","")," ",""))), "")&amp;
      SUBSTITUTE(SUBSTITUTE(TEXT(SOURCE!H964,"????0"),"  ","")," ","")&amp;","&amp; IF(SOURCE!$T$2-3 &gt;= 0, REPT(" ",SOURCE!$T$2-3-5), "")&amp;
      SOURCE!I964&amp;" | "&amp; IF(SOURCE!$U$2-LEN(SOURCE!I964) &gt;= 0, REPT(" ",SOURCE!$U$2-LEN(SOURCE!I964)), "")&amp;
      SOURCE!J964&amp;      IF(SOURCE!$V$2-LEN(SOURCE!J964) &gt;= 0, REPT(" ",SOURCE!$V$2-LEN(SOURCE!J964)), "")&amp;
  " | "&amp; SOURCE!K964&amp;      IF(SOURCE!$X$2-LEN(SOURCE!K964) &gt;= 0, REPT(" ",SOURCE!$X$2-LEN(SOURCE!K964)), "")&amp;
      "},"&amp;IF(SOURCE!L964&lt;&gt;"",""&amp;SOURCE!L964,"")
 )
)
)</f>
        <v>/*  940 */  { itemToBeCoded,                NOPARAM,                     "",                                            STD_SUP_5,                                     (0 &lt;&lt; TAM_MAX_BITS) |     0, CAT_NONE | SLS_UNCHANGED | US_UNCHANGED},</v>
      </c>
    </row>
    <row r="965" spans="1:1">
      <c r="A965" s="155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",SOURCE!$R$2-LEN(SOURCE!F965)+2), "")&amp;"("&amp;
      SUBSTITUTE(TEXT(SOURCE!G965,"??0"),"  ","")&amp;" &lt;&lt; TAM_MAX_BITS) |"&amp; IF(SOURCE!$S$2-3 &gt;= 0, REPT(" ",SOURCE!$S$2-5+4+1-1-LEN(SUBSTITUTE(SUBSTITUTE(TEXT(SOURCE!H965,"????0"),"  ","")," ",""))), "")&amp;
      SUBSTITUTE(SUBSTITUTE(TEXT(SOURCE!H965,"????0"),"  ","")," ","")&amp;","&amp; IF(SOURCE!$T$2-3 &gt;= 0, REPT(" ",SOURCE!$T$2-3-5), "")&amp;
      SOURCE!I965&amp;" | "&amp; IF(SOURCE!$U$2-LEN(SOURCE!I965) &gt;= 0, REPT(" ",SOURCE!$U$2-LEN(SOURCE!I965)), "")&amp;
      SOURCE!J965&amp;      IF(SOURCE!$V$2-LEN(SOURCE!J965) &gt;= 0, REPT(" ",SOURCE!$V$2-LEN(SOURCE!J965)), "")&amp;
  " | "&amp; SOURCE!K965&amp;      IF(SOURCE!$X$2-LEN(SOURCE!K965) &gt;= 0, REPT(" ",SOURCE!$X$2-LEN(SOURCE!K965)), "")&amp;
      "},"&amp;IF(SOURCE!L965&lt;&gt;"",""&amp;SOURCE!L965,"")
 )
)
)</f>
        <v>/*  941 */  { itemToBeCoded,                NOPARAM,                     "",                                            STD_SUP_6,                                     (0 &lt;&lt; TAM_MAX_BITS) |     0, CAT_NONE | SLS_UNCHANGED | US_UNCHANGED},</v>
      </c>
    </row>
    <row r="966" spans="1:1">
      <c r="A966" s="155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",SOURCE!$R$2-LEN(SOURCE!F966)+2), "")&amp;"("&amp;
      SUBSTITUTE(TEXT(SOURCE!G966,"??0"),"  ","")&amp;" &lt;&lt; TAM_MAX_BITS) |"&amp; IF(SOURCE!$S$2-3 &gt;= 0, REPT(" ",SOURCE!$S$2-5+4+1-1-LEN(SUBSTITUTE(SUBSTITUTE(TEXT(SOURCE!H966,"????0"),"  ","")," ",""))), "")&amp;
      SUBSTITUTE(SUBSTITUTE(TEXT(SOURCE!H966,"????0"),"  ","")," ","")&amp;","&amp; IF(SOURCE!$T$2-3 &gt;= 0, REPT(" ",SOURCE!$T$2-3-5), "")&amp;
      SOURCE!I966&amp;" | "&amp; IF(SOURCE!$U$2-LEN(SOURCE!I966) &gt;= 0, REPT(" ",SOURCE!$U$2-LEN(SOURCE!I966)), "")&amp;
      SOURCE!J966&amp;      IF(SOURCE!$V$2-LEN(SOURCE!J966) &gt;= 0, REPT(" ",SOURCE!$V$2-LEN(SOURCE!J966)), "")&amp;
  " | "&amp; SOURCE!K966&amp;      IF(SOURCE!$X$2-LEN(SOURCE!K966) &gt;= 0, REPT(" ",SOURCE!$X$2-LEN(SOURCE!K966)), "")&amp;
      "},"&amp;IF(SOURCE!L966&lt;&gt;"",""&amp;SOURCE!L966,"")
 )
)
)</f>
        <v>/*  942 */  { itemToBeCoded,                NOPARAM,                     "",                                            STD_SUP_7,                                     (0 &lt;&lt; TAM_MAX_BITS) |     0, CAT_NONE | SLS_UNCHANGED | US_UNCHANGED},</v>
      </c>
    </row>
    <row r="967" spans="1:1">
      <c r="A967" s="155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",SOURCE!$R$2-LEN(SOURCE!F967)+2), "")&amp;"("&amp;
      SUBSTITUTE(TEXT(SOURCE!G967,"??0"),"  ","")&amp;" &lt;&lt; TAM_MAX_BITS) |"&amp; IF(SOURCE!$S$2-3 &gt;= 0, REPT(" ",SOURCE!$S$2-5+4+1-1-LEN(SUBSTITUTE(SUBSTITUTE(TEXT(SOURCE!H967,"????0"),"  ","")," ",""))), "")&amp;
      SUBSTITUTE(SUBSTITUTE(TEXT(SOURCE!H967,"????0"),"  ","")," ","")&amp;","&amp; IF(SOURCE!$T$2-3 &gt;= 0, REPT(" ",SOURCE!$T$2-3-5), "")&amp;
      SOURCE!I967&amp;" | "&amp; IF(SOURCE!$U$2-LEN(SOURCE!I967) &gt;= 0, REPT(" ",SOURCE!$U$2-LEN(SOURCE!I967)), "")&amp;
      SOURCE!J967&amp;      IF(SOURCE!$V$2-LEN(SOURCE!J967) &gt;= 0, REPT(" ",SOURCE!$V$2-LEN(SOURCE!J967)), "")&amp;
  " | "&amp; SOURCE!K967&amp;      IF(SOURCE!$X$2-LEN(SOURCE!K967) &gt;= 0, REPT(" ",SOURCE!$X$2-LEN(SOURCE!K967)), "")&amp;
      "},"&amp;IF(SOURCE!L967&lt;&gt;"",""&amp;SOURCE!L967,"")
 )
)
)</f>
        <v>/*  943 */  { itemToBeCoded,                NOPARAM,                     "",                                            STD_SUP_8,                                     (0 &lt;&lt; TAM_MAX_BITS) |     0, CAT_NONE | SLS_UNCHANGED | US_UNCHANGED},</v>
      </c>
    </row>
    <row r="968" spans="1:1">
      <c r="A968" s="155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",SOURCE!$R$2-LEN(SOURCE!F968)+2), "")&amp;"("&amp;
      SUBSTITUTE(TEXT(SOURCE!G968,"??0"),"  ","")&amp;" &lt;&lt; TAM_MAX_BITS) |"&amp; IF(SOURCE!$S$2-3 &gt;= 0, REPT(" ",SOURCE!$S$2-5+4+1-1-LEN(SUBSTITUTE(SUBSTITUTE(TEXT(SOURCE!H968,"????0"),"  ","")," ",""))), "")&amp;
      SUBSTITUTE(SUBSTITUTE(TEXT(SOURCE!H968,"????0"),"  ","")," ","")&amp;","&amp; IF(SOURCE!$T$2-3 &gt;= 0, REPT(" ",SOURCE!$T$2-3-5), "")&amp;
      SOURCE!I968&amp;" | "&amp; IF(SOURCE!$U$2-LEN(SOURCE!I968) &gt;= 0, REPT(" ",SOURCE!$U$2-LEN(SOURCE!I968)), "")&amp;
      SOURCE!J968&amp;      IF(SOURCE!$V$2-LEN(SOURCE!J968) &gt;= 0, REPT(" ",SOURCE!$V$2-LEN(SOURCE!J968)), "")&amp;
  " | "&amp; SOURCE!K968&amp;      IF(SOURCE!$X$2-LEN(SOURCE!K968) &gt;= 0, REPT(" ",SOURCE!$X$2-LEN(SOURCE!K968)), "")&amp;
      "},"&amp;IF(SOURCE!L968&lt;&gt;"",""&amp;SOURCE!L968,"")
 )
)
)</f>
        <v>/*  944 */  { itemToBeCoded,                NOPARAM,                     "",                                            STD_SUP_9,                                     (0 &lt;&lt; TAM_MAX_BITS) |     0, CAT_NONE | SLS_UNCHANGED | US_UNCHANGED},</v>
      </c>
    </row>
    <row r="969" spans="1:1">
      <c r="A969" s="155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",SOURCE!$R$2-LEN(SOURCE!F969)+2), "")&amp;"("&amp;
      SUBSTITUTE(TEXT(SOURCE!G969,"??0"),"  ","")&amp;" &lt;&lt; TAM_MAX_BITS) |"&amp; IF(SOURCE!$S$2-3 &gt;= 0, REPT(" ",SOURCE!$S$2-5+4+1-1-LEN(SUBSTITUTE(SUBSTITUTE(TEXT(SOURCE!H969,"????0"),"  ","")," ",""))), "")&amp;
      SUBSTITUTE(SUBSTITUTE(TEXT(SOURCE!H969,"????0"),"  ","")," ","")&amp;","&amp; IF(SOURCE!$T$2-3 &gt;= 0, REPT(" ",SOURCE!$T$2-3-5), "")&amp;
      SOURCE!I969&amp;" | "&amp; IF(SOURCE!$U$2-LEN(SOURCE!I969) &gt;= 0, REPT(" ",SOURCE!$U$2-LEN(SOURCE!I969)), "")&amp;
      SOURCE!J969&amp;      IF(SOURCE!$V$2-LEN(SOURCE!J969) &gt;= 0, REPT(" ",SOURCE!$V$2-LEN(SOURCE!J969)), "")&amp;
  " | "&amp; SOURCE!K969&amp;      IF(SOURCE!$X$2-LEN(SOURCE!K969) &gt;= 0, REPT(" ",SOURCE!$X$2-LEN(SOURCE!K969)), "")&amp;
      "},"&amp;IF(SOURCE!L969&lt;&gt;"",""&amp;SOURCE!L969,"")
 )
)
)</f>
        <v>/*  945 */  { itemToBeCoded,                NOPARAM,                     "0945",                                        "0945",                                        (0 &lt;&lt; TAM_MAX_BITS) |     0, CAT_FREE | SLS_UNCHANGED | US_UNCHANGED},</v>
      </c>
    </row>
    <row r="970" spans="1:1">
      <c r="A970" s="155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",SOURCE!$R$2-LEN(SOURCE!F970)+2), "")&amp;"("&amp;
      SUBSTITUTE(TEXT(SOURCE!G970,"??0"),"  ","")&amp;" &lt;&lt; TAM_MAX_BITS) |"&amp; IF(SOURCE!$S$2-3 &gt;= 0, REPT(" ",SOURCE!$S$2-5+4+1-1-LEN(SUBSTITUTE(SUBSTITUTE(TEXT(SOURCE!H970,"????0"),"  ","")," ",""))), "")&amp;
      SUBSTITUTE(SUBSTITUTE(TEXT(SOURCE!H970,"????0"),"  ","")," ","")&amp;","&amp; IF(SOURCE!$T$2-3 &gt;= 0, REPT(" ",SOURCE!$T$2-3-5), "")&amp;
      SOURCE!I970&amp;" | "&amp; IF(SOURCE!$U$2-LEN(SOURCE!I970) &gt;= 0, REPT(" ",SOURCE!$U$2-LEN(SOURCE!I970)), "")&amp;
      SOURCE!J970&amp;      IF(SOURCE!$V$2-LEN(SOURCE!J970) &gt;= 0, REPT(" ",SOURCE!$V$2-LEN(SOURCE!J970)), "")&amp;
  " | "&amp; SOURCE!K970&amp;      IF(SOURCE!$X$2-LEN(SOURCE!K970) &gt;= 0, REPT(" ",SOURCE!$X$2-LEN(SOURCE!K970)), "")&amp;
      "},"&amp;IF(SOURCE!L970&lt;&gt;"",""&amp;SOURCE!L970,"")
 )
)
)</f>
        <v>/*  946 */  { addItemToBuffer,              ITM_SUP_T,                   "",                                            STD_SUP_T,                                     (0 &lt;&lt; TAM_MAX_BITS) |     0, CAT_NONE | SLS_UNCHANGED | US_UNCHANGED},</v>
      </c>
    </row>
    <row r="971" spans="1:1">
      <c r="A971" s="155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",SOURCE!$R$2-LEN(SOURCE!F971)+2), "")&amp;"("&amp;
      SUBSTITUTE(TEXT(SOURCE!G971,"??0"),"  ","")&amp;" &lt;&lt; TAM_MAX_BITS) |"&amp; IF(SOURCE!$S$2-3 &gt;= 0, REPT(" ",SOURCE!$S$2-5+4+1-1-LEN(SUBSTITUTE(SUBSTITUTE(TEXT(SOURCE!H971,"????0"),"  ","")," ",""))), "")&amp;
      SUBSTITUTE(SUBSTITUTE(TEXT(SOURCE!H971,"????0"),"  ","")," ","")&amp;","&amp; IF(SOURCE!$T$2-3 &gt;= 0, REPT(" ",SOURCE!$T$2-3-5), "")&amp;
      SOURCE!I971&amp;" | "&amp; IF(SOURCE!$U$2-LEN(SOURCE!I971) &gt;= 0, REPT(" ",SOURCE!$U$2-LEN(SOURCE!I971)), "")&amp;
      SOURCE!J971&amp;      IF(SOURCE!$V$2-LEN(SOURCE!J971) &gt;= 0, REPT(" ",SOURCE!$V$2-LEN(SOURCE!J971)), "")&amp;
  " | "&amp; SOURCE!K971&amp;      IF(SOURCE!$X$2-LEN(SOURCE!K971) &gt;= 0, REPT(" ",SOURCE!$X$2-LEN(SOURCE!K971)), "")&amp;
      "},"&amp;IF(SOURCE!L971&lt;&gt;"",""&amp;SOURCE!L971,"")
 )
)
)</f>
        <v>/*  947 */  { itemToBeCoded,                NOPARAM,                     "",                                            STD_SUP_a,                                     (0 &lt;&lt; TAM_MAX_BITS) |     0, CAT_NONE | SLS_UNCHANGED | US_UNCHANGED},</v>
      </c>
    </row>
    <row r="972" spans="1:1">
      <c r="A972" s="155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",SOURCE!$R$2-LEN(SOURCE!F972)+2), "")&amp;"("&amp;
      SUBSTITUTE(TEXT(SOURCE!G972,"??0"),"  ","")&amp;" &lt;&lt; TAM_MAX_BITS) |"&amp; IF(SOURCE!$S$2-3 &gt;= 0, REPT(" ",SOURCE!$S$2-5+4+1-1-LEN(SUBSTITUTE(SUBSTITUTE(TEXT(SOURCE!H972,"????0"),"  ","")," ",""))), "")&amp;
      SUBSTITUTE(SUBSTITUTE(TEXT(SOURCE!H972,"????0"),"  ","")," ","")&amp;","&amp; IF(SOURCE!$T$2-3 &gt;= 0, REPT(" ",SOURCE!$T$2-3-5), "")&amp;
      SOURCE!I972&amp;" | "&amp; IF(SOURCE!$U$2-LEN(SOURCE!I972) &gt;= 0, REPT(" ",SOURCE!$U$2-LEN(SOURCE!I972)), "")&amp;
      SOURCE!J972&amp;      IF(SOURCE!$V$2-LEN(SOURCE!J972) &gt;= 0, REPT(" ",SOURCE!$V$2-LEN(SOURCE!J972)), "")&amp;
  " | "&amp; SOURCE!K972&amp;      IF(SOURCE!$X$2-LEN(SOURCE!K972) &gt;= 0, REPT(" ",SOURCE!$X$2-LEN(SOURCE!K972)), "")&amp;
      "},"&amp;IF(SOURCE!L972&lt;&gt;"",""&amp;SOURCE!L972,"")
 )
)
)</f>
        <v>/*  948 */  { itemToBeCoded,                NOPARAM,                     "",                                            STD_SUP_f,                                     (0 &lt;&lt; TAM_MAX_BITS) |     0, CAT_NONE | SLS_UNCHANGED | US_UNCHANGED},</v>
      </c>
    </row>
    <row r="973" spans="1:1">
      <c r="A973" s="155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",SOURCE!$R$2-LEN(SOURCE!F973)+2), "")&amp;"("&amp;
      SUBSTITUTE(TEXT(SOURCE!G973,"??0"),"  ","")&amp;" &lt;&lt; TAM_MAX_BITS) |"&amp; IF(SOURCE!$S$2-3 &gt;= 0, REPT(" ",SOURCE!$S$2-5+4+1-1-LEN(SUBSTITUTE(SUBSTITUTE(TEXT(SOURCE!H973,"????0"),"  ","")," ",""))), "")&amp;
      SUBSTITUTE(SUBSTITUTE(TEXT(SOURCE!H973,"????0"),"  ","")," ","")&amp;","&amp; IF(SOURCE!$T$2-3 &gt;= 0, REPT(" ",SOURCE!$T$2-3-5), "")&amp;
      SOURCE!I973&amp;" | "&amp; IF(SOURCE!$U$2-LEN(SOURCE!I973) &gt;= 0, REPT(" ",SOURCE!$U$2-LEN(SOURCE!I973)), "")&amp;
      SOURCE!J973&amp;      IF(SOURCE!$V$2-LEN(SOURCE!J973) &gt;= 0, REPT(" ",SOURCE!$V$2-LEN(SOURCE!J973)), "")&amp;
  " | "&amp; SOURCE!K973&amp;      IF(SOURCE!$X$2-LEN(SOURCE!K973) &gt;= 0, REPT(" ",SOURCE!$X$2-LEN(SOURCE!K973)), "")&amp;
      "},"&amp;IF(SOURCE!L973&lt;&gt;"",""&amp;SOURCE!L973,"")
 )
)
)</f>
        <v>/*  949 */  { itemToBeCoded,                NOPARAM,                     "",                                            STD_SUP_g,                                     (0 &lt;&lt; TAM_MAX_BITS) |     0, CAT_NONE | SLS_UNCHANGED | US_UNCHANGED},</v>
      </c>
    </row>
    <row r="974" spans="1:1">
      <c r="A974" s="155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",SOURCE!$R$2-LEN(SOURCE!F974)+2), "")&amp;"("&amp;
      SUBSTITUTE(TEXT(SOURCE!G974,"??0"),"  ","")&amp;" &lt;&lt; TAM_MAX_BITS) |"&amp; IF(SOURCE!$S$2-3 &gt;= 0, REPT(" ",SOURCE!$S$2-5+4+1-1-LEN(SUBSTITUTE(SUBSTITUTE(TEXT(SOURCE!H974,"????0"),"  ","")," ",""))), "")&amp;
      SUBSTITUTE(SUBSTITUTE(TEXT(SOURCE!H974,"????0"),"  ","")," ","")&amp;","&amp; IF(SOURCE!$T$2-3 &gt;= 0, REPT(" ",SOURCE!$T$2-3-5), "")&amp;
      SOURCE!I974&amp;" | "&amp; IF(SOURCE!$U$2-LEN(SOURCE!I974) &gt;= 0, REPT(" ",SOURCE!$U$2-LEN(SOURCE!I974)), "")&amp;
      SOURCE!J974&amp;      IF(SOURCE!$V$2-LEN(SOURCE!J974) &gt;= 0, REPT(" ",SOURCE!$V$2-LEN(SOURCE!J974)), "")&amp;
  " | "&amp; SOURCE!K974&amp;      IF(SOURCE!$X$2-LEN(SOURCE!K974) &gt;= 0, REPT(" ",SOURCE!$X$2-LEN(SOURCE!K974)), "")&amp;
      "},"&amp;IF(SOURCE!L974&lt;&gt;"",""&amp;SOURCE!L974,"")
 )
)
)</f>
        <v>/*  950 */  { itemToBeCoded,                NOPARAM,                     "",                                            STD_SUP_h,                                     (0 &lt;&lt; TAM_MAX_BITS) |     0, CAT_NONE | SLS_UNCHANGED | US_UNCHANGED},</v>
      </c>
    </row>
    <row r="975" spans="1:1">
      <c r="A975" s="155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",SOURCE!$R$2-LEN(SOURCE!F975)+2), "")&amp;"("&amp;
      SUBSTITUTE(TEXT(SOURCE!G975,"??0"),"  ","")&amp;" &lt;&lt; TAM_MAX_BITS) |"&amp; IF(SOURCE!$S$2-3 &gt;= 0, REPT(" ",SOURCE!$S$2-5+4+1-1-LEN(SUBSTITUTE(SUBSTITUTE(TEXT(SOURCE!H975,"????0"),"  ","")," ",""))), "")&amp;
      SUBSTITUTE(SUBSTITUTE(TEXT(SOURCE!H975,"????0"),"  ","")," ","")&amp;","&amp; IF(SOURCE!$T$2-3 &gt;= 0, REPT(" ",SOURCE!$T$2-3-5), "")&amp;
      SOURCE!I975&amp;" | "&amp; IF(SOURCE!$U$2-LEN(SOURCE!I975) &gt;= 0, REPT(" ",SOURCE!$U$2-LEN(SOURCE!I975)), "")&amp;
      SOURCE!J975&amp;      IF(SOURCE!$V$2-LEN(SOURCE!J975) &gt;= 0, REPT(" ",SOURCE!$V$2-LEN(SOURCE!J975)), "")&amp;
  " | "&amp; SOURCE!K975&amp;      IF(SOURCE!$X$2-LEN(SOURCE!K975) &gt;= 0, REPT(" ",SOURCE!$X$2-LEN(SOURCE!K975)), "")&amp;
      "},"&amp;IF(SOURCE!L975&lt;&gt;"",""&amp;SOURCE!L975,"")
 )
)
)</f>
        <v>/*  951 */  { itemToBeCoded,                NOPARAM,                     "",                                            STD_SUP_r,                                     (0 &lt;&lt; TAM_MAX_BITS) |     0, CAT_NONE | SLS_UNCHANGED | US_UNCHANGED},</v>
      </c>
    </row>
    <row r="976" spans="1:1">
      <c r="A976" s="155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",SOURCE!$R$2-LEN(SOURCE!F976)+2), "")&amp;"("&amp;
      SUBSTITUTE(TEXT(SOURCE!G976,"??0"),"  ","")&amp;" &lt;&lt; TAM_MAX_BITS) |"&amp; IF(SOURCE!$S$2-3 &gt;= 0, REPT(" ",SOURCE!$S$2-5+4+1-1-LEN(SUBSTITUTE(SUBSTITUTE(TEXT(SOURCE!H976,"????0"),"  ","")," ",""))), "")&amp;
      SUBSTITUTE(SUBSTITUTE(TEXT(SOURCE!H976,"????0"),"  ","")," ","")&amp;","&amp; IF(SOURCE!$T$2-3 &gt;= 0, REPT(" ",SOURCE!$T$2-3-5), "")&amp;
      SOURCE!I976&amp;" | "&amp; IF(SOURCE!$U$2-LEN(SOURCE!I976) &gt;= 0, REPT(" ",SOURCE!$U$2-LEN(SOURCE!I976)), "")&amp;
      SOURCE!J976&amp;      IF(SOURCE!$V$2-LEN(SOURCE!J976) &gt;= 0, REPT(" ",SOURCE!$V$2-LEN(SOURCE!J976)), "")&amp;
  " | "&amp; SOURCE!K976&amp;      IF(SOURCE!$X$2-LEN(SOURCE!K976) &gt;= 0, REPT(" ",SOURCE!$X$2-LEN(SOURCE!K976)), "")&amp;
      "},"&amp;IF(SOURCE!L976&lt;&gt;"",""&amp;SOURCE!L976,"")
 )
)
)</f>
        <v>/*  952 */  { itemToBeCoded,                NOPARAM,                     "",                                            STD_SUP_x,                                     (0 &lt;&lt; TAM_MAX_BITS) |     0, CAT_NONE | SLS_UNCHANGED | US_UNCHANGED},</v>
      </c>
    </row>
    <row r="977" spans="1:1">
      <c r="A977" s="155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",SOURCE!$R$2-LEN(SOURCE!F977)+2), "")&amp;"("&amp;
      SUBSTITUTE(TEXT(SOURCE!G977,"??0"),"  ","")&amp;" &lt;&lt; TAM_MAX_BITS) |"&amp; IF(SOURCE!$S$2-3 &gt;= 0, REPT(" ",SOURCE!$S$2-5+4+1-1-LEN(SUBSTITUTE(SUBSTITUTE(TEXT(SOURCE!H977,"????0"),"  ","")," ",""))), "")&amp;
      SUBSTITUTE(SUBSTITUTE(TEXT(SOURCE!H977,"????0"),"  ","")," ","")&amp;","&amp; IF(SOURCE!$T$2-3 &gt;= 0, REPT(" ",SOURCE!$T$2-3-5), "")&amp;
      SOURCE!I977&amp;" | "&amp; IF(SOURCE!$U$2-LEN(SOURCE!I977) &gt;= 0, REPT(" ",SOURCE!$U$2-LEN(SOURCE!I977)), "")&amp;
      SOURCE!J977&amp;      IF(SOURCE!$V$2-LEN(SOURCE!J977) &gt;= 0, REPT(" ",SOURCE!$V$2-LEN(SOURCE!J977)), "")&amp;
  " | "&amp; SOURCE!K977&amp;      IF(SOURCE!$X$2-LEN(SOURCE!K977) &gt;= 0, REPT(" ",SOURCE!$X$2-LEN(SOURCE!K977)), "")&amp;
      "},"&amp;IF(SOURCE!L977&lt;&gt;"",""&amp;SOURCE!L977,"")
 )
)
)</f>
        <v>/*  953 */  { addItemToBuffer,              ITM_SPACE,                   "",                                            STD_SPACE,                                     (0 &lt;&lt; TAM_MAX_BITS) |     0, CAT_NONE | SLS_UNCHANGED | US_UNCHANGED},</v>
      </c>
    </row>
    <row r="978" spans="1:1">
      <c r="A978" s="155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",SOURCE!$R$2-LEN(SOURCE!F978)+2), "")&amp;"("&amp;
      SUBSTITUTE(TEXT(SOURCE!G978,"??0"),"  ","")&amp;" &lt;&lt; TAM_MAX_BITS) |"&amp; IF(SOURCE!$S$2-3 &gt;= 0, REPT(" ",SOURCE!$S$2-5+4+1-1-LEN(SUBSTITUTE(SUBSTITUTE(TEXT(SOURCE!H978,"????0"),"  ","")," ",""))), "")&amp;
      SUBSTITUTE(SUBSTITUTE(TEXT(SOURCE!H978,"????0"),"  ","")," ","")&amp;","&amp; IF(SOURCE!$T$2-3 &gt;= 0, REPT(" ",SOURCE!$T$2-3-5), "")&amp;
      SOURCE!I978&amp;" | "&amp; IF(SOURCE!$U$2-LEN(SOURCE!I978) &gt;= 0, REPT(" ",SOURCE!$U$2-LEN(SOURCE!I978)), "")&amp;
      SOURCE!J978&amp;      IF(SOURCE!$V$2-LEN(SOURCE!J978) &gt;= 0, REPT(" ",SOURCE!$V$2-LEN(SOURCE!J978)), "")&amp;
  " | "&amp; SOURCE!K978&amp;      IF(SOURCE!$X$2-LEN(SOURCE!K978) &gt;= 0, REPT(" ",SOURCE!$X$2-LEN(SOURCE!K978)), "")&amp;
      "},"&amp;IF(SOURCE!L978&lt;&gt;"",""&amp;SOURCE!L978,"")
 )
)
)</f>
        <v>/*  954 */  { addItemToBuffer,              ITM_EXCLAMATION_MARK,        "",                                            STD_EXCLAMATION_MARK,                          (0 &lt;&lt; TAM_MAX_BITS) |     0, CAT_NONE | SLS_UNCHANGED | US_UNCHANGED},</v>
      </c>
    </row>
    <row r="979" spans="1:1">
      <c r="A979" s="155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",SOURCE!$R$2-LEN(SOURCE!F979)+2), "")&amp;"("&amp;
      SUBSTITUTE(TEXT(SOURCE!G979,"??0"),"  ","")&amp;" &lt;&lt; TAM_MAX_BITS) |"&amp; IF(SOURCE!$S$2-3 &gt;= 0, REPT(" ",SOURCE!$S$2-5+4+1-1-LEN(SUBSTITUTE(SUBSTITUTE(TEXT(SOURCE!H979,"????0"),"  ","")," ",""))), "")&amp;
      SUBSTITUTE(SUBSTITUTE(TEXT(SOURCE!H979,"????0"),"  ","")," ","")&amp;","&amp; IF(SOURCE!$T$2-3 &gt;= 0, REPT(" ",SOURCE!$T$2-3-5), "")&amp;
      SOURCE!I979&amp;" | "&amp; IF(SOURCE!$U$2-LEN(SOURCE!I979) &gt;= 0, REPT(" ",SOURCE!$U$2-LEN(SOURCE!I979)), "")&amp;
      SOURCE!J979&amp;      IF(SOURCE!$V$2-LEN(SOURCE!J979) &gt;= 0, REPT(" ",SOURCE!$V$2-LEN(SOURCE!J979)), "")&amp;
  " | "&amp; SOURCE!K979&amp;      IF(SOURCE!$X$2-LEN(SOURCE!K979) &gt;= 0, REPT(" ",SOURCE!$X$2-LEN(SOURCE!K979)), "")&amp;
      "},"&amp;IF(SOURCE!L979&lt;&gt;"",""&amp;SOURCE!L979,"")
 )
)
)</f>
        <v>/*  955 */  { addItemToBuffer,              ITM_DOUBLE_QUOTE,            "",                                            STD_DOUBLE_QUOTE,                              (0 &lt;&lt; TAM_MAX_BITS) |     0, CAT_NONE | SLS_UNCHANGED | US_UNCHANGED},</v>
      </c>
    </row>
    <row r="980" spans="1:1">
      <c r="A980" s="155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",SOURCE!$R$2-LEN(SOURCE!F980)+2), "")&amp;"("&amp;
      SUBSTITUTE(TEXT(SOURCE!G980,"??0"),"  ","")&amp;" &lt;&lt; TAM_MAX_BITS) |"&amp; IF(SOURCE!$S$2-3 &gt;= 0, REPT(" ",SOURCE!$S$2-5+4+1-1-LEN(SUBSTITUTE(SUBSTITUTE(TEXT(SOURCE!H980,"????0"),"  ","")," ",""))), "")&amp;
      SUBSTITUTE(SUBSTITUTE(TEXT(SOURCE!H980,"????0"),"  ","")," ","")&amp;","&amp; IF(SOURCE!$T$2-3 &gt;= 0, REPT(" ",SOURCE!$T$2-3-5), "")&amp;
      SOURCE!I980&amp;" | "&amp; IF(SOURCE!$U$2-LEN(SOURCE!I980) &gt;= 0, REPT(" ",SOURCE!$U$2-LEN(SOURCE!I980)), "")&amp;
      SOURCE!J980&amp;      IF(SOURCE!$V$2-LEN(SOURCE!J980) &gt;= 0, REPT(" ",SOURCE!$V$2-LEN(SOURCE!J980)), "")&amp;
  " | "&amp; SOURCE!K980&amp;      IF(SOURCE!$X$2-LEN(SOURCE!K980) &gt;= 0, REPT(" ",SOURCE!$X$2-LEN(SOURCE!K980)), "")&amp;
      "},"&amp;IF(SOURCE!L980&lt;&gt;"",""&amp;SOURCE!L980,"")
 )
)
)</f>
        <v>/*  956 */  { addItemToBuffer,              ITM_NUMBER_SIGN,             "",                                            STD_NUMBER_SIGN,                               (0 &lt;&lt; TAM_MAX_BITS) |     0, CAT_NONE | SLS_UNCHANGED | US_UNCHANGED},</v>
      </c>
    </row>
    <row r="981" spans="1:1">
      <c r="A981" s="155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",SOURCE!$R$2-LEN(SOURCE!F981)+2), "")&amp;"("&amp;
      SUBSTITUTE(TEXT(SOURCE!G981,"??0"),"  ","")&amp;" &lt;&lt; TAM_MAX_BITS) |"&amp; IF(SOURCE!$S$2-3 &gt;= 0, REPT(" ",SOURCE!$S$2-5+4+1-1-LEN(SUBSTITUTE(SUBSTITUTE(TEXT(SOURCE!H981,"????0"),"  ","")," ",""))), "")&amp;
      SUBSTITUTE(SUBSTITUTE(TEXT(SOURCE!H981,"????0"),"  ","")," ","")&amp;","&amp; IF(SOURCE!$T$2-3 &gt;= 0, REPT(" ",SOURCE!$T$2-3-5), "")&amp;
      SOURCE!I981&amp;" | "&amp; IF(SOURCE!$U$2-LEN(SOURCE!I981) &gt;= 0, REPT(" ",SOURCE!$U$2-LEN(SOURCE!I981)), "")&amp;
      SOURCE!J981&amp;      IF(SOURCE!$V$2-LEN(SOURCE!J981) &gt;= 0, REPT(" ",SOURCE!$V$2-LEN(SOURCE!J981)), "")&amp;
  " | "&amp; SOURCE!K981&amp;      IF(SOURCE!$X$2-LEN(SOURCE!K981) &gt;= 0, REPT(" ",SOURCE!$X$2-LEN(SOURCE!K981)), "")&amp;
      "},"&amp;IF(SOURCE!L981&lt;&gt;"",""&amp;SOURCE!L981,"")
 )
)
)</f>
        <v>/*  957 */  { addItemToBuffer,              ITM_DOLLAR,                  "",                                            STD_DOLLAR,                                    (0 &lt;&lt; TAM_MAX_BITS) |     0, CAT_NONE | SLS_UNCHANGED | US_UNCHANGED},</v>
      </c>
    </row>
    <row r="982" spans="1:1">
      <c r="A982" s="155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",SOURCE!$R$2-LEN(SOURCE!F982)+2), "")&amp;"("&amp;
      SUBSTITUTE(TEXT(SOURCE!G982,"??0"),"  ","")&amp;" &lt;&lt; TAM_MAX_BITS) |"&amp; IF(SOURCE!$S$2-3 &gt;= 0, REPT(" ",SOURCE!$S$2-5+4+1-1-LEN(SUBSTITUTE(SUBSTITUTE(TEXT(SOURCE!H982,"????0"),"  ","")," ",""))), "")&amp;
      SUBSTITUTE(SUBSTITUTE(TEXT(SOURCE!H982,"????0"),"  ","")," ","")&amp;","&amp; IF(SOURCE!$T$2-3 &gt;= 0, REPT(" ",SOURCE!$T$2-3-5), "")&amp;
      SOURCE!I982&amp;" | "&amp; IF(SOURCE!$U$2-LEN(SOURCE!I982) &gt;= 0, REPT(" ",SOURCE!$U$2-LEN(SOURCE!I982)), "")&amp;
      SOURCE!J982&amp;      IF(SOURCE!$V$2-LEN(SOURCE!J982) &gt;= 0, REPT(" ",SOURCE!$V$2-LEN(SOURCE!J982)), "")&amp;
  " | "&amp; SOURCE!K982&amp;      IF(SOURCE!$X$2-LEN(SOURCE!K982) &gt;= 0, REPT(" ",SOURCE!$X$2-LEN(SOURCE!K982)), "")&amp;
      "},"&amp;IF(SOURCE!L982&lt;&gt;"",""&amp;SOURCE!L982,"")
 )
)
)</f>
        <v>/*  958 */  { addItemToBuffer,              ITM_PERCENT,                 "",                                            STD_PERCENT,                                   (0 &lt;&lt; TAM_MAX_BITS) |     0, CAT_NONE | SLS_UNCHANGED | US_UNCHANGED},</v>
      </c>
    </row>
    <row r="983" spans="1:1">
      <c r="A983" s="155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",SOURCE!$R$2-LEN(SOURCE!F983)+2), "")&amp;"("&amp;
      SUBSTITUTE(TEXT(SOURCE!G983,"??0"),"  ","")&amp;" &lt;&lt; TAM_MAX_BITS) |"&amp; IF(SOURCE!$S$2-3 &gt;= 0, REPT(" ",SOURCE!$S$2-5+4+1-1-LEN(SUBSTITUTE(SUBSTITUTE(TEXT(SOURCE!H983,"????0"),"  ","")," ",""))), "")&amp;
      SUBSTITUTE(SUBSTITUTE(TEXT(SOURCE!H983,"????0"),"  ","")," ","")&amp;","&amp; IF(SOURCE!$T$2-3 &gt;= 0, REPT(" ",SOURCE!$T$2-3-5), "")&amp;
      SOURCE!I983&amp;" | "&amp; IF(SOURCE!$U$2-LEN(SOURCE!I983) &gt;= 0, REPT(" ",SOURCE!$U$2-LEN(SOURCE!I983)), "")&amp;
      SOURCE!J983&amp;      IF(SOURCE!$V$2-LEN(SOURCE!J983) &gt;= 0, REPT(" ",SOURCE!$V$2-LEN(SOURCE!J983)), "")&amp;
  " | "&amp; SOURCE!K983&amp;      IF(SOURCE!$X$2-LEN(SOURCE!K983) &gt;= 0, REPT(" ",SOURCE!$X$2-LEN(SOURCE!K983)), "")&amp;
      "},"&amp;IF(SOURCE!L983&lt;&gt;"",""&amp;SOURCE!L983,"")
 )
)
)</f>
        <v>/*  959 */  { addItemToBuffer,              ITM_AMPERSAND,               "",                                            STD_AMPERSAND,                                 (0 &lt;&lt; TAM_MAX_BITS) |     0, CAT_NONE | SLS_UNCHANGED | US_UNCHANGED},</v>
      </c>
    </row>
    <row r="984" spans="1:1">
      <c r="A984" s="155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",SOURCE!$R$2-LEN(SOURCE!F984)+2), "")&amp;"("&amp;
      SUBSTITUTE(TEXT(SOURCE!G984,"??0"),"  ","")&amp;" &lt;&lt; TAM_MAX_BITS) |"&amp; IF(SOURCE!$S$2-3 &gt;= 0, REPT(" ",SOURCE!$S$2-5+4+1-1-LEN(SUBSTITUTE(SUBSTITUTE(TEXT(SOURCE!H984,"????0"),"  ","")," ",""))), "")&amp;
      SUBSTITUTE(SUBSTITUTE(TEXT(SOURCE!H984,"????0"),"  ","")," ","")&amp;","&amp; IF(SOURCE!$T$2-3 &gt;= 0, REPT(" ",SOURCE!$T$2-3-5), "")&amp;
      SOURCE!I984&amp;" | "&amp; IF(SOURCE!$U$2-LEN(SOURCE!I984) &gt;= 0, REPT(" ",SOURCE!$U$2-LEN(SOURCE!I984)), "")&amp;
      SOURCE!J984&amp;      IF(SOURCE!$V$2-LEN(SOURCE!J984) &gt;= 0, REPT(" ",SOURCE!$V$2-LEN(SOURCE!J984)), "")&amp;
  " | "&amp; SOURCE!K984&amp;      IF(SOURCE!$X$2-LEN(SOURCE!K984) &gt;= 0, REPT(" ",SOURCE!$X$2-LEN(SOURCE!K984)), "")&amp;
      "},"&amp;IF(SOURCE!L984&lt;&gt;"",""&amp;SOURCE!L984,"")
 )
)
)</f>
        <v>/*  960 */  { addItemToBuffer,              ITM_QUOTE,                   "",                                            STD_QUOTE,                                     (0 &lt;&lt; TAM_MAX_BITS) |     0, CAT_NONE | SLS_UNCHANGED | US_UNCHANGED},</v>
      </c>
    </row>
    <row r="985" spans="1:1">
      <c r="A985" s="155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",SOURCE!$R$2-LEN(SOURCE!F985)+2), "")&amp;"("&amp;
      SUBSTITUTE(TEXT(SOURCE!G985,"??0"),"  ","")&amp;" &lt;&lt; TAM_MAX_BITS) |"&amp; IF(SOURCE!$S$2-3 &gt;= 0, REPT(" ",SOURCE!$S$2-5+4+1-1-LEN(SUBSTITUTE(SUBSTITUTE(TEXT(SOURCE!H985,"????0"),"  ","")," ",""))), "")&amp;
      SUBSTITUTE(SUBSTITUTE(TEXT(SOURCE!H985,"????0"),"  ","")," ","")&amp;","&amp; IF(SOURCE!$T$2-3 &gt;= 0, REPT(" ",SOURCE!$T$2-3-5), "")&amp;
      SOURCE!I985&amp;" | "&amp; IF(SOURCE!$U$2-LEN(SOURCE!I985) &gt;= 0, REPT(" ",SOURCE!$U$2-LEN(SOURCE!I985)), "")&amp;
      SOURCE!J985&amp;      IF(SOURCE!$V$2-LEN(SOURCE!J985) &gt;= 0, REPT(" ",SOURCE!$V$2-LEN(SOURCE!J985)), "")&amp;
  " | "&amp; SOURCE!K985&amp;      IF(SOURCE!$X$2-LEN(SOURCE!K985) &gt;= 0, REPT(" ",SOURCE!$X$2-LEN(SOURCE!K985)), "")&amp;
      "},"&amp;IF(SOURCE!L985&lt;&gt;"",""&amp;SOURCE!L985,"")
 )
)
)</f>
        <v>/*  961 */  { addItemToBuffer,              ITM_LEFT_PARENTHESIS,        "",                                            STD_LEFT_PARENTHESIS,                          (0 &lt;&lt; TAM_MAX_BITS) |     0, CAT_NONE | SLS_UNCHANGED | US_UNCHANGED},</v>
      </c>
    </row>
    <row r="986" spans="1:1">
      <c r="A986" s="155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",SOURCE!$R$2-LEN(SOURCE!F986)+2), "")&amp;"("&amp;
      SUBSTITUTE(TEXT(SOURCE!G986,"??0"),"  ","")&amp;" &lt;&lt; TAM_MAX_BITS) |"&amp; IF(SOURCE!$S$2-3 &gt;= 0, REPT(" ",SOURCE!$S$2-5+4+1-1-LEN(SUBSTITUTE(SUBSTITUTE(TEXT(SOURCE!H986,"????0"),"  ","")," ",""))), "")&amp;
      SUBSTITUTE(SUBSTITUTE(TEXT(SOURCE!H986,"????0"),"  ","")," ","")&amp;","&amp; IF(SOURCE!$T$2-3 &gt;= 0, REPT(" ",SOURCE!$T$2-3-5), "")&amp;
      SOURCE!I986&amp;" | "&amp; IF(SOURCE!$U$2-LEN(SOURCE!I986) &gt;= 0, REPT(" ",SOURCE!$U$2-LEN(SOURCE!I986)), "")&amp;
      SOURCE!J986&amp;      IF(SOURCE!$V$2-LEN(SOURCE!J986) &gt;= 0, REPT(" ",SOURCE!$V$2-LEN(SOURCE!J986)), "")&amp;
  " | "&amp; SOURCE!K986&amp;      IF(SOURCE!$X$2-LEN(SOURCE!K986) &gt;= 0, REPT(" ",SOURCE!$X$2-LEN(SOURCE!K986)), "")&amp;
      "},"&amp;IF(SOURCE!L986&lt;&gt;"",""&amp;SOURCE!L986,"")
 )
)
)</f>
        <v>/*  962 */  { addItemToBuffer,              ITM_RIGHT_PARENTHESIS,       "",                                            STD_RIGHT_PARENTHESIS,                         (0 &lt;&lt; TAM_MAX_BITS) |     0, CAT_NONE | SLS_UNCHANGED | US_UNCHANGED},</v>
      </c>
    </row>
    <row r="987" spans="1:1">
      <c r="A987" s="155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",SOURCE!$R$2-LEN(SOURCE!F987)+2), "")&amp;"("&amp;
      SUBSTITUTE(TEXT(SOURCE!G987,"??0"),"  ","")&amp;" &lt;&lt; TAM_MAX_BITS) |"&amp; IF(SOURCE!$S$2-3 &gt;= 0, REPT(" ",SOURCE!$S$2-5+4+1-1-LEN(SUBSTITUTE(SUBSTITUTE(TEXT(SOURCE!H987,"????0"),"  ","")," ",""))), "")&amp;
      SUBSTITUTE(SUBSTITUTE(TEXT(SOURCE!H987,"????0"),"  ","")," ","")&amp;","&amp; IF(SOURCE!$T$2-3 &gt;= 0, REPT(" ",SOURCE!$T$2-3-5), "")&amp;
      SOURCE!I987&amp;" | "&amp; IF(SOURCE!$U$2-LEN(SOURCE!I987) &gt;= 0, REPT(" ",SOURCE!$U$2-LEN(SOURCE!I987)), "")&amp;
      SOURCE!J987&amp;      IF(SOURCE!$V$2-LEN(SOURCE!J987) &gt;= 0, REPT(" ",SOURCE!$V$2-LEN(SOURCE!J987)), "")&amp;
  " | "&amp; SOURCE!K987&amp;      IF(SOURCE!$X$2-LEN(SOURCE!K987) &gt;= 0, REPT(" ",SOURCE!$X$2-LEN(SOURCE!K987)), "")&amp;
      "},"&amp;IF(SOURCE!L987&lt;&gt;"",""&amp;SOURCE!L987,"")
 )
)
)</f>
        <v>/*  963 */  { addItemToBuffer,              ITM_ASTERISK,                "",                                            STD_ASTERISK,                                  (0 &lt;&lt; TAM_MAX_BITS) |     0, CAT_NONE | SLS_UNCHANGED | US_UNCHANGED},</v>
      </c>
    </row>
    <row r="988" spans="1:1">
      <c r="A988" s="155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",SOURCE!$R$2-LEN(SOURCE!F988)+2), "")&amp;"("&amp;
      SUBSTITUTE(TEXT(SOURCE!G988,"??0"),"  ","")&amp;" &lt;&lt; TAM_MAX_BITS) |"&amp; IF(SOURCE!$S$2-3 &gt;= 0, REPT(" ",SOURCE!$S$2-5+4+1-1-LEN(SUBSTITUTE(SUBSTITUTE(TEXT(SOURCE!H988,"????0"),"  ","")," ",""))), "")&amp;
      SUBSTITUTE(SUBSTITUTE(TEXT(SOURCE!H988,"????0"),"  ","")," ","")&amp;","&amp; IF(SOURCE!$T$2-3 &gt;= 0, REPT(" ",SOURCE!$T$2-3-5), "")&amp;
      SOURCE!I988&amp;" | "&amp; IF(SOURCE!$U$2-LEN(SOURCE!I988) &gt;= 0, REPT(" ",SOURCE!$U$2-LEN(SOURCE!I988)), "")&amp;
      SOURCE!J988&amp;      IF(SOURCE!$V$2-LEN(SOURCE!J988) &gt;= 0, REPT(" ",SOURCE!$V$2-LEN(SOURCE!J988)), "")&amp;
  " | "&amp; SOURCE!K988&amp;      IF(SOURCE!$X$2-LEN(SOURCE!K988) &gt;= 0, REPT(" ",SOURCE!$X$2-LEN(SOURCE!K988)), "")&amp;
      "},"&amp;IF(SOURCE!L988&lt;&gt;"",""&amp;SOURCE!L988,"")
 )
)
)</f>
        <v>/*  964 */  { itemToBeCoded,                NOPARAM,                     "0964",                                        "0964",                                        (0 &lt;&lt; TAM_MAX_BITS) |     0, CAT_FREE | SLS_UNCHANGED | US_UNCHANGED},</v>
      </c>
    </row>
    <row r="989" spans="1:1">
      <c r="A989" s="155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",SOURCE!$R$2-LEN(SOURCE!F989)+2), "")&amp;"("&amp;
      SUBSTITUTE(TEXT(SOURCE!G989,"??0"),"  ","")&amp;" &lt;&lt; TAM_MAX_BITS) |"&amp; IF(SOURCE!$S$2-3 &gt;= 0, REPT(" ",SOURCE!$S$2-5+4+1-1-LEN(SUBSTITUTE(SUBSTITUTE(TEXT(SOURCE!H989,"????0"),"  ","")," ",""))), "")&amp;
      SUBSTITUTE(SUBSTITUTE(TEXT(SOURCE!H989,"????0"),"  ","")," ","")&amp;","&amp; IF(SOURCE!$T$2-3 &gt;= 0, REPT(" ",SOURCE!$T$2-3-5), "")&amp;
      SOURCE!I989&amp;" | "&amp; IF(SOURCE!$U$2-LEN(SOURCE!I989) &gt;= 0, REPT(" ",SOURCE!$U$2-LEN(SOURCE!I989)), "")&amp;
      SOURCE!J989&amp;      IF(SOURCE!$V$2-LEN(SOURCE!J989) &gt;= 0, REPT(" ",SOURCE!$V$2-LEN(SOURCE!J989)), "")&amp;
  " | "&amp; SOURCE!K989&amp;      IF(SOURCE!$X$2-LEN(SOURCE!K989) &gt;= 0, REPT(" ",SOURCE!$X$2-LEN(SOURCE!K989)), "")&amp;
      "},"&amp;IF(SOURCE!L989&lt;&gt;"",""&amp;SOURCE!L989,"")
 )
)
)</f>
        <v>/*  965 */  { addItemToBuffer,              ITM_PLUS,                    "",                                            STD_PLUS,                                      (0 &lt;&lt; TAM_MAX_BITS) |     0, CAT_NONE | SLS_UNCHANGED | US_UNCHANGED},</v>
      </c>
    </row>
    <row r="990" spans="1:1">
      <c r="A990" s="155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",SOURCE!$R$2-LEN(SOURCE!F990)+2), "")&amp;"("&amp;
      SUBSTITUTE(TEXT(SOURCE!G990,"??0"),"  ","")&amp;" &lt;&lt; TAM_MAX_BITS) |"&amp; IF(SOURCE!$S$2-3 &gt;= 0, REPT(" ",SOURCE!$S$2-5+4+1-1-LEN(SUBSTITUTE(SUBSTITUTE(TEXT(SOURCE!H990,"????0"),"  ","")," ",""))), "")&amp;
      SUBSTITUTE(SUBSTITUTE(TEXT(SOURCE!H990,"????0"),"  ","")," ","")&amp;","&amp; IF(SOURCE!$T$2-3 &gt;= 0, REPT(" ",SOURCE!$T$2-3-5), "")&amp;
      SOURCE!I990&amp;" | "&amp; IF(SOURCE!$U$2-LEN(SOURCE!I990) &gt;= 0, REPT(" ",SOURCE!$U$2-LEN(SOURCE!I990)), "")&amp;
      SOURCE!J990&amp;      IF(SOURCE!$V$2-LEN(SOURCE!J990) &gt;= 0, REPT(" ",SOURCE!$V$2-LEN(SOURCE!J990)), "")&amp;
  " | "&amp; SOURCE!K990&amp;      IF(SOURCE!$X$2-LEN(SOURCE!K990) &gt;= 0, REPT(" ",SOURCE!$X$2-LEN(SOURCE!K990)), "")&amp;
      "},"&amp;IF(SOURCE!L990&lt;&gt;"",""&amp;SOURCE!L990,"")
 )
)
)</f>
        <v>/*  966 */  { addItemToBuffer,              ITM_COMMA,                   "",                                            STD_COMMA,                                     (0 &lt;&lt; TAM_MAX_BITS) |     0, CAT_NONE | SLS_UNCHANGED | US_UNCHANGED},</v>
      </c>
    </row>
    <row r="991" spans="1:1">
      <c r="A991" s="155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",SOURCE!$R$2-LEN(SOURCE!F991)+2), "")&amp;"("&amp;
      SUBSTITUTE(TEXT(SOURCE!G991,"??0"),"  ","")&amp;" &lt;&lt; TAM_MAX_BITS) |"&amp; IF(SOURCE!$S$2-3 &gt;= 0, REPT(" ",SOURCE!$S$2-5+4+1-1-LEN(SUBSTITUTE(SUBSTITUTE(TEXT(SOURCE!H991,"????0"),"  ","")," ",""))), "")&amp;
      SUBSTITUTE(SUBSTITUTE(TEXT(SOURCE!H991,"????0"),"  ","")," ","")&amp;","&amp; IF(SOURCE!$T$2-3 &gt;= 0, REPT(" ",SOURCE!$T$2-3-5), "")&amp;
      SOURCE!I991&amp;" | "&amp; IF(SOURCE!$U$2-LEN(SOURCE!I991) &gt;= 0, REPT(" ",SOURCE!$U$2-LEN(SOURCE!I991)), "")&amp;
      SOURCE!J991&amp;      IF(SOURCE!$V$2-LEN(SOURCE!J991) &gt;= 0, REPT(" ",SOURCE!$V$2-LEN(SOURCE!J991)), "")&amp;
  " | "&amp; SOURCE!K991&amp;      IF(SOURCE!$X$2-LEN(SOURCE!K991) &gt;= 0, REPT(" ",SOURCE!$X$2-LEN(SOURCE!K991)), "")&amp;
      "},"&amp;IF(SOURCE!L991&lt;&gt;"",""&amp;SOURCE!L991,"")
 )
)
)</f>
        <v>/*  967 */  { addItemToBuffer,              ITM_MINUS,                   "",                                            STD_MINUS,                                     (0 &lt;&lt; TAM_MAX_BITS) |     0, CAT_NONE | SLS_UNCHANGED | US_UNCHANGED},</v>
      </c>
    </row>
    <row r="992" spans="1:1">
      <c r="A992" s="155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",SOURCE!$R$2-LEN(SOURCE!F992)+2), "")&amp;"("&amp;
      SUBSTITUTE(TEXT(SOURCE!G992,"??0"),"  ","")&amp;" &lt;&lt; TAM_MAX_BITS) |"&amp; IF(SOURCE!$S$2-3 &gt;= 0, REPT(" ",SOURCE!$S$2-5+4+1-1-LEN(SUBSTITUTE(SUBSTITUTE(TEXT(SOURCE!H992,"????0"),"  ","")," ",""))), "")&amp;
      SUBSTITUTE(SUBSTITUTE(TEXT(SOURCE!H992,"????0"),"  ","")," ","")&amp;","&amp; IF(SOURCE!$T$2-3 &gt;= 0, REPT(" ",SOURCE!$T$2-3-5), "")&amp;
      SOURCE!I992&amp;" | "&amp; IF(SOURCE!$U$2-LEN(SOURCE!I992) &gt;= 0, REPT(" ",SOURCE!$U$2-LEN(SOURCE!I992)), "")&amp;
      SOURCE!J992&amp;      IF(SOURCE!$V$2-LEN(SOURCE!J992) &gt;= 0, REPT(" ",SOURCE!$V$2-LEN(SOURCE!J992)), "")&amp;
  " | "&amp; SOURCE!K992&amp;      IF(SOURCE!$X$2-LEN(SOURCE!K992) &gt;= 0, REPT(" ",SOURCE!$X$2-LEN(SOURCE!K992)), "")&amp;
      "},"&amp;IF(SOURCE!L992&lt;&gt;"",""&amp;SOURCE!L992,"")
 )
)
)</f>
        <v>/*  968 */  { addItemToBuffer,              ITM_PERIOD,                  "",                                            STD_PERIOD,                                    (0 &lt;&lt; TAM_MAX_BITS) |     0, CAT_NONE | SLS_UNCHANGED | US_UNCHANGED},</v>
      </c>
    </row>
    <row r="993" spans="1:1">
      <c r="A993" s="155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",SOURCE!$R$2-LEN(SOURCE!F993)+2), "")&amp;"("&amp;
      SUBSTITUTE(TEXT(SOURCE!G993,"??0"),"  ","")&amp;" &lt;&lt; TAM_MAX_BITS) |"&amp; IF(SOURCE!$S$2-3 &gt;= 0, REPT(" ",SOURCE!$S$2-5+4+1-1-LEN(SUBSTITUTE(SUBSTITUTE(TEXT(SOURCE!H993,"????0"),"  ","")," ",""))), "")&amp;
      SUBSTITUTE(SUBSTITUTE(TEXT(SOURCE!H993,"????0"),"  ","")," ","")&amp;","&amp; IF(SOURCE!$T$2-3 &gt;= 0, REPT(" ",SOURCE!$T$2-3-5), "")&amp;
      SOURCE!I993&amp;" | "&amp; IF(SOURCE!$U$2-LEN(SOURCE!I993) &gt;= 0, REPT(" ",SOURCE!$U$2-LEN(SOURCE!I993)), "")&amp;
      SOURCE!J993&amp;      IF(SOURCE!$V$2-LEN(SOURCE!J993) &gt;= 0, REPT(" ",SOURCE!$V$2-LEN(SOURCE!J993)), "")&amp;
  " | "&amp; SOURCE!K993&amp;      IF(SOURCE!$X$2-LEN(SOURCE!K993) &gt;= 0, REPT(" ",SOURCE!$X$2-LEN(SOURCE!K993)), "")&amp;
      "},"&amp;IF(SOURCE!L993&lt;&gt;"",""&amp;SOURCE!L993,"")
 )
)
)</f>
        <v>/*  969 */  { addItemToBuffer,              ITM_SLASH,                   "",                                            STD_SLASH,                                     (0 &lt;&lt; TAM_MAX_BITS) |     0, CAT_NONE | SLS_UNCHANGED | US_UNCHANGED},</v>
      </c>
    </row>
    <row r="994" spans="1:1">
      <c r="A994" s="155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",SOURCE!$R$2-LEN(SOURCE!F994)+2), "")&amp;"("&amp;
      SUBSTITUTE(TEXT(SOURCE!G994,"??0"),"  ","")&amp;" &lt;&lt; TAM_MAX_BITS) |"&amp; IF(SOURCE!$S$2-3 &gt;= 0, REPT(" ",SOURCE!$S$2-5+4+1-1-LEN(SUBSTITUTE(SUBSTITUTE(TEXT(SOURCE!H994,"????0"),"  ","")," ",""))), "")&amp;
      SUBSTITUTE(SUBSTITUTE(TEXT(SOURCE!H994,"????0"),"  ","")," ","")&amp;","&amp; IF(SOURCE!$T$2-3 &gt;= 0, REPT(" ",SOURCE!$T$2-3-5), "")&amp;
      SOURCE!I994&amp;" | "&amp; IF(SOURCE!$U$2-LEN(SOURCE!I994) &gt;= 0, REPT(" ",SOURCE!$U$2-LEN(SOURCE!I994)), "")&amp;
      SOURCE!J994&amp;      IF(SOURCE!$V$2-LEN(SOURCE!J994) &gt;= 0, REPT(" ",SOURCE!$V$2-LEN(SOURCE!J994)), "")&amp;
  " | "&amp; SOURCE!K994&amp;      IF(SOURCE!$X$2-LEN(SOURCE!K994) &gt;= 0, REPT(" ",SOURCE!$X$2-LEN(SOURCE!K994)), "")&amp;
      "},"&amp;IF(SOURCE!L994&lt;&gt;"",""&amp;SOURCE!L994,"")
 )
)
)</f>
        <v>/*  970 */  { addItemToBuffer,              ITM_COLON,                   "",                                            STD_COLON,                                     (0 &lt;&lt; TAM_MAX_BITS) |     0, CAT_NONE | SLS_UNCHANGED | US_UNCHANGED},</v>
      </c>
    </row>
    <row r="995" spans="1:1">
      <c r="A995" s="155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",SOURCE!$R$2-LEN(SOURCE!F995)+2), "")&amp;"("&amp;
      SUBSTITUTE(TEXT(SOURCE!G995,"??0"),"  ","")&amp;" &lt;&lt; TAM_MAX_BITS) |"&amp; IF(SOURCE!$S$2-3 &gt;= 0, REPT(" ",SOURCE!$S$2-5+4+1-1-LEN(SUBSTITUTE(SUBSTITUTE(TEXT(SOURCE!H995,"????0"),"  ","")," ",""))), "")&amp;
      SUBSTITUTE(SUBSTITUTE(TEXT(SOURCE!H995,"????0"),"  ","")," ","")&amp;","&amp; IF(SOURCE!$T$2-3 &gt;= 0, REPT(" ",SOURCE!$T$2-3-5), "")&amp;
      SOURCE!I995&amp;" | "&amp; IF(SOURCE!$U$2-LEN(SOURCE!I995) &gt;= 0, REPT(" ",SOURCE!$U$2-LEN(SOURCE!I995)), "")&amp;
      SOURCE!J995&amp;      IF(SOURCE!$V$2-LEN(SOURCE!J995) &gt;= 0, REPT(" ",SOURCE!$V$2-LEN(SOURCE!J995)), "")&amp;
  " | "&amp; SOURCE!K995&amp;      IF(SOURCE!$X$2-LEN(SOURCE!K995) &gt;= 0, REPT(" ",SOURCE!$X$2-LEN(SOURCE!K995)), "")&amp;
      "},"&amp;IF(SOURCE!L995&lt;&gt;"",""&amp;SOURCE!L995,"")
 )
)
)</f>
        <v>/*  971 */  { addItemToBuffer,              ITM_SEMICOLON,               "",                                            STD_SEMICOLON,                                 (0 &lt;&lt; TAM_MAX_BITS) |     0, CAT_NONE | SLS_UNCHANGED | US_UNCHANGED},</v>
      </c>
    </row>
    <row r="996" spans="1:1">
      <c r="A996" s="155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",SOURCE!$R$2-LEN(SOURCE!F996)+2), "")&amp;"("&amp;
      SUBSTITUTE(TEXT(SOURCE!G996,"??0"),"  ","")&amp;" &lt;&lt; TAM_MAX_BITS) |"&amp; IF(SOURCE!$S$2-3 &gt;= 0, REPT(" ",SOURCE!$S$2-5+4+1-1-LEN(SUBSTITUTE(SUBSTITUTE(TEXT(SOURCE!H996,"????0"),"  ","")," ",""))), "")&amp;
      SUBSTITUTE(SUBSTITUTE(TEXT(SOURCE!H996,"????0"),"  ","")," ","")&amp;","&amp; IF(SOURCE!$T$2-3 &gt;= 0, REPT(" ",SOURCE!$T$2-3-5), "")&amp;
      SOURCE!I996&amp;" | "&amp; IF(SOURCE!$U$2-LEN(SOURCE!I996) &gt;= 0, REPT(" ",SOURCE!$U$2-LEN(SOURCE!I996)), "")&amp;
      SOURCE!J996&amp;      IF(SOURCE!$V$2-LEN(SOURCE!J996) &gt;= 0, REPT(" ",SOURCE!$V$2-LEN(SOURCE!J996)), "")&amp;
  " | "&amp; SOURCE!K996&amp;      IF(SOURCE!$X$2-LEN(SOURCE!K996) &gt;= 0, REPT(" ",SOURCE!$X$2-LEN(SOURCE!K996)), "")&amp;
      "},"&amp;IF(SOURCE!L996&lt;&gt;"",""&amp;SOURCE!L996,"")
 )
)
)</f>
        <v>/*  972 */  { addItemToBuffer,              ITM_LESS_THAN,               "",                                            STD_LESS_THAN,                                 (0 &lt;&lt; TAM_MAX_BITS) |     0, CAT_NONE | SLS_UNCHANGED | US_UNCHANGED},</v>
      </c>
    </row>
    <row r="997" spans="1:1">
      <c r="A997" s="155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",SOURCE!$R$2-LEN(SOURCE!F997)+2), "")&amp;"("&amp;
      SUBSTITUTE(TEXT(SOURCE!G997,"??0"),"  ","")&amp;" &lt;&lt; TAM_MAX_BITS) |"&amp; IF(SOURCE!$S$2-3 &gt;= 0, REPT(" ",SOURCE!$S$2-5+4+1-1-LEN(SUBSTITUTE(SUBSTITUTE(TEXT(SOURCE!H997,"????0"),"  ","")," ",""))), "")&amp;
      SUBSTITUTE(SUBSTITUTE(TEXT(SOURCE!H997,"????0"),"  ","")," ","")&amp;","&amp; IF(SOURCE!$T$2-3 &gt;= 0, REPT(" ",SOURCE!$T$2-3-5), "")&amp;
      SOURCE!I997&amp;" | "&amp; IF(SOURCE!$U$2-LEN(SOURCE!I997) &gt;= 0, REPT(" ",SOURCE!$U$2-LEN(SOURCE!I997)), "")&amp;
      SOURCE!J997&amp;      IF(SOURCE!$V$2-LEN(SOURCE!J997) &gt;= 0, REPT(" ",SOURCE!$V$2-LEN(SOURCE!J997)), "")&amp;
  " | "&amp; SOURCE!K997&amp;      IF(SOURCE!$X$2-LEN(SOURCE!K997) &gt;= 0, REPT(" ",SOURCE!$X$2-LEN(SOURCE!K997)), "")&amp;
      "},"&amp;IF(SOURCE!L997&lt;&gt;"",""&amp;SOURCE!L997,"")
 )
)
)</f>
        <v>/*  973 */  { addItemToBuffer,              ITM_EQUAL,                   "",                                            STD_EQUAL,                                     (0 &lt;&lt; TAM_MAX_BITS) |     0, CAT_NONE | SLS_UNCHANGED | US_UNCHANGED},</v>
      </c>
    </row>
    <row r="998" spans="1:1">
      <c r="A998" s="155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",SOURCE!$R$2-LEN(SOURCE!F998)+2), "")&amp;"("&amp;
      SUBSTITUTE(TEXT(SOURCE!G998,"??0"),"  ","")&amp;" &lt;&lt; TAM_MAX_BITS) |"&amp; IF(SOURCE!$S$2-3 &gt;= 0, REPT(" ",SOURCE!$S$2-5+4+1-1-LEN(SUBSTITUTE(SUBSTITUTE(TEXT(SOURCE!H998,"????0"),"  ","")," ",""))), "")&amp;
      SUBSTITUTE(SUBSTITUTE(TEXT(SOURCE!H998,"????0"),"  ","")," ","")&amp;","&amp; IF(SOURCE!$T$2-3 &gt;= 0, REPT(" ",SOURCE!$T$2-3-5), "")&amp;
      SOURCE!I998&amp;" | "&amp; IF(SOURCE!$U$2-LEN(SOURCE!I998) &gt;= 0, REPT(" ",SOURCE!$U$2-LEN(SOURCE!I998)), "")&amp;
      SOURCE!J998&amp;      IF(SOURCE!$V$2-LEN(SOURCE!J998) &gt;= 0, REPT(" ",SOURCE!$V$2-LEN(SOURCE!J998)), "")&amp;
  " | "&amp; SOURCE!K998&amp;      IF(SOURCE!$X$2-LEN(SOURCE!K998) &gt;= 0, REPT(" ",SOURCE!$X$2-LEN(SOURCE!K998)), "")&amp;
      "},"&amp;IF(SOURCE!L998&lt;&gt;"",""&amp;SOURCE!L998,"")
 )
)
)</f>
        <v>/*  974 */  { addItemToBuffer,              ITM_GREATER_THAN,            "",                                            STD_GREATER_THAN,                              (0 &lt;&lt; TAM_MAX_BITS) |     0, CAT_NONE | SLS_UNCHANGED | US_UNCHANGED},</v>
      </c>
    </row>
    <row r="999" spans="1:1">
      <c r="A999" s="155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",SOURCE!$R$2-LEN(SOURCE!F999)+2), "")&amp;"("&amp;
      SUBSTITUTE(TEXT(SOURCE!G999,"??0"),"  ","")&amp;" &lt;&lt; TAM_MAX_BITS) |"&amp; IF(SOURCE!$S$2-3 &gt;= 0, REPT(" ",SOURCE!$S$2-5+4+1-1-LEN(SUBSTITUTE(SUBSTITUTE(TEXT(SOURCE!H999,"????0"),"  ","")," ",""))), "")&amp;
      SUBSTITUTE(SUBSTITUTE(TEXT(SOURCE!H999,"????0"),"  ","")," ","")&amp;","&amp; IF(SOURCE!$T$2-3 &gt;= 0, REPT(" ",SOURCE!$T$2-3-5), "")&amp;
      SOURCE!I999&amp;" | "&amp; IF(SOURCE!$U$2-LEN(SOURCE!I999) &gt;= 0, REPT(" ",SOURCE!$U$2-LEN(SOURCE!I999)), "")&amp;
      SOURCE!J999&amp;      IF(SOURCE!$V$2-LEN(SOURCE!J999) &gt;= 0, REPT(" ",SOURCE!$V$2-LEN(SOURCE!J999)), "")&amp;
  " | "&amp; SOURCE!K999&amp;      IF(SOURCE!$X$2-LEN(SOURCE!K999) &gt;= 0, REPT(" ",SOURCE!$X$2-LEN(SOURCE!K999)), "")&amp;
      "},"&amp;IF(SOURCE!L999&lt;&gt;"",""&amp;SOURCE!L999,"")
 )
)
)</f>
        <v>/*  975 */  { addItemToBuffer,              ITM_QUESTION_MARK,           "",                                            STD_QUESTION_MARK,                             (0 &lt;&lt; TAM_MAX_BITS) |     0, CAT_NONE | SLS_UNCHANGED | US_UNCHANGED},</v>
      </c>
    </row>
    <row r="1000" spans="1:1">
      <c r="A1000" s="155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",SOURCE!$R$2-LEN(SOURCE!F1000)+2), "")&amp;"("&amp;
      SUBSTITUTE(TEXT(SOURCE!G1000,"??0"),"  ","")&amp;" &lt;&lt; TAM_MAX_BITS) |"&amp; IF(SOURCE!$S$2-3 &gt;= 0, REPT(" ",SOURCE!$S$2-5+4+1-1-LEN(SUBSTITUTE(SUBSTITUTE(TEXT(SOURCE!H1000,"????0"),"  ","")," ",""))), "")&amp;
      SUBSTITUTE(SUBSTITUTE(TEXT(SOURCE!H1000,"????0"),"  ","")," ","")&amp;","&amp; IF(SOURCE!$T$2-3 &gt;= 0, REPT(" ",SOURCE!$T$2-3-5), "")&amp;
      SOURCE!I1000&amp;" | "&amp; IF(SOURCE!$U$2-LEN(SOURCE!I1000) &gt;= 0, REPT(" ",SOURCE!$U$2-LEN(SOURCE!I1000)), "")&amp;
      SOURCE!J1000&amp;      IF(SOURCE!$V$2-LEN(SOURCE!J1000) &gt;= 0, REPT(" ",SOURCE!$V$2-LEN(SOURCE!J1000)), "")&amp;
  " | "&amp; SOURCE!K1000&amp;      IF(SOURCE!$X$2-LEN(SOURCE!K1000) &gt;= 0, REPT(" ",SOURCE!$X$2-LEN(SOURCE!K1000)), "")&amp;
      "},"&amp;IF(SOURCE!L1000&lt;&gt;"",""&amp;SOURCE!L1000,"")
 )
)
)</f>
        <v>/*  976 */  { addItemToBuffer,              ITM_AT,                      "",                                            STD_AT,                                        (0 &lt;&lt; TAM_MAX_BITS) |     0, CAT_NONE | SLS_UNCHANGED | US_UNCHANGED},</v>
      </c>
    </row>
    <row r="1001" spans="1:1">
      <c r="A1001" s="155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",SOURCE!$R$2-LEN(SOURCE!F1001)+2), "")&amp;"("&amp;
      SUBSTITUTE(TEXT(SOURCE!G1001,"??0"),"  ","")&amp;" &lt;&lt; TAM_MAX_BITS) |"&amp; IF(SOURCE!$S$2-3 &gt;= 0, REPT(" ",SOURCE!$S$2-5+4+1-1-LEN(SUBSTITUTE(SUBSTITUTE(TEXT(SOURCE!H1001,"????0"),"  ","")," ",""))), "")&amp;
      SUBSTITUTE(SUBSTITUTE(TEXT(SOURCE!H1001,"????0"),"  ","")," ","")&amp;","&amp; IF(SOURCE!$T$2-3 &gt;= 0, REPT(" ",SOURCE!$T$2-3-5), "")&amp;
      SOURCE!I1001&amp;" | "&amp; IF(SOURCE!$U$2-LEN(SOURCE!I1001) &gt;= 0, REPT(" ",SOURCE!$U$2-LEN(SOURCE!I1001)), "")&amp;
      SOURCE!J1001&amp;      IF(SOURCE!$V$2-LEN(SOURCE!J1001) &gt;= 0, REPT(" ",SOURCE!$V$2-LEN(SOURCE!J1001)), "")&amp;
  " | "&amp; SOURCE!K1001&amp;      IF(SOURCE!$X$2-LEN(SOURCE!K1001) &gt;= 0, REPT(" ",SOURCE!$X$2-LEN(SOURCE!K1001)), "")&amp;
      "},"&amp;IF(SOURCE!L1001&lt;&gt;"",""&amp;SOURCE!L1001,"")
 )
)
)</f>
        <v>/*  977 */  { addItemToBuffer,              ITM_LEFT_SQUARE_BRACKET,     "",                                            STD_LEFT_SQUARE_BRACKET,                       (0 &lt;&lt; TAM_MAX_BITS) |     0, CAT_NONE | SLS_UNCHANGED | US_UNCHANGED},</v>
      </c>
    </row>
    <row r="1002" spans="1:1">
      <c r="A1002" s="155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",SOURCE!$R$2-LEN(SOURCE!F1002)+2), "")&amp;"("&amp;
      SUBSTITUTE(TEXT(SOURCE!G1002,"??0"),"  ","")&amp;" &lt;&lt; TAM_MAX_BITS) |"&amp; IF(SOURCE!$S$2-3 &gt;= 0, REPT(" ",SOURCE!$S$2-5+4+1-1-LEN(SUBSTITUTE(SUBSTITUTE(TEXT(SOURCE!H1002,"????0"),"  ","")," ",""))), "")&amp;
      SUBSTITUTE(SUBSTITUTE(TEXT(SOURCE!H1002,"????0"),"  ","")," ","")&amp;","&amp; IF(SOURCE!$T$2-3 &gt;= 0, REPT(" ",SOURCE!$T$2-3-5), "")&amp;
      SOURCE!I1002&amp;" | "&amp; IF(SOURCE!$U$2-LEN(SOURCE!I1002) &gt;= 0, REPT(" ",SOURCE!$U$2-LEN(SOURCE!I1002)), "")&amp;
      SOURCE!J1002&amp;      IF(SOURCE!$V$2-LEN(SOURCE!J1002) &gt;= 0, REPT(" ",SOURCE!$V$2-LEN(SOURCE!J1002)), "")&amp;
  " | "&amp; SOURCE!K1002&amp;      IF(SOURCE!$X$2-LEN(SOURCE!K1002) &gt;= 0, REPT(" ",SOURCE!$X$2-LEN(SOURCE!K1002)), "")&amp;
      "},"&amp;IF(SOURCE!L1002&lt;&gt;"",""&amp;SOURCE!L1002,"")
 )
)
)</f>
        <v>/*  978 */  { addItemToBuffer,              ITM_BACK_SLASH,              "",                                            STD_BACK_SLASH,                                (0 &lt;&lt; TAM_MAX_BITS) |     0, CAT_NONE | SLS_UNCHANGED | US_UNCHANGED},</v>
      </c>
    </row>
    <row r="1003" spans="1:1">
      <c r="A1003" s="155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",SOURCE!$R$2-LEN(SOURCE!F1003)+2), "")&amp;"("&amp;
      SUBSTITUTE(TEXT(SOURCE!G1003,"??0"),"  ","")&amp;" &lt;&lt; TAM_MAX_BITS) |"&amp; IF(SOURCE!$S$2-3 &gt;= 0, REPT(" ",SOURCE!$S$2-5+4+1-1-LEN(SUBSTITUTE(SUBSTITUTE(TEXT(SOURCE!H1003,"????0"),"  ","")," ",""))), "")&amp;
      SUBSTITUTE(SUBSTITUTE(TEXT(SOURCE!H1003,"????0"),"  ","")," ","")&amp;","&amp; IF(SOURCE!$T$2-3 &gt;= 0, REPT(" ",SOURCE!$T$2-3-5), "")&amp;
      SOURCE!I1003&amp;" | "&amp; IF(SOURCE!$U$2-LEN(SOURCE!I1003) &gt;= 0, REPT(" ",SOURCE!$U$2-LEN(SOURCE!I1003)), "")&amp;
      SOURCE!J1003&amp;      IF(SOURCE!$V$2-LEN(SOURCE!J1003) &gt;= 0, REPT(" ",SOURCE!$V$2-LEN(SOURCE!J1003)), "")&amp;
  " | "&amp; SOURCE!K1003&amp;      IF(SOURCE!$X$2-LEN(SOURCE!K1003) &gt;= 0, REPT(" ",SOURCE!$X$2-LEN(SOURCE!K1003)), "")&amp;
      "},"&amp;IF(SOURCE!L1003&lt;&gt;"",""&amp;SOURCE!L1003,"")
 )
)
)</f>
        <v>/*  979 */  { addItemToBuffer,              ITM_RIGHT_SQUARE_BRACKET,    "",                                            STD_RIGHT_SQUARE_BRACKET,                      (0 &lt;&lt; TAM_MAX_BITS) |     0, CAT_NONE | SLS_UNCHANGED | US_UNCHANGED},</v>
      </c>
    </row>
    <row r="1004" spans="1:1">
      <c r="A1004" s="155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",SOURCE!$R$2-LEN(SOURCE!F1004)+2), "")&amp;"("&amp;
      SUBSTITUTE(TEXT(SOURCE!G1004,"??0"),"  ","")&amp;" &lt;&lt; TAM_MAX_BITS) |"&amp; IF(SOURCE!$S$2-3 &gt;= 0, REPT(" ",SOURCE!$S$2-5+4+1-1-LEN(SUBSTITUTE(SUBSTITUTE(TEXT(SOURCE!H1004,"????0"),"  ","")," ",""))), "")&amp;
      SUBSTITUTE(SUBSTITUTE(TEXT(SOURCE!H1004,"????0"),"  ","")," ","")&amp;","&amp; IF(SOURCE!$T$2-3 &gt;= 0, REPT(" ",SOURCE!$T$2-3-5), "")&amp;
      SOURCE!I1004&amp;" | "&amp; IF(SOURCE!$U$2-LEN(SOURCE!I1004) &gt;= 0, REPT(" ",SOURCE!$U$2-LEN(SOURCE!I1004)), "")&amp;
      SOURCE!J1004&amp;      IF(SOURCE!$V$2-LEN(SOURCE!J1004) &gt;= 0, REPT(" ",SOURCE!$V$2-LEN(SOURCE!J1004)), "")&amp;
  " | "&amp; SOURCE!K1004&amp;      IF(SOURCE!$X$2-LEN(SOURCE!K1004) &gt;= 0, REPT(" ",SOURCE!$X$2-LEN(SOURCE!K1004)), "")&amp;
      "},"&amp;IF(SOURCE!L1004&lt;&gt;"",""&amp;SOURCE!L1004,"")
 )
)
)</f>
        <v>/*  980 */  { addItemToBuffer,              ITM_CIRCUMFLEX,              "",                                            STD_CIRCUMFLEX,                                (0 &lt;&lt; TAM_MAX_BITS) |     0, CAT_NONE | SLS_UNCHANGED | US_UNCHANGED},</v>
      </c>
    </row>
    <row r="1005" spans="1:1">
      <c r="A1005" s="155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",SOURCE!$R$2-LEN(SOURCE!F1005)+2), "")&amp;"("&amp;
      SUBSTITUTE(TEXT(SOURCE!G1005,"??0"),"  ","")&amp;" &lt;&lt; TAM_MAX_BITS) |"&amp; IF(SOURCE!$S$2-3 &gt;= 0, REPT(" ",SOURCE!$S$2-5+4+1-1-LEN(SUBSTITUTE(SUBSTITUTE(TEXT(SOURCE!H1005,"????0"),"  ","")," ",""))), "")&amp;
      SUBSTITUTE(SUBSTITUTE(TEXT(SOURCE!H1005,"????0"),"  ","")," ","")&amp;","&amp; IF(SOURCE!$T$2-3 &gt;= 0, REPT(" ",SOURCE!$T$2-3-5), "")&amp;
      SOURCE!I1005&amp;" | "&amp; IF(SOURCE!$U$2-LEN(SOURCE!I1005) &gt;= 0, REPT(" ",SOURCE!$U$2-LEN(SOURCE!I1005)), "")&amp;
      SOURCE!J1005&amp;      IF(SOURCE!$V$2-LEN(SOURCE!J1005) &gt;= 0, REPT(" ",SOURCE!$V$2-LEN(SOURCE!J1005)), "")&amp;
  " | "&amp; SOURCE!K1005&amp;      IF(SOURCE!$X$2-LEN(SOURCE!K1005) &gt;= 0, REPT(" ",SOURCE!$X$2-LEN(SOURCE!K1005)), "")&amp;
      "},"&amp;IF(SOURCE!L1005&lt;&gt;"",""&amp;SOURCE!L1005,"")
 )
)
)</f>
        <v>/*  981 */  { addItemToBuffer,              ITM_UNDERSCORE,              "",                                            STD_UNDERSCORE,                                (0 &lt;&lt; TAM_MAX_BITS) |     0, CAT_NONE | SLS_UNCHANGED | US_UNCHANGED},</v>
      </c>
    </row>
    <row r="1006" spans="1:1">
      <c r="A1006" s="155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",SOURCE!$R$2-LEN(SOURCE!F1006)+2), "")&amp;"("&amp;
      SUBSTITUTE(TEXT(SOURCE!G1006,"??0"),"  ","")&amp;" &lt;&lt; TAM_MAX_BITS) |"&amp; IF(SOURCE!$S$2-3 &gt;= 0, REPT(" ",SOURCE!$S$2-5+4+1-1-LEN(SUBSTITUTE(SUBSTITUTE(TEXT(SOURCE!H1006,"????0"),"  ","")," ",""))), "")&amp;
      SUBSTITUTE(SUBSTITUTE(TEXT(SOURCE!H1006,"????0"),"  ","")," ","")&amp;","&amp; IF(SOURCE!$T$2-3 &gt;= 0, REPT(" ",SOURCE!$T$2-3-5), "")&amp;
      SOURCE!I1006&amp;" | "&amp; IF(SOURCE!$U$2-LEN(SOURCE!I1006) &gt;= 0, REPT(" ",SOURCE!$U$2-LEN(SOURCE!I1006)), "")&amp;
      SOURCE!J1006&amp;      IF(SOURCE!$V$2-LEN(SOURCE!J1006) &gt;= 0, REPT(" ",SOURCE!$V$2-LEN(SOURCE!J1006)), "")&amp;
  " | "&amp; SOURCE!K1006&amp;      IF(SOURCE!$X$2-LEN(SOURCE!K1006) &gt;= 0, REPT(" ",SOURCE!$X$2-LEN(SOURCE!K1006)), "")&amp;
      "},"&amp;IF(SOURCE!L1006&lt;&gt;"",""&amp;SOURCE!L1006,"")
 )
)
)</f>
        <v>/*  982 */  { addItemToBuffer,              ITM_LEFT_CURLY_BRACKET,      "",                                            STD_LEFT_CURLY_BRACKET,                        (0 &lt;&lt; TAM_MAX_BITS) |     0, CAT_NONE | SLS_UNCHANGED | US_UNCHANGED},</v>
      </c>
    </row>
    <row r="1007" spans="1:1">
      <c r="A1007" s="155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",SOURCE!$R$2-LEN(SOURCE!F1007)+2), "")&amp;"("&amp;
      SUBSTITUTE(TEXT(SOURCE!G1007,"??0"),"  ","")&amp;" &lt;&lt; TAM_MAX_BITS) |"&amp; IF(SOURCE!$S$2-3 &gt;= 0, REPT(" ",SOURCE!$S$2-5+4+1-1-LEN(SUBSTITUTE(SUBSTITUTE(TEXT(SOURCE!H1007,"????0"),"  ","")," ",""))), "")&amp;
      SUBSTITUTE(SUBSTITUTE(TEXT(SOURCE!H1007,"????0"),"  ","")," ","")&amp;","&amp; IF(SOURCE!$T$2-3 &gt;= 0, REPT(" ",SOURCE!$T$2-3-5), "")&amp;
      SOURCE!I1007&amp;" | "&amp; IF(SOURCE!$U$2-LEN(SOURCE!I1007) &gt;= 0, REPT(" ",SOURCE!$U$2-LEN(SOURCE!I1007)), "")&amp;
      SOURCE!J1007&amp;      IF(SOURCE!$V$2-LEN(SOURCE!J1007) &gt;= 0, REPT(" ",SOURCE!$V$2-LEN(SOURCE!J1007)), "")&amp;
  " | "&amp; SOURCE!K1007&amp;      IF(SOURCE!$X$2-LEN(SOURCE!K1007) &gt;= 0, REPT(" ",SOURCE!$X$2-LEN(SOURCE!K1007)), "")&amp;
      "},"&amp;IF(SOURCE!L1007&lt;&gt;"",""&amp;SOURCE!L1007,"")
 )
)
)</f>
        <v>/*  983 */  { addItemToBuffer,              ITM_PIPE,                    "",                                            STD_PIPE,                                      (0 &lt;&lt; TAM_MAX_BITS) |     0, CAT_NONE | SLS_UNCHANGED | US_UNCHANGED},</v>
      </c>
    </row>
    <row r="1008" spans="1:1">
      <c r="A1008" s="155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",SOURCE!$R$2-LEN(SOURCE!F1008)+2), "")&amp;"("&amp;
      SUBSTITUTE(TEXT(SOURCE!G1008,"??0"),"  ","")&amp;" &lt;&lt; TAM_MAX_BITS) |"&amp; IF(SOURCE!$S$2-3 &gt;= 0, REPT(" ",SOURCE!$S$2-5+4+1-1-LEN(SUBSTITUTE(SUBSTITUTE(TEXT(SOURCE!H1008,"????0"),"  ","")," ",""))), "")&amp;
      SUBSTITUTE(SUBSTITUTE(TEXT(SOURCE!H1008,"????0"),"  ","")," ","")&amp;","&amp; IF(SOURCE!$T$2-3 &gt;= 0, REPT(" ",SOURCE!$T$2-3-5), "")&amp;
      SOURCE!I1008&amp;" | "&amp; IF(SOURCE!$U$2-LEN(SOURCE!I1008) &gt;= 0, REPT(" ",SOURCE!$U$2-LEN(SOURCE!I1008)), "")&amp;
      SOURCE!J1008&amp;      IF(SOURCE!$V$2-LEN(SOURCE!J1008) &gt;= 0, REPT(" ",SOURCE!$V$2-LEN(SOURCE!J1008)), "")&amp;
  " | "&amp; SOURCE!K1008&amp;      IF(SOURCE!$X$2-LEN(SOURCE!K1008) &gt;= 0, REPT(" ",SOURCE!$X$2-LEN(SOURCE!K1008)), "")&amp;
      "},"&amp;IF(SOURCE!L1008&lt;&gt;"",""&amp;SOURCE!L1008,"")
 )
)
)</f>
        <v>/*  984 */  { addItemToBuffer,              ITM_RIGHT_CURLY_BRACKET,     "",                                            STD_RIGHT_CURLY_BRACKET,                       (0 &lt;&lt; TAM_MAX_BITS) |     0, CAT_NONE | SLS_UNCHANGED | US_UNCHANGED},</v>
      </c>
    </row>
    <row r="1009" spans="1:1">
      <c r="A1009" s="155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",SOURCE!$R$2-LEN(SOURCE!F1009)+2), "")&amp;"("&amp;
      SUBSTITUTE(TEXT(SOURCE!G1009,"??0"),"  ","")&amp;" &lt;&lt; TAM_MAX_BITS) |"&amp; IF(SOURCE!$S$2-3 &gt;= 0, REPT(" ",SOURCE!$S$2-5+4+1-1-LEN(SUBSTITUTE(SUBSTITUTE(TEXT(SOURCE!H1009,"????0"),"  ","")," ",""))), "")&amp;
      SUBSTITUTE(SUBSTITUTE(TEXT(SOURCE!H1009,"????0"),"  ","")," ","")&amp;","&amp; IF(SOURCE!$T$2-3 &gt;= 0, REPT(" ",SOURCE!$T$2-3-5), "")&amp;
      SOURCE!I1009&amp;" | "&amp; IF(SOURCE!$U$2-LEN(SOURCE!I1009) &gt;= 0, REPT(" ",SOURCE!$U$2-LEN(SOURCE!I1009)), "")&amp;
      SOURCE!J1009&amp;      IF(SOURCE!$V$2-LEN(SOURCE!J1009) &gt;= 0, REPT(" ",SOURCE!$V$2-LEN(SOURCE!J1009)), "")&amp;
  " | "&amp; SOURCE!K1009&amp;      IF(SOURCE!$X$2-LEN(SOURCE!K1009) &gt;= 0, REPT(" ",SOURCE!$X$2-LEN(SOURCE!K1009)), "")&amp;
      "},"&amp;IF(SOURCE!L1009&lt;&gt;"",""&amp;SOURCE!L1009,"")
 )
)
)</f>
        <v>/*  985 */  { addItemToBuffer,              ITM_TILDE,                   "",                                            STD_TILDE,                                     (0 &lt;&lt; TAM_MAX_BITS) |     0, CAT_NONE | SLS_UNCHANGED | US_UNCHANGED},</v>
      </c>
    </row>
    <row r="1010" spans="1:1">
      <c r="A1010" s="155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",SOURCE!$R$2-LEN(SOURCE!F1010)+2), "")&amp;"("&amp;
      SUBSTITUTE(TEXT(SOURCE!G1010,"??0"),"  ","")&amp;" &lt;&lt; TAM_MAX_BITS) |"&amp; IF(SOURCE!$S$2-3 &gt;= 0, REPT(" ",SOURCE!$S$2-5+4+1-1-LEN(SUBSTITUTE(SUBSTITUTE(TEXT(SOURCE!H1010,"????0"),"  ","")," ",""))), "")&amp;
      SUBSTITUTE(SUBSTITUTE(TEXT(SOURCE!H1010,"????0"),"  ","")," ","")&amp;","&amp; IF(SOURCE!$T$2-3 &gt;= 0, REPT(" ",SOURCE!$T$2-3-5), "")&amp;
      SOURCE!I1010&amp;" | "&amp; IF(SOURCE!$U$2-LEN(SOURCE!I1010) &gt;= 0, REPT(" ",SOURCE!$U$2-LEN(SOURCE!I1010)), "")&amp;
      SOURCE!J1010&amp;      IF(SOURCE!$V$2-LEN(SOURCE!J1010) &gt;= 0, REPT(" ",SOURCE!$V$2-LEN(SOURCE!J1010)), "")&amp;
  " | "&amp; SOURCE!K1010&amp;      IF(SOURCE!$X$2-LEN(SOURCE!K1010) &gt;= 0, REPT(" ",SOURCE!$X$2-LEN(SOURCE!K1010)), "")&amp;
      "},"&amp;IF(SOURCE!L1010&lt;&gt;"",""&amp;SOURCE!L1010,"")
 )
)
)</f>
        <v>/*  986 */  { addItemToBuffer,              ITM_INVERTED_EXCLAMATION_MARK, "",                                            STD_INVERTED_EXCLAMATION_MARK,                 (0 &lt;&lt; TAM_MAX_BITS) |     0, CAT_NONE | SLS_UNCHANGED | US_UNCHANGED},</v>
      </c>
    </row>
    <row r="1011" spans="1:1">
      <c r="A1011" s="155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",SOURCE!$R$2-LEN(SOURCE!F1011)+2), "")&amp;"("&amp;
      SUBSTITUTE(TEXT(SOURCE!G1011,"??0"),"  ","")&amp;" &lt;&lt; TAM_MAX_BITS) |"&amp; IF(SOURCE!$S$2-3 &gt;= 0, REPT(" ",SOURCE!$S$2-5+4+1-1-LEN(SUBSTITUTE(SUBSTITUTE(TEXT(SOURCE!H1011,"????0"),"  ","")," ",""))), "")&amp;
      SUBSTITUTE(SUBSTITUTE(TEXT(SOURCE!H1011,"????0"),"  ","")," ","")&amp;","&amp; IF(SOURCE!$T$2-3 &gt;= 0, REPT(" ",SOURCE!$T$2-3-5), "")&amp;
      SOURCE!I1011&amp;" | "&amp; IF(SOURCE!$U$2-LEN(SOURCE!I1011) &gt;= 0, REPT(" ",SOURCE!$U$2-LEN(SOURCE!I1011)), "")&amp;
      SOURCE!J1011&amp;      IF(SOURCE!$V$2-LEN(SOURCE!J1011) &gt;= 0, REPT(" ",SOURCE!$V$2-LEN(SOURCE!J1011)), "")&amp;
  " | "&amp; SOURCE!K1011&amp;      IF(SOURCE!$X$2-LEN(SOURCE!K1011) &gt;= 0, REPT(" ",SOURCE!$X$2-LEN(SOURCE!K1011)), "")&amp;
      "},"&amp;IF(SOURCE!L1011&lt;&gt;"",""&amp;SOURCE!L1011,"")
 )
)
)</f>
        <v>/*  987 */  { itemToBeCoded,                NOPARAM,                     "",                                            STD_CENT,                                      (0 &lt;&lt; TAM_MAX_BITS) |     0, CAT_NONE | SLS_UNCHANGED | US_UNCHANGED},</v>
      </c>
    </row>
    <row r="1012" spans="1:1">
      <c r="A1012" s="155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",SOURCE!$R$2-LEN(SOURCE!F1012)+2), "")&amp;"("&amp;
      SUBSTITUTE(TEXT(SOURCE!G1012,"??0"),"  ","")&amp;" &lt;&lt; TAM_MAX_BITS) |"&amp; IF(SOURCE!$S$2-3 &gt;= 0, REPT(" ",SOURCE!$S$2-5+4+1-1-LEN(SUBSTITUTE(SUBSTITUTE(TEXT(SOURCE!H1012,"????0"),"  ","")," ",""))), "")&amp;
      SUBSTITUTE(SUBSTITUTE(TEXT(SOURCE!H1012,"????0"),"  ","")," ","")&amp;","&amp; IF(SOURCE!$T$2-3 &gt;= 0, REPT(" ",SOURCE!$T$2-3-5), "")&amp;
      SOURCE!I1012&amp;" | "&amp; IF(SOURCE!$U$2-LEN(SOURCE!I1012) &gt;= 0, REPT(" ",SOURCE!$U$2-LEN(SOURCE!I1012)), "")&amp;
      SOURCE!J1012&amp;      IF(SOURCE!$V$2-LEN(SOURCE!J1012) &gt;= 0, REPT(" ",SOURCE!$V$2-LEN(SOURCE!J1012)), "")&amp;
  " | "&amp; SOURCE!K1012&amp;      IF(SOURCE!$X$2-LEN(SOURCE!K1012) &gt;= 0, REPT(" ",SOURCE!$X$2-LEN(SOURCE!K1012)), "")&amp;
      "},"&amp;IF(SOURCE!L1012&lt;&gt;"",""&amp;SOURCE!L1012,"")
 )
)
)</f>
        <v>/*  988 */  { addItemToBuffer,              ITM_POUND,                   "",                                            STD_POUND,                                     (0 &lt;&lt; TAM_MAX_BITS) |     0, CAT_NONE | SLS_UNCHANGED | US_UNCHANGED},</v>
      </c>
    </row>
    <row r="1013" spans="1:1">
      <c r="A1013" s="155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",SOURCE!$R$2-LEN(SOURCE!F1013)+2), "")&amp;"("&amp;
      SUBSTITUTE(TEXT(SOURCE!G1013,"??0"),"  ","")&amp;" &lt;&lt; TAM_MAX_BITS) |"&amp; IF(SOURCE!$S$2-3 &gt;= 0, REPT(" ",SOURCE!$S$2-5+4+1-1-LEN(SUBSTITUTE(SUBSTITUTE(TEXT(SOURCE!H1013,"????0"),"  ","")," ",""))), "")&amp;
      SUBSTITUTE(SUBSTITUTE(TEXT(SOURCE!H1013,"????0"),"  ","")," ","")&amp;","&amp; IF(SOURCE!$T$2-3 &gt;= 0, REPT(" ",SOURCE!$T$2-3-5), "")&amp;
      SOURCE!I1013&amp;" | "&amp; IF(SOURCE!$U$2-LEN(SOURCE!I1013) &gt;= 0, REPT(" ",SOURCE!$U$2-LEN(SOURCE!I1013)), "")&amp;
      SOURCE!J1013&amp;      IF(SOURCE!$V$2-LEN(SOURCE!J1013) &gt;= 0, REPT(" ",SOURCE!$V$2-LEN(SOURCE!J1013)), "")&amp;
  " | "&amp; SOURCE!K1013&amp;      IF(SOURCE!$X$2-LEN(SOURCE!K1013) &gt;= 0, REPT(" ",SOURCE!$X$2-LEN(SOURCE!K1013)), "")&amp;
      "},"&amp;IF(SOURCE!L1013&lt;&gt;"",""&amp;SOURCE!L1013,"")
 )
)
)</f>
        <v>/*  989 */  { addItemToBuffer,              ITM_YEN,                     "",                                            STD_YEN,                                       (0 &lt;&lt; TAM_MAX_BITS) |     0, CAT_NONE | SLS_UNCHANGED | US_UNCHANGED},</v>
      </c>
    </row>
    <row r="1014" spans="1:1">
      <c r="A1014" s="155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",SOURCE!$R$2-LEN(SOURCE!F1014)+2), "")&amp;"("&amp;
      SUBSTITUTE(TEXT(SOURCE!G1014,"??0"),"  ","")&amp;" &lt;&lt; TAM_MAX_BITS) |"&amp; IF(SOURCE!$S$2-3 &gt;= 0, REPT(" ",SOURCE!$S$2-5+4+1-1-LEN(SUBSTITUTE(SUBSTITUTE(TEXT(SOURCE!H1014,"????0"),"  ","")," ",""))), "")&amp;
      SUBSTITUTE(SUBSTITUTE(TEXT(SOURCE!H1014,"????0"),"  ","")," ","")&amp;","&amp; IF(SOURCE!$T$2-3 &gt;= 0, REPT(" ",SOURCE!$T$2-3-5), "")&amp;
      SOURCE!I1014&amp;" | "&amp; IF(SOURCE!$U$2-LEN(SOURCE!I1014) &gt;= 0, REPT(" ",SOURCE!$U$2-LEN(SOURCE!I1014)), "")&amp;
      SOURCE!J1014&amp;      IF(SOURCE!$V$2-LEN(SOURCE!J1014) &gt;= 0, REPT(" ",SOURCE!$V$2-LEN(SOURCE!J1014)), "")&amp;
  " | "&amp; SOURCE!K1014&amp;      IF(SOURCE!$X$2-LEN(SOURCE!K1014) &gt;= 0, REPT(" ",SOURCE!$X$2-LEN(SOURCE!K1014)), "")&amp;
      "},"&amp;IF(SOURCE!L1014&lt;&gt;"",""&amp;SOURCE!L1014,"")
 )
)
)</f>
        <v>/*  990 */  { addItemToBuffer,              ITM_SECTION,                 "",                                            STD_SECTION,                                   (0 &lt;&lt; TAM_MAX_BITS) |     0, CAT_NONE | SLS_UNCHANGED | US_UNCHANGED},</v>
      </c>
    </row>
    <row r="1015" spans="1:1">
      <c r="A1015" s="155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",SOURCE!$R$2-LEN(SOURCE!F1015)+2), "")&amp;"("&amp;
      SUBSTITUTE(TEXT(SOURCE!G1015,"??0"),"  ","")&amp;" &lt;&lt; TAM_MAX_BITS) |"&amp; IF(SOURCE!$S$2-3 &gt;= 0, REPT(" ",SOURCE!$S$2-5+4+1-1-LEN(SUBSTITUTE(SUBSTITUTE(TEXT(SOURCE!H1015,"????0"),"  ","")," ",""))), "")&amp;
      SUBSTITUTE(SUBSTITUTE(TEXT(SOURCE!H1015,"????0"),"  ","")," ","")&amp;","&amp; IF(SOURCE!$T$2-3 &gt;= 0, REPT(" ",SOURCE!$T$2-3-5), "")&amp;
      SOURCE!I1015&amp;" | "&amp; IF(SOURCE!$U$2-LEN(SOURCE!I1015) &gt;= 0, REPT(" ",SOURCE!$U$2-LEN(SOURCE!I1015)), "")&amp;
      SOURCE!J1015&amp;      IF(SOURCE!$V$2-LEN(SOURCE!J1015) &gt;= 0, REPT(" ",SOURCE!$V$2-LEN(SOURCE!J1015)), "")&amp;
  " | "&amp; SOURCE!K1015&amp;      IF(SOURCE!$X$2-LEN(SOURCE!K1015) &gt;= 0, REPT(" ",SOURCE!$X$2-LEN(SOURCE!K1015)), "")&amp;
      "},"&amp;IF(SOURCE!L1015&lt;&gt;"",""&amp;SOURCE!L1015,"")
 )
)
)</f>
        <v>/*  991 */  { itemToBeCoded,                NOPARAM,                     "",                                            STD_OVERFLOW_CARRY,                            (0 &lt;&lt; TAM_MAX_BITS) |     0, CAT_NONE | SLS_UNCHANGED | US_UNCHANGED},</v>
      </c>
    </row>
    <row r="1016" spans="1:1">
      <c r="A1016" s="155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",SOURCE!$R$2-LEN(SOURCE!F1016)+2), "")&amp;"("&amp;
      SUBSTITUTE(TEXT(SOURCE!G1016,"??0"),"  ","")&amp;" &lt;&lt; TAM_MAX_BITS) |"&amp; IF(SOURCE!$S$2-3 &gt;= 0, REPT(" ",SOURCE!$S$2-5+4+1-1-LEN(SUBSTITUTE(SUBSTITUTE(TEXT(SOURCE!H1016,"????0"),"  ","")," ",""))), "")&amp;
      SUBSTITUTE(SUBSTITUTE(TEXT(SOURCE!H1016,"????0"),"  ","")," ","")&amp;","&amp; IF(SOURCE!$T$2-3 &gt;= 0, REPT(" ",SOURCE!$T$2-3-5), "")&amp;
      SOURCE!I1016&amp;" | "&amp; IF(SOURCE!$U$2-LEN(SOURCE!I1016) &gt;= 0, REPT(" ",SOURCE!$U$2-LEN(SOURCE!I1016)), "")&amp;
      SOURCE!J1016&amp;      IF(SOURCE!$V$2-LEN(SOURCE!J1016) &gt;= 0, REPT(" ",SOURCE!$V$2-LEN(SOURCE!J1016)), "")&amp;
  " | "&amp; SOURCE!K1016&amp;      IF(SOURCE!$X$2-LEN(SOURCE!K1016) &gt;= 0, REPT(" ",SOURCE!$X$2-LEN(SOURCE!K1016)), "")&amp;
      "},"&amp;IF(SOURCE!L1016&lt;&gt;"",""&amp;SOURCE!L1016,"")
 )
)
)</f>
        <v>/*  992 */  { addItemToBuffer,              ITM_LEFT_DOUBLE_ANGLE,       "",                                            STD_LEFT_DOUBLE_ANGLE,                         (0 &lt;&lt; TAM_MAX_BITS) |     0, CAT_NONE | SLS_UNCHANGED | US_UNCHANGED},</v>
      </c>
    </row>
    <row r="1017" spans="1:1">
      <c r="A1017" s="155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",SOURCE!$R$2-LEN(SOURCE!F1017)+2), "")&amp;"("&amp;
      SUBSTITUTE(TEXT(SOURCE!G1017,"??0"),"  ","")&amp;" &lt;&lt; TAM_MAX_BITS) |"&amp; IF(SOURCE!$S$2-3 &gt;= 0, REPT(" ",SOURCE!$S$2-5+4+1-1-LEN(SUBSTITUTE(SUBSTITUTE(TEXT(SOURCE!H1017,"????0"),"  ","")," ",""))), "")&amp;
      SUBSTITUTE(SUBSTITUTE(TEXT(SOURCE!H1017,"????0"),"  ","")," ","")&amp;","&amp; IF(SOURCE!$T$2-3 &gt;= 0, REPT(" ",SOURCE!$T$2-3-5), "")&amp;
      SOURCE!I1017&amp;" | "&amp; IF(SOURCE!$U$2-LEN(SOURCE!I1017) &gt;= 0, REPT(" ",SOURCE!$U$2-LEN(SOURCE!I1017)), "")&amp;
      SOURCE!J1017&amp;      IF(SOURCE!$V$2-LEN(SOURCE!J1017) &gt;= 0, REPT(" ",SOURCE!$V$2-LEN(SOURCE!J1017)), "")&amp;
  " | "&amp; SOURCE!K1017&amp;      IF(SOURCE!$X$2-LEN(SOURCE!K1017) &gt;= 0, REPT(" ",SOURCE!$X$2-LEN(SOURCE!K1017)), "")&amp;
      "},"&amp;IF(SOURCE!L1017&lt;&gt;"",""&amp;SOURCE!L1017,"")
 )
)
)</f>
        <v>/*  993 */  { addItemToBuffer,              ITM_NOT,                     "",                                            STD_NOT,                                       (0 &lt;&lt; TAM_MAX_BITS) |     0, CAT_NONE | SLS_UNCHANGED | US_UNCHANGED},</v>
      </c>
    </row>
    <row r="1018" spans="1:1">
      <c r="A1018" s="155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",SOURCE!$R$2-LEN(SOURCE!F1018)+2), "")&amp;"("&amp;
      SUBSTITUTE(TEXT(SOURCE!G1018,"??0"),"  ","")&amp;" &lt;&lt; TAM_MAX_BITS) |"&amp; IF(SOURCE!$S$2-3 &gt;= 0, REPT(" ",SOURCE!$S$2-5+4+1-1-LEN(SUBSTITUTE(SUBSTITUTE(TEXT(SOURCE!H1018,"????0"),"  ","")," ",""))), "")&amp;
      SUBSTITUTE(SUBSTITUTE(TEXT(SOURCE!H1018,"????0"),"  ","")," ","")&amp;","&amp; IF(SOURCE!$T$2-3 &gt;= 0, REPT(" ",SOURCE!$T$2-3-5), "")&amp;
      SOURCE!I1018&amp;" | "&amp; IF(SOURCE!$U$2-LEN(SOURCE!I1018) &gt;= 0, REPT(" ",SOURCE!$U$2-LEN(SOURCE!I1018)), "")&amp;
      SOURCE!J1018&amp;      IF(SOURCE!$V$2-LEN(SOURCE!J1018) &gt;= 0, REPT(" ",SOURCE!$V$2-LEN(SOURCE!J1018)), "")&amp;
  " | "&amp; SOURCE!K1018&amp;      IF(SOURCE!$X$2-LEN(SOURCE!K1018) &gt;= 0, REPT(" ",SOURCE!$X$2-LEN(SOURCE!K1018)), "")&amp;
      "},"&amp;IF(SOURCE!L1018&lt;&gt;"",""&amp;SOURCE!L1018,"")
 )
)
)</f>
        <v>/*  994 */  { itemToBeCoded,                NOPARAM,                     "",                                            STD_DEGREE,                                    (0 &lt;&lt; TAM_MAX_BITS) |     0, CAT_NONE | SLS_UNCHANGED | US_UNCHANGED},</v>
      </c>
    </row>
    <row r="1019" spans="1:1">
      <c r="A1019" s="155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",SOURCE!$R$2-LEN(SOURCE!F1019)+2), "")&amp;"("&amp;
      SUBSTITUTE(TEXT(SOURCE!G1019,"??0"),"  ","")&amp;" &lt;&lt; TAM_MAX_BITS) |"&amp; IF(SOURCE!$S$2-3 &gt;= 0, REPT(" ",SOURCE!$S$2-5+4+1-1-LEN(SUBSTITUTE(SUBSTITUTE(TEXT(SOURCE!H1019,"????0"),"  ","")," ",""))), "")&amp;
      SUBSTITUTE(SUBSTITUTE(TEXT(SOURCE!H1019,"????0"),"  ","")," ","")&amp;","&amp; IF(SOURCE!$T$2-3 &gt;= 0, REPT(" ",SOURCE!$T$2-3-5), "")&amp;
      SOURCE!I1019&amp;" | "&amp; IF(SOURCE!$U$2-LEN(SOURCE!I1019) &gt;= 0, REPT(" ",SOURCE!$U$2-LEN(SOURCE!I1019)), "")&amp;
      SOURCE!J1019&amp;      IF(SOURCE!$V$2-LEN(SOURCE!J1019) &gt;= 0, REPT(" ",SOURCE!$V$2-LEN(SOURCE!J1019)), "")&amp;
  " | "&amp; SOURCE!K1019&amp;      IF(SOURCE!$X$2-LEN(SOURCE!K1019) &gt;= 0, REPT(" ",SOURCE!$X$2-LEN(SOURCE!K1019)), "")&amp;
      "},"&amp;IF(SOURCE!L1019&lt;&gt;"",""&amp;SOURCE!L1019,"")
 )
)
)</f>
        <v>/*  995 */  { addItemToBuffer,              ITM_PLUS_MINUS,              "",                                            STD_PLUS_MINUS,                                (0 &lt;&lt; TAM_MAX_BITS) |     0, CAT_NONE | SLS_UNCHANGED | US_UNCHANGED},</v>
      </c>
    </row>
    <row r="1020" spans="1:1">
      <c r="A1020" s="155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",SOURCE!$R$2-LEN(SOURCE!F1020)+2), "")&amp;"("&amp;
      SUBSTITUTE(TEXT(SOURCE!G1020,"??0"),"  ","")&amp;" &lt;&lt; TAM_MAX_BITS) |"&amp; IF(SOURCE!$S$2-3 &gt;= 0, REPT(" ",SOURCE!$S$2-5+4+1-1-LEN(SUBSTITUTE(SUBSTITUTE(TEXT(SOURCE!H1020,"????0"),"  ","")," ",""))), "")&amp;
      SUBSTITUTE(SUBSTITUTE(TEXT(SOURCE!H1020,"????0"),"  ","")," ","")&amp;","&amp; IF(SOURCE!$T$2-3 &gt;= 0, REPT(" ",SOURCE!$T$2-3-5), "")&amp;
      SOURCE!I1020&amp;" | "&amp; IF(SOURCE!$U$2-LEN(SOURCE!I1020) &gt;= 0, REPT(" ",SOURCE!$U$2-LEN(SOURCE!I1020)), "")&amp;
      SOURCE!J1020&amp;      IF(SOURCE!$V$2-LEN(SOURCE!J1020) &gt;= 0, REPT(" ",SOURCE!$V$2-LEN(SOURCE!J1020)), "")&amp;
  " | "&amp; SOURCE!K1020&amp;      IF(SOURCE!$X$2-LEN(SOURCE!K1020) &gt;= 0, REPT(" ",SOURCE!$X$2-LEN(SOURCE!K1020)), "")&amp;
      "},"&amp;IF(SOURCE!L1020&lt;&gt;"",""&amp;SOURCE!L1020,"")
 )
)
)</f>
        <v>/*  996 */  { itemToBeCoded,                NOPARAM,                     "",                                            STD_mu_b,                                      (0 &lt;&lt; TAM_MAX_BITS) |     0, CAT_NONE | SLS_UNCHANGED | US_UNCHANGED},</v>
      </c>
    </row>
    <row r="1021" spans="1:1">
      <c r="A1021" s="155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",SOURCE!$R$2-LEN(SOURCE!F1021)+2), "")&amp;"("&amp;
      SUBSTITUTE(TEXT(SOURCE!G1021,"??0"),"  ","")&amp;" &lt;&lt; TAM_MAX_BITS) |"&amp; IF(SOURCE!$S$2-3 &gt;= 0, REPT(" ",SOURCE!$S$2-5+4+1-1-LEN(SUBSTITUTE(SUBSTITUTE(TEXT(SOURCE!H1021,"????0"),"  ","")," ",""))), "")&amp;
      SUBSTITUTE(SUBSTITUTE(TEXT(SOURCE!H1021,"????0"),"  ","")," ","")&amp;","&amp; IF(SOURCE!$T$2-3 &gt;= 0, REPT(" ",SOURCE!$T$2-3-5), "")&amp;
      SOURCE!I1021&amp;" | "&amp; IF(SOURCE!$U$2-LEN(SOURCE!I1021) &gt;= 0, REPT(" ",SOURCE!$U$2-LEN(SOURCE!I1021)), "")&amp;
      SOURCE!J1021&amp;      IF(SOURCE!$V$2-LEN(SOURCE!J1021) &gt;= 0, REPT(" ",SOURCE!$V$2-LEN(SOURCE!J1021)), "")&amp;
  " | "&amp; SOURCE!K1021&amp;      IF(SOURCE!$X$2-LEN(SOURCE!K1021) &gt;= 0, REPT(" ",SOURCE!$X$2-LEN(SOURCE!K1021)), "")&amp;
      "},"&amp;IF(SOURCE!L1021&lt;&gt;"",""&amp;SOURCE!L1021,"")
 )
)
)</f>
        <v>/*  997 */  { addItemToBuffer,              ITM_DOT,                     "",                                            STD_DOT,                                       (0 &lt;&lt; TAM_MAX_BITS) |     0, CAT_NONE | SLS_UNCHANGED | US_UNCHANGED},</v>
      </c>
    </row>
    <row r="1022" spans="1:1">
      <c r="A1022" s="155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",SOURCE!$R$2-LEN(SOURCE!F1022)+2), "")&amp;"("&amp;
      SUBSTITUTE(TEXT(SOURCE!G1022,"??0"),"  ","")&amp;" &lt;&lt; TAM_MAX_BITS) |"&amp; IF(SOURCE!$S$2-3 &gt;= 0, REPT(" ",SOURCE!$S$2-5+4+1-1-LEN(SUBSTITUTE(SUBSTITUTE(TEXT(SOURCE!H1022,"????0"),"  ","")," ",""))), "")&amp;
      SUBSTITUTE(SUBSTITUTE(TEXT(SOURCE!H1022,"????0"),"  ","")," ","")&amp;","&amp; IF(SOURCE!$T$2-3 &gt;= 0, REPT(" ",SOURCE!$T$2-3-5), "")&amp;
      SOURCE!I1022&amp;" | "&amp; IF(SOURCE!$U$2-LEN(SOURCE!I1022) &gt;= 0, REPT(" ",SOURCE!$U$2-LEN(SOURCE!I1022)), "")&amp;
      SOURCE!J1022&amp;      IF(SOURCE!$V$2-LEN(SOURCE!J1022) &gt;= 0, REPT(" ",SOURCE!$V$2-LEN(SOURCE!J1022)), "")&amp;
  " | "&amp; SOURCE!K1022&amp;      IF(SOURCE!$X$2-LEN(SOURCE!K1022) &gt;= 0, REPT(" ",SOURCE!$X$2-LEN(SOURCE!K1022)), "")&amp;
      "},"&amp;IF(SOURCE!L1022&lt;&gt;"",""&amp;SOURCE!L1022,"")
 )
)
)</f>
        <v>/*  998 */  { itemToBeCoded,                NOPARAM,                     "",                                            STD_ORDINAL,                                   (0 &lt;&lt; TAM_MAX_BITS) |     0, CAT_NONE | SLS_UNCHANGED | US_UNCHANGED},</v>
      </c>
    </row>
    <row r="1023" spans="1:1">
      <c r="A1023" s="155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",SOURCE!$R$2-LEN(SOURCE!F1023)+2), "")&amp;"("&amp;
      SUBSTITUTE(TEXT(SOURCE!G1023,"??0"),"  ","")&amp;" &lt;&lt; TAM_MAX_BITS) |"&amp; IF(SOURCE!$S$2-3 &gt;= 0, REPT(" ",SOURCE!$S$2-5+4+1-1-LEN(SUBSTITUTE(SUBSTITUTE(TEXT(SOURCE!H1023,"????0"),"  ","")," ",""))), "")&amp;
      SUBSTITUTE(SUBSTITUTE(TEXT(SOURCE!H1023,"????0"),"  ","")," ","")&amp;","&amp; IF(SOURCE!$T$2-3 &gt;= 0, REPT(" ",SOURCE!$T$2-3-5), "")&amp;
      SOURCE!I1023&amp;" | "&amp; IF(SOURCE!$U$2-LEN(SOURCE!I1023) &gt;= 0, REPT(" ",SOURCE!$U$2-LEN(SOURCE!I1023)), "")&amp;
      SOURCE!J1023&amp;      IF(SOURCE!$V$2-LEN(SOURCE!J1023) &gt;= 0, REPT(" ",SOURCE!$V$2-LEN(SOURCE!J1023)), "")&amp;
  " | "&amp; SOURCE!K1023&amp;      IF(SOURCE!$X$2-LEN(SOURCE!K1023) &gt;= 0, REPT(" ",SOURCE!$X$2-LEN(SOURCE!K1023)), "")&amp;
      "},"&amp;IF(SOURCE!L1023&lt;&gt;"",""&amp;SOURCE!L1023,"")
 )
)
)</f>
        <v>/*  999 */  { addItemToBuffer,              ITM_RIGHT_DOUBLE_ANGLE,      "",                                            STD_RIGHT_DOUBLE_ANGLE,                        (0 &lt;&lt; TAM_MAX_BITS) |     0, CAT_NONE | SLS_UNCHANGED | US_UNCHANGED},</v>
      </c>
    </row>
    <row r="1024" spans="1:1">
      <c r="A1024" s="155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",SOURCE!$R$2-LEN(SOURCE!F1024)+2), "")&amp;"("&amp;
      SUBSTITUTE(TEXT(SOURCE!G1024,"??0"),"  ","")&amp;" &lt;&lt; TAM_MAX_BITS) |"&amp; IF(SOURCE!$S$2-3 &gt;= 0, REPT(" ",SOURCE!$S$2-5+4+1-1-LEN(SUBSTITUTE(SUBSTITUTE(TEXT(SOURCE!H1024,"????0"),"  ","")," ",""))), "")&amp;
      SUBSTITUTE(SUBSTITUTE(TEXT(SOURCE!H1024,"????0"),"  ","")," ","")&amp;","&amp; IF(SOURCE!$T$2-3 &gt;= 0, REPT(" ",SOURCE!$T$2-3-5), "")&amp;
      SOURCE!I1024&amp;" | "&amp; IF(SOURCE!$U$2-LEN(SOURCE!I1024) &gt;= 0, REPT(" ",SOURCE!$U$2-LEN(SOURCE!I1024)), "")&amp;
      SOURCE!J1024&amp;      IF(SOURCE!$V$2-LEN(SOURCE!J1024) &gt;= 0, REPT(" ",SOURCE!$V$2-LEN(SOURCE!J1024)), "")&amp;
  " | "&amp; SOURCE!K1024&amp;      IF(SOURCE!$X$2-LEN(SOURCE!K1024) &gt;= 0, REPT(" ",SOURCE!$X$2-LEN(SOURCE!K1024)), "")&amp;
      "},"&amp;IF(SOURCE!L1024&lt;&gt;"",""&amp;SOURCE!L1024,"")
 )
)
)</f>
        <v>/* 1000 */  { itemToBeCoded,                NOPARAM,                     "",                                            STD_ONE_HALF,                                  (0 &lt;&lt; TAM_MAX_BITS) |     0, CAT_NONE | SLS_UNCHANGED | US_UNCHANGED},</v>
      </c>
    </row>
    <row r="1025" spans="1:1">
      <c r="A1025" s="155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",SOURCE!$R$2-LEN(SOURCE!F1025)+2), "")&amp;"("&amp;
      SUBSTITUTE(TEXT(SOURCE!G1025,"??0"),"  ","")&amp;" &lt;&lt; TAM_MAX_BITS) |"&amp; IF(SOURCE!$S$2-3 &gt;= 0, REPT(" ",SOURCE!$S$2-5+4+1-1-LEN(SUBSTITUTE(SUBSTITUTE(TEXT(SOURCE!H1025,"????0"),"  ","")," ",""))), "")&amp;
      SUBSTITUTE(SUBSTITUTE(TEXT(SOURCE!H1025,"????0"),"  ","")," ","")&amp;","&amp; IF(SOURCE!$T$2-3 &gt;= 0, REPT(" ",SOURCE!$T$2-3-5), "")&amp;
      SOURCE!I1025&amp;" | "&amp; IF(SOURCE!$U$2-LEN(SOURCE!I1025) &gt;= 0, REPT(" ",SOURCE!$U$2-LEN(SOURCE!I1025)), "")&amp;
      SOURCE!J1025&amp;      IF(SOURCE!$V$2-LEN(SOURCE!J1025) &gt;= 0, REPT(" ",SOURCE!$V$2-LEN(SOURCE!J1025)), "")&amp;
  " | "&amp; SOURCE!K1025&amp;      IF(SOURCE!$X$2-LEN(SOURCE!K1025) &gt;= 0, REPT(" ",SOURCE!$X$2-LEN(SOURCE!K1025)), "")&amp;
      "},"&amp;IF(SOURCE!L1025&lt;&gt;"",""&amp;SOURCE!L1025,"")
 )
)
)</f>
        <v>/* 1001 */  { itemToBeCoded,                NOPARAM,                     "",                                            STD_ONE_QUARTER,                               (0 &lt;&lt; TAM_MAX_BITS) |     0, CAT_NONE | SLS_UNCHANGED | US_UNCHANGED},</v>
      </c>
    </row>
    <row r="1026" spans="1:1">
      <c r="A1026" s="155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",SOURCE!$R$2-LEN(SOURCE!F1026)+2), "")&amp;"("&amp;
      SUBSTITUTE(TEXT(SOURCE!G1026,"??0"),"  ","")&amp;" &lt;&lt; TAM_MAX_BITS) |"&amp; IF(SOURCE!$S$2-3 &gt;= 0, REPT(" ",SOURCE!$S$2-5+4+1-1-LEN(SUBSTITUTE(SUBSTITUTE(TEXT(SOURCE!H1026,"????0"),"  ","")," ",""))), "")&amp;
      SUBSTITUTE(SUBSTITUTE(TEXT(SOURCE!H1026,"????0"),"  ","")," ","")&amp;","&amp; IF(SOURCE!$T$2-3 &gt;= 0, REPT(" ",SOURCE!$T$2-3-5), "")&amp;
      SOURCE!I1026&amp;" | "&amp; IF(SOURCE!$U$2-LEN(SOURCE!I1026) &gt;= 0, REPT(" ",SOURCE!$U$2-LEN(SOURCE!I1026)), "")&amp;
      SOURCE!J1026&amp;      IF(SOURCE!$V$2-LEN(SOURCE!J1026) &gt;= 0, REPT(" ",SOURCE!$V$2-LEN(SOURCE!J1026)), "")&amp;
  " | "&amp; SOURCE!K1026&amp;      IF(SOURCE!$X$2-LEN(SOURCE!K1026) &gt;= 0, REPT(" ",SOURCE!$X$2-LEN(SOURCE!K1026)), "")&amp;
      "},"&amp;IF(SOURCE!L1026&lt;&gt;"",""&amp;SOURCE!L1026,"")
 )
)
)</f>
        <v>/* 1002 */  { addItemToBuffer,              ITM_INVERTED_QUESTION_MARK,  "",                                            STD_INVERTED_QUESTION_MARK,                    (0 &lt;&lt; TAM_MAX_BITS) |     0, CAT_NONE | SLS_UNCHANGED | US_UNCHANGED},</v>
      </c>
    </row>
    <row r="1027" spans="1:1">
      <c r="A1027" s="155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",SOURCE!$R$2-LEN(SOURCE!F1027)+2), "")&amp;"("&amp;
      SUBSTITUTE(TEXT(SOURCE!G1027,"??0"),"  ","")&amp;" &lt;&lt; TAM_MAX_BITS) |"&amp; IF(SOURCE!$S$2-3 &gt;= 0, REPT(" ",SOURCE!$S$2-5+4+1-1-LEN(SUBSTITUTE(SUBSTITUTE(TEXT(SOURCE!H1027,"????0"),"  ","")," ",""))), "")&amp;
      SUBSTITUTE(SUBSTITUTE(TEXT(SOURCE!H1027,"????0"),"  ","")," ","")&amp;","&amp; IF(SOURCE!$T$2-3 &gt;= 0, REPT(" ",SOURCE!$T$2-3-5), "")&amp;
      SOURCE!I1027&amp;" | "&amp; IF(SOURCE!$U$2-LEN(SOURCE!I1027) &gt;= 0, REPT(" ",SOURCE!$U$2-LEN(SOURCE!I1027)), "")&amp;
      SOURCE!J1027&amp;      IF(SOURCE!$V$2-LEN(SOURCE!J1027) &gt;= 0, REPT(" ",SOURCE!$V$2-LEN(SOURCE!J1027)), "")&amp;
  " | "&amp; SOURCE!K1027&amp;      IF(SOURCE!$X$2-LEN(SOURCE!K1027) &gt;= 0, REPT(" ",SOURCE!$X$2-LEN(SOURCE!K1027)), "")&amp;
      "},"&amp;IF(SOURCE!L1027&lt;&gt;"",""&amp;SOURCE!L1027,"")
 )
)
)</f>
        <v>/* 1003 */  { itemToBeCoded,                NOPARAM,                     "",                                            STD_ETH,                                       (0 &lt;&lt; TAM_MAX_BITS) |     0, CAT_NONE | SLS_UNCHANGED | US_UNCHANGED},</v>
      </c>
    </row>
    <row r="1028" spans="1:1">
      <c r="A1028" s="155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",SOURCE!$R$2-LEN(SOURCE!F1028)+2), "")&amp;"("&amp;
      SUBSTITUTE(TEXT(SOURCE!G1028,"??0"),"  ","")&amp;" &lt;&lt; TAM_MAX_BITS) |"&amp; IF(SOURCE!$S$2-3 &gt;= 0, REPT(" ",SOURCE!$S$2-5+4+1-1-LEN(SUBSTITUTE(SUBSTITUTE(TEXT(SOURCE!H1028,"????0"),"  ","")," ",""))), "")&amp;
      SUBSTITUTE(SUBSTITUTE(TEXT(SOURCE!H1028,"????0"),"  ","")," ","")&amp;","&amp; IF(SOURCE!$T$2-3 &gt;= 0, REPT(" ",SOURCE!$T$2-3-5), "")&amp;
      SOURCE!I1028&amp;" | "&amp; IF(SOURCE!$U$2-LEN(SOURCE!I1028) &gt;= 0, REPT(" ",SOURCE!$U$2-LEN(SOURCE!I1028)), "")&amp;
      SOURCE!J1028&amp;      IF(SOURCE!$V$2-LEN(SOURCE!J1028) &gt;= 0, REPT(" ",SOURCE!$V$2-LEN(SOURCE!J1028)), "")&amp;
  " | "&amp; SOURCE!K1028&amp;      IF(SOURCE!$X$2-LEN(SOURCE!K1028) &gt;= 0, REPT(" ",SOURCE!$X$2-LEN(SOURCE!K1028)), "")&amp;
      "},"&amp;IF(SOURCE!L1028&lt;&gt;"",""&amp;SOURCE!L1028,"")
 )
)
)</f>
        <v>/* 1004 */  { addItemToBuffer,              ITM_CROSS,                   "",                                            STD_CROSS,                                     (0 &lt;&lt; TAM_MAX_BITS) |     0, CAT_NONE | SLS_UNCHANGED | US_UNCHANGED},</v>
      </c>
    </row>
    <row r="1029" spans="1:1">
      <c r="A1029" s="155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",SOURCE!$R$2-LEN(SOURCE!F1029)+2), "")&amp;"("&amp;
      SUBSTITUTE(TEXT(SOURCE!G1029,"??0"),"  ","")&amp;" &lt;&lt; TAM_MAX_BITS) |"&amp; IF(SOURCE!$S$2-3 &gt;= 0, REPT(" ",SOURCE!$S$2-5+4+1-1-LEN(SUBSTITUTE(SUBSTITUTE(TEXT(SOURCE!H1029,"????0"),"  ","")," ",""))), "")&amp;
      SUBSTITUTE(SUBSTITUTE(TEXT(SOURCE!H1029,"????0"),"  ","")," ","")&amp;","&amp; IF(SOURCE!$T$2-3 &gt;= 0, REPT(" ",SOURCE!$T$2-3-5), "")&amp;
      SOURCE!I1029&amp;" | "&amp; IF(SOURCE!$U$2-LEN(SOURCE!I1029) &gt;= 0, REPT(" ",SOURCE!$U$2-LEN(SOURCE!I1029)), "")&amp;
      SOURCE!J1029&amp;      IF(SOURCE!$V$2-LEN(SOURCE!J1029) &gt;= 0, REPT(" ",SOURCE!$V$2-LEN(SOURCE!J1029)), "")&amp;
  " | "&amp; SOURCE!K1029&amp;      IF(SOURCE!$X$2-LEN(SOURCE!K1029) &gt;= 0, REPT(" ",SOURCE!$X$2-LEN(SOURCE!K1029)), "")&amp;
      "},"&amp;IF(SOURCE!L1029&lt;&gt;"",""&amp;SOURCE!L1029,"")
 )
)
)</f>
        <v>/* 1005 */  { itemToBeCoded,                NOPARAM,                     "",                                            STD_eth,                                       (0 &lt;&lt; TAM_MAX_BITS) |     0, CAT_NONE | SLS_UNCHANGED | US_UNCHANGED},</v>
      </c>
    </row>
    <row r="1030" spans="1:1">
      <c r="A1030" s="155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",SOURCE!$R$2-LEN(SOURCE!F1030)+2), "")&amp;"("&amp;
      SUBSTITUTE(TEXT(SOURCE!G1030,"??0"),"  ","")&amp;" &lt;&lt; TAM_MAX_BITS) |"&amp; IF(SOURCE!$S$2-3 &gt;= 0, REPT(" ",SOURCE!$S$2-5+4+1-1-LEN(SUBSTITUTE(SUBSTITUTE(TEXT(SOURCE!H1030,"????0"),"  ","")," ",""))), "")&amp;
      SUBSTITUTE(SUBSTITUTE(TEXT(SOURCE!H1030,"????0"),"  ","")," ","")&amp;","&amp; IF(SOURCE!$T$2-3 &gt;= 0, REPT(" ",SOURCE!$T$2-3-5), "")&amp;
      SOURCE!I1030&amp;" | "&amp; IF(SOURCE!$U$2-LEN(SOURCE!I1030) &gt;= 0, REPT(" ",SOURCE!$U$2-LEN(SOURCE!I1030)), "")&amp;
      SOURCE!J1030&amp;      IF(SOURCE!$V$2-LEN(SOURCE!J1030) &gt;= 0, REPT(" ",SOURCE!$V$2-LEN(SOURCE!J1030)), "")&amp;
  " | "&amp; SOURCE!K1030&amp;      IF(SOURCE!$X$2-LEN(SOURCE!K1030) &gt;= 0, REPT(" ",SOURCE!$X$2-LEN(SOURCE!K1030)), "")&amp;
      "},"&amp;IF(SOURCE!L1030&lt;&gt;"",""&amp;SOURCE!L1030,"")
 )
)
)</f>
        <v>/* 1006 */  { addItemToBuffer,              ITM_OBELUS,                  "",                                            STD_DIVIDE,                                    (0 &lt;&lt; TAM_MAX_BITS) |     0, CAT_NONE | SLS_UNCHANGED | US_UNCHANGED},</v>
      </c>
    </row>
    <row r="1031" spans="1:1">
      <c r="A1031" s="155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",SOURCE!$R$2-LEN(SOURCE!F1031)+2), "")&amp;"("&amp;
      SUBSTITUTE(TEXT(SOURCE!G1031,"??0"),"  ","")&amp;" &lt;&lt; TAM_MAX_BITS) |"&amp; IF(SOURCE!$S$2-3 &gt;= 0, REPT(" ",SOURCE!$S$2-5+4+1-1-LEN(SUBSTITUTE(SUBSTITUTE(TEXT(SOURCE!H1031,"????0"),"  ","")," ",""))), "")&amp;
      SUBSTITUTE(SUBSTITUTE(TEXT(SOURCE!H1031,"????0"),"  ","")," ","")&amp;","&amp; IF(SOURCE!$T$2-3 &gt;= 0, REPT(" ",SOURCE!$T$2-3-5), "")&amp;
      SOURCE!I1031&amp;" | "&amp; IF(SOURCE!$U$2-LEN(SOURCE!I1031) &gt;= 0, REPT(" ",SOURCE!$U$2-LEN(SOURCE!I1031)), "")&amp;
      SOURCE!J1031&amp;      IF(SOURCE!$V$2-LEN(SOURCE!J1031) &gt;= 0, REPT(" ",SOURCE!$V$2-LEN(SOURCE!J1031)), "")&amp;
  " | "&amp; SOURCE!K1031&amp;      IF(SOURCE!$X$2-LEN(SOURCE!K1031) &gt;= 0, REPT(" ",SOURCE!$X$2-LEN(SOURCE!K1031)), "")&amp;
      "},"&amp;IF(SOURCE!L1031&lt;&gt;"",""&amp;SOURCE!L1031,"")
 )
)
)</f>
        <v>/* 1007 */  { addItemToBuffer,              ITM_E_DOT,                   STD_E_DOT,                                     STD_E_DOT,                                     (0 &lt;&lt; TAM_MAX_BITS) |     0, CAT_AINT | SLS_UNCHANGED | US_UNCHANGED},</v>
      </c>
    </row>
    <row r="1032" spans="1:1">
      <c r="A1032" s="155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",SOURCE!$R$2-LEN(SOURCE!F1032)+2), "")&amp;"("&amp;
      SUBSTITUTE(TEXT(SOURCE!G1032,"??0"),"  ","")&amp;" &lt;&lt; TAM_MAX_BITS) |"&amp; IF(SOURCE!$S$2-3 &gt;= 0, REPT(" ",SOURCE!$S$2-5+4+1-1-LEN(SUBSTITUTE(SUBSTITUTE(TEXT(SOURCE!H1032,"????0"),"  ","")," ",""))), "")&amp;
      SUBSTITUTE(SUBSTITUTE(TEXT(SOURCE!H1032,"????0"),"  ","")," ","")&amp;","&amp; IF(SOURCE!$T$2-3 &gt;= 0, REPT(" ",SOURCE!$T$2-3-5), "")&amp;
      SOURCE!I1032&amp;" | "&amp; IF(SOURCE!$U$2-LEN(SOURCE!I1032) &gt;= 0, REPT(" ",SOURCE!$U$2-LEN(SOURCE!I1032)), "")&amp;
      SOURCE!J1032&amp;      IF(SOURCE!$V$2-LEN(SOURCE!J1032) &gt;= 0, REPT(" ",SOURCE!$V$2-LEN(SOURCE!J1032)), "")&amp;
  " | "&amp; SOURCE!K1032&amp;      IF(SOURCE!$X$2-LEN(SOURCE!K1032) &gt;= 0, REPT(" ",SOURCE!$X$2-LEN(SOURCE!K1032)), "")&amp;
      "},"&amp;IF(SOURCE!L1032&lt;&gt;"",""&amp;SOURCE!L1032,"")
 )
)
)</f>
        <v>/* 1008 */  { addItemToBuffer,              ITM_e_DOT,                   STD_e_DOT,                                     STD_e_DOT,                                     (0 &lt;&lt; TAM_MAX_BITS) |     0, CAT_aint | SLS_UNCHANGED | US_UNCHANGED},</v>
      </c>
    </row>
    <row r="1033" spans="1:1">
      <c r="A1033" s="155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",SOURCE!$R$2-LEN(SOURCE!F1033)+2), "")&amp;"("&amp;
      SUBSTITUTE(TEXT(SOURCE!G1033,"??0"),"  ","")&amp;" &lt;&lt; TAM_MAX_BITS) |"&amp; IF(SOURCE!$S$2-3 &gt;= 0, REPT(" ",SOURCE!$S$2-5+4+1-1-LEN(SUBSTITUTE(SUBSTITUTE(TEXT(SOURCE!H1033,"????0"),"  ","")," ",""))), "")&amp;
      SUBSTITUTE(SUBSTITUTE(TEXT(SOURCE!H1033,"????0"),"  ","")," ","")&amp;","&amp; IF(SOURCE!$T$2-3 &gt;= 0, REPT(" ",SOURCE!$T$2-3-5), "")&amp;
      SOURCE!I1033&amp;" | "&amp; IF(SOURCE!$U$2-LEN(SOURCE!I1033) &gt;= 0, REPT(" ",SOURCE!$U$2-LEN(SOURCE!I1033)), "")&amp;
      SOURCE!J1033&amp;      IF(SOURCE!$V$2-LEN(SOURCE!J1033) &gt;= 0, REPT(" ",SOURCE!$V$2-LEN(SOURCE!J1033)), "")&amp;
  " | "&amp; SOURCE!K1033&amp;      IF(SOURCE!$X$2-LEN(SOURCE!K1033) &gt;= 0, REPT(" ",SOURCE!$X$2-LEN(SOURCE!K1033)), "")&amp;
      "},"&amp;IF(SOURCE!L1033&lt;&gt;"",""&amp;SOURCE!L1033,"")
 )
)
)</f>
        <v>/* 1009 */  { addItemToBuffer,              ITM_E_CARON,                 STD_E_CARON,                                   STD_E_CARON,                                   (0 &lt;&lt; TAM_MAX_BITS) |     0, CAT_AINT | SLS_UNCHANGED | US_UNCHANGED},</v>
      </c>
    </row>
    <row r="1034" spans="1:1">
      <c r="A1034" s="155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",SOURCE!$R$2-LEN(SOURCE!F1034)+2), "")&amp;"("&amp;
      SUBSTITUTE(TEXT(SOURCE!G1034,"??0"),"  ","")&amp;" &lt;&lt; TAM_MAX_BITS) |"&amp; IF(SOURCE!$S$2-3 &gt;= 0, REPT(" ",SOURCE!$S$2-5+4+1-1-LEN(SUBSTITUTE(SUBSTITUTE(TEXT(SOURCE!H1034,"????0"),"  ","")," ",""))), "")&amp;
      SUBSTITUTE(SUBSTITUTE(TEXT(SOURCE!H1034,"????0"),"  ","")," ","")&amp;","&amp; IF(SOURCE!$T$2-3 &gt;= 0, REPT(" ",SOURCE!$T$2-3-5), "")&amp;
      SOURCE!I1034&amp;" | "&amp; IF(SOURCE!$U$2-LEN(SOURCE!I1034) &gt;= 0, REPT(" ",SOURCE!$U$2-LEN(SOURCE!I1034)), "")&amp;
      SOURCE!J1034&amp;      IF(SOURCE!$V$2-LEN(SOURCE!J1034) &gt;= 0, REPT(" ",SOURCE!$V$2-LEN(SOURCE!J1034)), "")&amp;
  " | "&amp; SOURCE!K1034&amp;      IF(SOURCE!$X$2-LEN(SOURCE!K1034) &gt;= 0, REPT(" ",SOURCE!$X$2-LEN(SOURCE!K1034)), "")&amp;
      "},"&amp;IF(SOURCE!L1034&lt;&gt;"",""&amp;SOURCE!L1034,"")
 )
)
)</f>
        <v>/* 1010 */  { addItemToBuffer,              ITM_e_CARON,                 STD_e_CARON,                                   STD_e_CARON,                                   (0 &lt;&lt; TAM_MAX_BITS) |     0, CAT_aint | SLS_UNCHANGED | US_UNCHANGED},</v>
      </c>
    </row>
    <row r="1035" spans="1:1">
      <c r="A1035" s="155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",SOURCE!$R$2-LEN(SOURCE!F1035)+2), "")&amp;"("&amp;
      SUBSTITUTE(TEXT(SOURCE!G1035,"??0"),"  ","")&amp;" &lt;&lt; TAM_MAX_BITS) |"&amp; IF(SOURCE!$S$2-3 &gt;= 0, REPT(" ",SOURCE!$S$2-5+4+1-1-LEN(SUBSTITUTE(SUBSTITUTE(TEXT(SOURCE!H1035,"????0"),"  ","")," ",""))), "")&amp;
      SUBSTITUTE(SUBSTITUTE(TEXT(SOURCE!H1035,"????0"),"  ","")," ","")&amp;","&amp; IF(SOURCE!$T$2-3 &gt;= 0, REPT(" ",SOURCE!$T$2-3-5), "")&amp;
      SOURCE!I1035&amp;" | "&amp; IF(SOURCE!$U$2-LEN(SOURCE!I1035) &gt;= 0, REPT(" ",SOURCE!$U$2-LEN(SOURCE!I1035)), "")&amp;
      SOURCE!J1035&amp;      IF(SOURCE!$V$2-LEN(SOURCE!J1035) &gt;= 0, REPT(" ",SOURCE!$V$2-LEN(SOURCE!J1035)), "")&amp;
  " | "&amp; SOURCE!K1035&amp;      IF(SOURCE!$X$2-LEN(SOURCE!K1035) &gt;= 0, REPT(" ",SOURCE!$X$2-LEN(SOURCE!K1035)), "")&amp;
      "},"&amp;IF(SOURCE!L1035&lt;&gt;"",""&amp;SOURCE!L1035,"")
 )
)
)</f>
        <v>/* 1011 */  { addItemToBuffer,              ITM_R_ACUTE,                 STD_R_ACUTE,                                   STD_R_ACUTE,                                   (0 &lt;&lt; TAM_MAX_BITS) |     0, CAT_AINT | SLS_UNCHANGED | US_UNCHANGED},</v>
      </c>
    </row>
    <row r="1036" spans="1:1">
      <c r="A1036" s="155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",SOURCE!$R$2-LEN(SOURCE!F1036)+2), "")&amp;"("&amp;
      SUBSTITUTE(TEXT(SOURCE!G1036,"??0"),"  ","")&amp;" &lt;&lt; TAM_MAX_BITS) |"&amp; IF(SOURCE!$S$2-3 &gt;= 0, REPT(" ",SOURCE!$S$2-5+4+1-1-LEN(SUBSTITUTE(SUBSTITUTE(TEXT(SOURCE!H1036,"????0"),"  ","")," ",""))), "")&amp;
      SUBSTITUTE(SUBSTITUTE(TEXT(SOURCE!H1036,"????0"),"  ","")," ","")&amp;","&amp; IF(SOURCE!$T$2-3 &gt;= 0, REPT(" ",SOURCE!$T$2-3-5), "")&amp;
      SOURCE!I1036&amp;" | "&amp; IF(SOURCE!$U$2-LEN(SOURCE!I1036) &gt;= 0, REPT(" ",SOURCE!$U$2-LEN(SOURCE!I1036)), "")&amp;
      SOURCE!J1036&amp;      IF(SOURCE!$V$2-LEN(SOURCE!J1036) &gt;= 0, REPT(" ",SOURCE!$V$2-LEN(SOURCE!J1036)), "")&amp;
  " | "&amp; SOURCE!K1036&amp;      IF(SOURCE!$X$2-LEN(SOURCE!K1036) &gt;= 0, REPT(" ",SOURCE!$X$2-LEN(SOURCE!K1036)), "")&amp;
      "},"&amp;IF(SOURCE!L1036&lt;&gt;"",""&amp;SOURCE!L1036,"")
 )
)
)</f>
        <v>/* 1012 */  { addItemToBuffer,              ITM_R_CARON,                 STD_R_CARON,                                   STD_R_CARON,                                   (0 &lt;&lt; TAM_MAX_BITS) |     0, CAT_AINT | SLS_UNCHANGED | US_UNCHANGED},</v>
      </c>
    </row>
    <row r="1037" spans="1:1">
      <c r="A1037" s="155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",SOURCE!$R$2-LEN(SOURCE!F1037)+2), "")&amp;"("&amp;
      SUBSTITUTE(TEXT(SOURCE!G1037,"??0"),"  ","")&amp;" &lt;&lt; TAM_MAX_BITS) |"&amp; IF(SOURCE!$S$2-3 &gt;= 0, REPT(" ",SOURCE!$S$2-5+4+1-1-LEN(SUBSTITUTE(SUBSTITUTE(TEXT(SOURCE!H1037,"????0"),"  ","")," ",""))), "")&amp;
      SUBSTITUTE(SUBSTITUTE(TEXT(SOURCE!H1037,"????0"),"  ","")," ","")&amp;","&amp; IF(SOURCE!$T$2-3 &gt;= 0, REPT(" ",SOURCE!$T$2-3-5), "")&amp;
      SOURCE!I1037&amp;" | "&amp; IF(SOURCE!$U$2-LEN(SOURCE!I1037) &gt;= 0, REPT(" ",SOURCE!$U$2-LEN(SOURCE!I1037)), "")&amp;
      SOURCE!J1037&amp;      IF(SOURCE!$V$2-LEN(SOURCE!J1037) &gt;= 0, REPT(" ",SOURCE!$V$2-LEN(SOURCE!J1037)), "")&amp;
  " | "&amp; SOURCE!K1037&amp;      IF(SOURCE!$X$2-LEN(SOURCE!K1037) &gt;= 0, REPT(" ",SOURCE!$X$2-LEN(SOURCE!K1037)), "")&amp;
      "},"&amp;IF(SOURCE!L1037&lt;&gt;"",""&amp;SOURCE!L1037,"")
 )
)
)</f>
        <v>/* 1013 */  { addItemToBuffer,              ITM_U_OGONEK,                STD_U_OGONEK,                                  STD_U_OGONEK,                                  (0 &lt;&lt; TAM_MAX_BITS) |     0, CAT_AINT | SLS_UNCHANGED | US_UNCHANGED},</v>
      </c>
    </row>
    <row r="1038" spans="1:1">
      <c r="A1038" s="155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",SOURCE!$R$2-LEN(SOURCE!F1038)+2), "")&amp;"("&amp;
      SUBSTITUTE(TEXT(SOURCE!G1038,"??0"),"  ","")&amp;" &lt;&lt; TAM_MAX_BITS) |"&amp; IF(SOURCE!$S$2-3 &gt;= 0, REPT(" ",SOURCE!$S$2-5+4+1-1-LEN(SUBSTITUTE(SUBSTITUTE(TEXT(SOURCE!H1038,"????0"),"  ","")," ",""))), "")&amp;
      SUBSTITUTE(SUBSTITUTE(TEXT(SOURCE!H1038,"????0"),"  ","")," ","")&amp;","&amp; IF(SOURCE!$T$2-3 &gt;= 0, REPT(" ",SOURCE!$T$2-3-5), "")&amp;
      SOURCE!I1038&amp;" | "&amp; IF(SOURCE!$U$2-LEN(SOURCE!I1038) &gt;= 0, REPT(" ",SOURCE!$U$2-LEN(SOURCE!I1038)), "")&amp;
      SOURCE!J1038&amp;      IF(SOURCE!$V$2-LEN(SOURCE!J1038) &gt;= 0, REPT(" ",SOURCE!$V$2-LEN(SOURCE!J1038)), "")&amp;
  " | "&amp; SOURCE!K1038&amp;      IF(SOURCE!$X$2-LEN(SOURCE!K1038) &gt;= 0, REPT(" ",SOURCE!$X$2-LEN(SOURCE!K1038)), "")&amp;
      "},"&amp;IF(SOURCE!L1038&lt;&gt;"",""&amp;SOURCE!L1038,"")
 )
)
)</f>
        <v>/* 1014 */  { addItemToBuffer,              ITM_u_OGONEK,                STD_u_OGONEK,                                  STD_u_OGONEK,                                  (0 &lt;&lt; TAM_MAX_BITS) |     0, CAT_aint | SLS_UNCHANGED | US_UNCHANGED},</v>
      </c>
    </row>
    <row r="1039" spans="1:1">
      <c r="A1039" s="155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",SOURCE!$R$2-LEN(SOURCE!F1039)+2), "")&amp;"("&amp;
      SUBSTITUTE(TEXT(SOURCE!G1039,"??0"),"  ","")&amp;" &lt;&lt; TAM_MAX_BITS) |"&amp; IF(SOURCE!$S$2-3 &gt;= 0, REPT(" ",SOURCE!$S$2-5+4+1-1-LEN(SUBSTITUTE(SUBSTITUTE(TEXT(SOURCE!H1039,"????0"),"  ","")," ",""))), "")&amp;
      SUBSTITUTE(SUBSTITUTE(TEXT(SOURCE!H1039,"????0"),"  ","")," ","")&amp;","&amp; IF(SOURCE!$T$2-3 &gt;= 0, REPT(" ",SOURCE!$T$2-3-5), "")&amp;
      SOURCE!I1039&amp;" | "&amp; IF(SOURCE!$U$2-LEN(SOURCE!I1039) &gt;= 0, REPT(" ",SOURCE!$U$2-LEN(SOURCE!I1039)), "")&amp;
      SOURCE!J1039&amp;      IF(SOURCE!$V$2-LEN(SOURCE!J1039) &gt;= 0, REPT(" ",SOURCE!$V$2-LEN(SOURCE!J1039)), "")&amp;
  " | "&amp; SOURCE!K1039&amp;      IF(SOURCE!$X$2-LEN(SOURCE!K1039) &gt;= 0, REPT(" ",SOURCE!$X$2-LEN(SOURCE!K1039)), "")&amp;
      "},"&amp;IF(SOURCE!L1039&lt;&gt;"",""&amp;SOURCE!L1039,"")
 )
)
)</f>
        <v>/* 1015 */  { addItemToBuffer,              ITM_y_UNDER_ROOT,            "",                                            STD_y_UNDER_ROOT,                              (0 &lt;&lt; TAM_MAX_BITS) |     0, CAT_NONE | SLS_UNCHANGED | US_UNCHANGED},</v>
      </c>
    </row>
    <row r="1040" spans="1:1">
      <c r="A1040" s="155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",SOURCE!$R$2-LEN(SOURCE!F1040)+2), "")&amp;"("&amp;
      SUBSTITUTE(TEXT(SOURCE!G1040,"??0"),"  ","")&amp;" &lt;&lt; TAM_MAX_BITS) |"&amp; IF(SOURCE!$S$2-3 &gt;= 0, REPT(" ",SOURCE!$S$2-5+4+1-1-LEN(SUBSTITUTE(SUBSTITUTE(TEXT(SOURCE!H1040,"????0"),"  ","")," ",""))), "")&amp;
      SUBSTITUTE(SUBSTITUTE(TEXT(SOURCE!H1040,"????0"),"  ","")," ","")&amp;","&amp; IF(SOURCE!$T$2-3 &gt;= 0, REPT(" ",SOURCE!$T$2-3-5), "")&amp;
      SOURCE!I1040&amp;" | "&amp; IF(SOURCE!$U$2-LEN(SOURCE!I1040) &gt;= 0, REPT(" ",SOURCE!$U$2-LEN(SOURCE!I1040)), "")&amp;
      SOURCE!J1040&amp;      IF(SOURCE!$V$2-LEN(SOURCE!J1040) &gt;= 0, REPT(" ",SOURCE!$V$2-LEN(SOURCE!J1040)), "")&amp;
  " | "&amp; SOURCE!K1040&amp;      IF(SOURCE!$X$2-LEN(SOURCE!K1040) &gt;= 0, REPT(" ",SOURCE!$X$2-LEN(SOURCE!K1040)), "")&amp;
      "},"&amp;IF(SOURCE!L1040&lt;&gt;"",""&amp;SOURCE!L1040,"")
 )
)
)</f>
        <v>/* 1016 */  { addItemToBuffer,              ITM_x_UNDER_ROOT,            "",                                            STD_x_UNDER_ROOT,                              (0 &lt;&lt; TAM_MAX_BITS) |     0, CAT_NONE | SLS_UNCHANGED | US_UNCHANGED},</v>
      </c>
    </row>
    <row r="1041" spans="1:1">
      <c r="A1041" s="155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",SOURCE!$R$2-LEN(SOURCE!F1041)+2), "")&amp;"("&amp;
      SUBSTITUTE(TEXT(SOURCE!G1041,"??0"),"  ","")&amp;" &lt;&lt; TAM_MAX_BITS) |"&amp; IF(SOURCE!$S$2-3 &gt;= 0, REPT(" ",SOURCE!$S$2-5+4+1-1-LEN(SUBSTITUTE(SUBSTITUTE(TEXT(SOURCE!H1041,"????0"),"  ","")," ",""))), "")&amp;
      SUBSTITUTE(SUBSTITUTE(TEXT(SOURCE!H1041,"????0"),"  ","")," ","")&amp;","&amp; IF(SOURCE!$T$2-3 &gt;= 0, REPT(" ",SOURCE!$T$2-3-5), "")&amp;
      SOURCE!I1041&amp;" | "&amp; IF(SOURCE!$U$2-LEN(SOURCE!I1041) &gt;= 0, REPT(" ",SOURCE!$U$2-LEN(SOURCE!I1041)), "")&amp;
      SOURCE!J1041&amp;      IF(SOURCE!$V$2-LEN(SOURCE!J1041) &gt;= 0, REPT(" ",SOURCE!$V$2-LEN(SOURCE!J1041)), "")&amp;
  " | "&amp; SOURCE!K1041&amp;      IF(SOURCE!$X$2-LEN(SOURCE!K1041) &gt;= 0, REPT(" ",SOURCE!$X$2-LEN(SOURCE!K1041)), "")&amp;
      "},"&amp;IF(SOURCE!L1041&lt;&gt;"",""&amp;SOURCE!L1041,"")
 )
)
)</f>
        <v>/* 1017 */  { itemToBeCoded,                NOPARAM,                     "",                                            STD_SPACE_EM,                                  (0 &lt;&lt; TAM_MAX_BITS) |     0, CAT_NONE | SLS_UNCHANGED | US_UNCHANGED},</v>
      </c>
    </row>
    <row r="1042" spans="1:1">
      <c r="A1042" s="155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",SOURCE!$R$2-LEN(SOURCE!F1042)+2), "")&amp;"("&amp;
      SUBSTITUTE(TEXT(SOURCE!G1042,"??0"),"  ","")&amp;" &lt;&lt; TAM_MAX_BITS) |"&amp; IF(SOURCE!$S$2-3 &gt;= 0, REPT(" ",SOURCE!$S$2-5+4+1-1-LEN(SUBSTITUTE(SUBSTITUTE(TEXT(SOURCE!H1042,"????0"),"  ","")," ",""))), "")&amp;
      SUBSTITUTE(SUBSTITUTE(TEXT(SOURCE!H1042,"????0"),"  ","")," ","")&amp;","&amp; IF(SOURCE!$T$2-3 &gt;= 0, REPT(" ",SOURCE!$T$2-3-5), "")&amp;
      SOURCE!I1042&amp;" | "&amp; IF(SOURCE!$U$2-LEN(SOURCE!I1042) &gt;= 0, REPT(" ",SOURCE!$U$2-LEN(SOURCE!I1042)), "")&amp;
      SOURCE!J1042&amp;      IF(SOURCE!$V$2-LEN(SOURCE!J1042) &gt;= 0, REPT(" ",SOURCE!$V$2-LEN(SOURCE!J1042)), "")&amp;
  " | "&amp; SOURCE!K1042&amp;      IF(SOURCE!$X$2-LEN(SOURCE!K1042) &gt;= 0, REPT(" ",SOURCE!$X$2-LEN(SOURCE!K1042)), "")&amp;
      "},"&amp;IF(SOURCE!L1042&lt;&gt;"",""&amp;SOURCE!L1042,"")
 )
)
)</f>
        <v>/* 1018 */  { itemToBeCoded,                NOPARAM,                     "",                                            STD_SPACE_3_PER_EM,                            (0 &lt;&lt; TAM_MAX_BITS) |     0, CAT_NONE | SLS_UNCHANGED | US_UNCHANGED},</v>
      </c>
    </row>
    <row r="1043" spans="1:1">
      <c r="A1043" s="155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",SOURCE!$R$2-LEN(SOURCE!F1043)+2), "")&amp;"("&amp;
      SUBSTITUTE(TEXT(SOURCE!G1043,"??0"),"  ","")&amp;" &lt;&lt; TAM_MAX_BITS) |"&amp; IF(SOURCE!$S$2-3 &gt;= 0, REPT(" ",SOURCE!$S$2-5+4+1-1-LEN(SUBSTITUTE(SUBSTITUTE(TEXT(SOURCE!H1043,"????0"),"  ","")," ",""))), "")&amp;
      SUBSTITUTE(SUBSTITUTE(TEXT(SOURCE!H1043,"????0"),"  ","")," ","")&amp;","&amp; IF(SOURCE!$T$2-3 &gt;= 0, REPT(" ",SOURCE!$T$2-3-5), "")&amp;
      SOURCE!I1043&amp;" | "&amp; IF(SOURCE!$U$2-LEN(SOURCE!I1043) &gt;= 0, REPT(" ",SOURCE!$U$2-LEN(SOURCE!I1043)), "")&amp;
      SOURCE!J1043&amp;      IF(SOURCE!$V$2-LEN(SOURCE!J1043) &gt;= 0, REPT(" ",SOURCE!$V$2-LEN(SOURCE!J1043)), "")&amp;
  " | "&amp; SOURCE!K1043&amp;      IF(SOURCE!$X$2-LEN(SOURCE!K1043) &gt;= 0, REPT(" ",SOURCE!$X$2-LEN(SOURCE!K1043)), "")&amp;
      "},"&amp;IF(SOURCE!L1043&lt;&gt;"",""&amp;SOURCE!L1043,"")
 )
)
)</f>
        <v>/* 1019 */  { itemToBeCoded,                NOPARAM,                     "",                                            STD_SPACE_4_PER_EM,                            (0 &lt;&lt; TAM_MAX_BITS) |     0, CAT_NONE | SLS_UNCHANGED | US_UNCHANGED},</v>
      </c>
    </row>
    <row r="1044" spans="1:1">
      <c r="A1044" s="155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",SOURCE!$R$2-LEN(SOURCE!F1044)+2), "")&amp;"("&amp;
      SUBSTITUTE(TEXT(SOURCE!G1044,"??0"),"  ","")&amp;" &lt;&lt; TAM_MAX_BITS) |"&amp; IF(SOURCE!$S$2-3 &gt;= 0, REPT(" ",SOURCE!$S$2-5+4+1-1-LEN(SUBSTITUTE(SUBSTITUTE(TEXT(SOURCE!H1044,"????0"),"  ","")," ",""))), "")&amp;
      SUBSTITUTE(SUBSTITUTE(TEXT(SOURCE!H1044,"????0"),"  ","")," ","")&amp;","&amp; IF(SOURCE!$T$2-3 &gt;= 0, REPT(" ",SOURCE!$T$2-3-5), "")&amp;
      SOURCE!I1044&amp;" | "&amp; IF(SOURCE!$U$2-LEN(SOURCE!I1044) &gt;= 0, REPT(" ",SOURCE!$U$2-LEN(SOURCE!I1044)), "")&amp;
      SOURCE!J1044&amp;      IF(SOURCE!$V$2-LEN(SOURCE!J1044) &gt;= 0, REPT(" ",SOURCE!$V$2-LEN(SOURCE!J1044)), "")&amp;
  " | "&amp; SOURCE!K1044&amp;      IF(SOURCE!$X$2-LEN(SOURCE!K1044) &gt;= 0, REPT(" ",SOURCE!$X$2-LEN(SOURCE!K1044)), "")&amp;
      "},"&amp;IF(SOURCE!L1044&lt;&gt;"",""&amp;SOURCE!L1044,"")
 )
)
)</f>
        <v>/* 1020 */  { itemToBeCoded,                NOPARAM,                     "",                                            STD_SPACE_6_PER_EM,                            (0 &lt;&lt; TAM_MAX_BITS) |     0, CAT_NONE | SLS_UNCHANGED | US_UNCHANGED},</v>
      </c>
    </row>
    <row r="1045" spans="1:1">
      <c r="A1045" s="155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",SOURCE!$R$2-LEN(SOURCE!F1045)+2), "")&amp;"("&amp;
      SUBSTITUTE(TEXT(SOURCE!G1045,"??0"),"  ","")&amp;" &lt;&lt; TAM_MAX_BITS) |"&amp; IF(SOURCE!$S$2-3 &gt;= 0, REPT(" ",SOURCE!$S$2-5+4+1-1-LEN(SUBSTITUTE(SUBSTITUTE(TEXT(SOURCE!H1045,"????0"),"  ","")," ",""))), "")&amp;
      SUBSTITUTE(SUBSTITUTE(TEXT(SOURCE!H1045,"????0"),"  ","")," ","")&amp;","&amp; IF(SOURCE!$T$2-3 &gt;= 0, REPT(" ",SOURCE!$T$2-3-5), "")&amp;
      SOURCE!I1045&amp;" | "&amp; IF(SOURCE!$U$2-LEN(SOURCE!I1045) &gt;= 0, REPT(" ",SOURCE!$U$2-LEN(SOURCE!I1045)), "")&amp;
      SOURCE!J1045&amp;      IF(SOURCE!$V$2-LEN(SOURCE!J1045) &gt;= 0, REPT(" ",SOURCE!$V$2-LEN(SOURCE!J1045)), "")&amp;
  " | "&amp; SOURCE!K1045&amp;      IF(SOURCE!$X$2-LEN(SOURCE!K1045) &gt;= 0, REPT(" ",SOURCE!$X$2-LEN(SOURCE!K1045)), "")&amp;
      "},"&amp;IF(SOURCE!L1045&lt;&gt;"",""&amp;SOURCE!L1045,"")
 )
)
)</f>
        <v>/* 1021 */  { itemToBeCoded,                NOPARAM,                     "",                                            STD_SPACE_FIGURE,                              (0 &lt;&lt; TAM_MAX_BITS) |     0, CAT_NONE | SLS_UNCHANGED | US_UNCHANGED},</v>
      </c>
    </row>
    <row r="1046" spans="1:1">
      <c r="A1046" s="155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",SOURCE!$R$2-LEN(SOURCE!F1046)+2), "")&amp;"("&amp;
      SUBSTITUTE(TEXT(SOURCE!G1046,"??0"),"  ","")&amp;" &lt;&lt; TAM_MAX_BITS) |"&amp; IF(SOURCE!$S$2-3 &gt;= 0, REPT(" ",SOURCE!$S$2-5+4+1-1-LEN(SUBSTITUTE(SUBSTITUTE(TEXT(SOURCE!H1046,"????0"),"  ","")," ",""))), "")&amp;
      SUBSTITUTE(SUBSTITUTE(TEXT(SOURCE!H1046,"????0"),"  ","")," ","")&amp;","&amp; IF(SOURCE!$T$2-3 &gt;= 0, REPT(" ",SOURCE!$T$2-3-5), "")&amp;
      SOURCE!I1046&amp;" | "&amp; IF(SOURCE!$U$2-LEN(SOURCE!I1046) &gt;= 0, REPT(" ",SOURCE!$U$2-LEN(SOURCE!I1046)), "")&amp;
      SOURCE!J1046&amp;      IF(SOURCE!$V$2-LEN(SOURCE!J1046) &gt;= 0, REPT(" ",SOURCE!$V$2-LEN(SOURCE!J1046)), "")&amp;
  " | "&amp; SOURCE!K1046&amp;      IF(SOURCE!$X$2-LEN(SOURCE!K1046) &gt;= 0, REPT(" ",SOURCE!$X$2-LEN(SOURCE!K1046)), "")&amp;
      "},"&amp;IF(SOURCE!L1046&lt;&gt;"",""&amp;SOURCE!L1046,"")
 )
)
)</f>
        <v>/* 1022 */  { itemToBeCoded,                NOPARAM,                     "",                                            STD_SPACE_PUNCTUATION,                         (0 &lt;&lt; TAM_MAX_BITS) |     0, CAT_NONE | SLS_UNCHANGED | US_UNCHANGED},</v>
      </c>
    </row>
    <row r="1047" spans="1:1">
      <c r="A1047" s="155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",SOURCE!$R$2-LEN(SOURCE!F1047)+2), "")&amp;"("&amp;
      SUBSTITUTE(TEXT(SOURCE!G1047,"??0"),"  ","")&amp;" &lt;&lt; TAM_MAX_BITS) |"&amp; IF(SOURCE!$S$2-3 &gt;= 0, REPT(" ",SOURCE!$S$2-5+4+1-1-LEN(SUBSTITUTE(SUBSTITUTE(TEXT(SOURCE!H1047,"????0"),"  ","")," ",""))), "")&amp;
      SUBSTITUTE(SUBSTITUTE(TEXT(SOURCE!H1047,"????0"),"  ","")," ","")&amp;","&amp; IF(SOURCE!$T$2-3 &gt;= 0, REPT(" ",SOURCE!$T$2-3-5), "")&amp;
      SOURCE!I1047&amp;" | "&amp; IF(SOURCE!$U$2-LEN(SOURCE!I1047) &gt;= 0, REPT(" ",SOURCE!$U$2-LEN(SOURCE!I1047)), "")&amp;
      SOURCE!J1047&amp;      IF(SOURCE!$V$2-LEN(SOURCE!J1047) &gt;= 0, REPT(" ",SOURCE!$V$2-LEN(SOURCE!J1047)), "")&amp;
  " | "&amp; SOURCE!K1047&amp;      IF(SOURCE!$X$2-LEN(SOURCE!K1047) &gt;= 0, REPT(" ",SOURCE!$X$2-LEN(SOURCE!K1047)), "")&amp;
      "},"&amp;IF(SOURCE!L1047&lt;&gt;"",""&amp;SOURCE!L1047,"")
 )
)
)</f>
        <v>/* 1023 */  { itemToBeCoded,                NOPARAM,                     "",                                            STD_SPACE_HAIR,                                (0 &lt;&lt; TAM_MAX_BITS) |     0, CAT_NONE | SLS_UNCHANGED | US_UNCHANGED},</v>
      </c>
    </row>
    <row r="1048" spans="1:1">
      <c r="A1048" s="155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",SOURCE!$R$2-LEN(SOURCE!F1048)+2), "")&amp;"("&amp;
      SUBSTITUTE(TEXT(SOURCE!G1048,"??0"),"  ","")&amp;" &lt;&lt; TAM_MAX_BITS) |"&amp; IF(SOURCE!$S$2-3 &gt;= 0, REPT(" ",SOURCE!$S$2-5+4+1-1-LEN(SUBSTITUTE(SUBSTITUTE(TEXT(SOURCE!H1048,"????0"),"  ","")," ",""))), "")&amp;
      SUBSTITUTE(SUBSTITUTE(TEXT(SOURCE!H1048,"????0"),"  ","")," ","")&amp;","&amp; IF(SOURCE!$T$2-3 &gt;= 0, REPT(" ",SOURCE!$T$2-3-5), "")&amp;
      SOURCE!I1048&amp;" | "&amp; IF(SOURCE!$U$2-LEN(SOURCE!I1048) &gt;= 0, REPT(" ",SOURCE!$U$2-LEN(SOURCE!I1048)), "")&amp;
      SOURCE!J1048&amp;      IF(SOURCE!$V$2-LEN(SOURCE!J1048) &gt;= 0, REPT(" ",SOURCE!$V$2-LEN(SOURCE!J1048)), "")&amp;
  " | "&amp; SOURCE!K1048&amp;      IF(SOURCE!$X$2-LEN(SOURCE!K1048) &gt;= 0, REPT(" ",SOURCE!$X$2-LEN(SOURCE!K1048)), "")&amp;
      "},"&amp;IF(SOURCE!L1048&lt;&gt;"",""&amp;SOURCE!L1048,"")
 )
)
)</f>
        <v>/* 1024 */  { itemToBeCoded,                NOPARAM,                     "",                                            STD_LEFT_SINGLE_QUOTE,                         (0 &lt;&lt; TAM_MAX_BITS) |     0, CAT_NONE | SLS_UNCHANGED | US_UNCHANGED},</v>
      </c>
    </row>
    <row r="1049" spans="1:1">
      <c r="A1049" s="155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",SOURCE!$R$2-LEN(SOURCE!F1049)+2), "")&amp;"("&amp;
      SUBSTITUTE(TEXT(SOURCE!G1049,"??0"),"  ","")&amp;" &lt;&lt; TAM_MAX_BITS) |"&amp; IF(SOURCE!$S$2-3 &gt;= 0, REPT(" ",SOURCE!$S$2-5+4+1-1-LEN(SUBSTITUTE(SUBSTITUTE(TEXT(SOURCE!H1049,"????0"),"  ","")," ",""))), "")&amp;
      SUBSTITUTE(SUBSTITUTE(TEXT(SOURCE!H1049,"????0"),"  ","")," ","")&amp;","&amp; IF(SOURCE!$T$2-3 &gt;= 0, REPT(" ",SOURCE!$T$2-3-5), "")&amp;
      SOURCE!I1049&amp;" | "&amp; IF(SOURCE!$U$2-LEN(SOURCE!I1049) &gt;= 0, REPT(" ",SOURCE!$U$2-LEN(SOURCE!I1049)), "")&amp;
      SOURCE!J1049&amp;      IF(SOURCE!$V$2-LEN(SOURCE!J1049) &gt;= 0, REPT(" ",SOURCE!$V$2-LEN(SOURCE!J1049)), "")&amp;
  " | "&amp; SOURCE!K1049&amp;      IF(SOURCE!$X$2-LEN(SOURCE!K1049) &gt;= 0, REPT(" ",SOURCE!$X$2-LEN(SOURCE!K1049)), "")&amp;
      "},"&amp;IF(SOURCE!L1049&lt;&gt;"",""&amp;SOURCE!L1049,"")
 )
)
)</f>
        <v>/* 1025 */  { itemToBeCoded,                NOPARAM,                     "",                                            STD_RIGHT_SINGLE_QUOTE,                        (0 &lt;&lt; TAM_MAX_BITS) |     0, CAT_NONE | SLS_UNCHANGED | US_UNCHANGED},</v>
      </c>
    </row>
    <row r="1050" spans="1:1">
      <c r="A1050" s="155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",SOURCE!$R$2-LEN(SOURCE!F1050)+2), "")&amp;"("&amp;
      SUBSTITUTE(TEXT(SOURCE!G1050,"??0"),"  ","")&amp;" &lt;&lt; TAM_MAX_BITS) |"&amp; IF(SOURCE!$S$2-3 &gt;= 0, REPT(" ",SOURCE!$S$2-5+4+1-1-LEN(SUBSTITUTE(SUBSTITUTE(TEXT(SOURCE!H1050,"????0"),"  ","")," ",""))), "")&amp;
      SUBSTITUTE(SUBSTITUTE(TEXT(SOURCE!H1050,"????0"),"  ","")," ","")&amp;","&amp; IF(SOURCE!$T$2-3 &gt;= 0, REPT(" ",SOURCE!$T$2-3-5), "")&amp;
      SOURCE!I1050&amp;" | "&amp; IF(SOURCE!$U$2-LEN(SOURCE!I1050) &gt;= 0, REPT(" ",SOURCE!$U$2-LEN(SOURCE!I1050)), "")&amp;
      SOURCE!J1050&amp;      IF(SOURCE!$V$2-LEN(SOURCE!J1050) &gt;= 0, REPT(" ",SOURCE!$V$2-LEN(SOURCE!J1050)), "")&amp;
  " | "&amp; SOURCE!K1050&amp;      IF(SOURCE!$X$2-LEN(SOURCE!K1050) &gt;= 0, REPT(" ",SOURCE!$X$2-LEN(SOURCE!K1050)), "")&amp;
      "},"&amp;IF(SOURCE!L1050&lt;&gt;"",""&amp;SOURCE!L1050,"")
 )
)
)</f>
        <v>/* 1026 */  { itemToBeCoded,                NOPARAM,                     "",                                            STD_SINGLE_LOW_QUOTE,                          (0 &lt;&lt; TAM_MAX_BITS) |     0, CAT_NONE | SLS_UNCHANGED | US_UNCHANGED},</v>
      </c>
    </row>
    <row r="1051" spans="1:1">
      <c r="A1051" s="155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",SOURCE!$R$2-LEN(SOURCE!F1051)+2), "")&amp;"("&amp;
      SUBSTITUTE(TEXT(SOURCE!G1051,"??0"),"  ","")&amp;" &lt;&lt; TAM_MAX_BITS) |"&amp; IF(SOURCE!$S$2-3 &gt;= 0, REPT(" ",SOURCE!$S$2-5+4+1-1-LEN(SUBSTITUTE(SUBSTITUTE(TEXT(SOURCE!H1051,"????0"),"  ","")," ",""))), "")&amp;
      SUBSTITUTE(SUBSTITUTE(TEXT(SOURCE!H1051,"????0"),"  ","")," ","")&amp;","&amp; IF(SOURCE!$T$2-3 &gt;= 0, REPT(" ",SOURCE!$T$2-3-5), "")&amp;
      SOURCE!I1051&amp;" | "&amp; IF(SOURCE!$U$2-LEN(SOURCE!I1051) &gt;= 0, REPT(" ",SOURCE!$U$2-LEN(SOURCE!I1051)), "")&amp;
      SOURCE!J1051&amp;      IF(SOURCE!$V$2-LEN(SOURCE!J1051) &gt;= 0, REPT(" ",SOURCE!$V$2-LEN(SOURCE!J1051)), "")&amp;
  " | "&amp; SOURCE!K1051&amp;      IF(SOURCE!$X$2-LEN(SOURCE!K1051) &gt;= 0, REPT(" ",SOURCE!$X$2-LEN(SOURCE!K1051)), "")&amp;
      "},"&amp;IF(SOURCE!L1051&lt;&gt;"",""&amp;SOURCE!L1051,"")
 )
)
)</f>
        <v>/* 1027 */  { itemToBeCoded,                NOPARAM,                     "",                                            STD_SINGLE_HIGH_QUOTE,                         (0 &lt;&lt; TAM_MAX_BITS) |     0, CAT_NONE | SLS_UNCHANGED | US_UNCHANGED},</v>
      </c>
    </row>
    <row r="1052" spans="1:1">
      <c r="A1052" s="155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",SOURCE!$R$2-LEN(SOURCE!F1052)+2), "")&amp;"("&amp;
      SUBSTITUTE(TEXT(SOURCE!G1052,"??0"),"  ","")&amp;" &lt;&lt; TAM_MAX_BITS) |"&amp; IF(SOURCE!$S$2-3 &gt;= 0, REPT(" ",SOURCE!$S$2-5+4+1-1-LEN(SUBSTITUTE(SUBSTITUTE(TEXT(SOURCE!H1052,"????0"),"  ","")," ",""))), "")&amp;
      SUBSTITUTE(SUBSTITUTE(TEXT(SOURCE!H1052,"????0"),"  ","")," ","")&amp;","&amp; IF(SOURCE!$T$2-3 &gt;= 0, REPT(" ",SOURCE!$T$2-3-5), "")&amp;
      SOURCE!I1052&amp;" | "&amp; IF(SOURCE!$U$2-LEN(SOURCE!I1052) &gt;= 0, REPT(" ",SOURCE!$U$2-LEN(SOURCE!I1052)), "")&amp;
      SOURCE!J1052&amp;      IF(SOURCE!$V$2-LEN(SOURCE!J1052) &gt;= 0, REPT(" ",SOURCE!$V$2-LEN(SOURCE!J1052)), "")&amp;
  " | "&amp; SOURCE!K1052&amp;      IF(SOURCE!$X$2-LEN(SOURCE!K1052) &gt;= 0, REPT(" ",SOURCE!$X$2-LEN(SOURCE!K1052)), "")&amp;
      "},"&amp;IF(SOURCE!L1052&lt;&gt;"",""&amp;SOURCE!L1052,"")
 )
)
)</f>
        <v>/* 1028 */  { itemToBeCoded,                NOPARAM,                     "",                                            STD_LEFT_DOUBLE_QUOTE,                         (0 &lt;&lt; TAM_MAX_BITS) |     0, CAT_NONE | SLS_UNCHANGED | US_UNCHANGED},</v>
      </c>
    </row>
    <row r="1053" spans="1:1">
      <c r="A1053" s="155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",SOURCE!$R$2-LEN(SOURCE!F1053)+2), "")&amp;"("&amp;
      SUBSTITUTE(TEXT(SOURCE!G1053,"??0"),"  ","")&amp;" &lt;&lt; TAM_MAX_BITS) |"&amp; IF(SOURCE!$S$2-3 &gt;= 0, REPT(" ",SOURCE!$S$2-5+4+1-1-LEN(SUBSTITUTE(SUBSTITUTE(TEXT(SOURCE!H1053,"????0"),"  ","")," ",""))), "")&amp;
      SUBSTITUTE(SUBSTITUTE(TEXT(SOURCE!H1053,"????0"),"  ","")," ","")&amp;","&amp; IF(SOURCE!$T$2-3 &gt;= 0, REPT(" ",SOURCE!$T$2-3-5), "")&amp;
      SOURCE!I1053&amp;" | "&amp; IF(SOURCE!$U$2-LEN(SOURCE!I1053) &gt;= 0, REPT(" ",SOURCE!$U$2-LEN(SOURCE!I1053)), "")&amp;
      SOURCE!J1053&amp;      IF(SOURCE!$V$2-LEN(SOURCE!J1053) &gt;= 0, REPT(" ",SOURCE!$V$2-LEN(SOURCE!J1053)), "")&amp;
  " | "&amp; SOURCE!K1053&amp;      IF(SOURCE!$X$2-LEN(SOURCE!K1053) &gt;= 0, REPT(" ",SOURCE!$X$2-LEN(SOURCE!K1053)), "")&amp;
      "},"&amp;IF(SOURCE!L1053&lt;&gt;"",""&amp;SOURCE!L1053,"")
 )
)
)</f>
        <v>/* 1029 */  { itemToBeCoded,                NOPARAM,                     "",                                            STD_RIGHT_DOUBLE_QUOTE,                        (0 &lt;&lt; TAM_MAX_BITS) |     0, CAT_NONE | SLS_UNCHANGED | US_UNCHANGED},</v>
      </c>
    </row>
    <row r="1054" spans="1:1">
      <c r="A1054" s="155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",SOURCE!$R$2-LEN(SOURCE!F1054)+2), "")&amp;"("&amp;
      SUBSTITUTE(TEXT(SOURCE!G1054,"??0"),"  ","")&amp;" &lt;&lt; TAM_MAX_BITS) |"&amp; IF(SOURCE!$S$2-3 &gt;= 0, REPT(" ",SOURCE!$S$2-5+4+1-1-LEN(SUBSTITUTE(SUBSTITUTE(TEXT(SOURCE!H1054,"????0"),"  ","")," ",""))), "")&amp;
      SUBSTITUTE(SUBSTITUTE(TEXT(SOURCE!H1054,"????0"),"  ","")," ","")&amp;","&amp; IF(SOURCE!$T$2-3 &gt;= 0, REPT(" ",SOURCE!$T$2-3-5), "")&amp;
      SOURCE!I1054&amp;" | "&amp; IF(SOURCE!$U$2-LEN(SOURCE!I1054) &gt;= 0, REPT(" ",SOURCE!$U$2-LEN(SOURCE!I1054)), "")&amp;
      SOURCE!J1054&amp;      IF(SOURCE!$V$2-LEN(SOURCE!J1054) &gt;= 0, REPT(" ",SOURCE!$V$2-LEN(SOURCE!J1054)), "")&amp;
  " | "&amp; SOURCE!K1054&amp;      IF(SOURCE!$X$2-LEN(SOURCE!K1054) &gt;= 0, REPT(" ",SOURCE!$X$2-LEN(SOURCE!K1054)), "")&amp;
      "},"&amp;IF(SOURCE!L1054&lt;&gt;"",""&amp;SOURCE!L1054,"")
 )
)
)</f>
        <v>/* 1030 */  { itemToBeCoded,                NOPARAM,                     "",                                            STD_DOUBLE_LOW_QUOTE,                          (0 &lt;&lt; TAM_MAX_BITS) |     0, CAT_NONE | SLS_UNCHANGED | US_UNCHANGED},</v>
      </c>
    </row>
    <row r="1055" spans="1:1">
      <c r="A1055" s="155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",SOURCE!$R$2-LEN(SOURCE!F1055)+2), "")&amp;"("&amp;
      SUBSTITUTE(TEXT(SOURCE!G1055,"??0"),"  ","")&amp;" &lt;&lt; TAM_MAX_BITS) |"&amp; IF(SOURCE!$S$2-3 &gt;= 0, REPT(" ",SOURCE!$S$2-5+4+1-1-LEN(SUBSTITUTE(SUBSTITUTE(TEXT(SOURCE!H1055,"????0"),"  ","")," ",""))), "")&amp;
      SUBSTITUTE(SUBSTITUTE(TEXT(SOURCE!H1055,"????0"),"  ","")," ","")&amp;","&amp; IF(SOURCE!$T$2-3 &gt;= 0, REPT(" ",SOURCE!$T$2-3-5), "")&amp;
      SOURCE!I1055&amp;" | "&amp; IF(SOURCE!$U$2-LEN(SOURCE!I1055) &gt;= 0, REPT(" ",SOURCE!$U$2-LEN(SOURCE!I1055)), "")&amp;
      SOURCE!J1055&amp;      IF(SOURCE!$V$2-LEN(SOURCE!J1055) &gt;= 0, REPT(" ",SOURCE!$V$2-LEN(SOURCE!J1055)), "")&amp;
  " | "&amp; SOURCE!K1055&amp;      IF(SOURCE!$X$2-LEN(SOURCE!K1055) &gt;= 0, REPT(" ",SOURCE!$X$2-LEN(SOURCE!K1055)), "")&amp;
      "},"&amp;IF(SOURCE!L1055&lt;&gt;"",""&amp;SOURCE!L1055,"")
 )
)
)</f>
        <v>/* 1031 */  { itemToBeCoded,                NOPARAM,                     "",                                            STD_DOUBLE_HIGH_QUOTE,                         (0 &lt;&lt; TAM_MAX_BITS) |     0, CAT_NONE | SLS_UNCHANGED | US_UNCHANGED},</v>
      </c>
    </row>
    <row r="1056" spans="1:1">
      <c r="A1056" s="155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",SOURCE!$R$2-LEN(SOURCE!F1056)+2), "")&amp;"("&amp;
      SUBSTITUTE(TEXT(SOURCE!G1056,"??0"),"  ","")&amp;" &lt;&lt; TAM_MAX_BITS) |"&amp; IF(SOURCE!$S$2-3 &gt;= 0, REPT(" ",SOURCE!$S$2-5+4+1-1-LEN(SUBSTITUTE(SUBSTITUTE(TEXT(SOURCE!H1056,"????0"),"  ","")," ",""))), "")&amp;
      SUBSTITUTE(SUBSTITUTE(TEXT(SOURCE!H1056,"????0"),"  ","")," ","")&amp;","&amp; IF(SOURCE!$T$2-3 &gt;= 0, REPT(" ",SOURCE!$T$2-3-5), "")&amp;
      SOURCE!I1056&amp;" | "&amp; IF(SOURCE!$U$2-LEN(SOURCE!I1056) &gt;= 0, REPT(" ",SOURCE!$U$2-LEN(SOURCE!I1056)), "")&amp;
      SOURCE!J1056&amp;      IF(SOURCE!$V$2-LEN(SOURCE!J1056) &gt;= 0, REPT(" ",SOURCE!$V$2-LEN(SOURCE!J1056)), "")&amp;
  " | "&amp; SOURCE!K1056&amp;      IF(SOURCE!$X$2-LEN(SOURCE!K1056) &gt;= 0, REPT(" ",SOURCE!$X$2-LEN(SOURCE!K1056)), "")&amp;
      "},"&amp;IF(SOURCE!L1056&lt;&gt;"",""&amp;SOURCE!L1056,"")
 )
)
)</f>
        <v>/* 1032 */  { itemToBeCoded,                NOPARAM,                     "",                                            STD_ELLIPSIS,                                  (0 &lt;&lt; TAM_MAX_BITS) |     0, CAT_NONE | SLS_UNCHANGED | US_UNCHANGED},</v>
      </c>
    </row>
    <row r="1057" spans="1:1">
      <c r="A1057" s="155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",SOURCE!$R$2-LEN(SOURCE!F1057)+2), "")&amp;"("&amp;
      SUBSTITUTE(TEXT(SOURCE!G1057,"??0"),"  ","")&amp;" &lt;&lt; TAM_MAX_BITS) |"&amp; IF(SOURCE!$S$2-3 &gt;= 0, REPT(" ",SOURCE!$S$2-5+4+1-1-LEN(SUBSTITUTE(SUBSTITUTE(TEXT(SOURCE!H1057,"????0"),"  ","")," ",""))), "")&amp;
      SUBSTITUTE(SUBSTITUTE(TEXT(SOURCE!H1057,"????0"),"  ","")," ","")&amp;","&amp; IF(SOURCE!$T$2-3 &gt;= 0, REPT(" ",SOURCE!$T$2-3-5), "")&amp;
      SOURCE!I1057&amp;" | "&amp; IF(SOURCE!$U$2-LEN(SOURCE!I1057) &gt;= 0, REPT(" ",SOURCE!$U$2-LEN(SOURCE!I1057)), "")&amp;
      SOURCE!J1057&amp;      IF(SOURCE!$V$2-LEN(SOURCE!J1057) &gt;= 0, REPT(" ",SOURCE!$V$2-LEN(SOURCE!J1057)), "")&amp;
  " | "&amp; SOURCE!K1057&amp;      IF(SOURCE!$X$2-LEN(SOURCE!K1057) &gt;= 0, REPT(" ",SOURCE!$X$2-LEN(SOURCE!K1057)), "")&amp;
      "},"&amp;IF(SOURCE!L1057&lt;&gt;"",""&amp;SOURCE!L1057,"")
 )
)
)</f>
        <v>/* 1033 */  { itemToBeCoded,                NOPARAM,                     "",                                            STD_ONE,                                       (0 &lt;&lt; TAM_MAX_BITS) |     0, CAT_NONE | SLS_UNCHANGED | US_UNCHANGED},</v>
      </c>
    </row>
    <row r="1058" spans="1:1">
      <c r="A1058" s="155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",SOURCE!$R$2-LEN(SOURCE!F1058)+2), "")&amp;"("&amp;
      SUBSTITUTE(TEXT(SOURCE!G1058,"??0"),"  ","")&amp;" &lt;&lt; TAM_MAX_BITS) |"&amp; IF(SOURCE!$S$2-3 &gt;= 0, REPT(" ",SOURCE!$S$2-5+4+1-1-LEN(SUBSTITUTE(SUBSTITUTE(TEXT(SOURCE!H1058,"????0"),"  ","")," ",""))), "")&amp;
      SUBSTITUTE(SUBSTITUTE(TEXT(SOURCE!H1058,"????0"),"  ","")," ","")&amp;","&amp; IF(SOURCE!$T$2-3 &gt;= 0, REPT(" ",SOURCE!$T$2-3-5), "")&amp;
      SOURCE!I1058&amp;" | "&amp; IF(SOURCE!$U$2-LEN(SOURCE!I1058) &gt;= 0, REPT(" ",SOURCE!$U$2-LEN(SOURCE!I1058)), "")&amp;
      SOURCE!J1058&amp;      IF(SOURCE!$V$2-LEN(SOURCE!J1058) &gt;= 0, REPT(" ",SOURCE!$V$2-LEN(SOURCE!J1058)), "")&amp;
  " | "&amp; SOURCE!K1058&amp;      IF(SOURCE!$X$2-LEN(SOURCE!K1058) &gt;= 0, REPT(" ",SOURCE!$X$2-LEN(SOURCE!K1058)), "")&amp;
      "},"&amp;IF(SOURCE!L1058&lt;&gt;"",""&amp;SOURCE!L1058,"")
 )
)
)</f>
        <v>/* 1034 */  { addItemToBuffer,              ITM_EURO,                    "",                                            STD_EURO,                                      (0 &lt;&lt; TAM_MAX_BITS) |     0, CAT_NONE | SLS_UNCHANGED | US_UNCHANGED},</v>
      </c>
    </row>
    <row r="1059" spans="1:1">
      <c r="A1059" s="155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",SOURCE!$R$2-LEN(SOURCE!F1059)+2), "")&amp;"("&amp;
      SUBSTITUTE(TEXT(SOURCE!G1059,"??0"),"  ","")&amp;" &lt;&lt; TAM_MAX_BITS) |"&amp; IF(SOURCE!$S$2-3 &gt;= 0, REPT(" ",SOURCE!$S$2-5+4+1-1-LEN(SUBSTITUTE(SUBSTITUTE(TEXT(SOURCE!H1059,"????0"),"  ","")," ",""))), "")&amp;
      SUBSTITUTE(SUBSTITUTE(TEXT(SOURCE!H1059,"????0"),"  ","")," ","")&amp;","&amp; IF(SOURCE!$T$2-3 &gt;= 0, REPT(" ",SOURCE!$T$2-3-5), "")&amp;
      SOURCE!I1059&amp;" | "&amp; IF(SOURCE!$U$2-LEN(SOURCE!I1059) &gt;= 0, REPT(" ",SOURCE!$U$2-LEN(SOURCE!I1059)), "")&amp;
      SOURCE!J1059&amp;      IF(SOURCE!$V$2-LEN(SOURCE!J1059) &gt;= 0, REPT(" ",SOURCE!$V$2-LEN(SOURCE!J1059)), "")&amp;
  " | "&amp; SOURCE!K1059&amp;      IF(SOURCE!$X$2-LEN(SOURCE!K1059) &gt;= 0, REPT(" ",SOURCE!$X$2-LEN(SOURCE!K1059)), "")&amp;
      "},"&amp;IF(SOURCE!L1059&lt;&gt;"",""&amp;SOURCE!L1059,"")
 )
)
)</f>
        <v>/* 1035 */  { addItemToBuffer,              ITM_COMPLEX_C,               "",                                            STD_COMPLEX_C,                                 (0 &lt;&lt; TAM_MAX_BITS) |     0, CAT_NONE | SLS_UNCHANGED | US_UNCHANGED},</v>
      </c>
    </row>
    <row r="1060" spans="1:1">
      <c r="A1060" s="155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",SOURCE!$R$2-LEN(SOURCE!F1060)+2), "")&amp;"("&amp;
      SUBSTITUTE(TEXT(SOURCE!G1060,"??0"),"  ","")&amp;" &lt;&lt; TAM_MAX_BITS) |"&amp; IF(SOURCE!$S$2-3 &gt;= 0, REPT(" ",SOURCE!$S$2-5+4+1-1-LEN(SUBSTITUTE(SUBSTITUTE(TEXT(SOURCE!H1060,"????0"),"  ","")," ",""))), "")&amp;
      SUBSTITUTE(SUBSTITUTE(TEXT(SOURCE!H1060,"????0"),"  ","")," ","")&amp;","&amp; IF(SOURCE!$T$2-3 &gt;= 0, REPT(" ",SOURCE!$T$2-3-5), "")&amp;
      SOURCE!I1060&amp;" | "&amp; IF(SOURCE!$U$2-LEN(SOURCE!I1060) &gt;= 0, REPT(" ",SOURCE!$U$2-LEN(SOURCE!I1060)), "")&amp;
      SOURCE!J1060&amp;      IF(SOURCE!$V$2-LEN(SOURCE!J1060) &gt;= 0, REPT(" ",SOURCE!$V$2-LEN(SOURCE!J1060)), "")&amp;
  " | "&amp; SOURCE!K1060&amp;      IF(SOURCE!$X$2-LEN(SOURCE!K1060) &gt;= 0, REPT(" ",SOURCE!$X$2-LEN(SOURCE!K1060)), "")&amp;
      "},"&amp;IF(SOURCE!L1060&lt;&gt;"",""&amp;SOURCE!L1060,"")
 )
)
)</f>
        <v>/* 1036 */  { itemToBeCoded,                NOPARAM,                     "",                                            STD_PLANCK,                                    (0 &lt;&lt; TAM_MAX_BITS) |     0, CAT_NONE | SLS_UNCHANGED | US_UNCHANGED},</v>
      </c>
    </row>
    <row r="1061" spans="1:1">
      <c r="A1061" s="155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",SOURCE!$R$2-LEN(SOURCE!F1061)+2), "")&amp;"("&amp;
      SUBSTITUTE(TEXT(SOURCE!G1061,"??0"),"  ","")&amp;" &lt;&lt; TAM_MAX_BITS) |"&amp; IF(SOURCE!$S$2-3 &gt;= 0, REPT(" ",SOURCE!$S$2-5+4+1-1-LEN(SUBSTITUTE(SUBSTITUTE(TEXT(SOURCE!H1061,"????0"),"  ","")," ",""))), "")&amp;
      SUBSTITUTE(SUBSTITUTE(TEXT(SOURCE!H1061,"????0"),"  ","")," ","")&amp;","&amp; IF(SOURCE!$T$2-3 &gt;= 0, REPT(" ",SOURCE!$T$2-3-5), "")&amp;
      SOURCE!I1061&amp;" | "&amp; IF(SOURCE!$U$2-LEN(SOURCE!I1061) &gt;= 0, REPT(" ",SOURCE!$U$2-LEN(SOURCE!I1061)), "")&amp;
      SOURCE!J1061&amp;      IF(SOURCE!$V$2-LEN(SOURCE!J1061) &gt;= 0, REPT(" ",SOURCE!$V$2-LEN(SOURCE!J1061)), "")&amp;
  " | "&amp; SOURCE!K1061&amp;      IF(SOURCE!$X$2-LEN(SOURCE!K1061) &gt;= 0, REPT(" ",SOURCE!$X$2-LEN(SOURCE!K1061)), "")&amp;
      "},"&amp;IF(SOURCE!L1061&lt;&gt;"",""&amp;SOURCE!L1061,"")
 )
)
)</f>
        <v>/* 1037 */  { addItemToBuffer,              ITM_PLANCK_2PI,              "",                                            STD_PLANCK_2PI,                                (0 &lt;&lt; TAM_MAX_BITS) |     0, CAT_NONE | SLS_UNCHANGED | US_UNCHANGED},</v>
      </c>
    </row>
    <row r="1062" spans="1:1">
      <c r="A1062" s="155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",SOURCE!$R$2-LEN(SOURCE!F1062)+2), "")&amp;"("&amp;
      SUBSTITUTE(TEXT(SOURCE!G1062,"??0"),"  ","")&amp;" &lt;&lt; TAM_MAX_BITS) |"&amp; IF(SOURCE!$S$2-3 &gt;= 0, REPT(" ",SOURCE!$S$2-5+4+1-1-LEN(SUBSTITUTE(SUBSTITUTE(TEXT(SOURCE!H1062,"????0"),"  ","")," ",""))), "")&amp;
      SUBSTITUTE(SUBSTITUTE(TEXT(SOURCE!H1062,"????0"),"  ","")," ","")&amp;","&amp; IF(SOURCE!$T$2-3 &gt;= 0, REPT(" ",SOURCE!$T$2-3-5), "")&amp;
      SOURCE!I1062&amp;" | "&amp; IF(SOURCE!$U$2-LEN(SOURCE!I1062) &gt;= 0, REPT(" ",SOURCE!$U$2-LEN(SOURCE!I1062)), "")&amp;
      SOURCE!J1062&amp;      IF(SOURCE!$V$2-LEN(SOURCE!J1062) &gt;= 0, REPT(" ",SOURCE!$V$2-LEN(SOURCE!J1062)), "")&amp;
  " | "&amp; SOURCE!K1062&amp;      IF(SOURCE!$X$2-LEN(SOURCE!K1062) &gt;= 0, REPT(" ",SOURCE!$X$2-LEN(SOURCE!K1062)), "")&amp;
      "},"&amp;IF(SOURCE!L1062&lt;&gt;"",""&amp;SOURCE!L1062,"")
 )
)
)</f>
        <v>/* 1038 */  { itemToBeCoded,                NOPARAM,                     "",                                            STD_NATURAL_N,                                 (0 &lt;&lt; TAM_MAX_BITS) |     0, CAT_NONE | SLS_UNCHANGED | US_UNCHANGED},</v>
      </c>
    </row>
    <row r="1063" spans="1:1">
      <c r="A1063" s="155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",SOURCE!$R$2-LEN(SOURCE!F1063)+2), "")&amp;"("&amp;
      SUBSTITUTE(TEXT(SOURCE!G1063,"??0"),"  ","")&amp;" &lt;&lt; TAM_MAX_BITS) |"&amp; IF(SOURCE!$S$2-3 &gt;= 0, REPT(" ",SOURCE!$S$2-5+4+1-1-LEN(SUBSTITUTE(SUBSTITUTE(TEXT(SOURCE!H1063,"????0"),"  ","")," ",""))), "")&amp;
      SUBSTITUTE(SUBSTITUTE(TEXT(SOURCE!H1063,"????0"),"  ","")," ","")&amp;","&amp; IF(SOURCE!$T$2-3 &gt;= 0, REPT(" ",SOURCE!$T$2-3-5), "")&amp;
      SOURCE!I1063&amp;" | "&amp; IF(SOURCE!$U$2-LEN(SOURCE!I1063) &gt;= 0, REPT(" ",SOURCE!$U$2-LEN(SOURCE!I1063)), "")&amp;
      SOURCE!J1063&amp;      IF(SOURCE!$V$2-LEN(SOURCE!J1063) &gt;= 0, REPT(" ",SOURCE!$V$2-LEN(SOURCE!J1063)), "")&amp;
  " | "&amp; SOURCE!K1063&amp;      IF(SOURCE!$X$2-LEN(SOURCE!K1063) &gt;= 0, REPT(" ",SOURCE!$X$2-LEN(SOURCE!K1063)), "")&amp;
      "},"&amp;IF(SOURCE!L1063&lt;&gt;"",""&amp;SOURCE!L1063,"")
 )
)
)</f>
        <v>/* 1039 */  { itemToBeCoded,                NOPARAM,                     "",                                            STD_RATIONAL_Q,                                (0 &lt;&lt; TAM_MAX_BITS) |     0, CAT_NONE | SLS_UNCHANGED | US_UNCHANGED},</v>
      </c>
    </row>
    <row r="1064" spans="1:1">
      <c r="A1064" s="155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",SOURCE!$R$2-LEN(SOURCE!F1064)+2), "")&amp;"("&amp;
      SUBSTITUTE(TEXT(SOURCE!G1064,"??0"),"  ","")&amp;" &lt;&lt; TAM_MAX_BITS) |"&amp; IF(SOURCE!$S$2-3 &gt;= 0, REPT(" ",SOURCE!$S$2-5+4+1-1-LEN(SUBSTITUTE(SUBSTITUTE(TEXT(SOURCE!H1064,"????0"),"  ","")," ",""))), "")&amp;
      SUBSTITUTE(SUBSTITUTE(TEXT(SOURCE!H1064,"????0"),"  ","")," ","")&amp;","&amp; IF(SOURCE!$T$2-3 &gt;= 0, REPT(" ",SOURCE!$T$2-3-5), "")&amp;
      SOURCE!I1064&amp;" | "&amp; IF(SOURCE!$U$2-LEN(SOURCE!I1064) &gt;= 0, REPT(" ",SOURCE!$U$2-LEN(SOURCE!I1064)), "")&amp;
      SOURCE!J1064&amp;      IF(SOURCE!$V$2-LEN(SOURCE!J1064) &gt;= 0, REPT(" ",SOURCE!$V$2-LEN(SOURCE!J1064)), "")&amp;
  " | "&amp; SOURCE!K1064&amp;      IF(SOURCE!$X$2-LEN(SOURCE!K1064) &gt;= 0, REPT(" ",SOURCE!$X$2-LEN(SOURCE!K1064)), "")&amp;
      "},"&amp;IF(SOURCE!L1064&lt;&gt;"",""&amp;SOURCE!L1064,"")
 )
)
)</f>
        <v>/* 1040 */  { addItemToBuffer,              ITM_REAL_R,                  "",                                            STD_REAL_R,                                    (0 &lt;&lt; TAM_MAX_BITS) |     0, CAT_NONE | SLS_UNCHANGED | US_UNCHANGED},</v>
      </c>
    </row>
    <row r="1065" spans="1:1">
      <c r="A1065" s="155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",SOURCE!$R$2-LEN(SOURCE!F1065)+2), "")&amp;"("&amp;
      SUBSTITUTE(TEXT(SOURCE!G1065,"??0"),"  ","")&amp;" &lt;&lt; TAM_MAX_BITS) |"&amp; IF(SOURCE!$S$2-3 &gt;= 0, REPT(" ",SOURCE!$S$2-5+4+1-1-LEN(SUBSTITUTE(SUBSTITUTE(TEXT(SOURCE!H1065,"????0"),"  ","")," ",""))), "")&amp;
      SUBSTITUTE(SUBSTITUTE(TEXT(SOURCE!H1065,"????0"),"  ","")," ","")&amp;","&amp; IF(SOURCE!$T$2-3 &gt;= 0, REPT(" ",SOURCE!$T$2-3-5), "")&amp;
      SOURCE!I1065&amp;" | "&amp; IF(SOURCE!$U$2-LEN(SOURCE!I1065) &gt;= 0, REPT(" ",SOURCE!$U$2-LEN(SOURCE!I1065)), "")&amp;
      SOURCE!J1065&amp;      IF(SOURCE!$V$2-LEN(SOURCE!J1065) &gt;= 0, REPT(" ",SOURCE!$V$2-LEN(SOURCE!J1065)), "")&amp;
  " | "&amp; SOURCE!K1065&amp;      IF(SOURCE!$X$2-LEN(SOURCE!K1065) &gt;= 0, REPT(" ",SOURCE!$X$2-LEN(SOURCE!K1065)), "")&amp;
      "},"&amp;IF(SOURCE!L1065&lt;&gt;"",""&amp;SOURCE!L1065,"")
 )
)
)</f>
        <v>/* 1041 */  { addItemToBuffer,              ITM_LEFT_ARROW,              "",                                            STD_LEFT_ARROW,                                (0 &lt;&lt; TAM_MAX_BITS) |     0, CAT_NONE | SLS_UNCHANGED | US_UNCHANGED},</v>
      </c>
    </row>
    <row r="1066" spans="1:1">
      <c r="A1066" s="155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",SOURCE!$R$2-LEN(SOURCE!F1066)+2), "")&amp;"("&amp;
      SUBSTITUTE(TEXT(SOURCE!G1066,"??0"),"  ","")&amp;" &lt;&lt; TAM_MAX_BITS) |"&amp; IF(SOURCE!$S$2-3 &gt;= 0, REPT(" ",SOURCE!$S$2-5+4+1-1-LEN(SUBSTITUTE(SUBSTITUTE(TEXT(SOURCE!H1066,"????0"),"  ","")," ",""))), "")&amp;
      SUBSTITUTE(SUBSTITUTE(TEXT(SOURCE!H1066,"????0"),"  ","")," ","")&amp;","&amp; IF(SOURCE!$T$2-3 &gt;= 0, REPT(" ",SOURCE!$T$2-3-5), "")&amp;
      SOURCE!I1066&amp;" | "&amp; IF(SOURCE!$U$2-LEN(SOURCE!I1066) &gt;= 0, REPT(" ",SOURCE!$U$2-LEN(SOURCE!I1066)), "")&amp;
      SOURCE!J1066&amp;      IF(SOURCE!$V$2-LEN(SOURCE!J1066) &gt;= 0, REPT(" ",SOURCE!$V$2-LEN(SOURCE!J1066)), "")&amp;
  " | "&amp; SOURCE!K1066&amp;      IF(SOURCE!$X$2-LEN(SOURCE!K1066) &gt;= 0, REPT(" ",SOURCE!$X$2-LEN(SOURCE!K1066)), "")&amp;
      "},"&amp;IF(SOURCE!L1066&lt;&gt;"",""&amp;SOURCE!L1066,"")
 )
)
)</f>
        <v>/* 1042 */  { addItemToBuffer,              ITM_UP_ARROW,                "",                                            STD_UP_ARROW,                                  (0 &lt;&lt; TAM_MAX_BITS) |     0, CAT_NONE | SLS_UNCHANGED | US_UNCHANGED},</v>
      </c>
    </row>
    <row r="1067" spans="1:1">
      <c r="A1067" s="155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",SOURCE!$R$2-LEN(SOURCE!F1067)+2), "")&amp;"("&amp;
      SUBSTITUTE(TEXT(SOURCE!G1067,"??0"),"  ","")&amp;" &lt;&lt; TAM_MAX_BITS) |"&amp; IF(SOURCE!$S$2-3 &gt;= 0, REPT(" ",SOURCE!$S$2-5+4+1-1-LEN(SUBSTITUTE(SUBSTITUTE(TEXT(SOURCE!H1067,"????0"),"  ","")," ",""))), "")&amp;
      SUBSTITUTE(SUBSTITUTE(TEXT(SOURCE!H1067,"????0"),"  ","")," ","")&amp;","&amp; IF(SOURCE!$T$2-3 &gt;= 0, REPT(" ",SOURCE!$T$2-3-5), "")&amp;
      SOURCE!I1067&amp;" | "&amp; IF(SOURCE!$U$2-LEN(SOURCE!I1067) &gt;= 0, REPT(" ",SOURCE!$U$2-LEN(SOURCE!I1067)), "")&amp;
      SOURCE!J1067&amp;      IF(SOURCE!$V$2-LEN(SOURCE!J1067) &gt;= 0, REPT(" ",SOURCE!$V$2-LEN(SOURCE!J1067)), "")&amp;
  " | "&amp; SOURCE!K1067&amp;      IF(SOURCE!$X$2-LEN(SOURCE!K1067) &gt;= 0, REPT(" ",SOURCE!$X$2-LEN(SOURCE!K1067)), "")&amp;
      "},"&amp;IF(SOURCE!L1067&lt;&gt;"",""&amp;SOURCE!L1067,"")
 )
)
)</f>
        <v>/* 1043 */  { itemToBeCoded,                NOPARAM,                     "1043",                                        "1043",                                        (0 &lt;&lt; TAM_MAX_BITS) |     0, CAT_FREE | SLS_UNCHANGED | US_UNCHANGED},</v>
      </c>
    </row>
    <row r="1068" spans="1:1">
      <c r="A1068" s="155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",SOURCE!$R$2-LEN(SOURCE!F1068)+2), "")&amp;"("&amp;
      SUBSTITUTE(TEXT(SOURCE!G1068,"??0"),"  ","")&amp;" &lt;&lt; TAM_MAX_BITS) |"&amp; IF(SOURCE!$S$2-3 &gt;= 0, REPT(" ",SOURCE!$S$2-5+4+1-1-LEN(SUBSTITUTE(SUBSTITUTE(TEXT(SOURCE!H1068,"????0"),"  ","")," ",""))), "")&amp;
      SUBSTITUTE(SUBSTITUTE(TEXT(SOURCE!H1068,"????0"),"  ","")," ","")&amp;","&amp; IF(SOURCE!$T$2-3 &gt;= 0, REPT(" ",SOURCE!$T$2-3-5), "")&amp;
      SOURCE!I1068&amp;" | "&amp; IF(SOURCE!$U$2-LEN(SOURCE!I1068) &gt;= 0, REPT(" ",SOURCE!$U$2-LEN(SOURCE!I1068)), "")&amp;
      SOURCE!J1068&amp;      IF(SOURCE!$V$2-LEN(SOURCE!J1068) &gt;= 0, REPT(" ",SOURCE!$V$2-LEN(SOURCE!J1068)), "")&amp;
  " | "&amp; SOURCE!K1068&amp;      IF(SOURCE!$X$2-LEN(SOURCE!K1068) &gt;= 0, REPT(" ",SOURCE!$X$2-LEN(SOURCE!K1068)), "")&amp;
      "},"&amp;IF(SOURCE!L1068&lt;&gt;"",""&amp;SOURCE!L1068,"")
 )
)
)</f>
        <v>/* 1044 */  { addItemToBuffer,              ITM_RIGHT_ARROW,             "",                                            STD_RIGHT_ARROW,                               (0 &lt;&lt; TAM_MAX_BITS) |     0, CAT_NONE | SLS_UNCHANGED | US_UNCHANGED},</v>
      </c>
    </row>
    <row r="1069" spans="1:1">
      <c r="A1069" s="155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",SOURCE!$R$2-LEN(SOURCE!F1069)+2), "")&amp;"("&amp;
      SUBSTITUTE(TEXT(SOURCE!G1069,"??0"),"  ","")&amp;" &lt;&lt; TAM_MAX_BITS) |"&amp; IF(SOURCE!$S$2-3 &gt;= 0, REPT(" ",SOURCE!$S$2-5+4+1-1-LEN(SUBSTITUTE(SUBSTITUTE(TEXT(SOURCE!H1069,"????0"),"  ","")," ",""))), "")&amp;
      SUBSTITUTE(SUBSTITUTE(TEXT(SOURCE!H1069,"????0"),"  ","")," ","")&amp;","&amp; IF(SOURCE!$T$2-3 &gt;= 0, REPT(" ",SOURCE!$T$2-3-5), "")&amp;
      SOURCE!I1069&amp;" | "&amp; IF(SOURCE!$U$2-LEN(SOURCE!I1069) &gt;= 0, REPT(" ",SOURCE!$U$2-LEN(SOURCE!I1069)), "")&amp;
      SOURCE!J1069&amp;      IF(SOURCE!$V$2-LEN(SOURCE!J1069) &gt;= 0, REPT(" ",SOURCE!$V$2-LEN(SOURCE!J1069)), "")&amp;
  " | "&amp; SOURCE!K1069&amp;      IF(SOURCE!$X$2-LEN(SOURCE!K1069) &gt;= 0, REPT(" ",SOURCE!$X$2-LEN(SOURCE!K1069)), "")&amp;
      "},"&amp;IF(SOURCE!L1069&lt;&gt;"",""&amp;SOURCE!L1069,"")
 )
)
)</f>
        <v>/* 1045 */  { addItemToBuffer,              ITM_DOWN_ARROW,              "",                                            STD_DOWN_ARROW,                                (0 &lt;&lt; TAM_MAX_BITS) |     0, CAT_NONE | SLS_UNCHANGED | US_UNCHANGED},</v>
      </c>
    </row>
    <row r="1070" spans="1:1">
      <c r="A1070" s="155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",SOURCE!$R$2-LEN(SOURCE!F1070)+2), "")&amp;"("&amp;
      SUBSTITUTE(TEXT(SOURCE!G1070,"??0"),"  ","")&amp;" &lt;&lt; TAM_MAX_BITS) |"&amp; IF(SOURCE!$S$2-3 &gt;= 0, REPT(" ",SOURCE!$S$2-5+4+1-1-LEN(SUBSTITUTE(SUBSTITUTE(TEXT(SOURCE!H1070,"????0"),"  ","")," ",""))), "")&amp;
      SUBSTITUTE(SUBSTITUTE(TEXT(SOURCE!H1070,"????0"),"  ","")," ","")&amp;","&amp; IF(SOURCE!$T$2-3 &gt;= 0, REPT(" ",SOURCE!$T$2-3-5), "")&amp;
      SOURCE!I1070&amp;" | "&amp; IF(SOURCE!$U$2-LEN(SOURCE!I1070) &gt;= 0, REPT(" ",SOURCE!$U$2-LEN(SOURCE!I1070)), "")&amp;
      SOURCE!J1070&amp;      IF(SOURCE!$V$2-LEN(SOURCE!J1070) &gt;= 0, REPT(" ",SOURCE!$V$2-LEN(SOURCE!J1070)), "")&amp;
  " | "&amp; SOURCE!K1070&amp;      IF(SOURCE!$X$2-LEN(SOURCE!K1070) &gt;= 0, REPT(" ",SOURCE!$X$2-LEN(SOURCE!K1070)), "")&amp;
      "},"&amp;IF(SOURCE!L1070&lt;&gt;"",""&amp;SOURCE!L1070,"")
 )
)
)</f>
        <v>/* 1046 */  { itemToBeCoded,                NOPARAM,                     "1046",                                        "1046",                                        (0 &lt;&lt; TAM_MAX_BITS) |     0, CAT_FREE | SLS_UNCHANGED | US_UNCHANGED},</v>
      </c>
    </row>
    <row r="1071" spans="1:1">
      <c r="A1071" s="155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",SOURCE!$R$2-LEN(SOURCE!F1071)+2), "")&amp;"("&amp;
      SUBSTITUTE(TEXT(SOURCE!G1071,"??0"),"  ","")&amp;" &lt;&lt; TAM_MAX_BITS) |"&amp; IF(SOURCE!$S$2-3 &gt;= 0, REPT(" ",SOURCE!$S$2-5+4+1-1-LEN(SUBSTITUTE(SUBSTITUTE(TEXT(SOURCE!H1071,"????0"),"  ","")," ",""))), "")&amp;
      SUBSTITUTE(SUBSTITUTE(TEXT(SOURCE!H1071,"????0"),"  ","")," ","")&amp;","&amp; IF(SOURCE!$T$2-3 &gt;= 0, REPT(" ",SOURCE!$T$2-3-5), "")&amp;
      SOURCE!I1071&amp;" | "&amp; IF(SOURCE!$U$2-LEN(SOURCE!I1071) &gt;= 0, REPT(" ",SOURCE!$U$2-LEN(SOURCE!I1071)), "")&amp;
      SOURCE!J1071&amp;      IF(SOURCE!$V$2-LEN(SOURCE!J1071) &gt;= 0, REPT(" ",SOURCE!$V$2-LEN(SOURCE!J1071)), "")&amp;
  " | "&amp; SOURCE!K1071&amp;      IF(SOURCE!$X$2-LEN(SOURCE!K1071) &gt;= 0, REPT(" ",SOURCE!$X$2-LEN(SOURCE!K1071)), "")&amp;
      "},"&amp;IF(SOURCE!L1071&lt;&gt;"",""&amp;SOURCE!L1071,"")
 )
)
)</f>
        <v>/* 1047 */  { addItemToBuffer,              ITM_SERIAL_IO,               "",                                            STD_SERIAL_IO,                                 (0 &lt;&lt; TAM_MAX_BITS) |     0, CAT_NONE | SLS_UNCHANGED | US_UNCHANGED},</v>
      </c>
    </row>
    <row r="1072" spans="1:1">
      <c r="A1072" s="155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",SOURCE!$R$2-LEN(SOURCE!F1072)+2), "")&amp;"("&amp;
      SUBSTITUTE(TEXT(SOURCE!G1072,"??0"),"  ","")&amp;" &lt;&lt; TAM_MAX_BITS) |"&amp; IF(SOURCE!$S$2-3 &gt;= 0, REPT(" ",SOURCE!$S$2-5+4+1-1-LEN(SUBSTITUTE(SUBSTITUTE(TEXT(SOURCE!H1072,"????0"),"  ","")," ",""))), "")&amp;
      SUBSTITUTE(SUBSTITUTE(TEXT(SOURCE!H1072,"????0"),"  ","")," ","")&amp;","&amp; IF(SOURCE!$T$2-3 &gt;= 0, REPT(" ",SOURCE!$T$2-3-5), "")&amp;
      SOURCE!I1072&amp;" | "&amp; IF(SOURCE!$U$2-LEN(SOURCE!I1072) &gt;= 0, REPT(" ",SOURCE!$U$2-LEN(SOURCE!I1072)), "")&amp;
      SOURCE!J1072&amp;      IF(SOURCE!$V$2-LEN(SOURCE!J1072) &gt;= 0, REPT(" ",SOURCE!$V$2-LEN(SOURCE!J1072)), "")&amp;
  " | "&amp; SOURCE!K1072&amp;      IF(SOURCE!$X$2-LEN(SOURCE!K1072) &gt;= 0, REPT(" ",SOURCE!$X$2-LEN(SOURCE!K1072)), "")&amp;
      "},"&amp;IF(SOURCE!L1072&lt;&gt;"",""&amp;SOURCE!L1072,"")
 )
)
)</f>
        <v>/* 1048 */  { itemToBeCoded,                NOPARAM,                     "",                                            STD_RIGHT_SHORT_ARROW,                         (0 &lt;&lt; TAM_MAX_BITS) |     0, CAT_NONE | SLS_UNCHANGED | US_UNCHANGED},</v>
      </c>
    </row>
    <row r="1073" spans="1:1">
      <c r="A1073" s="155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",SOURCE!$R$2-LEN(SOURCE!F1073)+2), "")&amp;"("&amp;
      SUBSTITUTE(TEXT(SOURCE!G1073,"??0"),"  ","")&amp;" &lt;&lt; TAM_MAX_BITS) |"&amp; IF(SOURCE!$S$2-3 &gt;= 0, REPT(" ",SOURCE!$S$2-5+4+1-1-LEN(SUBSTITUTE(SUBSTITUTE(TEXT(SOURCE!H1073,"????0"),"  ","")," ",""))), "")&amp;
      SUBSTITUTE(SUBSTITUTE(TEXT(SOURCE!H1073,"????0"),"  ","")," ","")&amp;","&amp; IF(SOURCE!$T$2-3 &gt;= 0, REPT(" ",SOURCE!$T$2-3-5), "")&amp;
      SOURCE!I1073&amp;" | "&amp; IF(SOURCE!$U$2-LEN(SOURCE!I1073) &gt;= 0, REPT(" ",SOURCE!$U$2-LEN(SOURCE!I1073)), "")&amp;
      SOURCE!J1073&amp;      IF(SOURCE!$V$2-LEN(SOURCE!J1073) &gt;= 0, REPT(" ",SOURCE!$V$2-LEN(SOURCE!J1073)), "")&amp;
  " | "&amp; SOURCE!K1073&amp;      IF(SOURCE!$X$2-LEN(SOURCE!K1073) &gt;= 0, REPT(" ",SOURCE!$X$2-LEN(SOURCE!K1073)), "")&amp;
      "},"&amp;IF(SOURCE!L1073&lt;&gt;"",""&amp;SOURCE!L1073,"")
 )
)
)</f>
        <v>/* 1049 */  { itemToBeCoded,                NOPARAM,                     "",                                            STD_LEFT_RIGHT_ARROWS,                         (0 &lt;&lt; TAM_MAX_BITS) |     0, CAT_NONE | SLS_UNCHANGED | US_UNCHANGED},</v>
      </c>
    </row>
    <row r="1074" spans="1:1">
      <c r="A1074" s="155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",SOURCE!$R$2-LEN(SOURCE!F1074)+2), "")&amp;"("&amp;
      SUBSTITUTE(TEXT(SOURCE!G1074,"??0"),"  ","")&amp;" &lt;&lt; TAM_MAX_BITS) |"&amp; IF(SOURCE!$S$2-3 &gt;= 0, REPT(" ",SOURCE!$S$2-5+4+1-1-LEN(SUBSTITUTE(SUBSTITUTE(TEXT(SOURCE!H1074,"????0"),"  ","")," ",""))), "")&amp;
      SUBSTITUTE(SUBSTITUTE(TEXT(SOURCE!H1074,"????0"),"  ","")," ","")&amp;","&amp; IF(SOURCE!$T$2-3 &gt;= 0, REPT(" ",SOURCE!$T$2-3-5), "")&amp;
      SOURCE!I1074&amp;" | "&amp; IF(SOURCE!$U$2-LEN(SOURCE!I1074) &gt;= 0, REPT(" ",SOURCE!$U$2-LEN(SOURCE!I1074)), "")&amp;
      SOURCE!J1074&amp;      IF(SOURCE!$V$2-LEN(SOURCE!J1074) &gt;= 0, REPT(" ",SOURCE!$V$2-LEN(SOURCE!J1074)), "")&amp;
  " | "&amp; SOURCE!K1074&amp;      IF(SOURCE!$X$2-LEN(SOURCE!K1074) &gt;= 0, REPT(" ",SOURCE!$X$2-LEN(SOURCE!K1074)), "")&amp;
      "},"&amp;IF(SOURCE!L1074&lt;&gt;"",""&amp;SOURCE!L1074,"")
 )
)
)</f>
        <v>/* 1050 */  { itemToBeCoded,                NOPARAM,                     "",                                            STD_BST,                                       (0 &lt;&lt; TAM_MAX_BITS) |     0, CAT_NONE | SLS_UNCHANGED | US_UNCHANGED},</v>
      </c>
    </row>
    <row r="1075" spans="1:1">
      <c r="A1075" s="155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",SOURCE!$R$2-LEN(SOURCE!F1075)+2), "")&amp;"("&amp;
      SUBSTITUTE(TEXT(SOURCE!G1075,"??0"),"  ","")&amp;" &lt;&lt; TAM_MAX_BITS) |"&amp; IF(SOURCE!$S$2-3 &gt;= 0, REPT(" ",SOURCE!$S$2-5+4+1-1-LEN(SUBSTITUTE(SUBSTITUTE(TEXT(SOURCE!H1075,"????0"),"  ","")," ",""))), "")&amp;
      SUBSTITUTE(SUBSTITUTE(TEXT(SOURCE!H1075,"????0"),"  ","")," ","")&amp;","&amp; IF(SOURCE!$T$2-3 &gt;= 0, REPT(" ",SOURCE!$T$2-3-5), "")&amp;
      SOURCE!I1075&amp;" | "&amp; IF(SOURCE!$U$2-LEN(SOURCE!I1075) &gt;= 0, REPT(" ",SOURCE!$U$2-LEN(SOURCE!I1075)), "")&amp;
      SOURCE!J1075&amp;      IF(SOURCE!$V$2-LEN(SOURCE!J1075) &gt;= 0, REPT(" ",SOURCE!$V$2-LEN(SOURCE!J1075)), "")&amp;
  " | "&amp; SOURCE!K1075&amp;      IF(SOURCE!$X$2-LEN(SOURCE!K1075) &gt;= 0, REPT(" ",SOURCE!$X$2-LEN(SOURCE!K1075)), "")&amp;
      "},"&amp;IF(SOURCE!L1075&lt;&gt;"",""&amp;SOURCE!L1075,"")
 )
)
)</f>
        <v>/* 1051 */  { itemToBeCoded,                NOPARAM,                     "",                                            STD_SST,                                       (0 &lt;&lt; TAM_MAX_BITS) |     0, CAT_NONE | SLS_UNCHANGED | US_UNCHANGED},</v>
      </c>
    </row>
    <row r="1076" spans="1:1">
      <c r="A1076" s="155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",SOURCE!$R$2-LEN(SOURCE!F1076)+2), "")&amp;"("&amp;
      SUBSTITUTE(TEXT(SOURCE!G1076,"??0"),"  ","")&amp;" &lt;&lt; TAM_MAX_BITS) |"&amp; IF(SOURCE!$S$2-3 &gt;= 0, REPT(" ",SOURCE!$S$2-5+4+1-1-LEN(SUBSTITUTE(SUBSTITUTE(TEXT(SOURCE!H1076,"????0"),"  ","")," ",""))), "")&amp;
      SUBSTITUTE(SUBSTITUTE(TEXT(SOURCE!H1076,"????0"),"  ","")," ","")&amp;","&amp; IF(SOURCE!$T$2-3 &gt;= 0, REPT(" ",SOURCE!$T$2-3-5), "")&amp;
      SOURCE!I1076&amp;" | "&amp; IF(SOURCE!$U$2-LEN(SOURCE!I1076) &gt;= 0, REPT(" ",SOURCE!$U$2-LEN(SOURCE!I1076)), "")&amp;
      SOURCE!J1076&amp;      IF(SOURCE!$V$2-LEN(SOURCE!J1076) &gt;= 0, REPT(" ",SOURCE!$V$2-LEN(SOURCE!J1076)), "")&amp;
  " | "&amp; SOURCE!K1076&amp;      IF(SOURCE!$X$2-LEN(SOURCE!K1076) &gt;= 0, REPT(" ",SOURCE!$X$2-LEN(SOURCE!K1076)), "")&amp;
      "},"&amp;IF(SOURCE!L1076&lt;&gt;"",""&amp;SOURCE!L1076,"")
 )
)
)</f>
        <v>/* 1052 */  { itemToBeCoded,                NOPARAM,                     "",                                            STD_HAMBURGER,                                 (0 &lt;&lt; TAM_MAX_BITS) |     0, CAT_NONE | SLS_UNCHANGED | US_UNCHANGED},</v>
      </c>
    </row>
    <row r="1077" spans="1:1">
      <c r="A1077" s="155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",SOURCE!$R$2-LEN(SOURCE!F1077)+2), "")&amp;"("&amp;
      SUBSTITUTE(TEXT(SOURCE!G1077,"??0"),"  ","")&amp;" &lt;&lt; TAM_MAX_BITS) |"&amp; IF(SOURCE!$S$2-3 &gt;= 0, REPT(" ",SOURCE!$S$2-5+4+1-1-LEN(SUBSTITUTE(SUBSTITUTE(TEXT(SOURCE!H1077,"????0"),"  ","")," ",""))), "")&amp;
      SUBSTITUTE(SUBSTITUTE(TEXT(SOURCE!H1077,"????0"),"  ","")," ","")&amp;","&amp; IF(SOURCE!$T$2-3 &gt;= 0, REPT(" ",SOURCE!$T$2-3-5), "")&amp;
      SOURCE!I1077&amp;" | "&amp; IF(SOURCE!$U$2-LEN(SOURCE!I1077) &gt;= 0, REPT(" ",SOURCE!$U$2-LEN(SOURCE!I1077)), "")&amp;
      SOURCE!J1077&amp;      IF(SOURCE!$V$2-LEN(SOURCE!J1077) &gt;= 0, REPT(" ",SOURCE!$V$2-LEN(SOURCE!J1077)), "")&amp;
  " | "&amp; SOURCE!K1077&amp;      IF(SOURCE!$X$2-LEN(SOURCE!K1077) &gt;= 0, REPT(" ",SOURCE!$X$2-LEN(SOURCE!K1077)), "")&amp;
      "},"&amp;IF(SOURCE!L1077&lt;&gt;"",""&amp;SOURCE!L1077,"")
 )
)
)</f>
        <v>/* 1053 */  { itemToBeCoded,                NOPARAM,                     "",                                            STD_UNDO,                                      (0 &lt;&lt; TAM_MAX_BITS) |     0, CAT_NONE | SLS_UNCHANGED | US_UNCHANGED},</v>
      </c>
    </row>
    <row r="1078" spans="1:1">
      <c r="A1078" s="155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",SOURCE!$R$2-LEN(SOURCE!F1078)+2), "")&amp;"("&amp;
      SUBSTITUTE(TEXT(SOURCE!G1078,"??0"),"  ","")&amp;" &lt;&lt; TAM_MAX_BITS) |"&amp; IF(SOURCE!$S$2-3 &gt;= 0, REPT(" ",SOURCE!$S$2-5+4+1-1-LEN(SUBSTITUTE(SUBSTITUTE(TEXT(SOURCE!H1078,"????0"),"  ","")," ",""))), "")&amp;
      SUBSTITUTE(SUBSTITUTE(TEXT(SOURCE!H1078,"????0"),"  ","")," ","")&amp;","&amp; IF(SOURCE!$T$2-3 &gt;= 0, REPT(" ",SOURCE!$T$2-3-5), "")&amp;
      SOURCE!I1078&amp;" | "&amp; IF(SOURCE!$U$2-LEN(SOURCE!I1078) &gt;= 0, REPT(" ",SOURCE!$U$2-LEN(SOURCE!I1078)), "")&amp;
      SOURCE!J1078&amp;      IF(SOURCE!$V$2-LEN(SOURCE!J1078) &gt;= 0, REPT(" ",SOURCE!$V$2-LEN(SOURCE!J1078)), "")&amp;
  " | "&amp; SOURCE!K1078&amp;      IF(SOURCE!$X$2-LEN(SOURCE!K1078) &gt;= 0, REPT(" ",SOURCE!$X$2-LEN(SOURCE!K1078)), "")&amp;
      "},"&amp;IF(SOURCE!L1078&lt;&gt;"",""&amp;SOURCE!L1078,"")
 )
)
)</f>
        <v>/* 1054 */  { itemToBeCoded,                NOPARAM,                     "",                                            STD_FOR_ALL,                                   (0 &lt;&lt; TAM_MAX_BITS) |     0, CAT_NONE | SLS_UNCHANGED | US_UNCHANGED},</v>
      </c>
    </row>
    <row r="1079" spans="1:1">
      <c r="A1079" s="155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",SOURCE!$R$2-LEN(SOURCE!F1079)+2), "")&amp;"("&amp;
      SUBSTITUTE(TEXT(SOURCE!G1079,"??0"),"  ","")&amp;" &lt;&lt; TAM_MAX_BITS) |"&amp; IF(SOURCE!$S$2-3 &gt;= 0, REPT(" ",SOURCE!$S$2-5+4+1-1-LEN(SUBSTITUTE(SUBSTITUTE(TEXT(SOURCE!H1079,"????0"),"  ","")," ",""))), "")&amp;
      SUBSTITUTE(SUBSTITUTE(TEXT(SOURCE!H1079,"????0"),"  ","")," ","")&amp;","&amp; IF(SOURCE!$T$2-3 &gt;= 0, REPT(" ",SOURCE!$T$2-3-5), "")&amp;
      SOURCE!I1079&amp;" | "&amp; IF(SOURCE!$U$2-LEN(SOURCE!I1079) &gt;= 0, REPT(" ",SOURCE!$U$2-LEN(SOURCE!I1079)), "")&amp;
      SOURCE!J1079&amp;      IF(SOURCE!$V$2-LEN(SOURCE!J1079) &gt;= 0, REPT(" ",SOURCE!$V$2-LEN(SOURCE!J1079)), "")&amp;
  " | "&amp; SOURCE!K1079&amp;      IF(SOURCE!$X$2-LEN(SOURCE!K1079) &gt;= 0, REPT(" ",SOURCE!$X$2-LEN(SOURCE!K1079)), "")&amp;
      "},"&amp;IF(SOURCE!L1079&lt;&gt;"",""&amp;SOURCE!L1079,"")
 )
)
)</f>
        <v>/* 1055 */  { itemToBeCoded,                NOPARAM,                     "",                                            STD_COMPLEMENT,                                (0 &lt;&lt; TAM_MAX_BITS) |     0, CAT_NONE | SLS_UNCHANGED | US_UNCHANGED},</v>
      </c>
    </row>
    <row r="1080" spans="1:1">
      <c r="A1080" s="155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",SOURCE!$R$2-LEN(SOURCE!F1080)+2), "")&amp;"("&amp;
      SUBSTITUTE(TEXT(SOURCE!G1080,"??0"),"  ","")&amp;" &lt;&lt; TAM_MAX_BITS) |"&amp; IF(SOURCE!$S$2-3 &gt;= 0, REPT(" ",SOURCE!$S$2-5+4+1-1-LEN(SUBSTITUTE(SUBSTITUTE(TEXT(SOURCE!H1080,"????0"),"  ","")," ",""))), "")&amp;
      SUBSTITUTE(SUBSTITUTE(TEXT(SOURCE!H1080,"????0"),"  ","")," ","")&amp;","&amp; IF(SOURCE!$T$2-3 &gt;= 0, REPT(" ",SOURCE!$T$2-3-5), "")&amp;
      SOURCE!I1080&amp;" | "&amp; IF(SOURCE!$U$2-LEN(SOURCE!I1080) &gt;= 0, REPT(" ",SOURCE!$U$2-LEN(SOURCE!I1080)), "")&amp;
      SOURCE!J1080&amp;      IF(SOURCE!$V$2-LEN(SOURCE!J1080) &gt;= 0, REPT(" ",SOURCE!$V$2-LEN(SOURCE!J1080)), "")&amp;
  " | "&amp; SOURCE!K1080&amp;      IF(SOURCE!$X$2-LEN(SOURCE!K1080) &gt;= 0, REPT(" ",SOURCE!$X$2-LEN(SOURCE!K1080)), "")&amp;
      "},"&amp;IF(SOURCE!L1080&lt;&gt;"",""&amp;SOURCE!L1080,"")
 )
)
)</f>
        <v>/* 1056 */  { itemToBeCoded,                NOPARAM,                     "",                                            STD_PARTIAL_DIFF,                              (0 &lt;&lt; TAM_MAX_BITS) |     0, CAT_NONE | SLS_UNCHANGED | US_UNCHANGED},</v>
      </c>
    </row>
    <row r="1081" spans="1:1">
      <c r="A1081" s="155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",SOURCE!$R$2-LEN(SOURCE!F1081)+2), "")&amp;"("&amp;
      SUBSTITUTE(TEXT(SOURCE!G1081,"??0"),"  ","")&amp;" &lt;&lt; TAM_MAX_BITS) |"&amp; IF(SOURCE!$S$2-3 &gt;= 0, REPT(" ",SOURCE!$S$2-5+4+1-1-LEN(SUBSTITUTE(SUBSTITUTE(TEXT(SOURCE!H1081,"????0"),"  ","")," ",""))), "")&amp;
      SUBSTITUTE(SUBSTITUTE(TEXT(SOURCE!H1081,"????0"),"  ","")," ","")&amp;","&amp; IF(SOURCE!$T$2-3 &gt;= 0, REPT(" ",SOURCE!$T$2-3-5), "")&amp;
      SOURCE!I1081&amp;" | "&amp; IF(SOURCE!$U$2-LEN(SOURCE!I1081) &gt;= 0, REPT(" ",SOURCE!$U$2-LEN(SOURCE!I1081)), "")&amp;
      SOURCE!J1081&amp;      IF(SOURCE!$V$2-LEN(SOURCE!J1081) &gt;= 0, REPT(" ",SOURCE!$V$2-LEN(SOURCE!J1081)), "")&amp;
  " | "&amp; SOURCE!K1081&amp;      IF(SOURCE!$X$2-LEN(SOURCE!K1081) &gt;= 0, REPT(" ",SOURCE!$X$2-LEN(SOURCE!K1081)), "")&amp;
      "},"&amp;IF(SOURCE!L1081&lt;&gt;"",""&amp;SOURCE!L1081,"")
 )
)
)</f>
        <v>/* 1057 */  { itemToBeCoded,                NOPARAM,                     "",                                            STD_THERE_EXISTS,                              (0 &lt;&lt; TAM_MAX_BITS) |     0, CAT_NONE | SLS_UNCHANGED | US_UNCHANGED},</v>
      </c>
    </row>
    <row r="1082" spans="1:1">
      <c r="A1082" s="155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",SOURCE!$R$2-LEN(SOURCE!F1082)+2), "")&amp;"("&amp;
      SUBSTITUTE(TEXT(SOURCE!G1082,"??0"),"  ","")&amp;" &lt;&lt; TAM_MAX_BITS) |"&amp; IF(SOURCE!$S$2-3 &gt;= 0, REPT(" ",SOURCE!$S$2-5+4+1-1-LEN(SUBSTITUTE(SUBSTITUTE(TEXT(SOURCE!H1082,"????0"),"  ","")," ",""))), "")&amp;
      SUBSTITUTE(SUBSTITUTE(TEXT(SOURCE!H1082,"????0"),"  ","")," ","")&amp;","&amp; IF(SOURCE!$T$2-3 &gt;= 0, REPT(" ",SOURCE!$T$2-3-5), "")&amp;
      SOURCE!I1082&amp;" | "&amp; IF(SOURCE!$U$2-LEN(SOURCE!I1082) &gt;= 0, REPT(" ",SOURCE!$U$2-LEN(SOURCE!I1082)), "")&amp;
      SOURCE!J1082&amp;      IF(SOURCE!$V$2-LEN(SOURCE!J1082) &gt;= 0, REPT(" ",SOURCE!$V$2-LEN(SOURCE!J1082)), "")&amp;
  " | "&amp; SOURCE!K1082&amp;      IF(SOURCE!$X$2-LEN(SOURCE!K1082) &gt;= 0, REPT(" ",SOURCE!$X$2-LEN(SOURCE!K1082)), "")&amp;
      "},"&amp;IF(SOURCE!L1082&lt;&gt;"",""&amp;SOURCE!L1082,"")
 )
)
)</f>
        <v>/* 1058 */  { itemToBeCoded,                NOPARAM,                     "",                                            STD_THERE_DOES_NOT_EXIST,                      (0 &lt;&lt; TAM_MAX_BITS) |     0, CAT_NONE | SLS_UNCHANGED | US_UNCHANGED},</v>
      </c>
    </row>
    <row r="1083" spans="1:1">
      <c r="A1083" s="155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",SOURCE!$R$2-LEN(SOURCE!F1083)+2), "")&amp;"("&amp;
      SUBSTITUTE(TEXT(SOURCE!G1083,"??0"),"  ","")&amp;" &lt;&lt; TAM_MAX_BITS) |"&amp; IF(SOURCE!$S$2-3 &gt;= 0, REPT(" ",SOURCE!$S$2-5+4+1-1-LEN(SUBSTITUTE(SUBSTITUTE(TEXT(SOURCE!H1083,"????0"),"  ","")," ",""))), "")&amp;
      SUBSTITUTE(SUBSTITUTE(TEXT(SOURCE!H1083,"????0"),"  ","")," ","")&amp;","&amp; IF(SOURCE!$T$2-3 &gt;= 0, REPT(" ",SOURCE!$T$2-3-5), "")&amp;
      SOURCE!I1083&amp;" | "&amp; IF(SOURCE!$U$2-LEN(SOURCE!I1083) &gt;= 0, REPT(" ",SOURCE!$U$2-LEN(SOURCE!I1083)), "")&amp;
      SOURCE!J1083&amp;      IF(SOURCE!$V$2-LEN(SOURCE!J1083) &gt;= 0, REPT(" ",SOURCE!$V$2-LEN(SOURCE!J1083)), "")&amp;
  " | "&amp; SOURCE!K1083&amp;      IF(SOURCE!$X$2-LEN(SOURCE!K1083) &gt;= 0, REPT(" ",SOURCE!$X$2-LEN(SOURCE!K1083)), "")&amp;
      "},"&amp;IF(SOURCE!L1083&lt;&gt;"",""&amp;SOURCE!L1083,"")
 )
)
)</f>
        <v>/* 1059 */  { addItemToBuffer,              ITM_EMPTY_SET,               "",                                            STD_EMPTY_SET,                                 (0 &lt;&lt; TAM_MAX_BITS) |     0, CAT_NONE | SLS_UNCHANGED | US_UNCHANGED},</v>
      </c>
    </row>
    <row r="1084" spans="1:1">
      <c r="A1084" s="155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",SOURCE!$R$2-LEN(SOURCE!F1084)+2), "")&amp;"("&amp;
      SUBSTITUTE(TEXT(SOURCE!G1084,"??0"),"  ","")&amp;" &lt;&lt; TAM_MAX_BITS) |"&amp; IF(SOURCE!$S$2-3 &gt;= 0, REPT(" ",SOURCE!$S$2-5+4+1-1-LEN(SUBSTITUTE(SUBSTITUTE(TEXT(SOURCE!H1084,"????0"),"  ","")," ",""))), "")&amp;
      SUBSTITUTE(SUBSTITUTE(TEXT(SOURCE!H1084,"????0"),"  ","")," ","")&amp;","&amp; IF(SOURCE!$T$2-3 &gt;= 0, REPT(" ",SOURCE!$T$2-3-5), "")&amp;
      SOURCE!I1084&amp;" | "&amp; IF(SOURCE!$U$2-LEN(SOURCE!I1084) &gt;= 0, REPT(" ",SOURCE!$U$2-LEN(SOURCE!I1084)), "")&amp;
      SOURCE!J1084&amp;      IF(SOURCE!$V$2-LEN(SOURCE!J1084) &gt;= 0, REPT(" ",SOURCE!$V$2-LEN(SOURCE!J1084)), "")&amp;
  " | "&amp; SOURCE!K1084&amp;      IF(SOURCE!$X$2-LEN(SOURCE!K1084) &gt;= 0, REPT(" ",SOURCE!$X$2-LEN(SOURCE!K1084)), "")&amp;
      "},"&amp;IF(SOURCE!L1084&lt;&gt;"",""&amp;SOURCE!L1084,"")
 )
)
)</f>
        <v>/* 1060 */  { itemToBeCoded,                NOPARAM,                     "",                                            STD_INCREMENT,                                 (0 &lt;&lt; TAM_MAX_BITS) |     0, CAT_NONE | SLS_UNCHANGED | US_UNCHANGED},</v>
      </c>
    </row>
    <row r="1085" spans="1:1">
      <c r="A1085" s="155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",SOURCE!$R$2-LEN(SOURCE!F1085)+2), "")&amp;"("&amp;
      SUBSTITUTE(TEXT(SOURCE!G1085,"??0"),"  ","")&amp;" &lt;&lt; TAM_MAX_BITS) |"&amp; IF(SOURCE!$S$2-3 &gt;= 0, REPT(" ",SOURCE!$S$2-5+4+1-1-LEN(SUBSTITUTE(SUBSTITUTE(TEXT(SOURCE!H1085,"????0"),"  ","")," ",""))), "")&amp;
      SUBSTITUTE(SUBSTITUTE(TEXT(SOURCE!H1085,"????0"),"  ","")," ","")&amp;","&amp; IF(SOURCE!$T$2-3 &gt;= 0, REPT(" ",SOURCE!$T$2-3-5), "")&amp;
      SOURCE!I1085&amp;" | "&amp; IF(SOURCE!$U$2-LEN(SOURCE!I1085) &gt;= 0, REPT(" ",SOURCE!$U$2-LEN(SOURCE!I1085)), "")&amp;
      SOURCE!J1085&amp;      IF(SOURCE!$V$2-LEN(SOURCE!J1085) &gt;= 0, REPT(" ",SOURCE!$V$2-LEN(SOURCE!J1085)), "")&amp;
  " | "&amp; SOURCE!K1085&amp;      IF(SOURCE!$X$2-LEN(SOURCE!K1085) &gt;= 0, REPT(" ",SOURCE!$X$2-LEN(SOURCE!K1085)), "")&amp;
      "},"&amp;IF(SOURCE!L1085&lt;&gt;"",""&amp;SOURCE!L1085,"")
 )
)
)</f>
        <v>/* 1061 */  { itemToBeCoded,                NOPARAM,                     "",                                            STD_NABLA,                                     (0 &lt;&lt; TAM_MAX_BITS) |     0, CAT_NONE | SLS_UNCHANGED | US_UNCHANGED},</v>
      </c>
    </row>
    <row r="1086" spans="1:1">
      <c r="A1086" s="155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",SOURCE!$R$2-LEN(SOURCE!F1086)+2), "")&amp;"("&amp;
      SUBSTITUTE(TEXT(SOURCE!G1086,"??0"),"  ","")&amp;" &lt;&lt; TAM_MAX_BITS) |"&amp; IF(SOURCE!$S$2-3 &gt;= 0, REPT(" ",SOURCE!$S$2-5+4+1-1-LEN(SUBSTITUTE(SUBSTITUTE(TEXT(SOURCE!H1086,"????0"),"  ","")," ",""))), "")&amp;
      SUBSTITUTE(SUBSTITUTE(TEXT(SOURCE!H1086,"????0"),"  ","")," ","")&amp;","&amp; IF(SOURCE!$T$2-3 &gt;= 0, REPT(" ",SOURCE!$T$2-3-5), "")&amp;
      SOURCE!I1086&amp;" | "&amp; IF(SOURCE!$U$2-LEN(SOURCE!I1086) &gt;= 0, REPT(" ",SOURCE!$U$2-LEN(SOURCE!I1086)), "")&amp;
      SOURCE!J1086&amp;      IF(SOURCE!$V$2-LEN(SOURCE!J1086) &gt;= 0, REPT(" ",SOURCE!$V$2-LEN(SOURCE!J1086)), "")&amp;
  " | "&amp; SOURCE!K1086&amp;      IF(SOURCE!$X$2-LEN(SOURCE!K1086) &gt;= 0, REPT(" ",SOURCE!$X$2-LEN(SOURCE!K1086)), "")&amp;
      "},"&amp;IF(SOURCE!L1086&lt;&gt;"",""&amp;SOURCE!L1086,"")
 )
)
)</f>
        <v>/* 1062 */  { itemToBeCoded,                NOPARAM,                     "",                                            STD_ELEMENT_OF,                                (0 &lt;&lt; TAM_MAX_BITS) |     0, CAT_NONE | SLS_UNCHANGED | US_UNCHANGED},</v>
      </c>
    </row>
    <row r="1087" spans="1:1">
      <c r="A1087" s="155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",SOURCE!$R$2-LEN(SOURCE!F1087)+2), "")&amp;"("&amp;
      SUBSTITUTE(TEXT(SOURCE!G1087,"??0"),"  ","")&amp;" &lt;&lt; TAM_MAX_BITS) |"&amp; IF(SOURCE!$S$2-3 &gt;= 0, REPT(" ",SOURCE!$S$2-5+4+1-1-LEN(SUBSTITUTE(SUBSTITUTE(TEXT(SOURCE!H1087,"????0"),"  ","")," ",""))), "")&amp;
      SUBSTITUTE(SUBSTITUTE(TEXT(SOURCE!H1087,"????0"),"  ","")," ","")&amp;","&amp; IF(SOURCE!$T$2-3 &gt;= 0, REPT(" ",SOURCE!$T$2-3-5), "")&amp;
      SOURCE!I1087&amp;" | "&amp; IF(SOURCE!$U$2-LEN(SOURCE!I1087) &gt;= 0, REPT(" ",SOURCE!$U$2-LEN(SOURCE!I1087)), "")&amp;
      SOURCE!J1087&amp;      IF(SOURCE!$V$2-LEN(SOURCE!J1087) &gt;= 0, REPT(" ",SOURCE!$V$2-LEN(SOURCE!J1087)), "")&amp;
  " | "&amp; SOURCE!K1087&amp;      IF(SOURCE!$X$2-LEN(SOURCE!K1087) &gt;= 0, REPT(" ",SOURCE!$X$2-LEN(SOURCE!K1087)), "")&amp;
      "},"&amp;IF(SOURCE!L1087&lt;&gt;"",""&amp;SOURCE!L1087,"")
 )
)
)</f>
        <v>/* 1063 */  { itemToBeCoded,                NOPARAM,                     "",                                            STD_NOT_ELEMENT_OF,                            (0 &lt;&lt; TAM_MAX_BITS) |     0, CAT_NONE | SLS_UNCHANGED | US_UNCHANGED},</v>
      </c>
    </row>
    <row r="1088" spans="1:1">
      <c r="A1088" s="155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",SOURCE!$R$2-LEN(SOURCE!F1088)+2), "")&amp;"("&amp;
      SUBSTITUTE(TEXT(SOURCE!G1088,"??0"),"  ","")&amp;" &lt;&lt; TAM_MAX_BITS) |"&amp; IF(SOURCE!$S$2-3 &gt;= 0, REPT(" ",SOURCE!$S$2-5+4+1-1-LEN(SUBSTITUTE(SUBSTITUTE(TEXT(SOURCE!H1088,"????0"),"  ","")," ",""))), "")&amp;
      SUBSTITUTE(SUBSTITUTE(TEXT(SOURCE!H1088,"????0"),"  ","")," ","")&amp;","&amp; IF(SOURCE!$T$2-3 &gt;= 0, REPT(" ",SOURCE!$T$2-3-5), "")&amp;
      SOURCE!I1088&amp;" | "&amp; IF(SOURCE!$U$2-LEN(SOURCE!I1088) &gt;= 0, REPT(" ",SOURCE!$U$2-LEN(SOURCE!I1088)), "")&amp;
      SOURCE!J1088&amp;      IF(SOURCE!$V$2-LEN(SOURCE!J1088) &gt;= 0, REPT(" ",SOURCE!$V$2-LEN(SOURCE!J1088)), "")&amp;
  " | "&amp; SOURCE!K1088&amp;      IF(SOURCE!$X$2-LEN(SOURCE!K1088) &gt;= 0, REPT(" ",SOURCE!$X$2-LEN(SOURCE!K1088)), "")&amp;
      "},"&amp;IF(SOURCE!L1088&lt;&gt;"",""&amp;SOURCE!L1088,"")
 )
)
)</f>
        <v>/* 1064 */  { itemToBeCoded,                NOPARAM,                     "",                                            STD_CONTAINS,                                  (0 &lt;&lt; TAM_MAX_BITS) |     0, CAT_NONE | SLS_UNCHANGED | US_UNCHANGED},</v>
      </c>
    </row>
    <row r="1089" spans="1:1">
      <c r="A1089" s="155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",SOURCE!$R$2-LEN(SOURCE!F1089)+2), "")&amp;"("&amp;
      SUBSTITUTE(TEXT(SOURCE!G1089,"??0"),"  ","")&amp;" &lt;&lt; TAM_MAX_BITS) |"&amp; IF(SOURCE!$S$2-3 &gt;= 0, REPT(" ",SOURCE!$S$2-5+4+1-1-LEN(SUBSTITUTE(SUBSTITUTE(TEXT(SOURCE!H1089,"????0"),"  ","")," ",""))), "")&amp;
      SUBSTITUTE(SUBSTITUTE(TEXT(SOURCE!H1089,"????0"),"  ","")," ","")&amp;","&amp; IF(SOURCE!$T$2-3 &gt;= 0, REPT(" ",SOURCE!$T$2-3-5), "")&amp;
      SOURCE!I1089&amp;" | "&amp; IF(SOURCE!$U$2-LEN(SOURCE!I1089) &gt;= 0, REPT(" ",SOURCE!$U$2-LEN(SOURCE!I1089)), "")&amp;
      SOURCE!J1089&amp;      IF(SOURCE!$V$2-LEN(SOURCE!J1089) &gt;= 0, REPT(" ",SOURCE!$V$2-LEN(SOURCE!J1089)), "")&amp;
  " | "&amp; SOURCE!K1089&amp;      IF(SOURCE!$X$2-LEN(SOURCE!K1089) &gt;= 0, REPT(" ",SOURCE!$X$2-LEN(SOURCE!K1089)), "")&amp;
      "},"&amp;IF(SOURCE!L1089&lt;&gt;"",""&amp;SOURCE!L1089,"")
 )
)
)</f>
        <v>/* 1065 */  { itemToBeCoded,                NOPARAM,                     "",                                            STD_DOES_NOT_CONTAIN,                          (0 &lt;&lt; TAM_MAX_BITS) |     0, CAT_NONE | SLS_UNCHANGED | US_UNCHANGED},</v>
      </c>
    </row>
    <row r="1090" spans="1:1">
      <c r="A1090" s="155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",SOURCE!$R$2-LEN(SOURCE!F1090)+2), "")&amp;"("&amp;
      SUBSTITUTE(TEXT(SOURCE!G1090,"??0"),"  ","")&amp;" &lt;&lt; TAM_MAX_BITS) |"&amp; IF(SOURCE!$S$2-3 &gt;= 0, REPT(" ",SOURCE!$S$2-5+4+1-1-LEN(SUBSTITUTE(SUBSTITUTE(TEXT(SOURCE!H1090,"????0"),"  ","")," ",""))), "")&amp;
      SUBSTITUTE(SUBSTITUTE(TEXT(SOURCE!H1090,"????0"),"  ","")," ","")&amp;","&amp; IF(SOURCE!$T$2-3 &gt;= 0, REPT(" ",SOURCE!$T$2-3-5), "")&amp;
      SOURCE!I1090&amp;" | "&amp; IF(SOURCE!$U$2-LEN(SOURCE!I1090) &gt;= 0, REPT(" ",SOURCE!$U$2-LEN(SOURCE!I1090)), "")&amp;
      SOURCE!J1090&amp;      IF(SOURCE!$V$2-LEN(SOURCE!J1090) &gt;= 0, REPT(" ",SOURCE!$V$2-LEN(SOURCE!J1090)), "")&amp;
  " | "&amp; SOURCE!K1090&amp;      IF(SOURCE!$X$2-LEN(SOURCE!K1090) &gt;= 0, REPT(" ",SOURCE!$X$2-LEN(SOURCE!K1090)), "")&amp;
      "},"&amp;IF(SOURCE!L1090&lt;&gt;"",""&amp;SOURCE!L1090,"")
 )
)
)</f>
        <v>/* 1066 */  { itemToBeCoded,                NOPARAM,                     "",                                            STD_ZERO,                                      (0 &lt;&lt; TAM_MAX_BITS) |     0, CAT_NONE | SLS_UNCHANGED | US_UNCHANGED},</v>
      </c>
    </row>
    <row r="1091" spans="1:1">
      <c r="A1091" s="155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",SOURCE!$R$2-LEN(SOURCE!F1091)+2), "")&amp;"("&amp;
      SUBSTITUTE(TEXT(SOURCE!G1091,"??0"),"  ","")&amp;" &lt;&lt; TAM_MAX_BITS) |"&amp; IF(SOURCE!$S$2-3 &gt;= 0, REPT(" ",SOURCE!$S$2-5+4+1-1-LEN(SUBSTITUTE(SUBSTITUTE(TEXT(SOURCE!H1091,"????0"),"  ","")," ",""))), "")&amp;
      SUBSTITUTE(SUBSTITUTE(TEXT(SOURCE!H1091,"????0"),"  ","")," ","")&amp;","&amp; IF(SOURCE!$T$2-3 &gt;= 0, REPT(" ",SOURCE!$T$2-3-5), "")&amp;
      SOURCE!I1091&amp;" | "&amp; IF(SOURCE!$U$2-LEN(SOURCE!I1091) &gt;= 0, REPT(" ",SOURCE!$U$2-LEN(SOURCE!I1091)), "")&amp;
      SOURCE!J1091&amp;      IF(SOURCE!$V$2-LEN(SOURCE!J1091) &gt;= 0, REPT(" ",SOURCE!$V$2-LEN(SOURCE!J1091)), "")&amp;
  " | "&amp; SOURCE!K1091&amp;      IF(SOURCE!$X$2-LEN(SOURCE!K1091) &gt;= 0, REPT(" ",SOURCE!$X$2-LEN(SOURCE!K1091)), "")&amp;
      "},"&amp;IF(SOURCE!L1091&lt;&gt;"",""&amp;SOURCE!L1091,"")
 )
)
)</f>
        <v>/* 1067 */  { itemToBeCoded,                NOPARAM,                     "",                                            STD_PRODUCT,                                   (0 &lt;&lt; TAM_MAX_BITS) |     0, CAT_NONE | SLS_UNCHANGED | US_UNCHANGED},</v>
      </c>
    </row>
    <row r="1092" spans="1:1">
      <c r="A1092" s="155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",SOURCE!$R$2-LEN(SOURCE!F1092)+2), "")&amp;"("&amp;
      SUBSTITUTE(TEXT(SOURCE!G1092,"??0"),"  ","")&amp;" &lt;&lt; TAM_MAX_BITS) |"&amp; IF(SOURCE!$S$2-3 &gt;= 0, REPT(" ",SOURCE!$S$2-5+4+1-1-LEN(SUBSTITUTE(SUBSTITUTE(TEXT(SOURCE!H1092,"????0"),"  ","")," ",""))), "")&amp;
      SUBSTITUTE(SUBSTITUTE(TEXT(SOURCE!H1092,"????0"),"  ","")," ","")&amp;","&amp; IF(SOURCE!$T$2-3 &gt;= 0, REPT(" ",SOURCE!$T$2-3-5), "")&amp;
      SOURCE!I1092&amp;" | "&amp; IF(SOURCE!$U$2-LEN(SOURCE!I1092) &gt;= 0, REPT(" ",SOURCE!$U$2-LEN(SOURCE!I1092)), "")&amp;
      SOURCE!J1092&amp;      IF(SOURCE!$V$2-LEN(SOURCE!J1092) &gt;= 0, REPT(" ",SOURCE!$V$2-LEN(SOURCE!J1092)), "")&amp;
  " | "&amp; SOURCE!K1092&amp;      IF(SOURCE!$X$2-LEN(SOURCE!K1092) &gt;= 0, REPT(" ",SOURCE!$X$2-LEN(SOURCE!K1092)), "")&amp;
      "},"&amp;IF(SOURCE!L1092&lt;&gt;"",""&amp;SOURCE!L1092,"")
 )
)
)</f>
        <v>/* 1068 */  { itemToBeCoded,                NOPARAM,                     "1068",                                        "1068",                                        (0 &lt;&lt; TAM_MAX_BITS) |     0, CAT_FREE | SLS_UNCHANGED | US_UNCHANGED},</v>
      </c>
    </row>
    <row r="1093" spans="1:1">
      <c r="A1093" s="155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",SOURCE!$R$2-LEN(SOURCE!F1093)+2), "")&amp;"("&amp;
      SUBSTITUTE(TEXT(SOURCE!G1093,"??0"),"  ","")&amp;" &lt;&lt; TAM_MAX_BITS) |"&amp; IF(SOURCE!$S$2-3 &gt;= 0, REPT(" ",SOURCE!$S$2-5+4+1-1-LEN(SUBSTITUTE(SUBSTITUTE(TEXT(SOURCE!H1093,"????0"),"  ","")," ",""))), "")&amp;
      SUBSTITUTE(SUBSTITUTE(TEXT(SOURCE!H1093,"????0"),"  ","")," ","")&amp;","&amp; IF(SOURCE!$T$2-3 &gt;= 0, REPT(" ",SOURCE!$T$2-3-5), "")&amp;
      SOURCE!I1093&amp;" | "&amp; IF(SOURCE!$U$2-LEN(SOURCE!I1093) &gt;= 0, REPT(" ",SOURCE!$U$2-LEN(SOURCE!I1093)), "")&amp;
      SOURCE!J1093&amp;      IF(SOURCE!$V$2-LEN(SOURCE!J1093) &gt;= 0, REPT(" ",SOURCE!$V$2-LEN(SOURCE!J1093)), "")&amp;
  " | "&amp; SOURCE!K1093&amp;      IF(SOURCE!$X$2-LEN(SOURCE!K1093) &gt;= 0, REPT(" ",SOURCE!$X$2-LEN(SOURCE!K1093)), "")&amp;
      "},"&amp;IF(SOURCE!L1093&lt;&gt;"",""&amp;SOURCE!L1093,"")
 )
)
)</f>
        <v>/* 1069 */  { itemToBeCoded,                NOPARAM,                     "1069",                                        "1069",                                        (0 &lt;&lt; TAM_MAX_BITS) |     0, CAT_FREE | SLS_UNCHANGED | US_UNCHANGED},</v>
      </c>
    </row>
    <row r="1094" spans="1:1">
      <c r="A1094" s="155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",SOURCE!$R$2-LEN(SOURCE!F1094)+2), "")&amp;"("&amp;
      SUBSTITUTE(TEXT(SOURCE!G1094,"??0"),"  ","")&amp;" &lt;&lt; TAM_MAX_BITS) |"&amp; IF(SOURCE!$S$2-3 &gt;= 0, REPT(" ",SOURCE!$S$2-5+4+1-1-LEN(SUBSTITUTE(SUBSTITUTE(TEXT(SOURCE!H1094,"????0"),"  ","")," ",""))), "")&amp;
      SUBSTITUTE(SUBSTITUTE(TEXT(SOURCE!H1094,"????0"),"  ","")," ","")&amp;","&amp; IF(SOURCE!$T$2-3 &gt;= 0, REPT(" ",SOURCE!$T$2-3-5), "")&amp;
      SOURCE!I1094&amp;" | "&amp; IF(SOURCE!$U$2-LEN(SOURCE!I1094) &gt;= 0, REPT(" ",SOURCE!$U$2-LEN(SOURCE!I1094)), "")&amp;
      SOURCE!J1094&amp;      IF(SOURCE!$V$2-LEN(SOURCE!J1094) &gt;= 0, REPT(" ",SOURCE!$V$2-LEN(SOURCE!J1094)), "")&amp;
  " | "&amp; SOURCE!K1094&amp;      IF(SOURCE!$X$2-LEN(SOURCE!K1094) &gt;= 0, REPT(" ",SOURCE!$X$2-LEN(SOURCE!K1094)), "")&amp;
      "},"&amp;IF(SOURCE!L1094&lt;&gt;"",""&amp;SOURCE!L1094,"")
 )
)
)</f>
        <v>/* 1070 */  { itemToBeCoded,                NOPARAM,                     "",                                            STD_MINUS_PLUS,                                (0 &lt;&lt; TAM_MAX_BITS) |     0, CAT_NONE | SLS_UNCHANGED | US_UNCHANGED},</v>
      </c>
    </row>
    <row r="1095" spans="1:1">
      <c r="A1095" s="155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",SOURCE!$R$2-LEN(SOURCE!F1095)+2), "")&amp;"("&amp;
      SUBSTITUTE(TEXT(SOURCE!G1095,"??0"),"  ","")&amp;" &lt;&lt; TAM_MAX_BITS) |"&amp; IF(SOURCE!$S$2-3 &gt;= 0, REPT(" ",SOURCE!$S$2-5+4+1-1-LEN(SUBSTITUTE(SUBSTITUTE(TEXT(SOURCE!H1095,"????0"),"  ","")," ",""))), "")&amp;
      SUBSTITUTE(SUBSTITUTE(TEXT(SOURCE!H1095,"????0"),"  ","")," ","")&amp;","&amp; IF(SOURCE!$T$2-3 &gt;= 0, REPT(" ",SOURCE!$T$2-3-5), "")&amp;
      SOURCE!I1095&amp;" | "&amp; IF(SOURCE!$U$2-LEN(SOURCE!I1095) &gt;= 0, REPT(" ",SOURCE!$U$2-LEN(SOURCE!I1095)), "")&amp;
      SOURCE!J1095&amp;      IF(SOURCE!$V$2-LEN(SOURCE!J1095) &gt;= 0, REPT(" ",SOURCE!$V$2-LEN(SOURCE!J1095)), "")&amp;
  " | "&amp; SOURCE!K1095&amp;      IF(SOURCE!$X$2-LEN(SOURCE!K1095) &gt;= 0, REPT(" ",SOURCE!$X$2-LEN(SOURCE!K1095)), "")&amp;
      "},"&amp;IF(SOURCE!L1095&lt;&gt;"",""&amp;SOURCE!L1095,"")
 )
)
)</f>
        <v>/* 1071 */  { itemToBeCoded,                NOPARAM,                     "1071",                                        "1071",                                        (0 &lt;&lt; TAM_MAX_BITS) |     0, CAT_FREE | SLS_UNCHANGED | US_UNCHANGED},</v>
      </c>
    </row>
    <row r="1096" spans="1:1">
      <c r="A1096" s="155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",SOURCE!$R$2-LEN(SOURCE!F1096)+2), "")&amp;"("&amp;
      SUBSTITUTE(TEXT(SOURCE!G1096,"??0"),"  ","")&amp;" &lt;&lt; TAM_MAX_BITS) |"&amp; IF(SOURCE!$S$2-3 &gt;= 0, REPT(" ",SOURCE!$S$2-5+4+1-1-LEN(SUBSTITUTE(SUBSTITUTE(TEXT(SOURCE!H1096,"????0"),"  ","")," ",""))), "")&amp;
      SUBSTITUTE(SUBSTITUTE(TEXT(SOURCE!H1096,"????0"),"  ","")," ","")&amp;","&amp; IF(SOURCE!$T$2-3 &gt;= 0, REPT(" ",SOURCE!$T$2-3-5), "")&amp;
      SOURCE!I1096&amp;" | "&amp; IF(SOURCE!$U$2-LEN(SOURCE!I1096) &gt;= 0, REPT(" ",SOURCE!$U$2-LEN(SOURCE!I1096)), "")&amp;
      SOURCE!J1096&amp;      IF(SOURCE!$V$2-LEN(SOURCE!J1096) &gt;= 0, REPT(" ",SOURCE!$V$2-LEN(SOURCE!J1096)), "")&amp;
  " | "&amp; SOURCE!K1096&amp;      IF(SOURCE!$X$2-LEN(SOURCE!K1096) &gt;= 0, REPT(" ",SOURCE!$X$2-LEN(SOURCE!K1096)), "")&amp;
      "},"&amp;IF(SOURCE!L1096&lt;&gt;"",""&amp;SOURCE!L1096,"")
 )
)
)</f>
        <v>/* 1072 */  { itemToBeCoded,                NOPARAM,                     "1072",                                        "1072",                                        (0 &lt;&lt; TAM_MAX_BITS) |     0, CAT_FREE | SLS_UNCHANGED | US_UNCHANGED},</v>
      </c>
    </row>
    <row r="1097" spans="1:1">
      <c r="A1097" s="155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",SOURCE!$R$2-LEN(SOURCE!F1097)+2), "")&amp;"("&amp;
      SUBSTITUTE(TEXT(SOURCE!G1097,"??0"),"  ","")&amp;" &lt;&lt; TAM_MAX_BITS) |"&amp; IF(SOURCE!$S$2-3 &gt;= 0, REPT(" ",SOURCE!$S$2-5+4+1-1-LEN(SUBSTITUTE(SUBSTITUTE(TEXT(SOURCE!H1097,"????0"),"  ","")," ",""))), "")&amp;
      SUBSTITUTE(SUBSTITUTE(TEXT(SOURCE!H1097,"????0"),"  ","")," ","")&amp;","&amp; IF(SOURCE!$T$2-3 &gt;= 0, REPT(" ",SOURCE!$T$2-3-5), "")&amp;
      SOURCE!I1097&amp;" | "&amp; IF(SOURCE!$U$2-LEN(SOURCE!I1097) &gt;= 0, REPT(" ",SOURCE!$U$2-LEN(SOURCE!I1097)), "")&amp;
      SOURCE!J1097&amp;      IF(SOURCE!$V$2-LEN(SOURCE!J1097) &gt;= 0, REPT(" ",SOURCE!$V$2-LEN(SOURCE!J1097)), "")&amp;
  " | "&amp; SOURCE!K1097&amp;      IF(SOURCE!$X$2-LEN(SOURCE!K1097) &gt;= 0, REPT(" ",SOURCE!$X$2-LEN(SOURCE!K1097)), "")&amp;
      "},"&amp;IF(SOURCE!L1097&lt;&gt;"",""&amp;SOURCE!L1097,"")
 )
)
)</f>
        <v>/* 1073 */  { itemToBeCoded,                NOPARAM,                     "",                                            STD_RING,                                      (0 &lt;&lt; TAM_MAX_BITS) |     0, CAT_NONE | SLS_UNCHANGED | US_UNCHANGED},</v>
      </c>
    </row>
    <row r="1098" spans="1:1">
      <c r="A1098" s="155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",SOURCE!$R$2-LEN(SOURCE!F1098)+2), "")&amp;"("&amp;
      SUBSTITUTE(TEXT(SOURCE!G1098,"??0"),"  ","")&amp;" &lt;&lt; TAM_MAX_BITS) |"&amp; IF(SOURCE!$S$2-3 &gt;= 0, REPT(" ",SOURCE!$S$2-5+4+1-1-LEN(SUBSTITUTE(SUBSTITUTE(TEXT(SOURCE!H1098,"????0"),"  ","")," ",""))), "")&amp;
      SUBSTITUTE(SUBSTITUTE(TEXT(SOURCE!H1098,"????0"),"  ","")," ","")&amp;","&amp; IF(SOURCE!$T$2-3 &gt;= 0, REPT(" ",SOURCE!$T$2-3-5), "")&amp;
      SOURCE!I1098&amp;" | "&amp; IF(SOURCE!$U$2-LEN(SOURCE!I1098) &gt;= 0, REPT(" ",SOURCE!$U$2-LEN(SOURCE!I1098)), "")&amp;
      SOURCE!J1098&amp;      IF(SOURCE!$V$2-LEN(SOURCE!J1098) &gt;= 0, REPT(" ",SOURCE!$V$2-LEN(SOURCE!J1098)), "")&amp;
  " | "&amp; SOURCE!K1098&amp;      IF(SOURCE!$X$2-LEN(SOURCE!K1098) &gt;= 0, REPT(" ",SOURCE!$X$2-LEN(SOURCE!K1098)), "")&amp;
      "},"&amp;IF(SOURCE!L1098&lt;&gt;"",""&amp;SOURCE!L1098,"")
 )
)
)</f>
        <v>/* 1074 */  { addItemToBuffer,              ITM_BULLET,                  "",                                            STD_BULLET,                                    (0 &lt;&lt; TAM_MAX_BITS) |     0, CAT_NONE | SLS_UNCHANGED | US_UNCHANGED},</v>
      </c>
    </row>
    <row r="1099" spans="1:1">
      <c r="A1099" s="155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",SOURCE!$R$2-LEN(SOURCE!F1099)+2), "")&amp;"("&amp;
      SUBSTITUTE(TEXT(SOURCE!G1099,"??0"),"  ","")&amp;" &lt;&lt; TAM_MAX_BITS) |"&amp; IF(SOURCE!$S$2-3 &gt;= 0, REPT(" ",SOURCE!$S$2-5+4+1-1-LEN(SUBSTITUTE(SUBSTITUTE(TEXT(SOURCE!H1099,"????0"),"  ","")," ",""))), "")&amp;
      SUBSTITUTE(SUBSTITUTE(TEXT(SOURCE!H1099,"????0"),"  ","")," ","")&amp;","&amp; IF(SOURCE!$T$2-3 &gt;= 0, REPT(" ",SOURCE!$T$2-3-5), "")&amp;
      SOURCE!I1099&amp;" | "&amp; IF(SOURCE!$U$2-LEN(SOURCE!I1099) &gt;= 0, REPT(" ",SOURCE!$U$2-LEN(SOURCE!I1099)), "")&amp;
      SOURCE!J1099&amp;      IF(SOURCE!$V$2-LEN(SOURCE!J1099) &gt;= 0, REPT(" ",SOURCE!$V$2-LEN(SOURCE!J1099)), "")&amp;
  " | "&amp; SOURCE!K1099&amp;      IF(SOURCE!$X$2-LEN(SOURCE!K1099) &gt;= 0, REPT(" ",SOURCE!$X$2-LEN(SOURCE!K1099)), "")&amp;
      "},"&amp;IF(SOURCE!L1099&lt;&gt;"",""&amp;SOURCE!L1099,"")
 )
)
)</f>
        <v>/* 1075 */  { addItemToBuffer,              ITM_SQUARE_ROOT,             "",                                            STD_SQUARE_ROOT,                               (0 &lt;&lt; TAM_MAX_BITS) |     0, CAT_NONE | SLS_UNCHANGED | US_UNCHANGED},</v>
      </c>
    </row>
    <row r="1100" spans="1:1">
      <c r="A1100" s="155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",SOURCE!$R$2-LEN(SOURCE!F1100)+2), "")&amp;"("&amp;
      SUBSTITUTE(TEXT(SOURCE!G1100,"??0"),"  ","")&amp;" &lt;&lt; TAM_MAX_BITS) |"&amp; IF(SOURCE!$S$2-3 &gt;= 0, REPT(" ",SOURCE!$S$2-5+4+1-1-LEN(SUBSTITUTE(SUBSTITUTE(TEXT(SOURCE!H1100,"????0"),"  ","")," ",""))), "")&amp;
      SUBSTITUTE(SUBSTITUTE(TEXT(SOURCE!H1100,"????0"),"  ","")," ","")&amp;","&amp; IF(SOURCE!$T$2-3 &gt;= 0, REPT(" ",SOURCE!$T$2-3-5), "")&amp;
      SOURCE!I1100&amp;" | "&amp; IF(SOURCE!$U$2-LEN(SOURCE!I1100) &gt;= 0, REPT(" ",SOURCE!$U$2-LEN(SOURCE!I1100)), "")&amp;
      SOURCE!J1100&amp;      IF(SOURCE!$V$2-LEN(SOURCE!J1100) &gt;= 0, REPT(" ",SOURCE!$V$2-LEN(SOURCE!J1100)), "")&amp;
  " | "&amp; SOURCE!K1100&amp;      IF(SOURCE!$X$2-LEN(SOURCE!K1100) &gt;= 0, REPT(" ",SOURCE!$X$2-LEN(SOURCE!K1100)), "")&amp;
      "},"&amp;IF(SOURCE!L1100&lt;&gt;"",""&amp;SOURCE!L1100,"")
 )
)
)</f>
        <v>/* 1076 */  { addItemToBuffer,              ITM_CUBE_ROOT,               "",                                            STD_CUBE_ROOT,                                 (0 &lt;&lt; TAM_MAX_BITS) |     0, CAT_NONE | SLS_UNCHANGED | US_UNCHANGED},</v>
      </c>
    </row>
    <row r="1101" spans="1:1">
      <c r="A1101" s="155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",SOURCE!$R$2-LEN(SOURCE!F1101)+2), "")&amp;"("&amp;
      SUBSTITUTE(TEXT(SOURCE!G1101,"??0"),"  ","")&amp;" &lt;&lt; TAM_MAX_BITS) |"&amp; IF(SOURCE!$S$2-3 &gt;= 0, REPT(" ",SOURCE!$S$2-5+4+1-1-LEN(SUBSTITUTE(SUBSTITUTE(TEXT(SOURCE!H1101,"????0"),"  ","")," ",""))), "")&amp;
      SUBSTITUTE(SUBSTITUTE(TEXT(SOURCE!H1101,"????0"),"  ","")," ","")&amp;","&amp; IF(SOURCE!$T$2-3 &gt;= 0, REPT(" ",SOURCE!$T$2-3-5), "")&amp;
      SOURCE!I1101&amp;" | "&amp; IF(SOURCE!$U$2-LEN(SOURCE!I1101) &gt;= 0, REPT(" ",SOURCE!$U$2-LEN(SOURCE!I1101)), "")&amp;
      SOURCE!J1101&amp;      IF(SOURCE!$V$2-LEN(SOURCE!J1101) &gt;= 0, REPT(" ",SOURCE!$V$2-LEN(SOURCE!J1101)), "")&amp;
  " | "&amp; SOURCE!K1101&amp;      IF(SOURCE!$X$2-LEN(SOURCE!K1101) &gt;= 0, REPT(" ",SOURCE!$X$2-LEN(SOURCE!K1101)), "")&amp;
      "},"&amp;IF(SOURCE!L1101&lt;&gt;"",""&amp;SOURCE!L1101,"")
 )
)
)</f>
        <v>/* 1077 */  { addItemToBuffer,              ITM_xTH_ROOT,                "",                                            STD_xTH_ROOT,                                  (0 &lt;&lt; TAM_MAX_BITS) |     0, CAT_NONE | SLS_UNCHANGED | US_UNCHANGED},</v>
      </c>
    </row>
    <row r="1102" spans="1:1">
      <c r="A1102" s="155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",SOURCE!$R$2-LEN(SOURCE!F1102)+2), "")&amp;"("&amp;
      SUBSTITUTE(TEXT(SOURCE!G1102,"??0"),"  ","")&amp;" &lt;&lt; TAM_MAX_BITS) |"&amp; IF(SOURCE!$S$2-3 &gt;= 0, REPT(" ",SOURCE!$S$2-5+4+1-1-LEN(SUBSTITUTE(SUBSTITUTE(TEXT(SOURCE!H1102,"????0"),"  ","")," ",""))), "")&amp;
      SUBSTITUTE(SUBSTITUTE(TEXT(SOURCE!H1102,"????0"),"  ","")," ","")&amp;","&amp; IF(SOURCE!$T$2-3 &gt;= 0, REPT(" ",SOURCE!$T$2-3-5), "")&amp;
      SOURCE!I1102&amp;" | "&amp; IF(SOURCE!$U$2-LEN(SOURCE!I1102) &gt;= 0, REPT(" ",SOURCE!$U$2-LEN(SOURCE!I1102)), "")&amp;
      SOURCE!J1102&amp;      IF(SOURCE!$V$2-LEN(SOURCE!J1102) &gt;= 0, REPT(" ",SOURCE!$V$2-LEN(SOURCE!J1102)), "")&amp;
  " | "&amp; SOURCE!K1102&amp;      IF(SOURCE!$X$2-LEN(SOURCE!K1102) &gt;= 0, REPT(" ",SOURCE!$X$2-LEN(SOURCE!K1102)), "")&amp;
      "},"&amp;IF(SOURCE!L1102&lt;&gt;"",""&amp;SOURCE!L1102,"")
 )
)
)</f>
        <v>/* 1078 */  { itemToBeCoded,                NOPARAM,                     "",                                            STD_PROPORTIONAL,                              (0 &lt;&lt; TAM_MAX_BITS) |     0, CAT_NONE | SLS_UNCHANGED | US_UNCHANGED},</v>
      </c>
    </row>
    <row r="1103" spans="1:1">
      <c r="A1103" s="155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",SOURCE!$R$2-LEN(SOURCE!F1103)+2), "")&amp;"("&amp;
      SUBSTITUTE(TEXT(SOURCE!G1103,"??0"),"  ","")&amp;" &lt;&lt; TAM_MAX_BITS) |"&amp; IF(SOURCE!$S$2-3 &gt;= 0, REPT(" ",SOURCE!$S$2-5+4+1-1-LEN(SUBSTITUTE(SUBSTITUTE(TEXT(SOURCE!H1103,"????0"),"  ","")," ",""))), "")&amp;
      SUBSTITUTE(SUBSTITUTE(TEXT(SOURCE!H1103,"????0"),"  ","")," ","")&amp;","&amp; IF(SOURCE!$T$2-3 &gt;= 0, REPT(" ",SOURCE!$T$2-3-5), "")&amp;
      SOURCE!I1103&amp;" | "&amp; IF(SOURCE!$U$2-LEN(SOURCE!I1103) &gt;= 0, REPT(" ",SOURCE!$U$2-LEN(SOURCE!I1103)), "")&amp;
      SOURCE!J1103&amp;      IF(SOURCE!$V$2-LEN(SOURCE!J1103) &gt;= 0, REPT(" ",SOURCE!$V$2-LEN(SOURCE!J1103)), "")&amp;
  " | "&amp; SOURCE!K1103&amp;      IF(SOURCE!$X$2-LEN(SOURCE!K1103) &gt;= 0, REPT(" ",SOURCE!$X$2-LEN(SOURCE!K1103)), "")&amp;
      "},"&amp;IF(SOURCE!L1103&lt;&gt;"",""&amp;SOURCE!L1103,"")
 )
)
)</f>
        <v>/* 1079 */  { addItemToBuffer,              ITM_INFINITY,                "",                                            STD_INFINITY,                                  (0 &lt;&lt; TAM_MAX_BITS) |     0, CAT_NONE | SLS_UNCHANGED | US_UNCHANGED},</v>
      </c>
    </row>
    <row r="1104" spans="1:1">
      <c r="A1104" s="155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",SOURCE!$R$2-LEN(SOURCE!F1104)+2), "")&amp;"("&amp;
      SUBSTITUTE(TEXT(SOURCE!G1104,"??0"),"  ","")&amp;" &lt;&lt; TAM_MAX_BITS) |"&amp; IF(SOURCE!$S$2-3 &gt;= 0, REPT(" ",SOURCE!$S$2-5+4+1-1-LEN(SUBSTITUTE(SUBSTITUTE(TEXT(SOURCE!H1104,"????0"),"  ","")," ",""))), "")&amp;
      SUBSTITUTE(SUBSTITUTE(TEXT(SOURCE!H1104,"????0"),"  ","")," ","")&amp;","&amp; IF(SOURCE!$T$2-3 &gt;= 0, REPT(" ",SOURCE!$T$2-3-5), "")&amp;
      SOURCE!I1104&amp;" | "&amp; IF(SOURCE!$U$2-LEN(SOURCE!I1104) &gt;= 0, REPT(" ",SOURCE!$U$2-LEN(SOURCE!I1104)), "")&amp;
      SOURCE!J1104&amp;      IF(SOURCE!$V$2-LEN(SOURCE!J1104) &gt;= 0, REPT(" ",SOURCE!$V$2-LEN(SOURCE!J1104)), "")&amp;
  " | "&amp; SOURCE!K1104&amp;      IF(SOURCE!$X$2-LEN(SOURCE!K1104) &gt;= 0, REPT(" ",SOURCE!$X$2-LEN(SOURCE!K1104)), "")&amp;
      "},"&amp;IF(SOURCE!L1104&lt;&gt;"",""&amp;SOURCE!L1104,"")
 )
)
)</f>
        <v>/* 1080 */  { addItemToBuffer,              ITM_RIGHT_ANGLE,             "",                                            STD_RIGHT_ANGLE,                               (0 &lt;&lt; TAM_MAX_BITS) |     0, CAT_NONE | SLS_UNCHANGED | US_UNCHANGED},</v>
      </c>
    </row>
    <row r="1105" spans="1:1">
      <c r="A1105" s="155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",SOURCE!$R$2-LEN(SOURCE!F1105)+2), "")&amp;"("&amp;
      SUBSTITUTE(TEXT(SOURCE!G1105,"??0"),"  ","")&amp;" &lt;&lt; TAM_MAX_BITS) |"&amp; IF(SOURCE!$S$2-3 &gt;= 0, REPT(" ",SOURCE!$S$2-5+4+1-1-LEN(SUBSTITUTE(SUBSTITUTE(TEXT(SOURCE!H1105,"????0"),"  ","")," ",""))), "")&amp;
      SUBSTITUTE(SUBSTITUTE(TEXT(SOURCE!H1105,"????0"),"  ","")," ","")&amp;","&amp; IF(SOURCE!$T$2-3 &gt;= 0, REPT(" ",SOURCE!$T$2-3-5), "")&amp;
      SOURCE!I1105&amp;" | "&amp; IF(SOURCE!$U$2-LEN(SOURCE!I1105) &gt;= 0, REPT(" ",SOURCE!$U$2-LEN(SOURCE!I1105)), "")&amp;
      SOURCE!J1105&amp;      IF(SOURCE!$V$2-LEN(SOURCE!J1105) &gt;= 0, REPT(" ",SOURCE!$V$2-LEN(SOURCE!J1105)), "")&amp;
  " | "&amp; SOURCE!K1105&amp;      IF(SOURCE!$X$2-LEN(SOURCE!K1105) &gt;= 0, REPT(" ",SOURCE!$X$2-LEN(SOURCE!K1105)), "")&amp;
      "},"&amp;IF(SOURCE!L1105&lt;&gt;"",""&amp;SOURCE!L1105,"")
 )
)
)</f>
        <v>/* 1081 */  { itemToBeCoded,                NOPARAM,                     "",                                            STD_ANGLE,                                     (0 &lt;&lt; TAM_MAX_BITS) |     0, CAT_NONE | SLS_UNCHANGED | US_UNCHANGED},</v>
      </c>
    </row>
    <row r="1106" spans="1:1">
      <c r="A1106" s="155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",SOURCE!$R$2-LEN(SOURCE!F1106)+2), "")&amp;"("&amp;
      SUBSTITUTE(TEXT(SOURCE!G1106,"??0"),"  ","")&amp;" &lt;&lt; TAM_MAX_BITS) |"&amp; IF(SOURCE!$S$2-3 &gt;= 0, REPT(" ",SOURCE!$S$2-5+4+1-1-LEN(SUBSTITUTE(SUBSTITUTE(TEXT(SOURCE!H1106,"????0"),"  ","")," ",""))), "")&amp;
      SUBSTITUTE(SUBSTITUTE(TEXT(SOURCE!H1106,"????0"),"  ","")," ","")&amp;","&amp; IF(SOURCE!$T$2-3 &gt;= 0, REPT(" ",SOURCE!$T$2-3-5), "")&amp;
      SOURCE!I1106&amp;" | "&amp; IF(SOURCE!$U$2-LEN(SOURCE!I1106) &gt;= 0, REPT(" ",SOURCE!$U$2-LEN(SOURCE!I1106)), "")&amp;
      SOURCE!J1106&amp;      IF(SOURCE!$V$2-LEN(SOURCE!J1106) &gt;= 0, REPT(" ",SOURCE!$V$2-LEN(SOURCE!J1106)), "")&amp;
  " | "&amp; SOURCE!K1106&amp;      IF(SOURCE!$X$2-LEN(SOURCE!K1106) &gt;= 0, REPT(" ",SOURCE!$X$2-LEN(SOURCE!K1106)), "")&amp;
      "},"&amp;IF(SOURCE!L1106&lt;&gt;"",""&amp;SOURCE!L1106,"")
 )
)
)</f>
        <v>/* 1082 */  { addItemToBuffer,              ITM_MEASURED_ANGLE,          "",                                            STD_MEASURED_ANGLE,                            (0 &lt;&lt; TAM_MAX_BITS) |     0, CAT_NONE | SLS_UNCHANGED | US_UNCHANGED},</v>
      </c>
    </row>
    <row r="1107" spans="1:1">
      <c r="A1107" s="155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",SOURCE!$R$2-LEN(SOURCE!F1107)+2), "")&amp;"("&amp;
      SUBSTITUTE(TEXT(SOURCE!G1107,"??0"),"  ","")&amp;" &lt;&lt; TAM_MAX_BITS) |"&amp; IF(SOURCE!$S$2-3 &gt;= 0, REPT(" ",SOURCE!$S$2-5+4+1-1-LEN(SUBSTITUTE(SUBSTITUTE(TEXT(SOURCE!H1107,"????0"),"  ","")," ",""))), "")&amp;
      SUBSTITUTE(SUBSTITUTE(TEXT(SOURCE!H1107,"????0"),"  ","")," ","")&amp;","&amp; IF(SOURCE!$T$2-3 &gt;= 0, REPT(" ",SOURCE!$T$2-3-5), "")&amp;
      SOURCE!I1107&amp;" | "&amp; IF(SOURCE!$U$2-LEN(SOURCE!I1107) &gt;= 0, REPT(" ",SOURCE!$U$2-LEN(SOURCE!I1107)), "")&amp;
      SOURCE!J1107&amp;      IF(SOURCE!$V$2-LEN(SOURCE!J1107) &gt;= 0, REPT(" ",SOURCE!$V$2-LEN(SOURCE!J1107)), "")&amp;
  " | "&amp; SOURCE!K1107&amp;      IF(SOURCE!$X$2-LEN(SOURCE!K1107) &gt;= 0, REPT(" ",SOURCE!$X$2-LEN(SOURCE!K1107)), "")&amp;
      "},"&amp;IF(SOURCE!L1107&lt;&gt;"",""&amp;SOURCE!L1107,"")
 )
)
)</f>
        <v>/* 1083 */  { itemToBeCoded,                NOPARAM,                     "",                                            STD_DIVIDES,                                   (0 &lt;&lt; TAM_MAX_BITS) |     0, CAT_NONE | SLS_UNCHANGED | US_UNCHANGED},</v>
      </c>
    </row>
    <row r="1108" spans="1:1">
      <c r="A1108" s="155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",SOURCE!$R$2-LEN(SOURCE!F1108)+2), "")&amp;"("&amp;
      SUBSTITUTE(TEXT(SOURCE!G1108,"??0"),"  ","")&amp;" &lt;&lt; TAM_MAX_BITS) |"&amp; IF(SOURCE!$S$2-3 &gt;= 0, REPT(" ",SOURCE!$S$2-5+4+1-1-LEN(SUBSTITUTE(SUBSTITUTE(TEXT(SOURCE!H1108,"????0"),"  ","")," ",""))), "")&amp;
      SUBSTITUTE(SUBSTITUTE(TEXT(SOURCE!H1108,"????0"),"  ","")," ","")&amp;","&amp; IF(SOURCE!$T$2-3 &gt;= 0, REPT(" ",SOURCE!$T$2-3-5), "")&amp;
      SOURCE!I1108&amp;" | "&amp; IF(SOURCE!$U$2-LEN(SOURCE!I1108) &gt;= 0, REPT(" ",SOURCE!$U$2-LEN(SOURCE!I1108)), "")&amp;
      SOURCE!J1108&amp;      IF(SOURCE!$V$2-LEN(SOURCE!J1108) &gt;= 0, REPT(" ",SOURCE!$V$2-LEN(SOURCE!J1108)), "")&amp;
  " | "&amp; SOURCE!K1108&amp;      IF(SOURCE!$X$2-LEN(SOURCE!K1108) &gt;= 0, REPT(" ",SOURCE!$X$2-LEN(SOURCE!K1108)), "")&amp;
      "},"&amp;IF(SOURCE!L1108&lt;&gt;"",""&amp;SOURCE!L1108,"")
 )
)
)</f>
        <v>/* 1084 */  { itemToBeCoded,                NOPARAM,                     "",                                            STD_DOES_NOT_DIVIDE,                           (0 &lt;&lt; TAM_MAX_BITS) |     0, CAT_NONE | SLS_UNCHANGED | US_UNCHANGED},</v>
      </c>
    </row>
    <row r="1109" spans="1:1">
      <c r="A1109" s="155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",SOURCE!$R$2-LEN(SOURCE!F1109)+2), "")&amp;"("&amp;
      SUBSTITUTE(TEXT(SOURCE!G1109,"??0"),"  ","")&amp;" &lt;&lt; TAM_MAX_BITS) |"&amp; IF(SOURCE!$S$2-3 &gt;= 0, REPT(" ",SOURCE!$S$2-5+4+1-1-LEN(SUBSTITUTE(SUBSTITUTE(TEXT(SOURCE!H1109,"????0"),"  ","")," ",""))), "")&amp;
      SUBSTITUTE(SUBSTITUTE(TEXT(SOURCE!H1109,"????0"),"  ","")," ","")&amp;","&amp; IF(SOURCE!$T$2-3 &gt;= 0, REPT(" ",SOURCE!$T$2-3-5), "")&amp;
      SOURCE!I1109&amp;" | "&amp; IF(SOURCE!$U$2-LEN(SOURCE!I1109) &gt;= 0, REPT(" ",SOURCE!$U$2-LEN(SOURCE!I1109)), "")&amp;
      SOURCE!J1109&amp;      IF(SOURCE!$V$2-LEN(SOURCE!J1109) &gt;= 0, REPT(" ",SOURCE!$V$2-LEN(SOURCE!J1109)), "")&amp;
  " | "&amp; SOURCE!K1109&amp;      IF(SOURCE!$X$2-LEN(SOURCE!K1109) &gt;= 0, REPT(" ",SOURCE!$X$2-LEN(SOURCE!K1109)), "")&amp;
      "},"&amp;IF(SOURCE!L1109&lt;&gt;"",""&amp;SOURCE!L1109,"")
 )
)
)</f>
        <v>/* 1085 */  { itemToBeCoded,                NOPARAM,                     "",                                            STD_PARALLEL,                                  (0 &lt;&lt; TAM_MAX_BITS) |     0, CAT_NONE | SLS_UNCHANGED | US_UNCHANGED},</v>
      </c>
    </row>
    <row r="1110" spans="1:1">
      <c r="A1110" s="155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",SOURCE!$R$2-LEN(SOURCE!F1110)+2), "")&amp;"("&amp;
      SUBSTITUTE(TEXT(SOURCE!G1110,"??0"),"  ","")&amp;" &lt;&lt; TAM_MAX_BITS) |"&amp; IF(SOURCE!$S$2-3 &gt;= 0, REPT(" ",SOURCE!$S$2-5+4+1-1-LEN(SUBSTITUTE(SUBSTITUTE(TEXT(SOURCE!H1110,"????0"),"  ","")," ",""))), "")&amp;
      SUBSTITUTE(SUBSTITUTE(TEXT(SOURCE!H1110,"????0"),"  ","")," ","")&amp;","&amp; IF(SOURCE!$T$2-3 &gt;= 0, REPT(" ",SOURCE!$T$2-3-5), "")&amp;
      SOURCE!I1110&amp;" | "&amp; IF(SOURCE!$U$2-LEN(SOURCE!I1110) &gt;= 0, REPT(" ",SOURCE!$U$2-LEN(SOURCE!I1110)), "")&amp;
      SOURCE!J1110&amp;      IF(SOURCE!$V$2-LEN(SOURCE!J1110) &gt;= 0, REPT(" ",SOURCE!$V$2-LEN(SOURCE!J1110)), "")&amp;
  " | "&amp; SOURCE!K1110&amp;      IF(SOURCE!$X$2-LEN(SOURCE!K1110) &gt;= 0, REPT(" ",SOURCE!$X$2-LEN(SOURCE!K1110)), "")&amp;
      "},"&amp;IF(SOURCE!L1110&lt;&gt;"",""&amp;SOURCE!L1110,"")
 )
)
)</f>
        <v>/* 1086 */  { itemToBeCoded,                NOPARAM,                     "",                                            STD_NOT_PARALLEL,                              (0 &lt;&lt; TAM_MAX_BITS) |     0, CAT_NONE | SLS_UNCHANGED | US_UNCHANGED},</v>
      </c>
    </row>
    <row r="1111" spans="1:1">
      <c r="A1111" s="155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",SOURCE!$R$2-LEN(SOURCE!F1111)+2), "")&amp;"("&amp;
      SUBSTITUTE(TEXT(SOURCE!G1111,"??0"),"  ","")&amp;" &lt;&lt; TAM_MAX_BITS) |"&amp; IF(SOURCE!$S$2-3 &gt;= 0, REPT(" ",SOURCE!$S$2-5+4+1-1-LEN(SUBSTITUTE(SUBSTITUTE(TEXT(SOURCE!H1111,"????0"),"  ","")," ",""))), "")&amp;
      SUBSTITUTE(SUBSTITUTE(TEXT(SOURCE!H1111,"????0"),"  ","")," ","")&amp;","&amp; IF(SOURCE!$T$2-3 &gt;= 0, REPT(" ",SOURCE!$T$2-3-5), "")&amp;
      SOURCE!I1111&amp;" | "&amp; IF(SOURCE!$U$2-LEN(SOURCE!I1111) &gt;= 0, REPT(" ",SOURCE!$U$2-LEN(SOURCE!I1111)), "")&amp;
      SOURCE!J1111&amp;      IF(SOURCE!$V$2-LEN(SOURCE!J1111) &gt;= 0, REPT(" ",SOURCE!$V$2-LEN(SOURCE!J1111)), "")&amp;
  " | "&amp; SOURCE!K1111&amp;      IF(SOURCE!$X$2-LEN(SOURCE!K1111) &gt;= 0, REPT(" ",SOURCE!$X$2-LEN(SOURCE!K1111)), "")&amp;
      "},"&amp;IF(SOURCE!L1111&lt;&gt;"",""&amp;SOURCE!L1111,"")
 )
)
)</f>
        <v>/* 1087 */  { addItemToBuffer,              ITM_AND,                     "",                                            STD_AND,                                       (0 &lt;&lt; TAM_MAX_BITS) |     0, CAT_NONE | SLS_UNCHANGED | US_UNCHANGED},</v>
      </c>
    </row>
    <row r="1112" spans="1:1">
      <c r="A1112" s="155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",SOURCE!$R$2-LEN(SOURCE!F1112)+2), "")&amp;"("&amp;
      SUBSTITUTE(TEXT(SOURCE!G1112,"??0"),"  ","")&amp;" &lt;&lt; TAM_MAX_BITS) |"&amp; IF(SOURCE!$S$2-3 &gt;= 0, REPT(" ",SOURCE!$S$2-5+4+1-1-LEN(SUBSTITUTE(SUBSTITUTE(TEXT(SOURCE!H1112,"????0"),"  ","")," ",""))), "")&amp;
      SUBSTITUTE(SUBSTITUTE(TEXT(SOURCE!H1112,"????0"),"  ","")," ","")&amp;","&amp; IF(SOURCE!$T$2-3 &gt;= 0, REPT(" ",SOURCE!$T$2-3-5), "")&amp;
      SOURCE!I1112&amp;" | "&amp; IF(SOURCE!$U$2-LEN(SOURCE!I1112) &gt;= 0, REPT(" ",SOURCE!$U$2-LEN(SOURCE!I1112)), "")&amp;
      SOURCE!J1112&amp;      IF(SOURCE!$V$2-LEN(SOURCE!J1112) &gt;= 0, REPT(" ",SOURCE!$V$2-LEN(SOURCE!J1112)), "")&amp;
  " | "&amp; SOURCE!K1112&amp;      IF(SOURCE!$X$2-LEN(SOURCE!K1112) &gt;= 0, REPT(" ",SOURCE!$X$2-LEN(SOURCE!K1112)), "")&amp;
      "},"&amp;IF(SOURCE!L1112&lt;&gt;"",""&amp;SOURCE!L1112,"")
 )
)
)</f>
        <v>/* 1088 */  { addItemToBuffer,              ITM_OR,                      "",                                            STD_OR,                                        (0 &lt;&lt; TAM_MAX_BITS) |     0, CAT_NONE | SLS_UNCHANGED | US_UNCHANGED},</v>
      </c>
    </row>
    <row r="1113" spans="1:1">
      <c r="A1113" s="155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",SOURCE!$R$2-LEN(SOURCE!F1113)+2), "")&amp;"("&amp;
      SUBSTITUTE(TEXT(SOURCE!G1113,"??0"),"  ","")&amp;" &lt;&lt; TAM_MAX_BITS) |"&amp; IF(SOURCE!$S$2-3 &gt;= 0, REPT(" ",SOURCE!$S$2-5+4+1-1-LEN(SUBSTITUTE(SUBSTITUTE(TEXT(SOURCE!H1113,"????0"),"  ","")," ",""))), "")&amp;
      SUBSTITUTE(SUBSTITUTE(TEXT(SOURCE!H1113,"????0"),"  ","")," ","")&amp;","&amp; IF(SOURCE!$T$2-3 &gt;= 0, REPT(" ",SOURCE!$T$2-3-5), "")&amp;
      SOURCE!I1113&amp;" | "&amp; IF(SOURCE!$U$2-LEN(SOURCE!I1113) &gt;= 0, REPT(" ",SOURCE!$U$2-LEN(SOURCE!I1113)), "")&amp;
      SOURCE!J1113&amp;      IF(SOURCE!$V$2-LEN(SOURCE!J1113) &gt;= 0, REPT(" ",SOURCE!$V$2-LEN(SOURCE!J1113)), "")&amp;
  " | "&amp; SOURCE!K1113&amp;      IF(SOURCE!$X$2-LEN(SOURCE!K1113) &gt;= 0, REPT(" ",SOURCE!$X$2-LEN(SOURCE!K1113)), "")&amp;
      "},"&amp;IF(SOURCE!L1113&lt;&gt;"",""&amp;SOURCE!L1113,"")
 )
)
)</f>
        <v>/* 1089 */  { itemToBeCoded,                NOPARAM,                     "",                                            STD_INTERSECTION,                              (0 &lt;&lt; TAM_MAX_BITS) |     0, CAT_NONE | SLS_UNCHANGED | US_UNCHANGED},</v>
      </c>
    </row>
    <row r="1114" spans="1:1">
      <c r="A1114" s="155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",SOURCE!$R$2-LEN(SOURCE!F1114)+2), "")&amp;"("&amp;
      SUBSTITUTE(TEXT(SOURCE!G1114,"??0"),"  ","")&amp;" &lt;&lt; TAM_MAX_BITS) |"&amp; IF(SOURCE!$S$2-3 &gt;= 0, REPT(" ",SOURCE!$S$2-5+4+1-1-LEN(SUBSTITUTE(SUBSTITUTE(TEXT(SOURCE!H1114,"????0"),"  ","")," ",""))), "")&amp;
      SUBSTITUTE(SUBSTITUTE(TEXT(SOURCE!H1114,"????0"),"  ","")," ","")&amp;","&amp; IF(SOURCE!$T$2-3 &gt;= 0, REPT(" ",SOURCE!$T$2-3-5), "")&amp;
      SOURCE!I1114&amp;" | "&amp; IF(SOURCE!$U$2-LEN(SOURCE!I1114) &gt;= 0, REPT(" ",SOURCE!$U$2-LEN(SOURCE!I1114)), "")&amp;
      SOURCE!J1114&amp;      IF(SOURCE!$V$2-LEN(SOURCE!J1114) &gt;= 0, REPT(" ",SOURCE!$V$2-LEN(SOURCE!J1114)), "")&amp;
  " | "&amp; SOURCE!K1114&amp;      IF(SOURCE!$X$2-LEN(SOURCE!K1114) &gt;= 0, REPT(" ",SOURCE!$X$2-LEN(SOURCE!K1114)), "")&amp;
      "},"&amp;IF(SOURCE!L1114&lt;&gt;"",""&amp;SOURCE!L1114,"")
 )
)
)</f>
        <v>/* 1090 */  { itemToBeCoded,                NOPARAM,                     "",                                            STD_UNION,                                     (0 &lt;&lt; TAM_MAX_BITS) |     0, CAT_NONE | SLS_UNCHANGED | US_UNCHANGED},</v>
      </c>
    </row>
    <row r="1115" spans="1:1">
      <c r="A1115" s="155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",SOURCE!$R$2-LEN(SOURCE!F1115)+2), "")&amp;"("&amp;
      SUBSTITUTE(TEXT(SOURCE!G1115,"??0"),"  ","")&amp;" &lt;&lt; TAM_MAX_BITS) |"&amp; IF(SOURCE!$S$2-3 &gt;= 0, REPT(" ",SOURCE!$S$2-5+4+1-1-LEN(SUBSTITUTE(SUBSTITUTE(TEXT(SOURCE!H1115,"????0"),"  ","")," ",""))), "")&amp;
      SUBSTITUTE(SUBSTITUTE(TEXT(SOURCE!H1115,"????0"),"  ","")," ","")&amp;","&amp; IF(SOURCE!$T$2-3 &gt;= 0, REPT(" ",SOURCE!$T$2-3-5), "")&amp;
      SOURCE!I1115&amp;" | "&amp; IF(SOURCE!$U$2-LEN(SOURCE!I1115) &gt;= 0, REPT(" ",SOURCE!$U$2-LEN(SOURCE!I1115)), "")&amp;
      SOURCE!J1115&amp;      IF(SOURCE!$V$2-LEN(SOURCE!J1115) &gt;= 0, REPT(" ",SOURCE!$V$2-LEN(SOURCE!J1115)), "")&amp;
  " | "&amp; SOURCE!K1115&amp;      IF(SOURCE!$X$2-LEN(SOURCE!K1115) &gt;= 0, REPT(" ",SOURCE!$X$2-LEN(SOURCE!K1115)), "")&amp;
      "},"&amp;IF(SOURCE!L1115&lt;&gt;"",""&amp;SOURCE!L1115,"")
 )
)
)</f>
        <v>/* 1091 */  { addItemToBuffer,              ITM_INTEGRAL_SIGN,           "",                                            STD_INTEGRAL,                                  (0 &lt;&lt; TAM_MAX_BITS) |     0, CAT_NONE | SLS_UNCHANGED | US_UNCHANGED},</v>
      </c>
    </row>
    <row r="1116" spans="1:1">
      <c r="A1116" s="155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",SOURCE!$R$2-LEN(SOURCE!F1116)+2), "")&amp;"("&amp;
      SUBSTITUTE(TEXT(SOURCE!G1116,"??0"),"  ","")&amp;" &lt;&lt; TAM_MAX_BITS) |"&amp; IF(SOURCE!$S$2-3 &gt;= 0, REPT(" ",SOURCE!$S$2-5+4+1-1-LEN(SUBSTITUTE(SUBSTITUTE(TEXT(SOURCE!H1116,"????0"),"  ","")," ",""))), "")&amp;
      SUBSTITUTE(SUBSTITUTE(TEXT(SOURCE!H1116,"????0"),"  ","")," ","")&amp;","&amp; IF(SOURCE!$T$2-3 &gt;= 0, REPT(" ",SOURCE!$T$2-3-5), "")&amp;
      SOURCE!I1116&amp;" | "&amp; IF(SOURCE!$U$2-LEN(SOURCE!I1116) &gt;= 0, REPT(" ",SOURCE!$U$2-LEN(SOURCE!I1116)), "")&amp;
      SOURCE!J1116&amp;      IF(SOURCE!$V$2-LEN(SOURCE!J1116) &gt;= 0, REPT(" ",SOURCE!$V$2-LEN(SOURCE!J1116)), "")&amp;
  " | "&amp; SOURCE!K1116&amp;      IF(SOURCE!$X$2-LEN(SOURCE!K1116) &gt;= 0, REPT(" ",SOURCE!$X$2-LEN(SOURCE!K1116)), "")&amp;
      "},"&amp;IF(SOURCE!L1116&lt;&gt;"",""&amp;SOURCE!L1116,"")
 )
)
)</f>
        <v>/* 1092 */  { itemToBeCoded,                NOPARAM,                     "",                                            STD_DOUBLE_INTEGRAL,                           (0 &lt;&lt; TAM_MAX_BITS) |     0, CAT_NONE | SLS_UNCHANGED | US_UNCHANGED},</v>
      </c>
    </row>
    <row r="1117" spans="1:1">
      <c r="A1117" s="155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",SOURCE!$R$2-LEN(SOURCE!F1117)+2), "")&amp;"("&amp;
      SUBSTITUTE(TEXT(SOURCE!G1117,"??0"),"  ","")&amp;" &lt;&lt; TAM_MAX_BITS) |"&amp; IF(SOURCE!$S$2-3 &gt;= 0, REPT(" ",SOURCE!$S$2-5+4+1-1-LEN(SUBSTITUTE(SUBSTITUTE(TEXT(SOURCE!H1117,"????0"),"  ","")," ",""))), "")&amp;
      SUBSTITUTE(SUBSTITUTE(TEXT(SOURCE!H1117,"????0"),"  ","")," ","")&amp;","&amp; IF(SOURCE!$T$2-3 &gt;= 0, REPT(" ",SOURCE!$T$2-3-5), "")&amp;
      SOURCE!I1117&amp;" | "&amp; IF(SOURCE!$U$2-LEN(SOURCE!I1117) &gt;= 0, REPT(" ",SOURCE!$U$2-LEN(SOURCE!I1117)), "")&amp;
      SOURCE!J1117&amp;      IF(SOURCE!$V$2-LEN(SOURCE!J1117) &gt;= 0, REPT(" ",SOURCE!$V$2-LEN(SOURCE!J1117)), "")&amp;
  " | "&amp; SOURCE!K1117&amp;      IF(SOURCE!$X$2-LEN(SOURCE!K1117) &gt;= 0, REPT(" ",SOURCE!$X$2-LEN(SOURCE!K1117)), "")&amp;
      "},"&amp;IF(SOURCE!L1117&lt;&gt;"",""&amp;SOURCE!L1117,"")
 )
)
)</f>
        <v>/* 1093 */  { itemToBeCoded,                NOPARAM,                     "",                                            STD_CONTOUR_INTEGRAL,                          (0 &lt;&lt; TAM_MAX_BITS) |     0, CAT_NONE | SLS_UNCHANGED | US_UNCHANGED},</v>
      </c>
    </row>
    <row r="1118" spans="1:1">
      <c r="A1118" s="155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",SOURCE!$R$2-LEN(SOURCE!F1118)+2), "")&amp;"("&amp;
      SUBSTITUTE(TEXT(SOURCE!G1118,"??0"),"  ","")&amp;" &lt;&lt; TAM_MAX_BITS) |"&amp; IF(SOURCE!$S$2-3 &gt;= 0, REPT(" ",SOURCE!$S$2-5+4+1-1-LEN(SUBSTITUTE(SUBSTITUTE(TEXT(SOURCE!H1118,"????0"),"  ","")," ",""))), "")&amp;
      SUBSTITUTE(SUBSTITUTE(TEXT(SOURCE!H1118,"????0"),"  ","")," ","")&amp;","&amp; IF(SOURCE!$T$2-3 &gt;= 0, REPT(" ",SOURCE!$T$2-3-5), "")&amp;
      SOURCE!I1118&amp;" | "&amp; IF(SOURCE!$U$2-LEN(SOURCE!I1118) &gt;= 0, REPT(" ",SOURCE!$U$2-LEN(SOURCE!I1118)), "")&amp;
      SOURCE!J1118&amp;      IF(SOURCE!$V$2-LEN(SOURCE!J1118) &gt;= 0, REPT(" ",SOURCE!$V$2-LEN(SOURCE!J1118)), "")&amp;
  " | "&amp; SOURCE!K1118&amp;      IF(SOURCE!$X$2-LEN(SOURCE!K1118) &gt;= 0, REPT(" ",SOURCE!$X$2-LEN(SOURCE!K1118)), "")&amp;
      "},"&amp;IF(SOURCE!L1118&lt;&gt;"",""&amp;SOURCE!L1118,"")
 )
)
)</f>
        <v>/* 1094 */  { itemToBeCoded,                NOPARAM,                     "",                                            STD_SURFACE_INTEGRAL,                          (0 &lt;&lt; TAM_MAX_BITS) |     0, CAT_NONE | SLS_UNCHANGED | US_UNCHANGED},</v>
      </c>
    </row>
    <row r="1119" spans="1:1">
      <c r="A1119" s="155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",SOURCE!$R$2-LEN(SOURCE!F1119)+2), "")&amp;"("&amp;
      SUBSTITUTE(TEXT(SOURCE!G1119,"??0"),"  ","")&amp;" &lt;&lt; TAM_MAX_BITS) |"&amp; IF(SOURCE!$S$2-3 &gt;= 0, REPT(" ",SOURCE!$S$2-5+4+1-1-LEN(SUBSTITUTE(SUBSTITUTE(TEXT(SOURCE!H1119,"????0"),"  ","")," ",""))), "")&amp;
      SUBSTITUTE(SUBSTITUTE(TEXT(SOURCE!H1119,"????0"),"  ","")," ","")&amp;","&amp; IF(SOURCE!$T$2-3 &gt;= 0, REPT(" ",SOURCE!$T$2-3-5), "")&amp;
      SOURCE!I1119&amp;" | "&amp; IF(SOURCE!$U$2-LEN(SOURCE!I1119) &gt;= 0, REPT(" ",SOURCE!$U$2-LEN(SOURCE!I1119)), "")&amp;
      SOURCE!J1119&amp;      IF(SOURCE!$V$2-LEN(SOURCE!J1119) &gt;= 0, REPT(" ",SOURCE!$V$2-LEN(SOURCE!J1119)), "")&amp;
  " | "&amp; SOURCE!K1119&amp;      IF(SOURCE!$X$2-LEN(SOURCE!K1119) &gt;= 0, REPT(" ",SOURCE!$X$2-LEN(SOURCE!K1119)), "")&amp;
      "},"&amp;IF(SOURCE!L1119&lt;&gt;"",""&amp;SOURCE!L1119,"")
 )
)
)</f>
        <v>/* 1095 */  { itemToBeCoded,                NOPARAM,                     "",                                            STD_RATIO,                                     (0 &lt;&lt; TAM_MAX_BITS) |     0, CAT_NONE | SLS_UNCHANGED | US_UNCHANGED},</v>
      </c>
    </row>
    <row r="1120" spans="1:1">
      <c r="A1120" s="155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",SOURCE!$R$2-LEN(SOURCE!F1120)+2), "")&amp;"("&amp;
      SUBSTITUTE(TEXT(SOURCE!G1120,"??0"),"  ","")&amp;" &lt;&lt; TAM_MAX_BITS) |"&amp; IF(SOURCE!$S$2-3 &gt;= 0, REPT(" ",SOURCE!$S$2-5+4+1-1-LEN(SUBSTITUTE(SUBSTITUTE(TEXT(SOURCE!H1120,"????0"),"  ","")," ",""))), "")&amp;
      SUBSTITUTE(SUBSTITUTE(TEXT(SOURCE!H1120,"????0"),"  ","")," ","")&amp;","&amp; IF(SOURCE!$T$2-3 &gt;= 0, REPT(" ",SOURCE!$T$2-3-5), "")&amp;
      SOURCE!I1120&amp;" | "&amp; IF(SOURCE!$U$2-LEN(SOURCE!I1120) &gt;= 0, REPT(" ",SOURCE!$U$2-LEN(SOURCE!I1120)), "")&amp;
      SOURCE!J1120&amp;      IF(SOURCE!$V$2-LEN(SOURCE!J1120) &gt;= 0, REPT(" ",SOURCE!$V$2-LEN(SOURCE!J1120)), "")&amp;
  " | "&amp; SOURCE!K1120&amp;      IF(SOURCE!$X$2-LEN(SOURCE!K1120) &gt;= 0, REPT(" ",SOURCE!$X$2-LEN(SOURCE!K1120)), "")&amp;
      "},"&amp;IF(SOURCE!L1120&lt;&gt;"",""&amp;SOURCE!L1120,"")
 )
)
)</f>
        <v>/* 1096 */  { addItemToBuffer,              ITM_CHECK_MARK,              "",                                            STD_CHECK_MARK,                                (0 &lt;&lt; TAM_MAX_BITS) |     0, CAT_NONE | SLS_UNCHANGED | US_UNCHANGED},</v>
      </c>
    </row>
    <row r="1121" spans="1:1">
      <c r="A1121" s="155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",SOURCE!$R$2-LEN(SOURCE!F1121)+2), "")&amp;"("&amp;
      SUBSTITUTE(TEXT(SOURCE!G1121,"??0"),"  ","")&amp;" &lt;&lt; TAM_MAX_BITS) |"&amp; IF(SOURCE!$S$2-3 &gt;= 0, REPT(" ",SOURCE!$S$2-5+4+1-1-LEN(SUBSTITUTE(SUBSTITUTE(TEXT(SOURCE!H1121,"????0"),"  ","")," ",""))), "")&amp;
      SUBSTITUTE(SUBSTITUTE(TEXT(SOURCE!H1121,"????0"),"  ","")," ","")&amp;","&amp; IF(SOURCE!$T$2-3 &gt;= 0, REPT(" ",SOURCE!$T$2-3-5), "")&amp;
      SOURCE!I1121&amp;" | "&amp; IF(SOURCE!$U$2-LEN(SOURCE!I1121) &gt;= 0, REPT(" ",SOURCE!$U$2-LEN(SOURCE!I1121)), "")&amp;
      SOURCE!J1121&amp;      IF(SOURCE!$V$2-LEN(SOURCE!J1121) &gt;= 0, REPT(" ",SOURCE!$V$2-LEN(SOURCE!J1121)), "")&amp;
  " | "&amp; SOURCE!K1121&amp;      IF(SOURCE!$X$2-LEN(SOURCE!K1121) &gt;= 0, REPT(" ",SOURCE!$X$2-LEN(SOURCE!K1121)), "")&amp;
      "},"&amp;IF(SOURCE!L1121&lt;&gt;"",""&amp;SOURCE!L1121,"")
 )
)
)</f>
        <v>/* 1097 */  { itemToBeCoded,                NOPARAM,                     "",                                            STD_ASYMPOTICALLY_EQUAL,                       (0 &lt;&lt; TAM_MAX_BITS) |     0, CAT_NONE | SLS_UNCHANGED | US_UNCHANGED},</v>
      </c>
    </row>
    <row r="1122" spans="1:1">
      <c r="A1122" s="155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",SOURCE!$R$2-LEN(SOURCE!F1122)+2), "")&amp;"("&amp;
      SUBSTITUTE(TEXT(SOURCE!G1122,"??0"),"  ","")&amp;" &lt;&lt; TAM_MAX_BITS) |"&amp; IF(SOURCE!$S$2-3 &gt;= 0, REPT(" ",SOURCE!$S$2-5+4+1-1-LEN(SUBSTITUTE(SUBSTITUTE(TEXT(SOURCE!H1122,"????0"),"  ","")," ",""))), "")&amp;
      SUBSTITUTE(SUBSTITUTE(TEXT(SOURCE!H1122,"????0"),"  ","")," ","")&amp;","&amp; IF(SOURCE!$T$2-3 &gt;= 0, REPT(" ",SOURCE!$T$2-3-5), "")&amp;
      SOURCE!I1122&amp;" | "&amp; IF(SOURCE!$U$2-LEN(SOURCE!I1122) &gt;= 0, REPT(" ",SOURCE!$U$2-LEN(SOURCE!I1122)), "")&amp;
      SOURCE!J1122&amp;      IF(SOURCE!$V$2-LEN(SOURCE!J1122) &gt;= 0, REPT(" ",SOURCE!$V$2-LEN(SOURCE!J1122)), "")&amp;
  " | "&amp; SOURCE!K1122&amp;      IF(SOURCE!$X$2-LEN(SOURCE!K1122) &gt;= 0, REPT(" ",SOURCE!$X$2-LEN(SOURCE!K1122)), "")&amp;
      "},"&amp;IF(SOURCE!L1122&lt;&gt;"",""&amp;SOURCE!L1122,"")
 )
)
)</f>
        <v>/* 1098 */  { addItemToBuffer,              ITM_ALMOST_EQUAL,            "",                                            STD_ALMOST_EQUAL,                              (0 &lt;&lt; TAM_MAX_BITS) |     0, CAT_NONE | SLS_UNCHANGED | US_UNCHANGED},</v>
      </c>
    </row>
    <row r="1123" spans="1:1">
      <c r="A1123" s="155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",SOURCE!$R$2-LEN(SOURCE!F1123)+2), "")&amp;"("&amp;
      SUBSTITUTE(TEXT(SOURCE!G1123,"??0"),"  ","")&amp;" &lt;&lt; TAM_MAX_BITS) |"&amp; IF(SOURCE!$S$2-3 &gt;= 0, REPT(" ",SOURCE!$S$2-5+4+1-1-LEN(SUBSTITUTE(SUBSTITUTE(TEXT(SOURCE!H1123,"????0"),"  ","")," ",""))), "")&amp;
      SUBSTITUTE(SUBSTITUTE(TEXT(SOURCE!H1123,"????0"),"  ","")," ","")&amp;","&amp; IF(SOURCE!$T$2-3 &gt;= 0, REPT(" ",SOURCE!$T$2-3-5), "")&amp;
      SOURCE!I1123&amp;" | "&amp; IF(SOURCE!$U$2-LEN(SOURCE!I1123) &gt;= 0, REPT(" ",SOURCE!$U$2-LEN(SOURCE!I1123)), "")&amp;
      SOURCE!J1123&amp;      IF(SOURCE!$V$2-LEN(SOURCE!J1123) &gt;= 0, REPT(" ",SOURCE!$V$2-LEN(SOURCE!J1123)), "")&amp;
  " | "&amp; SOURCE!K1123&amp;      IF(SOURCE!$X$2-LEN(SOURCE!K1123) &gt;= 0, REPT(" ",SOURCE!$X$2-LEN(SOURCE!K1123)), "")&amp;
      "},"&amp;IF(SOURCE!L1123&lt;&gt;"",""&amp;SOURCE!L1123,"")
 )
)
)</f>
        <v>/* 1099 */  { addItemToBuffer,              ITM_COLON_EQUALS,            "",                                            STD_COLON_EQUALS,                              (0 &lt;&lt; TAM_MAX_BITS) |     0, CAT_NONE | SLS_UNCHANGED | US_UNCHANGED},</v>
      </c>
    </row>
    <row r="1124" spans="1:1">
      <c r="A1124" s="155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",SOURCE!$R$2-LEN(SOURCE!F1124)+2), "")&amp;"("&amp;
      SUBSTITUTE(TEXT(SOURCE!G1124,"??0"),"  ","")&amp;" &lt;&lt; TAM_MAX_BITS) |"&amp; IF(SOURCE!$S$2-3 &gt;= 0, REPT(" ",SOURCE!$S$2-5+4+1-1-LEN(SUBSTITUTE(SUBSTITUTE(TEXT(SOURCE!H1124,"????0"),"  ","")," ",""))), "")&amp;
      SUBSTITUTE(SUBSTITUTE(TEXT(SOURCE!H1124,"????0"),"  ","")," ","")&amp;","&amp; IF(SOURCE!$T$2-3 &gt;= 0, REPT(" ",SOURCE!$T$2-3-5), "")&amp;
      SOURCE!I1124&amp;" | "&amp; IF(SOURCE!$U$2-LEN(SOURCE!I1124) &gt;= 0, REPT(" ",SOURCE!$U$2-LEN(SOURCE!I1124)), "")&amp;
      SOURCE!J1124&amp;      IF(SOURCE!$V$2-LEN(SOURCE!J1124) &gt;= 0, REPT(" ",SOURCE!$V$2-LEN(SOURCE!J1124)), "")&amp;
  " | "&amp; SOURCE!K1124&amp;      IF(SOURCE!$X$2-LEN(SOURCE!K1124) &gt;= 0, REPT(" ",SOURCE!$X$2-LEN(SOURCE!K1124)), "")&amp;
      "},"&amp;IF(SOURCE!L1124&lt;&gt;"",""&amp;SOURCE!L1124,"")
 )
)
)</f>
        <v>/* 1100 */  { addItemToBuffer,              ITM_CORRESPONDS_TO,          "",                                            STD_CORRESPONDS_TO,                            (0 &lt;&lt; TAM_MAX_BITS) |     0, CAT_NONE | SLS_UNCHANGED | US_UNCHANGED},</v>
      </c>
    </row>
    <row r="1125" spans="1:1">
      <c r="A1125" s="155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",SOURCE!$R$2-LEN(SOURCE!F1125)+2), "")&amp;"("&amp;
      SUBSTITUTE(TEXT(SOURCE!G1125,"??0"),"  ","")&amp;" &lt;&lt; TAM_MAX_BITS) |"&amp; IF(SOURCE!$S$2-3 &gt;= 0, REPT(" ",SOURCE!$S$2-5+4+1-1-LEN(SUBSTITUTE(SUBSTITUTE(TEXT(SOURCE!H1125,"????0"),"  ","")," ",""))), "")&amp;
      SUBSTITUTE(SUBSTITUTE(TEXT(SOURCE!H1125,"????0"),"  ","")," ","")&amp;","&amp; IF(SOURCE!$T$2-3 &gt;= 0, REPT(" ",SOURCE!$T$2-3-5), "")&amp;
      SOURCE!I1125&amp;" | "&amp; IF(SOURCE!$U$2-LEN(SOURCE!I1125) &gt;= 0, REPT(" ",SOURCE!$U$2-LEN(SOURCE!I1125)), "")&amp;
      SOURCE!J1125&amp;      IF(SOURCE!$V$2-LEN(SOURCE!J1125) &gt;= 0, REPT(" ",SOURCE!$V$2-LEN(SOURCE!J1125)), "")&amp;
  " | "&amp; SOURCE!K1125&amp;      IF(SOURCE!$X$2-LEN(SOURCE!K1125) &gt;= 0, REPT(" ",SOURCE!$X$2-LEN(SOURCE!K1125)), "")&amp;
      "},"&amp;IF(SOURCE!L1125&lt;&gt;"",""&amp;SOURCE!L1125,"")
 )
)
)</f>
        <v>/* 1101 */  { addItemToBuffer,              ITM_ESTIMATES,               "",                                            STD_ESTIMATES,                                 (0 &lt;&lt; TAM_MAX_BITS) |     0, CAT_NONE | SLS_UNCHANGED | US_UNCHANGED},</v>
      </c>
    </row>
    <row r="1126" spans="1:1">
      <c r="A1126" s="155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",SOURCE!$R$2-LEN(SOURCE!F1126)+2), "")&amp;"("&amp;
      SUBSTITUTE(TEXT(SOURCE!G1126,"??0"),"  ","")&amp;" &lt;&lt; TAM_MAX_BITS) |"&amp; IF(SOURCE!$S$2-3 &gt;= 0, REPT(" ",SOURCE!$S$2-5+4+1-1-LEN(SUBSTITUTE(SUBSTITUTE(TEXT(SOURCE!H1126,"????0"),"  ","")," ",""))), "")&amp;
      SUBSTITUTE(SUBSTITUTE(TEXT(SOURCE!H1126,"????0"),"  ","")," ","")&amp;","&amp; IF(SOURCE!$T$2-3 &gt;= 0, REPT(" ",SOURCE!$T$2-3-5), "")&amp;
      SOURCE!I1126&amp;" | "&amp; IF(SOURCE!$U$2-LEN(SOURCE!I1126) &gt;= 0, REPT(" ",SOURCE!$U$2-LEN(SOURCE!I1126)), "")&amp;
      SOURCE!J1126&amp;      IF(SOURCE!$V$2-LEN(SOURCE!J1126) &gt;= 0, REPT(" ",SOURCE!$V$2-LEN(SOURCE!J1126)), "")&amp;
  " | "&amp; SOURCE!K1126&amp;      IF(SOURCE!$X$2-LEN(SOURCE!K1126) &gt;= 0, REPT(" ",SOURCE!$X$2-LEN(SOURCE!K1126)), "")&amp;
      "},"&amp;IF(SOURCE!L1126&lt;&gt;"",""&amp;SOURCE!L1126,"")
 )
)
)</f>
        <v>/* 1102 */  { addItemToBuffer,              ITM_NOT_EQUAL,               "",                                            STD_NOT_EQUAL,                                 (0 &lt;&lt; TAM_MAX_BITS) |     0, CAT_NONE | SLS_UNCHANGED | US_UNCHANGED},</v>
      </c>
    </row>
    <row r="1127" spans="1:1">
      <c r="A1127" s="155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",SOURCE!$R$2-LEN(SOURCE!F1127)+2), "")&amp;"("&amp;
      SUBSTITUTE(TEXT(SOURCE!G1127,"??0"),"  ","")&amp;" &lt;&lt; TAM_MAX_BITS) |"&amp; IF(SOURCE!$S$2-3 &gt;= 0, REPT(" ",SOURCE!$S$2-5+4+1-1-LEN(SUBSTITUTE(SUBSTITUTE(TEXT(SOURCE!H1127,"????0"),"  ","")," ",""))), "")&amp;
      SUBSTITUTE(SUBSTITUTE(TEXT(SOURCE!H1127,"????0"),"  ","")," ","")&amp;","&amp; IF(SOURCE!$T$2-3 &gt;= 0, REPT(" ",SOURCE!$T$2-3-5), "")&amp;
      SOURCE!I1127&amp;" | "&amp; IF(SOURCE!$U$2-LEN(SOURCE!I1127) &gt;= 0, REPT(" ",SOURCE!$U$2-LEN(SOURCE!I1127)), "")&amp;
      SOURCE!J1127&amp;      IF(SOURCE!$V$2-LEN(SOURCE!J1127) &gt;= 0, REPT(" ",SOURCE!$V$2-LEN(SOURCE!J1127)), "")&amp;
  " | "&amp; SOURCE!K1127&amp;      IF(SOURCE!$X$2-LEN(SOURCE!K1127) &gt;= 0, REPT(" ",SOURCE!$X$2-LEN(SOURCE!K1127)), "")&amp;
      "},"&amp;IF(SOURCE!L1127&lt;&gt;"",""&amp;SOURCE!L1127,"")
 )
)
)</f>
        <v>/* 1103 */  { itemToBeCoded,                NOPARAM,                     "",                                            STD_IDENTICAL_TO,                              (0 &lt;&lt; TAM_MAX_BITS) |     0, CAT_NONE | SLS_UNCHANGED | US_UNCHANGED},</v>
      </c>
    </row>
    <row r="1128" spans="1:1">
      <c r="A1128" s="155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",SOURCE!$R$2-LEN(SOURCE!F1128)+2), "")&amp;"("&amp;
      SUBSTITUTE(TEXT(SOURCE!G1128,"??0"),"  ","")&amp;" &lt;&lt; TAM_MAX_BITS) |"&amp; IF(SOURCE!$S$2-3 &gt;= 0, REPT(" ",SOURCE!$S$2-5+4+1-1-LEN(SUBSTITUTE(SUBSTITUTE(TEXT(SOURCE!H1128,"????0"),"  ","")," ",""))), "")&amp;
      SUBSTITUTE(SUBSTITUTE(TEXT(SOURCE!H1128,"????0"),"  ","")," ","")&amp;","&amp; IF(SOURCE!$T$2-3 &gt;= 0, REPT(" ",SOURCE!$T$2-3-5), "")&amp;
      SOURCE!I1128&amp;" | "&amp; IF(SOURCE!$U$2-LEN(SOURCE!I1128) &gt;= 0, REPT(" ",SOURCE!$U$2-LEN(SOURCE!I1128)), "")&amp;
      SOURCE!J1128&amp;      IF(SOURCE!$V$2-LEN(SOURCE!J1128) &gt;= 0, REPT(" ",SOURCE!$V$2-LEN(SOURCE!J1128)), "")&amp;
  " | "&amp; SOURCE!K1128&amp;      IF(SOURCE!$X$2-LEN(SOURCE!K1128) &gt;= 0, REPT(" ",SOURCE!$X$2-LEN(SOURCE!K1128)), "")&amp;
      "},"&amp;IF(SOURCE!L1128&lt;&gt;"",""&amp;SOURCE!L1128,"")
 )
)
)</f>
        <v>/* 1104 */  { addItemToBuffer,              ITM_LESS_EQUAL,              "",                                            STD_LESS_EQUAL,                                (0 &lt;&lt; TAM_MAX_BITS) |     0, CAT_NONE | SLS_UNCHANGED | US_UNCHANGED},</v>
      </c>
    </row>
    <row r="1129" spans="1:1">
      <c r="A1129" s="155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",SOURCE!$R$2-LEN(SOURCE!F1129)+2), "")&amp;"("&amp;
      SUBSTITUTE(TEXT(SOURCE!G1129,"??0"),"  ","")&amp;" &lt;&lt; TAM_MAX_BITS) |"&amp; IF(SOURCE!$S$2-3 &gt;= 0, REPT(" ",SOURCE!$S$2-5+4+1-1-LEN(SUBSTITUTE(SUBSTITUTE(TEXT(SOURCE!H1129,"????0"),"  ","")," ",""))), "")&amp;
      SUBSTITUTE(SUBSTITUTE(TEXT(SOURCE!H1129,"????0"),"  ","")," ","")&amp;","&amp; IF(SOURCE!$T$2-3 &gt;= 0, REPT(" ",SOURCE!$T$2-3-5), "")&amp;
      SOURCE!I1129&amp;" | "&amp; IF(SOURCE!$U$2-LEN(SOURCE!I1129) &gt;= 0, REPT(" ",SOURCE!$U$2-LEN(SOURCE!I1129)), "")&amp;
      SOURCE!J1129&amp;      IF(SOURCE!$V$2-LEN(SOURCE!J1129) &gt;= 0, REPT(" ",SOURCE!$V$2-LEN(SOURCE!J1129)), "")&amp;
  " | "&amp; SOURCE!K1129&amp;      IF(SOURCE!$X$2-LEN(SOURCE!K1129) &gt;= 0, REPT(" ",SOURCE!$X$2-LEN(SOURCE!K1129)), "")&amp;
      "},"&amp;IF(SOURCE!L1129&lt;&gt;"",""&amp;SOURCE!L1129,"")
 )
)
)</f>
        <v>/* 1105 */  { addItemToBuffer,              ITM_GREATER_EQUAL,           "",                                            STD_GREATER_EQUAL,                             (0 &lt;&lt; TAM_MAX_BITS) |     0, CAT_NONE | SLS_UNCHANGED | US_UNCHANGED},</v>
      </c>
    </row>
    <row r="1130" spans="1:1">
      <c r="A1130" s="155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",SOURCE!$R$2-LEN(SOURCE!F1130)+2), "")&amp;"("&amp;
      SUBSTITUTE(TEXT(SOURCE!G1130,"??0"),"  ","")&amp;" &lt;&lt; TAM_MAX_BITS) |"&amp; IF(SOURCE!$S$2-3 &gt;= 0, REPT(" ",SOURCE!$S$2-5+4+1-1-LEN(SUBSTITUTE(SUBSTITUTE(TEXT(SOURCE!H1130,"????0"),"  ","")," ",""))), "")&amp;
      SUBSTITUTE(SUBSTITUTE(TEXT(SOURCE!H1130,"????0"),"  ","")," ","")&amp;","&amp; IF(SOURCE!$T$2-3 &gt;= 0, REPT(" ",SOURCE!$T$2-3-5), "")&amp;
      SOURCE!I1130&amp;" | "&amp; IF(SOURCE!$U$2-LEN(SOURCE!I1130) &gt;= 0, REPT(" ",SOURCE!$U$2-LEN(SOURCE!I1130)), "")&amp;
      SOURCE!J1130&amp;      IF(SOURCE!$V$2-LEN(SOURCE!J1130) &gt;= 0, REPT(" ",SOURCE!$V$2-LEN(SOURCE!J1130)), "")&amp;
  " | "&amp; SOURCE!K1130&amp;      IF(SOURCE!$X$2-LEN(SOURCE!K1130) &gt;= 0, REPT(" ",SOURCE!$X$2-LEN(SOURCE!K1130)), "")&amp;
      "},"&amp;IF(SOURCE!L1130&lt;&gt;"",""&amp;SOURCE!L1130,"")
 )
)
)</f>
        <v>/* 1106 */  { itemToBeCoded,                NOPARAM,                     "",                                            STD_MUCH_LESS,                                 (0 &lt;&lt; TAM_MAX_BITS) |     0, CAT_NONE | SLS_UNCHANGED | US_UNCHANGED},</v>
      </c>
    </row>
    <row r="1131" spans="1:1">
      <c r="A1131" s="155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",SOURCE!$R$2-LEN(SOURCE!F1131)+2), "")&amp;"("&amp;
      SUBSTITUTE(TEXT(SOURCE!G1131,"??0"),"  ","")&amp;" &lt;&lt; TAM_MAX_BITS) |"&amp; IF(SOURCE!$S$2-3 &gt;= 0, REPT(" ",SOURCE!$S$2-5+4+1-1-LEN(SUBSTITUTE(SUBSTITUTE(TEXT(SOURCE!H1131,"????0"),"  ","")," ",""))), "")&amp;
      SUBSTITUTE(SUBSTITUTE(TEXT(SOURCE!H1131,"????0"),"  ","")," ","")&amp;","&amp; IF(SOURCE!$T$2-3 &gt;= 0, REPT(" ",SOURCE!$T$2-3-5), "")&amp;
      SOURCE!I1131&amp;" | "&amp; IF(SOURCE!$U$2-LEN(SOURCE!I1131) &gt;= 0, REPT(" ",SOURCE!$U$2-LEN(SOURCE!I1131)), "")&amp;
      SOURCE!J1131&amp;      IF(SOURCE!$V$2-LEN(SOURCE!J1131) &gt;= 0, REPT(" ",SOURCE!$V$2-LEN(SOURCE!J1131)), "")&amp;
  " | "&amp; SOURCE!K1131&amp;      IF(SOURCE!$X$2-LEN(SOURCE!K1131) &gt;= 0, REPT(" ",SOURCE!$X$2-LEN(SOURCE!K1131)), "")&amp;
      "},"&amp;IF(SOURCE!L1131&lt;&gt;"",""&amp;SOURCE!L1131,"")
 )
)
)</f>
        <v>/* 1107 */  { itemToBeCoded,                NOPARAM,                     "",                                            STD_MUCH_GREATER,                              (0 &lt;&lt; TAM_MAX_BITS) |     0, CAT_NONE | SLS_UNCHANGED | US_UNCHANGED},</v>
      </c>
    </row>
    <row r="1132" spans="1:1">
      <c r="A1132" s="155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",SOURCE!$R$2-LEN(SOURCE!F1132)+2), "")&amp;"("&amp;
      SUBSTITUTE(TEXT(SOURCE!G1132,"??0"),"  ","")&amp;" &lt;&lt; TAM_MAX_BITS) |"&amp; IF(SOURCE!$S$2-3 &gt;= 0, REPT(" ",SOURCE!$S$2-5+4+1-1-LEN(SUBSTITUTE(SUBSTITUTE(TEXT(SOURCE!H1132,"????0"),"  ","")," ",""))), "")&amp;
      SUBSTITUTE(SUBSTITUTE(TEXT(SOURCE!H1132,"????0"),"  ","")," ","")&amp;","&amp; IF(SOURCE!$T$2-3 &gt;= 0, REPT(" ",SOURCE!$T$2-3-5), "")&amp;
      SOURCE!I1132&amp;" | "&amp; IF(SOURCE!$U$2-LEN(SOURCE!I1132) &gt;= 0, REPT(" ",SOURCE!$U$2-LEN(SOURCE!I1132)), "")&amp;
      SOURCE!J1132&amp;      IF(SOURCE!$V$2-LEN(SOURCE!J1132) &gt;= 0, REPT(" ",SOURCE!$V$2-LEN(SOURCE!J1132)), "")&amp;
  " | "&amp; SOURCE!K1132&amp;      IF(SOURCE!$X$2-LEN(SOURCE!K1132) &gt;= 0, REPT(" ",SOURCE!$X$2-LEN(SOURCE!K1132)), "")&amp;
      "},"&amp;IF(SOURCE!L1132&lt;&gt;"",""&amp;SOURCE!L1132,"")
 )
)
)</f>
        <v>/* 1108 */  { addItemToBuffer,              ITM_SUN,                     "",                                            STD_SUN,                                       (0 &lt;&lt; TAM_MAX_BITS) |     0, CAT_NONE | SLS_UNCHANGED | US_UNCHANGED},</v>
      </c>
    </row>
    <row r="1133" spans="1:1">
      <c r="A1133" s="155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",SOURCE!$R$2-LEN(SOURCE!F1133)+2), "")&amp;"("&amp;
      SUBSTITUTE(TEXT(SOURCE!G1133,"??0"),"  ","")&amp;" &lt;&lt; TAM_MAX_BITS) |"&amp; IF(SOURCE!$S$2-3 &gt;= 0, REPT(" ",SOURCE!$S$2-5+4+1-1-LEN(SUBSTITUTE(SUBSTITUTE(TEXT(SOURCE!H1133,"????0"),"  ","")," ",""))), "")&amp;
      SUBSTITUTE(SUBSTITUTE(TEXT(SOURCE!H1133,"????0"),"  ","")," ","")&amp;","&amp; IF(SOURCE!$T$2-3 &gt;= 0, REPT(" ",SOURCE!$T$2-3-5), "")&amp;
      SOURCE!I1133&amp;" | "&amp; IF(SOURCE!$U$2-LEN(SOURCE!I1133) &gt;= 0, REPT(" ",SOURCE!$U$2-LEN(SOURCE!I1133)), "")&amp;
      SOURCE!J1133&amp;      IF(SOURCE!$V$2-LEN(SOURCE!J1133) &gt;= 0, REPT(" ",SOURCE!$V$2-LEN(SOURCE!J1133)), "")&amp;
  " | "&amp; SOURCE!K1133&amp;      IF(SOURCE!$X$2-LEN(SOURCE!K1133) &gt;= 0, REPT(" ",SOURCE!$X$2-LEN(SOURCE!K1133)), "")&amp;
      "},"&amp;IF(SOURCE!L1133&lt;&gt;"",""&amp;SOURCE!L1133,"")
 )
)
)</f>
        <v>/* 1109 */  { itemToBeCoded,                NOPARAM,                     "",                                            STD_DOWN_TACK,                                 (0 &lt;&lt; TAM_MAX_BITS) |     0, CAT_NONE | SLS_UNCHANGED | US_UNCHANGED},</v>
      </c>
    </row>
    <row r="1134" spans="1:1">
      <c r="A1134" s="155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",SOURCE!$R$2-LEN(SOURCE!F1134)+2), "")&amp;"("&amp;
      SUBSTITUTE(TEXT(SOURCE!G1134,"??0"),"  ","")&amp;" &lt;&lt; TAM_MAX_BITS) |"&amp; IF(SOURCE!$S$2-3 &gt;= 0, REPT(" ",SOURCE!$S$2-5+4+1-1-LEN(SUBSTITUTE(SUBSTITUTE(TEXT(SOURCE!H1134,"????0"),"  ","")," ",""))), "")&amp;
      SUBSTITUTE(SUBSTITUTE(TEXT(SOURCE!H1134,"????0"),"  ","")," ","")&amp;","&amp; IF(SOURCE!$T$2-3 &gt;= 0, REPT(" ",SOURCE!$T$2-3-5), "")&amp;
      SOURCE!I1134&amp;" | "&amp; IF(SOURCE!$U$2-LEN(SOURCE!I1134) &gt;= 0, REPT(" ",SOURCE!$U$2-LEN(SOURCE!I1134)), "")&amp;
      SOURCE!J1134&amp;      IF(SOURCE!$V$2-LEN(SOURCE!J1134) &gt;= 0, REPT(" ",SOURCE!$V$2-LEN(SOURCE!J1134)), "")&amp;
  " | "&amp; SOURCE!K1134&amp;      IF(SOURCE!$X$2-LEN(SOURCE!K1134) &gt;= 0, REPT(" ",SOURCE!$X$2-LEN(SOURCE!K1134)), "")&amp;
      "},"&amp;IF(SOURCE!L1134&lt;&gt;"",""&amp;SOURCE!L1134,"")
 )
)
)</f>
        <v>/* 1110 */  { addItemToBuffer,              ITM_PERPENDICULAR,           "",                                            STD_PERPENDICULAR,                             (0 &lt;&lt; TAM_MAX_BITS) |     0, CAT_NONE | SLS_UNCHANGED | US_UNCHANGED},</v>
      </c>
    </row>
    <row r="1135" spans="1:1">
      <c r="A1135" s="155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",SOURCE!$R$2-LEN(SOURCE!F1135)+2), "")&amp;"("&amp;
      SUBSTITUTE(TEXT(SOURCE!G1135,"??0"),"  ","")&amp;" &lt;&lt; TAM_MAX_BITS) |"&amp; IF(SOURCE!$S$2-3 &gt;= 0, REPT(" ",SOURCE!$S$2-5+4+1-1-LEN(SUBSTITUTE(SUBSTITUTE(TEXT(SOURCE!H1135,"????0"),"  ","")," ",""))), "")&amp;
      SUBSTITUTE(SUBSTITUTE(TEXT(SOURCE!H1135,"????0"),"  ","")," ","")&amp;","&amp; IF(SOURCE!$T$2-3 &gt;= 0, REPT(" ",SOURCE!$T$2-3-5), "")&amp;
      SOURCE!I1135&amp;" | "&amp; IF(SOURCE!$U$2-LEN(SOURCE!I1135) &gt;= 0, REPT(" ",SOURCE!$U$2-LEN(SOURCE!I1135)), "")&amp;
      SOURCE!J1135&amp;      IF(SOURCE!$V$2-LEN(SOURCE!J1135) &gt;= 0, REPT(" ",SOURCE!$V$2-LEN(SOURCE!J1135)), "")&amp;
  " | "&amp; SOURCE!K1135&amp;      IF(SOURCE!$X$2-LEN(SOURCE!K1135) &gt;= 0, REPT(" ",SOURCE!$X$2-LEN(SOURCE!K1135)), "")&amp;
      "},"&amp;IF(SOURCE!L1135&lt;&gt;"",""&amp;SOURCE!L1135,"")
 )
)
)</f>
        <v>/* 1111 */  { itemToBeCoded,                NOPARAM,                     "",                                            STD_XOR,                                       (0 &lt;&lt; TAM_MAX_BITS) |     0, CAT_NONE | SLS_UNCHANGED | US_UNCHANGED},</v>
      </c>
    </row>
    <row r="1136" spans="1:1">
      <c r="A1136" s="155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",SOURCE!$R$2-LEN(SOURCE!F1136)+2), "")&amp;"("&amp;
      SUBSTITUTE(TEXT(SOURCE!G1136,"??0"),"  ","")&amp;" &lt;&lt; TAM_MAX_BITS) |"&amp; IF(SOURCE!$S$2-3 &gt;= 0, REPT(" ",SOURCE!$S$2-5+4+1-1-LEN(SUBSTITUTE(SUBSTITUTE(TEXT(SOURCE!H1136,"????0"),"  ","")," ",""))), "")&amp;
      SUBSTITUTE(SUBSTITUTE(TEXT(SOURCE!H1136,"????0"),"  ","")," ","")&amp;","&amp; IF(SOURCE!$T$2-3 &gt;= 0, REPT(" ",SOURCE!$T$2-3-5), "")&amp;
      SOURCE!I1136&amp;" | "&amp; IF(SOURCE!$U$2-LEN(SOURCE!I1136) &gt;= 0, REPT(" ",SOURCE!$U$2-LEN(SOURCE!I1136)), "")&amp;
      SOURCE!J1136&amp;      IF(SOURCE!$V$2-LEN(SOURCE!J1136) &gt;= 0, REPT(" ",SOURCE!$V$2-LEN(SOURCE!J1136)), "")&amp;
  " | "&amp; SOURCE!K1136&amp;      IF(SOURCE!$X$2-LEN(SOURCE!K1136) &gt;= 0, REPT(" ",SOURCE!$X$2-LEN(SOURCE!K1136)), "")&amp;
      "},"&amp;IF(SOURCE!L1136&lt;&gt;"",""&amp;SOURCE!L1136,"")
 )
)
)</f>
        <v>/* 1112 */  { itemToBeCoded,                NOPARAM,                     "",                                            STD_NAND,                                      (0 &lt;&lt; TAM_MAX_BITS) |     0, CAT_NONE | SLS_UNCHANGED | US_UNCHANGED},</v>
      </c>
    </row>
    <row r="1137" spans="1:1">
      <c r="A1137" s="155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",SOURCE!$R$2-LEN(SOURCE!F1137)+2), "")&amp;"("&amp;
      SUBSTITUTE(TEXT(SOURCE!G1137,"??0"),"  ","")&amp;" &lt;&lt; TAM_MAX_BITS) |"&amp; IF(SOURCE!$S$2-3 &gt;= 0, REPT(" ",SOURCE!$S$2-5+4+1-1-LEN(SUBSTITUTE(SUBSTITUTE(TEXT(SOURCE!H1137,"????0"),"  ","")," ",""))), "")&amp;
      SUBSTITUTE(SUBSTITUTE(TEXT(SOURCE!H1137,"????0"),"  ","")," ","")&amp;","&amp; IF(SOURCE!$T$2-3 &gt;= 0, REPT(" ",SOURCE!$T$2-3-5), "")&amp;
      SOURCE!I1137&amp;" | "&amp; IF(SOURCE!$U$2-LEN(SOURCE!I1137) &gt;= 0, REPT(" ",SOURCE!$U$2-LEN(SOURCE!I1137)), "")&amp;
      SOURCE!J1137&amp;      IF(SOURCE!$V$2-LEN(SOURCE!J1137) &gt;= 0, REPT(" ",SOURCE!$V$2-LEN(SOURCE!J1137)), "")&amp;
  " | "&amp; SOURCE!K1137&amp;      IF(SOURCE!$X$2-LEN(SOURCE!K1137) &gt;= 0, REPT(" ",SOURCE!$X$2-LEN(SOURCE!K1137)), "")&amp;
      "},"&amp;IF(SOURCE!L1137&lt;&gt;"",""&amp;SOURCE!L1137,"")
 )
)
)</f>
        <v>/* 1113 */  { itemToBeCoded,                NOPARAM,                     "",                                            STD_NOR,                                       (0 &lt;&lt; TAM_MAX_BITS) |     0, CAT_NONE | SLS_UNCHANGED | US_UNCHANGED},</v>
      </c>
    </row>
    <row r="1138" spans="1:1">
      <c r="A1138" s="155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",SOURCE!$R$2-LEN(SOURCE!F1138)+2), "")&amp;"("&amp;
      SUBSTITUTE(TEXT(SOURCE!G1138,"??0"),"  ","")&amp;" &lt;&lt; TAM_MAX_BITS) |"&amp; IF(SOURCE!$S$2-3 &gt;= 0, REPT(" ",SOURCE!$S$2-5+4+1-1-LEN(SUBSTITUTE(SUBSTITUTE(TEXT(SOURCE!H1138,"????0"),"  ","")," ",""))), "")&amp;
      SUBSTITUTE(SUBSTITUTE(TEXT(SOURCE!H1138,"????0"),"  ","")," ","")&amp;","&amp; IF(SOURCE!$T$2-3 &gt;= 0, REPT(" ",SOURCE!$T$2-3-5), "")&amp;
      SOURCE!I1138&amp;" | "&amp; IF(SOURCE!$U$2-LEN(SOURCE!I1138) &gt;= 0, REPT(" ",SOURCE!$U$2-LEN(SOURCE!I1138)), "")&amp;
      SOURCE!J1138&amp;      IF(SOURCE!$V$2-LEN(SOURCE!J1138) &gt;= 0, REPT(" ",SOURCE!$V$2-LEN(SOURCE!J1138)), "")&amp;
  " | "&amp; SOURCE!K1138&amp;      IF(SOURCE!$X$2-LEN(SOURCE!K1138) &gt;= 0, REPT(" ",SOURCE!$X$2-LEN(SOURCE!K1138)), "")&amp;
      "},"&amp;IF(SOURCE!L1138&lt;&gt;"",""&amp;SOURCE!L1138,"")
 )
)
)</f>
        <v>/* 1114 */  { addItemToBuffer,              ITM_WATCH,                   "",                                            STD_WATCH,                                     (0 &lt;&lt; TAM_MAX_BITS) |     0, CAT_NONE | SLS_UNCHANGED | US_UNCHANGED},</v>
      </c>
    </row>
    <row r="1139" spans="1:1">
      <c r="A1139" s="155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",SOURCE!$R$2-LEN(SOURCE!F1139)+2), "")&amp;"("&amp;
      SUBSTITUTE(TEXT(SOURCE!G1139,"??0"),"  ","")&amp;" &lt;&lt; TAM_MAX_BITS) |"&amp; IF(SOURCE!$S$2-3 &gt;= 0, REPT(" ",SOURCE!$S$2-5+4+1-1-LEN(SUBSTITUTE(SUBSTITUTE(TEXT(SOURCE!H1139,"????0"),"  ","")," ",""))), "")&amp;
      SUBSTITUTE(SUBSTITUTE(TEXT(SOURCE!H1139,"????0"),"  ","")," ","")&amp;","&amp; IF(SOURCE!$T$2-3 &gt;= 0, REPT(" ",SOURCE!$T$2-3-5), "")&amp;
      SOURCE!I1139&amp;" | "&amp; IF(SOURCE!$U$2-LEN(SOURCE!I1139) &gt;= 0, REPT(" ",SOURCE!$U$2-LEN(SOURCE!I1139)), "")&amp;
      SOURCE!J1139&amp;      IF(SOURCE!$V$2-LEN(SOURCE!J1139) &gt;= 0, REPT(" ",SOURCE!$V$2-LEN(SOURCE!J1139)), "")&amp;
  " | "&amp; SOURCE!K1139&amp;      IF(SOURCE!$X$2-LEN(SOURCE!K1139) &gt;= 0, REPT(" ",SOURCE!$X$2-LEN(SOURCE!K1139)), "")&amp;
      "},"&amp;IF(SOURCE!L1139&lt;&gt;"",""&amp;SOURCE!L1139,"")
 )
)
)</f>
        <v>/* 1115 */  { addItemToBuffer,              ITM_HOURGLASS,               "",                                            STD_HOURGLASS,                                 (0 &lt;&lt; TAM_MAX_BITS) |     0, CAT_NONE | SLS_UNCHANGED | US_UNCHANGED},</v>
      </c>
    </row>
    <row r="1140" spans="1:1">
      <c r="A1140" s="155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",SOURCE!$R$2-LEN(SOURCE!F1140)+2), "")&amp;"("&amp;
      SUBSTITUTE(TEXT(SOURCE!G1140,"??0"),"  ","")&amp;" &lt;&lt; TAM_MAX_BITS) |"&amp; IF(SOURCE!$S$2-3 &gt;= 0, REPT(" ",SOURCE!$S$2-5+4+1-1-LEN(SUBSTITUTE(SUBSTITUTE(TEXT(SOURCE!H1140,"????0"),"  ","")," ",""))), "")&amp;
      SUBSTITUTE(SUBSTITUTE(TEXT(SOURCE!H1140,"????0"),"  ","")," ","")&amp;","&amp; IF(SOURCE!$T$2-3 &gt;= 0, REPT(" ",SOURCE!$T$2-3-5), "")&amp;
      SOURCE!I1140&amp;" | "&amp; IF(SOURCE!$U$2-LEN(SOURCE!I1140) &gt;= 0, REPT(" ",SOURCE!$U$2-LEN(SOURCE!I1140)), "")&amp;
      SOURCE!J1140&amp;      IF(SOURCE!$V$2-LEN(SOURCE!J1140) &gt;= 0, REPT(" ",SOURCE!$V$2-LEN(SOURCE!J1140)), "")&amp;
  " | "&amp; SOURCE!K1140&amp;      IF(SOURCE!$X$2-LEN(SOURCE!K1140) &gt;= 0, REPT(" ",SOURCE!$X$2-LEN(SOURCE!K1140)), "")&amp;
      "},"&amp;IF(SOURCE!L1140&lt;&gt;"",""&amp;SOURCE!L1140,"")
 )
)
)</f>
        <v>/* 1116 */  { addItemToBuffer,              ITM_PRINTER,                 "",                                            STD_PRINTER,                                   (0 &lt;&lt; TAM_MAX_BITS) |     0, CAT_NONE | SLS_UNCHANGED | US_UNCHANGED},</v>
      </c>
    </row>
    <row r="1141" spans="1:1">
      <c r="A1141" s="155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",SOURCE!$R$2-LEN(SOURCE!F1141)+2), "")&amp;"("&amp;
      SUBSTITUTE(TEXT(SOURCE!G1141,"??0"),"  ","")&amp;" &lt;&lt; TAM_MAX_BITS) |"&amp; IF(SOURCE!$S$2-3 &gt;= 0, REPT(" ",SOURCE!$S$2-5+4+1-1-LEN(SUBSTITUTE(SUBSTITUTE(TEXT(SOURCE!H1141,"????0"),"  ","")," ",""))), "")&amp;
      SUBSTITUTE(SUBSTITUTE(TEXT(SOURCE!H1141,"????0"),"  ","")," ","")&amp;","&amp; IF(SOURCE!$T$2-3 &gt;= 0, REPT(" ",SOURCE!$T$2-3-5), "")&amp;
      SOURCE!I1141&amp;" | "&amp; IF(SOURCE!$U$2-LEN(SOURCE!I1141) &gt;= 0, REPT(" ",SOURCE!$U$2-LEN(SOURCE!I1141)), "")&amp;
      SOURCE!J1141&amp;      IF(SOURCE!$V$2-LEN(SOURCE!J1141) &gt;= 0, REPT(" ",SOURCE!$V$2-LEN(SOURCE!J1141)), "")&amp;
  " | "&amp; SOURCE!K1141&amp;      IF(SOURCE!$X$2-LEN(SOURCE!K1141) &gt;= 0, REPT(" ",SOURCE!$X$2-LEN(SOURCE!K1141)), "")&amp;
      "},"&amp;IF(SOURCE!L1141&lt;&gt;"",""&amp;SOURCE!L1141,"")
 )
)
)</f>
        <v>/* 1117 */  { itemToBeCoded,                NOPARAM,                     "",                                            STD_MAT_TL,                                    (0 &lt;&lt; TAM_MAX_BITS) |     0, CAT_NONE | SLS_UNCHANGED | US_UNCHANGED},</v>
      </c>
    </row>
    <row r="1142" spans="1:1">
      <c r="A1142" s="155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",SOURCE!$R$2-LEN(SOURCE!F1142)+2), "")&amp;"("&amp;
      SUBSTITUTE(TEXT(SOURCE!G1142,"??0"),"  ","")&amp;" &lt;&lt; TAM_MAX_BITS) |"&amp; IF(SOURCE!$S$2-3 &gt;= 0, REPT(" ",SOURCE!$S$2-5+4+1-1-LEN(SUBSTITUTE(SUBSTITUTE(TEXT(SOURCE!H1142,"????0"),"  ","")," ",""))), "")&amp;
      SUBSTITUTE(SUBSTITUTE(TEXT(SOURCE!H1142,"????0"),"  ","")," ","")&amp;","&amp; IF(SOURCE!$T$2-3 &gt;= 0, REPT(" ",SOURCE!$T$2-3-5), "")&amp;
      SOURCE!I1142&amp;" | "&amp; IF(SOURCE!$U$2-LEN(SOURCE!I1142) &gt;= 0, REPT(" ",SOURCE!$U$2-LEN(SOURCE!I1142)), "")&amp;
      SOURCE!J1142&amp;      IF(SOURCE!$V$2-LEN(SOURCE!J1142) &gt;= 0, REPT(" ",SOURCE!$V$2-LEN(SOURCE!J1142)), "")&amp;
  " | "&amp; SOURCE!K1142&amp;      IF(SOURCE!$X$2-LEN(SOURCE!K1142) &gt;= 0, REPT(" ",SOURCE!$X$2-LEN(SOURCE!K1142)), "")&amp;
      "},"&amp;IF(SOURCE!L1142&lt;&gt;"",""&amp;SOURCE!L1142,"")
 )
)
)</f>
        <v>/* 1118 */  { itemToBeCoded,                NOPARAM,                     "",                                            STD_MAT_ML,                                    (0 &lt;&lt; TAM_MAX_BITS) |     0, CAT_NONE | SLS_UNCHANGED | US_UNCHANGED},</v>
      </c>
    </row>
    <row r="1143" spans="1:1">
      <c r="A1143" s="155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",SOURCE!$R$2-LEN(SOURCE!F1143)+2), "")&amp;"("&amp;
      SUBSTITUTE(TEXT(SOURCE!G1143,"??0"),"  ","")&amp;" &lt;&lt; TAM_MAX_BITS) |"&amp; IF(SOURCE!$S$2-3 &gt;= 0, REPT(" ",SOURCE!$S$2-5+4+1-1-LEN(SUBSTITUTE(SUBSTITUTE(TEXT(SOURCE!H1143,"????0"),"  ","")," ",""))), "")&amp;
      SUBSTITUTE(SUBSTITUTE(TEXT(SOURCE!H1143,"????0"),"  ","")," ","")&amp;","&amp; IF(SOURCE!$T$2-3 &gt;= 0, REPT(" ",SOURCE!$T$2-3-5), "")&amp;
      SOURCE!I1143&amp;" | "&amp; IF(SOURCE!$U$2-LEN(SOURCE!I1143) &gt;= 0, REPT(" ",SOURCE!$U$2-LEN(SOURCE!I1143)), "")&amp;
      SOURCE!J1143&amp;      IF(SOURCE!$V$2-LEN(SOURCE!J1143) &gt;= 0, REPT(" ",SOURCE!$V$2-LEN(SOURCE!J1143)), "")&amp;
  " | "&amp; SOURCE!K1143&amp;      IF(SOURCE!$X$2-LEN(SOURCE!K1143) &gt;= 0, REPT(" ",SOURCE!$X$2-LEN(SOURCE!K1143)), "")&amp;
      "},"&amp;IF(SOURCE!L1143&lt;&gt;"",""&amp;SOURCE!L1143,"")
 )
)
)</f>
        <v>/* 1119 */  { itemToBeCoded,                NOPARAM,                     "",                                            STD_MAT_BL,                                    (0 &lt;&lt; TAM_MAX_BITS) |     0, CAT_NONE | SLS_UNCHANGED | US_UNCHANGED},</v>
      </c>
    </row>
    <row r="1144" spans="1:1">
      <c r="A1144" s="155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",SOURCE!$R$2-LEN(SOURCE!F1144)+2), "")&amp;"("&amp;
      SUBSTITUTE(TEXT(SOURCE!G1144,"??0"),"  ","")&amp;" &lt;&lt; TAM_MAX_BITS) |"&amp; IF(SOURCE!$S$2-3 &gt;= 0, REPT(" ",SOURCE!$S$2-5+4+1-1-LEN(SUBSTITUTE(SUBSTITUTE(TEXT(SOURCE!H1144,"????0"),"  ","")," ",""))), "")&amp;
      SUBSTITUTE(SUBSTITUTE(TEXT(SOURCE!H1144,"????0"),"  ","")," ","")&amp;","&amp; IF(SOURCE!$T$2-3 &gt;= 0, REPT(" ",SOURCE!$T$2-3-5), "")&amp;
      SOURCE!I1144&amp;" | "&amp; IF(SOURCE!$U$2-LEN(SOURCE!I1144) &gt;= 0, REPT(" ",SOURCE!$U$2-LEN(SOURCE!I1144)), "")&amp;
      SOURCE!J1144&amp;      IF(SOURCE!$V$2-LEN(SOURCE!J1144) &gt;= 0, REPT(" ",SOURCE!$V$2-LEN(SOURCE!J1144)), "")&amp;
  " | "&amp; SOURCE!K1144&amp;      IF(SOURCE!$X$2-LEN(SOURCE!K1144) &gt;= 0, REPT(" ",SOURCE!$X$2-LEN(SOURCE!K1144)), "")&amp;
      "},"&amp;IF(SOURCE!L1144&lt;&gt;"",""&amp;SOURCE!L1144,"")
 )
)
)</f>
        <v>/* 1120 */  { itemToBeCoded,                NOPARAM,                     "",                                            STD_MAT_TR,                                    (0 &lt;&lt; TAM_MAX_BITS) |     0, CAT_NONE | SLS_UNCHANGED | US_UNCHANGED},</v>
      </c>
    </row>
    <row r="1145" spans="1:1">
      <c r="A1145" s="155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",SOURCE!$R$2-LEN(SOURCE!F1145)+2), "")&amp;"("&amp;
      SUBSTITUTE(TEXT(SOURCE!G1145,"??0"),"  ","")&amp;" &lt;&lt; TAM_MAX_BITS) |"&amp; IF(SOURCE!$S$2-3 &gt;= 0, REPT(" ",SOURCE!$S$2-5+4+1-1-LEN(SUBSTITUTE(SUBSTITUTE(TEXT(SOURCE!H1145,"????0"),"  ","")," ",""))), "")&amp;
      SUBSTITUTE(SUBSTITUTE(TEXT(SOURCE!H1145,"????0"),"  ","")," ","")&amp;","&amp; IF(SOURCE!$T$2-3 &gt;= 0, REPT(" ",SOURCE!$T$2-3-5), "")&amp;
      SOURCE!I1145&amp;" | "&amp; IF(SOURCE!$U$2-LEN(SOURCE!I1145) &gt;= 0, REPT(" ",SOURCE!$U$2-LEN(SOURCE!I1145)), "")&amp;
      SOURCE!J1145&amp;      IF(SOURCE!$V$2-LEN(SOURCE!J1145) &gt;= 0, REPT(" ",SOURCE!$V$2-LEN(SOURCE!J1145)), "")&amp;
  " | "&amp; SOURCE!K1145&amp;      IF(SOURCE!$X$2-LEN(SOURCE!K1145) &gt;= 0, REPT(" ",SOURCE!$X$2-LEN(SOURCE!K1145)), "")&amp;
      "},"&amp;IF(SOURCE!L1145&lt;&gt;"",""&amp;SOURCE!L1145,"")
 )
)
)</f>
        <v>/* 1121 */  { itemToBeCoded,                NOPARAM,                     "",                                            STD_MAT_MR,                                    (0 &lt;&lt; TAM_MAX_BITS) |     0, CAT_NONE | SLS_UNCHANGED | US_UNCHANGED},</v>
      </c>
    </row>
    <row r="1146" spans="1:1">
      <c r="A1146" s="155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",SOURCE!$R$2-LEN(SOURCE!F1146)+2), "")&amp;"("&amp;
      SUBSTITUTE(TEXT(SOURCE!G1146,"??0"),"  ","")&amp;" &lt;&lt; TAM_MAX_BITS) |"&amp; IF(SOURCE!$S$2-3 &gt;= 0, REPT(" ",SOURCE!$S$2-5+4+1-1-LEN(SUBSTITUTE(SUBSTITUTE(TEXT(SOURCE!H1146,"????0"),"  ","")," ",""))), "")&amp;
      SUBSTITUTE(SUBSTITUTE(TEXT(SOURCE!H1146,"????0"),"  ","")," ","")&amp;","&amp; IF(SOURCE!$T$2-3 &gt;= 0, REPT(" ",SOURCE!$T$2-3-5), "")&amp;
      SOURCE!I1146&amp;" | "&amp; IF(SOURCE!$U$2-LEN(SOURCE!I1146) &gt;= 0, REPT(" ",SOURCE!$U$2-LEN(SOURCE!I1146)), "")&amp;
      SOURCE!J1146&amp;      IF(SOURCE!$V$2-LEN(SOURCE!J1146) &gt;= 0, REPT(" ",SOURCE!$V$2-LEN(SOURCE!J1146)), "")&amp;
  " | "&amp; SOURCE!K1146&amp;      IF(SOURCE!$X$2-LEN(SOURCE!K1146) &gt;= 0, REPT(" ",SOURCE!$X$2-LEN(SOURCE!K1146)), "")&amp;
      "},"&amp;IF(SOURCE!L1146&lt;&gt;"",""&amp;SOURCE!L1146,"")
 )
)
)</f>
        <v>/* 1122 */  { itemToBeCoded,                NOPARAM,                     "",                                            STD_MAT_BR,                                    (0 &lt;&lt; TAM_MAX_BITS) |     0, CAT_NONE | SLS_UNCHANGED | US_UNCHANGED},</v>
      </c>
    </row>
    <row r="1147" spans="1:1">
      <c r="A1147" s="155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",SOURCE!$R$2-LEN(SOURCE!F1147)+2), "")&amp;"("&amp;
      SUBSTITUTE(TEXT(SOURCE!G1147,"??0"),"  ","")&amp;" &lt;&lt; TAM_MAX_BITS) |"&amp; IF(SOURCE!$S$2-3 &gt;= 0, REPT(" ",SOURCE!$S$2-5+4+1-1-LEN(SUBSTITUTE(SUBSTITUTE(TEXT(SOURCE!H1147,"????0"),"  ","")," ",""))), "")&amp;
      SUBSTITUTE(SUBSTITUTE(TEXT(SOURCE!H1147,"????0"),"  ","")," ","")&amp;","&amp; IF(SOURCE!$T$2-3 &gt;= 0, REPT(" ",SOURCE!$T$2-3-5), "")&amp;
      SOURCE!I1147&amp;" | "&amp; IF(SOURCE!$U$2-LEN(SOURCE!I1147) &gt;= 0, REPT(" ",SOURCE!$U$2-LEN(SOURCE!I1147)), "")&amp;
      SOURCE!J1147&amp;      IF(SOURCE!$V$2-LEN(SOURCE!J1147) &gt;= 0, REPT(" ",SOURCE!$V$2-LEN(SOURCE!J1147)), "")&amp;
  " | "&amp; SOURCE!K1147&amp;      IF(SOURCE!$X$2-LEN(SOURCE!K1147) &gt;= 0, REPT(" ",SOURCE!$X$2-LEN(SOURCE!K1147)), "")&amp;
      "},"&amp;IF(SOURCE!L1147&lt;&gt;"",""&amp;SOURCE!L1147,"")
 )
)
)</f>
        <v>/* 1123 */  { itemToBeCoded,                NOPARAM,                     "",                                            STD_OBLIQUE1,                                  (0 &lt;&lt; TAM_MAX_BITS) |     0, CAT_NONE | SLS_UNCHANGED | US_UNCHANGED},</v>
      </c>
    </row>
    <row r="1148" spans="1:1">
      <c r="A1148" s="155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",SOURCE!$R$2-LEN(SOURCE!F1148)+2), "")&amp;"("&amp;
      SUBSTITUTE(TEXT(SOURCE!G1148,"??0"),"  ","")&amp;" &lt;&lt; TAM_MAX_BITS) |"&amp; IF(SOURCE!$S$2-3 &gt;= 0, REPT(" ",SOURCE!$S$2-5+4+1-1-LEN(SUBSTITUTE(SUBSTITUTE(TEXT(SOURCE!H1148,"????0"),"  ","")," ",""))), "")&amp;
      SUBSTITUTE(SUBSTITUTE(TEXT(SOURCE!H1148,"????0"),"  ","")," ","")&amp;","&amp; IF(SOURCE!$T$2-3 &gt;= 0, REPT(" ",SOURCE!$T$2-3-5), "")&amp;
      SOURCE!I1148&amp;" | "&amp; IF(SOURCE!$U$2-LEN(SOURCE!I1148) &gt;= 0, REPT(" ",SOURCE!$U$2-LEN(SOURCE!I1148)), "")&amp;
      SOURCE!J1148&amp;      IF(SOURCE!$V$2-LEN(SOURCE!J1148) &gt;= 0, REPT(" ",SOURCE!$V$2-LEN(SOURCE!J1148)), "")&amp;
  " | "&amp; SOURCE!K1148&amp;      IF(SOURCE!$X$2-LEN(SOURCE!K1148) &gt;= 0, REPT(" ",SOURCE!$X$2-LEN(SOURCE!K1148)), "")&amp;
      "},"&amp;IF(SOURCE!L1148&lt;&gt;"",""&amp;SOURCE!L1148,"")
 )
)
)</f>
        <v>/* 1124 */  { itemToBeCoded,                NOPARAM,                     "",                                            STD_OBLIQUE2,                                  (0 &lt;&lt; TAM_MAX_BITS) |     0, CAT_NONE | SLS_UNCHANGED | US_UNCHANGED},</v>
      </c>
    </row>
    <row r="1149" spans="1:1">
      <c r="A1149" s="155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",SOURCE!$R$2-LEN(SOURCE!F1149)+2), "")&amp;"("&amp;
      SUBSTITUTE(TEXT(SOURCE!G1149,"??0"),"  ","")&amp;" &lt;&lt; TAM_MAX_BITS) |"&amp; IF(SOURCE!$S$2-3 &gt;= 0, REPT(" ",SOURCE!$S$2-5+4+1-1-LEN(SUBSTITUTE(SUBSTITUTE(TEXT(SOURCE!H1149,"????0"),"  ","")," ",""))), "")&amp;
      SUBSTITUTE(SUBSTITUTE(TEXT(SOURCE!H1149,"????0"),"  ","")," ","")&amp;","&amp; IF(SOURCE!$T$2-3 &gt;= 0, REPT(" ",SOURCE!$T$2-3-5), "")&amp;
      SOURCE!I1149&amp;" | "&amp; IF(SOURCE!$U$2-LEN(SOURCE!I1149) &gt;= 0, REPT(" ",SOURCE!$U$2-LEN(SOURCE!I1149)), "")&amp;
      SOURCE!J1149&amp;      IF(SOURCE!$V$2-LEN(SOURCE!J1149) &gt;= 0, REPT(" ",SOURCE!$V$2-LEN(SOURCE!J1149)), "")&amp;
  " | "&amp; SOURCE!K1149&amp;      IF(SOURCE!$X$2-LEN(SOURCE!K1149) &gt;= 0, REPT(" ",SOURCE!$X$2-LEN(SOURCE!K1149)), "")&amp;
      "},"&amp;IF(SOURCE!L1149&lt;&gt;"",""&amp;SOURCE!L1149,"")
 )
)
)</f>
        <v>/* 1125 */  { itemToBeCoded,                NOPARAM,                     "",                                            STD_OBLIQUE3,                                  (0 &lt;&lt; TAM_MAX_BITS) |     0, CAT_NONE | SLS_UNCHANGED | US_UNCHANGED},</v>
      </c>
    </row>
    <row r="1150" spans="1:1">
      <c r="A1150" s="155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",SOURCE!$R$2-LEN(SOURCE!F1150)+2), "")&amp;"("&amp;
      SUBSTITUTE(TEXT(SOURCE!G1150,"??0"),"  ","")&amp;" &lt;&lt; TAM_MAX_BITS) |"&amp; IF(SOURCE!$S$2-3 &gt;= 0, REPT(" ",SOURCE!$S$2-5+4+1-1-LEN(SUBSTITUTE(SUBSTITUTE(TEXT(SOURCE!H1150,"????0"),"  ","")," ",""))), "")&amp;
      SUBSTITUTE(SUBSTITUTE(TEXT(SOURCE!H1150,"????0"),"  ","")," ","")&amp;","&amp; IF(SOURCE!$T$2-3 &gt;= 0, REPT(" ",SOURCE!$T$2-3-5), "")&amp;
      SOURCE!I1150&amp;" | "&amp; IF(SOURCE!$U$2-LEN(SOURCE!I1150) &gt;= 0, REPT(" ",SOURCE!$U$2-LEN(SOURCE!I1150)), "")&amp;
      SOURCE!J1150&amp;      IF(SOURCE!$V$2-LEN(SOURCE!J1150) &gt;= 0, REPT(" ",SOURCE!$V$2-LEN(SOURCE!J1150)), "")&amp;
  " | "&amp; SOURCE!K1150&amp;      IF(SOURCE!$X$2-LEN(SOURCE!K1150) &gt;= 0, REPT(" ",SOURCE!$X$2-LEN(SOURCE!K1150)), "")&amp;
      "},"&amp;IF(SOURCE!L1150&lt;&gt;"",""&amp;SOURCE!L1150,"")
 )
)
)</f>
        <v>/* 1126 */  { itemToBeCoded,                NOPARAM,                     "",                                            STD_OBLIQUE4,                                  (0 &lt;&lt; TAM_MAX_BITS) |     0, CAT_NONE | SLS_UNCHANGED | US_UNCHANGED},</v>
      </c>
    </row>
    <row r="1151" spans="1:1">
      <c r="A1151" s="155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",SOURCE!$R$2-LEN(SOURCE!F1151)+2), "")&amp;"("&amp;
      SUBSTITUTE(TEXT(SOURCE!G1151,"??0"),"  ","")&amp;" &lt;&lt; TAM_MAX_BITS) |"&amp; IF(SOURCE!$S$2-3 &gt;= 0, REPT(" ",SOURCE!$S$2-5+4+1-1-LEN(SUBSTITUTE(SUBSTITUTE(TEXT(SOURCE!H1151,"????0"),"  ","")," ",""))), "")&amp;
      SUBSTITUTE(SUBSTITUTE(TEXT(SOURCE!H1151,"????0"),"  ","")," ","")&amp;","&amp; IF(SOURCE!$T$2-3 &gt;= 0, REPT(" ",SOURCE!$T$2-3-5), "")&amp;
      SOURCE!I1151&amp;" | "&amp; IF(SOURCE!$U$2-LEN(SOURCE!I1151) &gt;= 0, REPT(" ",SOURCE!$U$2-LEN(SOURCE!I1151)), "")&amp;
      SOURCE!J1151&amp;      IF(SOURCE!$V$2-LEN(SOURCE!J1151) &gt;= 0, REPT(" ",SOURCE!$V$2-LEN(SOURCE!J1151)), "")&amp;
  " | "&amp; SOURCE!K1151&amp;      IF(SOURCE!$X$2-LEN(SOURCE!K1151) &gt;= 0, REPT(" ",SOURCE!$X$2-LEN(SOURCE!K1151)), "")&amp;
      "},"&amp;IF(SOURCE!L1151&lt;&gt;"",""&amp;SOURCE!L1151,"")
 )
)
)</f>
        <v>/* 1127 */  { itemToBeCoded,                NOPARAM,                     "",                                            STD_CURSOR,                                    (0 &lt;&lt; TAM_MAX_BITS) |     0, CAT_NONE | SLS_UNCHANGED | US_UNCHANGED},</v>
      </c>
    </row>
    <row r="1152" spans="1:1">
      <c r="A1152" s="155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",SOURCE!$R$2-LEN(SOURCE!F1152)+2), "")&amp;"("&amp;
      SUBSTITUTE(TEXT(SOURCE!G1152,"??0"),"  ","")&amp;" &lt;&lt; TAM_MAX_BITS) |"&amp; IF(SOURCE!$S$2-3 &gt;= 0, REPT(" ",SOURCE!$S$2-5+4+1-1-LEN(SUBSTITUTE(SUBSTITUTE(TEXT(SOURCE!H1152,"????0"),"  ","")," ",""))), "")&amp;
      SUBSTITUTE(SUBSTITUTE(TEXT(SOURCE!H1152,"????0"),"  ","")," ","")&amp;","&amp; IF(SOURCE!$T$2-3 &gt;= 0, REPT(" ",SOURCE!$T$2-3-5), "")&amp;
      SOURCE!I1152&amp;" | "&amp; IF(SOURCE!$U$2-LEN(SOURCE!I1152) &gt;= 0, REPT(" ",SOURCE!$U$2-LEN(SOURCE!I1152)), "")&amp;
      SOURCE!J1152&amp;      IF(SOURCE!$V$2-LEN(SOURCE!J1152) &gt;= 0, REPT(" ",SOURCE!$V$2-LEN(SOURCE!J1152)), "")&amp;
  " | "&amp; SOURCE!K1152&amp;      IF(SOURCE!$X$2-LEN(SOURCE!K1152) &gt;= 0, REPT(" ",SOURCE!$X$2-LEN(SOURCE!K1152)), "")&amp;
      "},"&amp;IF(SOURCE!L1152&lt;&gt;"",""&amp;SOURCE!L1152,"")
 )
)
)</f>
        <v>/* 1128 */  { itemToBeCoded,                NOPARAM,                     "",                                            STD_PERIOD34,                                  (0 &lt;&lt; TAM_MAX_BITS) |     0, CAT_NONE | SLS_UNCHANGED | US_UNCHANGED},</v>
      </c>
    </row>
    <row r="1153" spans="1:1">
      <c r="A1153" s="155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",SOURCE!$R$2-LEN(SOURCE!F1153)+2), "")&amp;"("&amp;
      SUBSTITUTE(TEXT(SOURCE!G1153,"??0"),"  ","")&amp;" &lt;&lt; TAM_MAX_BITS) |"&amp; IF(SOURCE!$S$2-3 &gt;= 0, REPT(" ",SOURCE!$S$2-5+4+1-1-LEN(SUBSTITUTE(SUBSTITUTE(TEXT(SOURCE!H1153,"????0"),"  ","")," ",""))), "")&amp;
      SUBSTITUTE(SUBSTITUTE(TEXT(SOURCE!H1153,"????0"),"  ","")," ","")&amp;","&amp; IF(SOURCE!$T$2-3 &gt;= 0, REPT(" ",SOURCE!$T$2-3-5), "")&amp;
      SOURCE!I1153&amp;" | "&amp; IF(SOURCE!$U$2-LEN(SOURCE!I1153) &gt;= 0, REPT(" ",SOURCE!$U$2-LEN(SOURCE!I1153)), "")&amp;
      SOURCE!J1153&amp;      IF(SOURCE!$V$2-LEN(SOURCE!J1153) &gt;= 0, REPT(" ",SOURCE!$V$2-LEN(SOURCE!J1153)), "")&amp;
  " | "&amp; SOURCE!K1153&amp;      IF(SOURCE!$X$2-LEN(SOURCE!K1153) &gt;= 0, REPT(" ",SOURCE!$X$2-LEN(SOURCE!K1153)), "")&amp;
      "},"&amp;IF(SOURCE!L1153&lt;&gt;"",""&amp;SOURCE!L1153,"")
 )
)
)</f>
        <v>/* 1129 */  { itemToBeCoded,                NOPARAM,                     "",                                            STD_COMMA34,                                   (0 &lt;&lt; TAM_MAX_BITS) |     0, CAT_NONE | SLS_UNCHANGED | US_UNCHANGED},</v>
      </c>
    </row>
    <row r="1154" spans="1:1">
      <c r="A1154" s="155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",SOURCE!$R$2-LEN(SOURCE!F1154)+2), "")&amp;"("&amp;
      SUBSTITUTE(TEXT(SOURCE!G1154,"??0"),"  ","")&amp;" &lt;&lt; TAM_MAX_BITS) |"&amp; IF(SOURCE!$S$2-3 &gt;= 0, REPT(" ",SOURCE!$S$2-5+4+1-1-LEN(SUBSTITUTE(SUBSTITUTE(TEXT(SOURCE!H1154,"????0"),"  ","")," ",""))), "")&amp;
      SUBSTITUTE(SUBSTITUTE(TEXT(SOURCE!H1154,"????0"),"  ","")," ","")&amp;","&amp; IF(SOURCE!$T$2-3 &gt;= 0, REPT(" ",SOURCE!$T$2-3-5), "")&amp;
      SOURCE!I1154&amp;" | "&amp; IF(SOURCE!$U$2-LEN(SOURCE!I1154) &gt;= 0, REPT(" ",SOURCE!$U$2-LEN(SOURCE!I1154)), "")&amp;
      SOURCE!J1154&amp;      IF(SOURCE!$V$2-LEN(SOURCE!J1154) &gt;= 0, REPT(" ",SOURCE!$V$2-LEN(SOURCE!J1154)), "")&amp;
  " | "&amp; SOURCE!K1154&amp;      IF(SOURCE!$X$2-LEN(SOURCE!K1154) &gt;= 0, REPT(" ",SOURCE!$X$2-LEN(SOURCE!K1154)), "")&amp;
      "},"&amp;IF(SOURCE!L1154&lt;&gt;"",""&amp;SOURCE!L1154,"")
 )
)
)</f>
        <v>/* 1130 */  { addItemToBuffer,              ITM_BATTERY,                 "",                                            STD_BATTERY,                                   (0 &lt;&lt; TAM_MAX_BITS) |     0, CAT_NONE | SLS_UNCHANGED | US_UNCHANGED},</v>
      </c>
    </row>
    <row r="1155" spans="1:1">
      <c r="A1155" s="155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",SOURCE!$R$2-LEN(SOURCE!F1155)+2), "")&amp;"("&amp;
      SUBSTITUTE(TEXT(SOURCE!G1155,"??0"),"  ","")&amp;" &lt;&lt; TAM_MAX_BITS) |"&amp; IF(SOURCE!$S$2-3 &gt;= 0, REPT(" ",SOURCE!$S$2-5+4+1-1-LEN(SUBSTITUTE(SUBSTITUTE(TEXT(SOURCE!H1155,"????0"),"  ","")," ",""))), "")&amp;
      SUBSTITUTE(SUBSTITUTE(TEXT(SOURCE!H1155,"????0"),"  ","")," ","")&amp;","&amp; IF(SOURCE!$T$2-3 &gt;= 0, REPT(" ",SOURCE!$T$2-3-5), "")&amp;
      SOURCE!I1155&amp;" | "&amp; IF(SOURCE!$U$2-LEN(SOURCE!I1155) &gt;= 0, REPT(" ",SOURCE!$U$2-LEN(SOURCE!I1155)), "")&amp;
      SOURCE!J1155&amp;      IF(SOURCE!$V$2-LEN(SOURCE!J1155) &gt;= 0, REPT(" ",SOURCE!$V$2-LEN(SOURCE!J1155)), "")&amp;
  " | "&amp; SOURCE!K1155&amp;      IF(SOURCE!$X$2-LEN(SOURCE!K1155) &gt;= 0, REPT(" ",SOURCE!$X$2-LEN(SOURCE!K1155)), "")&amp;
      "},"&amp;IF(SOURCE!L1155&lt;&gt;"",""&amp;SOURCE!L1155,"")
 )
)
)</f>
        <v>/* 1131 */  { addItemToBuffer,              ITM_PGM_BEGIN,               "",                                            STD_PGM_BEGIN,                                 (0 &lt;&lt; TAM_MAX_BITS) |     0, CAT_NONE | SLS_UNCHANGED | US_UNCHANGED},</v>
      </c>
    </row>
    <row r="1156" spans="1:1">
      <c r="A1156" s="155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",SOURCE!$R$2-LEN(SOURCE!F1156)+2), "")&amp;"("&amp;
      SUBSTITUTE(TEXT(SOURCE!G1156,"??0"),"  ","")&amp;" &lt;&lt; TAM_MAX_BITS) |"&amp; IF(SOURCE!$S$2-3 &gt;= 0, REPT(" ",SOURCE!$S$2-5+4+1-1-LEN(SUBSTITUTE(SUBSTITUTE(TEXT(SOURCE!H1156,"????0"),"  ","")," ",""))), "")&amp;
      SUBSTITUTE(SUBSTITUTE(TEXT(SOURCE!H1156,"????0"),"  ","")," ","")&amp;","&amp; IF(SOURCE!$T$2-3 &gt;= 0, REPT(" ",SOURCE!$T$2-3-5), "")&amp;
      SOURCE!I1156&amp;" | "&amp; IF(SOURCE!$U$2-LEN(SOURCE!I1156) &gt;= 0, REPT(" ",SOURCE!$U$2-LEN(SOURCE!I1156)), "")&amp;
      SOURCE!J1156&amp;      IF(SOURCE!$V$2-LEN(SOURCE!J1156) &gt;= 0, REPT(" ",SOURCE!$V$2-LEN(SOURCE!J1156)), "")&amp;
  " | "&amp; SOURCE!K1156&amp;      IF(SOURCE!$X$2-LEN(SOURCE!K1156) &gt;= 0, REPT(" ",SOURCE!$X$2-LEN(SOURCE!K1156)), "")&amp;
      "},"&amp;IF(SOURCE!L1156&lt;&gt;"",""&amp;SOURCE!L1156,"")
 )
)
)</f>
        <v>/* 1132 */  { addItemToBuffer,              ITM_USER_MODE,               "",                                            STD_USER_MODE,                                 (0 &lt;&lt; TAM_MAX_BITS) |     0, CAT_NONE | SLS_UNCHANGED | US_UNCHANGED},</v>
      </c>
    </row>
    <row r="1157" spans="1:1">
      <c r="A1157" s="155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",SOURCE!$R$2-LEN(SOURCE!F1157)+2), "")&amp;"("&amp;
      SUBSTITUTE(TEXT(SOURCE!G1157,"??0"),"  ","")&amp;" &lt;&lt; TAM_MAX_BITS) |"&amp; IF(SOURCE!$S$2-3 &gt;= 0, REPT(" ",SOURCE!$S$2-5+4+1-1-LEN(SUBSTITUTE(SUBSTITUTE(TEXT(SOURCE!H1157,"????0"),"  ","")," ",""))), "")&amp;
      SUBSTITUTE(SUBSTITUTE(TEXT(SOURCE!H1157,"????0"),"  ","")," ","")&amp;","&amp; IF(SOURCE!$T$2-3 &gt;= 0, REPT(" ",SOURCE!$T$2-3-5), "")&amp;
      SOURCE!I1157&amp;" | "&amp; IF(SOURCE!$U$2-LEN(SOURCE!I1157) &gt;= 0, REPT(" ",SOURCE!$U$2-LEN(SOURCE!I1157)), "")&amp;
      SOURCE!J1157&amp;      IF(SOURCE!$V$2-LEN(SOURCE!J1157) &gt;= 0, REPT(" ",SOURCE!$V$2-LEN(SOURCE!J1157)), "")&amp;
  " | "&amp; SOURCE!K1157&amp;      IF(SOURCE!$X$2-LEN(SOURCE!K1157) &gt;= 0, REPT(" ",SOURCE!$X$2-LEN(SOURCE!K1157)), "")&amp;
      "},"&amp;IF(SOURCE!L1157&lt;&gt;"",""&amp;SOURCE!L1157,"")
 )
)
)</f>
        <v>/* 1133 */  { itemToBeCoded,                NOPARAM,                     "",                                            STD_UK,                                        (0 &lt;&lt; TAM_MAX_BITS) |     0, CAT_NONE | SLS_UNCHANGED | US_UNCHANGED},</v>
      </c>
    </row>
    <row r="1158" spans="1:1">
      <c r="A1158" s="155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",SOURCE!$R$2-LEN(SOURCE!F1158)+2), "")&amp;"("&amp;
      SUBSTITUTE(TEXT(SOURCE!G1158,"??0"),"  ","")&amp;" &lt;&lt; TAM_MAX_BITS) |"&amp; IF(SOURCE!$S$2-3 &gt;= 0, REPT(" ",SOURCE!$S$2-5+4+1-1-LEN(SUBSTITUTE(SUBSTITUTE(TEXT(SOURCE!H1158,"????0"),"  ","")," ",""))), "")&amp;
      SUBSTITUTE(SUBSTITUTE(TEXT(SOURCE!H1158,"????0"),"  ","")," ","")&amp;","&amp; IF(SOURCE!$T$2-3 &gt;= 0, REPT(" ",SOURCE!$T$2-3-5), "")&amp;
      SOURCE!I1158&amp;" | "&amp; IF(SOURCE!$U$2-LEN(SOURCE!I1158) &gt;= 0, REPT(" ",SOURCE!$U$2-LEN(SOURCE!I1158)), "")&amp;
      SOURCE!J1158&amp;      IF(SOURCE!$V$2-LEN(SOURCE!J1158) &gt;= 0, REPT(" ",SOURCE!$V$2-LEN(SOURCE!J1158)), "")&amp;
  " | "&amp; SOURCE!K1158&amp;      IF(SOURCE!$X$2-LEN(SOURCE!K1158) &gt;= 0, REPT(" ",SOURCE!$X$2-LEN(SOURCE!K1158)), "")&amp;
      "},"&amp;IF(SOURCE!L1158&lt;&gt;"",""&amp;SOURCE!L1158,"")
 )
)
)</f>
        <v>/* 1134 */  { itemToBeCoded,                NOPARAM,                     "",                                            STD_US,                                        (0 &lt;&lt; TAM_MAX_BITS) |     0, CAT_NONE | SLS_UNCHANGED | US_UNCHANGED},</v>
      </c>
    </row>
    <row r="1159" spans="1:1">
      <c r="A1159" s="155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",SOURCE!$R$2-LEN(SOURCE!F1159)+2), "")&amp;"("&amp;
      SUBSTITUTE(TEXT(SOURCE!G1159,"??0"),"  ","")&amp;" &lt;&lt; TAM_MAX_BITS) |"&amp; IF(SOURCE!$S$2-3 &gt;= 0, REPT(" ",SOURCE!$S$2-5+4+1-1-LEN(SUBSTITUTE(SUBSTITUTE(TEXT(SOURCE!H1159,"????0"),"  ","")," ",""))), "")&amp;
      SUBSTITUTE(SUBSTITUTE(TEXT(SOURCE!H1159,"????0"),"  ","")," ","")&amp;","&amp; IF(SOURCE!$T$2-3 &gt;= 0, REPT(" ",SOURCE!$T$2-3-5), "")&amp;
      SOURCE!I1159&amp;" | "&amp; IF(SOURCE!$U$2-LEN(SOURCE!I1159) &gt;= 0, REPT(" ",SOURCE!$U$2-LEN(SOURCE!I1159)), "")&amp;
      SOURCE!J1159&amp;      IF(SOURCE!$V$2-LEN(SOURCE!J1159) &gt;= 0, REPT(" ",SOURCE!$V$2-LEN(SOURCE!J1159)), "")&amp;
  " | "&amp; SOURCE!K1159&amp;      IF(SOURCE!$X$2-LEN(SOURCE!K1159) &gt;= 0, REPT(" ",SOURCE!$X$2-LEN(SOURCE!K1159)), "")&amp;
      "},"&amp;IF(SOURCE!L1159&lt;&gt;"",""&amp;SOURCE!L1159,"")
 )
)
)</f>
        <v>/* 1135 */  { addItemToBuffer,              ITM_NEG_EXCLAMATION_MARK,    "",                                            STD_NEG_EXCLAMATION_MARK,                      (0 &lt;&lt; TAM_MAX_BITS) |     0, CAT_NONE | SLS_UNCHANGED | US_UNCHANGED},</v>
      </c>
    </row>
    <row r="1160" spans="1:1">
      <c r="A1160" s="155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",SOURCE!$R$2-LEN(SOURCE!F1160)+2), "")&amp;"("&amp;
      SUBSTITUTE(TEXT(SOURCE!G1160,"??0"),"  ","")&amp;" &lt;&lt; TAM_MAX_BITS) |"&amp; IF(SOURCE!$S$2-3 &gt;= 0, REPT(" ",SOURCE!$S$2-5+4+1-1-LEN(SUBSTITUTE(SUBSTITUTE(TEXT(SOURCE!H1160,"????0"),"  ","")," ",""))), "")&amp;
      SUBSTITUTE(SUBSTITUTE(TEXT(SOURCE!H1160,"????0"),"  ","")," ","")&amp;","&amp; IF(SOURCE!$T$2-3 &gt;= 0, REPT(" ",SOURCE!$T$2-3-5), "")&amp;
      SOURCE!I1160&amp;" | "&amp; IF(SOURCE!$U$2-LEN(SOURCE!I1160) &gt;= 0, REPT(" ",SOURCE!$U$2-LEN(SOURCE!I1160)), "")&amp;
      SOURCE!J1160&amp;      IF(SOURCE!$V$2-LEN(SOURCE!J1160) &gt;= 0, REPT(" ",SOURCE!$V$2-LEN(SOURCE!J1160)), "")&amp;
  " | "&amp; SOURCE!K1160&amp;      IF(SOURCE!$X$2-LEN(SOURCE!K1160) &gt;= 0, REPT(" ",SOURCE!$X$2-LEN(SOURCE!K1160)), "")&amp;
      "},"&amp;IF(SOURCE!L1160&lt;&gt;"",""&amp;SOURCE!L1160,"")
 )
)
)</f>
        <v>/* 1136 */  { addItemToBuffer,              ITM_ex,                      "",                                            STD_LEFT_RIGHT_ARROWS,                         (0 &lt;&lt; TAM_MAX_BITS) |     0, CAT_NONE | SLS_UNCHANGED | US_UNCHANGED},</v>
      </c>
    </row>
    <row r="1161" spans="1:1">
      <c r="A1161" s="155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",SOURCE!$R$2-LEN(SOURCE!F1161)+2), "")&amp;"("&amp;
      SUBSTITUTE(TEXT(SOURCE!G1161,"??0"),"  ","")&amp;" &lt;&lt; TAM_MAX_BITS) |"&amp; IF(SOURCE!$S$2-3 &gt;= 0, REPT(" ",SOURCE!$S$2-5+4+1-1-LEN(SUBSTITUTE(SUBSTITUTE(TEXT(SOURCE!H1161,"????0"),"  ","")," ",""))), "")&amp;
      SUBSTITUTE(SUBSTITUTE(TEXT(SOURCE!H1161,"????0"),"  ","")," ","")&amp;","&amp; IF(SOURCE!$T$2-3 &gt;= 0, REPT(" ",SOURCE!$T$2-3-5), "")&amp;
      SOURCE!I1161&amp;" | "&amp; IF(SOURCE!$U$2-LEN(SOURCE!I1161) &gt;= 0, REPT(" ",SOURCE!$U$2-LEN(SOURCE!I1161)), "")&amp;
      SOURCE!J1161&amp;      IF(SOURCE!$V$2-LEN(SOURCE!J1161) &gt;= 0, REPT(" ",SOURCE!$V$2-LEN(SOURCE!J1161)), "")&amp;
  " | "&amp; SOURCE!K1161&amp;      IF(SOURCE!$X$2-LEN(SOURCE!K1161) &gt;= 0, REPT(" ",SOURCE!$X$2-LEN(SOURCE!K1161)), "")&amp;
      "},"&amp;IF(SOURCE!L1161&lt;&gt;"",""&amp;SOURCE!L1161,"")
 )
)
)</f>
        <v>/* 1137 */  { addItemToBuffer,              ITM_Max,                     "",                                            "Max",                                         (0 &lt;&lt; TAM_MAX_BITS) |     0, CAT_NONE | SLS_UNCHANGED | US_UNCHANGED},</v>
      </c>
    </row>
    <row r="1162" spans="1:1">
      <c r="A1162" s="155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",SOURCE!$R$2-LEN(SOURCE!F1162)+2), "")&amp;"("&amp;
      SUBSTITUTE(TEXT(SOURCE!G1162,"??0"),"  ","")&amp;" &lt;&lt; TAM_MAX_BITS) |"&amp; IF(SOURCE!$S$2-3 &gt;= 0, REPT(" ",SOURCE!$S$2-5+4+1-1-LEN(SUBSTITUTE(SUBSTITUTE(TEXT(SOURCE!H1162,"????0"),"  ","")," ",""))), "")&amp;
      SUBSTITUTE(SUBSTITUTE(TEXT(SOURCE!H1162,"????0"),"  ","")," ","")&amp;","&amp; IF(SOURCE!$T$2-3 &gt;= 0, REPT(" ",SOURCE!$T$2-3-5), "")&amp;
      SOURCE!I1162&amp;" | "&amp; IF(SOURCE!$U$2-LEN(SOURCE!I1162) &gt;= 0, REPT(" ",SOURCE!$U$2-LEN(SOURCE!I1162)), "")&amp;
      SOURCE!J1162&amp;      IF(SOURCE!$V$2-LEN(SOURCE!J1162) &gt;= 0, REPT(" ",SOURCE!$V$2-LEN(SOURCE!J1162)), "")&amp;
  " | "&amp; SOURCE!K1162&amp;      IF(SOURCE!$X$2-LEN(SOURCE!K1162) &gt;= 0, REPT(" ",SOURCE!$X$2-LEN(SOURCE!K1162)), "")&amp;
      "},"&amp;IF(SOURCE!L1162&lt;&gt;"",""&amp;SOURCE!L1162,"")
 )
)
)</f>
        <v>/* 1138 */  { addItemToBuffer,              ITM_Min,                     "",                                            "Min",                                         (0 &lt;&lt; TAM_MAX_BITS) |     0, CAT_NONE | SLS_UNCHANGED | US_UNCHANGED},</v>
      </c>
    </row>
    <row r="1163" spans="1:1">
      <c r="A1163" s="155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",SOURCE!$R$2-LEN(SOURCE!F1163)+2), "")&amp;"("&amp;
      SUBSTITUTE(TEXT(SOURCE!G1163,"??0"),"  ","")&amp;" &lt;&lt; TAM_MAX_BITS) |"&amp; IF(SOURCE!$S$2-3 &gt;= 0, REPT(" ",SOURCE!$S$2-5+4+1-1-LEN(SUBSTITUTE(SUBSTITUTE(TEXT(SOURCE!H1163,"????0"),"  ","")," ",""))), "")&amp;
      SUBSTITUTE(SUBSTITUTE(TEXT(SOURCE!H1163,"????0"),"  ","")," ","")&amp;","&amp; IF(SOURCE!$T$2-3 &gt;= 0, REPT(" ",SOURCE!$T$2-3-5), "")&amp;
      SOURCE!I1163&amp;" | "&amp; IF(SOURCE!$U$2-LEN(SOURCE!I1163) &gt;= 0, REPT(" ",SOURCE!$U$2-LEN(SOURCE!I1163)), "")&amp;
      SOURCE!J1163&amp;      IF(SOURCE!$V$2-LEN(SOURCE!J1163) &gt;= 0, REPT(" ",SOURCE!$V$2-LEN(SOURCE!J1163)), "")&amp;
  " | "&amp; SOURCE!K1163&amp;      IF(SOURCE!$X$2-LEN(SOURCE!K1163) &gt;= 0, REPT(" ",SOURCE!$X$2-LEN(SOURCE!K1163)), "")&amp;
      "},"&amp;IF(SOURCE!L1163&lt;&gt;"",""&amp;SOURCE!L1163,"")
 )
)
)</f>
        <v>/* 1139 */  { addItemToBuffer,              ITM_Config,                  "",                                            "Config",                                      (0 &lt;&lt; TAM_MAX_BITS) |     0, CAT_NONE | SLS_UNCHANGED | US_UNCHANGED},</v>
      </c>
    </row>
    <row r="1164" spans="1:1">
      <c r="A1164" s="155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",SOURCE!$R$2-LEN(SOURCE!F1164)+2), "")&amp;"("&amp;
      SUBSTITUTE(TEXT(SOURCE!G1164,"??0"),"  ","")&amp;" &lt;&lt; TAM_MAX_BITS) |"&amp; IF(SOURCE!$S$2-3 &gt;= 0, REPT(" ",SOURCE!$S$2-5+4+1-1-LEN(SUBSTITUTE(SUBSTITUTE(TEXT(SOURCE!H1164,"????0"),"  ","")," ",""))), "")&amp;
      SUBSTITUTE(SUBSTITUTE(TEXT(SOURCE!H1164,"????0"),"  ","")," ","")&amp;","&amp; IF(SOURCE!$T$2-3 &gt;= 0, REPT(" ",SOURCE!$T$2-3-5), "")&amp;
      SOURCE!I1164&amp;" | "&amp; IF(SOURCE!$U$2-LEN(SOURCE!I1164) &gt;= 0, REPT(" ",SOURCE!$U$2-LEN(SOURCE!I1164)), "")&amp;
      SOURCE!J1164&amp;      IF(SOURCE!$V$2-LEN(SOURCE!J1164) &gt;= 0, REPT(" ",SOURCE!$V$2-LEN(SOURCE!J1164)), "")&amp;
  " | "&amp; SOURCE!K1164&amp;      IF(SOURCE!$X$2-LEN(SOURCE!K1164) &gt;= 0, REPT(" ",SOURCE!$X$2-LEN(SOURCE!K1164)), "")&amp;
      "},"&amp;IF(SOURCE!L1164&lt;&gt;"",""&amp;SOURCE!L1164,"")
 )
)
)</f>
        <v>/* 1140 */  { addItemToBuffer,              ITM_Stack,                   "",                                            "Stack",                                       (0 &lt;&lt; TAM_MAX_BITS) |     0, CAT_NONE | SLS_UNCHANGED | US_UNCHANGED},</v>
      </c>
    </row>
    <row r="1165" spans="1:1">
      <c r="A1165" s="155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",SOURCE!$R$2-LEN(SOURCE!F1165)+2), "")&amp;"("&amp;
      SUBSTITUTE(TEXT(SOURCE!G1165,"??0"),"  ","")&amp;" &lt;&lt; TAM_MAX_BITS) |"&amp; IF(SOURCE!$S$2-3 &gt;= 0, REPT(" ",SOURCE!$S$2-5+4+1-1-LEN(SUBSTITUTE(SUBSTITUTE(TEXT(SOURCE!H1165,"????0"),"  ","")," ",""))), "")&amp;
      SUBSTITUTE(SUBSTITUTE(TEXT(SOURCE!H1165,"????0"),"  ","")," ","")&amp;","&amp; IF(SOURCE!$T$2-3 &gt;= 0, REPT(" ",SOURCE!$T$2-3-5), "")&amp;
      SOURCE!I1165&amp;" | "&amp; IF(SOURCE!$U$2-LEN(SOURCE!I1165) &gt;= 0, REPT(" ",SOURCE!$U$2-LEN(SOURCE!I1165)), "")&amp;
      SOURCE!J1165&amp;      IF(SOURCE!$V$2-LEN(SOURCE!J1165) &gt;= 0, REPT(" ",SOURCE!$V$2-LEN(SOURCE!J1165)), "")&amp;
  " | "&amp; SOURCE!K1165&amp;      IF(SOURCE!$X$2-LEN(SOURCE!K1165) &gt;= 0, REPT(" ",SOURCE!$X$2-LEN(SOURCE!K1165)), "")&amp;
      "},"&amp;IF(SOURCE!L1165&lt;&gt;"",""&amp;SOURCE!L1165,"")
 )
)
)</f>
        <v>/* 1141 */  { addItemToBuffer,              ITM_dddEL,                   "",                                            STD_ELLIPSIS "EL",                             (0 &lt;&lt; TAM_MAX_BITS) |     0, CAT_NONE | SLS_UNCHANGED | US_UNCHANGED},</v>
      </c>
    </row>
    <row r="1166" spans="1:1">
      <c r="A1166" s="155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",SOURCE!$R$2-LEN(SOURCE!F1166)+2), "")&amp;"("&amp;
      SUBSTITUTE(TEXT(SOURCE!G1166,"??0"),"  ","")&amp;" &lt;&lt; TAM_MAX_BITS) |"&amp; IF(SOURCE!$S$2-3 &gt;= 0, REPT(" ",SOURCE!$S$2-5+4+1-1-LEN(SUBSTITUTE(SUBSTITUTE(TEXT(SOURCE!H1166,"????0"),"  ","")," ",""))), "")&amp;
      SUBSTITUTE(SUBSTITUTE(TEXT(SOURCE!H1166,"????0"),"  ","")," ","")&amp;","&amp; IF(SOURCE!$T$2-3 &gt;= 0, REPT(" ",SOURCE!$T$2-3-5), "")&amp;
      SOURCE!I1166&amp;" | "&amp; IF(SOURCE!$U$2-LEN(SOURCE!I1166) &gt;= 0, REPT(" ",SOURCE!$U$2-LEN(SOURCE!I1166)), "")&amp;
      SOURCE!J1166&amp;      IF(SOURCE!$V$2-LEN(SOURCE!J1166) &gt;= 0, REPT(" ",SOURCE!$V$2-LEN(SOURCE!J1166)), "")&amp;
  " | "&amp; SOURCE!K1166&amp;      IF(SOURCE!$X$2-LEN(SOURCE!K1166) &gt;= 0, REPT(" ",SOURCE!$X$2-LEN(SOURCE!K1166)), "")&amp;
      "},"&amp;IF(SOURCE!L1166&lt;&gt;"",""&amp;SOURCE!L1166,"")
 )
)
)</f>
        <v>/* 1142 */  { addItemToBuffer,              ITM_dddIJ,                   "",                                            STD_ELLIPSIS "IJ",                             (0 &lt;&lt; TAM_MAX_BITS) |     0, CAT_NONE | SLS_UNCHANGED | US_UNCHANGED},</v>
      </c>
    </row>
    <row r="1167" spans="1:1">
      <c r="A1167" s="155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",SOURCE!$R$2-LEN(SOURCE!F1167)+2), "")&amp;"("&amp;
      SUBSTITUTE(TEXT(SOURCE!G1167,"??0"),"  ","")&amp;" &lt;&lt; TAM_MAX_BITS) |"&amp; IF(SOURCE!$S$2-3 &gt;= 0, REPT(" ",SOURCE!$S$2-5+4+1-1-LEN(SUBSTITUTE(SUBSTITUTE(TEXT(SOURCE!H1167,"????0"),"  ","")," ",""))), "")&amp;
      SUBSTITUTE(SUBSTITUTE(TEXT(SOURCE!H1167,"????0"),"  ","")," ","")&amp;","&amp; IF(SOURCE!$T$2-3 &gt;= 0, REPT(" ",SOURCE!$T$2-3-5), "")&amp;
      SOURCE!I1167&amp;" | "&amp; IF(SOURCE!$U$2-LEN(SOURCE!I1167) &gt;= 0, REPT(" ",SOURCE!$U$2-LEN(SOURCE!I1167)), "")&amp;
      SOURCE!J1167&amp;      IF(SOURCE!$V$2-LEN(SOURCE!J1167) &gt;= 0, REPT(" ",SOURCE!$V$2-LEN(SOURCE!J1167)), "")&amp;
  " | "&amp; SOURCE!K1167&amp;      IF(SOURCE!$X$2-LEN(SOURCE!K1167) &gt;= 0, REPT(" ",SOURCE!$X$2-LEN(SOURCE!K1167)), "")&amp;
      "},"&amp;IF(SOURCE!L1167&lt;&gt;"",""&amp;SOURCE!L1167,"")
 )
)
)</f>
        <v>/* 1143 */  { addItemToBuffer,              ITM_0P,                      "",                                            "0.",                                          (0 &lt;&lt; TAM_MAX_BITS) |     0, CAT_NONE | SLS_UNCHANGED | US_UNCHANGED},</v>
      </c>
    </row>
    <row r="1168" spans="1:1">
      <c r="A1168" s="155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",SOURCE!$R$2-LEN(SOURCE!F1168)+2), "")&amp;"("&amp;
      SUBSTITUTE(TEXT(SOURCE!G1168,"??0"),"  ","")&amp;" &lt;&lt; TAM_MAX_BITS) |"&amp; IF(SOURCE!$S$2-3 &gt;= 0, REPT(" ",SOURCE!$S$2-5+4+1-1-LEN(SUBSTITUTE(SUBSTITUTE(TEXT(SOURCE!H1168,"????0"),"  ","")," ",""))), "")&amp;
      SUBSTITUTE(SUBSTITUTE(TEXT(SOURCE!H1168,"????0"),"  ","")," ","")&amp;","&amp; IF(SOURCE!$T$2-3 &gt;= 0, REPT(" ",SOURCE!$T$2-3-5), "")&amp;
      SOURCE!I1168&amp;" | "&amp; IF(SOURCE!$U$2-LEN(SOURCE!I1168) &gt;= 0, REPT(" ",SOURCE!$U$2-LEN(SOURCE!I1168)), "")&amp;
      SOURCE!J1168&amp;      IF(SOURCE!$V$2-LEN(SOURCE!J1168) &gt;= 0, REPT(" ",SOURCE!$V$2-LEN(SOURCE!J1168)), "")&amp;
  " | "&amp; SOURCE!K1168&amp;      IF(SOURCE!$X$2-LEN(SOURCE!K1168) &gt;= 0, REPT(" ",SOURCE!$X$2-LEN(SOURCE!K1168)), "")&amp;
      "},"&amp;IF(SOURCE!L1168&lt;&gt;"",""&amp;SOURCE!L1168,"")
 )
)
)</f>
        <v>/* 1144 */  { addItemToBuffer,              ITM_1P,                      "",                                            "1.",                                          (0 &lt;&lt; TAM_MAX_BITS) |     0, CAT_NONE | SLS_UNCHANGED | US_UNCHANGED},</v>
      </c>
    </row>
    <row r="1169" spans="1:1">
      <c r="A1169" s="155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",SOURCE!$R$2-LEN(SOURCE!F1169)+2), "")&amp;"("&amp;
      SUBSTITUTE(TEXT(SOURCE!G1169,"??0"),"  ","")&amp;" &lt;&lt; TAM_MAX_BITS) |"&amp; IF(SOURCE!$S$2-3 &gt;= 0, REPT(" ",SOURCE!$S$2-5+4+1-1-LEN(SUBSTITUTE(SUBSTITUTE(TEXT(SOURCE!H1169,"????0"),"  ","")," ",""))), "")&amp;
      SUBSTITUTE(SUBSTITUTE(TEXT(SOURCE!H1169,"????0"),"  ","")," ","")&amp;","&amp; IF(SOURCE!$T$2-3 &gt;= 0, REPT(" ",SOURCE!$T$2-3-5), "")&amp;
      SOURCE!I1169&amp;" | "&amp; IF(SOURCE!$U$2-LEN(SOURCE!I1169) &gt;= 0, REPT(" ",SOURCE!$U$2-LEN(SOURCE!I1169)), "")&amp;
      SOURCE!J1169&amp;      IF(SOURCE!$V$2-LEN(SOURCE!J1169) &gt;= 0, REPT(" ",SOURCE!$V$2-LEN(SOURCE!J1169)), "")&amp;
  " | "&amp; SOURCE!K1169&amp;      IF(SOURCE!$X$2-LEN(SOURCE!K1169) &gt;= 0, REPT(" ",SOURCE!$X$2-LEN(SOURCE!K1169)), "")&amp;
      "},"&amp;IF(SOURCE!L1169&lt;&gt;"",""&amp;SOURCE!L1169,"")
 )
)
)</f>
        <v>/* 1145 */  { addItemToBuffer,              ITM_EXPONENT/*#JM#*/,        "",                                            "EEX",                                         (0 &lt;&lt; TAM_MAX_BITS) |     0, CAT_NONE | SLS_UNCHANGED | US_UNCHANGED},//JM Change E to EEX</v>
      </c>
    </row>
    <row r="1170" spans="1:1">
      <c r="A1170" s="155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",SOURCE!$R$2-LEN(SOURCE!F1170)+2), "")&amp;"("&amp;
      SUBSTITUTE(TEXT(SOURCE!G1170,"??0"),"  ","")&amp;" &lt;&lt; TAM_MAX_BITS) |"&amp; IF(SOURCE!$S$2-3 &gt;= 0, REPT(" ",SOURCE!$S$2-5+4+1-1-LEN(SUBSTITUTE(SUBSTITUTE(TEXT(SOURCE!H1170,"????0"),"  ","")," ",""))), "")&amp;
      SUBSTITUTE(SUBSTITUTE(TEXT(SOURCE!H1170,"????0"),"  ","")," ","")&amp;","&amp; IF(SOURCE!$T$2-3 &gt;= 0, REPT(" ",SOURCE!$T$2-3-5), "")&amp;
      SOURCE!I1170&amp;" | "&amp; IF(SOURCE!$U$2-LEN(SOURCE!I1170) &gt;= 0, REPT(" ",SOURCE!$U$2-LEN(SOURCE!I1170)), "")&amp;
      SOURCE!J1170&amp;      IF(SOURCE!$V$2-LEN(SOURCE!J1170) &gt;= 0, REPT(" ",SOURCE!$V$2-LEN(SOURCE!J1170)), "")&amp;
  " | "&amp; SOURCE!K1170&amp;      IF(SOURCE!$X$2-LEN(SOURCE!K1170) &gt;= 0, REPT(" ",SOURCE!$X$2-LEN(SOURCE!K1170)), "")&amp;
      "},"&amp;IF(SOURCE!L1170&lt;&gt;"",""&amp;SOURCE!L1170,"")
 )
)
)</f>
        <v>/* 1146 */  { addItemToBuffer,              NOPARAM,                     "HEX",                                         "H",                                           (0 &lt;&lt; TAM_MAX_BITS) |     0, CAT_NONE | SLS_UNCHANGED | US_UNCHANGED},</v>
      </c>
    </row>
    <row r="1171" spans="1:1">
      <c r="A1171" s="155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",SOURCE!$R$2-LEN(SOURCE!F1171)+2), "")&amp;"("&amp;
      SUBSTITUTE(TEXT(SOURCE!G1171,"??0"),"  ","")&amp;" &lt;&lt; TAM_MAX_BITS) |"&amp; IF(SOURCE!$S$2-3 &gt;= 0, REPT(" ",SOURCE!$S$2-5+4+1-1-LEN(SUBSTITUTE(SUBSTITUTE(TEXT(SOURCE!H1171,"????0"),"  ","")," ",""))), "")&amp;
      SUBSTITUTE(SUBSTITUTE(TEXT(SOURCE!H1171,"????0"),"  ","")," ","")&amp;","&amp; IF(SOURCE!$T$2-3 &gt;= 0, REPT(" ",SOURCE!$T$2-3-5), "")&amp;
      SOURCE!I1171&amp;" | "&amp; IF(SOURCE!$U$2-LEN(SOURCE!I1171) &gt;= 0, REPT(" ",SOURCE!$U$2-LEN(SOURCE!I1171)), "")&amp;
      SOURCE!J1171&amp;      IF(SOURCE!$V$2-LEN(SOURCE!J1171) &gt;= 0, REPT(" ",SOURCE!$V$2-LEN(SOURCE!J1171)), "")&amp;
  " | "&amp; SOURCE!K1171&amp;      IF(SOURCE!$X$2-LEN(SOURCE!K1171) &gt;= 0, REPT(" ",SOURCE!$X$2-LEN(SOURCE!K1171)), "")&amp;
      "},"&amp;IF(SOURCE!L1171&lt;&gt;"",""&amp;SOURCE!L1171,"")
 )
)
)</f>
        <v>/* 1147 */  { fnGoToRow,                    TM_VALUE,                    "GOTO Row",                                    "GOTO",                                        (0 &lt;&lt; TAM_MAX_BITS) |  9999, CAT_NONE | SLS_UNCHANGED | US_UNCHANGED},</v>
      </c>
    </row>
    <row r="1172" spans="1:1">
      <c r="A1172" s="155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",SOURCE!$R$2-LEN(SOURCE!F1172)+2), "")&amp;"("&amp;
      SUBSTITUTE(TEXT(SOURCE!G1172,"??0"),"  ","")&amp;" &lt;&lt; TAM_MAX_BITS) |"&amp; IF(SOURCE!$S$2-3 &gt;= 0, REPT(" ",SOURCE!$S$2-5+4+1-1-LEN(SUBSTITUTE(SUBSTITUTE(TEXT(SOURCE!H1172,"????0"),"  ","")," ",""))), "")&amp;
      SUBSTITUTE(SUBSTITUTE(TEXT(SOURCE!H1172,"????0"),"  ","")," ","")&amp;","&amp; IF(SOURCE!$T$2-3 &gt;= 0, REPT(" ",SOURCE!$T$2-3-5), "")&amp;
      SOURCE!I1172&amp;" | "&amp; IF(SOURCE!$U$2-LEN(SOURCE!I1172) &gt;= 0, REPT(" ",SOURCE!$U$2-LEN(SOURCE!I1172)), "")&amp;
      SOURCE!J1172&amp;      IF(SOURCE!$V$2-LEN(SOURCE!J1172) &gt;= 0, REPT(" ",SOURCE!$V$2-LEN(SOURCE!J1172)), "")&amp;
  " | "&amp; SOURCE!K1172&amp;      IF(SOURCE!$X$2-LEN(SOURCE!K1172) &gt;= 0, REPT(" ",SOURCE!$X$2-LEN(SOURCE!K1172)), "")&amp;
      "},"&amp;IF(SOURCE!L1172&lt;&gt;"",""&amp;SOURCE!L1172,"")
 )
)
)</f>
        <v>/* 1148 */  { fnGoToColumn,                 TM_VALUE,                    "GOTO Column",                                 "GOTO",                                        (0 &lt;&lt; TAM_MAX_BITS) |  9999, CAT_NONE | SLS_UNCHANGED | US_UNCHANGED},</v>
      </c>
    </row>
    <row r="1173" spans="1:1">
      <c r="A1173" s="155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",SOURCE!$R$2-LEN(SOURCE!F1173)+2), "")&amp;"("&amp;
      SUBSTITUTE(TEXT(SOURCE!G1173,"??0"),"  ","")&amp;" &lt;&lt; TAM_MAX_BITS) |"&amp; IF(SOURCE!$S$2-3 &gt;= 0, REPT(" ",SOURCE!$S$2-5+4+1-1-LEN(SUBSTITUTE(SUBSTITUTE(TEXT(SOURCE!H1173,"????0"),"  ","")," ",""))), "")&amp;
      SUBSTITUTE(SUBSTITUTE(TEXT(SOURCE!H1173,"????0"),"  ","")," ","")&amp;","&amp; IF(SOURCE!$T$2-3 &gt;= 0, REPT(" ",SOURCE!$T$2-3-5), "")&amp;
      SOURCE!I1173&amp;" | "&amp; IF(SOURCE!$U$2-LEN(SOURCE!I1173) &gt;= 0, REPT(" ",SOURCE!$U$2-LEN(SOURCE!I1173)), "")&amp;
      SOURCE!J1173&amp;      IF(SOURCE!$V$2-LEN(SOURCE!J1173) &gt;= 0, REPT(" ",SOURCE!$V$2-LEN(SOURCE!J1173)), "")&amp;
  " | "&amp; SOURCE!K1173&amp;      IF(SOURCE!$X$2-LEN(SOURCE!K1173) &gt;= 0, REPT(" ",SOURCE!$X$2-LEN(SOURCE!K1173)), "")&amp;
      "},"&amp;IF(SOURCE!L1173&lt;&gt;"",""&amp;SOURCE!L1173,"")
 )
)
)</f>
        <v>/* 1149 */  { itemToBeCoded,                NOPARAM,                     "1149",                                        "1149",                                        (0 &lt;&lt; TAM_MAX_BITS) |     0, CAT_FREE | SLS_UNCHANGED | US_UNCHANGED},</v>
      </c>
    </row>
    <row r="1174" spans="1:1">
      <c r="A1174" s="155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",SOURCE!$R$2-LEN(SOURCE!F1174)+2), "")&amp;"("&amp;
      SUBSTITUTE(TEXT(SOURCE!G1174,"??0"),"  ","")&amp;" &lt;&lt; TAM_MAX_BITS) |"&amp; IF(SOURCE!$S$2-3 &gt;= 0, REPT(" ",SOURCE!$S$2-5+4+1-1-LEN(SUBSTITUTE(SUBSTITUTE(TEXT(SOURCE!H1174,"????0"),"  ","")," ",""))), "")&amp;
      SUBSTITUTE(SUBSTITUTE(TEXT(SOURCE!H1174,"????0"),"  ","")," ","")&amp;","&amp; IF(SOURCE!$T$2-3 &gt;= 0, REPT(" ",SOURCE!$T$2-3-5), "")&amp;
      SOURCE!I1174&amp;" | "&amp; IF(SOURCE!$U$2-LEN(SOURCE!I1174) &gt;= 0, REPT(" ",SOURCE!$U$2-LEN(SOURCE!I1174)), "")&amp;
      SOURCE!J1174&amp;      IF(SOURCE!$V$2-LEN(SOURCE!J1174) &gt;= 0, REPT(" ",SOURCE!$V$2-LEN(SOURCE!J1174)), "")&amp;
  " | "&amp; SOURCE!K1174&amp;      IF(SOURCE!$X$2-LEN(SOURCE!K1174) &gt;= 0, REPT(" ",SOURCE!$X$2-LEN(SOURCE!K1174)), "")&amp;
      "},"&amp;IF(SOURCE!L1174&lt;&gt;"",""&amp;SOURCE!L1174,"")
 )
)
)</f>
        <v>/* 1150 */  { itemToBeCoded,                NOPARAM,                     "1150",                                        "1150",                                        (0 &lt;&lt; TAM_MAX_BITS) |     0, CAT_FREE | SLS_UNCHANGED | US_UNCHANGED},</v>
      </c>
    </row>
    <row r="1175" spans="1:1">
      <c r="A1175" s="155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",SOURCE!$R$2-LEN(SOURCE!F1175)+2), "")&amp;"("&amp;
      SUBSTITUTE(TEXT(SOURCE!G1175,"??0"),"  ","")&amp;" &lt;&lt; TAM_MAX_BITS) |"&amp; IF(SOURCE!$S$2-3 &gt;= 0, REPT(" ",SOURCE!$S$2-5+4+1-1-LEN(SUBSTITUTE(SUBSTITUTE(TEXT(SOURCE!H1175,"????0"),"  ","")," ",""))), "")&amp;
      SUBSTITUTE(SUBSTITUTE(TEXT(SOURCE!H1175,"????0"),"  ","")," ","")&amp;","&amp; IF(SOURCE!$T$2-3 &gt;= 0, REPT(" ",SOURCE!$T$2-3-5), "")&amp;
      SOURCE!I1175&amp;" | "&amp; IF(SOURCE!$U$2-LEN(SOURCE!I1175) &gt;= 0, REPT(" ",SOURCE!$U$2-LEN(SOURCE!I1175)), "")&amp;
      SOURCE!J1175&amp;      IF(SOURCE!$V$2-LEN(SOURCE!J1175) &gt;= 0, REPT(" ",SOURCE!$V$2-LEN(SOURCE!J1175)), "")&amp;
  " | "&amp; SOURCE!K1175&amp;      IF(SOURCE!$X$2-LEN(SOURCE!K1175) &gt;= 0, REPT(" ",SOURCE!$X$2-LEN(SOURCE!K1175)), "")&amp;
      "},"&amp;IF(SOURCE!L1175&lt;&gt;"",""&amp;SOURCE!L1175,"")
 )
)
)</f>
        <v>/* 1151 */  { itemToBeCoded,                NOPARAM,                     "1151",                                        "1151",                                        (0 &lt;&lt; TAM_MAX_BITS) |     0, CAT_FREE | SLS_UNCHANGED | US_UNCHANGED},</v>
      </c>
    </row>
    <row r="1176" spans="1:1">
      <c r="A1176" s="155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",SOURCE!$R$2-LEN(SOURCE!F1176)+2), "")&amp;"("&amp;
      SUBSTITUTE(TEXT(SOURCE!G1176,"??0"),"  ","")&amp;" &lt;&lt; TAM_MAX_BITS) |"&amp; IF(SOURCE!$S$2-3 &gt;= 0, REPT(" ",SOURCE!$S$2-5+4+1-1-LEN(SUBSTITUTE(SUBSTITUTE(TEXT(SOURCE!H1176,"????0"),"  ","")," ",""))), "")&amp;
      SUBSTITUTE(SUBSTITUTE(TEXT(SOURCE!H1176,"????0"),"  ","")," ","")&amp;","&amp; IF(SOURCE!$T$2-3 &gt;= 0, REPT(" ",SOURCE!$T$2-3-5), "")&amp;
      SOURCE!I1176&amp;" | "&amp; IF(SOURCE!$U$2-LEN(SOURCE!I1176) &gt;= 0, REPT(" ",SOURCE!$U$2-LEN(SOURCE!I1176)), "")&amp;
      SOURCE!J1176&amp;      IF(SOURCE!$V$2-LEN(SOURCE!J1176) &gt;= 0, REPT(" ",SOURCE!$V$2-LEN(SOURCE!J1176)), "")&amp;
  " | "&amp; SOURCE!K1176&amp;      IF(SOURCE!$X$2-LEN(SOURCE!K1176) &gt;= 0, REPT(" ",SOURCE!$X$2-LEN(SOURCE!K1176)), "")&amp;
      "},"&amp;IF(SOURCE!L1176&lt;&gt;"",""&amp;SOURCE!L1176,"")
 )
)
)</f>
        <v>/* 1152 */  { itemToBeCoded,                NOPARAM,                     "1152",                                        "1152",                                        (0 &lt;&lt; TAM_MAX_BITS) |     0, CAT_FREE | SLS_UNCHANGED | US_UNCHANGED},</v>
      </c>
    </row>
    <row r="1177" spans="1:1">
      <c r="A1177" s="155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",SOURCE!$R$2-LEN(SOURCE!F1177)+2), "")&amp;"("&amp;
      SUBSTITUTE(TEXT(SOURCE!G1177,"??0"),"  ","")&amp;" &lt;&lt; TAM_MAX_BITS) |"&amp; IF(SOURCE!$S$2-3 &gt;= 0, REPT(" ",SOURCE!$S$2-5+4+1-1-LEN(SUBSTITUTE(SUBSTITUTE(TEXT(SOURCE!H1177,"????0"),"  ","")," ",""))), "")&amp;
      SUBSTITUTE(SUBSTITUTE(TEXT(SOURCE!H1177,"????0"),"  ","")," ","")&amp;","&amp; IF(SOURCE!$T$2-3 &gt;= 0, REPT(" ",SOURCE!$T$2-3-5), "")&amp;
      SOURCE!I1177&amp;" | "&amp; IF(SOURCE!$U$2-LEN(SOURCE!I1177) &gt;= 0, REPT(" ",SOURCE!$U$2-LEN(SOURCE!I1177)), "")&amp;
      SOURCE!J1177&amp;      IF(SOURCE!$V$2-LEN(SOURCE!J1177) &gt;= 0, REPT(" ",SOURCE!$V$2-LEN(SOURCE!J1177)), "")&amp;
  " | "&amp; SOURCE!K1177&amp;      IF(SOURCE!$X$2-LEN(SOURCE!K1177) &gt;= 0, REPT(" ",SOURCE!$X$2-LEN(SOURCE!K1177)), "")&amp;
      "},"&amp;IF(SOURCE!L1177&lt;&gt;"",""&amp;SOURCE!L1177,"")
 )
)
)</f>
        <v>/* 1153 */  { itemToBeCoded,                NOPARAM,                     "1153",                                        "1153",                                        (0 &lt;&lt; TAM_MAX_BITS) |     0, CAT_FREE | SLS_UNCHANGED | US_UNCHANGED},</v>
      </c>
    </row>
    <row r="1178" spans="1:1">
      <c r="A1178" s="155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",SOURCE!$R$2-LEN(SOURCE!F1178)+2), "")&amp;"("&amp;
      SUBSTITUTE(TEXT(SOURCE!G1178,"??0"),"  ","")&amp;" &lt;&lt; TAM_MAX_BITS) |"&amp; IF(SOURCE!$S$2-3 &gt;= 0, REPT(" ",SOURCE!$S$2-5+4+1-1-LEN(SUBSTITUTE(SUBSTITUTE(TEXT(SOURCE!H1178,"????0"),"  ","")," ",""))), "")&amp;
      SUBSTITUTE(SUBSTITUTE(TEXT(SOURCE!H1178,"????0"),"  ","")," ","")&amp;","&amp; IF(SOURCE!$T$2-3 &gt;= 0, REPT(" ",SOURCE!$T$2-3-5), "")&amp;
      SOURCE!I1178&amp;" | "&amp; IF(SOURCE!$U$2-LEN(SOURCE!I1178) &gt;= 0, REPT(" ",SOURCE!$U$2-LEN(SOURCE!I1178)), "")&amp;
      SOURCE!J1178&amp;      IF(SOURCE!$V$2-LEN(SOURCE!J1178) &gt;= 0, REPT(" ",SOURCE!$V$2-LEN(SOURCE!J1178)), "")&amp;
  " | "&amp; SOURCE!K1178&amp;      IF(SOURCE!$X$2-LEN(SOURCE!K1178) &gt;= 0, REPT(" ",SOURCE!$X$2-LEN(SOURCE!K1178)), "")&amp;
      "},"&amp;IF(SOURCE!L1178&lt;&gt;"",""&amp;SOURCE!L1178,"")
 )
)
)</f>
        <v>/* 1154 */  { itemToBeCoded,                NOPARAM,                     "1154",                                        "1154",                                        (0 &lt;&lt; TAM_MAX_BITS) |     0, CAT_FREE | SLS_UNCHANGED | US_UNCHANGED},</v>
      </c>
    </row>
    <row r="1179" spans="1:1">
      <c r="A1179" s="155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",SOURCE!$R$2-LEN(SOURCE!F1179)+2), "")&amp;"("&amp;
      SUBSTITUTE(TEXT(SOURCE!G1179,"??0"),"  ","")&amp;" &lt;&lt; TAM_MAX_BITS) |"&amp; IF(SOURCE!$S$2-3 &gt;= 0, REPT(" ",SOURCE!$S$2-5+4+1-1-LEN(SUBSTITUTE(SUBSTITUTE(TEXT(SOURCE!H1179,"????0"),"  ","")," ",""))), "")&amp;
      SUBSTITUTE(SUBSTITUTE(TEXT(SOURCE!H1179,"????0"),"  ","")," ","")&amp;","&amp; IF(SOURCE!$T$2-3 &gt;= 0, REPT(" ",SOURCE!$T$2-3-5), "")&amp;
      SOURCE!I1179&amp;" | "&amp; IF(SOURCE!$U$2-LEN(SOURCE!I1179) &gt;= 0, REPT(" ",SOURCE!$U$2-LEN(SOURCE!I1179)), "")&amp;
      SOURCE!J1179&amp;      IF(SOURCE!$V$2-LEN(SOURCE!J1179) &gt;= 0, REPT(" ",SOURCE!$V$2-LEN(SOURCE!J1179)), "")&amp;
  " | "&amp; SOURCE!K1179&amp;      IF(SOURCE!$X$2-LEN(SOURCE!K1179) &gt;= 0, REPT(" ",SOURCE!$X$2-LEN(SOURCE!K1179)), "")&amp;
      "},"&amp;IF(SOURCE!L1179&lt;&gt;"",""&amp;SOURCE!L1179,"")
 )
)
)</f>
        <v>/* 1155 */  { itemToBeCoded,                NOPARAM,                     "1155",                                        "1155",                                        (0 &lt;&lt; TAM_MAX_BITS) |     0, CAT_FREE | SLS_UNCHANGED | US_UNCHANGED},</v>
      </c>
    </row>
    <row r="1180" spans="1:1">
      <c r="A1180" s="155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",SOURCE!$R$2-LEN(SOURCE!F1180)+2), "")&amp;"("&amp;
      SUBSTITUTE(TEXT(SOURCE!G1180,"??0"),"  ","")&amp;" &lt;&lt; TAM_MAX_BITS) |"&amp; IF(SOURCE!$S$2-3 &gt;= 0, REPT(" ",SOURCE!$S$2-5+4+1-1-LEN(SUBSTITUTE(SUBSTITUTE(TEXT(SOURCE!H1180,"????0"),"  ","")," ",""))), "")&amp;
      SUBSTITUTE(SUBSTITUTE(TEXT(SOURCE!H1180,"????0"),"  ","")," ","")&amp;","&amp; IF(SOURCE!$T$2-3 &gt;= 0, REPT(" ",SOURCE!$T$2-3-5), "")&amp;
      SOURCE!I1180&amp;" | "&amp; IF(SOURCE!$U$2-LEN(SOURCE!I1180) &gt;= 0, REPT(" ",SOURCE!$U$2-LEN(SOURCE!I1180)), "")&amp;
      SOURCE!J1180&amp;      IF(SOURCE!$V$2-LEN(SOURCE!J1180) &gt;= 0, REPT(" ",SOURCE!$V$2-LEN(SOURCE!J1180)), "")&amp;
  " | "&amp; SOURCE!K1180&amp;      IF(SOURCE!$X$2-LEN(SOURCE!K1180) &gt;= 0, REPT(" ",SOURCE!$X$2-LEN(SOURCE!K1180)), "")&amp;
      "},"&amp;IF(SOURCE!L1180&lt;&gt;"",""&amp;SOURCE!L1180,"")
 )
)
)</f>
        <v>/* 1156 */  { itemToBeCoded,                NOPARAM,                     "1156",                                        "1156",                                        (0 &lt;&lt; TAM_MAX_BITS) |     0, CAT_FREE | SLS_UNCHANGED | US_UNCHANGED},</v>
      </c>
    </row>
    <row r="1181" spans="1:1">
      <c r="A1181" s="155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",SOURCE!$R$2-LEN(SOURCE!F1181)+2), "")&amp;"("&amp;
      SUBSTITUTE(TEXT(SOURCE!G1181,"??0"),"  ","")&amp;" &lt;&lt; TAM_MAX_BITS) |"&amp; IF(SOURCE!$S$2-3 &gt;= 0, REPT(" ",SOURCE!$S$2-5+4+1-1-LEN(SUBSTITUTE(SUBSTITUTE(TEXT(SOURCE!H1181,"????0"),"  ","")," ",""))), "")&amp;
      SUBSTITUTE(SUBSTITUTE(TEXT(SOURCE!H1181,"????0"),"  ","")," ","")&amp;","&amp; IF(SOURCE!$T$2-3 &gt;= 0, REPT(" ",SOURCE!$T$2-3-5), "")&amp;
      SOURCE!I1181&amp;" | "&amp; IF(SOURCE!$U$2-LEN(SOURCE!I1181) &gt;= 0, REPT(" ",SOURCE!$U$2-LEN(SOURCE!I1181)), "")&amp;
      SOURCE!J1181&amp;      IF(SOURCE!$V$2-LEN(SOURCE!J1181) &gt;= 0, REPT(" ",SOURCE!$V$2-LEN(SOURCE!J1181)), "")&amp;
  " | "&amp; SOURCE!K1181&amp;      IF(SOURCE!$X$2-LEN(SOURCE!K1181) &gt;= 0, REPT(" ",SOURCE!$X$2-LEN(SOURCE!K1181)), "")&amp;
      "},"&amp;IF(SOURCE!L1181&lt;&gt;"",""&amp;SOURCE!L1181,"")
 )
)
)</f>
        <v>/* 1157 */  { itemToBeCoded,                NOPARAM,                     "1157",                                        "1157",                                        (0 &lt;&lt; TAM_MAX_BITS) |     0, CAT_FREE | SLS_UNCHANGED | US_UNCHANGED},</v>
      </c>
    </row>
    <row r="1182" spans="1:1">
      <c r="A1182" s="155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",SOURCE!$R$2-LEN(SOURCE!F1182)+2), "")&amp;"("&amp;
      SUBSTITUTE(TEXT(SOURCE!G1182,"??0"),"  ","")&amp;" &lt;&lt; TAM_MAX_BITS) |"&amp; IF(SOURCE!$S$2-3 &gt;= 0, REPT(" ",SOURCE!$S$2-5+4+1-1-LEN(SUBSTITUTE(SUBSTITUTE(TEXT(SOURCE!H1182,"????0"),"  ","")," ",""))), "")&amp;
      SUBSTITUTE(SUBSTITUTE(TEXT(SOURCE!H1182,"????0"),"  ","")," ","")&amp;","&amp; IF(SOURCE!$T$2-3 &gt;= 0, REPT(" ",SOURCE!$T$2-3-5), "")&amp;
      SOURCE!I1182&amp;" | "&amp; IF(SOURCE!$U$2-LEN(SOURCE!I1182) &gt;= 0, REPT(" ",SOURCE!$U$2-LEN(SOURCE!I1182)), "")&amp;
      SOURCE!J1182&amp;      IF(SOURCE!$V$2-LEN(SOURCE!J1182) &gt;= 0, REPT(" ",SOURCE!$V$2-LEN(SOURCE!J1182)), "")&amp;
  " | "&amp; SOURCE!K1182&amp;      IF(SOURCE!$X$2-LEN(SOURCE!K1182) &gt;= 0, REPT(" ",SOURCE!$X$2-LEN(SOURCE!K1182)), "")&amp;
      "},"&amp;IF(SOURCE!L1182&lt;&gt;"",""&amp;SOURCE!L1182,"")
 )
)
)</f>
        <v>/* 1158 */  { itemToBeCoded,                NOPARAM,                     "1158",                                        "1158",                                        (0 &lt;&lt; TAM_MAX_BITS) |     0, CAT_FREE | SLS_UNCHANGED | US_UNCHANGED},</v>
      </c>
    </row>
    <row r="1183" spans="1:1">
      <c r="A1183" s="155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",SOURCE!$R$2-LEN(SOURCE!F1183)+2), "")&amp;"("&amp;
      SUBSTITUTE(TEXT(SOURCE!G1183,"??0"),"  ","")&amp;" &lt;&lt; TAM_MAX_BITS) |"&amp; IF(SOURCE!$S$2-3 &gt;= 0, REPT(" ",SOURCE!$S$2-5+4+1-1-LEN(SUBSTITUTE(SUBSTITUTE(TEXT(SOURCE!H1183,"????0"),"  ","")," ",""))), "")&amp;
      SUBSTITUTE(SUBSTITUTE(TEXT(SOURCE!H1183,"????0"),"  ","")," ","")&amp;","&amp; IF(SOURCE!$T$2-3 &gt;= 0, REPT(" ",SOURCE!$T$2-3-5), "")&amp;
      SOURCE!I1183&amp;" | "&amp; IF(SOURCE!$U$2-LEN(SOURCE!I1183) &gt;= 0, REPT(" ",SOURCE!$U$2-LEN(SOURCE!I1183)), "")&amp;
      SOURCE!J1183&amp;      IF(SOURCE!$V$2-LEN(SOURCE!J1183) &gt;= 0, REPT(" ",SOURCE!$V$2-LEN(SOURCE!J1183)), "")&amp;
  " | "&amp; SOURCE!K1183&amp;      IF(SOURCE!$X$2-LEN(SOURCE!K1183) &gt;= 0, REPT(" ",SOURCE!$X$2-LEN(SOURCE!K1183)), "")&amp;
      "},"&amp;IF(SOURCE!L1183&lt;&gt;"",""&amp;SOURCE!L1183,"")
 )
)
)</f>
        <v>/* 1159 */  { itemToBeCoded,                NOPARAM,                     "1159",                                        "1159",                                        (0 &lt;&lt; TAM_MAX_BITS) |     0, CAT_FREE | SLS_UNCHANGED | US_UNCHANGED},</v>
      </c>
    </row>
    <row r="1184" spans="1:1">
      <c r="A1184" s="155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",SOURCE!$R$2-LEN(SOURCE!F1184)+2), "")&amp;"("&amp;
      SUBSTITUTE(TEXT(SOURCE!G1184,"??0"),"  ","")&amp;" &lt;&lt; TAM_MAX_BITS) |"&amp; IF(SOURCE!$S$2-3 &gt;= 0, REPT(" ",SOURCE!$S$2-5+4+1-1-LEN(SUBSTITUTE(SUBSTITUTE(TEXT(SOURCE!H1184,"????0"),"  ","")," ",""))), "")&amp;
      SUBSTITUTE(SUBSTITUTE(TEXT(SOURCE!H1184,"????0"),"  ","")," ","")&amp;","&amp; IF(SOURCE!$T$2-3 &gt;= 0, REPT(" ",SOURCE!$T$2-3-5), "")&amp;
      SOURCE!I1184&amp;" | "&amp; IF(SOURCE!$U$2-LEN(SOURCE!I1184) &gt;= 0, REPT(" ",SOURCE!$U$2-LEN(SOURCE!I1184)), "")&amp;
      SOURCE!J1184&amp;      IF(SOURCE!$V$2-LEN(SOURCE!J1184) &gt;= 0, REPT(" ",SOURCE!$V$2-LEN(SOURCE!J1184)), "")&amp;
  " | "&amp; SOURCE!K1184&amp;      IF(SOURCE!$X$2-LEN(SOURCE!K1184) &gt;= 0, REPT(" ",SOURCE!$X$2-LEN(SOURCE!K1184)), "")&amp;
      "},"&amp;IF(SOURCE!L1184&lt;&gt;"",""&amp;SOURCE!L1184,"")
 )
)
)</f>
        <v>/* 1160 */  { itemToBeCoded,                NOPARAM,                     "1160",                                        "1160",                                        (0 &lt;&lt; TAM_MAX_BITS) |     0, CAT_FREE | SLS_UNCHANGED | US_UNCHANGED},</v>
      </c>
    </row>
    <row r="1185" spans="1:1">
      <c r="A1185" s="155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",SOURCE!$R$2-LEN(SOURCE!F1185)+2), "")&amp;"("&amp;
      SUBSTITUTE(TEXT(SOURCE!G1185,"??0"),"  ","")&amp;" &lt;&lt; TAM_MAX_BITS) |"&amp; IF(SOURCE!$S$2-3 &gt;= 0, REPT(" ",SOURCE!$S$2-5+4+1-1-LEN(SUBSTITUTE(SUBSTITUTE(TEXT(SOURCE!H1185,"????0"),"  ","")," ",""))), "")&amp;
      SUBSTITUTE(SUBSTITUTE(TEXT(SOURCE!H1185,"????0"),"  ","")," ","")&amp;","&amp; IF(SOURCE!$T$2-3 &gt;= 0, REPT(" ",SOURCE!$T$2-3-5), "")&amp;
      SOURCE!I1185&amp;" | "&amp; IF(SOURCE!$U$2-LEN(SOURCE!I1185) &gt;= 0, REPT(" ",SOURCE!$U$2-LEN(SOURCE!I1185)), "")&amp;
      SOURCE!J1185&amp;      IF(SOURCE!$V$2-LEN(SOURCE!J1185) &gt;= 0, REPT(" ",SOURCE!$V$2-LEN(SOURCE!J1185)), "")&amp;
  " | "&amp; SOURCE!K1185&amp;      IF(SOURCE!$X$2-LEN(SOURCE!K1185) &gt;= 0, REPT(" ",SOURCE!$X$2-LEN(SOURCE!K1185)), "")&amp;
      "},"&amp;IF(SOURCE!L1185&lt;&gt;"",""&amp;SOURCE!L1185,"")
 )
)
)</f>
        <v>/* 1161 */  { itemToBeCoded,                NOPARAM,                     "1161",                                        "1161",                                        (0 &lt;&lt; TAM_MAX_BITS) |     0, CAT_FREE | SLS_UNCHANGED | US_UNCHANGED},</v>
      </c>
    </row>
    <row r="1186" spans="1:1">
      <c r="A1186" s="155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",SOURCE!$R$2-LEN(SOURCE!F1186)+2), "")&amp;"("&amp;
      SUBSTITUTE(TEXT(SOURCE!G1186,"??0"),"  ","")&amp;" &lt;&lt; TAM_MAX_BITS) |"&amp; IF(SOURCE!$S$2-3 &gt;= 0, REPT(" ",SOURCE!$S$2-5+4+1-1-LEN(SUBSTITUTE(SUBSTITUTE(TEXT(SOURCE!H1186,"????0"),"  ","")," ",""))), "")&amp;
      SUBSTITUTE(SUBSTITUTE(TEXT(SOURCE!H1186,"????0"),"  ","")," ","")&amp;","&amp; IF(SOURCE!$T$2-3 &gt;= 0, REPT(" ",SOURCE!$T$2-3-5), "")&amp;
      SOURCE!I1186&amp;" | "&amp; IF(SOURCE!$U$2-LEN(SOURCE!I1186) &gt;= 0, REPT(" ",SOURCE!$U$2-LEN(SOURCE!I1186)), "")&amp;
      SOURCE!J1186&amp;      IF(SOURCE!$V$2-LEN(SOURCE!J1186) &gt;= 0, REPT(" ",SOURCE!$V$2-LEN(SOURCE!J1186)), "")&amp;
  " | "&amp; SOURCE!K1186&amp;      IF(SOURCE!$X$2-LEN(SOURCE!K1186) &gt;= 0, REPT(" ",SOURCE!$X$2-LEN(SOURCE!K1186)), "")&amp;
      "},"&amp;IF(SOURCE!L1186&lt;&gt;"",""&amp;SOURCE!L1186,"")
 )
)
)</f>
        <v>/* 1162 */  { itemToBeCoded,                NOPARAM,                     "1162",                                        "1162",                                        (0 &lt;&lt; TAM_MAX_BITS) |     0, CAT_FREE | SLS_UNCHANGED | US_UNCHANGED},</v>
      </c>
    </row>
    <row r="1187" spans="1:1">
      <c r="A1187" s="155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",SOURCE!$R$2-LEN(SOURCE!F1187)+2), "")&amp;"("&amp;
      SUBSTITUTE(TEXT(SOURCE!G1187,"??0"),"  ","")&amp;" &lt;&lt; TAM_MAX_BITS) |"&amp; IF(SOURCE!$S$2-3 &gt;= 0, REPT(" ",SOURCE!$S$2-5+4+1-1-LEN(SUBSTITUTE(SUBSTITUTE(TEXT(SOURCE!H1187,"????0"),"  ","")," ",""))), "")&amp;
      SUBSTITUTE(SUBSTITUTE(TEXT(SOURCE!H1187,"????0"),"  ","")," ","")&amp;","&amp; IF(SOURCE!$T$2-3 &gt;= 0, REPT(" ",SOURCE!$T$2-3-5), "")&amp;
      SOURCE!I1187&amp;" | "&amp; IF(SOURCE!$U$2-LEN(SOURCE!I1187) &gt;= 0, REPT(" ",SOURCE!$U$2-LEN(SOURCE!I1187)), "")&amp;
      SOURCE!J1187&amp;      IF(SOURCE!$V$2-LEN(SOURCE!J1187) &gt;= 0, REPT(" ",SOURCE!$V$2-LEN(SOURCE!J1187)), "")&amp;
  " | "&amp; SOURCE!K1187&amp;      IF(SOURCE!$X$2-LEN(SOURCE!K1187) &gt;= 0, REPT(" ",SOURCE!$X$2-LEN(SOURCE!K1187)), "")&amp;
      "},"&amp;IF(SOURCE!L1187&lt;&gt;"",""&amp;SOURCE!L1187,"")
 )
)
)</f>
        <v>/* 1163 */  { itemToBeCoded,                NOPARAM,                     "1163",                                        "1163",                                        (0 &lt;&lt; TAM_MAX_BITS) |     0, CAT_FREE | SLS_UNCHANGED | US_UNCHANGED},</v>
      </c>
    </row>
    <row r="1188" spans="1:1">
      <c r="A1188" s="155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",SOURCE!$R$2-LEN(SOURCE!F1188)+2), "")&amp;"("&amp;
      SUBSTITUTE(TEXT(SOURCE!G1188,"??0"),"  ","")&amp;" &lt;&lt; TAM_MAX_BITS) |"&amp; IF(SOURCE!$S$2-3 &gt;= 0, REPT(" ",SOURCE!$S$2-5+4+1-1-LEN(SUBSTITUTE(SUBSTITUTE(TEXT(SOURCE!H1188,"????0"),"  ","")," ",""))), "")&amp;
      SUBSTITUTE(SUBSTITUTE(TEXT(SOURCE!H1188,"????0"),"  ","")," ","")&amp;","&amp; IF(SOURCE!$T$2-3 &gt;= 0, REPT(" ",SOURCE!$T$2-3-5), "")&amp;
      SOURCE!I1188&amp;" | "&amp; IF(SOURCE!$U$2-LEN(SOURCE!I1188) &gt;= 0, REPT(" ",SOURCE!$U$2-LEN(SOURCE!I1188)), "")&amp;
      SOURCE!J1188&amp;      IF(SOURCE!$V$2-LEN(SOURCE!J1188) &gt;= 0, REPT(" ",SOURCE!$V$2-LEN(SOURCE!J1188)), "")&amp;
  " | "&amp; SOURCE!K1188&amp;      IF(SOURCE!$X$2-LEN(SOURCE!K1188) &gt;= 0, REPT(" ",SOURCE!$X$2-LEN(SOURCE!K1188)), "")&amp;
      "},"&amp;IF(SOURCE!L1188&lt;&gt;"",""&amp;SOURCE!L1188,"")
 )
)
)</f>
        <v>/* 1164 */  { itemToBeCoded,                NOPARAM,                     "1164",                                        "1164",                                        (0 &lt;&lt; TAM_MAX_BITS) |     0, CAT_FREE | SLS_UNCHANGED | US_UNCHANGED},</v>
      </c>
    </row>
    <row r="1189" spans="1:1">
      <c r="A1189" s="155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",SOURCE!$R$2-LEN(SOURCE!F1189)+2), "")&amp;"("&amp;
      SUBSTITUTE(TEXT(SOURCE!G1189,"??0"),"  ","")&amp;" &lt;&lt; TAM_MAX_BITS) |"&amp; IF(SOURCE!$S$2-3 &gt;= 0, REPT(" ",SOURCE!$S$2-5+4+1-1-LEN(SUBSTITUTE(SUBSTITUTE(TEXT(SOURCE!H1189,"????0"),"  ","")," ",""))), "")&amp;
      SUBSTITUTE(SUBSTITUTE(TEXT(SOURCE!H1189,"????0"),"  ","")," ","")&amp;","&amp; IF(SOURCE!$T$2-3 &gt;= 0, REPT(" ",SOURCE!$T$2-3-5), "")&amp;
      SOURCE!I1189&amp;" | "&amp; IF(SOURCE!$U$2-LEN(SOURCE!I1189) &gt;= 0, REPT(" ",SOURCE!$U$2-LEN(SOURCE!I1189)), "")&amp;
      SOURCE!J1189&amp;      IF(SOURCE!$V$2-LEN(SOURCE!J1189) &gt;= 0, REPT(" ",SOURCE!$V$2-LEN(SOURCE!J1189)), "")&amp;
  " | "&amp; SOURCE!K1189&amp;      IF(SOURCE!$X$2-LEN(SOURCE!K1189) &gt;= 0, REPT(" ",SOURCE!$X$2-LEN(SOURCE!K1189)), "")&amp;
      "},"&amp;IF(SOURCE!L1189&lt;&gt;"",""&amp;SOURCE!L1189,"")
 )
)
)</f>
        <v>/* 1165 */  { itemToBeCoded,                NOPARAM,                     "1165",                                        "1165",                                        (0 &lt;&lt; TAM_MAX_BITS) |     0, CAT_FREE | SLS_UNCHANGED | US_UNCHANGED},</v>
      </c>
    </row>
    <row r="1190" spans="1:1">
      <c r="A1190" s="155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",SOURCE!$R$2-LEN(SOURCE!F1190)+2), "")&amp;"("&amp;
      SUBSTITUTE(TEXT(SOURCE!G1190,"??0"),"  ","")&amp;" &lt;&lt; TAM_MAX_BITS) |"&amp; IF(SOURCE!$S$2-3 &gt;= 0, REPT(" ",SOURCE!$S$2-5+4+1-1-LEN(SUBSTITUTE(SUBSTITUTE(TEXT(SOURCE!H1190,"????0"),"  ","")," ",""))), "")&amp;
      SUBSTITUTE(SUBSTITUTE(TEXT(SOURCE!H1190,"????0"),"  ","")," ","")&amp;","&amp; IF(SOURCE!$T$2-3 &gt;= 0, REPT(" ",SOURCE!$T$2-3-5), "")&amp;
      SOURCE!I1190&amp;" | "&amp; IF(SOURCE!$U$2-LEN(SOURCE!I1190) &gt;= 0, REPT(" ",SOURCE!$U$2-LEN(SOURCE!I1190)), "")&amp;
      SOURCE!J1190&amp;      IF(SOURCE!$V$2-LEN(SOURCE!J1190) &gt;= 0, REPT(" ",SOURCE!$V$2-LEN(SOURCE!J1190)), "")&amp;
  " | "&amp; SOURCE!K1190&amp;      IF(SOURCE!$X$2-LEN(SOURCE!K1190) &gt;= 0, REPT(" ",SOURCE!$X$2-LEN(SOURCE!K1190)), "")&amp;
      "},"&amp;IF(SOURCE!L1190&lt;&gt;"",""&amp;SOURCE!L1190,"")
 )
)
)</f>
        <v>/* 1166 */  { itemToBeCoded,                NOPARAM,                     "1166",                                        "1166",                                        (0 &lt;&lt; TAM_MAX_BITS) |     0, CAT_FREE | SLS_UNCHANGED | US_UNCHANGED},</v>
      </c>
    </row>
    <row r="1191" spans="1:1">
      <c r="A1191" s="155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",SOURCE!$R$2-LEN(SOURCE!F1191)+2), "")&amp;"("&amp;
      SUBSTITUTE(TEXT(SOURCE!G1191,"??0"),"  ","")&amp;" &lt;&lt; TAM_MAX_BITS) |"&amp; IF(SOURCE!$S$2-3 &gt;= 0, REPT(" ",SOURCE!$S$2-5+4+1-1-LEN(SUBSTITUTE(SUBSTITUTE(TEXT(SOURCE!H1191,"????0"),"  ","")," ",""))), "")&amp;
      SUBSTITUTE(SUBSTITUTE(TEXT(SOURCE!H1191,"????0"),"  ","")," ","")&amp;","&amp; IF(SOURCE!$T$2-3 &gt;= 0, REPT(" ",SOURCE!$T$2-3-5), "")&amp;
      SOURCE!I1191&amp;" | "&amp; IF(SOURCE!$U$2-LEN(SOURCE!I1191) &gt;= 0, REPT(" ",SOURCE!$U$2-LEN(SOURCE!I1191)), "")&amp;
      SOURCE!J1191&amp;      IF(SOURCE!$V$2-LEN(SOURCE!J1191) &gt;= 0, REPT(" ",SOURCE!$V$2-LEN(SOURCE!J1191)), "")&amp;
  " | "&amp; SOURCE!K1191&amp;      IF(SOURCE!$X$2-LEN(SOURCE!K1191) &gt;= 0, REPT(" ",SOURCE!$X$2-LEN(SOURCE!K1191)), "")&amp;
      "},"&amp;IF(SOURCE!L1191&lt;&gt;"",""&amp;SOURCE!L1191,"")
 )
)
)</f>
        <v>/* 1167 */  { itemToBeCoded,                NOPARAM,                     "1167",                                        "1167",                                        (0 &lt;&lt; TAM_MAX_BITS) |     0, CAT_FREE | SLS_UNCHANGED | US_UNCHANGED},</v>
      </c>
    </row>
    <row r="1192" spans="1:1">
      <c r="A1192" s="155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",SOURCE!$R$2-LEN(SOURCE!F1192)+2), "")&amp;"("&amp;
      SUBSTITUTE(TEXT(SOURCE!G1192,"??0"),"  ","")&amp;" &lt;&lt; TAM_MAX_BITS) |"&amp; IF(SOURCE!$S$2-3 &gt;= 0, REPT(" ",SOURCE!$S$2-5+4+1-1-LEN(SUBSTITUTE(SUBSTITUTE(TEXT(SOURCE!H1192,"????0"),"  ","")," ",""))), "")&amp;
      SUBSTITUTE(SUBSTITUTE(TEXT(SOURCE!H1192,"????0"),"  ","")," ","")&amp;","&amp; IF(SOURCE!$T$2-3 &gt;= 0, REPT(" ",SOURCE!$T$2-3-5), "")&amp;
      SOURCE!I1192&amp;" | "&amp; IF(SOURCE!$U$2-LEN(SOURCE!I1192) &gt;= 0, REPT(" ",SOURCE!$U$2-LEN(SOURCE!I1192)), "")&amp;
      SOURCE!J1192&amp;      IF(SOURCE!$V$2-LEN(SOURCE!J1192) &gt;= 0, REPT(" ",SOURCE!$V$2-LEN(SOURCE!J1192)), "")&amp;
  " | "&amp; SOURCE!K1192&amp;      IF(SOURCE!$X$2-LEN(SOURCE!K1192) &gt;= 0, REPT(" ",SOURCE!$X$2-LEN(SOURCE!K1192)), "")&amp;
      "},"&amp;IF(SOURCE!L1192&lt;&gt;"",""&amp;SOURCE!L1192,"")
 )
)
)</f>
        <v>/* 1168 */  { itemToBeCoded,                NOPARAM,                     "1168",                                        "1168",                                        (0 &lt;&lt; TAM_MAX_BITS) |     0, CAT_FREE | SLS_UNCHANGED | US_UNCHANGED},</v>
      </c>
    </row>
    <row r="1193" spans="1:1">
      <c r="A1193" s="155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",SOURCE!$R$2-LEN(SOURCE!F1193)+2), "")&amp;"("&amp;
      SUBSTITUTE(TEXT(SOURCE!G1193,"??0"),"  ","")&amp;" &lt;&lt; TAM_MAX_BITS) |"&amp; IF(SOURCE!$S$2-3 &gt;= 0, REPT(" ",SOURCE!$S$2-5+4+1-1-LEN(SUBSTITUTE(SUBSTITUTE(TEXT(SOURCE!H1193,"????0"),"  ","")," ",""))), "")&amp;
      SUBSTITUTE(SUBSTITUTE(TEXT(SOURCE!H1193,"????0"),"  ","")," ","")&amp;","&amp; IF(SOURCE!$T$2-3 &gt;= 0, REPT(" ",SOURCE!$T$2-3-5), "")&amp;
      SOURCE!I1193&amp;" | "&amp; IF(SOURCE!$U$2-LEN(SOURCE!I1193) &gt;= 0, REPT(" ",SOURCE!$U$2-LEN(SOURCE!I1193)), "")&amp;
      SOURCE!J1193&amp;      IF(SOURCE!$V$2-LEN(SOURCE!J1193) &gt;= 0, REPT(" ",SOURCE!$V$2-LEN(SOURCE!J1193)), "")&amp;
  " | "&amp; SOURCE!K1193&amp;      IF(SOURCE!$X$2-LEN(SOURCE!K1193) &gt;= 0, REPT(" ",SOURCE!$X$2-LEN(SOURCE!K1193)), "")&amp;
      "},"&amp;IF(SOURCE!L1193&lt;&gt;"",""&amp;SOURCE!L1193,"")
 )
)
)</f>
        <v>/* 1169 */  { itemToBeCoded,                NOPARAM,                     "1169",                                        "1169",                                        (0 &lt;&lt; TAM_MAX_BITS) |     0, CAT_FREE | SLS_UNCHANGED | US_UNCHANGED},</v>
      </c>
    </row>
    <row r="1194" spans="1:1">
      <c r="A1194" s="155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",SOURCE!$R$2-LEN(SOURCE!F1194)+2), "")&amp;"("&amp;
      SUBSTITUTE(TEXT(SOURCE!G1194,"??0"),"  ","")&amp;" &lt;&lt; TAM_MAX_BITS) |"&amp; IF(SOURCE!$S$2-3 &gt;= 0, REPT(" ",SOURCE!$S$2-5+4+1-1-LEN(SUBSTITUTE(SUBSTITUTE(TEXT(SOURCE!H1194,"????0"),"  ","")," ",""))), "")&amp;
      SUBSTITUTE(SUBSTITUTE(TEXT(SOURCE!H1194,"????0"),"  ","")," ","")&amp;","&amp; IF(SOURCE!$T$2-3 &gt;= 0, REPT(" ",SOURCE!$T$2-3-5), "")&amp;
      SOURCE!I1194&amp;" | "&amp; IF(SOURCE!$U$2-LEN(SOURCE!I1194) &gt;= 0, REPT(" ",SOURCE!$U$2-LEN(SOURCE!I1194)), "")&amp;
      SOURCE!J1194&amp;      IF(SOURCE!$V$2-LEN(SOURCE!J1194) &gt;= 0, REPT(" ",SOURCE!$V$2-LEN(SOURCE!J1194)), "")&amp;
  " | "&amp; SOURCE!K1194&amp;      IF(SOURCE!$X$2-LEN(SOURCE!K1194) &gt;= 0, REPT(" ",SOURCE!$X$2-LEN(SOURCE!K1194)), "")&amp;
      "},"&amp;IF(SOURCE!L1194&lt;&gt;"",""&amp;SOURCE!L1194,"")
 )
)
)</f>
        <v>/* 1170 */  { itemToBeCoded,                NOPARAM,                     "1170",                                        "1170",                                        (0 &lt;&lt; TAM_MAX_BITS) |     0, CAT_FREE | SLS_UNCHANGED | US_UNCHANGED},</v>
      </c>
    </row>
    <row r="1195" spans="1:1">
      <c r="A1195" s="155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",SOURCE!$R$2-LEN(SOURCE!F1195)+2), "")&amp;"("&amp;
      SUBSTITUTE(TEXT(SOURCE!G1195,"??0"),"  ","")&amp;" &lt;&lt; TAM_MAX_BITS) |"&amp; IF(SOURCE!$S$2-3 &gt;= 0, REPT(" ",SOURCE!$S$2-5+4+1-1-LEN(SUBSTITUTE(SUBSTITUTE(TEXT(SOURCE!H1195,"????0"),"  ","")," ",""))), "")&amp;
      SUBSTITUTE(SUBSTITUTE(TEXT(SOURCE!H1195,"????0"),"  ","")," ","")&amp;","&amp; IF(SOURCE!$T$2-3 &gt;= 0, REPT(" ",SOURCE!$T$2-3-5), "")&amp;
      SOURCE!I1195&amp;" | "&amp; IF(SOURCE!$U$2-LEN(SOURCE!I1195) &gt;= 0, REPT(" ",SOURCE!$U$2-LEN(SOURCE!I1195)), "")&amp;
      SOURCE!J1195&amp;      IF(SOURCE!$V$2-LEN(SOURCE!J1195) &gt;= 0, REPT(" ",SOURCE!$V$2-LEN(SOURCE!J1195)), "")&amp;
  " | "&amp; SOURCE!K1195&amp;      IF(SOURCE!$X$2-LEN(SOURCE!K1195) &gt;= 0, REPT(" ",SOURCE!$X$2-LEN(SOURCE!K1195)), "")&amp;
      "},"&amp;IF(SOURCE!L1195&lt;&gt;"",""&amp;SOURCE!L1195,"")
 )
)
)</f>
        <v>/* 1171 */  { itemToBeCoded,                NOPARAM,                     "1171",                                        "1171",                                        (0 &lt;&lt; TAM_MAX_BITS) |     0, CAT_FREE | SLS_UNCHANGED | US_UNCHANGED},</v>
      </c>
    </row>
    <row r="1196" spans="1:1">
      <c r="A1196" s="155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",SOURCE!$R$2-LEN(SOURCE!F1196)+2), "")&amp;"("&amp;
      SUBSTITUTE(TEXT(SOURCE!G1196,"??0"),"  ","")&amp;" &lt;&lt; TAM_MAX_BITS) |"&amp; IF(SOURCE!$S$2-3 &gt;= 0, REPT(" ",SOURCE!$S$2-5+4+1-1-LEN(SUBSTITUTE(SUBSTITUTE(TEXT(SOURCE!H1196,"????0"),"  ","")," ",""))), "")&amp;
      SUBSTITUTE(SUBSTITUTE(TEXT(SOURCE!H1196,"????0"),"  ","")," ","")&amp;","&amp; IF(SOURCE!$T$2-3 &gt;= 0, REPT(" ",SOURCE!$T$2-3-5), "")&amp;
      SOURCE!I1196&amp;" | "&amp; IF(SOURCE!$U$2-LEN(SOURCE!I1196) &gt;= 0, REPT(" ",SOURCE!$U$2-LEN(SOURCE!I1196)), "")&amp;
      SOURCE!J1196&amp;      IF(SOURCE!$V$2-LEN(SOURCE!J1196) &gt;= 0, REPT(" ",SOURCE!$V$2-LEN(SOURCE!J1196)), "")&amp;
  " | "&amp; SOURCE!K1196&amp;      IF(SOURCE!$X$2-LEN(SOURCE!K1196) &gt;= 0, REPT(" ",SOURCE!$X$2-LEN(SOURCE!K1196)), "")&amp;
      "},"&amp;IF(SOURCE!L1196&lt;&gt;"",""&amp;SOURCE!L1196,"")
 )
)
)</f>
        <v>/* 1172 */  { itemToBeCoded,                NOPARAM,                     "1172",                                        "1172",                                        (0 &lt;&lt; TAM_MAX_BITS) |     0, CAT_FREE | SLS_UNCHANGED | US_UNCHANGED},</v>
      </c>
    </row>
    <row r="1197" spans="1:1">
      <c r="A1197" s="155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",SOURCE!$R$2-LEN(SOURCE!F1197)+2), "")&amp;"("&amp;
      SUBSTITUTE(TEXT(SOURCE!G1197,"??0"),"  ","")&amp;" &lt;&lt; TAM_MAX_BITS) |"&amp; IF(SOURCE!$S$2-3 &gt;= 0, REPT(" ",SOURCE!$S$2-5+4+1-1-LEN(SUBSTITUTE(SUBSTITUTE(TEXT(SOURCE!H1197,"????0"),"  ","")," ",""))), "")&amp;
      SUBSTITUTE(SUBSTITUTE(TEXT(SOURCE!H1197,"????0"),"  ","")," ","")&amp;","&amp; IF(SOURCE!$T$2-3 &gt;= 0, REPT(" ",SOURCE!$T$2-3-5), "")&amp;
      SOURCE!I1197&amp;" | "&amp; IF(SOURCE!$U$2-LEN(SOURCE!I1197) &gt;= 0, REPT(" ",SOURCE!$U$2-LEN(SOURCE!I1197)), "")&amp;
      SOURCE!J1197&amp;      IF(SOURCE!$V$2-LEN(SOURCE!J1197) &gt;= 0, REPT(" ",SOURCE!$V$2-LEN(SOURCE!J1197)), "")&amp;
  " | "&amp; SOURCE!K1197&amp;      IF(SOURCE!$X$2-LEN(SOURCE!K1197) &gt;= 0, REPT(" ",SOURCE!$X$2-LEN(SOURCE!K1197)), "")&amp;
      "},"&amp;IF(SOURCE!L1197&lt;&gt;"",""&amp;SOURCE!L1197,"")
 )
)
)</f>
        <v>/* 1173 */  { itemToBeCoded,                NOPARAM,                     "1173",                                        "1173",                                        (0 &lt;&lt; TAM_MAX_BITS) |     0, CAT_FREE | SLS_UNCHANGED | US_UNCHANGED},</v>
      </c>
    </row>
    <row r="1198" spans="1:1">
      <c r="A1198" s="155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",SOURCE!$R$2-LEN(SOURCE!F1198)+2), "")&amp;"("&amp;
      SUBSTITUTE(TEXT(SOURCE!G1198,"??0"),"  ","")&amp;" &lt;&lt; TAM_MAX_BITS) |"&amp; IF(SOURCE!$S$2-3 &gt;= 0, REPT(" ",SOURCE!$S$2-5+4+1-1-LEN(SUBSTITUTE(SUBSTITUTE(TEXT(SOURCE!H1198,"????0"),"  ","")," ",""))), "")&amp;
      SUBSTITUTE(SUBSTITUTE(TEXT(SOURCE!H1198,"????0"),"  ","")," ","")&amp;","&amp; IF(SOURCE!$T$2-3 &gt;= 0, REPT(" ",SOURCE!$T$2-3-5), "")&amp;
      SOURCE!I1198&amp;" | "&amp; IF(SOURCE!$U$2-LEN(SOURCE!I1198) &gt;= 0, REPT(" ",SOURCE!$U$2-LEN(SOURCE!I1198)), "")&amp;
      SOURCE!J1198&amp;      IF(SOURCE!$V$2-LEN(SOURCE!J1198) &gt;= 0, REPT(" ",SOURCE!$V$2-LEN(SOURCE!J1198)), "")&amp;
  " | "&amp; SOURCE!K1198&amp;      IF(SOURCE!$X$2-LEN(SOURCE!K1198) &gt;= 0, REPT(" ",SOURCE!$X$2-LEN(SOURCE!K1198)), "")&amp;
      "},"&amp;IF(SOURCE!L1198&lt;&gt;"",""&amp;SOURCE!L1198,"")
 )
)
)</f>
        <v>/* 1174 */  { itemToBeCoded,                NOPARAM,                     "1174",                                        "1174",                                        (0 &lt;&lt; TAM_MAX_BITS) |     0, CAT_FREE | SLS_UNCHANGED | US_UNCHANGED},</v>
      </c>
    </row>
    <row r="1199" spans="1:1">
      <c r="A1199" s="155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",SOURCE!$R$2-LEN(SOURCE!F1199)+2), "")&amp;"("&amp;
      SUBSTITUTE(TEXT(SOURCE!G1199,"??0"),"  ","")&amp;" &lt;&lt; TAM_MAX_BITS) |"&amp; IF(SOURCE!$S$2-3 &gt;= 0, REPT(" ",SOURCE!$S$2-5+4+1-1-LEN(SUBSTITUTE(SUBSTITUTE(TEXT(SOURCE!H1199,"????0"),"  ","")," ",""))), "")&amp;
      SUBSTITUTE(SUBSTITUTE(TEXT(SOURCE!H1199,"????0"),"  ","")," ","")&amp;","&amp; IF(SOURCE!$T$2-3 &gt;= 0, REPT(" ",SOURCE!$T$2-3-5), "")&amp;
      SOURCE!I1199&amp;" | "&amp; IF(SOURCE!$U$2-LEN(SOURCE!I1199) &gt;= 0, REPT(" ",SOURCE!$U$2-LEN(SOURCE!I1199)), "")&amp;
      SOURCE!J1199&amp;      IF(SOURCE!$V$2-LEN(SOURCE!J1199) &gt;= 0, REPT(" ",SOURCE!$V$2-LEN(SOURCE!J1199)), "")&amp;
  " | "&amp; SOURCE!K1199&amp;      IF(SOURCE!$X$2-LEN(SOURCE!K1199) &gt;= 0, REPT(" ",SOURCE!$X$2-LEN(SOURCE!K1199)), "")&amp;
      "},"&amp;IF(SOURCE!L1199&lt;&gt;"",""&amp;SOURCE!L1199,"")
 )
)
)</f>
        <v/>
      </c>
    </row>
    <row r="1200" spans="1:1">
      <c r="A1200" s="155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",SOURCE!$R$2-LEN(SOURCE!F1200)+2), "")&amp;"("&amp;
      SUBSTITUTE(TEXT(SOURCE!G1200,"??0"),"  ","")&amp;" &lt;&lt; TAM_MAX_BITS) |"&amp; IF(SOURCE!$S$2-3 &gt;= 0, REPT(" ",SOURCE!$S$2-5+4+1-1-LEN(SUBSTITUTE(SUBSTITUTE(TEXT(SOURCE!H1200,"????0"),"  ","")," ",""))), "")&amp;
      SUBSTITUTE(SUBSTITUTE(TEXT(SOURCE!H1200,"????0"),"  ","")," ","")&amp;","&amp; IF(SOURCE!$T$2-3 &gt;= 0, REPT(" ",SOURCE!$T$2-3-5), "")&amp;
      SOURCE!I1200&amp;" | "&amp; IF(SOURCE!$U$2-LEN(SOURCE!I1200) &gt;= 0, REPT(" ",SOURCE!$U$2-LEN(SOURCE!I1200)), "")&amp;
      SOURCE!J1200&amp;      IF(SOURCE!$V$2-LEN(SOURCE!J1200) &gt;= 0, REPT(" ",SOURCE!$V$2-LEN(SOURCE!J1200)), "")&amp;
  " | "&amp; SOURCE!K1200&amp;      IF(SOURCE!$X$2-LEN(SOURCE!K1200) &gt;= 0, REPT(" ",SOURCE!$X$2-LEN(SOURCE!K1200)), "")&amp;
      "},"&amp;IF(SOURCE!L1200&lt;&gt;"",""&amp;SOURCE!L1200,"")
 )
)
)</f>
        <v/>
      </c>
    </row>
    <row r="1201" spans="1:1">
      <c r="A1201" s="155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",SOURCE!$R$2-LEN(SOURCE!F1201)+2), "")&amp;"("&amp;
      SUBSTITUTE(TEXT(SOURCE!G1201,"??0"),"  ","")&amp;" &lt;&lt; TAM_MAX_BITS) |"&amp; IF(SOURCE!$S$2-3 &gt;= 0, REPT(" ",SOURCE!$S$2-5+4+1-1-LEN(SUBSTITUTE(SUBSTITUTE(TEXT(SOURCE!H1201,"????0"),"  ","")," ",""))), "")&amp;
      SUBSTITUTE(SUBSTITUTE(TEXT(SOURCE!H1201,"????0"),"  ","")," ","")&amp;","&amp; IF(SOURCE!$T$2-3 &gt;= 0, REPT(" ",SOURCE!$T$2-3-5), "")&amp;
      SOURCE!I1201&amp;" | "&amp; IF(SOURCE!$U$2-LEN(SOURCE!I1201) &gt;= 0, REPT(" ",SOURCE!$U$2-LEN(SOURCE!I1201)), "")&amp;
      SOURCE!J1201&amp;      IF(SOURCE!$V$2-LEN(SOURCE!J1201) &gt;= 0, REPT(" ",SOURCE!$V$2-LEN(SOURCE!J1201)), "")&amp;
  " | "&amp; SOURCE!K1201&amp;      IF(SOURCE!$X$2-LEN(SOURCE!K1201) &gt;= 0, REPT(" ",SOURCE!$X$2-LEN(SOURCE!K1201)), "")&amp;
      "},"&amp;IF(SOURCE!L1201&lt;&gt;"",""&amp;SOURCE!L1201,"")
 )
)
)</f>
        <v>// Reserved variables</v>
      </c>
    </row>
    <row r="1202" spans="1:1">
      <c r="A1202" s="155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",SOURCE!$R$2-LEN(SOURCE!F1202)+2), "")&amp;"("&amp;
      SUBSTITUTE(TEXT(SOURCE!G1202,"??0"),"  ","")&amp;" &lt;&lt; TAM_MAX_BITS) |"&amp; IF(SOURCE!$S$2-3 &gt;= 0, REPT(" ",SOURCE!$S$2-5+4+1-1-LEN(SUBSTITUTE(SUBSTITUTE(TEXT(SOURCE!H1202,"????0"),"  ","")," ",""))), "")&amp;
      SUBSTITUTE(SUBSTITUTE(TEXT(SOURCE!H1202,"????0"),"  ","")," ","")&amp;","&amp; IF(SOURCE!$T$2-3 &gt;= 0, REPT(" ",SOURCE!$T$2-3-5), "")&amp;
      SOURCE!I1202&amp;" | "&amp; IF(SOURCE!$U$2-LEN(SOURCE!I1202) &gt;= 0, REPT(" ",SOURCE!$U$2-LEN(SOURCE!I1202)), "")&amp;
      SOURCE!J1202&amp;      IF(SOURCE!$V$2-LEN(SOURCE!J1202) &gt;= 0, REPT(" ",SOURCE!$V$2-LEN(SOURCE!J1202)), "")&amp;
  " | "&amp; SOURCE!K1202&amp;      IF(SOURCE!$X$2-LEN(SOURCE!K1202) &gt;= 0, REPT(" ",SOURCE!$X$2-LEN(SOURCE!K1202)), "")&amp;
      "},"&amp;IF(SOURCE!L1202&lt;&gt;"",""&amp;SOURCE!L1202,"")
 )
)
)</f>
        <v>/* 1175 */  { addItemToBuffer,              REGISTER_X,                  "X",                                           "X",                                           (0 &lt;&lt; TAM_MAX_BITS) |     0, CAT_RVAR | SLS_UNCHANGED | US_UNCHANGED}, // Do</v>
      </c>
    </row>
    <row r="1203" spans="1:1">
      <c r="A1203" s="155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",SOURCE!$R$2-LEN(SOURCE!F1203)+2), "")&amp;"("&amp;
      SUBSTITUTE(TEXT(SOURCE!G1203,"??0"),"  ","")&amp;" &lt;&lt; TAM_MAX_BITS) |"&amp; IF(SOURCE!$S$2-3 &gt;= 0, REPT(" ",SOURCE!$S$2-5+4+1-1-LEN(SUBSTITUTE(SUBSTITUTE(TEXT(SOURCE!H1203,"????0"),"  ","")," ",""))), "")&amp;
      SUBSTITUTE(SUBSTITUTE(TEXT(SOURCE!H1203,"????0"),"  ","")," ","")&amp;","&amp; IF(SOURCE!$T$2-3 &gt;= 0, REPT(" ",SOURCE!$T$2-3-5), "")&amp;
      SOURCE!I1203&amp;" | "&amp; IF(SOURCE!$U$2-LEN(SOURCE!I1203) &gt;= 0, REPT(" ",SOURCE!$U$2-LEN(SOURCE!I1203)), "")&amp;
      SOURCE!J1203&amp;      IF(SOURCE!$V$2-LEN(SOURCE!J1203) &gt;= 0, REPT(" ",SOURCE!$V$2-LEN(SOURCE!J1203)), "")&amp;
  " | "&amp; SOURCE!K1203&amp;      IF(SOURCE!$X$2-LEN(SOURCE!K1203) &gt;= 0, REPT(" ",SOURCE!$X$2-LEN(SOURCE!K1203)), "")&amp;
      "},"&amp;IF(SOURCE!L1203&lt;&gt;"",""&amp;SOURCE!L1203,"")
 )
)
)</f>
        <v>/* 1176 */  { addItemToBuffer,              REGISTER_Y,                  "Y",                                           "Y",                                           (0 &lt;&lt; TAM_MAX_BITS) |     0, CAT_RVAR | SLS_UNCHANGED | US_UNCHANGED}, // not</v>
      </c>
    </row>
    <row r="1204" spans="1:1">
      <c r="A1204" s="155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",SOURCE!$R$2-LEN(SOURCE!F1204)+2), "")&amp;"("&amp;
      SUBSTITUTE(TEXT(SOURCE!G1204,"??0"),"  ","")&amp;" &lt;&lt; TAM_MAX_BITS) |"&amp; IF(SOURCE!$S$2-3 &gt;= 0, REPT(" ",SOURCE!$S$2-5+4+1-1-LEN(SUBSTITUTE(SUBSTITUTE(TEXT(SOURCE!H1204,"????0"),"  ","")," ",""))), "")&amp;
      SUBSTITUTE(SUBSTITUTE(TEXT(SOURCE!H1204,"????0"),"  ","")," ","")&amp;","&amp; IF(SOURCE!$T$2-3 &gt;= 0, REPT(" ",SOURCE!$T$2-3-5), "")&amp;
      SOURCE!I1204&amp;" | "&amp; IF(SOURCE!$U$2-LEN(SOURCE!I1204) &gt;= 0, REPT(" ",SOURCE!$U$2-LEN(SOURCE!I1204)), "")&amp;
      SOURCE!J1204&amp;      IF(SOURCE!$V$2-LEN(SOURCE!J1204) &gt;= 0, REPT(" ",SOURCE!$V$2-LEN(SOURCE!J1204)), "")&amp;
  " | "&amp; SOURCE!K1204&amp;      IF(SOURCE!$X$2-LEN(SOURCE!K1204) &gt;= 0, REPT(" ",SOURCE!$X$2-LEN(SOURCE!K1204)), "")&amp;
      "},"&amp;IF(SOURCE!L1204&lt;&gt;"",""&amp;SOURCE!L1204,"")
 )
)
)</f>
        <v>/* 1177 */  { addItemToBuffer,              REGISTER_Z,                  "Z",                                           "Z",                                           (0 &lt;&lt; TAM_MAX_BITS) |     0, CAT_RVAR | SLS_UNCHANGED | US_UNCHANGED}, // change</v>
      </c>
    </row>
    <row r="1205" spans="1:1">
      <c r="A1205" s="155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",SOURCE!$R$2-LEN(SOURCE!F1205)+2), "")&amp;"("&amp;
      SUBSTITUTE(TEXT(SOURCE!G1205,"??0"),"  ","")&amp;" &lt;&lt; TAM_MAX_BITS) |"&amp; IF(SOURCE!$S$2-3 &gt;= 0, REPT(" ",SOURCE!$S$2-5+4+1-1-LEN(SUBSTITUTE(SUBSTITUTE(TEXT(SOURCE!H1205,"????0"),"  ","")," ",""))), "")&amp;
      SUBSTITUTE(SUBSTITUTE(TEXT(SOURCE!H1205,"????0"),"  ","")," ","")&amp;","&amp; IF(SOURCE!$T$2-3 &gt;= 0, REPT(" ",SOURCE!$T$2-3-5), "")&amp;
      SOURCE!I1205&amp;" | "&amp; IF(SOURCE!$U$2-LEN(SOURCE!I1205) &gt;= 0, REPT(" ",SOURCE!$U$2-LEN(SOURCE!I1205)), "")&amp;
      SOURCE!J1205&amp;      IF(SOURCE!$V$2-LEN(SOURCE!J1205) &gt;= 0, REPT(" ",SOURCE!$V$2-LEN(SOURCE!J1205)), "")&amp;
  " | "&amp; SOURCE!K1205&amp;      IF(SOURCE!$X$2-LEN(SOURCE!K1205) &gt;= 0, REPT(" ",SOURCE!$X$2-LEN(SOURCE!K1205)), "")&amp;
      "},"&amp;IF(SOURCE!L1205&lt;&gt;"",""&amp;SOURCE!L1205,"")
 )
)
)</f>
        <v>/* 1178 */  { addItemToBuffer,              REGISTER_T,                  "T",                                           "T",                                           (0 &lt;&lt; TAM_MAX_BITS) |     0, CAT_RVAR | SLS_UNCHANGED | US_UNCHANGED}, // the</v>
      </c>
    </row>
    <row r="1206" spans="1:1">
      <c r="A1206" s="155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",SOURCE!$R$2-LEN(SOURCE!F1206)+2), "")&amp;"("&amp;
      SUBSTITUTE(TEXT(SOURCE!G1206,"??0"),"  ","")&amp;" &lt;&lt; TAM_MAX_BITS) |"&amp; IF(SOURCE!$S$2-3 &gt;= 0, REPT(" ",SOURCE!$S$2-5+4+1-1-LEN(SUBSTITUTE(SUBSTITUTE(TEXT(SOURCE!H1206,"????0"),"  ","")," ",""))), "")&amp;
      SUBSTITUTE(SUBSTITUTE(TEXT(SOURCE!H1206,"????0"),"  ","")," ","")&amp;","&amp; IF(SOURCE!$T$2-3 &gt;= 0, REPT(" ",SOURCE!$T$2-3-5), "")&amp;
      SOURCE!I1206&amp;" | "&amp; IF(SOURCE!$U$2-LEN(SOURCE!I1206) &gt;= 0, REPT(" ",SOURCE!$U$2-LEN(SOURCE!I1206)), "")&amp;
      SOURCE!J1206&amp;      IF(SOURCE!$V$2-LEN(SOURCE!J1206) &gt;= 0, REPT(" ",SOURCE!$V$2-LEN(SOURCE!J1206)), "")&amp;
  " | "&amp; SOURCE!K1206&amp;      IF(SOURCE!$X$2-LEN(SOURCE!K1206) &gt;= 0, REPT(" ",SOURCE!$X$2-LEN(SOURCE!K1206)), "")&amp;
      "},"&amp;IF(SOURCE!L1206&lt;&gt;"",""&amp;SOURCE!L1206,"")
 )
)
)</f>
        <v>/* 1179 */  { addItemToBuffer,              REGISTER_A,                  "A",                                           "A",                                           (0 &lt;&lt; TAM_MAX_BITS) |     0, CAT_RVAR | SLS_UNCHANGED | US_UNCHANGED}, // order</v>
      </c>
    </row>
    <row r="1207" spans="1:1">
      <c r="A1207" s="155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",SOURCE!$R$2-LEN(SOURCE!F1207)+2), "")&amp;"("&amp;
      SUBSTITUTE(TEXT(SOURCE!G1207,"??0"),"  ","")&amp;" &lt;&lt; TAM_MAX_BITS) |"&amp; IF(SOURCE!$S$2-3 &gt;= 0, REPT(" ",SOURCE!$S$2-5+4+1-1-LEN(SUBSTITUTE(SUBSTITUTE(TEXT(SOURCE!H1207,"????0"),"  ","")," ",""))), "")&amp;
      SUBSTITUTE(SUBSTITUTE(TEXT(SOURCE!H1207,"????0"),"  ","")," ","")&amp;","&amp; IF(SOURCE!$T$2-3 &gt;= 0, REPT(" ",SOURCE!$T$2-3-5), "")&amp;
      SOURCE!I1207&amp;" | "&amp; IF(SOURCE!$U$2-LEN(SOURCE!I1207) &gt;= 0, REPT(" ",SOURCE!$U$2-LEN(SOURCE!I1207)), "")&amp;
      SOURCE!J1207&amp;      IF(SOURCE!$V$2-LEN(SOURCE!J1207) &gt;= 0, REPT(" ",SOURCE!$V$2-LEN(SOURCE!J1207)), "")&amp;
  " | "&amp; SOURCE!K1207&amp;      IF(SOURCE!$X$2-LEN(SOURCE!K1207) &gt;= 0, REPT(" ",SOURCE!$X$2-LEN(SOURCE!K1207)), "")&amp;
      "},"&amp;IF(SOURCE!L1207&lt;&gt;"",""&amp;SOURCE!L1207,"")
 )
)
)</f>
        <v>/* 1180 */  { addItemToBuffer,              REGISTER_B,                  "B",                                           "B",                                           (0 &lt;&lt; TAM_MAX_BITS) |     0, CAT_RVAR | SLS_UNCHANGED | US_UNCHANGED}, // of</v>
      </c>
    </row>
    <row r="1208" spans="1:1">
      <c r="A1208" s="155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",SOURCE!$R$2-LEN(SOURCE!F1208)+2), "")&amp;"("&amp;
      SUBSTITUTE(TEXT(SOURCE!G1208,"??0"),"  ","")&amp;" &lt;&lt; TAM_MAX_BITS) |"&amp; IF(SOURCE!$S$2-3 &gt;= 0, REPT(" ",SOURCE!$S$2-5+4+1-1-LEN(SUBSTITUTE(SUBSTITUTE(TEXT(SOURCE!H1208,"????0"),"  ","")," ",""))), "")&amp;
      SUBSTITUTE(SUBSTITUTE(TEXT(SOURCE!H1208,"????0"),"  ","")," ","")&amp;","&amp; IF(SOURCE!$T$2-3 &gt;= 0, REPT(" ",SOURCE!$T$2-3-5), "")&amp;
      SOURCE!I1208&amp;" | "&amp; IF(SOURCE!$U$2-LEN(SOURCE!I1208) &gt;= 0, REPT(" ",SOURCE!$U$2-LEN(SOURCE!I1208)), "")&amp;
      SOURCE!J1208&amp;      IF(SOURCE!$V$2-LEN(SOURCE!J1208) &gt;= 0, REPT(" ",SOURCE!$V$2-LEN(SOURCE!J1208)), "")&amp;
  " | "&amp; SOURCE!K1208&amp;      IF(SOURCE!$X$2-LEN(SOURCE!K1208) &gt;= 0, REPT(" ",SOURCE!$X$2-LEN(SOURCE!K1208)), "")&amp;
      "},"&amp;IF(SOURCE!L1208&lt;&gt;"",""&amp;SOURCE!L1208,"")
 )
)
)</f>
        <v>/* 1181 */  { addItemToBuffer,              REGISTER_C,                  "C",                                           "C",                                           (0 &lt;&lt; TAM_MAX_BITS) |     0, CAT_RVAR | SLS_UNCHANGED | US_UNCHANGED}, // this</v>
      </c>
    </row>
    <row r="1209" spans="1:1">
      <c r="A1209" s="155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",SOURCE!$R$2-LEN(SOURCE!F1209)+2), "")&amp;"("&amp;
      SUBSTITUTE(TEXT(SOURCE!G1209,"??0"),"  ","")&amp;" &lt;&lt; TAM_MAX_BITS) |"&amp; IF(SOURCE!$S$2-3 &gt;= 0, REPT(" ",SOURCE!$S$2-5+4+1-1-LEN(SUBSTITUTE(SUBSTITUTE(TEXT(SOURCE!H1209,"????0"),"  ","")," ",""))), "")&amp;
      SUBSTITUTE(SUBSTITUTE(TEXT(SOURCE!H1209,"????0"),"  ","")," ","")&amp;","&amp; IF(SOURCE!$T$2-3 &gt;= 0, REPT(" ",SOURCE!$T$2-3-5), "")&amp;
      SOURCE!I1209&amp;" | "&amp; IF(SOURCE!$U$2-LEN(SOURCE!I1209) &gt;= 0, REPT(" ",SOURCE!$U$2-LEN(SOURCE!I1209)), "")&amp;
      SOURCE!J1209&amp;      IF(SOURCE!$V$2-LEN(SOURCE!J1209) &gt;= 0, REPT(" ",SOURCE!$V$2-LEN(SOURCE!J1209)), "")&amp;
  " | "&amp; SOURCE!K1209&amp;      IF(SOURCE!$X$2-LEN(SOURCE!K1209) &gt;= 0, REPT(" ",SOURCE!$X$2-LEN(SOURCE!K1209)), "")&amp;
      "},"&amp;IF(SOURCE!L1209&lt;&gt;"",""&amp;SOURCE!L1209,"")
 )
)
)</f>
        <v>/* 1182 */  { addItemToBuffer,              REGISTER_D,                  "D",                                           "D",                                           (0 &lt;&lt; TAM_MAX_BITS) |     0, CAT_RVAR | SLS_UNCHANGED | US_UNCHANGED}, // 3</v>
      </c>
    </row>
    <row r="1210" spans="1:1">
      <c r="A1210" s="155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",SOURCE!$R$2-LEN(SOURCE!F1210)+2), "")&amp;"("&amp;
      SUBSTITUTE(TEXT(SOURCE!G1210,"??0"),"  ","")&amp;" &lt;&lt; TAM_MAX_BITS) |"&amp; IF(SOURCE!$S$2-3 &gt;= 0, REPT(" ",SOURCE!$S$2-5+4+1-1-LEN(SUBSTITUTE(SUBSTITUTE(TEXT(SOURCE!H1210,"????0"),"  ","")," ",""))), "")&amp;
      SUBSTITUTE(SUBSTITUTE(TEXT(SOURCE!H1210,"????0"),"  ","")," ","")&amp;","&amp; IF(SOURCE!$T$2-3 &gt;= 0, REPT(" ",SOURCE!$T$2-3-5), "")&amp;
      SOURCE!I1210&amp;" | "&amp; IF(SOURCE!$U$2-LEN(SOURCE!I1210) &gt;= 0, REPT(" ",SOURCE!$U$2-LEN(SOURCE!I1210)), "")&amp;
      SOURCE!J1210&amp;      IF(SOURCE!$V$2-LEN(SOURCE!J1210) &gt;= 0, REPT(" ",SOURCE!$V$2-LEN(SOURCE!J1210)), "")&amp;
  " | "&amp; SOURCE!K1210&amp;      IF(SOURCE!$X$2-LEN(SOURCE!K1210) &gt;= 0, REPT(" ",SOURCE!$X$2-LEN(SOURCE!K1210)), "")&amp;
      "},"&amp;IF(SOURCE!L1210&lt;&gt;"",""&amp;SOURCE!L1210,"")
 )
)
)</f>
        <v>/* 1183 */  { addItemToBuffer,              REGISTER_L,                  "L",                                           "L",                                           (0 &lt;&lt; TAM_MAX_BITS) |     0, CAT_RVAR | SLS_UNCHANGED | US_UNCHANGED}, // 0</v>
      </c>
    </row>
    <row r="1211" spans="1:1">
      <c r="A1211" s="155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",SOURCE!$R$2-LEN(SOURCE!F1211)+2), "")&amp;"("&amp;
      SUBSTITUTE(TEXT(SOURCE!G1211,"??0"),"  ","")&amp;" &lt;&lt; TAM_MAX_BITS) |"&amp; IF(SOURCE!$S$2-3 &gt;= 0, REPT(" ",SOURCE!$S$2-5+4+1-1-LEN(SUBSTITUTE(SUBSTITUTE(TEXT(SOURCE!H1211,"????0"),"  ","")," ",""))), "")&amp;
      SUBSTITUTE(SUBSTITUTE(TEXT(SOURCE!H1211,"????0"),"  ","")," ","")&amp;","&amp; IF(SOURCE!$T$2-3 &gt;= 0, REPT(" ",SOURCE!$T$2-3-5), "")&amp;
      SOURCE!I1211&amp;" | "&amp; IF(SOURCE!$U$2-LEN(SOURCE!I1211) &gt;= 0, REPT(" ",SOURCE!$U$2-LEN(SOURCE!I1211)), "")&amp;
      SOURCE!J1211&amp;      IF(SOURCE!$V$2-LEN(SOURCE!J1211) &gt;= 0, REPT(" ",SOURCE!$V$2-LEN(SOURCE!J1211)), "")&amp;
  " | "&amp; SOURCE!K1211&amp;      IF(SOURCE!$X$2-LEN(SOURCE!K1211) &gt;= 0, REPT(" ",SOURCE!$X$2-LEN(SOURCE!K1211)), "")&amp;
      "},"&amp;IF(SOURCE!L1211&lt;&gt;"",""&amp;SOURCE!L1211,"")
 )
)
)</f>
        <v>/* 1184 */  { addItemToBuffer,              REGISTER_I,                  "I",                                           "I",                                           (0 &lt;&lt; TAM_MAX_BITS) |     0, CAT_RVAR | SLS_UNCHANGED | US_UNCHANGED}, // reserved</v>
      </c>
    </row>
    <row r="1212" spans="1:1">
      <c r="A1212" s="155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",SOURCE!$R$2-LEN(SOURCE!F1212)+2), "")&amp;"("&amp;
      SUBSTITUTE(TEXT(SOURCE!G1212,"??0"),"  ","")&amp;" &lt;&lt; TAM_MAX_BITS) |"&amp; IF(SOURCE!$S$2-3 &gt;= 0, REPT(" ",SOURCE!$S$2-5+4+1-1-LEN(SUBSTITUTE(SUBSTITUTE(TEXT(SOURCE!H1212,"????0"),"  ","")," ",""))), "")&amp;
      SUBSTITUTE(SUBSTITUTE(TEXT(SOURCE!H1212,"????0"),"  ","")," ","")&amp;","&amp; IF(SOURCE!$T$2-3 &gt;= 0, REPT(" ",SOURCE!$T$2-3-5), "")&amp;
      SOURCE!I1212&amp;" | "&amp; IF(SOURCE!$U$2-LEN(SOURCE!I1212) &gt;= 0, REPT(" ",SOURCE!$U$2-LEN(SOURCE!I1212)), "")&amp;
      SOURCE!J1212&amp;      IF(SOURCE!$V$2-LEN(SOURCE!J1212) &gt;= 0, REPT(" ",SOURCE!$V$2-LEN(SOURCE!J1212)), "")&amp;
  " | "&amp; SOURCE!K1212&amp;      IF(SOURCE!$X$2-LEN(SOURCE!K1212) &gt;= 0, REPT(" ",SOURCE!$X$2-LEN(SOURCE!K1212)), "")&amp;
      "},"&amp;IF(SOURCE!L1212&lt;&gt;"",""&amp;SOURCE!L1212,"")
 )
)
)</f>
        <v>/* 1185 */  { addItemToBuffer,              REGISTER_J,                  "J",                                           "J",                                           (0 &lt;&lt; TAM_MAX_BITS) |     0, CAT_RVAR | SLS_UNCHANGED | US_UNCHANGED}, // variables</v>
      </c>
    </row>
    <row r="1213" spans="1:1">
      <c r="A1213" s="155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",SOURCE!$R$2-LEN(SOURCE!F1213)+2), "")&amp;"("&amp;
      SUBSTITUTE(TEXT(SOURCE!G1213,"??0"),"  ","")&amp;" &lt;&lt; TAM_MAX_BITS) |"&amp; IF(SOURCE!$S$2-3 &gt;= 0, REPT(" ",SOURCE!$S$2-5+4+1-1-LEN(SUBSTITUTE(SUBSTITUTE(TEXT(SOURCE!H1213,"????0"),"  ","")," ",""))), "")&amp;
      SUBSTITUTE(SUBSTITUTE(TEXT(SOURCE!H1213,"????0"),"  ","")," ","")&amp;","&amp; IF(SOURCE!$T$2-3 &gt;= 0, REPT(" ",SOURCE!$T$2-3-5), "")&amp;
      SOURCE!I1213&amp;" | "&amp; IF(SOURCE!$U$2-LEN(SOURCE!I1213) &gt;= 0, REPT(" ",SOURCE!$U$2-LEN(SOURCE!I1213)), "")&amp;
      SOURCE!J1213&amp;      IF(SOURCE!$V$2-LEN(SOURCE!J1213) &gt;= 0, REPT(" ",SOURCE!$V$2-LEN(SOURCE!J1213)), "")&amp;
  " | "&amp; SOURCE!K1213&amp;      IF(SOURCE!$X$2-LEN(SOURCE!K1213) &gt;= 0, REPT(" ",SOURCE!$X$2-LEN(SOURCE!K1213)), "")&amp;
      "},"&amp;IF(SOURCE!L1213&lt;&gt;"",""&amp;SOURCE!L1213,"")
 )
)
)</f>
        <v>/* 1186 */  { addItemToBuffer,              REGISTER_K,                  "K",                                           "K",                                           (0 &lt;&lt; TAM_MAX_BITS) |     0, CAT_RVAR | SLS_UNCHANGED | US_UNCHANGED}, // !</v>
      </c>
    </row>
    <row r="1214" spans="1:1">
      <c r="A1214" s="155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",SOURCE!$R$2-LEN(SOURCE!F1214)+2), "")&amp;"("&amp;
      SUBSTITUTE(TEXT(SOURCE!G1214,"??0"),"  ","")&amp;" &lt;&lt; TAM_MAX_BITS) |"&amp; IF(SOURCE!$S$2-3 &gt;= 0, REPT(" ",SOURCE!$S$2-5+4+1-1-LEN(SUBSTITUTE(SUBSTITUTE(TEXT(SOURCE!H1214,"????0"),"  ","")," ",""))), "")&amp;
      SUBSTITUTE(SUBSTITUTE(TEXT(SOURCE!H1214,"????0"),"  ","")," ","")&amp;","&amp; IF(SOURCE!$T$2-3 &gt;= 0, REPT(" ",SOURCE!$T$2-3-5), "")&amp;
      SOURCE!I1214&amp;" | "&amp; IF(SOURCE!$U$2-LEN(SOURCE!I1214) &gt;= 0, REPT(" ",SOURCE!$U$2-LEN(SOURCE!I1214)), "")&amp;
      SOURCE!J1214&amp;      IF(SOURCE!$V$2-LEN(SOURCE!J1214) &gt;= 0, REPT(" ",SOURCE!$V$2-LEN(SOURCE!J1214)), "")&amp;
  " | "&amp; SOURCE!K1214&amp;      IF(SOURCE!$X$2-LEN(SOURCE!K1214) &gt;= 0, REPT(" ",SOURCE!$X$2-LEN(SOURCE!K1214)), "")&amp;
      "},"&amp;IF(SOURCE!L1214&lt;&gt;"",""&amp;SOURCE!L1214,"")
 )
)
)</f>
        <v>/* 1187 */  { itemToBeCoded,                NOPARAM,                     "ADM",                                         "ADM",                                         (0 &lt;&lt; TAM_MAX_BITS) |     0, CAT_RVAR | SLS_UNCHANGED | US_UNCHANGED},</v>
      </c>
    </row>
    <row r="1215" spans="1:1">
      <c r="A1215" s="155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",SOURCE!$R$2-LEN(SOURCE!F1215)+2), "")&amp;"("&amp;
      SUBSTITUTE(TEXT(SOURCE!G1215,"??0"),"  ","")&amp;" &lt;&lt; TAM_MAX_BITS) |"&amp; IF(SOURCE!$S$2-3 &gt;= 0, REPT(" ",SOURCE!$S$2-5+4+1-1-LEN(SUBSTITUTE(SUBSTITUTE(TEXT(SOURCE!H1215,"????0"),"  ","")," ",""))), "")&amp;
      SUBSTITUTE(SUBSTITUTE(TEXT(SOURCE!H1215,"????0"),"  ","")," ","")&amp;","&amp; IF(SOURCE!$T$2-3 &gt;= 0, REPT(" ",SOURCE!$T$2-3-5), "")&amp;
      SOURCE!I1215&amp;" | "&amp; IF(SOURCE!$U$2-LEN(SOURCE!I1215) &gt;= 0, REPT(" ",SOURCE!$U$2-LEN(SOURCE!I1215)), "")&amp;
      SOURCE!J1215&amp;      IF(SOURCE!$V$2-LEN(SOURCE!J1215) &gt;= 0, REPT(" ",SOURCE!$V$2-LEN(SOURCE!J1215)), "")&amp;
  " | "&amp; SOURCE!K1215&amp;      IF(SOURCE!$X$2-LEN(SOURCE!K1215) &gt;= 0, REPT(" ",SOURCE!$X$2-LEN(SOURCE!K1215)), "")&amp;
      "},"&amp;IF(SOURCE!L1215&lt;&gt;"",""&amp;SOURCE!L1215,"")
 )
)
)</f>
        <v>/* 1188 */  { itemToBeCoded,                NOPARAM,                     "DENMAX",                                      "DENMAX",                                      (0 &lt;&lt; TAM_MAX_BITS) |     0, CAT_RVAR | SLS_UNCHANGED | US_UNCHANGED},</v>
      </c>
    </row>
    <row r="1216" spans="1:1">
      <c r="A1216" s="155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",SOURCE!$R$2-LEN(SOURCE!F1216)+2), "")&amp;"("&amp;
      SUBSTITUTE(TEXT(SOURCE!G1216,"??0"),"  ","")&amp;" &lt;&lt; TAM_MAX_BITS) |"&amp; IF(SOURCE!$S$2-3 &gt;= 0, REPT(" ",SOURCE!$S$2-5+4+1-1-LEN(SUBSTITUTE(SUBSTITUTE(TEXT(SOURCE!H1216,"????0"),"  ","")," ",""))), "")&amp;
      SUBSTITUTE(SUBSTITUTE(TEXT(SOURCE!H1216,"????0"),"  ","")," ","")&amp;","&amp; IF(SOURCE!$T$2-3 &gt;= 0, REPT(" ",SOURCE!$T$2-3-5), "")&amp;
      SOURCE!I1216&amp;" | "&amp; IF(SOURCE!$U$2-LEN(SOURCE!I1216) &gt;= 0, REPT(" ",SOURCE!$U$2-LEN(SOURCE!I1216)), "")&amp;
      SOURCE!J1216&amp;      IF(SOURCE!$V$2-LEN(SOURCE!J1216) &gt;= 0, REPT(" ",SOURCE!$V$2-LEN(SOURCE!J1216)), "")&amp;
  " | "&amp; SOURCE!K1216&amp;      IF(SOURCE!$X$2-LEN(SOURCE!K1216) &gt;= 0, REPT(" ",SOURCE!$X$2-LEN(SOURCE!K1216)), "")&amp;
      "},"&amp;IF(SOURCE!L1216&lt;&gt;"",""&amp;SOURCE!L1216,"")
 )
)
)</f>
        <v>/* 1189 */  { itemToBeCoded,                NOPARAM,                     "ISM",                                         "ISM",                                         (0 &lt;&lt; TAM_MAX_BITS) |     0, CAT_RVAR | SLS_UNCHANGED | US_UNCHANGED},</v>
      </c>
    </row>
    <row r="1217" spans="1:1">
      <c r="A1217" s="155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",SOURCE!$R$2-LEN(SOURCE!F1217)+2), "")&amp;"("&amp;
      SUBSTITUTE(TEXT(SOURCE!G1217,"??0"),"  ","")&amp;" &lt;&lt; TAM_MAX_BITS) |"&amp; IF(SOURCE!$S$2-3 &gt;= 0, REPT(" ",SOURCE!$S$2-5+4+1-1-LEN(SUBSTITUTE(SUBSTITUTE(TEXT(SOURCE!H1217,"????0"),"  ","")," ",""))), "")&amp;
      SUBSTITUTE(SUBSTITUTE(TEXT(SOURCE!H1217,"????0"),"  ","")," ","")&amp;","&amp; IF(SOURCE!$T$2-3 &gt;= 0, REPT(" ",SOURCE!$T$2-3-5), "")&amp;
      SOURCE!I1217&amp;" | "&amp; IF(SOURCE!$U$2-LEN(SOURCE!I1217) &gt;= 0, REPT(" ",SOURCE!$U$2-LEN(SOURCE!I1217)), "")&amp;
      SOURCE!J1217&amp;      IF(SOURCE!$V$2-LEN(SOURCE!J1217) &gt;= 0, REPT(" ",SOURCE!$V$2-LEN(SOURCE!J1217)), "")&amp;
  " | "&amp; SOURCE!K1217&amp;      IF(SOURCE!$X$2-LEN(SOURCE!K1217) &gt;= 0, REPT(" ",SOURCE!$X$2-LEN(SOURCE!K1217)), "")&amp;
      "},"&amp;IF(SOURCE!L1217&lt;&gt;"",""&amp;SOURCE!L1217,"")
 )
)
)</f>
        <v>/* 1190 */  { itemToBeCoded,                NOPARAM,                     "REALDF",                                      "REALDF",                                      (0 &lt;&lt; TAM_MAX_BITS) |     0, CAT_RVAR | SLS_UNCHANGED | US_UNCHANGED},</v>
      </c>
    </row>
    <row r="1218" spans="1:1">
      <c r="A1218" s="155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",SOURCE!$R$2-LEN(SOURCE!F1218)+2), "")&amp;"("&amp;
      SUBSTITUTE(TEXT(SOURCE!G1218,"??0"),"  ","")&amp;" &lt;&lt; TAM_MAX_BITS) |"&amp; IF(SOURCE!$S$2-3 &gt;= 0, REPT(" ",SOURCE!$S$2-5+4+1-1-LEN(SUBSTITUTE(SUBSTITUTE(TEXT(SOURCE!H1218,"????0"),"  ","")," ",""))), "")&amp;
      SUBSTITUTE(SUBSTITUTE(TEXT(SOURCE!H1218,"????0"),"  ","")," ","")&amp;","&amp; IF(SOURCE!$T$2-3 &gt;= 0, REPT(" ",SOURCE!$T$2-3-5), "")&amp;
      SOURCE!I1218&amp;" | "&amp; IF(SOURCE!$U$2-LEN(SOURCE!I1218) &gt;= 0, REPT(" ",SOURCE!$U$2-LEN(SOURCE!I1218)), "")&amp;
      SOURCE!J1218&amp;      IF(SOURCE!$V$2-LEN(SOURCE!J1218) &gt;= 0, REPT(" ",SOURCE!$V$2-LEN(SOURCE!J1218)), "")&amp;
  " | "&amp; SOURCE!K1218&amp;      IF(SOURCE!$X$2-LEN(SOURCE!K1218) &gt;= 0, REPT(" ",SOURCE!$X$2-LEN(SOURCE!K1218)), "")&amp;
      "},"&amp;IF(SOURCE!L1218&lt;&gt;"",""&amp;SOURCE!L1218,"")
 )
)
)</f>
        <v>/* 1191 */  { itemToBeCoded,                NOPARAM,                     "#DEC",                                        "#DEC",                                        (0 &lt;&lt; TAM_MAX_BITS) |     0, CAT_RVAR | SLS_UNCHANGED | US_UNCHANGED},</v>
      </c>
    </row>
    <row r="1219" spans="1:1">
      <c r="A1219" s="155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",SOURCE!$R$2-LEN(SOURCE!F1219)+2), "")&amp;"("&amp;
      SUBSTITUTE(TEXT(SOURCE!G1219,"??0"),"  ","")&amp;" &lt;&lt; TAM_MAX_BITS) |"&amp; IF(SOURCE!$S$2-3 &gt;= 0, REPT(" ",SOURCE!$S$2-5+4+1-1-LEN(SUBSTITUTE(SUBSTITUTE(TEXT(SOURCE!H1219,"????0"),"  ","")," ",""))), "")&amp;
      SUBSTITUTE(SUBSTITUTE(TEXT(SOURCE!H1219,"????0"),"  ","")," ","")&amp;","&amp; IF(SOURCE!$T$2-3 &gt;= 0, REPT(" ",SOURCE!$T$2-3-5), "")&amp;
      SOURCE!I1219&amp;" | "&amp; IF(SOURCE!$U$2-LEN(SOURCE!I1219) &gt;= 0, REPT(" ",SOURCE!$U$2-LEN(SOURCE!I1219)), "")&amp;
      SOURCE!J1219&amp;      IF(SOURCE!$V$2-LEN(SOURCE!J1219) &gt;= 0, REPT(" ",SOURCE!$V$2-LEN(SOURCE!J1219)), "")&amp;
  " | "&amp; SOURCE!K1219&amp;      IF(SOURCE!$X$2-LEN(SOURCE!K1219) &gt;= 0, REPT(" ",SOURCE!$X$2-LEN(SOURCE!K1219)), "")&amp;
      "},"&amp;IF(SOURCE!L1219&lt;&gt;"",""&amp;SOURCE!L1219,"")
 )
)
)</f>
        <v>/* 1192 */  { itemToBeCoded,                NOPARAM,                     "ACC",                                         "ACC",                                         (0 &lt;&lt; TAM_MAX_BITS) |     0, CAT_RVAR | SLS_UNCHANGED | US_UNCHANGED},</v>
      </c>
    </row>
    <row r="1220" spans="1:1">
      <c r="A1220" s="155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",SOURCE!$R$2-LEN(SOURCE!F1220)+2), "")&amp;"("&amp;
      SUBSTITUTE(TEXT(SOURCE!G1220,"??0"),"  ","")&amp;" &lt;&lt; TAM_MAX_BITS) |"&amp; IF(SOURCE!$S$2-3 &gt;= 0, REPT(" ",SOURCE!$S$2-5+4+1-1-LEN(SUBSTITUTE(SUBSTITUTE(TEXT(SOURCE!H1220,"????0"),"  ","")," ",""))), "")&amp;
      SUBSTITUTE(SUBSTITUTE(TEXT(SOURCE!H1220,"????0"),"  ","")," ","")&amp;","&amp; IF(SOURCE!$T$2-3 &gt;= 0, REPT(" ",SOURCE!$T$2-3-5), "")&amp;
      SOURCE!I1220&amp;" | "&amp; IF(SOURCE!$U$2-LEN(SOURCE!I1220) &gt;= 0, REPT(" ",SOURCE!$U$2-LEN(SOURCE!I1220)), "")&amp;
      SOURCE!J1220&amp;      IF(SOURCE!$V$2-LEN(SOURCE!J1220) &gt;= 0, REPT(" ",SOURCE!$V$2-LEN(SOURCE!J1220)), "")&amp;
  " | "&amp; SOURCE!K1220&amp;      IF(SOURCE!$X$2-LEN(SOURCE!K1220) &gt;= 0, REPT(" ",SOURCE!$X$2-LEN(SOURCE!K1220)), "")&amp;
      "},"&amp;IF(SOURCE!L1220&lt;&gt;"",""&amp;SOURCE!L1220,"")
 )
)
)</f>
        <v>/* 1193 */  { itemToBeCoded,                NOPARAM,                     STD_UP_ARROW "Lim",                            STD_UP_ARROW "Lim",                            (0 &lt;&lt; TAM_MAX_BITS) |     0, CAT_RVAR | SLS_UNCHANGED | US_UNCHANGED},</v>
      </c>
    </row>
    <row r="1221" spans="1:1">
      <c r="A1221" s="155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",SOURCE!$R$2-LEN(SOURCE!F1221)+2), "")&amp;"("&amp;
      SUBSTITUTE(TEXT(SOURCE!G1221,"??0"),"  ","")&amp;" &lt;&lt; TAM_MAX_BITS) |"&amp; IF(SOURCE!$S$2-3 &gt;= 0, REPT(" ",SOURCE!$S$2-5+4+1-1-LEN(SUBSTITUTE(SUBSTITUTE(TEXT(SOURCE!H1221,"????0"),"  ","")," ",""))), "")&amp;
      SUBSTITUTE(SUBSTITUTE(TEXT(SOURCE!H1221,"????0"),"  ","")," ","")&amp;","&amp; IF(SOURCE!$T$2-3 &gt;= 0, REPT(" ",SOURCE!$T$2-3-5), "")&amp;
      SOURCE!I1221&amp;" | "&amp; IF(SOURCE!$U$2-LEN(SOURCE!I1221) &gt;= 0, REPT(" ",SOURCE!$U$2-LEN(SOURCE!I1221)), "")&amp;
      SOURCE!J1221&amp;      IF(SOURCE!$V$2-LEN(SOURCE!J1221) &gt;= 0, REPT(" ",SOURCE!$V$2-LEN(SOURCE!J1221)), "")&amp;
  " | "&amp; SOURCE!K1221&amp;      IF(SOURCE!$X$2-LEN(SOURCE!K1221) &gt;= 0, REPT(" ",SOURCE!$X$2-LEN(SOURCE!K1221)), "")&amp;
      "},"&amp;IF(SOURCE!L1221&lt;&gt;"",""&amp;SOURCE!L1221,"")
 )
)
)</f>
        <v>/* 1194 */  { itemToBeCoded,                NOPARAM,                     STD_DOWN_ARROW "Lim",                          STD_DOWN_ARROW "Lim",                          (0 &lt;&lt; TAM_MAX_BITS) |     0, CAT_RVAR | SLS_UNCHANGED | US_UNCHANGED},</v>
      </c>
    </row>
    <row r="1222" spans="1:1">
      <c r="A1222" s="155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",SOURCE!$R$2-LEN(SOURCE!F1222)+2), "")&amp;"("&amp;
      SUBSTITUTE(TEXT(SOURCE!G1222,"??0"),"  ","")&amp;" &lt;&lt; TAM_MAX_BITS) |"&amp; IF(SOURCE!$S$2-3 &gt;= 0, REPT(" ",SOURCE!$S$2-5+4+1-1-LEN(SUBSTITUTE(SUBSTITUTE(TEXT(SOURCE!H1222,"????0"),"  ","")," ",""))), "")&amp;
      SUBSTITUTE(SUBSTITUTE(TEXT(SOURCE!H1222,"????0"),"  ","")," ","")&amp;","&amp; IF(SOURCE!$T$2-3 &gt;= 0, REPT(" ",SOURCE!$T$2-3-5), "")&amp;
      SOURCE!I1222&amp;" | "&amp; IF(SOURCE!$U$2-LEN(SOURCE!I1222) &gt;= 0, REPT(" ",SOURCE!$U$2-LEN(SOURCE!I1222)), "")&amp;
      SOURCE!J1222&amp;      IF(SOURCE!$V$2-LEN(SOURCE!J1222) &gt;= 0, REPT(" ",SOURCE!$V$2-LEN(SOURCE!J1222)), "")&amp;
  " | "&amp; SOURCE!K1222&amp;      IF(SOURCE!$X$2-LEN(SOURCE!K1222) &gt;= 0, REPT(" ",SOURCE!$X$2-LEN(SOURCE!K1222)), "")&amp;
      "},"&amp;IF(SOURCE!L1222&lt;&gt;"",""&amp;SOURCE!L1222,"")
 )
)
)</f>
        <v>/* 1195 */  { itemToBeCoded,                NOPARAM,                     "FV",                                          "FV",                                          (0 &lt;&lt; TAM_MAX_BITS) |     0, CAT_RVAR | SLS_UNCHANGED | US_UNCHANGED},</v>
      </c>
    </row>
    <row r="1223" spans="1:1">
      <c r="A1223" s="155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",SOURCE!$R$2-LEN(SOURCE!F1223)+2), "")&amp;"("&amp;
      SUBSTITUTE(TEXT(SOURCE!G1223,"??0"),"  ","")&amp;" &lt;&lt; TAM_MAX_BITS) |"&amp; IF(SOURCE!$S$2-3 &gt;= 0, REPT(" ",SOURCE!$S$2-5+4+1-1-LEN(SUBSTITUTE(SUBSTITUTE(TEXT(SOURCE!H1223,"????0"),"  ","")," ",""))), "")&amp;
      SUBSTITUTE(SUBSTITUTE(TEXT(SOURCE!H1223,"????0"),"  ","")," ","")&amp;","&amp; IF(SOURCE!$T$2-3 &gt;= 0, REPT(" ",SOURCE!$T$2-3-5), "")&amp;
      SOURCE!I1223&amp;" | "&amp; IF(SOURCE!$U$2-LEN(SOURCE!I1223) &gt;= 0, REPT(" ",SOURCE!$U$2-LEN(SOURCE!I1223)), "")&amp;
      SOURCE!J1223&amp;      IF(SOURCE!$V$2-LEN(SOURCE!J1223) &gt;= 0, REPT(" ",SOURCE!$V$2-LEN(SOURCE!J1223)), "")&amp;
  " | "&amp; SOURCE!K1223&amp;      IF(SOURCE!$X$2-LEN(SOURCE!K1223) &gt;= 0, REPT(" ",SOURCE!$X$2-LEN(SOURCE!K1223)), "")&amp;
      "},"&amp;IF(SOURCE!L1223&lt;&gt;"",""&amp;SOURCE!L1223,"")
 )
)
)</f>
        <v>/* 1196 */  { itemToBeCoded,                NOPARAM,                     "i%/a",                                        "i%/a",                                        (0 &lt;&lt; TAM_MAX_BITS) |     0, CAT_RVAR | SLS_UNCHANGED | US_UNCHANGED},</v>
      </c>
    </row>
    <row r="1224" spans="1:1">
      <c r="A1224" s="155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",SOURCE!$R$2-LEN(SOURCE!F1224)+2), "")&amp;"("&amp;
      SUBSTITUTE(TEXT(SOURCE!G1224,"??0"),"  ","")&amp;" &lt;&lt; TAM_MAX_BITS) |"&amp; IF(SOURCE!$S$2-3 &gt;= 0, REPT(" ",SOURCE!$S$2-5+4+1-1-LEN(SUBSTITUTE(SUBSTITUTE(TEXT(SOURCE!H1224,"????0"),"  ","")," ",""))), "")&amp;
      SUBSTITUTE(SUBSTITUTE(TEXT(SOURCE!H1224,"????0"),"  ","")," ","")&amp;","&amp; IF(SOURCE!$T$2-3 &gt;= 0, REPT(" ",SOURCE!$T$2-3-5), "")&amp;
      SOURCE!I1224&amp;" | "&amp; IF(SOURCE!$U$2-LEN(SOURCE!I1224) &gt;= 0, REPT(" ",SOURCE!$U$2-LEN(SOURCE!I1224)), "")&amp;
      SOURCE!J1224&amp;      IF(SOURCE!$V$2-LEN(SOURCE!J1224) &gt;= 0, REPT(" ",SOURCE!$V$2-LEN(SOURCE!J1224)), "")&amp;
  " | "&amp; SOURCE!K1224&amp;      IF(SOURCE!$X$2-LEN(SOURCE!K1224) &gt;= 0, REPT(" ",SOURCE!$X$2-LEN(SOURCE!K1224)), "")&amp;
      "},"&amp;IF(SOURCE!L1224&lt;&gt;"",""&amp;SOURCE!L1224,"")
 )
)
)</f>
        <v>/* 1197 */  { itemToBeCoded,                NOPARAM,                     "NPER",                                        "n" STD_SUB_P STD_SUB_E STD_SUB_R,             (0 &lt;&lt; TAM_MAX_BITS) |     0, CAT_RVAR | SLS_UNCHANGED | US_UNCHANGED},</v>
      </c>
    </row>
    <row r="1225" spans="1:1">
      <c r="A1225" s="155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",SOURCE!$R$2-LEN(SOURCE!F1225)+2), "")&amp;"("&amp;
      SUBSTITUTE(TEXT(SOURCE!G1225,"??0"),"  ","")&amp;" &lt;&lt; TAM_MAX_BITS) |"&amp; IF(SOURCE!$S$2-3 &gt;= 0, REPT(" ",SOURCE!$S$2-5+4+1-1-LEN(SUBSTITUTE(SUBSTITUTE(TEXT(SOURCE!H1225,"????0"),"  ","")," ",""))), "")&amp;
      SUBSTITUTE(SUBSTITUTE(TEXT(SOURCE!H1225,"????0"),"  ","")," ","")&amp;","&amp; IF(SOURCE!$T$2-3 &gt;= 0, REPT(" ",SOURCE!$T$2-3-5), "")&amp;
      SOURCE!I1225&amp;" | "&amp; IF(SOURCE!$U$2-LEN(SOURCE!I1225) &gt;= 0, REPT(" ",SOURCE!$U$2-LEN(SOURCE!I1225)), "")&amp;
      SOURCE!J1225&amp;      IF(SOURCE!$V$2-LEN(SOURCE!J1225) &gt;= 0, REPT(" ",SOURCE!$V$2-LEN(SOURCE!J1225)), "")&amp;
  " | "&amp; SOURCE!K1225&amp;      IF(SOURCE!$X$2-LEN(SOURCE!K1225) &gt;= 0, REPT(" ",SOURCE!$X$2-LEN(SOURCE!K1225)), "")&amp;
      "},"&amp;IF(SOURCE!L1225&lt;&gt;"",""&amp;SOURCE!L1225,"")
 )
)
)</f>
        <v>/* 1198 */  { itemToBeCoded,                NOPARAM,                     "PER/a",                                       "per/a",                                       (0 &lt;&lt; TAM_MAX_BITS) |     0, CAT_RVAR | SLS_UNCHANGED | US_UNCHANGED},</v>
      </c>
    </row>
    <row r="1226" spans="1:1">
      <c r="A1226" s="155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",SOURCE!$R$2-LEN(SOURCE!F1226)+2), "")&amp;"("&amp;
      SUBSTITUTE(TEXT(SOURCE!G1226,"??0"),"  ","")&amp;" &lt;&lt; TAM_MAX_BITS) |"&amp; IF(SOURCE!$S$2-3 &gt;= 0, REPT(" ",SOURCE!$S$2-5+4+1-1-LEN(SUBSTITUTE(SUBSTITUTE(TEXT(SOURCE!H1226,"????0"),"  ","")," ",""))), "")&amp;
      SUBSTITUTE(SUBSTITUTE(TEXT(SOURCE!H1226,"????0"),"  ","")," ","")&amp;","&amp; IF(SOURCE!$T$2-3 &gt;= 0, REPT(" ",SOURCE!$T$2-3-5), "")&amp;
      SOURCE!I1226&amp;" | "&amp; IF(SOURCE!$U$2-LEN(SOURCE!I1226) &gt;= 0, REPT(" ",SOURCE!$U$2-LEN(SOURCE!I1226)), "")&amp;
      SOURCE!J1226&amp;      IF(SOURCE!$V$2-LEN(SOURCE!J1226) &gt;= 0, REPT(" ",SOURCE!$V$2-LEN(SOURCE!J1226)), "")&amp;
  " | "&amp; SOURCE!K1226&amp;      IF(SOURCE!$X$2-LEN(SOURCE!K1226) &gt;= 0, REPT(" ",SOURCE!$X$2-LEN(SOURCE!K1226)), "")&amp;
      "},"&amp;IF(SOURCE!L1226&lt;&gt;"",""&amp;SOURCE!L1226,"")
 )
)
)</f>
        <v>/* 1199 */  { itemToBeCoded,                NOPARAM,                     "PMT",                                         "PMT",                                         (0 &lt;&lt; TAM_MAX_BITS) |     0, CAT_RVAR | SLS_UNCHANGED | US_UNCHANGED},</v>
      </c>
    </row>
    <row r="1227" spans="1:1">
      <c r="A1227" s="155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",SOURCE!$R$2-LEN(SOURCE!F1227)+2), "")&amp;"("&amp;
      SUBSTITUTE(TEXT(SOURCE!G1227,"??0"),"  ","")&amp;" &lt;&lt; TAM_MAX_BITS) |"&amp; IF(SOURCE!$S$2-3 &gt;= 0, REPT(" ",SOURCE!$S$2-5+4+1-1-LEN(SUBSTITUTE(SUBSTITUTE(TEXT(SOURCE!H1227,"????0"),"  ","")," ",""))), "")&amp;
      SUBSTITUTE(SUBSTITUTE(TEXT(SOURCE!H1227,"????0"),"  ","")," ","")&amp;","&amp; IF(SOURCE!$T$2-3 &gt;= 0, REPT(" ",SOURCE!$T$2-3-5), "")&amp;
      SOURCE!I1227&amp;" | "&amp; IF(SOURCE!$U$2-LEN(SOURCE!I1227) &gt;= 0, REPT(" ",SOURCE!$U$2-LEN(SOURCE!I1227)), "")&amp;
      SOURCE!J1227&amp;      IF(SOURCE!$V$2-LEN(SOURCE!J1227) &gt;= 0, REPT(" ",SOURCE!$V$2-LEN(SOURCE!J1227)), "")&amp;
  " | "&amp; SOURCE!K1227&amp;      IF(SOURCE!$X$2-LEN(SOURCE!K1227) &gt;= 0, REPT(" ",SOURCE!$X$2-LEN(SOURCE!K1227)), "")&amp;
      "},"&amp;IF(SOURCE!L1227&lt;&gt;"",""&amp;SOURCE!L1227,"")
 )
)
)</f>
        <v>/* 1200 */  { itemToBeCoded,                NOPARAM,                     "PV",                                          "PV",                                          (0 &lt;&lt; TAM_MAX_BITS) |     0, CAT_RVAR | SLS_UNCHANGED | US_UNCHANGED},</v>
      </c>
    </row>
    <row r="1228" spans="1:1">
      <c r="A1228" s="155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",SOURCE!$R$2-LEN(SOURCE!F1228)+2), "")&amp;"("&amp;
      SUBSTITUTE(TEXT(SOURCE!G1228,"??0"),"  ","")&amp;" &lt;&lt; TAM_MAX_BITS) |"&amp; IF(SOURCE!$S$2-3 &gt;= 0, REPT(" ",SOURCE!$S$2-5+4+1-1-LEN(SUBSTITUTE(SUBSTITUTE(TEXT(SOURCE!H1228,"????0"),"  ","")," ",""))), "")&amp;
      SUBSTITUTE(SUBSTITUTE(TEXT(SOURCE!H1228,"????0"),"  ","")," ","")&amp;","&amp; IF(SOURCE!$T$2-3 &gt;= 0, REPT(" ",SOURCE!$T$2-3-5), "")&amp;
      SOURCE!I1228&amp;" | "&amp; IF(SOURCE!$U$2-LEN(SOURCE!I1228) &gt;= 0, REPT(" ",SOURCE!$U$2-LEN(SOURCE!I1228)), "")&amp;
      SOURCE!J1228&amp;      IF(SOURCE!$V$2-LEN(SOURCE!J1228) &gt;= 0, REPT(" ",SOURCE!$V$2-LEN(SOURCE!J1228)), "")&amp;
  " | "&amp; SOURCE!K1228&amp;      IF(SOURCE!$X$2-LEN(SOURCE!K1228) &gt;= 0, REPT(" ",SOURCE!$X$2-LEN(SOURCE!K1228)), "")&amp;
      "},"&amp;IF(SOURCE!L1228&lt;&gt;"",""&amp;SOURCE!L1228,"")
 )
)
)</f>
        <v>/* 1201 */  { itemToBeCoded,                NOPARAM,                     "GRAMOD",                                      "GRAMOD",                                      (0 &lt;&lt; TAM_MAX_BITS) |     0, CAT_RVAR | SLS_UNCHANGED | US_UNCHANGED},</v>
      </c>
    </row>
    <row r="1229" spans="1:1">
      <c r="A1229" s="155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",SOURCE!$R$2-LEN(SOURCE!F1229)+2), "")&amp;"("&amp;
      SUBSTITUTE(TEXT(SOURCE!G1229,"??0"),"  ","")&amp;" &lt;&lt; TAM_MAX_BITS) |"&amp; IF(SOURCE!$S$2-3 &gt;= 0, REPT(" ",SOURCE!$S$2-5+4+1-1-LEN(SUBSTITUTE(SUBSTITUTE(TEXT(SOURCE!H1229,"????0"),"  ","")," ",""))), "")&amp;
      SUBSTITUTE(SUBSTITUTE(TEXT(SOURCE!H1229,"????0"),"  ","")," ","")&amp;","&amp; IF(SOURCE!$T$2-3 &gt;= 0, REPT(" ",SOURCE!$T$2-3-5), "")&amp;
      SOURCE!I1229&amp;" | "&amp; IF(SOURCE!$U$2-LEN(SOURCE!I1229) &gt;= 0, REPT(" ",SOURCE!$U$2-LEN(SOURCE!I1229)), "")&amp;
      SOURCE!J1229&amp;      IF(SOURCE!$V$2-LEN(SOURCE!J1229) &gt;= 0, REPT(" ",SOURCE!$V$2-LEN(SOURCE!J1229)), "")&amp;
  " | "&amp; SOURCE!K1229&amp;      IF(SOURCE!$X$2-LEN(SOURCE!K1229) &gt;= 0, REPT(" ",SOURCE!$X$2-LEN(SOURCE!K1229)), "")&amp;
      "},"&amp;IF(SOURCE!L1229&lt;&gt;"",""&amp;SOURCE!L1229,"")
 )
)
)</f>
        <v>/* 1202 */  { fnEditLinearEquationMatrixA,  NOPARAM,                     "Mat_A",                                       "Mat A",                                       (0 &lt;&lt; TAM_MAX_BITS) |     0, CAT_RVAR | SLS_UNCHANGED | US_UNCHANGED},</v>
      </c>
    </row>
    <row r="1230" spans="1:1">
      <c r="A1230" s="155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",SOURCE!$R$2-LEN(SOURCE!F1230)+2), "")&amp;"("&amp;
      SUBSTITUTE(TEXT(SOURCE!G1230,"??0"),"  ","")&amp;" &lt;&lt; TAM_MAX_BITS) |"&amp; IF(SOURCE!$S$2-3 &gt;= 0, REPT(" ",SOURCE!$S$2-5+4+1-1-LEN(SUBSTITUTE(SUBSTITUTE(TEXT(SOURCE!H1230,"????0"),"  ","")," ",""))), "")&amp;
      SUBSTITUTE(SUBSTITUTE(TEXT(SOURCE!H1230,"????0"),"  ","")," ","")&amp;","&amp; IF(SOURCE!$T$2-3 &gt;= 0, REPT(" ",SOURCE!$T$2-3-5), "")&amp;
      SOURCE!I1230&amp;" | "&amp; IF(SOURCE!$U$2-LEN(SOURCE!I1230) &gt;= 0, REPT(" ",SOURCE!$U$2-LEN(SOURCE!I1230)), "")&amp;
      SOURCE!J1230&amp;      IF(SOURCE!$V$2-LEN(SOURCE!J1230) &gt;= 0, REPT(" ",SOURCE!$V$2-LEN(SOURCE!J1230)), "")&amp;
  " | "&amp; SOURCE!K1230&amp;      IF(SOURCE!$X$2-LEN(SOURCE!K1230) &gt;= 0, REPT(" ",SOURCE!$X$2-LEN(SOURCE!K1230)), "")&amp;
      "},"&amp;IF(SOURCE!L1230&lt;&gt;"",""&amp;SOURCE!L1230,"")
 )
)
)</f>
        <v>/* 1203 */  { fnEditLinearEquationMatrixB,  NOPARAM,                     "Mat_B",                                       "Mat B",                                       (0 &lt;&lt; TAM_MAX_BITS) |     0, CAT_RVAR | SLS_UNCHANGED | US_UNCHANGED},</v>
      </c>
    </row>
    <row r="1231" spans="1:1">
      <c r="A1231" s="155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",SOURCE!$R$2-LEN(SOURCE!F1231)+2), "")&amp;"("&amp;
      SUBSTITUTE(TEXT(SOURCE!G1231,"??0"),"  ","")&amp;" &lt;&lt; TAM_MAX_BITS) |"&amp; IF(SOURCE!$S$2-3 &gt;= 0, REPT(" ",SOURCE!$S$2-5+4+1-1-LEN(SUBSTITUTE(SUBSTITUTE(TEXT(SOURCE!H1231,"????0"),"  ","")," ",""))), "")&amp;
      SUBSTITUTE(SUBSTITUTE(TEXT(SOURCE!H1231,"????0"),"  ","")," ","")&amp;","&amp; IF(SOURCE!$T$2-3 &gt;= 0, REPT(" ",SOURCE!$T$2-3-5), "")&amp;
      SOURCE!I1231&amp;" | "&amp; IF(SOURCE!$U$2-LEN(SOURCE!I1231) &gt;= 0, REPT(" ",SOURCE!$U$2-LEN(SOURCE!I1231)), "")&amp;
      SOURCE!J1231&amp;      IF(SOURCE!$V$2-LEN(SOURCE!J1231) &gt;= 0, REPT(" ",SOURCE!$V$2-LEN(SOURCE!J1231)), "")&amp;
  " | "&amp; SOURCE!K1231&amp;      IF(SOURCE!$X$2-LEN(SOURCE!K1231) &gt;= 0, REPT(" ",SOURCE!$X$2-LEN(SOURCE!K1231)), "")&amp;
      "},"&amp;IF(SOURCE!L1231&lt;&gt;"",""&amp;SOURCE!L1231,"")
 )
)
)</f>
        <v>/* 1204 */  { itemToBeCoded,                NOPARAM,                     "Mat_X",                                       "Mat X",                                       (0 &lt;&lt; TAM_MAX_BITS) |     0, CAT_RVAR | SLS_UNCHANGED | US_UNCHANGED},</v>
      </c>
    </row>
    <row r="1232" spans="1:1">
      <c r="A1232" s="155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",SOURCE!$R$2-LEN(SOURCE!F1232)+2), "")&amp;"("&amp;
      SUBSTITUTE(TEXT(SOURCE!G1232,"??0"),"  ","")&amp;" &lt;&lt; TAM_MAX_BITS) |"&amp; IF(SOURCE!$S$2-3 &gt;= 0, REPT(" ",SOURCE!$S$2-5+4+1-1-LEN(SUBSTITUTE(SUBSTITUTE(TEXT(SOURCE!H1232,"????0"),"  ","")," ",""))), "")&amp;
      SUBSTITUTE(SUBSTITUTE(TEXT(SOURCE!H1232,"????0"),"  ","")," ","")&amp;","&amp; IF(SOURCE!$T$2-3 &gt;= 0, REPT(" ",SOURCE!$T$2-3-5), "")&amp;
      SOURCE!I1232&amp;" | "&amp; IF(SOURCE!$U$2-LEN(SOURCE!I1232) &gt;= 0, REPT(" ",SOURCE!$U$2-LEN(SOURCE!I1232)), "")&amp;
      SOURCE!J1232&amp;      IF(SOURCE!$V$2-LEN(SOURCE!J1232) &gt;= 0, REPT(" ",SOURCE!$V$2-LEN(SOURCE!J1232)), "")&amp;
  " | "&amp; SOURCE!K1232&amp;      IF(SOURCE!$X$2-LEN(SOURCE!K1232) &gt;= 0, REPT(" ",SOURCE!$X$2-LEN(SOURCE!K1232)), "")&amp;
      "},"&amp;IF(SOURCE!L1232&lt;&gt;"",""&amp;SOURCE!L1232,"")
 )
)
)</f>
        <v>/* 1205 */  { itemToBeCoded,                NOPARAM,                     "1205",                                        "1205",                                        (0 &lt;&lt; TAM_MAX_BITS) |     0, CAT_FREE | SLS_UNCHANGED | US_UNCHANGED},</v>
      </c>
    </row>
    <row r="1233" spans="1:1">
      <c r="A1233" s="155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",SOURCE!$R$2-LEN(SOURCE!F1233)+2), "")&amp;"("&amp;
      SUBSTITUTE(TEXT(SOURCE!G1233,"??0"),"  ","")&amp;" &lt;&lt; TAM_MAX_BITS) |"&amp; IF(SOURCE!$S$2-3 &gt;= 0, REPT(" ",SOURCE!$S$2-5+4+1-1-LEN(SUBSTITUTE(SUBSTITUTE(TEXT(SOURCE!H1233,"????0"),"  ","")," ",""))), "")&amp;
      SUBSTITUTE(SUBSTITUTE(TEXT(SOURCE!H1233,"????0"),"  ","")," ","")&amp;","&amp; IF(SOURCE!$T$2-3 &gt;= 0, REPT(" ",SOURCE!$T$2-3-5), "")&amp;
      SOURCE!I1233&amp;" | "&amp; IF(SOURCE!$U$2-LEN(SOURCE!I1233) &gt;= 0, REPT(" ",SOURCE!$U$2-LEN(SOURCE!I1233)), "")&amp;
      SOURCE!J1233&amp;      IF(SOURCE!$V$2-LEN(SOURCE!J1233) &gt;= 0, REPT(" ",SOURCE!$V$2-LEN(SOURCE!J1233)), "")&amp;
  " | "&amp; SOURCE!K1233&amp;      IF(SOURCE!$X$2-LEN(SOURCE!K1233) &gt;= 0, REPT(" ",SOURCE!$X$2-LEN(SOURCE!K1233)), "")&amp;
      "},"&amp;IF(SOURCE!L1233&lt;&gt;"",""&amp;SOURCE!L1233,"")
 )
)
)</f>
        <v>/* 1206 */  { itemToBeCoded,                NOPARAM,                     "1206",                                        "1206",                                        (0 &lt;&lt; TAM_MAX_BITS) |     0, CAT_FREE | SLS_UNCHANGED | US_UNCHANGED},</v>
      </c>
    </row>
    <row r="1234" spans="1:1">
      <c r="A1234" s="155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",SOURCE!$R$2-LEN(SOURCE!F1234)+2), "")&amp;"("&amp;
      SUBSTITUTE(TEXT(SOURCE!G1234,"??0"),"  ","")&amp;" &lt;&lt; TAM_MAX_BITS) |"&amp; IF(SOURCE!$S$2-3 &gt;= 0, REPT(" ",SOURCE!$S$2-5+4+1-1-LEN(SUBSTITUTE(SUBSTITUTE(TEXT(SOURCE!H1234,"????0"),"  ","")," ",""))), "")&amp;
      SUBSTITUTE(SUBSTITUTE(TEXT(SOURCE!H1234,"????0"),"  ","")," ","")&amp;","&amp; IF(SOURCE!$T$2-3 &gt;= 0, REPT(" ",SOURCE!$T$2-3-5), "")&amp;
      SOURCE!I1234&amp;" | "&amp; IF(SOURCE!$U$2-LEN(SOURCE!I1234) &gt;= 0, REPT(" ",SOURCE!$U$2-LEN(SOURCE!I1234)), "")&amp;
      SOURCE!J1234&amp;      IF(SOURCE!$V$2-LEN(SOURCE!J1234) &gt;= 0, REPT(" ",SOURCE!$V$2-LEN(SOURCE!J1234)), "")&amp;
  " | "&amp; SOURCE!K1234&amp;      IF(SOURCE!$X$2-LEN(SOURCE!K1234) &gt;= 0, REPT(" ",SOURCE!$X$2-LEN(SOURCE!K1234)), "")&amp;
      "},"&amp;IF(SOURCE!L1234&lt;&gt;"",""&amp;SOURCE!L1234,"")
 )
)
)</f>
        <v/>
      </c>
    </row>
    <row r="1235" spans="1:1">
      <c r="A1235" s="155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",SOURCE!$R$2-LEN(SOURCE!F1235)+2), "")&amp;"("&amp;
      SUBSTITUTE(TEXT(SOURCE!G1235,"??0"),"  ","")&amp;" &lt;&lt; TAM_MAX_BITS) |"&amp; IF(SOURCE!$S$2-3 &gt;= 0, REPT(" ",SOURCE!$S$2-5+4+1-1-LEN(SUBSTITUTE(SUBSTITUTE(TEXT(SOURCE!H1235,"????0"),"  ","")," ",""))), "")&amp;
      SUBSTITUTE(SUBSTITUTE(TEXT(SOURCE!H1235,"????0"),"  ","")," ","")&amp;","&amp; IF(SOURCE!$T$2-3 &gt;= 0, REPT(" ",SOURCE!$T$2-3-5), "")&amp;
      SOURCE!I1235&amp;" | "&amp; IF(SOURCE!$U$2-LEN(SOURCE!I1235) &gt;= 0, REPT(" ",SOURCE!$U$2-LEN(SOURCE!I1235)), "")&amp;
      SOURCE!J1235&amp;      IF(SOURCE!$V$2-LEN(SOURCE!J1235) &gt;= 0, REPT(" ",SOURCE!$V$2-LEN(SOURCE!J1235)), "")&amp;
  " | "&amp; SOURCE!K1235&amp;      IF(SOURCE!$X$2-LEN(SOURCE!K1235) &gt;= 0, REPT(" ",SOURCE!$X$2-LEN(SOURCE!K1235)), "")&amp;
      "},"&amp;IF(SOURCE!L1235&lt;&gt;"",""&amp;SOURCE!L1235,"")
 )
)
)</f>
        <v/>
      </c>
    </row>
    <row r="1236" spans="1:1">
      <c r="A1236" s="155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",SOURCE!$R$2-LEN(SOURCE!F1236)+2), "")&amp;"("&amp;
      SUBSTITUTE(TEXT(SOURCE!G1236,"??0"),"  ","")&amp;" &lt;&lt; TAM_MAX_BITS) |"&amp; IF(SOURCE!$S$2-3 &gt;= 0, REPT(" ",SOURCE!$S$2-5+4+1-1-LEN(SUBSTITUTE(SUBSTITUTE(TEXT(SOURCE!H1236,"????0"),"  ","")," ",""))), "")&amp;
      SUBSTITUTE(SUBSTITUTE(TEXT(SOURCE!H1236,"????0"),"  ","")," ","")&amp;","&amp; IF(SOURCE!$T$2-3 &gt;= 0, REPT(" ",SOURCE!$T$2-3-5), "")&amp;
      SOURCE!I1236&amp;" | "&amp; IF(SOURCE!$U$2-LEN(SOURCE!I1236) &gt;= 0, REPT(" ",SOURCE!$U$2-LEN(SOURCE!I1236)), "")&amp;
      SOURCE!J1236&amp;      IF(SOURCE!$V$2-LEN(SOURCE!J1236) &gt;= 0, REPT(" ",SOURCE!$V$2-LEN(SOURCE!J1236)), "")&amp;
  " | "&amp; SOURCE!K1236&amp;      IF(SOURCE!$X$2-LEN(SOURCE!K1236) &gt;= 0, REPT(" ",SOURCE!$X$2-LEN(SOURCE!K1236)), "")&amp;
      "},"&amp;IF(SOURCE!L1236&lt;&gt;"",""&amp;SOURCE!L1236,"")
 )
)
)</f>
        <v>// Probability distributions</v>
      </c>
    </row>
    <row r="1237" spans="1:1">
      <c r="A1237" s="155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",SOURCE!$R$2-LEN(SOURCE!F1237)+2), "")&amp;"("&amp;
      SUBSTITUTE(TEXT(SOURCE!G1237,"??0"),"  ","")&amp;" &lt;&lt; TAM_MAX_BITS) |"&amp; IF(SOURCE!$S$2-3 &gt;= 0, REPT(" ",SOURCE!$S$2-5+4+1-1-LEN(SUBSTITUTE(SUBSTITUTE(TEXT(SOURCE!H1237,"????0"),"  ","")," ",""))), "")&amp;
      SUBSTITUTE(SUBSTITUTE(TEXT(SOURCE!H1237,"????0"),"  ","")," ","")&amp;","&amp; IF(SOURCE!$T$2-3 &gt;= 0, REPT(" ",SOURCE!$T$2-3-5), "")&amp;
      SOURCE!I1237&amp;" | "&amp; IF(SOURCE!$U$2-LEN(SOURCE!I1237) &gt;= 0, REPT(" ",SOURCE!$U$2-LEN(SOURCE!I1237)), "")&amp;
      SOURCE!J1237&amp;      IF(SOURCE!$V$2-LEN(SOURCE!J1237) &gt;= 0, REPT(" ",SOURCE!$V$2-LEN(SOURCE!J1237)), "")&amp;
  " | "&amp; SOURCE!K1237&amp;      IF(SOURCE!$X$2-LEN(SOURCE!K1237) &gt;= 0, REPT(" ",SOURCE!$X$2-LEN(SOURCE!K1237)), "")&amp;
      "},"&amp;IF(SOURCE!L1237&lt;&gt;"",""&amp;SOURCE!L1237,"")
 )
)
)</f>
        <v>/* 1207 */  {itemToBeCoded,                 NOPARAM,                     "Binom:",                                      "Binom:",                                      (0 &lt;&lt; TAM_MAX_BITS) |     0, CAT_MENU | SLS_UNCHANGED | US_UNCHANGED},</v>
      </c>
    </row>
    <row r="1238" spans="1:1">
      <c r="A1238" s="155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",SOURCE!$R$2-LEN(SOURCE!F1238)+2), "")&amp;"("&amp;
      SUBSTITUTE(TEXT(SOURCE!G1238,"??0"),"  ","")&amp;" &lt;&lt; TAM_MAX_BITS) |"&amp; IF(SOURCE!$S$2-3 &gt;= 0, REPT(" ",SOURCE!$S$2-5+4+1-1-LEN(SUBSTITUTE(SUBSTITUTE(TEXT(SOURCE!H1238,"????0"),"  ","")," ",""))), "")&amp;
      SUBSTITUTE(SUBSTITUTE(TEXT(SOURCE!H1238,"????0"),"  ","")," ","")&amp;","&amp; IF(SOURCE!$T$2-3 &gt;= 0, REPT(" ",SOURCE!$T$2-3-5), "")&amp;
      SOURCE!I1238&amp;" | "&amp; IF(SOURCE!$U$2-LEN(SOURCE!I1238) &gt;= 0, REPT(" ",SOURCE!$U$2-LEN(SOURCE!I1238)), "")&amp;
      SOURCE!J1238&amp;      IF(SOURCE!$V$2-LEN(SOURCE!J1238) &gt;= 0, REPT(" ",SOURCE!$V$2-LEN(SOURCE!J1238)), "")&amp;
  " | "&amp; SOURCE!K1238&amp;      IF(SOURCE!$X$2-LEN(SOURCE!K1238) &gt;= 0, REPT(" ",SOURCE!$X$2-LEN(SOURCE!K1238)), "")&amp;
      "},"&amp;IF(SOURCE!L1238&lt;&gt;"",""&amp;SOURCE!L1238,"")
 )
)
)</f>
        <v>/* 1208 */  {fnBinomialP,                   NOPARAM,                     "Binom" STD_SUB_p,                             "Binom" STD_SUB_p,                             (0 &lt;&lt; TAM_MAX_BITS) |     0, CAT_FNCT | SLS_ENABLED   | US_ENABLED  },</v>
      </c>
    </row>
    <row r="1239" spans="1:1">
      <c r="A1239" s="155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",SOURCE!$R$2-LEN(SOURCE!F1239)+2), "")&amp;"("&amp;
      SUBSTITUTE(TEXT(SOURCE!G1239,"??0"),"  ","")&amp;" &lt;&lt; TAM_MAX_BITS) |"&amp; IF(SOURCE!$S$2-3 &gt;= 0, REPT(" ",SOURCE!$S$2-5+4+1-1-LEN(SUBSTITUTE(SUBSTITUTE(TEXT(SOURCE!H1239,"????0"),"  ","")," ",""))), "")&amp;
      SUBSTITUTE(SUBSTITUTE(TEXT(SOURCE!H1239,"????0"),"  ","")," ","")&amp;","&amp; IF(SOURCE!$T$2-3 &gt;= 0, REPT(" ",SOURCE!$T$2-3-5), "")&amp;
      SOURCE!I1239&amp;" | "&amp; IF(SOURCE!$U$2-LEN(SOURCE!I1239) &gt;= 0, REPT(" ",SOURCE!$U$2-LEN(SOURCE!I1239)), "")&amp;
      SOURCE!J1239&amp;      IF(SOURCE!$V$2-LEN(SOURCE!J1239) &gt;= 0, REPT(" ",SOURCE!$V$2-LEN(SOURCE!J1239)), "")&amp;
  " | "&amp; SOURCE!K1239&amp;      IF(SOURCE!$X$2-LEN(SOURCE!K1239) &gt;= 0, REPT(" ",SOURCE!$X$2-LEN(SOURCE!K1239)), "")&amp;
      "},"&amp;IF(SOURCE!L1239&lt;&gt;"",""&amp;SOURCE!L1239,"")
 )
)
)</f>
        <v>/* 1209 */  {fnBinomialL,                   NOPARAM,                     "Binom" STD_GAUSS_BLACK_L STD_GAUSS_WHITE_R,   "Binom" STD_GAUSS_BLACK_L STD_GAUSS_WHITE_R,   (0 &lt;&lt; TAM_MAX_BITS) |     0, CAT_FNCT | SLS_ENABLED   | US_ENABLED  },</v>
      </c>
    </row>
    <row r="1240" spans="1:1">
      <c r="A1240" s="155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",SOURCE!$R$2-LEN(SOURCE!F1240)+2), "")&amp;"("&amp;
      SUBSTITUTE(TEXT(SOURCE!G1240,"??0"),"  ","")&amp;" &lt;&lt; TAM_MAX_BITS) |"&amp; IF(SOURCE!$S$2-3 &gt;= 0, REPT(" ",SOURCE!$S$2-5+4+1-1-LEN(SUBSTITUTE(SUBSTITUTE(TEXT(SOURCE!H1240,"????0"),"  ","")," ",""))), "")&amp;
      SUBSTITUTE(SUBSTITUTE(TEXT(SOURCE!H1240,"????0"),"  ","")," ","")&amp;","&amp; IF(SOURCE!$T$2-3 &gt;= 0, REPT(" ",SOURCE!$T$2-3-5), "")&amp;
      SOURCE!I1240&amp;" | "&amp; IF(SOURCE!$U$2-LEN(SOURCE!I1240) &gt;= 0, REPT(" ",SOURCE!$U$2-LEN(SOURCE!I1240)), "")&amp;
      SOURCE!J1240&amp;      IF(SOURCE!$V$2-LEN(SOURCE!J1240) &gt;= 0, REPT(" ",SOURCE!$V$2-LEN(SOURCE!J1240)), "")&amp;
  " | "&amp; SOURCE!K1240&amp;      IF(SOURCE!$X$2-LEN(SOURCE!K1240) &gt;= 0, REPT(" ",SOURCE!$X$2-LEN(SOURCE!K1240)), "")&amp;
      "},"&amp;IF(SOURCE!L1240&lt;&gt;"",""&amp;SOURCE!L1240,"")
 )
)
)</f>
        <v>/* 1210 */  {fnBinomialR,                   NOPARAM,                     "Binom" STD_GAUSS_WHITE_L STD_GAUSS_BLACK_R,   "Binom" STD_GAUSS_WHITE_L STD_GAUSS_BLACK_R,   (0 &lt;&lt; TAM_MAX_BITS) |     0, CAT_FNCT | SLS_ENABLED   | US_ENABLED  },</v>
      </c>
    </row>
    <row r="1241" spans="1:1">
      <c r="A1241" s="155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",SOURCE!$R$2-LEN(SOURCE!F1241)+2), "")&amp;"("&amp;
      SUBSTITUTE(TEXT(SOURCE!G1241,"??0"),"  ","")&amp;" &lt;&lt; TAM_MAX_BITS) |"&amp; IF(SOURCE!$S$2-3 &gt;= 0, REPT(" ",SOURCE!$S$2-5+4+1-1-LEN(SUBSTITUTE(SUBSTITUTE(TEXT(SOURCE!H1241,"????0"),"  ","")," ",""))), "")&amp;
      SUBSTITUTE(SUBSTITUTE(TEXT(SOURCE!H1241,"????0"),"  ","")," ","")&amp;","&amp; IF(SOURCE!$T$2-3 &gt;= 0, REPT(" ",SOURCE!$T$2-3-5), "")&amp;
      SOURCE!I1241&amp;" | "&amp; IF(SOURCE!$U$2-LEN(SOURCE!I1241) &gt;= 0, REPT(" ",SOURCE!$U$2-LEN(SOURCE!I1241)), "")&amp;
      SOURCE!J1241&amp;      IF(SOURCE!$V$2-LEN(SOURCE!J1241) &gt;= 0, REPT(" ",SOURCE!$V$2-LEN(SOURCE!J1241)), "")&amp;
  " | "&amp; SOURCE!K1241&amp;      IF(SOURCE!$X$2-LEN(SOURCE!K1241) &gt;= 0, REPT(" ",SOURCE!$X$2-LEN(SOURCE!K1241)), "")&amp;
      "},"&amp;IF(SOURCE!L1241&lt;&gt;"",""&amp;SOURCE!L1241,"")
 )
)
)</f>
        <v>/* 1211 */  {fnBinomialI,                   NOPARAM,                     "Binom" STD_SUP_MINUS_1,                       "Binom" STD_SUP_MINUS_1,                       (0 &lt;&lt; TAM_MAX_BITS) |     0, CAT_FNCT | SLS_ENABLED   | US_ENABLED  },</v>
      </c>
    </row>
    <row r="1242" spans="1:1">
      <c r="A1242" s="155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",SOURCE!$R$2-LEN(SOURCE!F1242)+2), "")&amp;"("&amp;
      SUBSTITUTE(TEXT(SOURCE!G1242,"??0"),"  ","")&amp;" &lt;&lt; TAM_MAX_BITS) |"&amp; IF(SOURCE!$S$2-3 &gt;= 0, REPT(" ",SOURCE!$S$2-5+4+1-1-LEN(SUBSTITUTE(SUBSTITUTE(TEXT(SOURCE!H1242,"????0"),"  ","")," ",""))), "")&amp;
      SUBSTITUTE(SUBSTITUTE(TEXT(SOURCE!H1242,"????0"),"  ","")," ","")&amp;","&amp; IF(SOURCE!$T$2-3 &gt;= 0, REPT(" ",SOURCE!$T$2-3-5), "")&amp;
      SOURCE!I1242&amp;" | "&amp; IF(SOURCE!$U$2-LEN(SOURCE!I1242) &gt;= 0, REPT(" ",SOURCE!$U$2-LEN(SOURCE!I1242)), "")&amp;
      SOURCE!J1242&amp;      IF(SOURCE!$V$2-LEN(SOURCE!J1242) &gt;= 0, REPT(" ",SOURCE!$V$2-LEN(SOURCE!J1242)), "")&amp;
  " | "&amp; SOURCE!K1242&amp;      IF(SOURCE!$X$2-LEN(SOURCE!K1242) &gt;= 0, REPT(" ",SOURCE!$X$2-LEN(SOURCE!K1242)), "")&amp;
      "},"&amp;IF(SOURCE!L1242&lt;&gt;"",""&amp;SOURCE!L1242,"")
 )
)
)</f>
        <v>/* 1212 */  {itemToBeCoded,                 NOPARAM,                     "Cauch:",                                      "Cauch:",                                      (0 &lt;&lt; TAM_MAX_BITS) |     0, CAT_MENU | SLS_UNCHANGED | US_UNCHANGED},</v>
      </c>
    </row>
    <row r="1243" spans="1:1">
      <c r="A1243" s="155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",SOURCE!$R$2-LEN(SOURCE!F1243)+2), "")&amp;"("&amp;
      SUBSTITUTE(TEXT(SOURCE!G1243,"??0"),"  ","")&amp;" &lt;&lt; TAM_MAX_BITS) |"&amp; IF(SOURCE!$S$2-3 &gt;= 0, REPT(" ",SOURCE!$S$2-5+4+1-1-LEN(SUBSTITUTE(SUBSTITUTE(TEXT(SOURCE!H1243,"????0"),"  ","")," ",""))), "")&amp;
      SUBSTITUTE(SUBSTITUTE(TEXT(SOURCE!H1243,"????0"),"  ","")," ","")&amp;","&amp; IF(SOURCE!$T$2-3 &gt;= 0, REPT(" ",SOURCE!$T$2-3-5), "")&amp;
      SOURCE!I1243&amp;" | "&amp; IF(SOURCE!$U$2-LEN(SOURCE!I1243) &gt;= 0, REPT(" ",SOURCE!$U$2-LEN(SOURCE!I1243)), "")&amp;
      SOURCE!J1243&amp;      IF(SOURCE!$V$2-LEN(SOURCE!J1243) &gt;= 0, REPT(" ",SOURCE!$V$2-LEN(SOURCE!J1243)), "")&amp;
  " | "&amp; SOURCE!K1243&amp;      IF(SOURCE!$X$2-LEN(SOURCE!K1243) &gt;= 0, REPT(" ",SOURCE!$X$2-LEN(SOURCE!K1243)), "")&amp;
      "},"&amp;IF(SOURCE!L1243&lt;&gt;"",""&amp;SOURCE!L1243,"")
 )
)
)</f>
        <v>/* 1213 */  {fnCauchyP,                     NOPARAM,                     "Cauch" STD_SUB_p,                             "Cauch" STD_SUB_p,                             (0 &lt;&lt; TAM_MAX_BITS) |     0, CAT_FNCT | SLS_ENABLED   | US_ENABLED  },</v>
      </c>
    </row>
    <row r="1244" spans="1:1">
      <c r="A1244" s="155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",SOURCE!$R$2-LEN(SOURCE!F1244)+2), "")&amp;"("&amp;
      SUBSTITUTE(TEXT(SOURCE!G1244,"??0"),"  ","")&amp;" &lt;&lt; TAM_MAX_BITS) |"&amp; IF(SOURCE!$S$2-3 &gt;= 0, REPT(" ",SOURCE!$S$2-5+4+1-1-LEN(SUBSTITUTE(SUBSTITUTE(TEXT(SOURCE!H1244,"????0"),"  ","")," ",""))), "")&amp;
      SUBSTITUTE(SUBSTITUTE(TEXT(SOURCE!H1244,"????0"),"  ","")," ","")&amp;","&amp; IF(SOURCE!$T$2-3 &gt;= 0, REPT(" ",SOURCE!$T$2-3-5), "")&amp;
      SOURCE!I1244&amp;" | "&amp; IF(SOURCE!$U$2-LEN(SOURCE!I1244) &gt;= 0, REPT(" ",SOURCE!$U$2-LEN(SOURCE!I1244)), "")&amp;
      SOURCE!J1244&amp;      IF(SOURCE!$V$2-LEN(SOURCE!J1244) &gt;= 0, REPT(" ",SOURCE!$V$2-LEN(SOURCE!J1244)), "")&amp;
  " | "&amp; SOURCE!K1244&amp;      IF(SOURCE!$X$2-LEN(SOURCE!K1244) &gt;= 0, REPT(" ",SOURCE!$X$2-LEN(SOURCE!K1244)), "")&amp;
      "},"&amp;IF(SOURCE!L1244&lt;&gt;"",""&amp;SOURCE!L1244,"")
 )
)
)</f>
        <v>/* 1214 */  {fnCauchyL,                     NOPARAM,                     "Cauch" STD_GAUSS_BLACK_L STD_GAUSS_WHITE_R,   "Cauch" STD_GAUSS_BLACK_L STD_GAUSS_WHITE_R,   (0 &lt;&lt; TAM_MAX_BITS) |     0, CAT_FNCT | SLS_ENABLED   | US_ENABLED  },</v>
      </c>
    </row>
    <row r="1245" spans="1:1">
      <c r="A1245" s="155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",SOURCE!$R$2-LEN(SOURCE!F1245)+2), "")&amp;"("&amp;
      SUBSTITUTE(TEXT(SOURCE!G1245,"??0"),"  ","")&amp;" &lt;&lt; TAM_MAX_BITS) |"&amp; IF(SOURCE!$S$2-3 &gt;= 0, REPT(" ",SOURCE!$S$2-5+4+1-1-LEN(SUBSTITUTE(SUBSTITUTE(TEXT(SOURCE!H1245,"????0"),"  ","")," ",""))), "")&amp;
      SUBSTITUTE(SUBSTITUTE(TEXT(SOURCE!H1245,"????0"),"  ","")," ","")&amp;","&amp; IF(SOURCE!$T$2-3 &gt;= 0, REPT(" ",SOURCE!$T$2-3-5), "")&amp;
      SOURCE!I1245&amp;" | "&amp; IF(SOURCE!$U$2-LEN(SOURCE!I1245) &gt;= 0, REPT(" ",SOURCE!$U$2-LEN(SOURCE!I1245)), "")&amp;
      SOURCE!J1245&amp;      IF(SOURCE!$V$2-LEN(SOURCE!J1245) &gt;= 0, REPT(" ",SOURCE!$V$2-LEN(SOURCE!J1245)), "")&amp;
  " | "&amp; SOURCE!K1245&amp;      IF(SOURCE!$X$2-LEN(SOURCE!K1245) &gt;= 0, REPT(" ",SOURCE!$X$2-LEN(SOURCE!K1245)), "")&amp;
      "},"&amp;IF(SOURCE!L1245&lt;&gt;"",""&amp;SOURCE!L1245,"")
 )
)
)</f>
        <v>/* 1215 */  {fnCauchyR,                     NOPARAM,                     "Cauch" STD_GAUSS_WHITE_L STD_GAUSS_BLACK_R,   "Cauch" STD_GAUSS_WHITE_L STD_GAUSS_BLACK_R,   (0 &lt;&lt; TAM_MAX_BITS) |     0, CAT_FNCT | SLS_ENABLED   | US_ENABLED  },</v>
      </c>
    </row>
    <row r="1246" spans="1:1">
      <c r="A1246" s="155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",SOURCE!$R$2-LEN(SOURCE!F1246)+2), "")&amp;"("&amp;
      SUBSTITUTE(TEXT(SOURCE!G1246,"??0"),"  ","")&amp;" &lt;&lt; TAM_MAX_BITS) |"&amp; IF(SOURCE!$S$2-3 &gt;= 0, REPT(" ",SOURCE!$S$2-5+4+1-1-LEN(SUBSTITUTE(SUBSTITUTE(TEXT(SOURCE!H1246,"????0"),"  ","")," ",""))), "")&amp;
      SUBSTITUTE(SUBSTITUTE(TEXT(SOURCE!H1246,"????0"),"  ","")," ","")&amp;","&amp; IF(SOURCE!$T$2-3 &gt;= 0, REPT(" ",SOURCE!$T$2-3-5), "")&amp;
      SOURCE!I1246&amp;" | "&amp; IF(SOURCE!$U$2-LEN(SOURCE!I1246) &gt;= 0, REPT(" ",SOURCE!$U$2-LEN(SOURCE!I1246)), "")&amp;
      SOURCE!J1246&amp;      IF(SOURCE!$V$2-LEN(SOURCE!J1246) &gt;= 0, REPT(" ",SOURCE!$V$2-LEN(SOURCE!J1246)), "")&amp;
  " | "&amp; SOURCE!K1246&amp;      IF(SOURCE!$X$2-LEN(SOURCE!K1246) &gt;= 0, REPT(" ",SOURCE!$X$2-LEN(SOURCE!K1246)), "")&amp;
      "},"&amp;IF(SOURCE!L1246&lt;&gt;"",""&amp;SOURCE!L1246,"")
 )
)
)</f>
        <v>/* 1216 */  {fnCauchyI,                     NOPARAM,                     "Cauch" STD_SUP_MINUS_1,                       "Cauch" STD_SUP_MINUS_1,                       (0 &lt;&lt; TAM_MAX_BITS) |     0, CAT_FNCT | SLS_ENABLED   | US_ENABLED  },</v>
      </c>
    </row>
    <row r="1247" spans="1:1">
      <c r="A1247" s="155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",SOURCE!$R$2-LEN(SOURCE!F1247)+2), "")&amp;"("&amp;
      SUBSTITUTE(TEXT(SOURCE!G1247,"??0"),"  ","")&amp;" &lt;&lt; TAM_MAX_BITS) |"&amp; IF(SOURCE!$S$2-3 &gt;= 0, REPT(" ",SOURCE!$S$2-5+4+1-1-LEN(SUBSTITUTE(SUBSTITUTE(TEXT(SOURCE!H1247,"????0"),"  ","")," ",""))), "")&amp;
      SUBSTITUTE(SUBSTITUTE(TEXT(SOURCE!H1247,"????0"),"  ","")," ","")&amp;","&amp; IF(SOURCE!$T$2-3 &gt;= 0, REPT(" ",SOURCE!$T$2-3-5), "")&amp;
      SOURCE!I1247&amp;" | "&amp; IF(SOURCE!$U$2-LEN(SOURCE!I1247) &gt;= 0, REPT(" ",SOURCE!$U$2-LEN(SOURCE!I1247)), "")&amp;
      SOURCE!J1247&amp;      IF(SOURCE!$V$2-LEN(SOURCE!J1247) &gt;= 0, REPT(" ",SOURCE!$V$2-LEN(SOURCE!J1247)), "")&amp;
  " | "&amp; SOURCE!K1247&amp;      IF(SOURCE!$X$2-LEN(SOURCE!K1247) &gt;= 0, REPT(" ",SOURCE!$X$2-LEN(SOURCE!K1247)), "")&amp;
      "},"&amp;IF(SOURCE!L1247&lt;&gt;"",""&amp;SOURCE!L1247,"")
 )
)
)</f>
        <v>/* 1217 */  {itemToBeCoded,                 NOPARAM,                     "Expon:",                                      "Expon:",                                      (0 &lt;&lt; TAM_MAX_BITS) |     0, CAT_MENU | SLS_UNCHANGED | US_UNCHANGED},</v>
      </c>
    </row>
    <row r="1248" spans="1:1">
      <c r="A1248" s="155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",SOURCE!$R$2-LEN(SOURCE!F1248)+2), "")&amp;"("&amp;
      SUBSTITUTE(TEXT(SOURCE!G1248,"??0"),"  ","")&amp;" &lt;&lt; TAM_MAX_BITS) |"&amp; IF(SOURCE!$S$2-3 &gt;= 0, REPT(" ",SOURCE!$S$2-5+4+1-1-LEN(SUBSTITUTE(SUBSTITUTE(TEXT(SOURCE!H1248,"????0"),"  ","")," ",""))), "")&amp;
      SUBSTITUTE(SUBSTITUTE(TEXT(SOURCE!H1248,"????0"),"  ","")," ","")&amp;","&amp; IF(SOURCE!$T$2-3 &gt;= 0, REPT(" ",SOURCE!$T$2-3-5), "")&amp;
      SOURCE!I1248&amp;" | "&amp; IF(SOURCE!$U$2-LEN(SOURCE!I1248) &gt;= 0, REPT(" ",SOURCE!$U$2-LEN(SOURCE!I1248)), "")&amp;
      SOURCE!J1248&amp;      IF(SOURCE!$V$2-LEN(SOURCE!J1248) &gt;= 0, REPT(" ",SOURCE!$V$2-LEN(SOURCE!J1248)), "")&amp;
  " | "&amp; SOURCE!K1248&amp;      IF(SOURCE!$X$2-LEN(SOURCE!K1248) &gt;= 0, REPT(" ",SOURCE!$X$2-LEN(SOURCE!K1248)), "")&amp;
      "},"&amp;IF(SOURCE!L1248&lt;&gt;"",""&amp;SOURCE!L1248,"")
 )
)
)</f>
        <v>/* 1218 */  {fnExponentialP,                NOPARAM,                     "Expon" STD_SUB_p,                             "Expon" STD_SUB_p,                             (0 &lt;&lt; TAM_MAX_BITS) |     0, CAT_FNCT | SLS_ENABLED   | US_ENABLED  },</v>
      </c>
    </row>
    <row r="1249" spans="1:1">
      <c r="A1249" s="155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",SOURCE!$R$2-LEN(SOURCE!F1249)+2), "")&amp;"("&amp;
      SUBSTITUTE(TEXT(SOURCE!G1249,"??0"),"  ","")&amp;" &lt;&lt; TAM_MAX_BITS) |"&amp; IF(SOURCE!$S$2-3 &gt;= 0, REPT(" ",SOURCE!$S$2-5+4+1-1-LEN(SUBSTITUTE(SUBSTITUTE(TEXT(SOURCE!H1249,"????0"),"  ","")," ",""))), "")&amp;
      SUBSTITUTE(SUBSTITUTE(TEXT(SOURCE!H1249,"????0"),"  ","")," ","")&amp;","&amp; IF(SOURCE!$T$2-3 &gt;= 0, REPT(" ",SOURCE!$T$2-3-5), "")&amp;
      SOURCE!I1249&amp;" | "&amp; IF(SOURCE!$U$2-LEN(SOURCE!I1249) &gt;= 0, REPT(" ",SOURCE!$U$2-LEN(SOURCE!I1249)), "")&amp;
      SOURCE!J1249&amp;      IF(SOURCE!$V$2-LEN(SOURCE!J1249) &gt;= 0, REPT(" ",SOURCE!$V$2-LEN(SOURCE!J1249)), "")&amp;
  " | "&amp; SOURCE!K1249&amp;      IF(SOURCE!$X$2-LEN(SOURCE!K1249) &gt;= 0, REPT(" ",SOURCE!$X$2-LEN(SOURCE!K1249)), "")&amp;
      "},"&amp;IF(SOURCE!L1249&lt;&gt;"",""&amp;SOURCE!L1249,"")
 )
)
)</f>
        <v>/* 1219 */  {fnExponentialL,                NOPARAM,                     "Expon" STD_GAUSS_BLACK_L STD_GAUSS_WHITE_R,   "Expon" STD_GAUSS_BLACK_L STD_GAUSS_WHITE_R,   (0 &lt;&lt; TAM_MAX_BITS) |     0, CAT_FNCT | SLS_ENABLED   | US_ENABLED  },</v>
      </c>
    </row>
    <row r="1250" spans="1:1">
      <c r="A1250" s="155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",SOURCE!$R$2-LEN(SOURCE!F1250)+2), "")&amp;"("&amp;
      SUBSTITUTE(TEXT(SOURCE!G1250,"??0"),"  ","")&amp;" &lt;&lt; TAM_MAX_BITS) |"&amp; IF(SOURCE!$S$2-3 &gt;= 0, REPT(" ",SOURCE!$S$2-5+4+1-1-LEN(SUBSTITUTE(SUBSTITUTE(TEXT(SOURCE!H1250,"????0"),"  ","")," ",""))), "")&amp;
      SUBSTITUTE(SUBSTITUTE(TEXT(SOURCE!H1250,"????0"),"  ","")," ","")&amp;","&amp; IF(SOURCE!$T$2-3 &gt;= 0, REPT(" ",SOURCE!$T$2-3-5), "")&amp;
      SOURCE!I1250&amp;" | "&amp; IF(SOURCE!$U$2-LEN(SOURCE!I1250) &gt;= 0, REPT(" ",SOURCE!$U$2-LEN(SOURCE!I1250)), "")&amp;
      SOURCE!J1250&amp;      IF(SOURCE!$V$2-LEN(SOURCE!J1250) &gt;= 0, REPT(" ",SOURCE!$V$2-LEN(SOURCE!J1250)), "")&amp;
  " | "&amp; SOURCE!K1250&amp;      IF(SOURCE!$X$2-LEN(SOURCE!K1250) &gt;= 0, REPT(" ",SOURCE!$X$2-LEN(SOURCE!K1250)), "")&amp;
      "},"&amp;IF(SOURCE!L1250&lt;&gt;"",""&amp;SOURCE!L1250,"")
 )
)
)</f>
        <v>/* 1220 */  {fnExponentialR,                NOPARAM,                     "Expon" STD_GAUSS_WHITE_L STD_GAUSS_BLACK_R,   "Expon" STD_GAUSS_WHITE_L STD_GAUSS_BLACK_R,   (0 &lt;&lt; TAM_MAX_BITS) |     0, CAT_FNCT | SLS_ENABLED   | US_ENABLED  },</v>
      </c>
    </row>
    <row r="1251" spans="1:1">
      <c r="A1251" s="155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",SOURCE!$R$2-LEN(SOURCE!F1251)+2), "")&amp;"("&amp;
      SUBSTITUTE(TEXT(SOURCE!G1251,"??0"),"  ","")&amp;" &lt;&lt; TAM_MAX_BITS) |"&amp; IF(SOURCE!$S$2-3 &gt;= 0, REPT(" ",SOURCE!$S$2-5+4+1-1-LEN(SUBSTITUTE(SUBSTITUTE(TEXT(SOURCE!H1251,"????0"),"  ","")," ",""))), "")&amp;
      SUBSTITUTE(SUBSTITUTE(TEXT(SOURCE!H1251,"????0"),"  ","")," ","")&amp;","&amp; IF(SOURCE!$T$2-3 &gt;= 0, REPT(" ",SOURCE!$T$2-3-5), "")&amp;
      SOURCE!I1251&amp;" | "&amp; IF(SOURCE!$U$2-LEN(SOURCE!I1251) &gt;= 0, REPT(" ",SOURCE!$U$2-LEN(SOURCE!I1251)), "")&amp;
      SOURCE!J1251&amp;      IF(SOURCE!$V$2-LEN(SOURCE!J1251) &gt;= 0, REPT(" ",SOURCE!$V$2-LEN(SOURCE!J1251)), "")&amp;
  " | "&amp; SOURCE!K1251&amp;      IF(SOURCE!$X$2-LEN(SOURCE!K1251) &gt;= 0, REPT(" ",SOURCE!$X$2-LEN(SOURCE!K1251)), "")&amp;
      "},"&amp;IF(SOURCE!L1251&lt;&gt;"",""&amp;SOURCE!L1251,"")
 )
)
)</f>
        <v>/* 1221 */  {fnExponentialI,                NOPARAM,                     "Expon" STD_SUP_MINUS_1,                       "Expon" STD_SUP_MINUS_1,                       (0 &lt;&lt; TAM_MAX_BITS) |     0, CAT_FNCT | SLS_ENABLED   | US_ENABLED  },</v>
      </c>
    </row>
    <row r="1252" spans="1:1">
      <c r="A1252" s="155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",SOURCE!$R$2-LEN(SOURCE!F1252)+2), "")&amp;"("&amp;
      SUBSTITUTE(TEXT(SOURCE!G1252,"??0"),"  ","")&amp;" &lt;&lt; TAM_MAX_BITS) |"&amp; IF(SOURCE!$S$2-3 &gt;= 0, REPT(" ",SOURCE!$S$2-5+4+1-1-LEN(SUBSTITUTE(SUBSTITUTE(TEXT(SOURCE!H1252,"????0"),"  ","")," ",""))), "")&amp;
      SUBSTITUTE(SUBSTITUTE(TEXT(SOURCE!H1252,"????0"),"  ","")," ","")&amp;","&amp; IF(SOURCE!$T$2-3 &gt;= 0, REPT(" ",SOURCE!$T$2-3-5), "")&amp;
      SOURCE!I1252&amp;" | "&amp; IF(SOURCE!$U$2-LEN(SOURCE!I1252) &gt;= 0, REPT(" ",SOURCE!$U$2-LEN(SOURCE!I1252)), "")&amp;
      SOURCE!J1252&amp;      IF(SOURCE!$V$2-LEN(SOURCE!J1252) &gt;= 0, REPT(" ",SOURCE!$V$2-LEN(SOURCE!J1252)), "")&amp;
  " | "&amp; SOURCE!K1252&amp;      IF(SOURCE!$X$2-LEN(SOURCE!K1252) &gt;= 0, REPT(" ",SOURCE!$X$2-LEN(SOURCE!K1252)), "")&amp;
      "},"&amp;IF(SOURCE!L1252&lt;&gt;"",""&amp;SOURCE!L1252,"")
 )
)
)</f>
        <v>/* 1222 */  {itemToBeCoded,                 NOPARAM,                     "F:",                                          "F:",                                          (0 &lt;&lt; TAM_MAX_BITS) |     0, CAT_MENU | SLS_UNCHANGED | US_UNCHANGED},</v>
      </c>
    </row>
    <row r="1253" spans="1:1">
      <c r="A1253" s="155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",SOURCE!$R$2-LEN(SOURCE!F1253)+2), "")&amp;"("&amp;
      SUBSTITUTE(TEXT(SOURCE!G1253,"??0"),"  ","")&amp;" &lt;&lt; TAM_MAX_BITS) |"&amp; IF(SOURCE!$S$2-3 &gt;= 0, REPT(" ",SOURCE!$S$2-5+4+1-1-LEN(SUBSTITUTE(SUBSTITUTE(TEXT(SOURCE!H1253,"????0"),"  ","")," ",""))), "")&amp;
      SUBSTITUTE(SUBSTITUTE(TEXT(SOURCE!H1253,"????0"),"  ","")," ","")&amp;","&amp; IF(SOURCE!$T$2-3 &gt;= 0, REPT(" ",SOURCE!$T$2-3-5), "")&amp;
      SOURCE!I1253&amp;" | "&amp; IF(SOURCE!$U$2-LEN(SOURCE!I1253) &gt;= 0, REPT(" ",SOURCE!$U$2-LEN(SOURCE!I1253)), "")&amp;
      SOURCE!J1253&amp;      IF(SOURCE!$V$2-LEN(SOURCE!J1253) &gt;= 0, REPT(" ",SOURCE!$V$2-LEN(SOURCE!J1253)), "")&amp;
  " | "&amp; SOURCE!K1253&amp;      IF(SOURCE!$X$2-LEN(SOURCE!K1253) &gt;= 0, REPT(" ",SOURCE!$X$2-LEN(SOURCE!K1253)), "")&amp;
      "},"&amp;IF(SOURCE!L1253&lt;&gt;"",""&amp;SOURCE!L1253,"")
 )
)
)</f>
        <v>/* 1223 */  {fnF_P,                         NOPARAM,                     "F" STD_SUB_p "(x)",                           "F" STD_SUB_p "(x)",                           (0 &lt;&lt; TAM_MAX_BITS) |     0, CAT_FNCT | SLS_ENABLED   | US_ENABLED  },</v>
      </c>
    </row>
    <row r="1254" spans="1:1">
      <c r="A1254" s="155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",SOURCE!$R$2-LEN(SOURCE!F1254)+2), "")&amp;"("&amp;
      SUBSTITUTE(TEXT(SOURCE!G1254,"??0"),"  ","")&amp;" &lt;&lt; TAM_MAX_BITS) |"&amp; IF(SOURCE!$S$2-3 &gt;= 0, REPT(" ",SOURCE!$S$2-5+4+1-1-LEN(SUBSTITUTE(SUBSTITUTE(TEXT(SOURCE!H1254,"????0"),"  ","")," ",""))), "")&amp;
      SUBSTITUTE(SUBSTITUTE(TEXT(SOURCE!H1254,"????0"),"  ","")," ","")&amp;","&amp; IF(SOURCE!$T$2-3 &gt;= 0, REPT(" ",SOURCE!$T$2-3-5), "")&amp;
      SOURCE!I1254&amp;" | "&amp; IF(SOURCE!$U$2-LEN(SOURCE!I1254) &gt;= 0, REPT(" ",SOURCE!$U$2-LEN(SOURCE!I1254)), "")&amp;
      SOURCE!J1254&amp;      IF(SOURCE!$V$2-LEN(SOURCE!J1254) &gt;= 0, REPT(" ",SOURCE!$V$2-LEN(SOURCE!J1254)), "")&amp;
  " | "&amp; SOURCE!K1254&amp;      IF(SOURCE!$X$2-LEN(SOURCE!K1254) &gt;= 0, REPT(" ",SOURCE!$X$2-LEN(SOURCE!K1254)), "")&amp;
      "},"&amp;IF(SOURCE!L1254&lt;&gt;"",""&amp;SOURCE!L1254,"")
 )
)
)</f>
        <v>/* 1224 */  {fnF_L,                         NOPARAM,                     "F" STD_GAUSS_BLACK_L STD_GAUSS_WHITE_R "(x)", "F" STD_GAUSS_BLACK_L STD_GAUSS_WHITE_R "(x)", (0 &lt;&lt; TAM_MAX_BITS) |     0, CAT_FNCT | SLS_ENABLED   | US_ENABLED  },</v>
      </c>
    </row>
    <row r="1255" spans="1:1">
      <c r="A1255" s="155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",SOURCE!$R$2-LEN(SOURCE!F1255)+2), "")&amp;"("&amp;
      SUBSTITUTE(TEXT(SOURCE!G1255,"??0"),"  ","")&amp;" &lt;&lt; TAM_MAX_BITS) |"&amp; IF(SOURCE!$S$2-3 &gt;= 0, REPT(" ",SOURCE!$S$2-5+4+1-1-LEN(SUBSTITUTE(SUBSTITUTE(TEXT(SOURCE!H1255,"????0"),"  ","")," ",""))), "")&amp;
      SUBSTITUTE(SUBSTITUTE(TEXT(SOURCE!H1255,"????0"),"  ","")," ","")&amp;","&amp; IF(SOURCE!$T$2-3 &gt;= 0, REPT(" ",SOURCE!$T$2-3-5), "")&amp;
      SOURCE!I1255&amp;" | "&amp; IF(SOURCE!$U$2-LEN(SOURCE!I1255) &gt;= 0, REPT(" ",SOURCE!$U$2-LEN(SOURCE!I1255)), "")&amp;
      SOURCE!J1255&amp;      IF(SOURCE!$V$2-LEN(SOURCE!J1255) &gt;= 0, REPT(" ",SOURCE!$V$2-LEN(SOURCE!J1255)), "")&amp;
  " | "&amp; SOURCE!K1255&amp;      IF(SOURCE!$X$2-LEN(SOURCE!K1255) &gt;= 0, REPT(" ",SOURCE!$X$2-LEN(SOURCE!K1255)), "")&amp;
      "},"&amp;IF(SOURCE!L1255&lt;&gt;"",""&amp;SOURCE!L1255,"")
 )
)
)</f>
        <v>/* 1225 */  {fnF_R,                         NOPARAM,                     "F" STD_GAUSS_WHITE_L STD_GAUSS_BLACK_R "(x)", "F" STD_GAUSS_WHITE_L STD_GAUSS_BLACK_R "(x)", (0 &lt;&lt; TAM_MAX_BITS) |     0, CAT_FNCT | SLS_ENABLED   | US_ENABLED  },</v>
      </c>
    </row>
    <row r="1256" spans="1:1">
      <c r="A1256" s="155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",SOURCE!$R$2-LEN(SOURCE!F1256)+2), "")&amp;"("&amp;
      SUBSTITUTE(TEXT(SOURCE!G1256,"??0"),"  ","")&amp;" &lt;&lt; TAM_MAX_BITS) |"&amp; IF(SOURCE!$S$2-3 &gt;= 0, REPT(" ",SOURCE!$S$2-5+4+1-1-LEN(SUBSTITUTE(SUBSTITUTE(TEXT(SOURCE!H1256,"????0"),"  ","")," ",""))), "")&amp;
      SUBSTITUTE(SUBSTITUTE(TEXT(SOURCE!H1256,"????0"),"  ","")," ","")&amp;","&amp; IF(SOURCE!$T$2-3 &gt;= 0, REPT(" ",SOURCE!$T$2-3-5), "")&amp;
      SOURCE!I1256&amp;" | "&amp; IF(SOURCE!$U$2-LEN(SOURCE!I1256) &gt;= 0, REPT(" ",SOURCE!$U$2-LEN(SOURCE!I1256)), "")&amp;
      SOURCE!J1256&amp;      IF(SOURCE!$V$2-LEN(SOURCE!J1256) &gt;= 0, REPT(" ",SOURCE!$V$2-LEN(SOURCE!J1256)), "")&amp;
  " | "&amp; SOURCE!K1256&amp;      IF(SOURCE!$X$2-LEN(SOURCE!K1256) &gt;= 0, REPT(" ",SOURCE!$X$2-LEN(SOURCE!K1256)), "")&amp;
      "},"&amp;IF(SOURCE!L1256&lt;&gt;"",""&amp;SOURCE!L1256,"")
 )
)
)</f>
        <v>/* 1226 */  {fnF_I,                         NOPARAM,                     "F" STD_SUP_MINUS_1 "(p)",                     "F" STD_SUP_MINUS_1 "(p)",                     (0 &lt;&lt; TAM_MAX_BITS) |     0, CAT_FNCT | SLS_ENABLED   | US_ENABLED  },</v>
      </c>
    </row>
    <row r="1257" spans="1:1">
      <c r="A1257" s="155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",SOURCE!$R$2-LEN(SOURCE!F1257)+2), "")&amp;"("&amp;
      SUBSTITUTE(TEXT(SOURCE!G1257,"??0"),"  ","")&amp;" &lt;&lt; TAM_MAX_BITS) |"&amp; IF(SOURCE!$S$2-3 &gt;= 0, REPT(" ",SOURCE!$S$2-5+4+1-1-LEN(SUBSTITUTE(SUBSTITUTE(TEXT(SOURCE!H1257,"????0"),"  ","")," ",""))), "")&amp;
      SUBSTITUTE(SUBSTITUTE(TEXT(SOURCE!H1257,"????0"),"  ","")," ","")&amp;","&amp; IF(SOURCE!$T$2-3 &gt;= 0, REPT(" ",SOURCE!$T$2-3-5), "")&amp;
      SOURCE!I1257&amp;" | "&amp; IF(SOURCE!$U$2-LEN(SOURCE!I1257) &gt;= 0, REPT(" ",SOURCE!$U$2-LEN(SOURCE!I1257)), "")&amp;
      SOURCE!J1257&amp;      IF(SOURCE!$V$2-LEN(SOURCE!J1257) &gt;= 0, REPT(" ",SOURCE!$V$2-LEN(SOURCE!J1257)), "")&amp;
  " | "&amp; SOURCE!K1257&amp;      IF(SOURCE!$X$2-LEN(SOURCE!K1257) &gt;= 0, REPT(" ",SOURCE!$X$2-LEN(SOURCE!K1257)), "")&amp;
      "},"&amp;IF(SOURCE!L1257&lt;&gt;"",""&amp;SOURCE!L1257,"")
 )
)
)</f>
        <v>/* 1227 */  {itemToBeCoded,                 NOPARAM,                     "Geom:",                                       "Geom:",                                       (0 &lt;&lt; TAM_MAX_BITS) |     0, CAT_MENU | SLS_UNCHANGED | US_UNCHANGED},</v>
      </c>
    </row>
    <row r="1258" spans="1:1">
      <c r="A1258" s="155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",SOURCE!$R$2-LEN(SOURCE!F1258)+2), "")&amp;"("&amp;
      SUBSTITUTE(TEXT(SOURCE!G1258,"??0"),"  ","")&amp;" &lt;&lt; TAM_MAX_BITS) |"&amp; IF(SOURCE!$S$2-3 &gt;= 0, REPT(" ",SOURCE!$S$2-5+4+1-1-LEN(SUBSTITUTE(SUBSTITUTE(TEXT(SOURCE!H1258,"????0"),"  ","")," ",""))), "")&amp;
      SUBSTITUTE(SUBSTITUTE(TEXT(SOURCE!H1258,"????0"),"  ","")," ","")&amp;","&amp; IF(SOURCE!$T$2-3 &gt;= 0, REPT(" ",SOURCE!$T$2-3-5), "")&amp;
      SOURCE!I1258&amp;" | "&amp; IF(SOURCE!$U$2-LEN(SOURCE!I1258) &gt;= 0, REPT(" ",SOURCE!$U$2-LEN(SOURCE!I1258)), "")&amp;
      SOURCE!J1258&amp;      IF(SOURCE!$V$2-LEN(SOURCE!J1258) &gt;= 0, REPT(" ",SOURCE!$V$2-LEN(SOURCE!J1258)), "")&amp;
  " | "&amp; SOURCE!K1258&amp;      IF(SOURCE!$X$2-LEN(SOURCE!K1258) &gt;= 0, REPT(" ",SOURCE!$X$2-LEN(SOURCE!K1258)), "")&amp;
      "},"&amp;IF(SOURCE!L1258&lt;&gt;"",""&amp;SOURCE!L1258,"")
 )
)
)</f>
        <v>/* 1228 */  {fnGeometricP,                  NOPARAM,                     "Geom" STD_SUB_p,                              "Geom" STD_SUB_p,                              (0 &lt;&lt; TAM_MAX_BITS) |     0, CAT_FNCT | SLS_ENABLED   | US_ENABLED  },</v>
      </c>
    </row>
    <row r="1259" spans="1:1">
      <c r="A1259" s="155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",SOURCE!$R$2-LEN(SOURCE!F1259)+2), "")&amp;"("&amp;
      SUBSTITUTE(TEXT(SOURCE!G1259,"??0"),"  ","")&amp;" &lt;&lt; TAM_MAX_BITS) |"&amp; IF(SOURCE!$S$2-3 &gt;= 0, REPT(" ",SOURCE!$S$2-5+4+1-1-LEN(SUBSTITUTE(SUBSTITUTE(TEXT(SOURCE!H1259,"????0"),"  ","")," ",""))), "")&amp;
      SUBSTITUTE(SUBSTITUTE(TEXT(SOURCE!H1259,"????0"),"  ","")," ","")&amp;","&amp; IF(SOURCE!$T$2-3 &gt;= 0, REPT(" ",SOURCE!$T$2-3-5), "")&amp;
      SOURCE!I1259&amp;" | "&amp; IF(SOURCE!$U$2-LEN(SOURCE!I1259) &gt;= 0, REPT(" ",SOURCE!$U$2-LEN(SOURCE!I1259)), "")&amp;
      SOURCE!J1259&amp;      IF(SOURCE!$V$2-LEN(SOURCE!J1259) &gt;= 0, REPT(" ",SOURCE!$V$2-LEN(SOURCE!J1259)), "")&amp;
  " | "&amp; SOURCE!K1259&amp;      IF(SOURCE!$X$2-LEN(SOURCE!K1259) &gt;= 0, REPT(" ",SOURCE!$X$2-LEN(SOURCE!K1259)), "")&amp;
      "},"&amp;IF(SOURCE!L1259&lt;&gt;"",""&amp;SOURCE!L1259,"")
 )
)
)</f>
        <v>/* 1229 */  {fnGeometricL,                  NOPARAM,                     "Geom" STD_GAUSS_BLACK_L STD_GAUSS_WHITE_R,    "Geom" STD_GAUSS_BLACK_L STD_GAUSS_WHITE_R,    (0 &lt;&lt; TAM_MAX_BITS) |     0, CAT_FNCT | SLS_ENABLED   | US_ENABLED  },</v>
      </c>
    </row>
    <row r="1260" spans="1:1">
      <c r="A1260" s="155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",SOURCE!$R$2-LEN(SOURCE!F1260)+2), "")&amp;"("&amp;
      SUBSTITUTE(TEXT(SOURCE!G1260,"??0"),"  ","")&amp;" &lt;&lt; TAM_MAX_BITS) |"&amp; IF(SOURCE!$S$2-3 &gt;= 0, REPT(" ",SOURCE!$S$2-5+4+1-1-LEN(SUBSTITUTE(SUBSTITUTE(TEXT(SOURCE!H1260,"????0"),"  ","")," ",""))), "")&amp;
      SUBSTITUTE(SUBSTITUTE(TEXT(SOURCE!H1260,"????0"),"  ","")," ","")&amp;","&amp; IF(SOURCE!$T$2-3 &gt;= 0, REPT(" ",SOURCE!$T$2-3-5), "")&amp;
      SOURCE!I1260&amp;" | "&amp; IF(SOURCE!$U$2-LEN(SOURCE!I1260) &gt;= 0, REPT(" ",SOURCE!$U$2-LEN(SOURCE!I1260)), "")&amp;
      SOURCE!J1260&amp;      IF(SOURCE!$V$2-LEN(SOURCE!J1260) &gt;= 0, REPT(" ",SOURCE!$V$2-LEN(SOURCE!J1260)), "")&amp;
  " | "&amp; SOURCE!K1260&amp;      IF(SOURCE!$X$2-LEN(SOURCE!K1260) &gt;= 0, REPT(" ",SOURCE!$X$2-LEN(SOURCE!K1260)), "")&amp;
      "},"&amp;IF(SOURCE!L1260&lt;&gt;"",""&amp;SOURCE!L1260,"")
 )
)
)</f>
        <v>/* 1230 */  {fnGeometricR,                  NOPARAM,                     "Geom" STD_GAUSS_WHITE_L STD_GAUSS_BLACK_R,    "Geom" STD_GAUSS_WHITE_L STD_GAUSS_BLACK_R,    (0 &lt;&lt; TAM_MAX_BITS) |     0, CAT_FNCT | SLS_ENABLED   | US_ENABLED  },</v>
      </c>
    </row>
    <row r="1261" spans="1:1">
      <c r="A1261" s="155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",SOURCE!$R$2-LEN(SOURCE!F1261)+2), "")&amp;"("&amp;
      SUBSTITUTE(TEXT(SOURCE!G1261,"??0"),"  ","")&amp;" &lt;&lt; TAM_MAX_BITS) |"&amp; IF(SOURCE!$S$2-3 &gt;= 0, REPT(" ",SOURCE!$S$2-5+4+1-1-LEN(SUBSTITUTE(SUBSTITUTE(TEXT(SOURCE!H1261,"????0"),"  ","")," ",""))), "")&amp;
      SUBSTITUTE(SUBSTITUTE(TEXT(SOURCE!H1261,"????0"),"  ","")," ","")&amp;","&amp; IF(SOURCE!$T$2-3 &gt;= 0, REPT(" ",SOURCE!$T$2-3-5), "")&amp;
      SOURCE!I1261&amp;" | "&amp; IF(SOURCE!$U$2-LEN(SOURCE!I1261) &gt;= 0, REPT(" ",SOURCE!$U$2-LEN(SOURCE!I1261)), "")&amp;
      SOURCE!J1261&amp;      IF(SOURCE!$V$2-LEN(SOURCE!J1261) &gt;= 0, REPT(" ",SOURCE!$V$2-LEN(SOURCE!J1261)), "")&amp;
  " | "&amp; SOURCE!K1261&amp;      IF(SOURCE!$X$2-LEN(SOURCE!K1261) &gt;= 0, REPT(" ",SOURCE!$X$2-LEN(SOURCE!K1261)), "")&amp;
      "},"&amp;IF(SOURCE!L1261&lt;&gt;"",""&amp;SOURCE!L1261,"")
 )
)
)</f>
        <v>/* 1231 */  {fnGeometricI,                  NOPARAM,                     "Geom" STD_SUP_MINUS_1,                        "Geom" STD_SUP_MINUS_1,                        (0 &lt;&lt; TAM_MAX_BITS) |     0, CAT_FNCT | SLS_ENABLED   | US_ENABLED  },</v>
      </c>
    </row>
    <row r="1262" spans="1:1">
      <c r="A1262" s="155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",SOURCE!$R$2-LEN(SOURCE!F1262)+2), "")&amp;"("&amp;
      SUBSTITUTE(TEXT(SOURCE!G1262,"??0"),"  ","")&amp;" &lt;&lt; TAM_MAX_BITS) |"&amp; IF(SOURCE!$S$2-3 &gt;= 0, REPT(" ",SOURCE!$S$2-5+4+1-1-LEN(SUBSTITUTE(SUBSTITUTE(TEXT(SOURCE!H1262,"????0"),"  ","")," ",""))), "")&amp;
      SUBSTITUTE(SUBSTITUTE(TEXT(SOURCE!H1262,"????0"),"  ","")," ","")&amp;","&amp; IF(SOURCE!$T$2-3 &gt;= 0, REPT(" ",SOURCE!$T$2-3-5), "")&amp;
      SOURCE!I1262&amp;" | "&amp; IF(SOURCE!$U$2-LEN(SOURCE!I1262) &gt;= 0, REPT(" ",SOURCE!$U$2-LEN(SOURCE!I1262)), "")&amp;
      SOURCE!J1262&amp;      IF(SOURCE!$V$2-LEN(SOURCE!J1262) &gt;= 0, REPT(" ",SOURCE!$V$2-LEN(SOURCE!J1262)), "")&amp;
  " | "&amp; SOURCE!K1262&amp;      IF(SOURCE!$X$2-LEN(SOURCE!K1262) &gt;= 0, REPT(" ",SOURCE!$X$2-LEN(SOURCE!K1262)), "")&amp;
      "},"&amp;IF(SOURCE!L1262&lt;&gt;"",""&amp;SOURCE!L1262,"")
 )
)
)</f>
        <v>/* 1232 */  {itemToBeCoded,                 NOPARAM,                     "Hyper:",                                      "Hyper:",                                      (0 &lt;&lt; TAM_MAX_BITS) |     0, CAT_MENU | SLS_UNCHANGED | US_UNCHANGED},</v>
      </c>
    </row>
    <row r="1263" spans="1:1">
      <c r="A1263" s="155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",SOURCE!$R$2-LEN(SOURCE!F1263)+2), "")&amp;"("&amp;
      SUBSTITUTE(TEXT(SOURCE!G1263,"??0"),"  ","")&amp;" &lt;&lt; TAM_MAX_BITS) |"&amp; IF(SOURCE!$S$2-3 &gt;= 0, REPT(" ",SOURCE!$S$2-5+4+1-1-LEN(SUBSTITUTE(SUBSTITUTE(TEXT(SOURCE!H1263,"????0"),"  ","")," ",""))), "")&amp;
      SUBSTITUTE(SUBSTITUTE(TEXT(SOURCE!H1263,"????0"),"  ","")," ","")&amp;","&amp; IF(SOURCE!$T$2-3 &gt;= 0, REPT(" ",SOURCE!$T$2-3-5), "")&amp;
      SOURCE!I1263&amp;" | "&amp; IF(SOURCE!$U$2-LEN(SOURCE!I1263) &gt;= 0, REPT(" ",SOURCE!$U$2-LEN(SOURCE!I1263)), "")&amp;
      SOURCE!J1263&amp;      IF(SOURCE!$V$2-LEN(SOURCE!J1263) &gt;= 0, REPT(" ",SOURCE!$V$2-LEN(SOURCE!J1263)), "")&amp;
  " | "&amp; SOURCE!K1263&amp;      IF(SOURCE!$X$2-LEN(SOURCE!K1263) &gt;= 0, REPT(" ",SOURCE!$X$2-LEN(SOURCE!K1263)), "")&amp;
      "},"&amp;IF(SOURCE!L1263&lt;&gt;"",""&amp;SOURCE!L1263,"")
 )
)
)</f>
        <v>/* 1233 */  {fnHypergeometricP,             NOPARAM,                     "Hyper" STD_SUB_p,                             "Hyper" STD_SUB_p,                             (0 &lt;&lt; TAM_MAX_BITS) |     0, CAT_FNCT | SLS_ENABLED   | US_ENABLED  },</v>
      </c>
    </row>
    <row r="1264" spans="1:1">
      <c r="A1264" s="155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",SOURCE!$R$2-LEN(SOURCE!F1264)+2), "")&amp;"("&amp;
      SUBSTITUTE(TEXT(SOURCE!G1264,"??0"),"  ","")&amp;" &lt;&lt; TAM_MAX_BITS) |"&amp; IF(SOURCE!$S$2-3 &gt;= 0, REPT(" ",SOURCE!$S$2-5+4+1-1-LEN(SUBSTITUTE(SUBSTITUTE(TEXT(SOURCE!H1264,"????0"),"  ","")," ",""))), "")&amp;
      SUBSTITUTE(SUBSTITUTE(TEXT(SOURCE!H1264,"????0"),"  ","")," ","")&amp;","&amp; IF(SOURCE!$T$2-3 &gt;= 0, REPT(" ",SOURCE!$T$2-3-5), "")&amp;
      SOURCE!I1264&amp;" | "&amp; IF(SOURCE!$U$2-LEN(SOURCE!I1264) &gt;= 0, REPT(" ",SOURCE!$U$2-LEN(SOURCE!I1264)), "")&amp;
      SOURCE!J1264&amp;      IF(SOURCE!$V$2-LEN(SOURCE!J1264) &gt;= 0, REPT(" ",SOURCE!$V$2-LEN(SOURCE!J1264)), "")&amp;
  " | "&amp; SOURCE!K1264&amp;      IF(SOURCE!$X$2-LEN(SOURCE!K1264) &gt;= 0, REPT(" ",SOURCE!$X$2-LEN(SOURCE!K1264)), "")&amp;
      "},"&amp;IF(SOURCE!L1264&lt;&gt;"",""&amp;SOURCE!L1264,"")
 )
)
)</f>
        <v>/* 1234 */  {fnHypergeometricL,             NOPARAM,                     "Hyper" STD_GAUSS_BLACK_L STD_GAUSS_WHITE_R,   "Hyper" STD_GAUSS_BLACK_L STD_GAUSS_WHITE_R,   (0 &lt;&lt; TAM_MAX_BITS) |     0, CAT_FNCT | SLS_ENABLED   | US_ENABLED  },</v>
      </c>
    </row>
    <row r="1265" spans="1:1">
      <c r="A1265" s="155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",SOURCE!$R$2-LEN(SOURCE!F1265)+2), "")&amp;"("&amp;
      SUBSTITUTE(TEXT(SOURCE!G1265,"??0"),"  ","")&amp;" &lt;&lt; TAM_MAX_BITS) |"&amp; IF(SOURCE!$S$2-3 &gt;= 0, REPT(" ",SOURCE!$S$2-5+4+1-1-LEN(SUBSTITUTE(SUBSTITUTE(TEXT(SOURCE!H1265,"????0"),"  ","")," ",""))), "")&amp;
      SUBSTITUTE(SUBSTITUTE(TEXT(SOURCE!H1265,"????0"),"  ","")," ","")&amp;","&amp; IF(SOURCE!$T$2-3 &gt;= 0, REPT(" ",SOURCE!$T$2-3-5), "")&amp;
      SOURCE!I1265&amp;" | "&amp; IF(SOURCE!$U$2-LEN(SOURCE!I1265) &gt;= 0, REPT(" ",SOURCE!$U$2-LEN(SOURCE!I1265)), "")&amp;
      SOURCE!J1265&amp;      IF(SOURCE!$V$2-LEN(SOURCE!J1265) &gt;= 0, REPT(" ",SOURCE!$V$2-LEN(SOURCE!J1265)), "")&amp;
  " | "&amp; SOURCE!K1265&amp;      IF(SOURCE!$X$2-LEN(SOURCE!K1265) &gt;= 0, REPT(" ",SOURCE!$X$2-LEN(SOURCE!K1265)), "")&amp;
      "},"&amp;IF(SOURCE!L1265&lt;&gt;"",""&amp;SOURCE!L1265,"")
 )
)
)</f>
        <v>/* 1235 */  {fnHypergeometricR,             NOPARAM,                     "Hyper" STD_GAUSS_WHITE_L STD_GAUSS_BLACK_R,   "Hyper" STD_GAUSS_WHITE_L STD_GAUSS_BLACK_R,   (0 &lt;&lt; TAM_MAX_BITS) |     0, CAT_FNCT | SLS_ENABLED   | US_ENABLED  },</v>
      </c>
    </row>
    <row r="1266" spans="1:1">
      <c r="A1266" s="155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",SOURCE!$R$2-LEN(SOURCE!F1266)+2), "")&amp;"("&amp;
      SUBSTITUTE(TEXT(SOURCE!G1266,"??0"),"  ","")&amp;" &lt;&lt; TAM_MAX_BITS) |"&amp; IF(SOURCE!$S$2-3 &gt;= 0, REPT(" ",SOURCE!$S$2-5+4+1-1-LEN(SUBSTITUTE(SUBSTITUTE(TEXT(SOURCE!H1266,"????0"),"  ","")," ",""))), "")&amp;
      SUBSTITUTE(SUBSTITUTE(TEXT(SOURCE!H1266,"????0"),"  ","")," ","")&amp;","&amp; IF(SOURCE!$T$2-3 &gt;= 0, REPT(" ",SOURCE!$T$2-3-5), "")&amp;
      SOURCE!I1266&amp;" | "&amp; IF(SOURCE!$U$2-LEN(SOURCE!I1266) &gt;= 0, REPT(" ",SOURCE!$U$2-LEN(SOURCE!I1266)), "")&amp;
      SOURCE!J1266&amp;      IF(SOURCE!$V$2-LEN(SOURCE!J1266) &gt;= 0, REPT(" ",SOURCE!$V$2-LEN(SOURCE!J1266)), "")&amp;
  " | "&amp; SOURCE!K1266&amp;      IF(SOURCE!$X$2-LEN(SOURCE!K1266) &gt;= 0, REPT(" ",SOURCE!$X$2-LEN(SOURCE!K1266)), "")&amp;
      "},"&amp;IF(SOURCE!L1266&lt;&gt;"",""&amp;SOURCE!L1266,"")
 )
)
)</f>
        <v>/* 1236 */  {fnHypergeometricI,             NOPARAM,                     "Hyper" STD_SUP_MINUS_1,                       "Hyper" STD_SUP_MINUS_1,                       (0 &lt;&lt; TAM_MAX_BITS) |     0, CAT_FNCT | SLS_ENABLED   | US_ENABLED  },</v>
      </c>
    </row>
    <row r="1267" spans="1:1">
      <c r="A1267" s="155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",SOURCE!$R$2-LEN(SOURCE!F1267)+2), "")&amp;"("&amp;
      SUBSTITUTE(TEXT(SOURCE!G1267,"??0"),"  ","")&amp;" &lt;&lt; TAM_MAX_BITS) |"&amp; IF(SOURCE!$S$2-3 &gt;= 0, REPT(" ",SOURCE!$S$2-5+4+1-1-LEN(SUBSTITUTE(SUBSTITUTE(TEXT(SOURCE!H1267,"????0"),"  ","")," ",""))), "")&amp;
      SUBSTITUTE(SUBSTITUTE(TEXT(SOURCE!H1267,"????0"),"  ","")," ","")&amp;","&amp; IF(SOURCE!$T$2-3 &gt;= 0, REPT(" ",SOURCE!$T$2-3-5), "")&amp;
      SOURCE!I1267&amp;" | "&amp; IF(SOURCE!$U$2-LEN(SOURCE!I1267) &gt;= 0, REPT(" ",SOURCE!$U$2-LEN(SOURCE!I1267)), "")&amp;
      SOURCE!J1267&amp;      IF(SOURCE!$V$2-LEN(SOURCE!J1267) &gt;= 0, REPT(" ",SOURCE!$V$2-LEN(SOURCE!J1267)), "")&amp;
  " | "&amp; SOURCE!K1267&amp;      IF(SOURCE!$X$2-LEN(SOURCE!K1267) &gt;= 0, REPT(" ",SOURCE!$X$2-LEN(SOURCE!K1267)), "")&amp;
      "},"&amp;IF(SOURCE!L1267&lt;&gt;"",""&amp;SOURCE!L1267,"")
 )
)
)</f>
        <v>/* 1237 */  {itemToBeCoded,                 NOPARAM,                     "LgNrm:",                                      "LgNrm:",                                      (0 &lt;&lt; TAM_MAX_BITS) |     0, CAT_MENU | SLS_UNCHANGED | US_UNCHANGED},</v>
      </c>
    </row>
    <row r="1268" spans="1:1">
      <c r="A1268" s="155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",SOURCE!$R$2-LEN(SOURCE!F1268)+2), "")&amp;"("&amp;
      SUBSTITUTE(TEXT(SOURCE!G1268,"??0"),"  ","")&amp;" &lt;&lt; TAM_MAX_BITS) |"&amp; IF(SOURCE!$S$2-3 &gt;= 0, REPT(" ",SOURCE!$S$2-5+4+1-1-LEN(SUBSTITUTE(SUBSTITUTE(TEXT(SOURCE!H1268,"????0"),"  ","")," ",""))), "")&amp;
      SUBSTITUTE(SUBSTITUTE(TEXT(SOURCE!H1268,"????0"),"  ","")," ","")&amp;","&amp; IF(SOURCE!$T$2-3 &gt;= 0, REPT(" ",SOURCE!$T$2-3-5), "")&amp;
      SOURCE!I1268&amp;" | "&amp; IF(SOURCE!$U$2-LEN(SOURCE!I1268) &gt;= 0, REPT(" ",SOURCE!$U$2-LEN(SOURCE!I1268)), "")&amp;
      SOURCE!J1268&amp;      IF(SOURCE!$V$2-LEN(SOURCE!J1268) &gt;= 0, REPT(" ",SOURCE!$V$2-LEN(SOURCE!J1268)), "")&amp;
  " | "&amp; SOURCE!K1268&amp;      IF(SOURCE!$X$2-LEN(SOURCE!K1268) &gt;= 0, REPT(" ",SOURCE!$X$2-LEN(SOURCE!K1268)), "")&amp;
      "},"&amp;IF(SOURCE!L1268&lt;&gt;"",""&amp;SOURCE!L1268,"")
 )
)
)</f>
        <v>/* 1238 */  {fnLogNormalP,                  NOPARAM,                     "LgNrm" STD_SUB_p,                             "LgNrm" STD_SUB_p,                             (0 &lt;&lt; TAM_MAX_BITS) |     0, CAT_FNCT | SLS_ENABLED   | US_ENABLED  },</v>
      </c>
    </row>
    <row r="1269" spans="1:1">
      <c r="A1269" s="155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",SOURCE!$R$2-LEN(SOURCE!F1269)+2), "")&amp;"("&amp;
      SUBSTITUTE(TEXT(SOURCE!G1269,"??0"),"  ","")&amp;" &lt;&lt; TAM_MAX_BITS) |"&amp; IF(SOURCE!$S$2-3 &gt;= 0, REPT(" ",SOURCE!$S$2-5+4+1-1-LEN(SUBSTITUTE(SUBSTITUTE(TEXT(SOURCE!H1269,"????0"),"  ","")," ",""))), "")&amp;
      SUBSTITUTE(SUBSTITUTE(TEXT(SOURCE!H1269,"????0"),"  ","")," ","")&amp;","&amp; IF(SOURCE!$T$2-3 &gt;= 0, REPT(" ",SOURCE!$T$2-3-5), "")&amp;
      SOURCE!I1269&amp;" | "&amp; IF(SOURCE!$U$2-LEN(SOURCE!I1269) &gt;= 0, REPT(" ",SOURCE!$U$2-LEN(SOURCE!I1269)), "")&amp;
      SOURCE!J1269&amp;      IF(SOURCE!$V$2-LEN(SOURCE!J1269) &gt;= 0, REPT(" ",SOURCE!$V$2-LEN(SOURCE!J1269)), "")&amp;
  " | "&amp; SOURCE!K1269&amp;      IF(SOURCE!$X$2-LEN(SOURCE!K1269) &gt;= 0, REPT(" ",SOURCE!$X$2-LEN(SOURCE!K1269)), "")&amp;
      "},"&amp;IF(SOURCE!L1269&lt;&gt;"",""&amp;SOURCE!L1269,"")
 )
)
)</f>
        <v>/* 1239 */  {fnLogNormalL,                  NOPARAM,                     "LgNrm" STD_GAUSS_BLACK_L STD_GAUSS_WHITE_R,   "LgNrm" STD_GAUSS_BLACK_L STD_GAUSS_WHITE_R,   (0 &lt;&lt; TAM_MAX_BITS) |     0, CAT_FNCT | SLS_ENABLED   | US_ENABLED  },</v>
      </c>
    </row>
    <row r="1270" spans="1:1">
      <c r="A1270" s="155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",SOURCE!$R$2-LEN(SOURCE!F1270)+2), "")&amp;"("&amp;
      SUBSTITUTE(TEXT(SOURCE!G1270,"??0"),"  ","")&amp;" &lt;&lt; TAM_MAX_BITS) |"&amp; IF(SOURCE!$S$2-3 &gt;= 0, REPT(" ",SOURCE!$S$2-5+4+1-1-LEN(SUBSTITUTE(SUBSTITUTE(TEXT(SOURCE!H1270,"????0"),"  ","")," ",""))), "")&amp;
      SUBSTITUTE(SUBSTITUTE(TEXT(SOURCE!H1270,"????0"),"  ","")," ","")&amp;","&amp; IF(SOURCE!$T$2-3 &gt;= 0, REPT(" ",SOURCE!$T$2-3-5), "")&amp;
      SOURCE!I1270&amp;" | "&amp; IF(SOURCE!$U$2-LEN(SOURCE!I1270) &gt;= 0, REPT(" ",SOURCE!$U$2-LEN(SOURCE!I1270)), "")&amp;
      SOURCE!J1270&amp;      IF(SOURCE!$V$2-LEN(SOURCE!J1270) &gt;= 0, REPT(" ",SOURCE!$V$2-LEN(SOURCE!J1270)), "")&amp;
  " | "&amp; SOURCE!K1270&amp;      IF(SOURCE!$X$2-LEN(SOURCE!K1270) &gt;= 0, REPT(" ",SOURCE!$X$2-LEN(SOURCE!K1270)), "")&amp;
      "},"&amp;IF(SOURCE!L1270&lt;&gt;"",""&amp;SOURCE!L1270,"")
 )
)
)</f>
        <v>/* 1240 */  {fnLogNormalR,                  NOPARAM,                     "LgNrm" STD_GAUSS_WHITE_L STD_GAUSS_BLACK_R,   "LgNrm" STD_GAUSS_WHITE_L STD_GAUSS_BLACK_R,   (0 &lt;&lt; TAM_MAX_BITS) |     0, CAT_FNCT | SLS_ENABLED   | US_ENABLED  },</v>
      </c>
    </row>
    <row r="1271" spans="1:1">
      <c r="A1271" s="155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",SOURCE!$R$2-LEN(SOURCE!F1271)+2), "")&amp;"("&amp;
      SUBSTITUTE(TEXT(SOURCE!G1271,"??0"),"  ","")&amp;" &lt;&lt; TAM_MAX_BITS) |"&amp; IF(SOURCE!$S$2-3 &gt;= 0, REPT(" ",SOURCE!$S$2-5+4+1-1-LEN(SUBSTITUTE(SUBSTITUTE(TEXT(SOURCE!H1271,"????0"),"  ","")," ",""))), "")&amp;
      SUBSTITUTE(SUBSTITUTE(TEXT(SOURCE!H1271,"????0"),"  ","")," ","")&amp;","&amp; IF(SOURCE!$T$2-3 &gt;= 0, REPT(" ",SOURCE!$T$2-3-5), "")&amp;
      SOURCE!I1271&amp;" | "&amp; IF(SOURCE!$U$2-LEN(SOURCE!I1271) &gt;= 0, REPT(" ",SOURCE!$U$2-LEN(SOURCE!I1271)), "")&amp;
      SOURCE!J1271&amp;      IF(SOURCE!$V$2-LEN(SOURCE!J1271) &gt;= 0, REPT(" ",SOURCE!$V$2-LEN(SOURCE!J1271)), "")&amp;
  " | "&amp; SOURCE!K1271&amp;      IF(SOURCE!$X$2-LEN(SOURCE!K1271) &gt;= 0, REPT(" ",SOURCE!$X$2-LEN(SOURCE!K1271)), "")&amp;
      "},"&amp;IF(SOURCE!L1271&lt;&gt;"",""&amp;SOURCE!L1271,"")
 )
)
)</f>
        <v>/* 1241 */  {fnLogNormalI,                  NOPARAM,                     "LgNrm" STD_SUP_MINUS_1,                       "LgNrm" STD_SUP_MINUS_1,                       (0 &lt;&lt; TAM_MAX_BITS) |     0, CAT_FNCT | SLS_ENABLED   | US_ENABLED  },</v>
      </c>
    </row>
    <row r="1272" spans="1:1">
      <c r="A1272" s="155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",SOURCE!$R$2-LEN(SOURCE!F1272)+2), "")&amp;"("&amp;
      SUBSTITUTE(TEXT(SOURCE!G1272,"??0"),"  ","")&amp;" &lt;&lt; TAM_MAX_BITS) |"&amp; IF(SOURCE!$S$2-3 &gt;= 0, REPT(" ",SOURCE!$S$2-5+4+1-1-LEN(SUBSTITUTE(SUBSTITUTE(TEXT(SOURCE!H1272,"????0"),"  ","")," ",""))), "")&amp;
      SUBSTITUTE(SUBSTITUTE(TEXT(SOURCE!H1272,"????0"),"  ","")," ","")&amp;","&amp; IF(SOURCE!$T$2-3 &gt;= 0, REPT(" ",SOURCE!$T$2-3-5), "")&amp;
      SOURCE!I1272&amp;" | "&amp; IF(SOURCE!$U$2-LEN(SOURCE!I1272) &gt;= 0, REPT(" ",SOURCE!$U$2-LEN(SOURCE!I1272)), "")&amp;
      SOURCE!J1272&amp;      IF(SOURCE!$V$2-LEN(SOURCE!J1272) &gt;= 0, REPT(" ",SOURCE!$V$2-LEN(SOURCE!J1272)), "")&amp;
  " | "&amp; SOURCE!K1272&amp;      IF(SOURCE!$X$2-LEN(SOURCE!K1272) &gt;= 0, REPT(" ",SOURCE!$X$2-LEN(SOURCE!K1272)), "")&amp;
      "},"&amp;IF(SOURCE!L1272&lt;&gt;"",""&amp;SOURCE!L1272,"")
 )
)
)</f>
        <v>/* 1242 */  {itemToBeCoded,                 NOPARAM,                     "Logis:",                                      "Logis:",                                      (0 &lt;&lt; TAM_MAX_BITS) |     0, CAT_MENU | SLS_UNCHANGED | US_UNCHANGED},</v>
      </c>
    </row>
    <row r="1273" spans="1:1">
      <c r="A1273" s="155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",SOURCE!$R$2-LEN(SOURCE!F1273)+2), "")&amp;"("&amp;
      SUBSTITUTE(TEXT(SOURCE!G1273,"??0"),"  ","")&amp;" &lt;&lt; TAM_MAX_BITS) |"&amp; IF(SOURCE!$S$2-3 &gt;= 0, REPT(" ",SOURCE!$S$2-5+4+1-1-LEN(SUBSTITUTE(SUBSTITUTE(TEXT(SOURCE!H1273,"????0"),"  ","")," ",""))), "")&amp;
      SUBSTITUTE(SUBSTITUTE(TEXT(SOURCE!H1273,"????0"),"  ","")," ","")&amp;","&amp; IF(SOURCE!$T$2-3 &gt;= 0, REPT(" ",SOURCE!$T$2-3-5), "")&amp;
      SOURCE!I1273&amp;" | "&amp; IF(SOURCE!$U$2-LEN(SOURCE!I1273) &gt;= 0, REPT(" ",SOURCE!$U$2-LEN(SOURCE!I1273)), "")&amp;
      SOURCE!J1273&amp;      IF(SOURCE!$V$2-LEN(SOURCE!J1273) &gt;= 0, REPT(" ",SOURCE!$V$2-LEN(SOURCE!J1273)), "")&amp;
  " | "&amp; SOURCE!K1273&amp;      IF(SOURCE!$X$2-LEN(SOURCE!K1273) &gt;= 0, REPT(" ",SOURCE!$X$2-LEN(SOURCE!K1273)), "")&amp;
      "},"&amp;IF(SOURCE!L1273&lt;&gt;"",""&amp;SOURCE!L1273,"")
 )
)
)</f>
        <v>/* 1243 */  {fnLogisticP,                   NOPARAM,                     "Logis" STD_SUB_p,                             "Logis" STD_SUB_p,                             (0 &lt;&lt; TAM_MAX_BITS) |     0, CAT_FNCT | SLS_ENABLED   | US_ENABLED  },</v>
      </c>
    </row>
    <row r="1274" spans="1:1">
      <c r="A1274" s="155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",SOURCE!$R$2-LEN(SOURCE!F1274)+2), "")&amp;"("&amp;
      SUBSTITUTE(TEXT(SOURCE!G1274,"??0"),"  ","")&amp;" &lt;&lt; TAM_MAX_BITS) |"&amp; IF(SOURCE!$S$2-3 &gt;= 0, REPT(" ",SOURCE!$S$2-5+4+1-1-LEN(SUBSTITUTE(SUBSTITUTE(TEXT(SOURCE!H1274,"????0"),"  ","")," ",""))), "")&amp;
      SUBSTITUTE(SUBSTITUTE(TEXT(SOURCE!H1274,"????0"),"  ","")," ","")&amp;","&amp; IF(SOURCE!$T$2-3 &gt;= 0, REPT(" ",SOURCE!$T$2-3-5), "")&amp;
      SOURCE!I1274&amp;" | "&amp; IF(SOURCE!$U$2-LEN(SOURCE!I1274) &gt;= 0, REPT(" ",SOURCE!$U$2-LEN(SOURCE!I1274)), "")&amp;
      SOURCE!J1274&amp;      IF(SOURCE!$V$2-LEN(SOURCE!J1274) &gt;= 0, REPT(" ",SOURCE!$V$2-LEN(SOURCE!J1274)), "")&amp;
  " | "&amp; SOURCE!K1274&amp;      IF(SOURCE!$X$2-LEN(SOURCE!K1274) &gt;= 0, REPT(" ",SOURCE!$X$2-LEN(SOURCE!K1274)), "")&amp;
      "},"&amp;IF(SOURCE!L1274&lt;&gt;"",""&amp;SOURCE!L1274,"")
 )
)
)</f>
        <v>/* 1244 */  {fnLogisticL,                   NOPARAM,                     "Logis" STD_GAUSS_BLACK_L STD_GAUSS_WHITE_R,   "Logis" STD_GAUSS_BLACK_L STD_GAUSS_WHITE_R,   (0 &lt;&lt; TAM_MAX_BITS) |     0, CAT_FNCT | SLS_ENABLED   | US_ENABLED  },</v>
      </c>
    </row>
    <row r="1275" spans="1:1">
      <c r="A1275" s="155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",SOURCE!$R$2-LEN(SOURCE!F1275)+2), "")&amp;"("&amp;
      SUBSTITUTE(TEXT(SOURCE!G1275,"??0"),"  ","")&amp;" &lt;&lt; TAM_MAX_BITS) |"&amp; IF(SOURCE!$S$2-3 &gt;= 0, REPT(" ",SOURCE!$S$2-5+4+1-1-LEN(SUBSTITUTE(SUBSTITUTE(TEXT(SOURCE!H1275,"????0"),"  ","")," ",""))), "")&amp;
      SUBSTITUTE(SUBSTITUTE(TEXT(SOURCE!H1275,"????0"),"  ","")," ","")&amp;","&amp; IF(SOURCE!$T$2-3 &gt;= 0, REPT(" ",SOURCE!$T$2-3-5), "")&amp;
      SOURCE!I1275&amp;" | "&amp; IF(SOURCE!$U$2-LEN(SOURCE!I1275) &gt;= 0, REPT(" ",SOURCE!$U$2-LEN(SOURCE!I1275)), "")&amp;
      SOURCE!J1275&amp;      IF(SOURCE!$V$2-LEN(SOURCE!J1275) &gt;= 0, REPT(" ",SOURCE!$V$2-LEN(SOURCE!J1275)), "")&amp;
  " | "&amp; SOURCE!K1275&amp;      IF(SOURCE!$X$2-LEN(SOURCE!K1275) &gt;= 0, REPT(" ",SOURCE!$X$2-LEN(SOURCE!K1275)), "")&amp;
      "},"&amp;IF(SOURCE!L1275&lt;&gt;"",""&amp;SOURCE!L1275,"")
 )
)
)</f>
        <v>/* 1245 */  {fnLogisticR,                   NOPARAM,                     "Logis" STD_GAUSS_WHITE_L STD_GAUSS_BLACK_R,   "Logis" STD_GAUSS_WHITE_L STD_GAUSS_BLACK_R,   (0 &lt;&lt; TAM_MAX_BITS) |     0, CAT_FNCT | SLS_ENABLED   | US_ENABLED  },</v>
      </c>
    </row>
    <row r="1276" spans="1:1">
      <c r="A1276" s="155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",SOURCE!$R$2-LEN(SOURCE!F1276)+2), "")&amp;"("&amp;
      SUBSTITUTE(TEXT(SOURCE!G1276,"??0"),"  ","")&amp;" &lt;&lt; TAM_MAX_BITS) |"&amp; IF(SOURCE!$S$2-3 &gt;= 0, REPT(" ",SOURCE!$S$2-5+4+1-1-LEN(SUBSTITUTE(SUBSTITUTE(TEXT(SOURCE!H1276,"????0"),"  ","")," ",""))), "")&amp;
      SUBSTITUTE(SUBSTITUTE(TEXT(SOURCE!H1276,"????0"),"  ","")," ","")&amp;","&amp; IF(SOURCE!$T$2-3 &gt;= 0, REPT(" ",SOURCE!$T$2-3-5), "")&amp;
      SOURCE!I1276&amp;" | "&amp; IF(SOURCE!$U$2-LEN(SOURCE!I1276) &gt;= 0, REPT(" ",SOURCE!$U$2-LEN(SOURCE!I1276)), "")&amp;
      SOURCE!J1276&amp;      IF(SOURCE!$V$2-LEN(SOURCE!J1276) &gt;= 0, REPT(" ",SOURCE!$V$2-LEN(SOURCE!J1276)), "")&amp;
  " | "&amp; SOURCE!K1276&amp;      IF(SOURCE!$X$2-LEN(SOURCE!K1276) &gt;= 0, REPT(" ",SOURCE!$X$2-LEN(SOURCE!K1276)), "")&amp;
      "},"&amp;IF(SOURCE!L1276&lt;&gt;"",""&amp;SOURCE!L1276,"")
 )
)
)</f>
        <v>/* 1246 */  {fnLogisticI,                   NOPARAM,                     "Logis" STD_SUP_MINUS_1,                       "Logis" STD_SUP_MINUS_1,                       (0 &lt;&lt; TAM_MAX_BITS) |     0, CAT_FNCT | SLS_ENABLED   | US_ENABLED  },</v>
      </c>
    </row>
    <row r="1277" spans="1:1">
      <c r="A1277" s="155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",SOURCE!$R$2-LEN(SOURCE!F1277)+2), "")&amp;"("&amp;
      SUBSTITUTE(TEXT(SOURCE!G1277,"??0"),"  ","")&amp;" &lt;&lt; TAM_MAX_BITS) |"&amp; IF(SOURCE!$S$2-3 &gt;= 0, REPT(" ",SOURCE!$S$2-5+4+1-1-LEN(SUBSTITUTE(SUBSTITUTE(TEXT(SOURCE!H1277,"????0"),"  ","")," ",""))), "")&amp;
      SUBSTITUTE(SUBSTITUTE(TEXT(SOURCE!H1277,"????0"),"  ","")," ","")&amp;","&amp; IF(SOURCE!$T$2-3 &gt;= 0, REPT(" ",SOURCE!$T$2-3-5), "")&amp;
      SOURCE!I1277&amp;" | "&amp; IF(SOURCE!$U$2-LEN(SOURCE!I1277) &gt;= 0, REPT(" ",SOURCE!$U$2-LEN(SOURCE!I1277)), "")&amp;
      SOURCE!J1277&amp;      IF(SOURCE!$V$2-LEN(SOURCE!J1277) &gt;= 0, REPT(" ",SOURCE!$V$2-LEN(SOURCE!J1277)), "")&amp;
  " | "&amp; SOURCE!K1277&amp;      IF(SOURCE!$X$2-LEN(SOURCE!K1277) &gt;= 0, REPT(" ",SOURCE!$X$2-LEN(SOURCE!K1277)), "")&amp;
      "},"&amp;IF(SOURCE!L1277&lt;&gt;"",""&amp;SOURCE!L1277,"")
 )
)
)</f>
        <v>/* 1247 */  {itemToBeCoded,                 NOPARAM,                     "NBin:",                                       "NBin:",                                       (0 &lt;&lt; TAM_MAX_BITS) |     0, CAT_MENU | SLS_UNCHANGED | US_UNCHANGED},</v>
      </c>
    </row>
    <row r="1278" spans="1:1">
      <c r="A1278" s="155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",SOURCE!$R$2-LEN(SOURCE!F1278)+2), "")&amp;"("&amp;
      SUBSTITUTE(TEXT(SOURCE!G1278,"??0"),"  ","")&amp;" &lt;&lt; TAM_MAX_BITS) |"&amp; IF(SOURCE!$S$2-3 &gt;= 0, REPT(" ",SOURCE!$S$2-5+4+1-1-LEN(SUBSTITUTE(SUBSTITUTE(TEXT(SOURCE!H1278,"????0"),"  ","")," ",""))), "")&amp;
      SUBSTITUTE(SUBSTITUTE(TEXT(SOURCE!H1278,"????0"),"  ","")," ","")&amp;","&amp; IF(SOURCE!$T$2-3 &gt;= 0, REPT(" ",SOURCE!$T$2-3-5), "")&amp;
      SOURCE!I1278&amp;" | "&amp; IF(SOURCE!$U$2-LEN(SOURCE!I1278) &gt;= 0, REPT(" ",SOURCE!$U$2-LEN(SOURCE!I1278)), "")&amp;
      SOURCE!J1278&amp;      IF(SOURCE!$V$2-LEN(SOURCE!J1278) &gt;= 0, REPT(" ",SOURCE!$V$2-LEN(SOURCE!J1278)), "")&amp;
  " | "&amp; SOURCE!K1278&amp;      IF(SOURCE!$X$2-LEN(SOURCE!K1278) &gt;= 0, REPT(" ",SOURCE!$X$2-LEN(SOURCE!K1278)), "")&amp;
      "},"&amp;IF(SOURCE!L1278&lt;&gt;"",""&amp;SOURCE!L1278,"")
 )
)
)</f>
        <v>/* 1248 */  {fnNegBinomialP,                NOPARAM,                     "NBin" STD_SUB_p,                              "NBin" STD_SUB_p,                              (0 &lt;&lt; TAM_MAX_BITS) |     0, CAT_FNCT | SLS_ENABLED   | US_ENABLED  },</v>
      </c>
    </row>
    <row r="1279" spans="1:1">
      <c r="A1279" s="155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",SOURCE!$R$2-LEN(SOURCE!F1279)+2), "")&amp;"("&amp;
      SUBSTITUTE(TEXT(SOURCE!G1279,"??0"),"  ","")&amp;" &lt;&lt; TAM_MAX_BITS) |"&amp; IF(SOURCE!$S$2-3 &gt;= 0, REPT(" ",SOURCE!$S$2-5+4+1-1-LEN(SUBSTITUTE(SUBSTITUTE(TEXT(SOURCE!H1279,"????0"),"  ","")," ",""))), "")&amp;
      SUBSTITUTE(SUBSTITUTE(TEXT(SOURCE!H1279,"????0"),"  ","")," ","")&amp;","&amp; IF(SOURCE!$T$2-3 &gt;= 0, REPT(" ",SOURCE!$T$2-3-5), "")&amp;
      SOURCE!I1279&amp;" | "&amp; IF(SOURCE!$U$2-LEN(SOURCE!I1279) &gt;= 0, REPT(" ",SOURCE!$U$2-LEN(SOURCE!I1279)), "")&amp;
      SOURCE!J1279&amp;      IF(SOURCE!$V$2-LEN(SOURCE!J1279) &gt;= 0, REPT(" ",SOURCE!$V$2-LEN(SOURCE!J1279)), "")&amp;
  " | "&amp; SOURCE!K1279&amp;      IF(SOURCE!$X$2-LEN(SOURCE!K1279) &gt;= 0, REPT(" ",SOURCE!$X$2-LEN(SOURCE!K1279)), "")&amp;
      "},"&amp;IF(SOURCE!L1279&lt;&gt;"",""&amp;SOURCE!L1279,"")
 )
)
)</f>
        <v>/* 1249 */  {fnNegBinomialL,                NOPARAM,                     "NBin" STD_GAUSS_BLACK_L STD_GAUSS_WHITE_R,    "NBin" STD_GAUSS_BLACK_L STD_GAUSS_WHITE_R,    (0 &lt;&lt; TAM_MAX_BITS) |     0, CAT_FNCT | SLS_ENABLED   | US_ENABLED  },</v>
      </c>
    </row>
    <row r="1280" spans="1:1">
      <c r="A1280" s="155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",SOURCE!$R$2-LEN(SOURCE!F1280)+2), "")&amp;"("&amp;
      SUBSTITUTE(TEXT(SOURCE!G1280,"??0"),"  ","")&amp;" &lt;&lt; TAM_MAX_BITS) |"&amp; IF(SOURCE!$S$2-3 &gt;= 0, REPT(" ",SOURCE!$S$2-5+4+1-1-LEN(SUBSTITUTE(SUBSTITUTE(TEXT(SOURCE!H1280,"????0"),"  ","")," ",""))), "")&amp;
      SUBSTITUTE(SUBSTITUTE(TEXT(SOURCE!H1280,"????0"),"  ","")," ","")&amp;","&amp; IF(SOURCE!$T$2-3 &gt;= 0, REPT(" ",SOURCE!$T$2-3-5), "")&amp;
      SOURCE!I1280&amp;" | "&amp; IF(SOURCE!$U$2-LEN(SOURCE!I1280) &gt;= 0, REPT(" ",SOURCE!$U$2-LEN(SOURCE!I1280)), "")&amp;
      SOURCE!J1280&amp;      IF(SOURCE!$V$2-LEN(SOURCE!J1280) &gt;= 0, REPT(" ",SOURCE!$V$2-LEN(SOURCE!J1280)), "")&amp;
  " | "&amp; SOURCE!K1280&amp;      IF(SOURCE!$X$2-LEN(SOURCE!K1280) &gt;= 0, REPT(" ",SOURCE!$X$2-LEN(SOURCE!K1280)), "")&amp;
      "},"&amp;IF(SOURCE!L1280&lt;&gt;"",""&amp;SOURCE!L1280,"")
 )
)
)</f>
        <v>/* 1250 */  {fnNegBinomialR,                NOPARAM,                     "NBin" STD_GAUSS_WHITE_L STD_GAUSS_BLACK_R,    "NBin" STD_GAUSS_WHITE_L STD_GAUSS_BLACK_R,    (0 &lt;&lt; TAM_MAX_BITS) |     0, CAT_FNCT | SLS_ENABLED   | US_ENABLED  },</v>
      </c>
    </row>
    <row r="1281" spans="1:1">
      <c r="A1281" s="155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",SOURCE!$R$2-LEN(SOURCE!F1281)+2), "")&amp;"("&amp;
      SUBSTITUTE(TEXT(SOURCE!G1281,"??0"),"  ","")&amp;" &lt;&lt; TAM_MAX_BITS) |"&amp; IF(SOURCE!$S$2-3 &gt;= 0, REPT(" ",SOURCE!$S$2-5+4+1-1-LEN(SUBSTITUTE(SUBSTITUTE(TEXT(SOURCE!H1281,"????0"),"  ","")," ",""))), "")&amp;
      SUBSTITUTE(SUBSTITUTE(TEXT(SOURCE!H1281,"????0"),"  ","")," ","")&amp;","&amp; IF(SOURCE!$T$2-3 &gt;= 0, REPT(" ",SOURCE!$T$2-3-5), "")&amp;
      SOURCE!I1281&amp;" | "&amp; IF(SOURCE!$U$2-LEN(SOURCE!I1281) &gt;= 0, REPT(" ",SOURCE!$U$2-LEN(SOURCE!I1281)), "")&amp;
      SOURCE!J1281&amp;      IF(SOURCE!$V$2-LEN(SOURCE!J1281) &gt;= 0, REPT(" ",SOURCE!$V$2-LEN(SOURCE!J1281)), "")&amp;
  " | "&amp; SOURCE!K1281&amp;      IF(SOURCE!$X$2-LEN(SOURCE!K1281) &gt;= 0, REPT(" ",SOURCE!$X$2-LEN(SOURCE!K1281)), "")&amp;
      "},"&amp;IF(SOURCE!L1281&lt;&gt;"",""&amp;SOURCE!L1281,"")
 )
)
)</f>
        <v>/* 1251 */  {fnNegBinomialI,                NOPARAM,                     "NBin" STD_SUP_MINUS_1,                        "NBin" STD_SUP_MINUS_1,                        (0 &lt;&lt; TAM_MAX_BITS) |     0, CAT_FNCT | SLS_ENABLED   | US_ENABLED  },</v>
      </c>
    </row>
    <row r="1282" spans="1:1">
      <c r="A1282" s="155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",SOURCE!$R$2-LEN(SOURCE!F1282)+2), "")&amp;"("&amp;
      SUBSTITUTE(TEXT(SOURCE!G1282,"??0"),"  ","")&amp;" &lt;&lt; TAM_MAX_BITS) |"&amp; IF(SOURCE!$S$2-3 &gt;= 0, REPT(" ",SOURCE!$S$2-5+4+1-1-LEN(SUBSTITUTE(SUBSTITUTE(TEXT(SOURCE!H1282,"????0"),"  ","")," ",""))), "")&amp;
      SUBSTITUTE(SUBSTITUTE(TEXT(SOURCE!H1282,"????0"),"  ","")," ","")&amp;","&amp; IF(SOURCE!$T$2-3 &gt;= 0, REPT(" ",SOURCE!$T$2-3-5), "")&amp;
      SOURCE!I1282&amp;" | "&amp; IF(SOURCE!$U$2-LEN(SOURCE!I1282) &gt;= 0, REPT(" ",SOURCE!$U$2-LEN(SOURCE!I1282)), "")&amp;
      SOURCE!J1282&amp;      IF(SOURCE!$V$2-LEN(SOURCE!J1282) &gt;= 0, REPT(" ",SOURCE!$V$2-LEN(SOURCE!J1282)), "")&amp;
  " | "&amp; SOURCE!K1282&amp;      IF(SOURCE!$X$2-LEN(SOURCE!K1282) &gt;= 0, REPT(" ",SOURCE!$X$2-LEN(SOURCE!K1282)), "")&amp;
      "},"&amp;IF(SOURCE!L1282&lt;&gt;"",""&amp;SOURCE!L1282,"")
 )
)
)</f>
        <v>/* 1252 */  {itemToBeCoded,                 NOPARAM,                     "Norml:",                                      "Norml:",                                      (0 &lt;&lt; TAM_MAX_BITS) |     0, CAT_MENU | SLS_UNCHANGED | US_UNCHANGED},</v>
      </c>
    </row>
    <row r="1283" spans="1:1">
      <c r="A1283" s="155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",SOURCE!$R$2-LEN(SOURCE!F1283)+2), "")&amp;"("&amp;
      SUBSTITUTE(TEXT(SOURCE!G1283,"??0"),"  ","")&amp;" &lt;&lt; TAM_MAX_BITS) |"&amp; IF(SOURCE!$S$2-3 &gt;= 0, REPT(" ",SOURCE!$S$2-5+4+1-1-LEN(SUBSTITUTE(SUBSTITUTE(TEXT(SOURCE!H1283,"????0"),"  ","")," ",""))), "")&amp;
      SUBSTITUTE(SUBSTITUTE(TEXT(SOURCE!H1283,"????0"),"  ","")," ","")&amp;","&amp; IF(SOURCE!$T$2-3 &gt;= 0, REPT(" ",SOURCE!$T$2-3-5), "")&amp;
      SOURCE!I1283&amp;" | "&amp; IF(SOURCE!$U$2-LEN(SOURCE!I1283) &gt;= 0, REPT(" ",SOURCE!$U$2-LEN(SOURCE!I1283)), "")&amp;
      SOURCE!J1283&amp;      IF(SOURCE!$V$2-LEN(SOURCE!J1283) &gt;= 0, REPT(" ",SOURCE!$V$2-LEN(SOURCE!J1283)), "")&amp;
  " | "&amp; SOURCE!K1283&amp;      IF(SOURCE!$X$2-LEN(SOURCE!K1283) &gt;= 0, REPT(" ",SOURCE!$X$2-LEN(SOURCE!K1283)), "")&amp;
      "},"&amp;IF(SOURCE!L1283&lt;&gt;"",""&amp;SOURCE!L1283,"")
 )
)
)</f>
        <v>/* 1253 */  {fnNormalP,                     NOPARAM,                     "Norml" STD_SUB_p,                             "Norml" STD_SUB_p,                             (0 &lt;&lt; TAM_MAX_BITS) |     0, CAT_FNCT | SLS_ENABLED   | US_ENABLED  },</v>
      </c>
    </row>
    <row r="1284" spans="1:1">
      <c r="A1284" s="155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",SOURCE!$R$2-LEN(SOURCE!F1284)+2), "")&amp;"("&amp;
      SUBSTITUTE(TEXT(SOURCE!G1284,"??0"),"  ","")&amp;" &lt;&lt; TAM_MAX_BITS) |"&amp; IF(SOURCE!$S$2-3 &gt;= 0, REPT(" ",SOURCE!$S$2-5+4+1-1-LEN(SUBSTITUTE(SUBSTITUTE(TEXT(SOURCE!H1284,"????0"),"  ","")," ",""))), "")&amp;
      SUBSTITUTE(SUBSTITUTE(TEXT(SOURCE!H1284,"????0"),"  ","")," ","")&amp;","&amp; IF(SOURCE!$T$2-3 &gt;= 0, REPT(" ",SOURCE!$T$2-3-5), "")&amp;
      SOURCE!I1284&amp;" | "&amp; IF(SOURCE!$U$2-LEN(SOURCE!I1284) &gt;= 0, REPT(" ",SOURCE!$U$2-LEN(SOURCE!I1284)), "")&amp;
      SOURCE!J1284&amp;      IF(SOURCE!$V$2-LEN(SOURCE!J1284) &gt;= 0, REPT(" ",SOURCE!$V$2-LEN(SOURCE!J1284)), "")&amp;
  " | "&amp; SOURCE!K1284&amp;      IF(SOURCE!$X$2-LEN(SOURCE!K1284) &gt;= 0, REPT(" ",SOURCE!$X$2-LEN(SOURCE!K1284)), "")&amp;
      "},"&amp;IF(SOURCE!L1284&lt;&gt;"",""&amp;SOURCE!L1284,"")
 )
)
)</f>
        <v>/* 1254 */  {fnNormalL,                     NOPARAM,                     "Norml" STD_GAUSS_BLACK_L STD_GAUSS_WHITE_R,   "Norml" STD_GAUSS_BLACK_L STD_GAUSS_WHITE_R,   (0 &lt;&lt; TAM_MAX_BITS) |     0, CAT_FNCT | SLS_ENABLED   | US_ENABLED  },</v>
      </c>
    </row>
    <row r="1285" spans="1:1">
      <c r="A1285" s="155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",SOURCE!$R$2-LEN(SOURCE!F1285)+2), "")&amp;"("&amp;
      SUBSTITUTE(TEXT(SOURCE!G1285,"??0"),"  ","")&amp;" &lt;&lt; TAM_MAX_BITS) |"&amp; IF(SOURCE!$S$2-3 &gt;= 0, REPT(" ",SOURCE!$S$2-5+4+1-1-LEN(SUBSTITUTE(SUBSTITUTE(TEXT(SOURCE!H1285,"????0"),"  ","")," ",""))), "")&amp;
      SUBSTITUTE(SUBSTITUTE(TEXT(SOURCE!H1285,"????0"),"  ","")," ","")&amp;","&amp; IF(SOURCE!$T$2-3 &gt;= 0, REPT(" ",SOURCE!$T$2-3-5), "")&amp;
      SOURCE!I1285&amp;" | "&amp; IF(SOURCE!$U$2-LEN(SOURCE!I1285) &gt;= 0, REPT(" ",SOURCE!$U$2-LEN(SOURCE!I1285)), "")&amp;
      SOURCE!J1285&amp;      IF(SOURCE!$V$2-LEN(SOURCE!J1285) &gt;= 0, REPT(" ",SOURCE!$V$2-LEN(SOURCE!J1285)), "")&amp;
  " | "&amp; SOURCE!K1285&amp;      IF(SOURCE!$X$2-LEN(SOURCE!K1285) &gt;= 0, REPT(" ",SOURCE!$X$2-LEN(SOURCE!K1285)), "")&amp;
      "},"&amp;IF(SOURCE!L1285&lt;&gt;"",""&amp;SOURCE!L1285,"")
 )
)
)</f>
        <v>/* 1255 */  {fnNormalR,                     NOPARAM,                     "Norml" STD_GAUSS_WHITE_L STD_GAUSS_BLACK_R,   "Norml" STD_GAUSS_WHITE_L STD_GAUSS_BLACK_R,   (0 &lt;&lt; TAM_MAX_BITS) |     0, CAT_FNCT | SLS_ENABLED   | US_ENABLED  },</v>
      </c>
    </row>
    <row r="1286" spans="1:1">
      <c r="A1286" s="155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",SOURCE!$R$2-LEN(SOURCE!F1286)+2), "")&amp;"("&amp;
      SUBSTITUTE(TEXT(SOURCE!G1286,"??0"),"  ","")&amp;" &lt;&lt; TAM_MAX_BITS) |"&amp; IF(SOURCE!$S$2-3 &gt;= 0, REPT(" ",SOURCE!$S$2-5+4+1-1-LEN(SUBSTITUTE(SUBSTITUTE(TEXT(SOURCE!H1286,"????0"),"  ","")," ",""))), "")&amp;
      SUBSTITUTE(SUBSTITUTE(TEXT(SOURCE!H1286,"????0"),"  ","")," ","")&amp;","&amp; IF(SOURCE!$T$2-3 &gt;= 0, REPT(" ",SOURCE!$T$2-3-5), "")&amp;
      SOURCE!I1286&amp;" | "&amp; IF(SOURCE!$U$2-LEN(SOURCE!I1286) &gt;= 0, REPT(" ",SOURCE!$U$2-LEN(SOURCE!I1286)), "")&amp;
      SOURCE!J1286&amp;      IF(SOURCE!$V$2-LEN(SOURCE!J1286) &gt;= 0, REPT(" ",SOURCE!$V$2-LEN(SOURCE!J1286)), "")&amp;
  " | "&amp; SOURCE!K1286&amp;      IF(SOURCE!$X$2-LEN(SOURCE!K1286) &gt;= 0, REPT(" ",SOURCE!$X$2-LEN(SOURCE!K1286)), "")&amp;
      "},"&amp;IF(SOURCE!L1286&lt;&gt;"",""&amp;SOURCE!L1286,"")
 )
)
)</f>
        <v>/* 1256 */  {fnNormalI,                     NOPARAM,                     "Norml" STD_SUP_MINUS_1,                       "Norml" STD_SUP_MINUS_1,                       (0 &lt;&lt; TAM_MAX_BITS) |     0, CAT_FNCT | SLS_ENABLED   | US_ENABLED  },</v>
      </c>
    </row>
    <row r="1287" spans="1:1">
      <c r="A1287" s="155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",SOURCE!$R$2-LEN(SOURCE!F1287)+2), "")&amp;"("&amp;
      SUBSTITUTE(TEXT(SOURCE!G1287,"??0"),"  ","")&amp;" &lt;&lt; TAM_MAX_BITS) |"&amp; IF(SOURCE!$S$2-3 &gt;= 0, REPT(" ",SOURCE!$S$2-5+4+1-1-LEN(SUBSTITUTE(SUBSTITUTE(TEXT(SOURCE!H1287,"????0"),"  ","")," ",""))), "")&amp;
      SUBSTITUTE(SUBSTITUTE(TEXT(SOURCE!H1287,"????0"),"  ","")," ","")&amp;","&amp; IF(SOURCE!$T$2-3 &gt;= 0, REPT(" ",SOURCE!$T$2-3-5), "")&amp;
      SOURCE!I1287&amp;" | "&amp; IF(SOURCE!$U$2-LEN(SOURCE!I1287) &gt;= 0, REPT(" ",SOURCE!$U$2-LEN(SOURCE!I1287)), "")&amp;
      SOURCE!J1287&amp;      IF(SOURCE!$V$2-LEN(SOURCE!J1287) &gt;= 0, REPT(" ",SOURCE!$V$2-LEN(SOURCE!J1287)), "")&amp;
  " | "&amp; SOURCE!K1287&amp;      IF(SOURCE!$X$2-LEN(SOURCE!K1287) &gt;= 0, REPT(" ",SOURCE!$X$2-LEN(SOURCE!K1287)), "")&amp;
      "},"&amp;IF(SOURCE!L1287&lt;&gt;"",""&amp;SOURCE!L1287,"")
 )
)
)</f>
        <v>/* 1257 */  {itemToBeCoded,                 NOPARAM,                     "Poiss:",                                      "Poiss:",                                      (0 &lt;&lt; TAM_MAX_BITS) |     0, CAT_MENU | SLS_UNCHANGED | US_UNCHANGED},</v>
      </c>
    </row>
    <row r="1288" spans="1:1">
      <c r="A1288" s="155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",SOURCE!$R$2-LEN(SOURCE!F1288)+2), "")&amp;"("&amp;
      SUBSTITUTE(TEXT(SOURCE!G1288,"??0"),"  ","")&amp;" &lt;&lt; TAM_MAX_BITS) |"&amp; IF(SOURCE!$S$2-3 &gt;= 0, REPT(" ",SOURCE!$S$2-5+4+1-1-LEN(SUBSTITUTE(SUBSTITUTE(TEXT(SOURCE!H1288,"????0"),"  ","")," ",""))), "")&amp;
      SUBSTITUTE(SUBSTITUTE(TEXT(SOURCE!H1288,"????0"),"  ","")," ","")&amp;","&amp; IF(SOURCE!$T$2-3 &gt;= 0, REPT(" ",SOURCE!$T$2-3-5), "")&amp;
      SOURCE!I1288&amp;" | "&amp; IF(SOURCE!$U$2-LEN(SOURCE!I1288) &gt;= 0, REPT(" ",SOURCE!$U$2-LEN(SOURCE!I1288)), "")&amp;
      SOURCE!J1288&amp;      IF(SOURCE!$V$2-LEN(SOURCE!J1288) &gt;= 0, REPT(" ",SOURCE!$V$2-LEN(SOURCE!J1288)), "")&amp;
  " | "&amp; SOURCE!K1288&amp;      IF(SOURCE!$X$2-LEN(SOURCE!K1288) &gt;= 0, REPT(" ",SOURCE!$X$2-LEN(SOURCE!K1288)), "")&amp;
      "},"&amp;IF(SOURCE!L1288&lt;&gt;"",""&amp;SOURCE!L1288,"")
 )
)
)</f>
        <v>/* 1258 */  {fnPoissonP,                    NOPARAM,                     "Poiss" STD_SUB_p,                             "Poiss" STD_SUB_p,                             (0 &lt;&lt; TAM_MAX_BITS) |     0, CAT_FNCT | SLS_ENABLED   | US_ENABLED  },</v>
      </c>
    </row>
    <row r="1289" spans="1:1">
      <c r="A1289" s="155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",SOURCE!$R$2-LEN(SOURCE!F1289)+2), "")&amp;"("&amp;
      SUBSTITUTE(TEXT(SOURCE!G1289,"??0"),"  ","")&amp;" &lt;&lt; TAM_MAX_BITS) |"&amp; IF(SOURCE!$S$2-3 &gt;= 0, REPT(" ",SOURCE!$S$2-5+4+1-1-LEN(SUBSTITUTE(SUBSTITUTE(TEXT(SOURCE!H1289,"????0"),"  ","")," ",""))), "")&amp;
      SUBSTITUTE(SUBSTITUTE(TEXT(SOURCE!H1289,"????0"),"  ","")," ","")&amp;","&amp; IF(SOURCE!$T$2-3 &gt;= 0, REPT(" ",SOURCE!$T$2-3-5), "")&amp;
      SOURCE!I1289&amp;" | "&amp; IF(SOURCE!$U$2-LEN(SOURCE!I1289) &gt;= 0, REPT(" ",SOURCE!$U$2-LEN(SOURCE!I1289)), "")&amp;
      SOURCE!J1289&amp;      IF(SOURCE!$V$2-LEN(SOURCE!J1289) &gt;= 0, REPT(" ",SOURCE!$V$2-LEN(SOURCE!J1289)), "")&amp;
  " | "&amp; SOURCE!K1289&amp;      IF(SOURCE!$X$2-LEN(SOURCE!K1289) &gt;= 0, REPT(" ",SOURCE!$X$2-LEN(SOURCE!K1289)), "")&amp;
      "},"&amp;IF(SOURCE!L1289&lt;&gt;"",""&amp;SOURCE!L1289,"")
 )
)
)</f>
        <v>/* 1259 */  {fnPoissonL,                    NOPARAM,                     "Poiss" STD_GAUSS_BLACK_L STD_GAUSS_WHITE_R,   "Poiss" STD_GAUSS_BLACK_L STD_GAUSS_WHITE_R,   (0 &lt;&lt; TAM_MAX_BITS) |     0, CAT_FNCT | SLS_ENABLED   | US_ENABLED  },</v>
      </c>
    </row>
    <row r="1290" spans="1:1">
      <c r="A1290" s="155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",SOURCE!$R$2-LEN(SOURCE!F1290)+2), "")&amp;"("&amp;
      SUBSTITUTE(TEXT(SOURCE!G1290,"??0"),"  ","")&amp;" &lt;&lt; TAM_MAX_BITS) |"&amp; IF(SOURCE!$S$2-3 &gt;= 0, REPT(" ",SOURCE!$S$2-5+4+1-1-LEN(SUBSTITUTE(SUBSTITUTE(TEXT(SOURCE!H1290,"????0"),"  ","")," ",""))), "")&amp;
      SUBSTITUTE(SUBSTITUTE(TEXT(SOURCE!H1290,"????0"),"  ","")," ","")&amp;","&amp; IF(SOURCE!$T$2-3 &gt;= 0, REPT(" ",SOURCE!$T$2-3-5), "")&amp;
      SOURCE!I1290&amp;" | "&amp; IF(SOURCE!$U$2-LEN(SOURCE!I1290) &gt;= 0, REPT(" ",SOURCE!$U$2-LEN(SOURCE!I1290)), "")&amp;
      SOURCE!J1290&amp;      IF(SOURCE!$V$2-LEN(SOURCE!J1290) &gt;= 0, REPT(" ",SOURCE!$V$2-LEN(SOURCE!J1290)), "")&amp;
  " | "&amp; SOURCE!K1290&amp;      IF(SOURCE!$X$2-LEN(SOURCE!K1290) &gt;= 0, REPT(" ",SOURCE!$X$2-LEN(SOURCE!K1290)), "")&amp;
      "},"&amp;IF(SOURCE!L1290&lt;&gt;"",""&amp;SOURCE!L1290,"")
 )
)
)</f>
        <v>/* 1260 */  {fnPoissonR,                    NOPARAM,                     "Poiss" STD_GAUSS_WHITE_L STD_GAUSS_BLACK_R,   "Poiss" STD_GAUSS_WHITE_L STD_GAUSS_BLACK_R,   (0 &lt;&lt; TAM_MAX_BITS) |     0, CAT_FNCT | SLS_ENABLED   | US_ENABLED  },</v>
      </c>
    </row>
    <row r="1291" spans="1:1">
      <c r="A1291" s="155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",SOURCE!$R$2-LEN(SOURCE!F1291)+2), "")&amp;"("&amp;
      SUBSTITUTE(TEXT(SOURCE!G1291,"??0"),"  ","")&amp;" &lt;&lt; TAM_MAX_BITS) |"&amp; IF(SOURCE!$S$2-3 &gt;= 0, REPT(" ",SOURCE!$S$2-5+4+1-1-LEN(SUBSTITUTE(SUBSTITUTE(TEXT(SOURCE!H1291,"????0"),"  ","")," ",""))), "")&amp;
      SUBSTITUTE(SUBSTITUTE(TEXT(SOURCE!H1291,"????0"),"  ","")," ","")&amp;","&amp; IF(SOURCE!$T$2-3 &gt;= 0, REPT(" ",SOURCE!$T$2-3-5), "")&amp;
      SOURCE!I1291&amp;" | "&amp; IF(SOURCE!$U$2-LEN(SOURCE!I1291) &gt;= 0, REPT(" ",SOURCE!$U$2-LEN(SOURCE!I1291)), "")&amp;
      SOURCE!J1291&amp;      IF(SOURCE!$V$2-LEN(SOURCE!J1291) &gt;= 0, REPT(" ",SOURCE!$V$2-LEN(SOURCE!J1291)), "")&amp;
  " | "&amp; SOURCE!K1291&amp;      IF(SOURCE!$X$2-LEN(SOURCE!K1291) &gt;= 0, REPT(" ",SOURCE!$X$2-LEN(SOURCE!K1291)), "")&amp;
      "},"&amp;IF(SOURCE!L1291&lt;&gt;"",""&amp;SOURCE!L1291,"")
 )
)
)</f>
        <v>/* 1261 */  {fnPoissonI,                    NOPARAM,                     "Poiss" STD_SUP_MINUS_1,                       "Poiss" STD_SUP_MINUS_1,                       (0 &lt;&lt; TAM_MAX_BITS) |     0, CAT_FNCT | SLS_ENABLED   | US_ENABLED  },</v>
      </c>
    </row>
    <row r="1292" spans="1:1">
      <c r="A1292" s="155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",SOURCE!$R$2-LEN(SOURCE!F1292)+2), "")&amp;"("&amp;
      SUBSTITUTE(TEXT(SOURCE!G1292,"??0"),"  ","")&amp;" &lt;&lt; TAM_MAX_BITS) |"&amp; IF(SOURCE!$S$2-3 &gt;= 0, REPT(" ",SOURCE!$S$2-5+4+1-1-LEN(SUBSTITUTE(SUBSTITUTE(TEXT(SOURCE!H1292,"????0"),"  ","")," ",""))), "")&amp;
      SUBSTITUTE(SUBSTITUTE(TEXT(SOURCE!H1292,"????0"),"  ","")," ","")&amp;","&amp; IF(SOURCE!$T$2-3 &gt;= 0, REPT(" ",SOURCE!$T$2-3-5), "")&amp;
      SOURCE!I1292&amp;" | "&amp; IF(SOURCE!$U$2-LEN(SOURCE!I1292) &gt;= 0, REPT(" ",SOURCE!$U$2-LEN(SOURCE!I1292)), "")&amp;
      SOURCE!J1292&amp;      IF(SOURCE!$V$2-LEN(SOURCE!J1292) &gt;= 0, REPT(" ",SOURCE!$V$2-LEN(SOURCE!J1292)), "")&amp;
  " | "&amp; SOURCE!K1292&amp;      IF(SOURCE!$X$2-LEN(SOURCE!K1292) &gt;= 0, REPT(" ",SOURCE!$X$2-LEN(SOURCE!K1292)), "")&amp;
      "},"&amp;IF(SOURCE!L1292&lt;&gt;"",""&amp;SOURCE!L1292,"")
 )
)
)</f>
        <v>/* 1262 */  {itemToBeCoded,                 NOPARAM,                     "t:",                                          "t:",                                          (0 &lt;&lt; TAM_MAX_BITS) |     0, CAT_MENU | SLS_UNCHANGED | US_UNCHANGED},</v>
      </c>
    </row>
    <row r="1293" spans="1:1">
      <c r="A1293" s="155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",SOURCE!$R$2-LEN(SOURCE!F1293)+2), "")&amp;"("&amp;
      SUBSTITUTE(TEXT(SOURCE!G1293,"??0"),"  ","")&amp;" &lt;&lt; TAM_MAX_BITS) |"&amp; IF(SOURCE!$S$2-3 &gt;= 0, REPT(" ",SOURCE!$S$2-5+4+1-1-LEN(SUBSTITUTE(SUBSTITUTE(TEXT(SOURCE!H1293,"????0"),"  ","")," ",""))), "")&amp;
      SUBSTITUTE(SUBSTITUTE(TEXT(SOURCE!H1293,"????0"),"  ","")," ","")&amp;","&amp; IF(SOURCE!$T$2-3 &gt;= 0, REPT(" ",SOURCE!$T$2-3-5), "")&amp;
      SOURCE!I1293&amp;" | "&amp; IF(SOURCE!$U$2-LEN(SOURCE!I1293) &gt;= 0, REPT(" ",SOURCE!$U$2-LEN(SOURCE!I1293)), "")&amp;
      SOURCE!J1293&amp;      IF(SOURCE!$V$2-LEN(SOURCE!J1293) &gt;= 0, REPT(" ",SOURCE!$V$2-LEN(SOURCE!J1293)), "")&amp;
  " | "&amp; SOURCE!K1293&amp;      IF(SOURCE!$X$2-LEN(SOURCE!K1293) &gt;= 0, REPT(" ",SOURCE!$X$2-LEN(SOURCE!K1293)), "")&amp;
      "},"&amp;IF(SOURCE!L1293&lt;&gt;"",""&amp;SOURCE!L1293,"")
 )
)
)</f>
        <v>/* 1263 */  {fnT_P,                         NOPARAM,                     "t" STD_SUB_p "(x)",                           "t" STD_SUB_p "(x)",                           (0 &lt;&lt; TAM_MAX_BITS) |     0, CAT_FNCT | SLS_ENABLED   | US_ENABLED  },</v>
      </c>
    </row>
    <row r="1294" spans="1:1">
      <c r="A1294" s="155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",SOURCE!$R$2-LEN(SOURCE!F1294)+2), "")&amp;"("&amp;
      SUBSTITUTE(TEXT(SOURCE!G1294,"??0"),"  ","")&amp;" &lt;&lt; TAM_MAX_BITS) |"&amp; IF(SOURCE!$S$2-3 &gt;= 0, REPT(" ",SOURCE!$S$2-5+4+1-1-LEN(SUBSTITUTE(SUBSTITUTE(TEXT(SOURCE!H1294,"????0"),"  ","")," ",""))), "")&amp;
      SUBSTITUTE(SUBSTITUTE(TEXT(SOURCE!H1294,"????0"),"  ","")," ","")&amp;","&amp; IF(SOURCE!$T$2-3 &gt;= 0, REPT(" ",SOURCE!$T$2-3-5), "")&amp;
      SOURCE!I1294&amp;" | "&amp; IF(SOURCE!$U$2-LEN(SOURCE!I1294) &gt;= 0, REPT(" ",SOURCE!$U$2-LEN(SOURCE!I1294)), "")&amp;
      SOURCE!J1294&amp;      IF(SOURCE!$V$2-LEN(SOURCE!J1294) &gt;= 0, REPT(" ",SOURCE!$V$2-LEN(SOURCE!J1294)), "")&amp;
  " | "&amp; SOURCE!K1294&amp;      IF(SOURCE!$X$2-LEN(SOURCE!K1294) &gt;= 0, REPT(" ",SOURCE!$X$2-LEN(SOURCE!K1294)), "")&amp;
      "},"&amp;IF(SOURCE!L1294&lt;&gt;"",""&amp;SOURCE!L1294,"")
 )
)
)</f>
        <v>/* 1264 */  {fnT_L,                         NOPARAM,                     "t" STD_GAUSS_BLACK_L STD_GAUSS_WHITE_R "(x)", "t" STD_GAUSS_BLACK_L STD_GAUSS_WHITE_R "(x)", (0 &lt;&lt; TAM_MAX_BITS) |     0, CAT_FNCT | SLS_ENABLED   | US_ENABLED  },</v>
      </c>
    </row>
    <row r="1295" spans="1:1">
      <c r="A1295" s="155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",SOURCE!$R$2-LEN(SOURCE!F1295)+2), "")&amp;"("&amp;
      SUBSTITUTE(TEXT(SOURCE!G1295,"??0"),"  ","")&amp;" &lt;&lt; TAM_MAX_BITS) |"&amp; IF(SOURCE!$S$2-3 &gt;= 0, REPT(" ",SOURCE!$S$2-5+4+1-1-LEN(SUBSTITUTE(SUBSTITUTE(TEXT(SOURCE!H1295,"????0"),"  ","")," ",""))), "")&amp;
      SUBSTITUTE(SUBSTITUTE(TEXT(SOURCE!H1295,"????0"),"  ","")," ","")&amp;","&amp; IF(SOURCE!$T$2-3 &gt;= 0, REPT(" ",SOURCE!$T$2-3-5), "")&amp;
      SOURCE!I1295&amp;" | "&amp; IF(SOURCE!$U$2-LEN(SOURCE!I1295) &gt;= 0, REPT(" ",SOURCE!$U$2-LEN(SOURCE!I1295)), "")&amp;
      SOURCE!J1295&amp;      IF(SOURCE!$V$2-LEN(SOURCE!J1295) &gt;= 0, REPT(" ",SOURCE!$V$2-LEN(SOURCE!J1295)), "")&amp;
  " | "&amp; SOURCE!K1295&amp;      IF(SOURCE!$X$2-LEN(SOURCE!K1295) &gt;= 0, REPT(" ",SOURCE!$X$2-LEN(SOURCE!K1295)), "")&amp;
      "},"&amp;IF(SOURCE!L1295&lt;&gt;"",""&amp;SOURCE!L1295,"")
 )
)
)</f>
        <v>/* 1265 */  {fnT_R,                         NOPARAM,                     "t" STD_GAUSS_WHITE_L STD_GAUSS_BLACK_R "(x)", "t" STD_GAUSS_WHITE_L STD_GAUSS_BLACK_R "(x)", (0 &lt;&lt; TAM_MAX_BITS) |     0, CAT_FNCT | SLS_ENABLED   | US_ENABLED  },</v>
      </c>
    </row>
    <row r="1296" spans="1:1">
      <c r="A1296" s="155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",SOURCE!$R$2-LEN(SOURCE!F1296)+2), "")&amp;"("&amp;
      SUBSTITUTE(TEXT(SOURCE!G1296,"??0"),"  ","")&amp;" &lt;&lt; TAM_MAX_BITS) |"&amp; IF(SOURCE!$S$2-3 &gt;= 0, REPT(" ",SOURCE!$S$2-5+4+1-1-LEN(SUBSTITUTE(SUBSTITUTE(TEXT(SOURCE!H1296,"????0"),"  ","")," ",""))), "")&amp;
      SUBSTITUTE(SUBSTITUTE(TEXT(SOURCE!H1296,"????0"),"  ","")," ","")&amp;","&amp; IF(SOURCE!$T$2-3 &gt;= 0, REPT(" ",SOURCE!$T$2-3-5), "")&amp;
      SOURCE!I1296&amp;" | "&amp; IF(SOURCE!$U$2-LEN(SOURCE!I1296) &gt;= 0, REPT(" ",SOURCE!$U$2-LEN(SOURCE!I1296)), "")&amp;
      SOURCE!J1296&amp;      IF(SOURCE!$V$2-LEN(SOURCE!J1296) &gt;= 0, REPT(" ",SOURCE!$V$2-LEN(SOURCE!J1296)), "")&amp;
  " | "&amp; SOURCE!K1296&amp;      IF(SOURCE!$X$2-LEN(SOURCE!K1296) &gt;= 0, REPT(" ",SOURCE!$X$2-LEN(SOURCE!K1296)), "")&amp;
      "},"&amp;IF(SOURCE!L1296&lt;&gt;"",""&amp;SOURCE!L1296,"")
 )
)
)</f>
        <v>/* 1266 */  {fnT_I,                         NOPARAM,                     "t" STD_SUP_MINUS_1 "(p)",                     "t" STD_SUP_MINUS_1 "(p)",                     (0 &lt;&lt; TAM_MAX_BITS) |     0, CAT_FNCT | SLS_ENABLED   | US_ENABLED  },</v>
      </c>
    </row>
    <row r="1297" spans="1:1">
      <c r="A1297" s="155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",SOURCE!$R$2-LEN(SOURCE!F1297)+2), "")&amp;"("&amp;
      SUBSTITUTE(TEXT(SOURCE!G1297,"??0"),"  ","")&amp;" &lt;&lt; TAM_MAX_BITS) |"&amp; IF(SOURCE!$S$2-3 &gt;= 0, REPT(" ",SOURCE!$S$2-5+4+1-1-LEN(SUBSTITUTE(SUBSTITUTE(TEXT(SOURCE!H1297,"????0"),"  ","")," ",""))), "")&amp;
      SUBSTITUTE(SUBSTITUTE(TEXT(SOURCE!H1297,"????0"),"  ","")," ","")&amp;","&amp; IF(SOURCE!$T$2-3 &gt;= 0, REPT(" ",SOURCE!$T$2-3-5), "")&amp;
      SOURCE!I1297&amp;" | "&amp; IF(SOURCE!$U$2-LEN(SOURCE!I1297) &gt;= 0, REPT(" ",SOURCE!$U$2-LEN(SOURCE!I1297)), "")&amp;
      SOURCE!J1297&amp;      IF(SOURCE!$V$2-LEN(SOURCE!J1297) &gt;= 0, REPT(" ",SOURCE!$V$2-LEN(SOURCE!J1297)), "")&amp;
  " | "&amp; SOURCE!K1297&amp;      IF(SOURCE!$X$2-LEN(SOURCE!K1297) &gt;= 0, REPT(" ",SOURCE!$X$2-LEN(SOURCE!K1297)), "")&amp;
      "},"&amp;IF(SOURCE!L1297&lt;&gt;"",""&amp;SOURCE!L1297,"")
 )
)
)</f>
        <v>/* 1267 */  {itemToBeCoded,                 NOPARAM,                     "Weibl:",                                      "Weibl:",                                      (0 &lt;&lt; TAM_MAX_BITS) |     0, CAT_MENU | SLS_UNCHANGED | US_UNCHANGED},</v>
      </c>
    </row>
    <row r="1298" spans="1:1">
      <c r="A1298" s="155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",SOURCE!$R$2-LEN(SOURCE!F1298)+2), "")&amp;"("&amp;
      SUBSTITUTE(TEXT(SOURCE!G1298,"??0"),"  ","")&amp;" &lt;&lt; TAM_MAX_BITS) |"&amp; IF(SOURCE!$S$2-3 &gt;= 0, REPT(" ",SOURCE!$S$2-5+4+1-1-LEN(SUBSTITUTE(SUBSTITUTE(TEXT(SOURCE!H1298,"????0"),"  ","")," ",""))), "")&amp;
      SUBSTITUTE(SUBSTITUTE(TEXT(SOURCE!H1298,"????0"),"  ","")," ","")&amp;","&amp; IF(SOURCE!$T$2-3 &gt;= 0, REPT(" ",SOURCE!$T$2-3-5), "")&amp;
      SOURCE!I1298&amp;" | "&amp; IF(SOURCE!$U$2-LEN(SOURCE!I1298) &gt;= 0, REPT(" ",SOURCE!$U$2-LEN(SOURCE!I1298)), "")&amp;
      SOURCE!J1298&amp;      IF(SOURCE!$V$2-LEN(SOURCE!J1298) &gt;= 0, REPT(" ",SOURCE!$V$2-LEN(SOURCE!J1298)), "")&amp;
  " | "&amp; SOURCE!K1298&amp;      IF(SOURCE!$X$2-LEN(SOURCE!K1298) &gt;= 0, REPT(" ",SOURCE!$X$2-LEN(SOURCE!K1298)), "")&amp;
      "},"&amp;IF(SOURCE!L1298&lt;&gt;"",""&amp;SOURCE!L1298,"")
 )
)
)</f>
        <v>/* 1268 */  {fnWeibullP,                    NOPARAM,                     "Weibl" STD_SUB_p,                             "Weibl" STD_SUB_p,                             (0 &lt;&lt; TAM_MAX_BITS) |     0, CAT_FNCT | SLS_ENABLED   | US_ENABLED  },</v>
      </c>
    </row>
    <row r="1299" spans="1:1">
      <c r="A1299" s="155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",SOURCE!$R$2-LEN(SOURCE!F1299)+2), "")&amp;"("&amp;
      SUBSTITUTE(TEXT(SOURCE!G1299,"??0"),"  ","")&amp;" &lt;&lt; TAM_MAX_BITS) |"&amp; IF(SOURCE!$S$2-3 &gt;= 0, REPT(" ",SOURCE!$S$2-5+4+1-1-LEN(SUBSTITUTE(SUBSTITUTE(TEXT(SOURCE!H1299,"????0"),"  ","")," ",""))), "")&amp;
      SUBSTITUTE(SUBSTITUTE(TEXT(SOURCE!H1299,"????0"),"  ","")," ","")&amp;","&amp; IF(SOURCE!$T$2-3 &gt;= 0, REPT(" ",SOURCE!$T$2-3-5), "")&amp;
      SOURCE!I1299&amp;" | "&amp; IF(SOURCE!$U$2-LEN(SOURCE!I1299) &gt;= 0, REPT(" ",SOURCE!$U$2-LEN(SOURCE!I1299)), "")&amp;
      SOURCE!J1299&amp;      IF(SOURCE!$V$2-LEN(SOURCE!J1299) &gt;= 0, REPT(" ",SOURCE!$V$2-LEN(SOURCE!J1299)), "")&amp;
  " | "&amp; SOURCE!K1299&amp;      IF(SOURCE!$X$2-LEN(SOURCE!K1299) &gt;= 0, REPT(" ",SOURCE!$X$2-LEN(SOURCE!K1299)), "")&amp;
      "},"&amp;IF(SOURCE!L1299&lt;&gt;"",""&amp;SOURCE!L1299,"")
 )
)
)</f>
        <v>/* 1269 */  {fnWeibullL,                    NOPARAM,                     "Weibl" STD_GAUSS_BLACK_L STD_GAUSS_WHITE_R,   "Weibl" STD_GAUSS_BLACK_L STD_GAUSS_WHITE_R,   (0 &lt;&lt; TAM_MAX_BITS) |     0, CAT_FNCT | SLS_ENABLED   | US_ENABLED  },</v>
      </c>
    </row>
    <row r="1300" spans="1:1">
      <c r="A1300" s="155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",SOURCE!$R$2-LEN(SOURCE!F1300)+2), "")&amp;"("&amp;
      SUBSTITUTE(TEXT(SOURCE!G1300,"??0"),"  ","")&amp;" &lt;&lt; TAM_MAX_BITS) |"&amp; IF(SOURCE!$S$2-3 &gt;= 0, REPT(" ",SOURCE!$S$2-5+4+1-1-LEN(SUBSTITUTE(SUBSTITUTE(TEXT(SOURCE!H1300,"????0"),"  ","")," ",""))), "")&amp;
      SUBSTITUTE(SUBSTITUTE(TEXT(SOURCE!H1300,"????0"),"  ","")," ","")&amp;","&amp; IF(SOURCE!$T$2-3 &gt;= 0, REPT(" ",SOURCE!$T$2-3-5), "")&amp;
      SOURCE!I1300&amp;" | "&amp; IF(SOURCE!$U$2-LEN(SOURCE!I1300) &gt;= 0, REPT(" ",SOURCE!$U$2-LEN(SOURCE!I1300)), "")&amp;
      SOURCE!J1300&amp;      IF(SOURCE!$V$2-LEN(SOURCE!J1300) &gt;= 0, REPT(" ",SOURCE!$V$2-LEN(SOURCE!J1300)), "")&amp;
  " | "&amp; SOURCE!K1300&amp;      IF(SOURCE!$X$2-LEN(SOURCE!K1300) &gt;= 0, REPT(" ",SOURCE!$X$2-LEN(SOURCE!K1300)), "")&amp;
      "},"&amp;IF(SOURCE!L1300&lt;&gt;"",""&amp;SOURCE!L1300,"")
 )
)
)</f>
        <v>/* 1270 */  {fnWeibullR,                    NOPARAM,                     "Weibl" STD_GAUSS_WHITE_L STD_GAUSS_BLACK_R,   "Weibl" STD_GAUSS_WHITE_L STD_GAUSS_BLACK_R,   (0 &lt;&lt; TAM_MAX_BITS) |     0, CAT_FNCT | SLS_ENABLED   | US_ENABLED  },</v>
      </c>
    </row>
    <row r="1301" spans="1:1">
      <c r="A1301" s="155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",SOURCE!$R$2-LEN(SOURCE!F1301)+2), "")&amp;"("&amp;
      SUBSTITUTE(TEXT(SOURCE!G1301,"??0"),"  ","")&amp;" &lt;&lt; TAM_MAX_BITS) |"&amp; IF(SOURCE!$S$2-3 &gt;= 0, REPT(" ",SOURCE!$S$2-5+4+1-1-LEN(SUBSTITUTE(SUBSTITUTE(TEXT(SOURCE!H1301,"????0"),"  ","")," ",""))), "")&amp;
      SUBSTITUTE(SUBSTITUTE(TEXT(SOURCE!H1301,"????0"),"  ","")," ","")&amp;","&amp; IF(SOURCE!$T$2-3 &gt;= 0, REPT(" ",SOURCE!$T$2-3-5), "")&amp;
      SOURCE!I1301&amp;" | "&amp; IF(SOURCE!$U$2-LEN(SOURCE!I1301) &gt;= 0, REPT(" ",SOURCE!$U$2-LEN(SOURCE!I1301)), "")&amp;
      SOURCE!J1301&amp;      IF(SOURCE!$V$2-LEN(SOURCE!J1301) &gt;= 0, REPT(" ",SOURCE!$V$2-LEN(SOURCE!J1301)), "")&amp;
  " | "&amp; SOURCE!K1301&amp;      IF(SOURCE!$X$2-LEN(SOURCE!K1301) &gt;= 0, REPT(" ",SOURCE!$X$2-LEN(SOURCE!K1301)), "")&amp;
      "},"&amp;IF(SOURCE!L1301&lt;&gt;"",""&amp;SOURCE!L1301,"")
 )
)
)</f>
        <v>/* 1271 */  {fnWeibullI,                    NOPARAM,                     "Weibl" STD_SUP_MINUS_1,                       "Weibl" STD_SUP_MINUS_1,                       (0 &lt;&lt; TAM_MAX_BITS) |     0, CAT_FNCT | SLS_ENABLED   | US_ENABLED  },</v>
      </c>
    </row>
    <row r="1302" spans="1:1">
      <c r="A1302" s="155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",SOURCE!$R$2-LEN(SOURCE!F1302)+2), "")&amp;"("&amp;
      SUBSTITUTE(TEXT(SOURCE!G1302,"??0"),"  ","")&amp;" &lt;&lt; TAM_MAX_BITS) |"&amp; IF(SOURCE!$S$2-3 &gt;= 0, REPT(" ",SOURCE!$S$2-5+4+1-1-LEN(SUBSTITUTE(SUBSTITUTE(TEXT(SOURCE!H1302,"????0"),"  ","")," ",""))), "")&amp;
      SUBSTITUTE(SUBSTITUTE(TEXT(SOURCE!H1302,"????0"),"  ","")," ","")&amp;","&amp; IF(SOURCE!$T$2-3 &gt;= 0, REPT(" ",SOURCE!$T$2-3-5), "")&amp;
      SOURCE!I1302&amp;" | "&amp; IF(SOURCE!$U$2-LEN(SOURCE!I1302) &gt;= 0, REPT(" ",SOURCE!$U$2-LEN(SOURCE!I1302)), "")&amp;
      SOURCE!J1302&amp;      IF(SOURCE!$V$2-LEN(SOURCE!J1302) &gt;= 0, REPT(" ",SOURCE!$V$2-LEN(SOURCE!J1302)), "")&amp;
  " | "&amp; SOURCE!K1302&amp;      IF(SOURCE!$X$2-LEN(SOURCE!K1302) &gt;= 0, REPT(" ",SOURCE!$X$2-LEN(SOURCE!K1302)), "")&amp;
      "},"&amp;IF(SOURCE!L1302&lt;&gt;"",""&amp;SOURCE!L1302,"")
 )
)
)</f>
        <v>/* 1272 */  {itemToBeCoded,                 NOPARAM,                     STD_chi STD_SUP_2 ":",                         STD_chi STD_SUP_2 ":",                         (0 &lt;&lt; TAM_MAX_BITS) |     0, CAT_MENU | SLS_UNCHANGED | US_UNCHANGED},</v>
      </c>
    </row>
    <row r="1303" spans="1:1">
      <c r="A1303" s="155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",SOURCE!$R$2-LEN(SOURCE!F1303)+2), "")&amp;"("&amp;
      SUBSTITUTE(TEXT(SOURCE!G1303,"??0"),"  ","")&amp;" &lt;&lt; TAM_MAX_BITS) |"&amp; IF(SOURCE!$S$2-3 &gt;= 0, REPT(" ",SOURCE!$S$2-5+4+1-1-LEN(SUBSTITUTE(SUBSTITUTE(TEXT(SOURCE!H1303,"????0"),"  ","")," ",""))), "")&amp;
      SUBSTITUTE(SUBSTITUTE(TEXT(SOURCE!H1303,"????0"),"  ","")," ","")&amp;","&amp; IF(SOURCE!$T$2-3 &gt;= 0, REPT(" ",SOURCE!$T$2-3-5), "")&amp;
      SOURCE!I1303&amp;" | "&amp; IF(SOURCE!$U$2-LEN(SOURCE!I1303) &gt;= 0, REPT(" ",SOURCE!$U$2-LEN(SOURCE!I1303)), "")&amp;
      SOURCE!J1303&amp;      IF(SOURCE!$V$2-LEN(SOURCE!J1303) &gt;= 0, REPT(" ",SOURCE!$V$2-LEN(SOURCE!J1303)), "")&amp;
  " | "&amp; SOURCE!K1303&amp;      IF(SOURCE!$X$2-LEN(SOURCE!K1303) &gt;= 0, REPT(" ",SOURCE!$X$2-LEN(SOURCE!K1303)), "")&amp;
      "},"&amp;IF(SOURCE!L1303&lt;&gt;"",""&amp;SOURCE!L1303,"")
 )
)
)</f>
        <v>/* 1273 */  {fnChi2P,                       NOPARAM,                     STD_chi STD_SUP_2 STD_SUB_p "(x)",             STD_chi STD_SUP_2 STD_SUB_p "(x)",             (0 &lt;&lt; TAM_MAX_BITS) |     0, CAT_FNCT | SLS_ENABLED   | US_ENABLED  },</v>
      </c>
    </row>
    <row r="1304" spans="1:1">
      <c r="A1304" s="155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",SOURCE!$R$2-LEN(SOURCE!F1304)+2), "")&amp;"("&amp;
      SUBSTITUTE(TEXT(SOURCE!G1304,"??0"),"  ","")&amp;" &lt;&lt; TAM_MAX_BITS) |"&amp; IF(SOURCE!$S$2-3 &gt;= 0, REPT(" ",SOURCE!$S$2-5+4+1-1-LEN(SUBSTITUTE(SUBSTITUTE(TEXT(SOURCE!H1304,"????0"),"  ","")," ",""))), "")&amp;
      SUBSTITUTE(SUBSTITUTE(TEXT(SOURCE!H1304,"????0"),"  ","")," ","")&amp;","&amp; IF(SOURCE!$T$2-3 &gt;= 0, REPT(" ",SOURCE!$T$2-3-5), "")&amp;
      SOURCE!I1304&amp;" | "&amp; IF(SOURCE!$U$2-LEN(SOURCE!I1304) &gt;= 0, REPT(" ",SOURCE!$U$2-LEN(SOURCE!I1304)), "")&amp;
      SOURCE!J1304&amp;      IF(SOURCE!$V$2-LEN(SOURCE!J1304) &gt;= 0, REPT(" ",SOURCE!$V$2-LEN(SOURCE!J1304)), "")&amp;
  " | "&amp; SOURCE!K1304&amp;      IF(SOURCE!$X$2-LEN(SOURCE!K1304) &gt;= 0, REPT(" ",SOURCE!$X$2-LEN(SOURCE!K1304)), "")&amp;
      "},"&amp;IF(SOURCE!L1304&lt;&gt;"",""&amp;SOURCE!L1304,"")
 )
)
)</f>
        <v>/* 1274 */  {fnChi2L,                       NOPARAM,                     STD_chi STD_SUP_2 STD_GAUSS_BLACK_L STD_GAUSS_WHITE_R "(x)", STD_chi STD_SUP_2 STD_GAUSS_BLACK_L STD_GAUSS_WHITE_R "(x)", (0 &lt;&lt; TAM_MAX_BITS) |     0, CAT_FNCT | SLS_ENABLED   | US_ENABLED  },</v>
      </c>
    </row>
    <row r="1305" spans="1:1">
      <c r="A1305" s="155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",SOURCE!$R$2-LEN(SOURCE!F1305)+2), "")&amp;"("&amp;
      SUBSTITUTE(TEXT(SOURCE!G1305,"??0"),"  ","")&amp;" &lt;&lt; TAM_MAX_BITS) |"&amp; IF(SOURCE!$S$2-3 &gt;= 0, REPT(" ",SOURCE!$S$2-5+4+1-1-LEN(SUBSTITUTE(SUBSTITUTE(TEXT(SOURCE!H1305,"????0"),"  ","")," ",""))), "")&amp;
      SUBSTITUTE(SUBSTITUTE(TEXT(SOURCE!H1305,"????0"),"  ","")," ","")&amp;","&amp; IF(SOURCE!$T$2-3 &gt;= 0, REPT(" ",SOURCE!$T$2-3-5), "")&amp;
      SOURCE!I1305&amp;" | "&amp; IF(SOURCE!$U$2-LEN(SOURCE!I1305) &gt;= 0, REPT(" ",SOURCE!$U$2-LEN(SOURCE!I1305)), "")&amp;
      SOURCE!J1305&amp;      IF(SOURCE!$V$2-LEN(SOURCE!J1305) &gt;= 0, REPT(" ",SOURCE!$V$2-LEN(SOURCE!J1305)), "")&amp;
  " | "&amp; SOURCE!K1305&amp;      IF(SOURCE!$X$2-LEN(SOURCE!K1305) &gt;= 0, REPT(" ",SOURCE!$X$2-LEN(SOURCE!K1305)), "")&amp;
      "},"&amp;IF(SOURCE!L1305&lt;&gt;"",""&amp;SOURCE!L1305,"")
 )
)
)</f>
        <v>/* 1275 */  {fnChi2R,                       NOPARAM,                     STD_chi STD_SUP_2 STD_GAUSS_WHITE_L STD_GAUSS_BLACK_R "(x)", STD_chi STD_SUP_2 STD_GAUSS_WHITE_L STD_GAUSS_BLACK_R "(x)", (0 &lt;&lt; TAM_MAX_BITS) |     0, CAT_FNCT | SLS_ENABLED   | US_ENABLED  },</v>
      </c>
    </row>
    <row r="1306" spans="1:1">
      <c r="A1306" s="155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",SOURCE!$R$2-LEN(SOURCE!F1306)+2), "")&amp;"("&amp;
      SUBSTITUTE(TEXT(SOURCE!G1306,"??0"),"  ","")&amp;" &lt;&lt; TAM_MAX_BITS) |"&amp; IF(SOURCE!$S$2-3 &gt;= 0, REPT(" ",SOURCE!$S$2-5+4+1-1-LEN(SUBSTITUTE(SUBSTITUTE(TEXT(SOURCE!H1306,"????0"),"  ","")," ",""))), "")&amp;
      SUBSTITUTE(SUBSTITUTE(TEXT(SOURCE!H1306,"????0"),"  ","")," ","")&amp;","&amp; IF(SOURCE!$T$2-3 &gt;= 0, REPT(" ",SOURCE!$T$2-3-5), "")&amp;
      SOURCE!I1306&amp;" | "&amp; IF(SOURCE!$U$2-LEN(SOURCE!I1306) &gt;= 0, REPT(" ",SOURCE!$U$2-LEN(SOURCE!I1306)), "")&amp;
      SOURCE!J1306&amp;      IF(SOURCE!$V$2-LEN(SOURCE!J1306) &gt;= 0, REPT(" ",SOURCE!$V$2-LEN(SOURCE!J1306)), "")&amp;
  " | "&amp; SOURCE!K1306&amp;      IF(SOURCE!$X$2-LEN(SOURCE!K1306) &gt;= 0, REPT(" ",SOURCE!$X$2-LEN(SOURCE!K1306)), "")&amp;
      "},"&amp;IF(SOURCE!L1306&lt;&gt;"",""&amp;SOURCE!L1306,"")
 )
)
)</f>
        <v>/* 1276 */  {fnChi2I,                       NOPARAM,                     "(" STD_chi STD_SUP_2 ")" STD_SUP_MINUS_1,     "(" STD_chi STD_SUP_2 ")" STD_SUP_MINUS_1,     (0 &lt;&lt; TAM_MAX_BITS) |     0, CAT_FNCT | SLS_ENABLED   | US_ENABLED  },</v>
      </c>
    </row>
    <row r="1307" spans="1:1">
      <c r="A1307" s="155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",SOURCE!$R$2-LEN(SOURCE!F1307)+2), "")&amp;"("&amp;
      SUBSTITUTE(TEXT(SOURCE!G1307,"??0"),"  ","")&amp;" &lt;&lt; TAM_MAX_BITS) |"&amp; IF(SOURCE!$S$2-3 &gt;= 0, REPT(" ",SOURCE!$S$2-5+4+1-1-LEN(SUBSTITUTE(SUBSTITUTE(TEXT(SOURCE!H1307,"????0"),"  ","")," ",""))), "")&amp;
      SUBSTITUTE(SUBSTITUTE(TEXT(SOURCE!H1307,"????0"),"  ","")," ","")&amp;","&amp; IF(SOURCE!$T$2-3 &gt;= 0, REPT(" ",SOURCE!$T$2-3-5), "")&amp;
      SOURCE!I1307&amp;" | "&amp; IF(SOURCE!$U$2-LEN(SOURCE!I1307) &gt;= 0, REPT(" ",SOURCE!$U$2-LEN(SOURCE!I1307)), "")&amp;
      SOURCE!J1307&amp;      IF(SOURCE!$V$2-LEN(SOURCE!J1307) &gt;= 0, REPT(" ",SOURCE!$V$2-LEN(SOURCE!J1307)), "")&amp;
  " | "&amp; SOURCE!K1307&amp;      IF(SOURCE!$X$2-LEN(SOURCE!K1307) &gt;= 0, REPT(" ",SOURCE!$X$2-LEN(SOURCE!K1307)), "")&amp;
      "},"&amp;IF(SOURCE!L1307&lt;&gt;"",""&amp;SOURCE!L1307,"")
 )
)
)</f>
        <v>/* 1277 */  {itemToBeCoded,                 NOPARAM,                     "1277",                                        "1277",                                        (0 &lt;&lt; TAM_MAX_BITS) |     0, CAT_FREE | SLS_UNCHANGED | US_UNCHANGED},</v>
      </c>
    </row>
    <row r="1308" spans="1:1">
      <c r="A1308" s="155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",SOURCE!$R$2-LEN(SOURCE!F1308)+2), "")&amp;"("&amp;
      SUBSTITUTE(TEXT(SOURCE!G1308,"??0"),"  ","")&amp;" &lt;&lt; TAM_MAX_BITS) |"&amp; IF(SOURCE!$S$2-3 &gt;= 0, REPT(" ",SOURCE!$S$2-5+4+1-1-LEN(SUBSTITUTE(SUBSTITUTE(TEXT(SOURCE!H1308,"????0"),"  ","")," ",""))), "")&amp;
      SUBSTITUTE(SUBSTITUTE(TEXT(SOURCE!H1308,"????0"),"  ","")," ","")&amp;","&amp; IF(SOURCE!$T$2-3 &gt;= 0, REPT(" ",SOURCE!$T$2-3-5), "")&amp;
      SOURCE!I1308&amp;" | "&amp; IF(SOURCE!$U$2-LEN(SOURCE!I1308) &gt;= 0, REPT(" ",SOURCE!$U$2-LEN(SOURCE!I1308)), "")&amp;
      SOURCE!J1308&amp;      IF(SOURCE!$V$2-LEN(SOURCE!J1308) &gt;= 0, REPT(" ",SOURCE!$V$2-LEN(SOURCE!J1308)), "")&amp;
  " | "&amp; SOURCE!K1308&amp;      IF(SOURCE!$X$2-LEN(SOURCE!K1308) &gt;= 0, REPT(" ",SOURCE!$X$2-LEN(SOURCE!K1308)), "")&amp;
      "},"&amp;IF(SOURCE!L1308&lt;&gt;"",""&amp;SOURCE!L1308,"")
 )
)
)</f>
        <v>/* 1278 */  {itemToBeCoded,                 NOPARAM,                     "1278",                                        "1278",                                        (0 &lt;&lt; TAM_MAX_BITS) |     0, CAT_FREE | SLS_UNCHANGED | US_UNCHANGED},</v>
      </c>
    </row>
    <row r="1309" spans="1:1">
      <c r="A1309" s="155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",SOURCE!$R$2-LEN(SOURCE!F1309)+2), "")&amp;"("&amp;
      SUBSTITUTE(TEXT(SOURCE!G1309,"??0"),"  ","")&amp;" &lt;&lt; TAM_MAX_BITS) |"&amp; IF(SOURCE!$S$2-3 &gt;= 0, REPT(" ",SOURCE!$S$2-5+4+1-1-LEN(SUBSTITUTE(SUBSTITUTE(TEXT(SOURCE!H1309,"????0"),"  ","")," ",""))), "")&amp;
      SUBSTITUTE(SUBSTITUTE(TEXT(SOURCE!H1309,"????0"),"  ","")," ","")&amp;","&amp; IF(SOURCE!$T$2-3 &gt;= 0, REPT(" ",SOURCE!$T$2-3-5), "")&amp;
      SOURCE!I1309&amp;" | "&amp; IF(SOURCE!$U$2-LEN(SOURCE!I1309) &gt;= 0, REPT(" ",SOURCE!$U$2-LEN(SOURCE!I1309)), "")&amp;
      SOURCE!J1309&amp;      IF(SOURCE!$V$2-LEN(SOURCE!J1309) &gt;= 0, REPT(" ",SOURCE!$V$2-LEN(SOURCE!J1309)), "")&amp;
  " | "&amp; SOURCE!K1309&amp;      IF(SOURCE!$X$2-LEN(SOURCE!K1309) &gt;= 0, REPT(" ",SOURCE!$X$2-LEN(SOURCE!K1309)), "")&amp;
      "},"&amp;IF(SOURCE!L1309&lt;&gt;"",""&amp;SOURCE!L1309,"")
 )
)
)</f>
        <v>/* 1279 */  {itemToBeCoded,                 NOPARAM,                     "1279",                                        "1279",                                        (0 &lt;&lt; TAM_MAX_BITS) |     0, CAT_FREE | SLS_UNCHANGED | US_UNCHANGED},</v>
      </c>
    </row>
    <row r="1310" spans="1:1">
      <c r="A1310" s="155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",SOURCE!$R$2-LEN(SOURCE!F1310)+2), "")&amp;"("&amp;
      SUBSTITUTE(TEXT(SOURCE!G1310,"??0"),"  ","")&amp;" &lt;&lt; TAM_MAX_BITS) |"&amp; IF(SOURCE!$S$2-3 &gt;= 0, REPT(" ",SOURCE!$S$2-5+4+1-1-LEN(SUBSTITUTE(SUBSTITUTE(TEXT(SOURCE!H1310,"????0"),"  ","")," ",""))), "")&amp;
      SUBSTITUTE(SUBSTITUTE(TEXT(SOURCE!H1310,"????0"),"  ","")," ","")&amp;","&amp; IF(SOURCE!$T$2-3 &gt;= 0, REPT(" ",SOURCE!$T$2-3-5), "")&amp;
      SOURCE!I1310&amp;" | "&amp; IF(SOURCE!$U$2-LEN(SOURCE!I1310) &gt;= 0, REPT(" ",SOURCE!$U$2-LEN(SOURCE!I1310)), "")&amp;
      SOURCE!J1310&amp;      IF(SOURCE!$V$2-LEN(SOURCE!J1310) &gt;= 0, REPT(" ",SOURCE!$V$2-LEN(SOURCE!J1310)), "")&amp;
  " | "&amp; SOURCE!K1310&amp;      IF(SOURCE!$X$2-LEN(SOURCE!K1310) &gt;= 0, REPT(" ",SOURCE!$X$2-LEN(SOURCE!K1310)), "")&amp;
      "},"&amp;IF(SOURCE!L1310&lt;&gt;"",""&amp;SOURCE!L1310,"")
 )
)
)</f>
        <v>/* 1280 */  {itemToBeCoded,                 NOPARAM,                     "1280",                                        "1280",                                        (0 &lt;&lt; TAM_MAX_BITS) |     0, CAT_FREE | SLS_UNCHANGED | US_UNCHANGED},</v>
      </c>
    </row>
    <row r="1311" spans="1:1">
      <c r="A1311" s="155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",SOURCE!$R$2-LEN(SOURCE!F1311)+2), "")&amp;"("&amp;
      SUBSTITUTE(TEXT(SOURCE!G1311,"??0"),"  ","")&amp;" &lt;&lt; TAM_MAX_BITS) |"&amp; IF(SOURCE!$S$2-3 &gt;= 0, REPT(" ",SOURCE!$S$2-5+4+1-1-LEN(SUBSTITUTE(SUBSTITUTE(TEXT(SOURCE!H1311,"????0"),"  ","")," ",""))), "")&amp;
      SUBSTITUTE(SUBSTITUTE(TEXT(SOURCE!H1311,"????0"),"  ","")," ","")&amp;","&amp; IF(SOURCE!$T$2-3 &gt;= 0, REPT(" ",SOURCE!$T$2-3-5), "")&amp;
      SOURCE!I1311&amp;" | "&amp; IF(SOURCE!$U$2-LEN(SOURCE!I1311) &gt;= 0, REPT(" ",SOURCE!$U$2-LEN(SOURCE!I1311)), "")&amp;
      SOURCE!J1311&amp;      IF(SOURCE!$V$2-LEN(SOURCE!J1311) &gt;= 0, REPT(" ",SOURCE!$V$2-LEN(SOURCE!J1311)), "")&amp;
  " | "&amp; SOURCE!K1311&amp;      IF(SOURCE!$X$2-LEN(SOURCE!K1311) &gt;= 0, REPT(" ",SOURCE!$X$2-LEN(SOURCE!K1311)), "")&amp;
      "},"&amp;IF(SOURCE!L1311&lt;&gt;"",""&amp;SOURCE!L1311,"")
 )
)
)</f>
        <v>/* 1281 */  { itemToBeCoded,                NOPARAM,                     "1281",                                        "1281",                                        (0 &lt;&lt; TAM_MAX_BITS) |     0, CAT_FREE | SLS_UNCHANGED | US_UNCHANGED},</v>
      </c>
    </row>
    <row r="1312" spans="1:1">
      <c r="A1312" s="155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",SOURCE!$R$2-LEN(SOURCE!F1312)+2), "")&amp;"("&amp;
      SUBSTITUTE(TEXT(SOURCE!G1312,"??0"),"  ","")&amp;" &lt;&lt; TAM_MAX_BITS) |"&amp; IF(SOURCE!$S$2-3 &gt;= 0, REPT(" ",SOURCE!$S$2-5+4+1-1-LEN(SUBSTITUTE(SUBSTITUTE(TEXT(SOURCE!H1312,"????0"),"  ","")," ",""))), "")&amp;
      SUBSTITUTE(SUBSTITUTE(TEXT(SOURCE!H1312,"????0"),"  ","")," ","")&amp;","&amp; IF(SOURCE!$T$2-3 &gt;= 0, REPT(" ",SOURCE!$T$2-3-5), "")&amp;
      SOURCE!I1312&amp;" | "&amp; IF(SOURCE!$U$2-LEN(SOURCE!I1312) &gt;= 0, REPT(" ",SOURCE!$U$2-LEN(SOURCE!I1312)), "")&amp;
      SOURCE!J1312&amp;      IF(SOURCE!$V$2-LEN(SOURCE!J1312) &gt;= 0, REPT(" ",SOURCE!$V$2-LEN(SOURCE!J1312)), "")&amp;
  " | "&amp; SOURCE!K1312&amp;      IF(SOURCE!$X$2-LEN(SOURCE!K1312) &gt;= 0, REPT(" ",SOURCE!$X$2-LEN(SOURCE!K1312)), "")&amp;
      "},"&amp;IF(SOURCE!L1312&lt;&gt;"",""&amp;SOURCE!L1312,"")
 )
)
)</f>
        <v>/* 1282 */  { itemToBeCoded,                NOPARAM,                     "1282",                                        "1282",                                        (0 &lt;&lt; TAM_MAX_BITS) |     0, CAT_FREE | SLS_UNCHANGED | US_UNCHANGED},</v>
      </c>
    </row>
    <row r="1313" spans="1:1">
      <c r="A1313" s="155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",SOURCE!$R$2-LEN(SOURCE!F1313)+2), "")&amp;"("&amp;
      SUBSTITUTE(TEXT(SOURCE!G1313,"??0"),"  ","")&amp;" &lt;&lt; TAM_MAX_BITS) |"&amp; IF(SOURCE!$S$2-3 &gt;= 0, REPT(" ",SOURCE!$S$2-5+4+1-1-LEN(SUBSTITUTE(SUBSTITUTE(TEXT(SOURCE!H1313,"????0"),"  ","")," ",""))), "")&amp;
      SUBSTITUTE(SUBSTITUTE(TEXT(SOURCE!H1313,"????0"),"  ","")," ","")&amp;","&amp; IF(SOURCE!$T$2-3 &gt;= 0, REPT(" ",SOURCE!$T$2-3-5), "")&amp;
      SOURCE!I1313&amp;" | "&amp; IF(SOURCE!$U$2-LEN(SOURCE!I1313) &gt;= 0, REPT(" ",SOURCE!$U$2-LEN(SOURCE!I1313)), "")&amp;
      SOURCE!J1313&amp;      IF(SOURCE!$V$2-LEN(SOURCE!J1313) &gt;= 0, REPT(" ",SOURCE!$V$2-LEN(SOURCE!J1313)), "")&amp;
  " | "&amp; SOURCE!K1313&amp;      IF(SOURCE!$X$2-LEN(SOURCE!K1313) &gt;= 0, REPT(" ",SOURCE!$X$2-LEN(SOURCE!K1313)), "")&amp;
      "},"&amp;IF(SOURCE!L1313&lt;&gt;"",""&amp;SOURCE!L1313,"")
 )
)
)</f>
        <v>/* 1283 */  { itemToBeCoded,                NOPARAM,                     "1283",                                        "1283",                                        (0 &lt;&lt; TAM_MAX_BITS) |     0, CAT_FREE | SLS_UNCHANGED | US_UNCHANGED},</v>
      </c>
    </row>
    <row r="1314" spans="1:1">
      <c r="A1314" s="155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",SOURCE!$R$2-LEN(SOURCE!F1314)+2), "")&amp;"("&amp;
      SUBSTITUTE(TEXT(SOURCE!G1314,"??0"),"  ","")&amp;" &lt;&lt; TAM_MAX_BITS) |"&amp; IF(SOURCE!$S$2-3 &gt;= 0, REPT(" ",SOURCE!$S$2-5+4+1-1-LEN(SUBSTITUTE(SUBSTITUTE(TEXT(SOURCE!H1314,"????0"),"  ","")," ",""))), "")&amp;
      SUBSTITUTE(SUBSTITUTE(TEXT(SOURCE!H1314,"????0"),"  ","")," ","")&amp;","&amp; IF(SOURCE!$T$2-3 &gt;= 0, REPT(" ",SOURCE!$T$2-3-5), "")&amp;
      SOURCE!I1314&amp;" | "&amp; IF(SOURCE!$U$2-LEN(SOURCE!I1314) &gt;= 0, REPT(" ",SOURCE!$U$2-LEN(SOURCE!I1314)), "")&amp;
      SOURCE!J1314&amp;      IF(SOURCE!$V$2-LEN(SOURCE!J1314) &gt;= 0, REPT(" ",SOURCE!$V$2-LEN(SOURCE!J1314)), "")&amp;
  " | "&amp; SOURCE!K1314&amp;      IF(SOURCE!$X$2-LEN(SOURCE!K1314) &gt;= 0, REPT(" ",SOURCE!$X$2-LEN(SOURCE!K1314)), "")&amp;
      "},"&amp;IF(SOURCE!L1314&lt;&gt;"",""&amp;SOURCE!L1314,"")
 )
)
)</f>
        <v>/* 1284 */  { itemToBeCoded,                NOPARAM,                     "1284",                                        "1284",                                        (0 &lt;&lt; TAM_MAX_BITS) |     0, CAT_FREE | SLS_UNCHANGED | US_UNCHANGED},</v>
      </c>
    </row>
    <row r="1315" spans="1:1">
      <c r="A1315" s="155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",SOURCE!$R$2-LEN(SOURCE!F1315)+2), "")&amp;"("&amp;
      SUBSTITUTE(TEXT(SOURCE!G1315,"??0"),"  ","")&amp;" &lt;&lt; TAM_MAX_BITS) |"&amp; IF(SOURCE!$S$2-3 &gt;= 0, REPT(" ",SOURCE!$S$2-5+4+1-1-LEN(SUBSTITUTE(SUBSTITUTE(TEXT(SOURCE!H1315,"????0"),"  ","")," ",""))), "")&amp;
      SUBSTITUTE(SUBSTITUTE(TEXT(SOURCE!H1315,"????0"),"  ","")," ","")&amp;","&amp; IF(SOURCE!$T$2-3 &gt;= 0, REPT(" ",SOURCE!$T$2-3-5), "")&amp;
      SOURCE!I1315&amp;" | "&amp; IF(SOURCE!$U$2-LEN(SOURCE!I1315) &gt;= 0, REPT(" ",SOURCE!$U$2-LEN(SOURCE!I1315)), "")&amp;
      SOURCE!J1315&amp;      IF(SOURCE!$V$2-LEN(SOURCE!J1315) &gt;= 0, REPT(" ",SOURCE!$V$2-LEN(SOURCE!J1315)), "")&amp;
  " | "&amp; SOURCE!K1315&amp;      IF(SOURCE!$X$2-LEN(SOURCE!K1315) &gt;= 0, REPT(" ",SOURCE!$X$2-LEN(SOURCE!K1315)), "")&amp;
      "},"&amp;IF(SOURCE!L1315&lt;&gt;"",""&amp;SOURCE!L1315,"")
 )
)
)</f>
        <v>/* 1285 */  { itemToBeCoded,                NOPARAM,                     "1285",                                        "1285",                                        (0 &lt;&lt; TAM_MAX_BITS) |     0, CAT_FREE | SLS_UNCHANGED | US_UNCHANGED},</v>
      </c>
    </row>
    <row r="1316" spans="1:1">
      <c r="A1316" s="155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",SOURCE!$R$2-LEN(SOURCE!F1316)+2), "")&amp;"("&amp;
      SUBSTITUTE(TEXT(SOURCE!G1316,"??0"),"  ","")&amp;" &lt;&lt; TAM_MAX_BITS) |"&amp; IF(SOURCE!$S$2-3 &gt;= 0, REPT(" ",SOURCE!$S$2-5+4+1-1-LEN(SUBSTITUTE(SUBSTITUTE(TEXT(SOURCE!H1316,"????0"),"  ","")," ",""))), "")&amp;
      SUBSTITUTE(SUBSTITUTE(TEXT(SOURCE!H1316,"????0"),"  ","")," ","")&amp;","&amp; IF(SOURCE!$T$2-3 &gt;= 0, REPT(" ",SOURCE!$T$2-3-5), "")&amp;
      SOURCE!I1316&amp;" | "&amp; IF(SOURCE!$U$2-LEN(SOURCE!I1316) &gt;= 0, REPT(" ",SOURCE!$U$2-LEN(SOURCE!I1316)), "")&amp;
      SOURCE!J1316&amp;      IF(SOURCE!$V$2-LEN(SOURCE!J1316) &gt;= 0, REPT(" ",SOURCE!$V$2-LEN(SOURCE!J1316)), "")&amp;
  " | "&amp; SOURCE!K1316&amp;      IF(SOURCE!$X$2-LEN(SOURCE!K1316) &gt;= 0, REPT(" ",SOURCE!$X$2-LEN(SOURCE!K1316)), "")&amp;
      "},"&amp;IF(SOURCE!L1316&lt;&gt;"",""&amp;SOURCE!L1316,"")
 )
)
)</f>
        <v>/* 1286 */  { itemToBeCoded,                NOPARAM,                     "1286",                                        "1286",                                        (0 &lt;&lt; TAM_MAX_BITS) |     0, CAT_FREE | SLS_UNCHANGED | US_UNCHANGED},</v>
      </c>
    </row>
    <row r="1317" spans="1:1">
      <c r="A1317" s="155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",SOURCE!$R$2-LEN(SOURCE!F1317)+2), "")&amp;"("&amp;
      SUBSTITUTE(TEXT(SOURCE!G1317,"??0"),"  ","")&amp;" &lt;&lt; TAM_MAX_BITS) |"&amp; IF(SOURCE!$S$2-3 &gt;= 0, REPT(" ",SOURCE!$S$2-5+4+1-1-LEN(SUBSTITUTE(SUBSTITUTE(TEXT(SOURCE!H1317,"????0"),"  ","")," ",""))), "")&amp;
      SUBSTITUTE(SUBSTITUTE(TEXT(SOURCE!H1317,"????0"),"  ","")," ","")&amp;","&amp; IF(SOURCE!$T$2-3 &gt;= 0, REPT(" ",SOURCE!$T$2-3-5), "")&amp;
      SOURCE!I1317&amp;" | "&amp; IF(SOURCE!$U$2-LEN(SOURCE!I1317) &gt;= 0, REPT(" ",SOURCE!$U$2-LEN(SOURCE!I1317)), "")&amp;
      SOURCE!J1317&amp;      IF(SOURCE!$V$2-LEN(SOURCE!J1317) &gt;= 0, REPT(" ",SOURCE!$V$2-LEN(SOURCE!J1317)), "")&amp;
  " | "&amp; SOURCE!K1317&amp;      IF(SOURCE!$X$2-LEN(SOURCE!K1317) &gt;= 0, REPT(" ",SOURCE!$X$2-LEN(SOURCE!K1317)), "")&amp;
      "},"&amp;IF(SOURCE!L1317&lt;&gt;"",""&amp;SOURCE!L1317,"")
 )
)
)</f>
        <v>/* 1287 */  { itemToBeCoded,                NOPARAM,                     "1287",                                        "1287",                                        (0 &lt;&lt; TAM_MAX_BITS) |     0, CAT_FREE | SLS_UNCHANGED | US_UNCHANGED},</v>
      </c>
    </row>
    <row r="1318" spans="1:1">
      <c r="A1318" s="155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",SOURCE!$R$2-LEN(SOURCE!F1318)+2), "")&amp;"("&amp;
      SUBSTITUTE(TEXT(SOURCE!G1318,"??0"),"  ","")&amp;" &lt;&lt; TAM_MAX_BITS) |"&amp; IF(SOURCE!$S$2-3 &gt;= 0, REPT(" ",SOURCE!$S$2-5+4+1-1-LEN(SUBSTITUTE(SUBSTITUTE(TEXT(SOURCE!H1318,"????0"),"  ","")," ",""))), "")&amp;
      SUBSTITUTE(SUBSTITUTE(TEXT(SOURCE!H1318,"????0"),"  ","")," ","")&amp;","&amp; IF(SOURCE!$T$2-3 &gt;= 0, REPT(" ",SOURCE!$T$2-3-5), "")&amp;
      SOURCE!I1318&amp;" | "&amp; IF(SOURCE!$U$2-LEN(SOURCE!I1318) &gt;= 0, REPT(" ",SOURCE!$U$2-LEN(SOURCE!I1318)), "")&amp;
      SOURCE!J1318&amp;      IF(SOURCE!$V$2-LEN(SOURCE!J1318) &gt;= 0, REPT(" ",SOURCE!$V$2-LEN(SOURCE!J1318)), "")&amp;
  " | "&amp; SOURCE!K1318&amp;      IF(SOURCE!$X$2-LEN(SOURCE!K1318) &gt;= 0, REPT(" ",SOURCE!$X$2-LEN(SOURCE!K1318)), "")&amp;
      "},"&amp;IF(SOURCE!L1318&lt;&gt;"",""&amp;SOURCE!L1318,"")
 )
)
)</f>
        <v>/* 1288 */  { itemToBeCoded,                NOPARAM,                     "1288",                                        "1288",                                        (0 &lt;&lt; TAM_MAX_BITS) |     0, CAT_FREE | SLS_UNCHANGED | US_UNCHANGED},</v>
      </c>
    </row>
    <row r="1319" spans="1:1">
      <c r="A1319" s="155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",SOURCE!$R$2-LEN(SOURCE!F1319)+2), "")&amp;"("&amp;
      SUBSTITUTE(TEXT(SOURCE!G1319,"??0"),"  ","")&amp;" &lt;&lt; TAM_MAX_BITS) |"&amp; IF(SOURCE!$S$2-3 &gt;= 0, REPT(" ",SOURCE!$S$2-5+4+1-1-LEN(SUBSTITUTE(SUBSTITUTE(TEXT(SOURCE!H1319,"????0"),"  ","")," ",""))), "")&amp;
      SUBSTITUTE(SUBSTITUTE(TEXT(SOURCE!H1319,"????0"),"  ","")," ","")&amp;","&amp; IF(SOURCE!$T$2-3 &gt;= 0, REPT(" ",SOURCE!$T$2-3-5), "")&amp;
      SOURCE!I1319&amp;" | "&amp; IF(SOURCE!$U$2-LEN(SOURCE!I1319) &gt;= 0, REPT(" ",SOURCE!$U$2-LEN(SOURCE!I1319)), "")&amp;
      SOURCE!J1319&amp;      IF(SOURCE!$V$2-LEN(SOURCE!J1319) &gt;= 0, REPT(" ",SOURCE!$V$2-LEN(SOURCE!J1319)), "")&amp;
  " | "&amp; SOURCE!K1319&amp;      IF(SOURCE!$X$2-LEN(SOURCE!K1319) &gt;= 0, REPT(" ",SOURCE!$X$2-LEN(SOURCE!K1319)), "")&amp;
      "},"&amp;IF(SOURCE!L1319&lt;&gt;"",""&amp;SOURCE!L1319,"")
 )
)
)</f>
        <v>/* 1289 */  { itemToBeCoded,                NOPARAM,                     "1289",                                        "1289",                                        (0 &lt;&lt; TAM_MAX_BITS) |     0, CAT_FREE | SLS_UNCHANGED | US_UNCHANGED},</v>
      </c>
    </row>
    <row r="1320" spans="1:1">
      <c r="A1320" s="155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",SOURCE!$R$2-LEN(SOURCE!F1320)+2), "")&amp;"("&amp;
      SUBSTITUTE(TEXT(SOURCE!G1320,"??0"),"  ","")&amp;" &lt;&lt; TAM_MAX_BITS) |"&amp; IF(SOURCE!$S$2-3 &gt;= 0, REPT(" ",SOURCE!$S$2-5+4+1-1-LEN(SUBSTITUTE(SUBSTITUTE(TEXT(SOURCE!H1320,"????0"),"  ","")," ",""))), "")&amp;
      SUBSTITUTE(SUBSTITUTE(TEXT(SOURCE!H1320,"????0"),"  ","")," ","")&amp;","&amp; IF(SOURCE!$T$2-3 &gt;= 0, REPT(" ",SOURCE!$T$2-3-5), "")&amp;
      SOURCE!I1320&amp;" | "&amp; IF(SOURCE!$U$2-LEN(SOURCE!I1320) &gt;= 0, REPT(" ",SOURCE!$U$2-LEN(SOURCE!I1320)), "")&amp;
      SOURCE!J1320&amp;      IF(SOURCE!$V$2-LEN(SOURCE!J1320) &gt;= 0, REPT(" ",SOURCE!$V$2-LEN(SOURCE!J1320)), "")&amp;
  " | "&amp; SOURCE!K1320&amp;      IF(SOURCE!$X$2-LEN(SOURCE!K1320) &gt;= 0, REPT(" ",SOURCE!$X$2-LEN(SOURCE!K1320)), "")&amp;
      "},"&amp;IF(SOURCE!L1320&lt;&gt;"",""&amp;SOURCE!L1320,"")
 )
)
)</f>
        <v>/* 1290 */  { itemToBeCoded,                NOPARAM,                     "1290",                                        "1290",                                        (0 &lt;&lt; TAM_MAX_BITS) |     0, CAT_FREE | SLS_UNCHANGED | US_UNCHANGED},</v>
      </c>
    </row>
    <row r="1321" spans="1:1">
      <c r="A1321" s="155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",SOURCE!$R$2-LEN(SOURCE!F1321)+2), "")&amp;"("&amp;
      SUBSTITUTE(TEXT(SOURCE!G1321,"??0"),"  ","")&amp;" &lt;&lt; TAM_MAX_BITS) |"&amp; IF(SOURCE!$S$2-3 &gt;= 0, REPT(" ",SOURCE!$S$2-5+4+1-1-LEN(SUBSTITUTE(SUBSTITUTE(TEXT(SOURCE!H1321,"????0"),"  ","")," ",""))), "")&amp;
      SUBSTITUTE(SUBSTITUTE(TEXT(SOURCE!H1321,"????0"),"  ","")," ","")&amp;","&amp; IF(SOURCE!$T$2-3 &gt;= 0, REPT(" ",SOURCE!$T$2-3-5), "")&amp;
      SOURCE!I1321&amp;" | "&amp; IF(SOURCE!$U$2-LEN(SOURCE!I1321) &gt;= 0, REPT(" ",SOURCE!$U$2-LEN(SOURCE!I1321)), "")&amp;
      SOURCE!J1321&amp;      IF(SOURCE!$V$2-LEN(SOURCE!J1321) &gt;= 0, REPT(" ",SOURCE!$V$2-LEN(SOURCE!J1321)), "")&amp;
  " | "&amp; SOURCE!K1321&amp;      IF(SOURCE!$X$2-LEN(SOURCE!K1321) &gt;= 0, REPT(" ",SOURCE!$X$2-LEN(SOURCE!K1321)), "")&amp;
      "},"&amp;IF(SOURCE!L1321&lt;&gt;"",""&amp;SOURCE!L1321,"")
 )
)
)</f>
        <v>/* 1291 */  { itemToBeCoded,                NOPARAM,                     "1291",                                        "1291",                                        (0 &lt;&lt; TAM_MAX_BITS) |     0, CAT_FREE | SLS_UNCHANGED | US_UNCHANGED},</v>
      </c>
    </row>
    <row r="1322" spans="1:1">
      <c r="A1322" s="155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",SOURCE!$R$2-LEN(SOURCE!F1322)+2), "")&amp;"("&amp;
      SUBSTITUTE(TEXT(SOURCE!G1322,"??0"),"  ","")&amp;" &lt;&lt; TAM_MAX_BITS) |"&amp; IF(SOURCE!$S$2-3 &gt;= 0, REPT(" ",SOURCE!$S$2-5+4+1-1-LEN(SUBSTITUTE(SUBSTITUTE(TEXT(SOURCE!H1322,"????0"),"  ","")," ",""))), "")&amp;
      SUBSTITUTE(SUBSTITUTE(TEXT(SOURCE!H1322,"????0"),"  ","")," ","")&amp;","&amp; IF(SOURCE!$T$2-3 &gt;= 0, REPT(" ",SOURCE!$T$2-3-5), "")&amp;
      SOURCE!I1322&amp;" | "&amp; IF(SOURCE!$U$2-LEN(SOURCE!I1322) &gt;= 0, REPT(" ",SOURCE!$U$2-LEN(SOURCE!I1322)), "")&amp;
      SOURCE!J1322&amp;      IF(SOURCE!$V$2-LEN(SOURCE!J1322) &gt;= 0, REPT(" ",SOURCE!$V$2-LEN(SOURCE!J1322)), "")&amp;
  " | "&amp; SOURCE!K1322&amp;      IF(SOURCE!$X$2-LEN(SOURCE!K1322) &gt;= 0, REPT(" ",SOURCE!$X$2-LEN(SOURCE!K1322)), "")&amp;
      "},"&amp;IF(SOURCE!L1322&lt;&gt;"",""&amp;SOURCE!L1322,"")
 )
)
)</f>
        <v>/* 1292 */  { itemToBeCoded,                NOPARAM,                     "1292",                                        "1292",                                        (0 &lt;&lt; TAM_MAX_BITS) |     0, CAT_FREE | SLS_UNCHANGED | US_UNCHANGED},</v>
      </c>
    </row>
    <row r="1323" spans="1:1">
      <c r="A1323" s="155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",SOURCE!$R$2-LEN(SOURCE!F1323)+2), "")&amp;"("&amp;
      SUBSTITUTE(TEXT(SOURCE!G1323,"??0"),"  ","")&amp;" &lt;&lt; TAM_MAX_BITS) |"&amp; IF(SOURCE!$S$2-3 &gt;= 0, REPT(" ",SOURCE!$S$2-5+4+1-1-LEN(SUBSTITUTE(SUBSTITUTE(TEXT(SOURCE!H1323,"????0"),"  ","")," ",""))), "")&amp;
      SUBSTITUTE(SUBSTITUTE(TEXT(SOURCE!H1323,"????0"),"  ","")," ","")&amp;","&amp; IF(SOURCE!$T$2-3 &gt;= 0, REPT(" ",SOURCE!$T$2-3-5), "")&amp;
      SOURCE!I1323&amp;" | "&amp; IF(SOURCE!$U$2-LEN(SOURCE!I1323) &gt;= 0, REPT(" ",SOURCE!$U$2-LEN(SOURCE!I1323)), "")&amp;
      SOURCE!J1323&amp;      IF(SOURCE!$V$2-LEN(SOURCE!J1323) &gt;= 0, REPT(" ",SOURCE!$V$2-LEN(SOURCE!J1323)), "")&amp;
  " | "&amp; SOURCE!K1323&amp;      IF(SOURCE!$X$2-LEN(SOURCE!K1323) &gt;= 0, REPT(" ",SOURCE!$X$2-LEN(SOURCE!K1323)), "")&amp;
      "},"&amp;IF(SOURCE!L1323&lt;&gt;"",""&amp;SOURCE!L1323,"")
 )
)
)</f>
        <v>/* 1293 */  { itemToBeCoded,                NOPARAM,                     "1293",                                        "1293",                                        (0 &lt;&lt; TAM_MAX_BITS) |     0, CAT_FREE | SLS_UNCHANGED | US_UNCHANGED},</v>
      </c>
    </row>
    <row r="1324" spans="1:1">
      <c r="A1324" s="155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",SOURCE!$R$2-LEN(SOURCE!F1324)+2), "")&amp;"("&amp;
      SUBSTITUTE(TEXT(SOURCE!G1324,"??0"),"  ","")&amp;" &lt;&lt; TAM_MAX_BITS) |"&amp; IF(SOURCE!$S$2-3 &gt;= 0, REPT(" ",SOURCE!$S$2-5+4+1-1-LEN(SUBSTITUTE(SUBSTITUTE(TEXT(SOURCE!H1324,"????0"),"  ","")," ",""))), "")&amp;
      SUBSTITUTE(SUBSTITUTE(TEXT(SOURCE!H1324,"????0"),"  ","")," ","")&amp;","&amp; IF(SOURCE!$T$2-3 &gt;= 0, REPT(" ",SOURCE!$T$2-3-5), "")&amp;
      SOURCE!I1324&amp;" | "&amp; IF(SOURCE!$U$2-LEN(SOURCE!I1324) &gt;= 0, REPT(" ",SOURCE!$U$2-LEN(SOURCE!I1324)), "")&amp;
      SOURCE!J1324&amp;      IF(SOURCE!$V$2-LEN(SOURCE!J1324) &gt;= 0, REPT(" ",SOURCE!$V$2-LEN(SOURCE!J1324)), "")&amp;
  " | "&amp; SOURCE!K1324&amp;      IF(SOURCE!$X$2-LEN(SOURCE!K1324) &gt;= 0, REPT(" ",SOURCE!$X$2-LEN(SOURCE!K1324)), "")&amp;
      "},"&amp;IF(SOURCE!L1324&lt;&gt;"",""&amp;SOURCE!L1324,"")
 )
)
)</f>
        <v>/* 1294 */  { itemToBeCoded,                NOPARAM,                     "1294",                                        "1294",                                        (0 &lt;&lt; TAM_MAX_BITS) |     0, CAT_FREE | SLS_UNCHANGED | US_UNCHANGED},</v>
      </c>
    </row>
    <row r="1325" spans="1:1">
      <c r="A1325" s="155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",SOURCE!$R$2-LEN(SOURCE!F1325)+2), "")&amp;"("&amp;
      SUBSTITUTE(TEXT(SOURCE!G1325,"??0"),"  ","")&amp;" &lt;&lt; TAM_MAX_BITS) |"&amp; IF(SOURCE!$S$2-3 &gt;= 0, REPT(" ",SOURCE!$S$2-5+4+1-1-LEN(SUBSTITUTE(SUBSTITUTE(TEXT(SOURCE!H1325,"????0"),"  ","")," ",""))), "")&amp;
      SUBSTITUTE(SUBSTITUTE(TEXT(SOURCE!H1325,"????0"),"  ","")," ","")&amp;","&amp; IF(SOURCE!$T$2-3 &gt;= 0, REPT(" ",SOURCE!$T$2-3-5), "")&amp;
      SOURCE!I1325&amp;" | "&amp; IF(SOURCE!$U$2-LEN(SOURCE!I1325) &gt;= 0, REPT(" ",SOURCE!$U$2-LEN(SOURCE!I1325)), "")&amp;
      SOURCE!J1325&amp;      IF(SOURCE!$V$2-LEN(SOURCE!J1325) &gt;= 0, REPT(" ",SOURCE!$V$2-LEN(SOURCE!J1325)), "")&amp;
  " | "&amp; SOURCE!K1325&amp;      IF(SOURCE!$X$2-LEN(SOURCE!K1325) &gt;= 0, REPT(" ",SOURCE!$X$2-LEN(SOURCE!K1325)), "")&amp;
      "},"&amp;IF(SOURCE!L1325&lt;&gt;"",""&amp;SOURCE!L1325,"")
 )
)
)</f>
        <v>/* 1295 */  { itemToBeCoded,                NOPARAM,                     "1295",                                        "1295",                                        (0 &lt;&lt; TAM_MAX_BITS) |     0, CAT_FREE | SLS_UNCHANGED | US_UNCHANGED},</v>
      </c>
    </row>
    <row r="1326" spans="1:1">
      <c r="A1326" s="155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",SOURCE!$R$2-LEN(SOURCE!F1326)+2), "")&amp;"("&amp;
      SUBSTITUTE(TEXT(SOURCE!G1326,"??0"),"  ","")&amp;" &lt;&lt; TAM_MAX_BITS) |"&amp; IF(SOURCE!$S$2-3 &gt;= 0, REPT(" ",SOURCE!$S$2-5+4+1-1-LEN(SUBSTITUTE(SUBSTITUTE(TEXT(SOURCE!H1326,"????0"),"  ","")," ",""))), "")&amp;
      SUBSTITUTE(SUBSTITUTE(TEXT(SOURCE!H1326,"????0"),"  ","")," ","")&amp;","&amp; IF(SOURCE!$T$2-3 &gt;= 0, REPT(" ",SOURCE!$T$2-3-5), "")&amp;
      SOURCE!I1326&amp;" | "&amp; IF(SOURCE!$U$2-LEN(SOURCE!I1326) &gt;= 0, REPT(" ",SOURCE!$U$2-LEN(SOURCE!I1326)), "")&amp;
      SOURCE!J1326&amp;      IF(SOURCE!$V$2-LEN(SOURCE!J1326) &gt;= 0, REPT(" ",SOURCE!$V$2-LEN(SOURCE!J1326)), "")&amp;
  " | "&amp; SOURCE!K1326&amp;      IF(SOURCE!$X$2-LEN(SOURCE!K1326) &gt;= 0, REPT(" ",SOURCE!$X$2-LEN(SOURCE!K1326)), "")&amp;
      "},"&amp;IF(SOURCE!L1326&lt;&gt;"",""&amp;SOURCE!L1326,"")
 )
)
)</f>
        <v>/* 1296 */  { itemToBeCoded,                NOPARAM,                     "1296",                                        "1296",                                        (0 &lt;&lt; TAM_MAX_BITS) |     0, CAT_FREE | SLS_UNCHANGED | US_UNCHANGED},</v>
      </c>
    </row>
    <row r="1327" spans="1:1">
      <c r="A1327" s="155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",SOURCE!$R$2-LEN(SOURCE!F1327)+2), "")&amp;"("&amp;
      SUBSTITUTE(TEXT(SOURCE!G1327,"??0"),"  ","")&amp;" &lt;&lt; TAM_MAX_BITS) |"&amp; IF(SOURCE!$S$2-3 &gt;= 0, REPT(" ",SOURCE!$S$2-5+4+1-1-LEN(SUBSTITUTE(SUBSTITUTE(TEXT(SOURCE!H1327,"????0"),"  ","")," ",""))), "")&amp;
      SUBSTITUTE(SUBSTITUTE(TEXT(SOURCE!H1327,"????0"),"  ","")," ","")&amp;","&amp; IF(SOURCE!$T$2-3 &gt;= 0, REPT(" ",SOURCE!$T$2-3-5), "")&amp;
      SOURCE!I1327&amp;" | "&amp; IF(SOURCE!$U$2-LEN(SOURCE!I1327) &gt;= 0, REPT(" ",SOURCE!$U$2-LEN(SOURCE!I1327)), "")&amp;
      SOURCE!J1327&amp;      IF(SOURCE!$V$2-LEN(SOURCE!J1327) &gt;= 0, REPT(" ",SOURCE!$V$2-LEN(SOURCE!J1327)), "")&amp;
  " | "&amp; SOURCE!K1327&amp;      IF(SOURCE!$X$2-LEN(SOURCE!K1327) &gt;= 0, REPT(" ",SOURCE!$X$2-LEN(SOURCE!K1327)), "")&amp;
      "},"&amp;IF(SOURCE!L1327&lt;&gt;"",""&amp;SOURCE!L1327,"")
 )
)
)</f>
        <v/>
      </c>
    </row>
    <row r="1328" spans="1:1">
      <c r="A1328" s="155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",SOURCE!$R$2-LEN(SOURCE!F1328)+2), "")&amp;"("&amp;
      SUBSTITUTE(TEXT(SOURCE!G1328,"??0"),"  ","")&amp;" &lt;&lt; TAM_MAX_BITS) |"&amp; IF(SOURCE!$S$2-3 &gt;= 0, REPT(" ",SOURCE!$S$2-5+4+1-1-LEN(SUBSTITUTE(SUBSTITUTE(TEXT(SOURCE!H1328,"????0"),"  ","")," ",""))), "")&amp;
      SUBSTITUTE(SUBSTITUTE(TEXT(SOURCE!H1328,"????0"),"  ","")," ","")&amp;","&amp; IF(SOURCE!$T$2-3 &gt;= 0, REPT(" ",SOURCE!$T$2-3-5), "")&amp;
      SOURCE!I1328&amp;" | "&amp; IF(SOURCE!$U$2-LEN(SOURCE!I1328) &gt;= 0, REPT(" ",SOURCE!$U$2-LEN(SOURCE!I1328)), "")&amp;
      SOURCE!J1328&amp;      IF(SOURCE!$V$2-LEN(SOURCE!J1328) &gt;= 0, REPT(" ",SOURCE!$V$2-LEN(SOURCE!J1328)), "")&amp;
  " | "&amp; SOURCE!K1328&amp;      IF(SOURCE!$X$2-LEN(SOURCE!K1328) &gt;= 0, REPT(" ",SOURCE!$X$2-LEN(SOURCE!K1328)), "")&amp;
      "},"&amp;IF(SOURCE!L1328&lt;&gt;"",""&amp;SOURCE!L1328,"")
 )
)
)</f>
        <v/>
      </c>
    </row>
    <row r="1329" spans="1:1">
      <c r="A1329" s="155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",SOURCE!$R$2-LEN(SOURCE!F1329)+2), "")&amp;"("&amp;
      SUBSTITUTE(TEXT(SOURCE!G1329,"??0"),"  ","")&amp;" &lt;&lt; TAM_MAX_BITS) |"&amp; IF(SOURCE!$S$2-3 &gt;= 0, REPT(" ",SOURCE!$S$2-5+4+1-1-LEN(SUBSTITUTE(SUBSTITUTE(TEXT(SOURCE!H1329,"????0"),"  ","")," ",""))), "")&amp;
      SUBSTITUTE(SUBSTITUTE(TEXT(SOURCE!H1329,"????0"),"  ","")," ","")&amp;","&amp; IF(SOURCE!$T$2-3 &gt;= 0, REPT(" ",SOURCE!$T$2-3-5), "")&amp;
      SOURCE!I1329&amp;" | "&amp; IF(SOURCE!$U$2-LEN(SOURCE!I1329) &gt;= 0, REPT(" ",SOURCE!$U$2-LEN(SOURCE!I1329)), "")&amp;
      SOURCE!J1329&amp;      IF(SOURCE!$V$2-LEN(SOURCE!J1329) &gt;= 0, REPT(" ",SOURCE!$V$2-LEN(SOURCE!J1329)), "")&amp;
  " | "&amp; SOURCE!K1329&amp;      IF(SOURCE!$X$2-LEN(SOURCE!K1329) &gt;= 0, REPT(" ",SOURCE!$X$2-LEN(SOURCE!K1329)), "")&amp;
      "},"&amp;IF(SOURCE!L1329&lt;&gt;"",""&amp;SOURCE!L1329,"")
 )
)
)</f>
        <v>// Curve fitting</v>
      </c>
    </row>
    <row r="1330" spans="1:1">
      <c r="A1330" s="155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",SOURCE!$R$2-LEN(SOURCE!F1330)+2), "")&amp;"("&amp;
      SUBSTITUTE(TEXT(SOURCE!G1330,"??0"),"  ","")&amp;" &lt;&lt; TAM_MAX_BITS) |"&amp; IF(SOURCE!$S$2-3 &gt;= 0, REPT(" ",SOURCE!$S$2-5+4+1-1-LEN(SUBSTITUTE(SUBSTITUTE(TEXT(SOURCE!H1330,"????0"),"  ","")," ",""))), "")&amp;
      SUBSTITUTE(SUBSTITUTE(TEXT(SOURCE!H1330,"????0"),"  ","")," ","")&amp;","&amp; IF(SOURCE!$T$2-3 &gt;= 0, REPT(" ",SOURCE!$T$2-3-5), "")&amp;
      SOURCE!I1330&amp;" | "&amp; IF(SOURCE!$U$2-LEN(SOURCE!I1330) &gt;= 0, REPT(" ",SOURCE!$U$2-LEN(SOURCE!I1330)), "")&amp;
      SOURCE!J1330&amp;      IF(SOURCE!$V$2-LEN(SOURCE!J1330) &gt;= 0, REPT(" ",SOURCE!$V$2-LEN(SOURCE!J1330)), "")&amp;
  " | "&amp; SOURCE!K1330&amp;      IF(SOURCE!$X$2-LEN(SOURCE!K1330) &gt;= 0, REPT(" ",SOURCE!$X$2-LEN(SOURCE!K1330)), "")&amp;
      "},"&amp;IF(SOURCE!L1330&lt;&gt;"",""&amp;SOURCE!L1330,"")
 )
)
)</f>
        <v>/* 1297 */  { fnCurveFitting,               TM_VALUE,                    "BestF",                                       "BestF",                                       (0 &lt;&lt; TAM_MAX_BITS) |   510, CAT_FNCT | SLS_ENABLED   | US_ENABLED  },</v>
      </c>
    </row>
    <row r="1331" spans="1:1">
      <c r="A1331" s="155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",SOURCE!$R$2-LEN(SOURCE!F1331)+2), "")&amp;"("&amp;
      SUBSTITUTE(TEXT(SOURCE!G1331,"??0"),"  ","")&amp;" &lt;&lt; TAM_MAX_BITS) |"&amp; IF(SOURCE!$S$2-3 &gt;= 0, REPT(" ",SOURCE!$S$2-5+4+1-1-LEN(SUBSTITUTE(SUBSTITUTE(TEXT(SOURCE!H1331,"????0"),"  ","")," ",""))), "")&amp;
      SUBSTITUTE(SUBSTITUTE(TEXT(SOURCE!H1331,"????0"),"  ","")," ","")&amp;","&amp; IF(SOURCE!$T$2-3 &gt;= 0, REPT(" ",SOURCE!$T$2-3-5), "")&amp;
      SOURCE!I1331&amp;" | "&amp; IF(SOURCE!$U$2-LEN(SOURCE!I1331) &gt;= 0, REPT(" ",SOURCE!$U$2-LEN(SOURCE!I1331)), "")&amp;
      SOURCE!J1331&amp;      IF(SOURCE!$V$2-LEN(SOURCE!J1331) &gt;= 0, REPT(" ",SOURCE!$V$2-LEN(SOURCE!J1331)), "")&amp;
  " | "&amp; SOURCE!K1331&amp;      IF(SOURCE!$X$2-LEN(SOURCE!K1331) &gt;= 0, REPT(" ",SOURCE!$X$2-LEN(SOURCE!K1331)), "")&amp;
      "},"&amp;IF(SOURCE!L1331&lt;&gt;"",""&amp;SOURCE!L1331,"")
 )
)
)</f>
        <v>/* 1298 */  { fnCurveFitting,               CF_EXPONENTIAL_FITTING_EX,   "ExpF",                                        "ExpF",                                        (0 &lt;&lt; TAM_MAX_BITS) |     0, CAT_FNCT | SLS_ENABLED   | US_ENABLED  },</v>
      </c>
    </row>
    <row r="1332" spans="1:1">
      <c r="A1332" s="155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",SOURCE!$R$2-LEN(SOURCE!F1332)+2), "")&amp;"("&amp;
      SUBSTITUTE(TEXT(SOURCE!G1332,"??0"),"  ","")&amp;" &lt;&lt; TAM_MAX_BITS) |"&amp; IF(SOURCE!$S$2-3 &gt;= 0, REPT(" ",SOURCE!$S$2-5+4+1-1-LEN(SUBSTITUTE(SUBSTITUTE(TEXT(SOURCE!H1332,"????0"),"  ","")," ",""))), "")&amp;
      SUBSTITUTE(SUBSTITUTE(TEXT(SOURCE!H1332,"????0"),"  ","")," ","")&amp;","&amp; IF(SOURCE!$T$2-3 &gt;= 0, REPT(" ",SOURCE!$T$2-3-5), "")&amp;
      SOURCE!I1332&amp;" | "&amp; IF(SOURCE!$U$2-LEN(SOURCE!I1332) &gt;= 0, REPT(" ",SOURCE!$U$2-LEN(SOURCE!I1332)), "")&amp;
      SOURCE!J1332&amp;      IF(SOURCE!$V$2-LEN(SOURCE!J1332) &gt;= 0, REPT(" ",SOURCE!$V$2-LEN(SOURCE!J1332)), "")&amp;
  " | "&amp; SOURCE!K1332&amp;      IF(SOURCE!$X$2-LEN(SOURCE!K1332) &gt;= 0, REPT(" ",SOURCE!$X$2-LEN(SOURCE!K1332)), "")&amp;
      "},"&amp;IF(SOURCE!L1332&lt;&gt;"",""&amp;SOURCE!L1332,"")
 )
)
)</f>
        <v>/* 1299 */  { fnCurveFitting,               CF_LINEAR_FITTING_EX,        "LinF",                                        "LinF",                                        (0 &lt;&lt; TAM_MAX_BITS) |     0, CAT_FNCT | SLS_ENABLED   | US_ENABLED  },</v>
      </c>
    </row>
    <row r="1333" spans="1:1">
      <c r="A1333" s="155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",SOURCE!$R$2-LEN(SOURCE!F1333)+2), "")&amp;"("&amp;
      SUBSTITUTE(TEXT(SOURCE!G1333,"??0"),"  ","")&amp;" &lt;&lt; TAM_MAX_BITS) |"&amp; IF(SOURCE!$S$2-3 &gt;= 0, REPT(" ",SOURCE!$S$2-5+4+1-1-LEN(SUBSTITUTE(SUBSTITUTE(TEXT(SOURCE!H1333,"????0"),"  ","")," ",""))), "")&amp;
      SUBSTITUTE(SUBSTITUTE(TEXT(SOURCE!H1333,"????0"),"  ","")," ","")&amp;","&amp; IF(SOURCE!$T$2-3 &gt;= 0, REPT(" ",SOURCE!$T$2-3-5), "")&amp;
      SOURCE!I1333&amp;" | "&amp; IF(SOURCE!$U$2-LEN(SOURCE!I1333) &gt;= 0, REPT(" ",SOURCE!$U$2-LEN(SOURCE!I1333)), "")&amp;
      SOURCE!J1333&amp;      IF(SOURCE!$V$2-LEN(SOURCE!J1333) &gt;= 0, REPT(" ",SOURCE!$V$2-LEN(SOURCE!J1333)), "")&amp;
  " | "&amp; SOURCE!K1333&amp;      IF(SOURCE!$X$2-LEN(SOURCE!K1333) &gt;= 0, REPT(" ",SOURCE!$X$2-LEN(SOURCE!K1333)), "")&amp;
      "},"&amp;IF(SOURCE!L1333&lt;&gt;"",""&amp;SOURCE!L1333,"")
 )
)
)</f>
        <v>/* 1300 */  { fnCurveFitting,               CF_LOGARITHMIC_FITTING_EX,   "LogF",                                        "LogF",                                        (0 &lt;&lt; TAM_MAX_BITS) |     0, CAT_FNCT | SLS_ENABLED   | US_ENABLED  },</v>
      </c>
    </row>
    <row r="1334" spans="1:1">
      <c r="A1334" s="155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",SOURCE!$R$2-LEN(SOURCE!F1334)+2), "")&amp;"("&amp;
      SUBSTITUTE(TEXT(SOURCE!G1334,"??0"),"  ","")&amp;" &lt;&lt; TAM_MAX_BITS) |"&amp; IF(SOURCE!$S$2-3 &gt;= 0, REPT(" ",SOURCE!$S$2-5+4+1-1-LEN(SUBSTITUTE(SUBSTITUTE(TEXT(SOURCE!H1334,"????0"),"  ","")," ",""))), "")&amp;
      SUBSTITUTE(SUBSTITUTE(TEXT(SOURCE!H1334,"????0"),"  ","")," ","")&amp;","&amp; IF(SOURCE!$T$2-3 &gt;= 0, REPT(" ",SOURCE!$T$2-3-5), "")&amp;
      SOURCE!I1334&amp;" | "&amp; IF(SOURCE!$U$2-LEN(SOURCE!I1334) &gt;= 0, REPT(" ",SOURCE!$U$2-LEN(SOURCE!I1334)), "")&amp;
      SOURCE!J1334&amp;      IF(SOURCE!$V$2-LEN(SOURCE!J1334) &gt;= 0, REPT(" ",SOURCE!$V$2-LEN(SOURCE!J1334)), "")&amp;
  " | "&amp; SOURCE!K1334&amp;      IF(SOURCE!$X$2-LEN(SOURCE!K1334) &gt;= 0, REPT(" ",SOURCE!$X$2-LEN(SOURCE!K1334)), "")&amp;
      "},"&amp;IF(SOURCE!L1334&lt;&gt;"",""&amp;SOURCE!L1334,"")
 )
)
)</f>
        <v>/* 1301 */  { fnCurveFitting,               CF_ORTHOGONAL_FITTING_EX,    "OrthoF",                                      "OrthoF",                                      (0 &lt;&lt; TAM_MAX_BITS) |     0, CAT_FNCT | SLS_ENABLED   | US_ENABLED  },</v>
      </c>
    </row>
    <row r="1335" spans="1:1">
      <c r="A1335" s="155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",SOURCE!$R$2-LEN(SOURCE!F1335)+2), "")&amp;"("&amp;
      SUBSTITUTE(TEXT(SOURCE!G1335,"??0"),"  ","")&amp;" &lt;&lt; TAM_MAX_BITS) |"&amp; IF(SOURCE!$S$2-3 &gt;= 0, REPT(" ",SOURCE!$S$2-5+4+1-1-LEN(SUBSTITUTE(SUBSTITUTE(TEXT(SOURCE!H1335,"????0"),"  ","")," ",""))), "")&amp;
      SUBSTITUTE(SUBSTITUTE(TEXT(SOURCE!H1335,"????0"),"  ","")," ","")&amp;","&amp; IF(SOURCE!$T$2-3 &gt;= 0, REPT(" ",SOURCE!$T$2-3-5), "")&amp;
      SOURCE!I1335&amp;" | "&amp; IF(SOURCE!$U$2-LEN(SOURCE!I1335) &gt;= 0, REPT(" ",SOURCE!$U$2-LEN(SOURCE!I1335)), "")&amp;
      SOURCE!J1335&amp;      IF(SOURCE!$V$2-LEN(SOURCE!J1335) &gt;= 0, REPT(" ",SOURCE!$V$2-LEN(SOURCE!J1335)), "")&amp;
  " | "&amp; SOURCE!K1335&amp;      IF(SOURCE!$X$2-LEN(SOURCE!K1335) &gt;= 0, REPT(" ",SOURCE!$X$2-LEN(SOURCE!K1335)), "")&amp;
      "},"&amp;IF(SOURCE!L1335&lt;&gt;"",""&amp;SOURCE!L1335,"")
 )
)
)</f>
        <v>/* 1302 */  { fnCurveFitting,               CF_POWER_FITTING_EX,         "PowerF",                                      "PowerF",                                      (0 &lt;&lt; TAM_MAX_BITS) |     0, CAT_FNCT | SLS_ENABLED   | US_ENABLED  },</v>
      </c>
    </row>
    <row r="1336" spans="1:1">
      <c r="A1336" s="155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",SOURCE!$R$2-LEN(SOURCE!F1336)+2), "")&amp;"("&amp;
      SUBSTITUTE(TEXT(SOURCE!G1336,"??0"),"  ","")&amp;" &lt;&lt; TAM_MAX_BITS) |"&amp; IF(SOURCE!$S$2-3 &gt;= 0, REPT(" ",SOURCE!$S$2-5+4+1-1-LEN(SUBSTITUTE(SUBSTITUTE(TEXT(SOURCE!H1336,"????0"),"  ","")," ",""))), "")&amp;
      SUBSTITUTE(SUBSTITUTE(TEXT(SOURCE!H1336,"????0"),"  ","")," ","")&amp;","&amp; IF(SOURCE!$T$2-3 &gt;= 0, REPT(" ",SOURCE!$T$2-3-5), "")&amp;
      SOURCE!I1336&amp;" | "&amp; IF(SOURCE!$U$2-LEN(SOURCE!I1336) &gt;= 0, REPT(" ",SOURCE!$U$2-LEN(SOURCE!I1336)), "")&amp;
      SOURCE!J1336&amp;      IF(SOURCE!$V$2-LEN(SOURCE!J1336) &gt;= 0, REPT(" ",SOURCE!$V$2-LEN(SOURCE!J1336)), "")&amp;
  " | "&amp; SOURCE!K1336&amp;      IF(SOURCE!$X$2-LEN(SOURCE!K1336) &gt;= 0, REPT(" ",SOURCE!$X$2-LEN(SOURCE!K1336)), "")&amp;
      "},"&amp;IF(SOURCE!L1336&lt;&gt;"",""&amp;SOURCE!L1336,"")
 )
)
)</f>
        <v>/* 1303 */  { fnCurveFitting,               CF_GAUSS_FITTING_EX,         "GaussF",                                      "GaussF",                                      (0 &lt;&lt; TAM_MAX_BITS) |     0, CAT_FNCT | SLS_ENABLED   | US_ENABLED  },</v>
      </c>
    </row>
    <row r="1337" spans="1:1">
      <c r="A1337" s="155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",SOURCE!$R$2-LEN(SOURCE!F1337)+2), "")&amp;"("&amp;
      SUBSTITUTE(TEXT(SOURCE!G1337,"??0"),"  ","")&amp;" &lt;&lt; TAM_MAX_BITS) |"&amp; IF(SOURCE!$S$2-3 &gt;= 0, REPT(" ",SOURCE!$S$2-5+4+1-1-LEN(SUBSTITUTE(SUBSTITUTE(TEXT(SOURCE!H1337,"????0"),"  ","")," ",""))), "")&amp;
      SUBSTITUTE(SUBSTITUTE(TEXT(SOURCE!H1337,"????0"),"  ","")," ","")&amp;","&amp; IF(SOURCE!$T$2-3 &gt;= 0, REPT(" ",SOURCE!$T$2-3-5), "")&amp;
      SOURCE!I1337&amp;" | "&amp; IF(SOURCE!$U$2-LEN(SOURCE!I1337) &gt;= 0, REPT(" ",SOURCE!$U$2-LEN(SOURCE!I1337)), "")&amp;
      SOURCE!J1337&amp;      IF(SOURCE!$V$2-LEN(SOURCE!J1337) &gt;= 0, REPT(" ",SOURCE!$V$2-LEN(SOURCE!J1337)), "")&amp;
  " | "&amp; SOURCE!K1337&amp;      IF(SOURCE!$X$2-LEN(SOURCE!K1337) &gt;= 0, REPT(" ",SOURCE!$X$2-LEN(SOURCE!K1337)), "")&amp;
      "},"&amp;IF(SOURCE!L1337&lt;&gt;"",""&amp;SOURCE!L1337,"")
 )
)
)</f>
        <v>/* 1304 */  { fnCurveFitting,               CF_CAUCHY_FITTING_EX,        "CauchF",                                      "CauchF",                                      (0 &lt;&lt; TAM_MAX_BITS) |     0, CAT_FNCT | SLS_ENABLED   | US_ENABLED  },</v>
      </c>
    </row>
    <row r="1338" spans="1:1">
      <c r="A1338" s="155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",SOURCE!$R$2-LEN(SOURCE!F1338)+2), "")&amp;"("&amp;
      SUBSTITUTE(TEXT(SOURCE!G1338,"??0"),"  ","")&amp;" &lt;&lt; TAM_MAX_BITS) |"&amp; IF(SOURCE!$S$2-3 &gt;= 0, REPT(" ",SOURCE!$S$2-5+4+1-1-LEN(SUBSTITUTE(SUBSTITUTE(TEXT(SOURCE!H1338,"????0"),"  ","")," ",""))), "")&amp;
      SUBSTITUTE(SUBSTITUTE(TEXT(SOURCE!H1338,"????0"),"  ","")," ","")&amp;","&amp; IF(SOURCE!$T$2-3 &gt;= 0, REPT(" ",SOURCE!$T$2-3-5), "")&amp;
      SOURCE!I1338&amp;" | "&amp; IF(SOURCE!$U$2-LEN(SOURCE!I1338) &gt;= 0, REPT(" ",SOURCE!$U$2-LEN(SOURCE!I1338)), "")&amp;
      SOURCE!J1338&amp;      IF(SOURCE!$V$2-LEN(SOURCE!J1338) &gt;= 0, REPT(" ",SOURCE!$V$2-LEN(SOURCE!J1338)), "")&amp;
  " | "&amp; SOURCE!K1338&amp;      IF(SOURCE!$X$2-LEN(SOURCE!K1338) &gt;= 0, REPT(" ",SOURCE!$X$2-LEN(SOURCE!K1338)), "")&amp;
      "},"&amp;IF(SOURCE!L1338&lt;&gt;"",""&amp;SOURCE!L1338,"")
 )
)
)</f>
        <v>/* 1305 */  { fnCurveFitting,               CF_PARABOLIC_FITTING_EX,     "ParabF",                                      "ParabF",                                      (0 &lt;&lt; TAM_MAX_BITS) |     0, CAT_FNCT | SLS_ENABLED   | US_ENABLED  },</v>
      </c>
    </row>
    <row r="1339" spans="1:1">
      <c r="A1339" s="155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",SOURCE!$R$2-LEN(SOURCE!F1339)+2), "")&amp;"("&amp;
      SUBSTITUTE(TEXT(SOURCE!G1339,"??0"),"  ","")&amp;" &lt;&lt; TAM_MAX_BITS) |"&amp; IF(SOURCE!$S$2-3 &gt;= 0, REPT(" ",SOURCE!$S$2-5+4+1-1-LEN(SUBSTITUTE(SUBSTITUTE(TEXT(SOURCE!H1339,"????0"),"  ","")," ",""))), "")&amp;
      SUBSTITUTE(SUBSTITUTE(TEXT(SOURCE!H1339,"????0"),"  ","")," ","")&amp;","&amp; IF(SOURCE!$T$2-3 &gt;= 0, REPT(" ",SOURCE!$T$2-3-5), "")&amp;
      SOURCE!I1339&amp;" | "&amp; IF(SOURCE!$U$2-LEN(SOURCE!I1339) &gt;= 0, REPT(" ",SOURCE!$U$2-LEN(SOURCE!I1339)), "")&amp;
      SOURCE!J1339&amp;      IF(SOURCE!$V$2-LEN(SOURCE!J1339) &gt;= 0, REPT(" ",SOURCE!$V$2-LEN(SOURCE!J1339)), "")&amp;
  " | "&amp; SOURCE!K1339&amp;      IF(SOURCE!$X$2-LEN(SOURCE!K1339) &gt;= 0, REPT(" ",SOURCE!$X$2-LEN(SOURCE!K1339)), "")&amp;
      "},"&amp;IF(SOURCE!L1339&lt;&gt;"",""&amp;SOURCE!L1339,"")
 )
)
)</f>
        <v>/* 1306 */  { fnCurveFitting,               CF_HYPERBOLIC_FITTING_EX,    "HypF",                                        "HypF",                                        (0 &lt;&lt; TAM_MAX_BITS) |     0, CAT_FNCT | SLS_ENABLED   | US_ENABLED  },</v>
      </c>
    </row>
    <row r="1340" spans="1:1">
      <c r="A1340" s="155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",SOURCE!$R$2-LEN(SOURCE!F1340)+2), "")&amp;"("&amp;
      SUBSTITUTE(TEXT(SOURCE!G1340,"??0"),"  ","")&amp;" &lt;&lt; TAM_MAX_BITS) |"&amp; IF(SOURCE!$S$2-3 &gt;= 0, REPT(" ",SOURCE!$S$2-5+4+1-1-LEN(SUBSTITUTE(SUBSTITUTE(TEXT(SOURCE!H1340,"????0"),"  ","")," ",""))), "")&amp;
      SUBSTITUTE(SUBSTITUTE(TEXT(SOURCE!H1340,"????0"),"  ","")," ","")&amp;","&amp; IF(SOURCE!$T$2-3 &gt;= 0, REPT(" ",SOURCE!$T$2-3-5), "")&amp;
      SOURCE!I1340&amp;" | "&amp; IF(SOURCE!$U$2-LEN(SOURCE!I1340) &gt;= 0, REPT(" ",SOURCE!$U$2-LEN(SOURCE!I1340)), "")&amp;
      SOURCE!J1340&amp;      IF(SOURCE!$V$2-LEN(SOURCE!J1340) &gt;= 0, REPT(" ",SOURCE!$V$2-LEN(SOURCE!J1340)), "")&amp;
  " | "&amp; SOURCE!K1340&amp;      IF(SOURCE!$X$2-LEN(SOURCE!K1340) &gt;= 0, REPT(" ",SOURCE!$X$2-LEN(SOURCE!K1340)), "")&amp;
      "},"&amp;IF(SOURCE!L1340&lt;&gt;"",""&amp;SOURCE!L1340,"")
 )
)
)</f>
        <v>/* 1307 */  { fnCurveFitting,               CF_ROOT_FITTING_EX,          "RootF",                                       "RootF",                                       (0 &lt;&lt; TAM_MAX_BITS) |     0, CAT_FNCT | SLS_ENABLED   | US_ENABLED  },</v>
      </c>
    </row>
    <row r="1341" spans="1:1">
      <c r="A1341" s="155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",SOURCE!$R$2-LEN(SOURCE!F1341)+2), "")&amp;"("&amp;
      SUBSTITUTE(TEXT(SOURCE!G1341,"??0"),"  ","")&amp;" &lt;&lt; TAM_MAX_BITS) |"&amp; IF(SOURCE!$S$2-3 &gt;= 0, REPT(" ",SOURCE!$S$2-5+4+1-1-LEN(SUBSTITUTE(SUBSTITUTE(TEXT(SOURCE!H1341,"????0"),"  ","")," ",""))), "")&amp;
      SUBSTITUTE(SUBSTITUTE(TEXT(SOURCE!H1341,"????0"),"  ","")," ","")&amp;","&amp; IF(SOURCE!$T$2-3 &gt;= 0, REPT(" ",SOURCE!$T$2-3-5), "")&amp;
      SOURCE!I1341&amp;" | "&amp; IF(SOURCE!$U$2-LEN(SOURCE!I1341) &gt;= 0, REPT(" ",SOURCE!$U$2-LEN(SOURCE!I1341)), "")&amp;
      SOURCE!J1341&amp;      IF(SOURCE!$V$2-LEN(SOURCE!J1341) &gt;= 0, REPT(" ",SOURCE!$V$2-LEN(SOURCE!J1341)), "")&amp;
  " | "&amp; SOURCE!K1341&amp;      IF(SOURCE!$X$2-LEN(SOURCE!K1341) &gt;= 0, REPT(" ",SOURCE!$X$2-LEN(SOURCE!K1341)), "")&amp;
      "},"&amp;IF(SOURCE!L1341&lt;&gt;"",""&amp;SOURCE!L1341,"")
 )
)
)</f>
        <v>/* 1308 */  { itemToBeCoded,                NOPARAM,                     "1308",                                        "1308",                                        (0 &lt;&lt; TAM_MAX_BITS) |     0, CAT_FREE | SLS_ENABLED   | US_UNCHANGED},</v>
      </c>
    </row>
    <row r="1342" spans="1:1">
      <c r="A1342" s="155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",SOURCE!$R$2-LEN(SOURCE!F1342)+2), "")&amp;"("&amp;
      SUBSTITUTE(TEXT(SOURCE!G1342,"??0"),"  ","")&amp;" &lt;&lt; TAM_MAX_BITS) |"&amp; IF(SOURCE!$S$2-3 &gt;= 0, REPT(" ",SOURCE!$S$2-5+4+1-1-LEN(SUBSTITUTE(SUBSTITUTE(TEXT(SOURCE!H1342,"????0"),"  ","")," ",""))), "")&amp;
      SUBSTITUTE(SUBSTITUTE(TEXT(SOURCE!H1342,"????0"),"  ","")," ","")&amp;","&amp; IF(SOURCE!$T$2-3 &gt;= 0, REPT(" ",SOURCE!$T$2-3-5), "")&amp;
      SOURCE!I1342&amp;" | "&amp; IF(SOURCE!$U$2-LEN(SOURCE!I1342) &gt;= 0, REPT(" ",SOURCE!$U$2-LEN(SOURCE!I1342)), "")&amp;
      SOURCE!J1342&amp;      IF(SOURCE!$V$2-LEN(SOURCE!J1342) &gt;= 0, REPT(" ",SOURCE!$V$2-LEN(SOURCE!J1342)), "")&amp;
  " | "&amp; SOURCE!K1342&amp;      IF(SOURCE!$X$2-LEN(SOURCE!K1342) &gt;= 0, REPT(" ",SOURCE!$X$2-LEN(SOURCE!K1342)), "")&amp;
      "},"&amp;IF(SOURCE!L1342&lt;&gt;"",""&amp;SOURCE!L1342,"")
 )
)
)</f>
        <v>/* 1309 */  { itemToBeCoded,                NOPARAM,                     "1309",                                        "1309",                                        (0 &lt;&lt; TAM_MAX_BITS) |     0, CAT_FREE | SLS_ENABLED   | US_UNCHANGED},</v>
      </c>
    </row>
    <row r="1343" spans="1:1">
      <c r="A1343" s="155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",SOURCE!$R$2-LEN(SOURCE!F1343)+2), "")&amp;"("&amp;
      SUBSTITUTE(TEXT(SOURCE!G1343,"??0"),"  ","")&amp;" &lt;&lt; TAM_MAX_BITS) |"&amp; IF(SOURCE!$S$2-3 &gt;= 0, REPT(" ",SOURCE!$S$2-5+4+1-1-LEN(SUBSTITUTE(SUBSTITUTE(TEXT(SOURCE!H1343,"????0"),"  ","")," ",""))), "")&amp;
      SUBSTITUTE(SUBSTITUTE(TEXT(SOURCE!H1343,"????0"),"  ","")," ","")&amp;","&amp; IF(SOURCE!$T$2-3 &gt;= 0, REPT(" ",SOURCE!$T$2-3-5), "")&amp;
      SOURCE!I1343&amp;" | "&amp; IF(SOURCE!$U$2-LEN(SOURCE!I1343) &gt;= 0, REPT(" ",SOURCE!$U$2-LEN(SOURCE!I1343)), "")&amp;
      SOURCE!J1343&amp;      IF(SOURCE!$V$2-LEN(SOURCE!J1343) &gt;= 0, REPT(" ",SOURCE!$V$2-LEN(SOURCE!J1343)), "")&amp;
  " | "&amp; SOURCE!K1343&amp;      IF(SOURCE!$X$2-LEN(SOURCE!K1343) &gt;= 0, REPT(" ",SOURCE!$X$2-LEN(SOURCE!K1343)), "")&amp;
      "},"&amp;IF(SOURCE!L1343&lt;&gt;"",""&amp;SOURCE!L1343,"")
 )
)
)</f>
        <v>/* 1310 */  { itemToBeCoded,                NOPARAM,                     "1310",                                        "1310",                                        (0 &lt;&lt; TAM_MAX_BITS) |     0, CAT_FREE | SLS_ENABLED   | US_UNCHANGED},</v>
      </c>
    </row>
    <row r="1344" spans="1:1">
      <c r="A1344" s="155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",SOURCE!$R$2-LEN(SOURCE!F1344)+2), "")&amp;"("&amp;
      SUBSTITUTE(TEXT(SOURCE!G1344,"??0"),"  ","")&amp;" &lt;&lt; TAM_MAX_BITS) |"&amp; IF(SOURCE!$S$2-3 &gt;= 0, REPT(" ",SOURCE!$S$2-5+4+1-1-LEN(SUBSTITUTE(SUBSTITUTE(TEXT(SOURCE!H1344,"????0"),"  ","")," ",""))), "")&amp;
      SUBSTITUTE(SUBSTITUTE(TEXT(SOURCE!H1344,"????0"),"  ","")," ","")&amp;","&amp; IF(SOURCE!$T$2-3 &gt;= 0, REPT(" ",SOURCE!$T$2-3-5), "")&amp;
      SOURCE!I1344&amp;" | "&amp; IF(SOURCE!$U$2-LEN(SOURCE!I1344) &gt;= 0, REPT(" ",SOURCE!$U$2-LEN(SOURCE!I1344)), "")&amp;
      SOURCE!J1344&amp;      IF(SOURCE!$V$2-LEN(SOURCE!J1344) &gt;= 0, REPT(" ",SOURCE!$V$2-LEN(SOURCE!J1344)), "")&amp;
  " | "&amp; SOURCE!K1344&amp;      IF(SOURCE!$X$2-LEN(SOURCE!K1344) &gt;= 0, REPT(" ",SOURCE!$X$2-LEN(SOURCE!K1344)), "")&amp;
      "},"&amp;IF(SOURCE!L1344&lt;&gt;"",""&amp;SOURCE!L1344,"")
 )
)
)</f>
        <v>/* 1311 */  { itemToBeCoded,                NOPARAM,                     "1311",                                        "1311",                                        (0 &lt;&lt; TAM_MAX_BITS) |     0, CAT_FREE | SLS_ENABLED   | US_UNCHANGED},</v>
      </c>
    </row>
    <row r="1345" spans="1:1">
      <c r="A1345" s="155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",SOURCE!$R$2-LEN(SOURCE!F1345)+2), "")&amp;"("&amp;
      SUBSTITUTE(TEXT(SOURCE!G1345,"??0"),"  ","")&amp;" &lt;&lt; TAM_MAX_BITS) |"&amp; IF(SOURCE!$S$2-3 &gt;= 0, REPT(" ",SOURCE!$S$2-5+4+1-1-LEN(SUBSTITUTE(SUBSTITUTE(TEXT(SOURCE!H1345,"????0"),"  ","")," ",""))), "")&amp;
      SUBSTITUTE(SUBSTITUTE(TEXT(SOURCE!H1345,"????0"),"  ","")," ","")&amp;","&amp; IF(SOURCE!$T$2-3 &gt;= 0, REPT(" ",SOURCE!$T$2-3-5), "")&amp;
      SOURCE!I1345&amp;" | "&amp; IF(SOURCE!$U$2-LEN(SOURCE!I1345) &gt;= 0, REPT(" ",SOURCE!$U$2-LEN(SOURCE!I1345)), "")&amp;
      SOURCE!J1345&amp;      IF(SOURCE!$V$2-LEN(SOURCE!J1345) &gt;= 0, REPT(" ",SOURCE!$V$2-LEN(SOURCE!J1345)), "")&amp;
  " | "&amp; SOURCE!K1345&amp;      IF(SOURCE!$X$2-LEN(SOURCE!K1345) &gt;= 0, REPT(" ",SOURCE!$X$2-LEN(SOURCE!K1345)), "")&amp;
      "},"&amp;IF(SOURCE!L1345&lt;&gt;"",""&amp;SOURCE!L1345,"")
 )
)
)</f>
        <v>/* 1312 */  { itemToBeCoded,                NOPARAM,                     "1312",                                        "1312",                                        (0 &lt;&lt; TAM_MAX_BITS) |     0, CAT_FREE | SLS_ENABLED   | US_UNCHANGED},</v>
      </c>
    </row>
    <row r="1346" spans="1:1">
      <c r="A1346" s="155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",SOURCE!$R$2-LEN(SOURCE!F1346)+2), "")&amp;"("&amp;
      SUBSTITUTE(TEXT(SOURCE!G1346,"??0"),"  ","")&amp;" &lt;&lt; TAM_MAX_BITS) |"&amp; IF(SOURCE!$S$2-3 &gt;= 0, REPT(" ",SOURCE!$S$2-5+4+1-1-LEN(SUBSTITUTE(SUBSTITUTE(TEXT(SOURCE!H1346,"????0"),"  ","")," ",""))), "")&amp;
      SUBSTITUTE(SUBSTITUTE(TEXT(SOURCE!H1346,"????0"),"  ","")," ","")&amp;","&amp; IF(SOURCE!$T$2-3 &gt;= 0, REPT(" ",SOURCE!$T$2-3-5), "")&amp;
      SOURCE!I1346&amp;" | "&amp; IF(SOURCE!$U$2-LEN(SOURCE!I1346) &gt;= 0, REPT(" ",SOURCE!$U$2-LEN(SOURCE!I1346)), "")&amp;
      SOURCE!J1346&amp;      IF(SOURCE!$V$2-LEN(SOURCE!J1346) &gt;= 0, REPT(" ",SOURCE!$V$2-LEN(SOURCE!J1346)), "")&amp;
  " | "&amp; SOURCE!K1346&amp;      IF(SOURCE!$X$2-LEN(SOURCE!K1346) &gt;= 0, REPT(" ",SOURCE!$X$2-LEN(SOURCE!K1346)), "")&amp;
      "},"&amp;IF(SOURCE!L1346&lt;&gt;"",""&amp;SOURCE!L1346,"")
 )
)
)</f>
        <v/>
      </c>
    </row>
    <row r="1347" spans="1:1">
      <c r="A1347" s="155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",SOURCE!$R$2-LEN(SOURCE!F1347)+2), "")&amp;"("&amp;
      SUBSTITUTE(TEXT(SOURCE!G1347,"??0"),"  ","")&amp;" &lt;&lt; TAM_MAX_BITS) |"&amp; IF(SOURCE!$S$2-3 &gt;= 0, REPT(" ",SOURCE!$S$2-5+4+1-1-LEN(SUBSTITUTE(SUBSTITUTE(TEXT(SOURCE!H1347,"????0"),"  ","")," ",""))), "")&amp;
      SUBSTITUTE(SUBSTITUTE(TEXT(SOURCE!H1347,"????0"),"  ","")," ","")&amp;","&amp; IF(SOURCE!$T$2-3 &gt;= 0, REPT(" ",SOURCE!$T$2-3-5), "")&amp;
      SOURCE!I1347&amp;" | "&amp; IF(SOURCE!$U$2-LEN(SOURCE!I1347) &gt;= 0, REPT(" ",SOURCE!$U$2-LEN(SOURCE!I1347)), "")&amp;
      SOURCE!J1347&amp;      IF(SOURCE!$V$2-LEN(SOURCE!J1347) &gt;= 0, REPT(" ",SOURCE!$V$2-LEN(SOURCE!J1347)), "")&amp;
  " | "&amp; SOURCE!K1347&amp;      IF(SOURCE!$X$2-LEN(SOURCE!K1347) &gt;= 0, REPT(" ",SOURCE!$X$2-LEN(SOURCE!K1347)), "")&amp;
      "},"&amp;IF(SOURCE!L1347&lt;&gt;"",""&amp;SOURCE!L1347,"")
 )
)
)</f>
        <v/>
      </c>
    </row>
    <row r="1348" spans="1:1">
      <c r="A1348" s="155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",SOURCE!$R$2-LEN(SOURCE!F1348)+2), "")&amp;"("&amp;
      SUBSTITUTE(TEXT(SOURCE!G1348,"??0"),"  ","")&amp;" &lt;&lt; TAM_MAX_BITS) |"&amp; IF(SOURCE!$S$2-3 &gt;= 0, REPT(" ",SOURCE!$S$2-5+4+1-1-LEN(SUBSTITUTE(SUBSTITUTE(TEXT(SOURCE!H1348,"????0"),"  ","")," ",""))), "")&amp;
      SUBSTITUTE(SUBSTITUTE(TEXT(SOURCE!H1348,"????0"),"  ","")," ","")&amp;","&amp; IF(SOURCE!$T$2-3 &gt;= 0, REPT(" ",SOURCE!$T$2-3-5), "")&amp;
      SOURCE!I1348&amp;" | "&amp; IF(SOURCE!$U$2-LEN(SOURCE!I1348) &gt;= 0, REPT(" ",SOURCE!$U$2-LEN(SOURCE!I1348)), "")&amp;
      SOURCE!J1348&amp;      IF(SOURCE!$V$2-LEN(SOURCE!J1348) &gt;= 0, REPT(" ",SOURCE!$V$2-LEN(SOURCE!J1348)), "")&amp;
  " | "&amp; SOURCE!K1348&amp;      IF(SOURCE!$X$2-LEN(SOURCE!K1348) &gt;= 0, REPT(" ",SOURCE!$X$2-LEN(SOURCE!K1348)), "")&amp;
      "},"&amp;IF(SOURCE!L1348&lt;&gt;"",""&amp;SOURCE!L1348,"")
 )
)
)</f>
        <v>// Menus</v>
      </c>
    </row>
    <row r="1349" spans="1:1">
      <c r="A1349" s="155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",SOURCE!$R$2-LEN(SOURCE!F1349)+2), "")&amp;"("&amp;
      SUBSTITUTE(TEXT(SOURCE!G1349,"??0"),"  ","")&amp;" &lt;&lt; TAM_MAX_BITS) |"&amp; IF(SOURCE!$S$2-3 &gt;= 0, REPT(" ",SOURCE!$S$2-5+4+1-1-LEN(SUBSTITUTE(SUBSTITUTE(TEXT(SOURCE!H1349,"????0"),"  ","")," ",""))), "")&amp;
      SUBSTITUTE(SUBSTITUTE(TEXT(SOURCE!H1349,"????0"),"  ","")," ","")&amp;","&amp; IF(SOURCE!$T$2-3 &gt;= 0, REPT(" ",SOURCE!$T$2-3-5), "")&amp;
      SOURCE!I1349&amp;" | "&amp; IF(SOURCE!$U$2-LEN(SOURCE!I1349) &gt;= 0, REPT(" ",SOURCE!$U$2-LEN(SOURCE!I1349)), "")&amp;
      SOURCE!J1349&amp;      IF(SOURCE!$V$2-LEN(SOURCE!J1349) &gt;= 0, REPT(" ",SOURCE!$V$2-LEN(SOURCE!J1349)), "")&amp;
  " | "&amp; SOURCE!K1349&amp;      IF(SOURCE!$X$2-LEN(SOURCE!K1349) &gt;= 0, REPT(" ",SOURCE!$X$2-LEN(SOURCE!K1349)), "")&amp;
      "},"&amp;IF(SOURCE!L1349&lt;&gt;"",""&amp;SOURCE!L1349,"")
 )
)
)</f>
        <v>/* 1313 */  { itemToBeCoded,                NOPARAM,                     "ADV",                                         "ADV",                                         (0 &lt;&lt; TAM_MAX_BITS) |     0, CAT_MENU | SLS_UNCHANGED | US_UNCHANGED},</v>
      </c>
    </row>
    <row r="1350" spans="1:1">
      <c r="A1350" s="155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",SOURCE!$R$2-LEN(SOURCE!F1350)+2), "")&amp;"("&amp;
      SUBSTITUTE(TEXT(SOURCE!G1350,"??0"),"  ","")&amp;" &lt;&lt; TAM_MAX_BITS) |"&amp; IF(SOURCE!$S$2-3 &gt;= 0, REPT(" ",SOURCE!$S$2-5+4+1-1-LEN(SUBSTITUTE(SUBSTITUTE(TEXT(SOURCE!H1350,"????0"),"  ","")," ",""))), "")&amp;
      SUBSTITUTE(SUBSTITUTE(TEXT(SOURCE!H1350,"????0"),"  ","")," ","")&amp;","&amp; IF(SOURCE!$T$2-3 &gt;= 0, REPT(" ",SOURCE!$T$2-3-5), "")&amp;
      SOURCE!I1350&amp;" | "&amp; IF(SOURCE!$U$2-LEN(SOURCE!I1350) &gt;= 0, REPT(" ",SOURCE!$U$2-LEN(SOURCE!I1350)), "")&amp;
      SOURCE!J1350&amp;      IF(SOURCE!$V$2-LEN(SOURCE!J1350) &gt;= 0, REPT(" ",SOURCE!$V$2-LEN(SOURCE!J1350)), "")&amp;
  " | "&amp; SOURCE!K1350&amp;      IF(SOURCE!$X$2-LEN(SOURCE!K1350) &gt;= 0, REPT(" ",SOURCE!$X$2-LEN(SOURCE!K1350)), "")&amp;
      "},"&amp;IF(SOURCE!L1350&lt;&gt;"",""&amp;SOURCE!L1350,"")
 )
)
)</f>
        <v>/* 1314 */  { itemToBeCoded,                NOPARAM,                     "ANGLES",                                      "ANGLES",                                      (0 &lt;&lt; TAM_MAX_BITS) |     0, CAT_MENU | SLS_UNCHANGED | US_UNCHANGED},</v>
      </c>
    </row>
    <row r="1351" spans="1:1">
      <c r="A1351" s="155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",SOURCE!$R$2-LEN(SOURCE!F1351)+2), "")&amp;"("&amp;
      SUBSTITUTE(TEXT(SOURCE!G1351,"??0"),"  ","")&amp;" &lt;&lt; TAM_MAX_BITS) |"&amp; IF(SOURCE!$S$2-3 &gt;= 0, REPT(" ",SOURCE!$S$2-5+4+1-1-LEN(SUBSTITUTE(SUBSTITUTE(TEXT(SOURCE!H1351,"????0"),"  ","")," ",""))), "")&amp;
      SUBSTITUTE(SUBSTITUTE(TEXT(SOURCE!H1351,"????0"),"  ","")," ","")&amp;","&amp; IF(SOURCE!$T$2-3 &gt;= 0, REPT(" ",SOURCE!$T$2-3-5), "")&amp;
      SOURCE!I1351&amp;" | "&amp; IF(SOURCE!$U$2-LEN(SOURCE!I1351) &gt;= 0, REPT(" ",SOURCE!$U$2-LEN(SOURCE!I1351)), "")&amp;
      SOURCE!J1351&amp;      IF(SOURCE!$V$2-LEN(SOURCE!J1351) &gt;= 0, REPT(" ",SOURCE!$V$2-LEN(SOURCE!J1351)), "")&amp;
  " | "&amp; SOURCE!K1351&amp;      IF(SOURCE!$X$2-LEN(SOURCE!K1351) &gt;= 0, REPT(" ",SOURCE!$X$2-LEN(SOURCE!K1351)), "")&amp;
      "},"&amp;IF(SOURCE!L1351&lt;&gt;"",""&amp;SOURCE!L1351,"")
 )
)
)</f>
        <v>/* 1315 */  { itemToBeCoded,                NOPARAM,                     "PRINT",                                       "PRINT",                                       (0 &lt;&lt; TAM_MAX_BITS) |     0, CAT_MENU | SLS_UNCHANGED | US_UNCHANGED},</v>
      </c>
    </row>
    <row r="1352" spans="1:1">
      <c r="A1352" s="155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",SOURCE!$R$2-LEN(SOURCE!F1352)+2), "")&amp;"("&amp;
      SUBSTITUTE(TEXT(SOURCE!G1352,"??0"),"  ","")&amp;" &lt;&lt; TAM_MAX_BITS) |"&amp; IF(SOURCE!$S$2-3 &gt;= 0, REPT(" ",SOURCE!$S$2-5+4+1-1-LEN(SUBSTITUTE(SUBSTITUTE(TEXT(SOURCE!H1352,"????0"),"  ","")," ",""))), "")&amp;
      SUBSTITUTE(SUBSTITUTE(TEXT(SOURCE!H1352,"????0"),"  ","")," ","")&amp;","&amp; IF(SOURCE!$T$2-3 &gt;= 0, REPT(" ",SOURCE!$T$2-3-5), "")&amp;
      SOURCE!I1352&amp;" | "&amp; IF(SOURCE!$U$2-LEN(SOURCE!I1352) &gt;= 0, REPT(" ",SOURCE!$U$2-LEN(SOURCE!I1352)), "")&amp;
      SOURCE!J1352&amp;      IF(SOURCE!$V$2-LEN(SOURCE!J1352) &gt;= 0, REPT(" ",SOURCE!$V$2-LEN(SOURCE!J1352)), "")&amp;
  " | "&amp; SOURCE!K1352&amp;      IF(SOURCE!$X$2-LEN(SOURCE!K1352) &gt;= 0, REPT(" ",SOURCE!$X$2-LEN(SOURCE!K1352)), "")&amp;
      "},"&amp;IF(SOURCE!L1352&lt;&gt;"",""&amp;SOURCE!L1352,"")
 )
)
)</f>
        <v>/* 1316 */  { itemToBeCoded,                NOPARAM/*#JM#*/,             "Area:",                                       "Area:",                                       (0 &lt;&lt; TAM_MAX_BITS) |     0, CAT_MENU | SLS_UNCHANGED | US_UNCHANGED},</v>
      </c>
    </row>
    <row r="1353" spans="1:1">
      <c r="A1353" s="155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",SOURCE!$R$2-LEN(SOURCE!F1353)+2), "")&amp;"("&amp;
      SUBSTITUTE(TEXT(SOURCE!G1353,"??0"),"  ","")&amp;" &lt;&lt; TAM_MAX_BITS) |"&amp; IF(SOURCE!$S$2-3 &gt;= 0, REPT(" ",SOURCE!$S$2-5+4+1-1-LEN(SUBSTITUTE(SUBSTITUTE(TEXT(SOURCE!H1353,"????0"),"  ","")," ",""))), "")&amp;
      SUBSTITUTE(SUBSTITUTE(TEXT(SOURCE!H1353,"????0"),"  ","")," ","")&amp;","&amp; IF(SOURCE!$T$2-3 &gt;= 0, REPT(" ",SOURCE!$T$2-3-5), "")&amp;
      SOURCE!I1353&amp;" | "&amp; IF(SOURCE!$U$2-LEN(SOURCE!I1353) &gt;= 0, REPT(" ",SOURCE!$U$2-LEN(SOURCE!I1353)), "")&amp;
      SOURCE!J1353&amp;      IF(SOURCE!$V$2-LEN(SOURCE!J1353) &gt;= 0, REPT(" ",SOURCE!$V$2-LEN(SOURCE!J1353)), "")&amp;
  " | "&amp; SOURCE!K1353&amp;      IF(SOURCE!$X$2-LEN(SOURCE!K1353) &gt;= 0, REPT(" ",SOURCE!$X$2-LEN(SOURCE!K1353)), "")&amp;
      "},"&amp;IF(SOURCE!L1353&lt;&gt;"",""&amp;SOURCE!L1353,"")
 )
)
)</f>
        <v>/* 1317 */  { itemToBeCoded,                NOPARAM,                     "BITS",                                        "BITS",                                        (0 &lt;&lt; TAM_MAX_BITS) |     0, CAT_MENU | SLS_UNCHANGED | US_UNCHANGED},</v>
      </c>
    </row>
    <row r="1354" spans="1:1">
      <c r="A1354" s="155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",SOURCE!$R$2-LEN(SOURCE!F1354)+2), "")&amp;"("&amp;
      SUBSTITUTE(TEXT(SOURCE!G1354,"??0"),"  ","")&amp;" &lt;&lt; TAM_MAX_BITS) |"&amp; IF(SOURCE!$S$2-3 &gt;= 0, REPT(" ",SOURCE!$S$2-5+4+1-1-LEN(SUBSTITUTE(SUBSTITUTE(TEXT(SOURCE!H1354,"????0"),"  ","")," ",""))), "")&amp;
      SUBSTITUTE(SUBSTITUTE(TEXT(SOURCE!H1354,"????0"),"  ","")," ","")&amp;","&amp; IF(SOURCE!$T$2-3 &gt;= 0, REPT(" ",SOURCE!$T$2-3-5), "")&amp;
      SOURCE!I1354&amp;" | "&amp; IF(SOURCE!$U$2-LEN(SOURCE!I1354) &gt;= 0, REPT(" ",SOURCE!$U$2-LEN(SOURCE!I1354)), "")&amp;
      SOURCE!J1354&amp;      IF(SOURCE!$V$2-LEN(SOURCE!J1354) &gt;= 0, REPT(" ",SOURCE!$V$2-LEN(SOURCE!J1354)), "")&amp;
  " | "&amp; SOURCE!K1354&amp;      IF(SOURCE!$X$2-LEN(SOURCE!K1354) &gt;= 0, REPT(" ",SOURCE!$X$2-LEN(SOURCE!K1354)), "")&amp;
      "},"&amp;IF(SOURCE!L1354&lt;&gt;"",""&amp;SOURCE!L1354,"")
 )
)
)</f>
        <v>/* 1318 */  { itemToBeCoded,                NOPARAM/*#JM#*/,             "CATALOG",                                     "CAT",                                         (0 &lt;&lt; TAM_MAX_BITS) |     0, CAT_MENU | SLS_UNCHANGED | US_UNCHANGED},// JM</v>
      </c>
    </row>
    <row r="1355" spans="1:1">
      <c r="A1355" s="155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",SOURCE!$R$2-LEN(SOURCE!F1355)+2), "")&amp;"("&amp;
      SUBSTITUTE(TEXT(SOURCE!G1355,"??0"),"  ","")&amp;" &lt;&lt; TAM_MAX_BITS) |"&amp; IF(SOURCE!$S$2-3 &gt;= 0, REPT(" ",SOURCE!$S$2-5+4+1-1-LEN(SUBSTITUTE(SUBSTITUTE(TEXT(SOURCE!H1355,"????0"),"  ","")," ",""))), "")&amp;
      SUBSTITUTE(SUBSTITUTE(TEXT(SOURCE!H1355,"????0"),"  ","")," ","")&amp;","&amp; IF(SOURCE!$T$2-3 &gt;= 0, REPT(" ",SOURCE!$T$2-3-5), "")&amp;
      SOURCE!I1355&amp;" | "&amp; IF(SOURCE!$U$2-LEN(SOURCE!I1355) &gt;= 0, REPT(" ",SOURCE!$U$2-LEN(SOURCE!I1355)), "")&amp;
      SOURCE!J1355&amp;      IF(SOURCE!$V$2-LEN(SOURCE!J1355) &gt;= 0, REPT(" ",SOURCE!$V$2-LEN(SOURCE!J1355)), "")&amp;
  " | "&amp; SOURCE!K1355&amp;      IF(SOURCE!$X$2-LEN(SOURCE!K1355) &gt;= 0, REPT(" ",SOURCE!$X$2-LEN(SOURCE!K1355)), "")&amp;
      "},"&amp;IF(SOURCE!L1355&lt;&gt;"",""&amp;SOURCE!L1355,"")
 )
)
)</f>
        <v>/* 1319 */  { itemToBeCoded,                NOPARAM,                     "CHARS",                                       "CHARS",                                       (0 &lt;&lt; TAM_MAX_BITS) |     0, CAT_MENU | SLS_UNCHANGED | US_UNCHANGED},</v>
      </c>
    </row>
    <row r="1356" spans="1:1">
      <c r="A1356" s="155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",SOURCE!$R$2-LEN(SOURCE!F1356)+2), "")&amp;"("&amp;
      SUBSTITUTE(TEXT(SOURCE!G1356,"??0"),"  ","")&amp;" &lt;&lt; TAM_MAX_BITS) |"&amp; IF(SOURCE!$S$2-3 &gt;= 0, REPT(" ",SOURCE!$S$2-5+4+1-1-LEN(SUBSTITUTE(SUBSTITUTE(TEXT(SOURCE!H1356,"????0"),"  ","")," ",""))), "")&amp;
      SUBSTITUTE(SUBSTITUTE(TEXT(SOURCE!H1356,"????0"),"  ","")," ","")&amp;","&amp; IF(SOURCE!$T$2-3 &gt;= 0, REPT(" ",SOURCE!$T$2-3-5), "")&amp;
      SOURCE!I1356&amp;" | "&amp; IF(SOURCE!$U$2-LEN(SOURCE!I1356) &gt;= 0, REPT(" ",SOURCE!$U$2-LEN(SOURCE!I1356)), "")&amp;
      SOURCE!J1356&amp;      IF(SOURCE!$V$2-LEN(SOURCE!J1356) &gt;= 0, REPT(" ",SOURCE!$V$2-LEN(SOURCE!J1356)), "")&amp;
  " | "&amp; SOURCE!K1356&amp;      IF(SOURCE!$X$2-LEN(SOURCE!K1356) &gt;= 0, REPT(" ",SOURCE!$X$2-LEN(SOURCE!K1356)), "")&amp;
      "},"&amp;IF(SOURCE!L1356&lt;&gt;"",""&amp;SOURCE!L1356,"")
 )
)
)</f>
        <v>/* 1320 */  { itemToBeCoded,                NOPARAM,                     "CLK",                                         "CLK",                                         (0 &lt;&lt; TAM_MAX_BITS) |     0, CAT_MENU | SLS_UNCHANGED | US_UNCHANGED},</v>
      </c>
    </row>
    <row r="1357" spans="1:1">
      <c r="A1357" s="155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",SOURCE!$R$2-LEN(SOURCE!F1357)+2), "")&amp;"("&amp;
      SUBSTITUTE(TEXT(SOURCE!G1357,"??0"),"  ","")&amp;" &lt;&lt; TAM_MAX_BITS) |"&amp; IF(SOURCE!$S$2-3 &gt;= 0, REPT(" ",SOURCE!$S$2-5+4+1-1-LEN(SUBSTITUTE(SUBSTITUTE(TEXT(SOURCE!H1357,"????0"),"  ","")," ",""))), "")&amp;
      SUBSTITUTE(SUBSTITUTE(TEXT(SOURCE!H1357,"????0"),"  ","")," ","")&amp;","&amp; IF(SOURCE!$T$2-3 &gt;= 0, REPT(" ",SOURCE!$T$2-3-5), "")&amp;
      SOURCE!I1357&amp;" | "&amp; IF(SOURCE!$U$2-LEN(SOURCE!I1357) &gt;= 0, REPT(" ",SOURCE!$U$2-LEN(SOURCE!I1357)), "")&amp;
      SOURCE!J1357&amp;      IF(SOURCE!$V$2-LEN(SOURCE!J1357) &gt;= 0, REPT(" ",SOURCE!$V$2-LEN(SOURCE!J1357)), "")&amp;
  " | "&amp; SOURCE!K1357&amp;      IF(SOURCE!$X$2-LEN(SOURCE!K1357) &gt;= 0, REPT(" ",SOURCE!$X$2-LEN(SOURCE!K1357)), "")&amp;
      "},"&amp;IF(SOURCE!L1357&lt;&gt;"",""&amp;SOURCE!L1357,"")
 )
)
)</f>
        <v>/* 1321 */  { itemToBeCoded,                NOPARAM,                     "CLR",                                         "CLR",                                         (0 &lt;&lt; TAM_MAX_BITS) |     0, CAT_MENU | SLS_UNCHANGED | US_UNCHANGED},</v>
      </c>
    </row>
    <row r="1358" spans="1:1">
      <c r="A1358" s="155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",SOURCE!$R$2-LEN(SOURCE!F1358)+2), "")&amp;"("&amp;
      SUBSTITUTE(TEXT(SOURCE!G1358,"??0"),"  ","")&amp;" &lt;&lt; TAM_MAX_BITS) |"&amp; IF(SOURCE!$S$2-3 &gt;= 0, REPT(" ",SOURCE!$S$2-5+4+1-1-LEN(SUBSTITUTE(SUBSTITUTE(TEXT(SOURCE!H1358,"????0"),"  ","")," ",""))), "")&amp;
      SUBSTITUTE(SUBSTITUTE(TEXT(SOURCE!H1358,"????0"),"  ","")," ","")&amp;","&amp; IF(SOURCE!$T$2-3 &gt;= 0, REPT(" ",SOURCE!$T$2-3-5), "")&amp;
      SOURCE!I1358&amp;" | "&amp; IF(SOURCE!$U$2-LEN(SOURCE!I1358) &gt;= 0, REPT(" ",SOURCE!$U$2-LEN(SOURCE!I1358)), "")&amp;
      SOURCE!J1358&amp;      IF(SOURCE!$V$2-LEN(SOURCE!J1358) &gt;= 0, REPT(" ",SOURCE!$V$2-LEN(SOURCE!J1358)), "")&amp;
  " | "&amp; SOURCE!K1358&amp;      IF(SOURCE!$X$2-LEN(SOURCE!K1358) &gt;= 0, REPT(" ",SOURCE!$X$2-LEN(SOURCE!K1358)), "")&amp;
      "},"&amp;IF(SOURCE!L1358&lt;&gt;"",""&amp;SOURCE!L1358,"")
 )
)
)</f>
        <v>/* 1322 */  { itemToBeCoded,                NOPARAM/*#JM#*/,             "CNST",                                        "CNST",                                        (0 &lt;&lt; TAM_MAX_BITS) |     0, CAT_MENU | SLS_UNCHANGED | US_UNCHANGED},//JM Keeps the same. Don't havce space for more on kjeyplate</v>
      </c>
    </row>
    <row r="1359" spans="1:1">
      <c r="A1359" s="155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",SOURCE!$R$2-LEN(SOURCE!F1359)+2), "")&amp;"("&amp;
      SUBSTITUTE(TEXT(SOURCE!G1359,"??0"),"  ","")&amp;" &lt;&lt; TAM_MAX_BITS) |"&amp; IF(SOURCE!$S$2-3 &gt;= 0, REPT(" ",SOURCE!$S$2-5+4+1-1-LEN(SUBSTITUTE(SUBSTITUTE(TEXT(SOURCE!H1359,"????0"),"  ","")," ",""))), "")&amp;
      SUBSTITUTE(SUBSTITUTE(TEXT(SOURCE!H1359,"????0"),"  ","")," ","")&amp;","&amp; IF(SOURCE!$T$2-3 &gt;= 0, REPT(" ",SOURCE!$T$2-3-5), "")&amp;
      SOURCE!I1359&amp;" | "&amp; IF(SOURCE!$U$2-LEN(SOURCE!I1359) &gt;= 0, REPT(" ",SOURCE!$U$2-LEN(SOURCE!I1359)), "")&amp;
      SOURCE!J1359&amp;      IF(SOURCE!$V$2-LEN(SOURCE!J1359) &gt;= 0, REPT(" ",SOURCE!$V$2-LEN(SOURCE!J1359)), "")&amp;
  " | "&amp; SOURCE!K1359&amp;      IF(SOURCE!$X$2-LEN(SOURCE!K1359) &gt;= 0, REPT(" ",SOURCE!$X$2-LEN(SOURCE!K1359)), "")&amp;
      "},"&amp;IF(SOURCE!L1359&lt;&gt;"",""&amp;SOURCE!L1359,"")
 )
)
)</f>
        <v>/* 1323 */  { itemToBeCoded,                NOPARAM,                     "CPX",                                         "CPX",                                         (0 &lt;&lt; TAM_MAX_BITS) |     0, CAT_MENU | SLS_UNCHANGED | US_UNCHANGED},</v>
      </c>
    </row>
    <row r="1360" spans="1:1">
      <c r="A1360" s="155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",SOURCE!$R$2-LEN(SOURCE!F1360)+2), "")&amp;"("&amp;
      SUBSTITUTE(TEXT(SOURCE!G1360,"??0"),"  ","")&amp;" &lt;&lt; TAM_MAX_BITS) |"&amp; IF(SOURCE!$S$2-3 &gt;= 0, REPT(" ",SOURCE!$S$2-5+4+1-1-LEN(SUBSTITUTE(SUBSTITUTE(TEXT(SOURCE!H1360,"????0"),"  ","")," ",""))), "")&amp;
      SUBSTITUTE(SUBSTITUTE(TEXT(SOURCE!H1360,"????0"),"  ","")," ","")&amp;","&amp; IF(SOURCE!$T$2-3 &gt;= 0, REPT(" ",SOURCE!$T$2-3-5), "")&amp;
      SOURCE!I1360&amp;" | "&amp; IF(SOURCE!$U$2-LEN(SOURCE!I1360) &gt;= 0, REPT(" ",SOURCE!$U$2-LEN(SOURCE!I1360)), "")&amp;
      SOURCE!J1360&amp;      IF(SOURCE!$V$2-LEN(SOURCE!J1360) &gt;= 0, REPT(" ",SOURCE!$V$2-LEN(SOURCE!J1360)), "")&amp;
  " | "&amp; SOURCE!K1360&amp;      IF(SOURCE!$X$2-LEN(SOURCE!K1360) &gt;= 0, REPT(" ",SOURCE!$X$2-LEN(SOURCE!K1360)), "")&amp;
      "},"&amp;IF(SOURCE!L1360&lt;&gt;"",""&amp;SOURCE!L1360,"")
 )
)
)</f>
        <v>/* 1324 */  { itemToBeCoded,                NOPARAM,                     "CPXS",                                        "CPXS",                                        (0 &lt;&lt; TAM_MAX_BITS) |     0, CAT_MENU | SLS_UNCHANGED | US_UNCHANGED},</v>
      </c>
    </row>
    <row r="1361" spans="1:1">
      <c r="A1361" s="155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",SOURCE!$R$2-LEN(SOURCE!F1361)+2), "")&amp;"("&amp;
      SUBSTITUTE(TEXT(SOURCE!G1361,"??0"),"  ","")&amp;" &lt;&lt; TAM_MAX_BITS) |"&amp; IF(SOURCE!$S$2-3 &gt;= 0, REPT(" ",SOURCE!$S$2-5+4+1-1-LEN(SUBSTITUTE(SUBSTITUTE(TEXT(SOURCE!H1361,"????0"),"  ","")," ",""))), "")&amp;
      SUBSTITUTE(SUBSTITUTE(TEXT(SOURCE!H1361,"????0"),"  ","")," ","")&amp;","&amp; IF(SOURCE!$T$2-3 &gt;= 0, REPT(" ",SOURCE!$T$2-3-5), "")&amp;
      SOURCE!I1361&amp;" | "&amp; IF(SOURCE!$U$2-LEN(SOURCE!I1361) &gt;= 0, REPT(" ",SOURCE!$U$2-LEN(SOURCE!I1361)), "")&amp;
      SOURCE!J1361&amp;      IF(SOURCE!$V$2-LEN(SOURCE!J1361) &gt;= 0, REPT(" ",SOURCE!$V$2-LEN(SOURCE!J1361)), "")&amp;
  " | "&amp; SOURCE!K1361&amp;      IF(SOURCE!$X$2-LEN(SOURCE!K1361) &gt;= 0, REPT(" ",SOURCE!$X$2-LEN(SOURCE!K1361)), "")&amp;
      "},"&amp;IF(SOURCE!L1361&lt;&gt;"",""&amp;SOURCE!L1361,"")
 )
)
)</f>
        <v>/* 1325 */  { itemToBeCoded,                NOPARAM,                     "DATES",                                       "DATES",                                       (0 &lt;&lt; TAM_MAX_BITS) |     0, CAT_MENU | SLS_UNCHANGED | US_UNCHANGED},</v>
      </c>
    </row>
    <row r="1362" spans="1:1">
      <c r="A1362" s="155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",SOURCE!$R$2-LEN(SOURCE!F1362)+2), "")&amp;"("&amp;
      SUBSTITUTE(TEXT(SOURCE!G1362,"??0"),"  ","")&amp;" &lt;&lt; TAM_MAX_BITS) |"&amp; IF(SOURCE!$S$2-3 &gt;= 0, REPT(" ",SOURCE!$S$2-5+4+1-1-LEN(SUBSTITUTE(SUBSTITUTE(TEXT(SOURCE!H1362,"????0"),"  ","")," ",""))), "")&amp;
      SUBSTITUTE(SUBSTITUTE(TEXT(SOURCE!H1362,"????0"),"  ","")," ","")&amp;","&amp; IF(SOURCE!$T$2-3 &gt;= 0, REPT(" ",SOURCE!$T$2-3-5), "")&amp;
      SOURCE!I1362&amp;" | "&amp; IF(SOURCE!$U$2-LEN(SOURCE!I1362) &gt;= 0, REPT(" ",SOURCE!$U$2-LEN(SOURCE!I1362)), "")&amp;
      SOURCE!J1362&amp;      IF(SOURCE!$V$2-LEN(SOURCE!J1362) &gt;= 0, REPT(" ",SOURCE!$V$2-LEN(SOURCE!J1362)), "")&amp;
  " | "&amp; SOURCE!K1362&amp;      IF(SOURCE!$X$2-LEN(SOURCE!K1362) &gt;= 0, REPT(" ",SOURCE!$X$2-LEN(SOURCE!K1362)), "")&amp;
      "},"&amp;IF(SOURCE!L1362&lt;&gt;"",""&amp;SOURCE!L1362,"")
 )
)
)</f>
        <v>/* 1326 */  { itemToBeCoded,                NOPARAM,                     "DISP",                                        "DISP",                                        (0 &lt;&lt; TAM_MAX_BITS) |     0, CAT_MENU | SLS_UNCHANGED | US_UNCHANGED},</v>
      </c>
    </row>
    <row r="1363" spans="1:1">
      <c r="A1363" s="155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",SOURCE!$R$2-LEN(SOURCE!F1363)+2), "")&amp;"("&amp;
      SUBSTITUTE(TEXT(SOURCE!G1363,"??0"),"  ","")&amp;" &lt;&lt; TAM_MAX_BITS) |"&amp; IF(SOURCE!$S$2-3 &gt;= 0, REPT(" ",SOURCE!$S$2-5+4+1-1-LEN(SUBSTITUTE(SUBSTITUTE(TEXT(SOURCE!H1363,"????0"),"  ","")," ",""))), "")&amp;
      SUBSTITUTE(SUBSTITUTE(TEXT(SOURCE!H1363,"????0"),"  ","")," ","")&amp;","&amp; IF(SOURCE!$T$2-3 &gt;= 0, REPT(" ",SOURCE!$T$2-3-5), "")&amp;
      SOURCE!I1363&amp;" | "&amp; IF(SOURCE!$U$2-LEN(SOURCE!I1363) &gt;= 0, REPT(" ",SOURCE!$U$2-LEN(SOURCE!I1363)), "")&amp;
      SOURCE!J1363&amp;      IF(SOURCE!$V$2-LEN(SOURCE!J1363) &gt;= 0, REPT(" ",SOURCE!$V$2-LEN(SOURCE!J1363)), "")&amp;
  " | "&amp; SOURCE!K1363&amp;      IF(SOURCE!$X$2-LEN(SOURCE!K1363) &gt;= 0, REPT(" ",SOURCE!$X$2-LEN(SOURCE!K1363)), "")&amp;
      "},"&amp;IF(SOURCE!L1363&lt;&gt;"",""&amp;SOURCE!L1363,"")
 )
)
)</f>
        <v>/* 1327 */  { itemToBeCoded,                NOPARAM,                     "EQN",                                         "EQN",                                         (0 &lt;&lt; TAM_MAX_BITS) |     0, CAT_MENU | SLS_UNCHANGED | US_UNCHANGED},</v>
      </c>
    </row>
    <row r="1364" spans="1:1">
      <c r="A1364" s="155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",SOURCE!$R$2-LEN(SOURCE!F1364)+2), "")&amp;"("&amp;
      SUBSTITUTE(TEXT(SOURCE!G1364,"??0"),"  ","")&amp;" &lt;&lt; TAM_MAX_BITS) |"&amp; IF(SOURCE!$S$2-3 &gt;= 0, REPT(" ",SOURCE!$S$2-5+4+1-1-LEN(SUBSTITUTE(SUBSTITUTE(TEXT(SOURCE!H1364,"????0"),"  ","")," ",""))), "")&amp;
      SUBSTITUTE(SUBSTITUTE(TEXT(SOURCE!H1364,"????0"),"  ","")," ","")&amp;","&amp; IF(SOURCE!$T$2-3 &gt;= 0, REPT(" ",SOURCE!$T$2-3-5), "")&amp;
      SOURCE!I1364&amp;" | "&amp; IF(SOURCE!$U$2-LEN(SOURCE!I1364) &gt;= 0, REPT(" ",SOURCE!$U$2-LEN(SOURCE!I1364)), "")&amp;
      SOURCE!J1364&amp;      IF(SOURCE!$V$2-LEN(SOURCE!J1364) &gt;= 0, REPT(" ",SOURCE!$V$2-LEN(SOURCE!J1364)), "")&amp;
  " | "&amp; SOURCE!K1364&amp;      IF(SOURCE!$X$2-LEN(SOURCE!K1364) &gt;= 0, REPT(" ",SOURCE!$X$2-LEN(SOURCE!K1364)), "")&amp;
      "},"&amp;IF(SOURCE!L1364&lt;&gt;"",""&amp;SOURCE!L1364,"")
 )
)
)</f>
        <v>/* 1328 */  { itemToBeCoded,                NOPARAM,                     "EXP",                                         "EXP",                                         (0 &lt;&lt; TAM_MAX_BITS) |     0, CAT_MENU | SLS_UNCHANGED | US_UNCHANGED},</v>
      </c>
    </row>
    <row r="1365" spans="1:1">
      <c r="A1365" s="155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",SOURCE!$R$2-LEN(SOURCE!F1365)+2), "")&amp;"("&amp;
      SUBSTITUTE(TEXT(SOURCE!G1365,"??0"),"  ","")&amp;" &lt;&lt; TAM_MAX_BITS) |"&amp; IF(SOURCE!$S$2-3 &gt;= 0, REPT(" ",SOURCE!$S$2-5+4+1-1-LEN(SUBSTITUTE(SUBSTITUTE(TEXT(SOURCE!H1365,"????0"),"  ","")," ",""))), "")&amp;
      SUBSTITUTE(SUBSTITUTE(TEXT(SOURCE!H1365,"????0"),"  ","")," ","")&amp;","&amp; IF(SOURCE!$T$2-3 &gt;= 0, REPT(" ",SOURCE!$T$2-3-5), "")&amp;
      SOURCE!I1365&amp;" | "&amp; IF(SOURCE!$U$2-LEN(SOURCE!I1365) &gt;= 0, REPT(" ",SOURCE!$U$2-LEN(SOURCE!I1365)), "")&amp;
      SOURCE!J1365&amp;      IF(SOURCE!$V$2-LEN(SOURCE!J1365) &gt;= 0, REPT(" ",SOURCE!$V$2-LEN(SOURCE!J1365)), "")&amp;
  " | "&amp; SOURCE!K1365&amp;      IF(SOURCE!$X$2-LEN(SOURCE!K1365) &gt;= 0, REPT(" ",SOURCE!$X$2-LEN(SOURCE!K1365)), "")&amp;
      "},"&amp;IF(SOURCE!L1365&lt;&gt;"",""&amp;SOURCE!L1365,"")
 )
)
)</f>
        <v>/* 1329 */  { itemToBeCoded,                NOPARAM/*#JM#*/,             "Energy:",                                     "Energy:",                                     (0 &lt;&lt; TAM_MAX_BITS) |     0, CAT_MENU | SLS_UNCHANGED | US_UNCHANGED},</v>
      </c>
    </row>
    <row r="1366" spans="1:1">
      <c r="A1366" s="155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",SOURCE!$R$2-LEN(SOURCE!F1366)+2), "")&amp;"("&amp;
      SUBSTITUTE(TEXT(SOURCE!G1366,"??0"),"  ","")&amp;" &lt;&lt; TAM_MAX_BITS) |"&amp; IF(SOURCE!$S$2-3 &gt;= 0, REPT(" ",SOURCE!$S$2-5+4+1-1-LEN(SUBSTITUTE(SUBSTITUTE(TEXT(SOURCE!H1366,"????0"),"  ","")," ",""))), "")&amp;
      SUBSTITUTE(SUBSTITUTE(TEXT(SOURCE!H1366,"????0"),"  ","")," ","")&amp;","&amp; IF(SOURCE!$T$2-3 &gt;= 0, REPT(" ",SOURCE!$T$2-3-5), "")&amp;
      SOURCE!I1366&amp;" | "&amp; IF(SOURCE!$U$2-LEN(SOURCE!I1366) &gt;= 0, REPT(" ",SOURCE!$U$2-LEN(SOURCE!I1366)), "")&amp;
      SOURCE!J1366&amp;      IF(SOURCE!$V$2-LEN(SOURCE!J1366) &gt;= 0, REPT(" ",SOURCE!$V$2-LEN(SOURCE!J1366)), "")&amp;
  " | "&amp; SOURCE!K1366&amp;      IF(SOURCE!$X$2-LEN(SOURCE!K1366) &gt;= 0, REPT(" ",SOURCE!$X$2-LEN(SOURCE!K1366)), "")&amp;
      "},"&amp;IF(SOURCE!L1366&lt;&gt;"",""&amp;SOURCE!L1366,"")
 )
)
)</f>
        <v>/* 1330 */  { itemToBeCoded,                NOPARAM,                     "FCNS",                                        "FCNS",                                        (0 &lt;&lt; TAM_MAX_BITS) |     0, CAT_MENU | SLS_UNCHANGED | US_UNCHANGED},</v>
      </c>
    </row>
    <row r="1367" spans="1:1">
      <c r="A1367" s="155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",SOURCE!$R$2-LEN(SOURCE!F1367)+2), "")&amp;"("&amp;
      SUBSTITUTE(TEXT(SOURCE!G1367,"??0"),"  ","")&amp;" &lt;&lt; TAM_MAX_BITS) |"&amp; IF(SOURCE!$S$2-3 &gt;= 0, REPT(" ",SOURCE!$S$2-5+4+1-1-LEN(SUBSTITUTE(SUBSTITUTE(TEXT(SOURCE!H1367,"????0"),"  ","")," ",""))), "")&amp;
      SUBSTITUTE(SUBSTITUTE(TEXT(SOURCE!H1367,"????0"),"  ","")," ","")&amp;","&amp; IF(SOURCE!$T$2-3 &gt;= 0, REPT(" ",SOURCE!$T$2-3-5), "")&amp;
      SOURCE!I1367&amp;" | "&amp; IF(SOURCE!$U$2-LEN(SOURCE!I1367) &gt;= 0, REPT(" ",SOURCE!$U$2-LEN(SOURCE!I1367)), "")&amp;
      SOURCE!J1367&amp;      IF(SOURCE!$V$2-LEN(SOURCE!J1367) &gt;= 0, REPT(" ",SOURCE!$V$2-LEN(SOURCE!J1367)), "")&amp;
  " | "&amp; SOURCE!K1367&amp;      IF(SOURCE!$X$2-LEN(SOURCE!K1367) &gt;= 0, REPT(" ",SOURCE!$X$2-LEN(SOURCE!K1367)), "")&amp;
      "},"&amp;IF(SOURCE!L1367&lt;&gt;"",""&amp;SOURCE!L1367,"")
 )
)
)</f>
        <v>/* 1331 */  { itemToBeCoded,                NOPARAM,                     "FIN",                                         "FIN",                                         (0 &lt;&lt; TAM_MAX_BITS) |     0, CAT_MENU | SLS_UNCHANGED | US_UNCHANGED},</v>
      </c>
    </row>
    <row r="1368" spans="1:1">
      <c r="A1368" s="155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",SOURCE!$R$2-LEN(SOURCE!F1368)+2), "")&amp;"("&amp;
      SUBSTITUTE(TEXT(SOURCE!G1368,"??0"),"  ","")&amp;" &lt;&lt; TAM_MAX_BITS) |"&amp; IF(SOURCE!$S$2-3 &gt;= 0, REPT(" ",SOURCE!$S$2-5+4+1-1-LEN(SUBSTITUTE(SUBSTITUTE(TEXT(SOURCE!H1368,"????0"),"  ","")," ",""))), "")&amp;
      SUBSTITUTE(SUBSTITUTE(TEXT(SOURCE!H1368,"????0"),"  ","")," ","")&amp;","&amp; IF(SOURCE!$T$2-3 &gt;= 0, REPT(" ",SOURCE!$T$2-3-5), "")&amp;
      SOURCE!I1368&amp;" | "&amp; IF(SOURCE!$U$2-LEN(SOURCE!I1368) &gt;= 0, REPT(" ",SOURCE!$U$2-LEN(SOURCE!I1368)), "")&amp;
      SOURCE!J1368&amp;      IF(SOURCE!$V$2-LEN(SOURCE!J1368) &gt;= 0, REPT(" ",SOURCE!$V$2-LEN(SOURCE!J1368)), "")&amp;
  " | "&amp; SOURCE!K1368&amp;      IF(SOURCE!$X$2-LEN(SOURCE!K1368) &gt;= 0, REPT(" ",SOURCE!$X$2-LEN(SOURCE!K1368)), "")&amp;
      "},"&amp;IF(SOURCE!L1368&lt;&gt;"",""&amp;SOURCE!L1368,"")
 )
)
)</f>
        <v>/* 1332 */  { itemToBeCoded,                NOPARAM,                     "S.INTS",                                      "S.INTS",                                      (0 &lt;&lt; TAM_MAX_BITS) |     0, CAT_MENU | SLS_UNCHANGED | US_UNCHANGED},</v>
      </c>
    </row>
    <row r="1369" spans="1:1">
      <c r="A1369" s="155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",SOURCE!$R$2-LEN(SOURCE!F1369)+2), "")&amp;"("&amp;
      SUBSTITUTE(TEXT(SOURCE!G1369,"??0"),"  ","")&amp;" &lt;&lt; TAM_MAX_BITS) |"&amp; IF(SOURCE!$S$2-3 &gt;= 0, REPT(" ",SOURCE!$S$2-5+4+1-1-LEN(SUBSTITUTE(SUBSTITUTE(TEXT(SOURCE!H1369,"????0"),"  ","")," ",""))), "")&amp;
      SUBSTITUTE(SUBSTITUTE(TEXT(SOURCE!H1369,"????0"),"  ","")," ","")&amp;","&amp; IF(SOURCE!$T$2-3 &gt;= 0, REPT(" ",SOURCE!$T$2-3-5), "")&amp;
      SOURCE!I1369&amp;" | "&amp; IF(SOURCE!$U$2-LEN(SOURCE!I1369) &gt;= 0, REPT(" ",SOURCE!$U$2-LEN(SOURCE!I1369)), "")&amp;
      SOURCE!J1369&amp;      IF(SOURCE!$V$2-LEN(SOURCE!J1369) &gt;= 0, REPT(" ",SOURCE!$V$2-LEN(SOURCE!J1369)), "")&amp;
  " | "&amp; SOURCE!K1369&amp;      IF(SOURCE!$X$2-LEN(SOURCE!K1369) &gt;= 0, REPT(" ",SOURCE!$X$2-LEN(SOURCE!K1369)), "")&amp;
      "},"&amp;IF(SOURCE!L1369&lt;&gt;"",""&amp;SOURCE!L1369,"")
 )
)
)</f>
        <v>/* 1333 */  { itemToBeCoded,                NOPARAM,                     "FLAGS",                                       "FLAGS",                                       (0 &lt;&lt; TAM_MAX_BITS) |     0, CAT_MENU | SLS_UNCHANGED | US_UNCHANGED},</v>
      </c>
    </row>
    <row r="1370" spans="1:1">
      <c r="A1370" s="155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",SOURCE!$R$2-LEN(SOURCE!F1370)+2), "")&amp;"("&amp;
      SUBSTITUTE(TEXT(SOURCE!G1370,"??0"),"  ","")&amp;" &lt;&lt; TAM_MAX_BITS) |"&amp; IF(SOURCE!$S$2-3 &gt;= 0, REPT(" ",SOURCE!$S$2-5+4+1-1-LEN(SUBSTITUTE(SUBSTITUTE(TEXT(SOURCE!H1370,"????0"),"  ","")," ",""))), "")&amp;
      SUBSTITUTE(SUBSTITUTE(TEXT(SOURCE!H1370,"????0"),"  ","")," ","")&amp;","&amp; IF(SOURCE!$T$2-3 &gt;= 0, REPT(" ",SOURCE!$T$2-3-5), "")&amp;
      SOURCE!I1370&amp;" | "&amp; IF(SOURCE!$U$2-LEN(SOURCE!I1370) &gt;= 0, REPT(" ",SOURCE!$U$2-LEN(SOURCE!I1370)), "")&amp;
      SOURCE!J1370&amp;      IF(SOURCE!$V$2-LEN(SOURCE!J1370) &gt;= 0, REPT(" ",SOURCE!$V$2-LEN(SOURCE!J1370)), "")&amp;
  " | "&amp; SOURCE!K1370&amp;      IF(SOURCE!$X$2-LEN(SOURCE!K1370) &gt;= 0, REPT(" ",SOURCE!$X$2-LEN(SOURCE!K1370)), "")&amp;
      "},"&amp;IF(SOURCE!L1370&lt;&gt;"",""&amp;SOURCE!L1370,"")
 )
)
)</f>
        <v>/* 1334 */  { itemToBeCoded,                NOPARAM,                     "FLASH",                                       "FLASH",                                       (0 &lt;&lt; TAM_MAX_BITS) |     0, CAT_MENU | SLS_UNCHANGED | US_UNCHANGED},</v>
      </c>
    </row>
    <row r="1371" spans="1:1">
      <c r="A1371" s="155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",SOURCE!$R$2-LEN(SOURCE!F1371)+2), "")&amp;"("&amp;
      SUBSTITUTE(TEXT(SOURCE!G1371,"??0"),"  ","")&amp;" &lt;&lt; TAM_MAX_BITS) |"&amp; IF(SOURCE!$S$2-3 &gt;= 0, REPT(" ",SOURCE!$S$2-5+4+1-1-LEN(SUBSTITUTE(SUBSTITUTE(TEXT(SOURCE!H1371,"????0"),"  ","")," ",""))), "")&amp;
      SUBSTITUTE(SUBSTITUTE(TEXT(SOURCE!H1371,"????0"),"  ","")," ","")&amp;","&amp; IF(SOURCE!$T$2-3 &gt;= 0, REPT(" ",SOURCE!$T$2-3-5), "")&amp;
      SOURCE!I1371&amp;" | "&amp; IF(SOURCE!$U$2-LEN(SOURCE!I1371) &gt;= 0, REPT(" ",SOURCE!$U$2-LEN(SOURCE!I1371)), "")&amp;
      SOURCE!J1371&amp;      IF(SOURCE!$V$2-LEN(SOURCE!J1371) &gt;= 0, REPT(" ",SOURCE!$V$2-LEN(SOURCE!J1371)), "")&amp;
  " | "&amp; SOURCE!K1371&amp;      IF(SOURCE!$X$2-LEN(SOURCE!K1371) &gt;= 0, REPT(" ",SOURCE!$X$2-LEN(SOURCE!K1371)), "")&amp;
      "},"&amp;IF(SOURCE!L1371&lt;&gt;"",""&amp;SOURCE!L1371,"")
 )
)
)</f>
        <v>/* 1335 */  { itemToBeCoded,                NOPARAM,                     "f'",                                          "f'",                                          (0 &lt;&lt; TAM_MAX_BITS) |     0, CAT_MENU | SLS_UNCHANGED | US_UNCHANGED},</v>
      </c>
    </row>
    <row r="1372" spans="1:1">
      <c r="A1372" s="155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",SOURCE!$R$2-LEN(SOURCE!F1372)+2), "")&amp;"("&amp;
      SUBSTITUTE(TEXT(SOURCE!G1372,"??0"),"  ","")&amp;" &lt;&lt; TAM_MAX_BITS) |"&amp; IF(SOURCE!$S$2-3 &gt;= 0, REPT(" ",SOURCE!$S$2-5+4+1-1-LEN(SUBSTITUTE(SUBSTITUTE(TEXT(SOURCE!H1372,"????0"),"  ","")," ",""))), "")&amp;
      SUBSTITUTE(SUBSTITUTE(TEXT(SOURCE!H1372,"????0"),"  ","")," ","")&amp;","&amp; IF(SOURCE!$T$2-3 &gt;= 0, REPT(" ",SOURCE!$T$2-3-5), "")&amp;
      SOURCE!I1372&amp;" | "&amp; IF(SOURCE!$U$2-LEN(SOURCE!I1372) &gt;= 0, REPT(" ",SOURCE!$U$2-LEN(SOURCE!I1372)), "")&amp;
      SOURCE!J1372&amp;      IF(SOURCE!$V$2-LEN(SOURCE!J1372) &gt;= 0, REPT(" ",SOURCE!$V$2-LEN(SOURCE!J1372)), "")&amp;
  " | "&amp; SOURCE!K1372&amp;      IF(SOURCE!$X$2-LEN(SOURCE!K1372) &gt;= 0, REPT(" ",SOURCE!$X$2-LEN(SOURCE!K1372)), "")&amp;
      "},"&amp;IF(SOURCE!L1372&lt;&gt;"",""&amp;SOURCE!L1372,"")
 )
)
)</f>
        <v>/* 1336 */  { itemToBeCoded,                NOPARAM,                     "f\"",                                         "f\"",                                         (0 &lt;&lt; TAM_MAX_BITS) |     0, CAT_MENU | SLS_UNCHANGED | US_UNCHANGED},</v>
      </c>
    </row>
    <row r="1373" spans="1:1">
      <c r="A1373" s="155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",SOURCE!$R$2-LEN(SOURCE!F1373)+2), "")&amp;"("&amp;
      SUBSTITUTE(TEXT(SOURCE!G1373,"??0"),"  ","")&amp;" &lt;&lt; TAM_MAX_BITS) |"&amp; IF(SOURCE!$S$2-3 &gt;= 0, REPT(" ",SOURCE!$S$2-5+4+1-1-LEN(SUBSTITUTE(SUBSTITUTE(TEXT(SOURCE!H1373,"????0"),"  ","")," ",""))), "")&amp;
      SUBSTITUTE(SUBSTITUTE(TEXT(SOURCE!H1373,"????0"),"  ","")," ","")&amp;","&amp; IF(SOURCE!$T$2-3 &gt;= 0, REPT(" ",SOURCE!$T$2-3-5), "")&amp;
      SOURCE!I1373&amp;" | "&amp; IF(SOURCE!$U$2-LEN(SOURCE!I1373) &gt;= 0, REPT(" ",SOURCE!$U$2-LEN(SOURCE!I1373)), "")&amp;
      SOURCE!J1373&amp;      IF(SOURCE!$V$2-LEN(SOURCE!J1373) &gt;= 0, REPT(" ",SOURCE!$V$2-LEN(SOURCE!J1373)), "")&amp;
  " | "&amp; SOURCE!K1373&amp;      IF(SOURCE!$X$2-LEN(SOURCE!K1373) &gt;= 0, REPT(" ",SOURCE!$X$2-LEN(SOURCE!K1373)), "")&amp;
      "},"&amp;IF(SOURCE!L1373&lt;&gt;"",""&amp;SOURCE!L1373,"")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US_UNCHANGED},</v>
      </c>
    </row>
    <row r="1374" spans="1:1">
      <c r="A1374" s="155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",SOURCE!$R$2-LEN(SOURCE!F1374)+2), "")&amp;"("&amp;
      SUBSTITUTE(TEXT(SOURCE!G1374,"??0"),"  ","")&amp;" &lt;&lt; TAM_MAX_BITS) |"&amp; IF(SOURCE!$S$2-3 &gt;= 0, REPT(" ",SOURCE!$S$2-5+4+1-1-LEN(SUBSTITUTE(SUBSTITUTE(TEXT(SOURCE!H1374,"????0"),"  ","")," ",""))), "")&amp;
      SUBSTITUTE(SUBSTITUTE(TEXT(SOURCE!H1374,"????0"),"  ","")," ","")&amp;","&amp; IF(SOURCE!$T$2-3 &gt;= 0, REPT(" ",SOURCE!$T$2-3-5), "")&amp;
      SOURCE!I1374&amp;" | "&amp; IF(SOURCE!$U$2-LEN(SOURCE!I1374) &gt;= 0, REPT(" ",SOURCE!$U$2-LEN(SOURCE!I1374)), "")&amp;
      SOURCE!J1374&amp;      IF(SOURCE!$V$2-LEN(SOURCE!J1374) &gt;= 0, REPT(" ",SOURCE!$V$2-LEN(SOURCE!J1374)), "")&amp;
  " | "&amp; SOURCE!K1374&amp;      IF(SOURCE!$X$2-LEN(SOURCE!K1374) &gt;= 0, REPT(" ",SOURCE!$X$2-LEN(SOURCE!K1374)), "")&amp;
      "},"&amp;IF(SOURCE!L1374&lt;&gt;"",""&amp;SOURCE!L1374,"")
 )
)
)</f>
        <v>/* 1338 */  { itemToBeCoded,                NOPARAM,                     "L.INTS",                                      "L.INTS",                                      (0 &lt;&lt; TAM_MAX_BITS) |     0, CAT_MENU | SLS_UNCHANGED | US_UNCHANGED},</v>
      </c>
    </row>
    <row r="1375" spans="1:1">
      <c r="A1375" s="155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",SOURCE!$R$2-LEN(SOURCE!F1375)+2), "")&amp;"("&amp;
      SUBSTITUTE(TEXT(SOURCE!G1375,"??0"),"  ","")&amp;" &lt;&lt; TAM_MAX_BITS) |"&amp; IF(SOURCE!$S$2-3 &gt;= 0, REPT(" ",SOURCE!$S$2-5+4+1-1-LEN(SUBSTITUTE(SUBSTITUTE(TEXT(SOURCE!H1375,"????0"),"  ","")," ",""))), "")&amp;
      SUBSTITUTE(SUBSTITUTE(TEXT(SOURCE!H1375,"????0"),"  ","")," ","")&amp;","&amp; IF(SOURCE!$T$2-3 &gt;= 0, REPT(" ",SOURCE!$T$2-3-5), "")&amp;
      SOURCE!I1375&amp;" | "&amp; IF(SOURCE!$U$2-LEN(SOURCE!I1375) &gt;= 0, REPT(" ",SOURCE!$U$2-LEN(SOURCE!I1375)), "")&amp;
      SOURCE!J1375&amp;      IF(SOURCE!$V$2-LEN(SOURCE!J1375) &gt;= 0, REPT(" ",SOURCE!$V$2-LEN(SOURCE!J1375)), "")&amp;
  " | "&amp; SOURCE!K1375&amp;      IF(SOURCE!$X$2-LEN(SOURCE!K1375) &gt;= 0, REPT(" ",SOURCE!$X$2-LEN(SOURCE!K1375)), "")&amp;
      "},"&amp;IF(SOURCE!L1375&lt;&gt;"",""&amp;SOURCE!L1375,"")
 )
)
)</f>
        <v>/* 1339 */  { itemToBeCoded,                NOPARAM,                     "INFO",                                        "INFO",                                        (0 &lt;&lt; TAM_MAX_BITS) |     0, CAT_MENU | SLS_UNCHANGED | US_UNCHANGED},</v>
      </c>
    </row>
    <row r="1376" spans="1:1">
      <c r="A1376" s="155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",SOURCE!$R$2-LEN(SOURCE!F1376)+2), "")&amp;"("&amp;
      SUBSTITUTE(TEXT(SOURCE!G1376,"??0"),"  ","")&amp;" &lt;&lt; TAM_MAX_BITS) |"&amp; IF(SOURCE!$S$2-3 &gt;= 0, REPT(" ",SOURCE!$S$2-5+4+1-1-LEN(SUBSTITUTE(SUBSTITUTE(TEXT(SOURCE!H1376,"????0"),"  ","")," ",""))), "")&amp;
      SUBSTITUTE(SUBSTITUTE(TEXT(SOURCE!H1376,"????0"),"  ","")," ","")&amp;","&amp; IF(SOURCE!$T$2-3 &gt;= 0, REPT(" ",SOURCE!$T$2-3-5), "")&amp;
      SOURCE!I1376&amp;" | "&amp; IF(SOURCE!$U$2-LEN(SOURCE!I1376) &gt;= 0, REPT(" ",SOURCE!$U$2-LEN(SOURCE!I1376)), "")&amp;
      SOURCE!J1376&amp;      IF(SOURCE!$V$2-LEN(SOURCE!J1376) &gt;= 0, REPT(" ",SOURCE!$V$2-LEN(SOURCE!J1376)), "")&amp;
  " | "&amp; SOURCE!K1376&amp;      IF(SOURCE!$X$2-LEN(SOURCE!K1376) &gt;= 0, REPT(" ",SOURCE!$X$2-LEN(SOURCE!K1376)), "")&amp;
      "},"&amp;IF(SOURCE!L1376&lt;&gt;"",""&amp;SOURCE!L1376,"")
 )
)
)</f>
        <v>/* 1340 */  { itemToBeCoded,                NOPARAM,                     "INTS",                                        "INTS",                                        (0 &lt;&lt; TAM_MAX_BITS) |     0, CAT_MENU | SLS_UNCHANGED | US_UNCHANGED},</v>
      </c>
    </row>
    <row r="1377" spans="1:1">
      <c r="A1377" s="155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",SOURCE!$R$2-LEN(SOURCE!F1377)+2), "")&amp;"("&amp;
      SUBSTITUTE(TEXT(SOURCE!G1377,"??0"),"  ","")&amp;" &lt;&lt; TAM_MAX_BITS) |"&amp; IF(SOURCE!$S$2-3 &gt;= 0, REPT(" ",SOURCE!$S$2-5+4+1-1-LEN(SUBSTITUTE(SUBSTITUTE(TEXT(SOURCE!H1377,"????0"),"  ","")," ",""))), "")&amp;
      SUBSTITUTE(SUBSTITUTE(TEXT(SOURCE!H1377,"????0"),"  ","")," ","")&amp;","&amp; IF(SOURCE!$T$2-3 &gt;= 0, REPT(" ",SOURCE!$T$2-3-5), "")&amp;
      SOURCE!I1377&amp;" | "&amp; IF(SOURCE!$U$2-LEN(SOURCE!I1377) &gt;= 0, REPT(" ",SOURCE!$U$2-LEN(SOURCE!I1377)), "")&amp;
      SOURCE!J1377&amp;      IF(SOURCE!$V$2-LEN(SOURCE!J1377) &gt;= 0, REPT(" ",SOURCE!$V$2-LEN(SOURCE!J1377)), "")&amp;
  " | "&amp; SOURCE!K1377&amp;      IF(SOURCE!$X$2-LEN(SOURCE!K1377) &gt;= 0, REPT(" ",SOURCE!$X$2-LEN(SOURCE!K1377)), "")&amp;
      "},"&amp;IF(SOURCE!L1377&lt;&gt;"",""&amp;SOURCE!L1377,"")
 )
)
)</f>
        <v>/* 1341 */  { itemToBeCoded,                NOPARAM,                     "I/O",                                         "I/O",                                         (0 &lt;&lt; TAM_MAX_BITS) |     0, CAT_MENU | SLS_UNCHANGED | US_UNCHANGED},</v>
      </c>
    </row>
    <row r="1378" spans="1:1">
      <c r="A1378" s="155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",SOURCE!$R$2-LEN(SOURCE!F1378)+2), "")&amp;"("&amp;
      SUBSTITUTE(TEXT(SOURCE!G1378,"??0"),"  ","")&amp;" &lt;&lt; TAM_MAX_BITS) |"&amp; IF(SOURCE!$S$2-3 &gt;= 0, REPT(" ",SOURCE!$S$2-5+4+1-1-LEN(SUBSTITUTE(SUBSTITUTE(TEXT(SOURCE!H1378,"????0"),"  ","")," ",""))), "")&amp;
      SUBSTITUTE(SUBSTITUTE(TEXT(SOURCE!H1378,"????0"),"  ","")," ","")&amp;","&amp; IF(SOURCE!$T$2-3 &gt;= 0, REPT(" ",SOURCE!$T$2-3-5), "")&amp;
      SOURCE!I1378&amp;" | "&amp; IF(SOURCE!$U$2-LEN(SOURCE!I1378) &gt;= 0, REPT(" ",SOURCE!$U$2-LEN(SOURCE!I1378)), "")&amp;
      SOURCE!J1378&amp;      IF(SOURCE!$V$2-LEN(SOURCE!J1378) &gt;= 0, REPT(" ",SOURCE!$V$2-LEN(SOURCE!J1378)), "")&amp;
  " | "&amp; SOURCE!K1378&amp;      IF(SOURCE!$X$2-LEN(SOURCE!K1378) &gt;= 0, REPT(" ",SOURCE!$X$2-LEN(SOURCE!K1378)), "")&amp;
      "},"&amp;IF(SOURCE!L1378&lt;&gt;"",""&amp;SOURCE!L1378,"")
 )
)
)</f>
        <v>/* 1342 */  { itemToBeCoded,                NOPARAM,                     "LOOP",                                        "LOOP",                                        (0 &lt;&lt; TAM_MAX_BITS) |     0, CAT_MENU | SLS_UNCHANGED | US_UNCHANGED},</v>
      </c>
    </row>
    <row r="1379" spans="1:1">
      <c r="A1379" s="155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",SOURCE!$R$2-LEN(SOURCE!F1379)+2), "")&amp;"("&amp;
      SUBSTITUTE(TEXT(SOURCE!G1379,"??0"),"  ","")&amp;" &lt;&lt; TAM_MAX_BITS) |"&amp; IF(SOURCE!$S$2-3 &gt;= 0, REPT(" ",SOURCE!$S$2-5+4+1-1-LEN(SUBSTITUTE(SUBSTITUTE(TEXT(SOURCE!H1379,"????0"),"  ","")," ",""))), "")&amp;
      SUBSTITUTE(SUBSTITUTE(TEXT(SOURCE!H1379,"????0"),"  ","")," ","")&amp;","&amp; IF(SOURCE!$T$2-3 &gt;= 0, REPT(" ",SOURCE!$T$2-3-5), "")&amp;
      SOURCE!I1379&amp;" | "&amp; IF(SOURCE!$U$2-LEN(SOURCE!I1379) &gt;= 0, REPT(" ",SOURCE!$U$2-LEN(SOURCE!I1379)), "")&amp;
      SOURCE!J1379&amp;      IF(SOURCE!$V$2-LEN(SOURCE!J1379) &gt;= 0, REPT(" ",SOURCE!$V$2-LEN(SOURCE!J1379)), "")&amp;
  " | "&amp; SOURCE!K1379&amp;      IF(SOURCE!$X$2-LEN(SOURCE!K1379) &gt;= 0, REPT(" ",SOURCE!$X$2-LEN(SOURCE!K1379)), "")&amp;
      "},"&amp;IF(SOURCE!L1379&lt;&gt;"",""&amp;SOURCE!L1379,"")
 )
)
)</f>
        <v>/* 1343 */  { itemToBeCoded,                NOPARAM,                     "MATRS",                                       "MATRS",                                       (0 &lt;&lt; TAM_MAX_BITS) |     0, CAT_MENU | SLS_UNCHANGED | US_UNCHANGED},</v>
      </c>
    </row>
    <row r="1380" spans="1:1">
      <c r="A1380" s="155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",SOURCE!$R$2-LEN(SOURCE!F1380)+2), "")&amp;"("&amp;
      SUBSTITUTE(TEXT(SOURCE!G1380,"??0"),"  ","")&amp;" &lt;&lt; TAM_MAX_BITS) |"&amp; IF(SOURCE!$S$2-3 &gt;= 0, REPT(" ",SOURCE!$S$2-5+4+1-1-LEN(SUBSTITUTE(SUBSTITUTE(TEXT(SOURCE!H1380,"????0"),"  ","")," ",""))), "")&amp;
      SUBSTITUTE(SUBSTITUTE(TEXT(SOURCE!H1380,"????0"),"  ","")," ","")&amp;","&amp; IF(SOURCE!$T$2-3 &gt;= 0, REPT(" ",SOURCE!$T$2-3-5), "")&amp;
      SOURCE!I1380&amp;" | "&amp; IF(SOURCE!$U$2-LEN(SOURCE!I1380) &gt;= 0, REPT(" ",SOURCE!$U$2-LEN(SOURCE!I1380)), "")&amp;
      SOURCE!J1380&amp;      IF(SOURCE!$V$2-LEN(SOURCE!J1380) &gt;= 0, REPT(" ",SOURCE!$V$2-LEN(SOURCE!J1380)), "")&amp;
  " | "&amp; SOURCE!K1380&amp;      IF(SOURCE!$X$2-LEN(SOURCE!K1380) &gt;= 0, REPT(" ",SOURCE!$X$2-LEN(SOURCE!K1380)), "")&amp;
      "},"&amp;IF(SOURCE!L1380&lt;&gt;"",""&amp;SOURCE!L1380,"")
 )
)
)</f>
        <v>/* 1344 */  { itemToBeCoded,                NOPARAM,                     "MATX",                                        "MATX",                                        (0 &lt;&lt; TAM_MAX_BITS) |     0, CAT_MENU | SLS_UNCHANGED | US_UNCHANGED},</v>
      </c>
    </row>
    <row r="1381" spans="1:1">
      <c r="A1381" s="155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",SOURCE!$R$2-LEN(SOURCE!F1381)+2), "")&amp;"("&amp;
      SUBSTITUTE(TEXT(SOURCE!G1381,"??0"),"  ","")&amp;" &lt;&lt; TAM_MAX_BITS) |"&amp; IF(SOURCE!$S$2-3 &gt;= 0, REPT(" ",SOURCE!$S$2-5+4+1-1-LEN(SUBSTITUTE(SUBSTITUTE(TEXT(SOURCE!H1381,"????0"),"  ","")," ",""))), "")&amp;
      SUBSTITUTE(SUBSTITUTE(TEXT(SOURCE!H1381,"????0"),"  ","")," ","")&amp;","&amp; IF(SOURCE!$T$2-3 &gt;= 0, REPT(" ",SOURCE!$T$2-3-5), "")&amp;
      SOURCE!I1381&amp;" | "&amp; IF(SOURCE!$U$2-LEN(SOURCE!I1381) &gt;= 0, REPT(" ",SOURCE!$U$2-LEN(SOURCE!I1381)), "")&amp;
      SOURCE!J1381&amp;      IF(SOURCE!$V$2-LEN(SOURCE!J1381) &gt;= 0, REPT(" ",SOURCE!$V$2-LEN(SOURCE!J1381)), "")&amp;
  " | "&amp; SOURCE!K1381&amp;      IF(SOURCE!$X$2-LEN(SOURCE!K1381) &gt;= 0, REPT(" ",SOURCE!$X$2-LEN(SOURCE!K1381)), "")&amp;
      "},"&amp;IF(SOURCE!L1381&lt;&gt;"",""&amp;SOURCE!L1381,"")
 )
)
)</f>
        <v>/* 1345 */  { itemToBeCoded,                NOPARAM,                     "MENUS",                                       "MENUS",                                       (0 &lt;&lt; TAM_MAX_BITS) |     0, CAT_MENU | SLS_UNCHANGED | US_UNCHANGED},</v>
      </c>
    </row>
    <row r="1382" spans="1:1">
      <c r="A1382" s="155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",SOURCE!$R$2-LEN(SOURCE!F1382)+2), "")&amp;"("&amp;
      SUBSTITUTE(TEXT(SOURCE!G1382,"??0"),"  ","")&amp;" &lt;&lt; TAM_MAX_BITS) |"&amp; IF(SOURCE!$S$2-3 &gt;= 0, REPT(" ",SOURCE!$S$2-5+4+1-1-LEN(SUBSTITUTE(SUBSTITUTE(TEXT(SOURCE!H1382,"????0"),"  ","")," ",""))), "")&amp;
      SUBSTITUTE(SUBSTITUTE(TEXT(SOURCE!H1382,"????0"),"  ","")," ","")&amp;","&amp; IF(SOURCE!$T$2-3 &gt;= 0, REPT(" ",SOURCE!$T$2-3-5), "")&amp;
      SOURCE!I1382&amp;" | "&amp; IF(SOURCE!$U$2-LEN(SOURCE!I1382) &gt;= 0, REPT(" ",SOURCE!$U$2-LEN(SOURCE!I1382)), "")&amp;
      SOURCE!J1382&amp;      IF(SOURCE!$V$2-LEN(SOURCE!J1382) &gt;= 0, REPT(" ",SOURCE!$V$2-LEN(SOURCE!J1382)), "")&amp;
  " | "&amp; SOURCE!K1382&amp;      IF(SOURCE!$X$2-LEN(SOURCE!K1382) &gt;= 0, REPT(" ",SOURCE!$X$2-LEN(SOURCE!K1382)), "")&amp;
      "},"&amp;IF(SOURCE!L1382&lt;&gt;"",""&amp;SOURCE!L1382,"")
 )
)
)</f>
        <v>/* 1346 */  { itemToBeCoded,                NOPARAM,                     "MODE",                                        "MODE",                                        (0 &lt;&lt; TAM_MAX_BITS) |     0, CAT_MENU | SLS_UNCHANGED | US_UNCHANGED},</v>
      </c>
    </row>
    <row r="1383" spans="1:1">
      <c r="A1383" s="155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",SOURCE!$R$2-LEN(SOURCE!F1383)+2), "")&amp;"("&amp;
      SUBSTITUTE(TEXT(SOURCE!G1383,"??0"),"  ","")&amp;" &lt;&lt; TAM_MAX_BITS) |"&amp; IF(SOURCE!$S$2-3 &gt;= 0, REPT(" ",SOURCE!$S$2-5+4+1-1-LEN(SUBSTITUTE(SUBSTITUTE(TEXT(SOURCE!H1383,"????0"),"  ","")," ",""))), "")&amp;
      SUBSTITUTE(SUBSTITUTE(TEXT(SOURCE!H1383,"????0"),"  ","")," ","")&amp;","&amp; IF(SOURCE!$T$2-3 &gt;= 0, REPT(" ",SOURCE!$T$2-3-5), "")&amp;
      SOURCE!I1383&amp;" | "&amp; IF(SOURCE!$U$2-LEN(SOURCE!I1383) &gt;= 0, REPT(" ",SOURCE!$U$2-LEN(SOURCE!I1383)), "")&amp;
      SOURCE!J1383&amp;      IF(SOURCE!$V$2-LEN(SOURCE!J1383) &gt;= 0, REPT(" ",SOURCE!$V$2-LEN(SOURCE!J1383)), "")&amp;
  " | "&amp; SOURCE!K1383&amp;      IF(SOURCE!$X$2-LEN(SOURCE!K1383) &gt;= 0, REPT(" ",SOURCE!$X$2-LEN(SOURCE!K1383)), "")&amp;
      "},"&amp;IF(SOURCE!L1383&lt;&gt;"",""&amp;SOURCE!L1383,"")
 )
)
)</f>
        <v>/* 1347 */  { itemToBeCoded,                NOPARAM,                     "M.SIMQ",                                      "M.SIMQ",                                      (0 &lt;&lt; TAM_MAX_BITS) |     0, CAT_MENU | SLS_UNCHANGED | US_UNCHANGED},</v>
      </c>
    </row>
    <row r="1384" spans="1:1">
      <c r="A1384" s="155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",SOURCE!$R$2-LEN(SOURCE!F1384)+2), "")&amp;"("&amp;
      SUBSTITUTE(TEXT(SOURCE!G1384,"??0"),"  ","")&amp;" &lt;&lt; TAM_MAX_BITS) |"&amp; IF(SOURCE!$S$2-3 &gt;= 0, REPT(" ",SOURCE!$S$2-5+4+1-1-LEN(SUBSTITUTE(SUBSTITUTE(TEXT(SOURCE!H1384,"????0"),"  ","")," ",""))), "")&amp;
      SUBSTITUTE(SUBSTITUTE(TEXT(SOURCE!H1384,"????0"),"  ","")," ","")&amp;","&amp; IF(SOURCE!$T$2-3 &gt;= 0, REPT(" ",SOURCE!$T$2-3-5), "")&amp;
      SOURCE!I1384&amp;" | "&amp; IF(SOURCE!$U$2-LEN(SOURCE!I1384) &gt;= 0, REPT(" ",SOURCE!$U$2-LEN(SOURCE!I1384)), "")&amp;
      SOURCE!J1384&amp;      IF(SOURCE!$V$2-LEN(SOURCE!J1384) &gt;= 0, REPT(" ",SOURCE!$V$2-LEN(SOURCE!J1384)), "")&amp;
  " | "&amp; SOURCE!K1384&amp;      IF(SOURCE!$X$2-LEN(SOURCE!K1384) &gt;= 0, REPT(" ",SOURCE!$X$2-LEN(SOURCE!K1384)), "")&amp;
      "},"&amp;IF(SOURCE!L1384&lt;&gt;"",""&amp;SOURCE!L1384,"")
 )
)
)</f>
        <v>/* 1348 */  { itemToBeCoded,                NOPARAM,                     "M.EDIT",                                      "M.EDIT",                                      (0 &lt;&lt; TAM_MAX_BITS) |     0, CAT_MENU | SLS_UNCHANGED | US_UNCHANGED},</v>
      </c>
    </row>
    <row r="1385" spans="1:1">
      <c r="A1385" s="155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",SOURCE!$R$2-LEN(SOURCE!F1385)+2), "")&amp;"("&amp;
      SUBSTITUTE(TEXT(SOURCE!G1385,"??0"),"  ","")&amp;" &lt;&lt; TAM_MAX_BITS) |"&amp; IF(SOURCE!$S$2-3 &gt;= 0, REPT(" ",SOURCE!$S$2-5+4+1-1-LEN(SUBSTITUTE(SUBSTITUTE(TEXT(SOURCE!H1385,"????0"),"  ","")," ",""))), "")&amp;
      SUBSTITUTE(SUBSTITUTE(TEXT(SOURCE!H1385,"????0"),"  ","")," ","")&amp;","&amp; IF(SOURCE!$T$2-3 &gt;= 0, REPT(" ",SOURCE!$T$2-3-5), "")&amp;
      SOURCE!I1385&amp;" | "&amp; IF(SOURCE!$U$2-LEN(SOURCE!I1385) &gt;= 0, REPT(" ",SOURCE!$U$2-LEN(SOURCE!I1385)), "")&amp;
      SOURCE!J1385&amp;      IF(SOURCE!$V$2-LEN(SOURCE!J1385) &gt;= 0, REPT(" ",SOURCE!$V$2-LEN(SOURCE!J1385)), "")&amp;
  " | "&amp; SOURCE!K1385&amp;      IF(SOURCE!$X$2-LEN(SOURCE!K1385) &gt;= 0, REPT(" ",SOURCE!$X$2-LEN(SOURCE!K1385)), "")&amp;
      "},"&amp;IF(SOURCE!L1385&lt;&gt;"",""&amp;SOURCE!L1385,"")
 )
)
)</f>
        <v>/* 1349 */  { itemToBeCoded,                NOPARAM/*#JM#*/,             "MyMenu",                                      "MyM",                                         (0 &lt;&lt; TAM_MAX_BITS) |     0, CAT_MENU | SLS_UNCHANGED | US_UNCHANGED},</v>
      </c>
    </row>
    <row r="1386" spans="1:1">
      <c r="A1386" s="155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",SOURCE!$R$2-LEN(SOURCE!F1386)+2), "")&amp;"("&amp;
      SUBSTITUTE(TEXT(SOURCE!G1386,"??0"),"  ","")&amp;" &lt;&lt; TAM_MAX_BITS) |"&amp; IF(SOURCE!$S$2-3 &gt;= 0, REPT(" ",SOURCE!$S$2-5+4+1-1-LEN(SUBSTITUTE(SUBSTITUTE(TEXT(SOURCE!H1386,"????0"),"  ","")," ",""))), "")&amp;
      SUBSTITUTE(SUBSTITUTE(TEXT(SOURCE!H1386,"????0"),"  ","")," ","")&amp;","&amp; IF(SOURCE!$T$2-3 &gt;= 0, REPT(" ",SOURCE!$T$2-3-5), "")&amp;
      SOURCE!I1386&amp;" | "&amp; IF(SOURCE!$U$2-LEN(SOURCE!I1386) &gt;= 0, REPT(" ",SOURCE!$U$2-LEN(SOURCE!I1386)), "")&amp;
      SOURCE!J1386&amp;      IF(SOURCE!$V$2-LEN(SOURCE!J1386) &gt;= 0, REPT(" ",SOURCE!$V$2-LEN(SOURCE!J1386)), "")&amp;
  " | "&amp; SOURCE!K1386&amp;      IF(SOURCE!$X$2-LEN(SOURCE!K1386) &gt;= 0, REPT(" ",SOURCE!$X$2-LEN(SOURCE!K1386)), "")&amp;
      "},"&amp;IF(SOURCE!L1386&lt;&gt;"",""&amp;SOURCE!L1386,"")
 )
)
)</f>
        <v>/* 1350 */  { itemToBeCoded,                NOPARAM,                     "My" STD_alpha,                                "My" STD_alpha,                                (0 &lt;&lt; TAM_MAX_BITS) |     0, CAT_MENU | SLS_UNCHANGED | US_UNCHANGED},</v>
      </c>
    </row>
    <row r="1387" spans="1:1">
      <c r="A1387" s="155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",SOURCE!$R$2-LEN(SOURCE!F1387)+2), "")&amp;"("&amp;
      SUBSTITUTE(TEXT(SOURCE!G1387,"??0"),"  ","")&amp;" &lt;&lt; TAM_MAX_BITS) |"&amp; IF(SOURCE!$S$2-3 &gt;= 0, REPT(" ",SOURCE!$S$2-5+4+1-1-LEN(SUBSTITUTE(SUBSTITUTE(TEXT(SOURCE!H1387,"????0"),"  ","")," ",""))), "")&amp;
      SUBSTITUTE(SUBSTITUTE(TEXT(SOURCE!H1387,"????0"),"  ","")," ","")&amp;","&amp; IF(SOURCE!$T$2-3 &gt;= 0, REPT(" ",SOURCE!$T$2-3-5), "")&amp;
      SOURCE!I1387&amp;" | "&amp; IF(SOURCE!$U$2-LEN(SOURCE!I1387) &gt;= 0, REPT(" ",SOURCE!$U$2-LEN(SOURCE!I1387)), "")&amp;
      SOURCE!J1387&amp;      IF(SOURCE!$V$2-LEN(SOURCE!J1387) &gt;= 0, REPT(" ",SOURCE!$V$2-LEN(SOURCE!J1387)), "")&amp;
  " | "&amp; SOURCE!K1387&amp;      IF(SOURCE!$X$2-LEN(SOURCE!K1387) &gt;= 0, REPT(" ",SOURCE!$X$2-LEN(SOURCE!K1387)), "")&amp;
      "},"&amp;IF(SOURCE!L1387&lt;&gt;"",""&amp;SOURCE!L1387,"")
 )
)
)</f>
        <v>/* 1351 */  { itemToBeCoded,                NOPARAM/*#JM#*/,             "Mass:",                                       "Mass:",                                       (0 &lt;&lt; TAM_MAX_BITS) |     0, CAT_MENU | SLS_UNCHANGED | US_UNCHANGED},</v>
      </c>
    </row>
    <row r="1388" spans="1:1">
      <c r="A1388" s="155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",SOURCE!$R$2-LEN(SOURCE!F1388)+2), "")&amp;"("&amp;
      SUBSTITUTE(TEXT(SOURCE!G1388,"??0"),"  ","")&amp;" &lt;&lt; TAM_MAX_BITS) |"&amp; IF(SOURCE!$S$2-3 &gt;= 0, REPT(" ",SOURCE!$S$2-5+4+1-1-LEN(SUBSTITUTE(SUBSTITUTE(TEXT(SOURCE!H1388,"????0"),"  ","")," ",""))), "")&amp;
      SUBSTITUTE(SUBSTITUTE(TEXT(SOURCE!H1388,"????0"),"  ","")," ","")&amp;","&amp; IF(SOURCE!$T$2-3 &gt;= 0, REPT(" ",SOURCE!$T$2-3-5), "")&amp;
      SOURCE!I1388&amp;" | "&amp; IF(SOURCE!$U$2-LEN(SOURCE!I1388) &gt;= 0, REPT(" ",SOURCE!$U$2-LEN(SOURCE!I1388)), "")&amp;
      SOURCE!J1388&amp;      IF(SOURCE!$V$2-LEN(SOURCE!J1388) &gt;= 0, REPT(" ",SOURCE!$V$2-LEN(SOURCE!J1388)), "")&amp;
  " | "&amp; SOURCE!K1388&amp;      IF(SOURCE!$X$2-LEN(SOURCE!K1388) &gt;= 0, REPT(" ",SOURCE!$X$2-LEN(SOURCE!K1388)), "")&amp;
      "},"&amp;IF(SOURCE!L1388&lt;&gt;"",""&amp;SOURCE!L1388,"")
 )
)
)</f>
        <v>/* 1352 */  { itemToBeCoded,                NOPARAM,                     "ORTHOG",                                      "Orthog",                                      (0 &lt;&lt; TAM_MAX_BITS) |     0, CAT_MENU | SLS_UNCHANGED | US_UNCHANGED},</v>
      </c>
    </row>
    <row r="1389" spans="1:1">
      <c r="A1389" s="155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",SOURCE!$R$2-LEN(SOURCE!F1389)+2), "")&amp;"("&amp;
      SUBSTITUTE(TEXT(SOURCE!G1389,"??0"),"  ","")&amp;" &lt;&lt; TAM_MAX_BITS) |"&amp; IF(SOURCE!$S$2-3 &gt;= 0, REPT(" ",SOURCE!$S$2-5+4+1-1-LEN(SUBSTITUTE(SUBSTITUTE(TEXT(SOURCE!H1389,"????0"),"  ","")," ",""))), "")&amp;
      SUBSTITUTE(SUBSTITUTE(TEXT(SOURCE!H1389,"????0"),"  ","")," ","")&amp;","&amp; IF(SOURCE!$T$2-3 &gt;= 0, REPT(" ",SOURCE!$T$2-3-5), "")&amp;
      SOURCE!I1389&amp;" | "&amp; IF(SOURCE!$U$2-LEN(SOURCE!I1389) &gt;= 0, REPT(" ",SOURCE!$U$2-LEN(SOURCE!I1389)), "")&amp;
      SOURCE!J1389&amp;      IF(SOURCE!$V$2-LEN(SOURCE!J1389) &gt;= 0, REPT(" ",SOURCE!$V$2-LEN(SOURCE!J1389)), "")&amp;
  " | "&amp; SOURCE!K1389&amp;      IF(SOURCE!$X$2-LEN(SOURCE!K1389) &gt;= 0, REPT(" ",SOURCE!$X$2-LEN(SOURCE!K1389)), "")&amp;
      "},"&amp;IF(SOURCE!L1389&lt;&gt;"",""&amp;SOURCE!L1389,"")
 )
)
)</f>
        <v>/* 1353 */  { itemToBeCoded,                NOPARAM,                     "PARTS",                                       "PARTS",                                       (0 &lt;&lt; TAM_MAX_BITS) |     0, CAT_MENU | SLS_UNCHANGED | US_UNCHANGED},</v>
      </c>
    </row>
    <row r="1390" spans="1:1">
      <c r="A1390" s="155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",SOURCE!$R$2-LEN(SOURCE!F1390)+2), "")&amp;"("&amp;
      SUBSTITUTE(TEXT(SOURCE!G1390,"??0"),"  ","")&amp;" &lt;&lt; TAM_MAX_BITS) |"&amp; IF(SOURCE!$S$2-3 &gt;= 0, REPT(" ",SOURCE!$S$2-5+4+1-1-LEN(SUBSTITUTE(SUBSTITUTE(TEXT(SOURCE!H1390,"????0"),"  ","")," ",""))), "")&amp;
      SUBSTITUTE(SUBSTITUTE(TEXT(SOURCE!H1390,"????0"),"  ","")," ","")&amp;","&amp; IF(SOURCE!$T$2-3 &gt;= 0, REPT(" ",SOURCE!$T$2-3-5), "")&amp;
      SOURCE!I1390&amp;" | "&amp; IF(SOURCE!$U$2-LEN(SOURCE!I1390) &gt;= 0, REPT(" ",SOURCE!$U$2-LEN(SOURCE!I1390)), "")&amp;
      SOURCE!J1390&amp;      IF(SOURCE!$V$2-LEN(SOURCE!J1390) &gt;= 0, REPT(" ",SOURCE!$V$2-LEN(SOURCE!J1390)), "")&amp;
  " | "&amp; SOURCE!K1390&amp;      IF(SOURCE!$X$2-LEN(SOURCE!K1390) &gt;= 0, REPT(" ",SOURCE!$X$2-LEN(SOURCE!K1390)), "")&amp;
      "},"&amp;IF(SOURCE!L1390&lt;&gt;"",""&amp;SOURCE!L1390,"")
 )
)
)</f>
        <v>/* 1354 */  { itemToBeCoded,                NOPARAM,                     "PROB",                                        "PROB",                                        (0 &lt;&lt; TAM_MAX_BITS) |     0, CAT_MENU | SLS_UNCHANGED | US_UNCHANGED},</v>
      </c>
    </row>
    <row r="1391" spans="1:1">
      <c r="A1391" s="155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",SOURCE!$R$2-LEN(SOURCE!F1391)+2), "")&amp;"("&amp;
      SUBSTITUTE(TEXT(SOURCE!G1391,"??0"),"  ","")&amp;" &lt;&lt; TAM_MAX_BITS) |"&amp; IF(SOURCE!$S$2-3 &gt;= 0, REPT(" ",SOURCE!$S$2-5+4+1-1-LEN(SUBSTITUTE(SUBSTITUTE(TEXT(SOURCE!H1391,"????0"),"  ","")," ",""))), "")&amp;
      SUBSTITUTE(SUBSTITUTE(TEXT(SOURCE!H1391,"????0"),"  ","")," ","")&amp;","&amp; IF(SOURCE!$T$2-3 &gt;= 0, REPT(" ",SOURCE!$T$2-3-5), "")&amp;
      SOURCE!I1391&amp;" | "&amp; IF(SOURCE!$U$2-LEN(SOURCE!I1391) &gt;= 0, REPT(" ",SOURCE!$U$2-LEN(SOURCE!I1391)), "")&amp;
      SOURCE!J1391&amp;      IF(SOURCE!$V$2-LEN(SOURCE!J1391) &gt;= 0, REPT(" ",SOURCE!$V$2-LEN(SOURCE!J1391)), "")&amp;
  " | "&amp; SOURCE!K1391&amp;      IF(SOURCE!$X$2-LEN(SOURCE!K1391) &gt;= 0, REPT(" ",SOURCE!$X$2-LEN(SOURCE!K1391)), "")&amp;
      "},"&amp;IF(SOURCE!L1391&lt;&gt;"",""&amp;SOURCE!L1391,"")
 )
)
)</f>
        <v>/* 1355 */  { itemToBeCoded,                NOPARAM,                     "PROGS",                                       "PROGS",                                       (0 &lt;&lt; TAM_MAX_BITS) |     0, CAT_MENU | SLS_UNCHANGED | US_UNCHANGED},</v>
      </c>
    </row>
    <row r="1392" spans="1:1">
      <c r="A1392" s="155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",SOURCE!$R$2-LEN(SOURCE!F1392)+2), "")&amp;"("&amp;
      SUBSTITUTE(TEXT(SOURCE!G1392,"??0"),"  ","")&amp;" &lt;&lt; TAM_MAX_BITS) |"&amp; IF(SOURCE!$S$2-3 &gt;= 0, REPT(" ",SOURCE!$S$2-5+4+1-1-LEN(SUBSTITUTE(SUBSTITUTE(TEXT(SOURCE!H1392,"????0"),"  ","")," ",""))), "")&amp;
      SUBSTITUTE(SUBSTITUTE(TEXT(SOURCE!H1392,"????0"),"  ","")," ","")&amp;","&amp; IF(SOURCE!$T$2-3 &gt;= 0, REPT(" ",SOURCE!$T$2-3-5), "")&amp;
      SOURCE!I1392&amp;" | "&amp; IF(SOURCE!$U$2-LEN(SOURCE!I1392) &gt;= 0, REPT(" ",SOURCE!$U$2-LEN(SOURCE!I1392)), "")&amp;
      SOURCE!J1392&amp;      IF(SOURCE!$V$2-LEN(SOURCE!J1392) &gt;= 0, REPT(" ",SOURCE!$V$2-LEN(SOURCE!J1392)), "")&amp;
  " | "&amp; SOURCE!K1392&amp;      IF(SOURCE!$X$2-LEN(SOURCE!K1392) &gt;= 0, REPT(" ",SOURCE!$X$2-LEN(SOURCE!K1392)), "")&amp;
      "},"&amp;IF(SOURCE!L1392&lt;&gt;"",""&amp;SOURCE!L1392,"")
 )
)
)</f>
        <v>/* 1356 */  { itemToBeCoded,                NOPARAM,                     "P.FN",                                        "P.FN",                                        (0 &lt;&lt; TAM_MAX_BITS) |     0, CAT_MENU | SLS_UNCHANGED | US_UNCHANGED},</v>
      </c>
    </row>
    <row r="1393" spans="1:1">
      <c r="A1393" s="155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",SOURCE!$R$2-LEN(SOURCE!F1393)+2), "")&amp;"("&amp;
      SUBSTITUTE(TEXT(SOURCE!G1393,"??0"),"  ","")&amp;" &lt;&lt; TAM_MAX_BITS) |"&amp; IF(SOURCE!$S$2-3 &gt;= 0, REPT(" ",SOURCE!$S$2-5+4+1-1-LEN(SUBSTITUTE(SUBSTITUTE(TEXT(SOURCE!H1393,"????0"),"  ","")," ",""))), "")&amp;
      SUBSTITUTE(SUBSTITUTE(TEXT(SOURCE!H1393,"????0"),"  ","")," ","")&amp;","&amp; IF(SOURCE!$T$2-3 &gt;= 0, REPT(" ",SOURCE!$T$2-3-5), "")&amp;
      SOURCE!I1393&amp;" | "&amp; IF(SOURCE!$U$2-LEN(SOURCE!I1393) &gt;= 0, REPT(" ",SOURCE!$U$2-LEN(SOURCE!I1393)), "")&amp;
      SOURCE!J1393&amp;      IF(SOURCE!$V$2-LEN(SOURCE!J1393) &gt;= 0, REPT(" ",SOURCE!$V$2-LEN(SOURCE!J1393)), "")&amp;
  " | "&amp; SOURCE!K1393&amp;      IF(SOURCE!$X$2-LEN(SOURCE!K1393) &gt;= 0, REPT(" ",SOURCE!$X$2-LEN(SOURCE!K1393)), "")&amp;
      "},"&amp;IF(SOURCE!L1393&lt;&gt;"",""&amp;SOURCE!L1393,"")
 )
)
)</f>
        <v>/* 1357 */  { itemToBeCoded,                NOPARAM,                     "P.FN2",                                       "P.FN2",                                       (0 &lt;&lt; TAM_MAX_BITS) |     0, CAT_MENU | SLS_UNCHANGED | US_UNCHANGED},</v>
      </c>
    </row>
    <row r="1394" spans="1:1">
      <c r="A1394" s="155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",SOURCE!$R$2-LEN(SOURCE!F1394)+2), "")&amp;"("&amp;
      SUBSTITUTE(TEXT(SOURCE!G1394,"??0"),"  ","")&amp;" &lt;&lt; TAM_MAX_BITS) |"&amp; IF(SOURCE!$S$2-3 &gt;= 0, REPT(" ",SOURCE!$S$2-5+4+1-1-LEN(SUBSTITUTE(SUBSTITUTE(TEXT(SOURCE!H1394,"????0"),"  ","")," ",""))), "")&amp;
      SUBSTITUTE(SUBSTITUTE(TEXT(SOURCE!H1394,"????0"),"  ","")," ","")&amp;","&amp; IF(SOURCE!$T$2-3 &gt;= 0, REPT(" ",SOURCE!$T$2-3-5), "")&amp;
      SOURCE!I1394&amp;" | "&amp; IF(SOURCE!$U$2-LEN(SOURCE!I1394) &gt;= 0, REPT(" ",SOURCE!$U$2-LEN(SOURCE!I1394)), "")&amp;
      SOURCE!J1394&amp;      IF(SOURCE!$V$2-LEN(SOURCE!J1394) &gt;= 0, REPT(" ",SOURCE!$V$2-LEN(SOURCE!J1394)), "")&amp;
  " | "&amp; SOURCE!K1394&amp;      IF(SOURCE!$X$2-LEN(SOURCE!K1394) &gt;= 0, REPT(" ",SOURCE!$X$2-LEN(SOURCE!K1394)), "")&amp;
      "},"&amp;IF(SOURCE!L1394&lt;&gt;"",""&amp;SOURCE!L1394,"")
 )
)
)</f>
        <v>/* 1358 */  { itemToBeCoded,                NOPARAM/*#JM#*/,             "Power:",                                      "Power:",                                      (0 &lt;&lt; TAM_MAX_BITS) |     0, CAT_MENU | SLS_UNCHANGED | US_UNCHANGED},</v>
      </c>
    </row>
    <row r="1395" spans="1:1">
      <c r="A1395" s="155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",SOURCE!$R$2-LEN(SOURCE!F1395)+2), "")&amp;"("&amp;
      SUBSTITUTE(TEXT(SOURCE!G1395,"??0"),"  ","")&amp;" &lt;&lt; TAM_MAX_BITS) |"&amp; IF(SOURCE!$S$2-3 &gt;= 0, REPT(" ",SOURCE!$S$2-5+4+1-1-LEN(SUBSTITUTE(SUBSTITUTE(TEXT(SOURCE!H1395,"????0"),"  ","")," ",""))), "")&amp;
      SUBSTITUTE(SUBSTITUTE(TEXT(SOURCE!H1395,"????0"),"  ","")," ","")&amp;","&amp; IF(SOURCE!$T$2-3 &gt;= 0, REPT(" ",SOURCE!$T$2-3-5), "")&amp;
      SOURCE!I1395&amp;" | "&amp; IF(SOURCE!$U$2-LEN(SOURCE!I1395) &gt;= 0, REPT(" ",SOURCE!$U$2-LEN(SOURCE!I1395)), "")&amp;
      SOURCE!J1395&amp;      IF(SOURCE!$V$2-LEN(SOURCE!J1395) &gt;= 0, REPT(" ",SOURCE!$V$2-LEN(SOURCE!J1395)), "")&amp;
  " | "&amp; SOURCE!K1395&amp;      IF(SOURCE!$X$2-LEN(SOURCE!K1395) &gt;= 0, REPT(" ",SOURCE!$X$2-LEN(SOURCE!K1395)), "")&amp;
      "},"&amp;IF(SOURCE!L1395&lt;&gt;"",""&amp;SOURCE!L1395,"")
 )
)
)</f>
        <v>/* 1359 */  { itemToBeCoded,                NOPARAM,                     "RAM",                                         "RAM",                                         (0 &lt;&lt; TAM_MAX_BITS) |     0, CAT_MENU | SLS_UNCHANGED | US_UNCHANGED},</v>
      </c>
    </row>
    <row r="1396" spans="1:1">
      <c r="A1396" s="155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",SOURCE!$R$2-LEN(SOURCE!F1396)+2), "")&amp;"("&amp;
      SUBSTITUTE(TEXT(SOURCE!G1396,"??0"),"  ","")&amp;" &lt;&lt; TAM_MAX_BITS) |"&amp; IF(SOURCE!$S$2-3 &gt;= 0, REPT(" ",SOURCE!$S$2-5+4+1-1-LEN(SUBSTITUTE(SUBSTITUTE(TEXT(SOURCE!H1396,"????0"),"  ","")," ",""))), "")&amp;
      SUBSTITUTE(SUBSTITUTE(TEXT(SOURCE!H1396,"????0"),"  ","")," ","")&amp;","&amp; IF(SOURCE!$T$2-3 &gt;= 0, REPT(" ",SOURCE!$T$2-3-5), "")&amp;
      SOURCE!I1396&amp;" | "&amp; IF(SOURCE!$U$2-LEN(SOURCE!I1396) &gt;= 0, REPT(" ",SOURCE!$U$2-LEN(SOURCE!I1396)), "")&amp;
      SOURCE!J1396&amp;      IF(SOURCE!$V$2-LEN(SOURCE!J1396) &gt;= 0, REPT(" ",SOURCE!$V$2-LEN(SOURCE!J1396)), "")&amp;
  " | "&amp; SOURCE!K1396&amp;      IF(SOURCE!$X$2-LEN(SOURCE!K1396) &gt;= 0, REPT(" ",SOURCE!$X$2-LEN(SOURCE!K1396)), "")&amp;
      "},"&amp;IF(SOURCE!L1396&lt;&gt;"",""&amp;SOURCE!L1396,"")
 )
)
)</f>
        <v>/* 1360 */  { itemToBeCoded,                NOPARAM,                     "REALS",                                       "REALS",                                       (0 &lt;&lt; TAM_MAX_BITS) |     0, CAT_MENU | SLS_UNCHANGED | US_UNCHANGED},</v>
      </c>
    </row>
    <row r="1397" spans="1:1">
      <c r="A1397" s="155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",SOURCE!$R$2-LEN(SOURCE!F1397)+2), "")&amp;"("&amp;
      SUBSTITUTE(TEXT(SOURCE!G1397,"??0"),"  ","")&amp;" &lt;&lt; TAM_MAX_BITS) |"&amp; IF(SOURCE!$S$2-3 &gt;= 0, REPT(" ",SOURCE!$S$2-5+4+1-1-LEN(SUBSTITUTE(SUBSTITUTE(TEXT(SOURCE!H1397,"????0"),"  ","")," ",""))), "")&amp;
      SUBSTITUTE(SUBSTITUTE(TEXT(SOURCE!H1397,"????0"),"  ","")," ","")&amp;","&amp; IF(SOURCE!$T$2-3 &gt;= 0, REPT(" ",SOURCE!$T$2-3-5), "")&amp;
      SOURCE!I1397&amp;" | "&amp; IF(SOURCE!$U$2-LEN(SOURCE!I1397) &gt;= 0, REPT(" ",SOURCE!$U$2-LEN(SOURCE!I1397)), "")&amp;
      SOURCE!J1397&amp;      IF(SOURCE!$V$2-LEN(SOURCE!J1397) &gt;= 0, REPT(" ",SOURCE!$V$2-LEN(SOURCE!J1397)), "")&amp;
  " | "&amp; SOURCE!K1397&amp;      IF(SOURCE!$X$2-LEN(SOURCE!K1397) &gt;= 0, REPT(" ",SOURCE!$X$2-LEN(SOURCE!K1397)), "")&amp;
      "},"&amp;IF(SOURCE!L1397&lt;&gt;"",""&amp;SOURCE!L1397,"")
 )
)
)</f>
        <v>/* 1361 */  { itemToBeCoded,                NOPARAM,                     "Solver",                                      "Solver",                                      (0 &lt;&lt; TAM_MAX_BITS) |     0, CAT_MENU | SLS_UNCHANGED | US_UNCHANGED},</v>
      </c>
    </row>
    <row r="1398" spans="1:1">
      <c r="A1398" s="155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",SOURCE!$R$2-LEN(SOURCE!F1398)+2), "")&amp;"("&amp;
      SUBSTITUTE(TEXT(SOURCE!G1398,"??0"),"  ","")&amp;" &lt;&lt; TAM_MAX_BITS) |"&amp; IF(SOURCE!$S$2-3 &gt;= 0, REPT(" ",SOURCE!$S$2-5+4+1-1-LEN(SUBSTITUTE(SUBSTITUTE(TEXT(SOURCE!H1398,"????0"),"  ","")," ",""))), "")&amp;
      SUBSTITUTE(SUBSTITUTE(TEXT(SOURCE!H1398,"????0"),"  ","")," ","")&amp;","&amp; IF(SOURCE!$T$2-3 &gt;= 0, REPT(" ",SOURCE!$T$2-3-5), "")&amp;
      SOURCE!I1398&amp;" | "&amp; IF(SOURCE!$U$2-LEN(SOURCE!I1398) &gt;= 0, REPT(" ",SOURCE!$U$2-LEN(SOURCE!I1398)), "")&amp;
      SOURCE!J1398&amp;      IF(SOURCE!$V$2-LEN(SOURCE!J1398) &gt;= 0, REPT(" ",SOURCE!$V$2-LEN(SOURCE!J1398)), "")&amp;
  " | "&amp; SOURCE!K1398&amp;      IF(SOURCE!$X$2-LEN(SOURCE!K1398) &gt;= 0, REPT(" ",SOURCE!$X$2-LEN(SOURCE!K1398)), "")&amp;
      "},"&amp;IF(SOURCE!L1398&lt;&gt;"",""&amp;SOURCE!L1398,"")
 )
)
)</f>
        <v>/* 1362 */  { itemToBeCoded,                NOPARAM,                     "STAT",                                        "STAT",                                        (0 &lt;&lt; TAM_MAX_BITS) |     0, CAT_MENU | SLS_UNCHANGED | US_UNCHANGED},</v>
      </c>
    </row>
    <row r="1399" spans="1:1">
      <c r="A1399" s="155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",SOURCE!$R$2-LEN(SOURCE!F1399)+2), "")&amp;"("&amp;
      SUBSTITUTE(TEXT(SOURCE!G1399,"??0"),"  ","")&amp;" &lt;&lt; TAM_MAX_BITS) |"&amp; IF(SOURCE!$S$2-3 &gt;= 0, REPT(" ",SOURCE!$S$2-5+4+1-1-LEN(SUBSTITUTE(SUBSTITUTE(TEXT(SOURCE!H1399,"????0"),"  ","")," ",""))), "")&amp;
      SUBSTITUTE(SUBSTITUTE(TEXT(SOURCE!H1399,"????0"),"  ","")," ","")&amp;","&amp; IF(SOURCE!$T$2-3 &gt;= 0, REPT(" ",SOURCE!$T$2-3-5), "")&amp;
      SOURCE!I1399&amp;" | "&amp; IF(SOURCE!$U$2-LEN(SOURCE!I1399) &gt;= 0, REPT(" ",SOURCE!$U$2-LEN(SOURCE!I1399)), "")&amp;
      SOURCE!J1399&amp;      IF(SOURCE!$V$2-LEN(SOURCE!J1399) &gt;= 0, REPT(" ",SOURCE!$V$2-LEN(SOURCE!J1399)), "")&amp;
  " | "&amp; SOURCE!K1399&amp;      IF(SOURCE!$X$2-LEN(SOURCE!K1399) &gt;= 0, REPT(" ",SOURCE!$X$2-LEN(SOURCE!K1399)), "")&amp;
      "},"&amp;IF(SOURCE!L1399&lt;&gt;"",""&amp;SOURCE!L1399,"")
 )
)
)</f>
        <v>/* 1363 */  { itemToBeCoded,                NOPARAM,                     "STK",                                         "STK",                                         (0 &lt;&lt; TAM_MAX_BITS) |     0, CAT_MENU | SLS_UNCHANGED | US_UNCHANGED},</v>
      </c>
    </row>
    <row r="1400" spans="1:1">
      <c r="A1400" s="155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",SOURCE!$R$2-LEN(SOURCE!F1400)+2), "")&amp;"("&amp;
      SUBSTITUTE(TEXT(SOURCE!G1400,"??0"),"  ","")&amp;" &lt;&lt; TAM_MAX_BITS) |"&amp; IF(SOURCE!$S$2-3 &gt;= 0, REPT(" ",SOURCE!$S$2-5+4+1-1-LEN(SUBSTITUTE(SUBSTITUTE(TEXT(SOURCE!H1400,"????0"),"  ","")," ",""))), "")&amp;
      SUBSTITUTE(SUBSTITUTE(TEXT(SOURCE!H1400,"????0"),"  ","")," ","")&amp;","&amp; IF(SOURCE!$T$2-3 &gt;= 0, REPT(" ",SOURCE!$T$2-3-5), "")&amp;
      SOURCE!I1400&amp;" | "&amp; IF(SOURCE!$U$2-LEN(SOURCE!I1400) &gt;= 0, REPT(" ",SOURCE!$U$2-LEN(SOURCE!I1400)), "")&amp;
      SOURCE!J1400&amp;      IF(SOURCE!$V$2-LEN(SOURCE!J1400) &gt;= 0, REPT(" ",SOURCE!$V$2-LEN(SOURCE!J1400)), "")&amp;
  " | "&amp; SOURCE!K1400&amp;      IF(SOURCE!$X$2-LEN(SOURCE!K1400) &gt;= 0, REPT(" ",SOURCE!$X$2-LEN(SOURCE!K1400)), "")&amp;
      "},"&amp;IF(SOURCE!L1400&lt;&gt;"",""&amp;SOURCE!L1400,"")
 )
)
)</f>
        <v>/* 1364 */  { itemToBeCoded,                NOPARAM,                     "STRING",                                      "STRING",                                      (0 &lt;&lt; TAM_MAX_BITS) |     0, CAT_MENU | SLS_UNCHANGED | US_UNCHANGED},</v>
      </c>
    </row>
    <row r="1401" spans="1:1">
      <c r="A1401" s="155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",SOURCE!$R$2-LEN(SOURCE!F1401)+2), "")&amp;"("&amp;
      SUBSTITUTE(TEXT(SOURCE!G1401,"??0"),"  ","")&amp;" &lt;&lt; TAM_MAX_BITS) |"&amp; IF(SOURCE!$S$2-3 &gt;= 0, REPT(" ",SOURCE!$S$2-5+4+1-1-LEN(SUBSTITUTE(SUBSTITUTE(TEXT(SOURCE!H1401,"????0"),"  ","")," ",""))), "")&amp;
      SUBSTITUTE(SUBSTITUTE(TEXT(SOURCE!H1401,"????0"),"  ","")," ","")&amp;","&amp; IF(SOURCE!$T$2-3 &gt;= 0, REPT(" ",SOURCE!$T$2-3-5), "")&amp;
      SOURCE!I1401&amp;" | "&amp; IF(SOURCE!$U$2-LEN(SOURCE!I1401) &gt;= 0, REPT(" ",SOURCE!$U$2-LEN(SOURCE!I1401)), "")&amp;
      SOURCE!J1401&amp;      IF(SOURCE!$V$2-LEN(SOURCE!J1401) &gt;= 0, REPT(" ",SOURCE!$V$2-LEN(SOURCE!J1401)), "")&amp;
  " | "&amp; SOURCE!K1401&amp;      IF(SOURCE!$X$2-LEN(SOURCE!K1401) &gt;= 0, REPT(" ",SOURCE!$X$2-LEN(SOURCE!K1401)), "")&amp;
      "},"&amp;IF(SOURCE!L1401&lt;&gt;"",""&amp;SOURCE!L1401,"")
 )
)
)</f>
        <v>/* 1365 */  { itemToBeCoded,                NOPARAM,                     "TEST",                                        "TEST",                                        (0 &lt;&lt; TAM_MAX_BITS) |     0, CAT_MENU | SLS_UNCHANGED | US_UNCHANGED},</v>
      </c>
    </row>
    <row r="1402" spans="1:1">
      <c r="A1402" s="155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",SOURCE!$R$2-LEN(SOURCE!F1402)+2), "")&amp;"("&amp;
      SUBSTITUTE(TEXT(SOURCE!G1402,"??0"),"  ","")&amp;" &lt;&lt; TAM_MAX_BITS) |"&amp; IF(SOURCE!$S$2-3 &gt;= 0, REPT(" ",SOURCE!$S$2-5+4+1-1-LEN(SUBSTITUTE(SUBSTITUTE(TEXT(SOURCE!H1402,"????0"),"  ","")," ",""))), "")&amp;
      SUBSTITUTE(SUBSTITUTE(TEXT(SOURCE!H1402,"????0"),"  ","")," ","")&amp;","&amp; IF(SOURCE!$T$2-3 &gt;= 0, REPT(" ",SOURCE!$T$2-3-5), "")&amp;
      SOURCE!I1402&amp;" | "&amp; IF(SOURCE!$U$2-LEN(SOURCE!I1402) &gt;= 0, REPT(" ",SOURCE!$U$2-LEN(SOURCE!I1402)), "")&amp;
      SOURCE!J1402&amp;      IF(SOURCE!$V$2-LEN(SOURCE!J1402) &gt;= 0, REPT(" ",SOURCE!$V$2-LEN(SOURCE!J1402)), "")&amp;
  " | "&amp; SOURCE!K1402&amp;      IF(SOURCE!$X$2-LEN(SOURCE!K1402) &gt;= 0, REPT(" ",SOURCE!$X$2-LEN(SOURCE!K1402)), "")&amp;
      "},"&amp;IF(SOURCE!L1402&lt;&gt;"",""&amp;SOURCE!L1402,"")
 )
)
)</f>
        <v>/* 1366 */  { itemToBeCoded,                NOPARAM,                     "TIMES",                                       "TIMES",                                       (0 &lt;&lt; TAM_MAX_BITS) |     0, CAT_MENU | SLS_UNCHANGED | US_UNCHANGED},</v>
      </c>
    </row>
    <row r="1403" spans="1:1">
      <c r="A1403" s="155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",SOURCE!$R$2-LEN(SOURCE!F1403)+2), "")&amp;"("&amp;
      SUBSTITUTE(TEXT(SOURCE!G1403,"??0"),"  ","")&amp;" &lt;&lt; TAM_MAX_BITS) |"&amp; IF(SOURCE!$S$2-3 &gt;= 0, REPT(" ",SOURCE!$S$2-5+4+1-1-LEN(SUBSTITUTE(SUBSTITUTE(TEXT(SOURCE!H1403,"????0"),"  ","")," ",""))), "")&amp;
      SUBSTITUTE(SUBSTITUTE(TEXT(SOURCE!H1403,"????0"),"  ","")," ","")&amp;","&amp; IF(SOURCE!$T$2-3 &gt;= 0, REPT(" ",SOURCE!$T$2-3-5), "")&amp;
      SOURCE!I1403&amp;" | "&amp; IF(SOURCE!$U$2-LEN(SOURCE!I1403) &gt;= 0, REPT(" ",SOURCE!$U$2-LEN(SOURCE!I1403)), "")&amp;
      SOURCE!J1403&amp;      IF(SOURCE!$V$2-LEN(SOURCE!J1403) &gt;= 0, REPT(" ",SOURCE!$V$2-LEN(SOURCE!J1403)), "")&amp;
  " | "&amp; SOURCE!K1403&amp;      IF(SOURCE!$X$2-LEN(SOURCE!K1403) &gt;= 0, REPT(" ",SOURCE!$X$2-LEN(SOURCE!K1403)), "")&amp;
      "},"&amp;IF(SOURCE!L1403&lt;&gt;"",""&amp;SOURCE!L1403,"")
 )
)
)</f>
        <v>/* 1367 */  { itemToBeCoded,                NOPARAM/*#JM#*/,             "TRI",                                         "TRIG",                                        (0 &lt;&lt; TAM_MAX_BITS) |     0, CAT_MENU | SLS_UNCHANGED | US_UNCHANGED},//JM</v>
      </c>
    </row>
    <row r="1404" spans="1:1">
      <c r="A1404" s="155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",SOURCE!$R$2-LEN(SOURCE!F1404)+2), "")&amp;"("&amp;
      SUBSTITUTE(TEXT(SOURCE!G1404,"??0"),"  ","")&amp;" &lt;&lt; TAM_MAX_BITS) |"&amp; IF(SOURCE!$S$2-3 &gt;= 0, REPT(" ",SOURCE!$S$2-5+4+1-1-LEN(SUBSTITUTE(SUBSTITUTE(TEXT(SOURCE!H1404,"????0"),"  ","")," ",""))), "")&amp;
      SUBSTITUTE(SUBSTITUTE(TEXT(SOURCE!H1404,"????0"),"  ","")," ","")&amp;","&amp; IF(SOURCE!$T$2-3 &gt;= 0, REPT(" ",SOURCE!$T$2-3-5), "")&amp;
      SOURCE!I1404&amp;" | "&amp; IF(SOURCE!$U$2-LEN(SOURCE!I1404) &gt;= 0, REPT(" ",SOURCE!$U$2-LEN(SOURCE!I1404)), "")&amp;
      SOURCE!J1404&amp;      IF(SOURCE!$V$2-LEN(SOURCE!J1404) &gt;= 0, REPT(" ",SOURCE!$V$2-LEN(SOURCE!J1404)), "")&amp;
  " | "&amp; SOURCE!K1404&amp;      IF(SOURCE!$X$2-LEN(SOURCE!K1404) &gt;= 0, REPT(" ",SOURCE!$X$2-LEN(SOURCE!K1404)), "")&amp;
      "},"&amp;IF(SOURCE!L1404&lt;&gt;"",""&amp;SOURCE!L1404,"")
 )
)
)</f>
        <v>/* 1368 */  { itemToBeCoded,                NOPARAM,                     "TVM",                                         "TVM",                                         (0 &lt;&lt; TAM_MAX_BITS) |     0, CAT_MENU | SLS_UNCHANGED | US_UNCHANGED},</v>
      </c>
    </row>
    <row r="1405" spans="1:1">
      <c r="A1405" s="155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",SOURCE!$R$2-LEN(SOURCE!F1405)+2), "")&amp;"("&amp;
      SUBSTITUTE(TEXT(SOURCE!G1405,"??0"),"  ","")&amp;" &lt;&lt; TAM_MAX_BITS) |"&amp; IF(SOURCE!$S$2-3 &gt;= 0, REPT(" ",SOURCE!$S$2-5+4+1-1-LEN(SUBSTITUTE(SUBSTITUTE(TEXT(SOURCE!H1405,"????0"),"  ","")," ",""))), "")&amp;
      SUBSTITUTE(SUBSTITUTE(TEXT(SOURCE!H1405,"????0"),"  ","")," ","")&amp;","&amp; IF(SOURCE!$T$2-3 &gt;= 0, REPT(" ",SOURCE!$T$2-3-5), "")&amp;
      SOURCE!I1405&amp;" | "&amp; IF(SOURCE!$U$2-LEN(SOURCE!I1405) &gt;= 0, REPT(" ",SOURCE!$U$2-LEN(SOURCE!I1405)), "")&amp;
      SOURCE!J1405&amp;      IF(SOURCE!$V$2-LEN(SOURCE!J1405) &gt;= 0, REPT(" ",SOURCE!$V$2-LEN(SOURCE!J1405)), "")&amp;
  " | "&amp; SOURCE!K1405&amp;      IF(SOURCE!$X$2-LEN(SOURCE!K1405) &gt;= 0, REPT(" ",SOURCE!$X$2-LEN(SOURCE!K1405)), "")&amp;
      "},"&amp;IF(SOURCE!L1405&lt;&gt;"",""&amp;SOURCE!L1405,"")
 )
)
)</f>
        <v>/* 1369 */  { itemToBeCoded,                NOPARAM/*#JM#*/,             "UNIT",                                        "UNIT",                                        (0 &lt;&lt; TAM_MAX_BITS) |     0, CAT_MENU | SLS_UNCHANGED | US_UNCHANGED},//JM Change U&gt; arrow to CONV. Changed again to UNIT</v>
      </c>
    </row>
    <row r="1406" spans="1:1">
      <c r="A1406" s="155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",SOURCE!$R$2-LEN(SOURCE!F1406)+2), "")&amp;"("&amp;
      SUBSTITUTE(TEXT(SOURCE!G1406,"??0"),"  ","")&amp;" &lt;&lt; TAM_MAX_BITS) |"&amp; IF(SOURCE!$S$2-3 &gt;= 0, REPT(" ",SOURCE!$S$2-5+4+1-1-LEN(SUBSTITUTE(SUBSTITUTE(TEXT(SOURCE!H1406,"????0"),"  ","")," ",""))), "")&amp;
      SUBSTITUTE(SUBSTITUTE(TEXT(SOURCE!H1406,"????0"),"  ","")," ","")&amp;","&amp; IF(SOURCE!$T$2-3 &gt;= 0, REPT(" ",SOURCE!$T$2-3-5), "")&amp;
      SOURCE!I1406&amp;" | "&amp; IF(SOURCE!$U$2-LEN(SOURCE!I1406) &gt;= 0, REPT(" ",SOURCE!$U$2-LEN(SOURCE!I1406)), "")&amp;
      SOURCE!J1406&amp;      IF(SOURCE!$V$2-LEN(SOURCE!J1406) &gt;= 0, REPT(" ",SOURCE!$V$2-LEN(SOURCE!J1406)), "")&amp;
  " | "&amp; SOURCE!K1406&amp;      IF(SOURCE!$X$2-LEN(SOURCE!K1406) &gt;= 0, REPT(" ",SOURCE!$X$2-LEN(SOURCE!K1406)), "")&amp;
      "},"&amp;IF(SOURCE!L1406&lt;&gt;"",""&amp;SOURCE!L1406,"")
 )
)
)</f>
        <v>/* 1370 */  { itemToBeCoded,                NOPARAM,                     "VARS",                                        "VARS",                                        (0 &lt;&lt; TAM_MAX_BITS) |     0, CAT_MENU | SLS_UNCHANGED | US_UNCHANGED},</v>
      </c>
    </row>
    <row r="1407" spans="1:1">
      <c r="A1407" s="155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",SOURCE!$R$2-LEN(SOURCE!F1407)+2), "")&amp;"("&amp;
      SUBSTITUTE(TEXT(SOURCE!G1407,"??0"),"  ","")&amp;" &lt;&lt; TAM_MAX_BITS) |"&amp; IF(SOURCE!$S$2-3 &gt;= 0, REPT(" ",SOURCE!$S$2-5+4+1-1-LEN(SUBSTITUTE(SUBSTITUTE(TEXT(SOURCE!H1407,"????0"),"  ","")," ",""))), "")&amp;
      SUBSTITUTE(SUBSTITUTE(TEXT(SOURCE!H1407,"????0"),"  ","")," ","")&amp;","&amp; IF(SOURCE!$T$2-3 &gt;= 0, REPT(" ",SOURCE!$T$2-3-5), "")&amp;
      SOURCE!I1407&amp;" | "&amp; IF(SOURCE!$U$2-LEN(SOURCE!I1407) &gt;= 0, REPT(" ",SOURCE!$U$2-LEN(SOURCE!I1407)), "")&amp;
      SOURCE!J1407&amp;      IF(SOURCE!$V$2-LEN(SOURCE!J1407) &gt;= 0, REPT(" ",SOURCE!$V$2-LEN(SOURCE!J1407)), "")&amp;
  " | "&amp; SOURCE!K1407&amp;      IF(SOURCE!$X$2-LEN(SOURCE!K1407) &gt;= 0, REPT(" ",SOURCE!$X$2-LEN(SOURCE!K1407)), "")&amp;
      "},"&amp;IF(SOURCE!L1407&lt;&gt;"",""&amp;SOURCE!L1407,"")
 )
)
)</f>
        <v>/* 1371 */  { itemToBeCoded,                NOPARAM/*#JM#*/,             "Volume:",                                     "Volume:",                                     (0 &lt;&lt; TAM_MAX_BITS) |     0, CAT_MENU | SLS_UNCHANGED | US_UNCHANGED},</v>
      </c>
    </row>
    <row r="1408" spans="1:1">
      <c r="A1408" s="155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",SOURCE!$R$2-LEN(SOURCE!F1408)+2), "")&amp;"("&amp;
      SUBSTITUTE(TEXT(SOURCE!G1408,"??0"),"  ","")&amp;" &lt;&lt; TAM_MAX_BITS) |"&amp; IF(SOURCE!$S$2-3 &gt;= 0, REPT(" ",SOURCE!$S$2-5+4+1-1-LEN(SUBSTITUTE(SUBSTITUTE(TEXT(SOURCE!H1408,"????0"),"  ","")," ",""))), "")&amp;
      SUBSTITUTE(SUBSTITUTE(TEXT(SOURCE!H1408,"????0"),"  ","")," ","")&amp;","&amp; IF(SOURCE!$T$2-3 &gt;= 0, REPT(" ",SOURCE!$T$2-3-5), "")&amp;
      SOURCE!I1408&amp;" | "&amp; IF(SOURCE!$U$2-LEN(SOURCE!I1408) &gt;= 0, REPT(" ",SOURCE!$U$2-LEN(SOURCE!I1408)), "")&amp;
      SOURCE!J1408&amp;      IF(SOURCE!$V$2-LEN(SOURCE!J1408) &gt;= 0, REPT(" ",SOURCE!$V$2-LEN(SOURCE!J1408)), "")&amp;
  " | "&amp; SOURCE!K1408&amp;      IF(SOURCE!$X$2-LEN(SOURCE!K1408) &gt;= 0, REPT(" ",SOURCE!$X$2-LEN(SOURCE!K1408)), "")&amp;
      "},"&amp;IF(SOURCE!L1408&lt;&gt;"",""&amp;SOURCE!L1408,"")
 )
)
)</f>
        <v>/* 1372 */  { itemToBeCoded,                NOPARAM,                     "X.FN",                                        "X.FN",                                        (0 &lt;&lt; TAM_MAX_BITS) |     0, CAT_MENU | SLS_UNCHANGED | US_UNCHANGED},</v>
      </c>
    </row>
    <row r="1409" spans="1:1">
      <c r="A1409" s="155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",SOURCE!$R$2-LEN(SOURCE!F1409)+2), "")&amp;"("&amp;
      SUBSTITUTE(TEXT(SOURCE!G1409,"??0"),"  ","")&amp;" &lt;&lt; TAM_MAX_BITS) |"&amp; IF(SOURCE!$S$2-3 &gt;= 0, REPT(" ",SOURCE!$S$2-5+4+1-1-LEN(SUBSTITUTE(SUBSTITUTE(TEXT(SOURCE!H1409,"????0"),"  ","")," ",""))), "")&amp;
      SUBSTITUTE(SUBSTITUTE(TEXT(SOURCE!H1409,"????0"),"  ","")," ","")&amp;","&amp; IF(SOURCE!$T$2-3 &gt;= 0, REPT(" ",SOURCE!$T$2-3-5), "")&amp;
      SOURCE!I1409&amp;" | "&amp; IF(SOURCE!$U$2-LEN(SOURCE!I1409) &gt;= 0, REPT(" ",SOURCE!$U$2-LEN(SOURCE!I1409)), "")&amp;
      SOURCE!J1409&amp;      IF(SOURCE!$V$2-LEN(SOURCE!J1409) &gt;= 0, REPT(" ",SOURCE!$V$2-LEN(SOURCE!J1409)), "")&amp;
  " | "&amp; SOURCE!K1409&amp;      IF(SOURCE!$X$2-LEN(SOURCE!K1409) &gt;= 0, REPT(" ",SOURCE!$X$2-LEN(SOURCE!K1409)), "")&amp;
      "},"&amp;IF(SOURCE!L1409&lt;&gt;"",""&amp;SOURCE!L1409,"")
 )
)
)</f>
        <v>/* 1373 */  { itemToBeCoded,                NOPARAM/*#JM#*/,             "Dist:",                                       "Dist:",                                       (0 &lt;&lt; TAM_MAX_BITS) |     0, CAT_MENU | SLS_UNCHANGED | US_UNCHANGED},</v>
      </c>
    </row>
    <row r="1410" spans="1:1">
      <c r="A1410" s="155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",SOURCE!$R$2-LEN(SOURCE!F1410)+2), "")&amp;"("&amp;
      SUBSTITUTE(TEXT(SOURCE!G1410,"??0"),"  ","")&amp;" &lt;&lt; TAM_MAX_BITS) |"&amp; IF(SOURCE!$S$2-3 &gt;= 0, REPT(" ",SOURCE!$S$2-5+4+1-1-LEN(SUBSTITUTE(SUBSTITUTE(TEXT(SOURCE!H1410,"????0"),"  ","")," ",""))), "")&amp;
      SUBSTITUTE(SUBSTITUTE(TEXT(SOURCE!H1410,"????0"),"  ","")," ","")&amp;","&amp; IF(SOURCE!$T$2-3 &gt;= 0, REPT(" ",SOURCE!$T$2-3-5), "")&amp;
      SOURCE!I1410&amp;" | "&amp; IF(SOURCE!$U$2-LEN(SOURCE!I1410) &gt;= 0, REPT(" ",SOURCE!$U$2-LEN(SOURCE!I1410)), "")&amp;
      SOURCE!J1410&amp;      IF(SOURCE!$V$2-LEN(SOURCE!J1410) &gt;= 0, REPT(" ",SOURCE!$V$2-LEN(SOURCE!J1410)), "")&amp;
  " | "&amp; SOURCE!K1410&amp;      IF(SOURCE!$X$2-LEN(SOURCE!K1410) &gt;= 0, REPT(" ",SOURCE!$X$2-LEN(SOURCE!K1410)), "")&amp;
      "},"&amp;IF(SOURCE!L1410&lt;&gt;"",""&amp;SOURCE!L1410,"")
 )
)
)</f>
        <v>/* 1374 */  { itemToBeCoded,                NOPARAM,                     STD_alpha "INTL",                              STD_alpha "INTL",                              (0 &lt;&lt; TAM_MAX_BITS) |     0, CAT_MENU | SLS_UNCHANGED | US_UNCHANGED},</v>
      </c>
    </row>
    <row r="1411" spans="1:1">
      <c r="A1411" s="155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",SOURCE!$R$2-LEN(SOURCE!F1411)+2), "")&amp;"("&amp;
      SUBSTITUTE(TEXT(SOURCE!G1411,"??0"),"  ","")&amp;" &lt;&lt; TAM_MAX_BITS) |"&amp; IF(SOURCE!$S$2-3 &gt;= 0, REPT(" ",SOURCE!$S$2-5+4+1-1-LEN(SUBSTITUTE(SUBSTITUTE(TEXT(SOURCE!H1411,"????0"),"  ","")," ",""))), "")&amp;
      SUBSTITUTE(SUBSTITUTE(TEXT(SOURCE!H1411,"????0"),"  ","")," ","")&amp;","&amp; IF(SOURCE!$T$2-3 &gt;= 0, REPT(" ",SOURCE!$T$2-3-5), "")&amp;
      SOURCE!I1411&amp;" | "&amp; IF(SOURCE!$U$2-LEN(SOURCE!I1411) &gt;= 0, REPT(" ",SOURCE!$U$2-LEN(SOURCE!I1411)), "")&amp;
      SOURCE!J1411&amp;      IF(SOURCE!$V$2-LEN(SOURCE!J1411) &gt;= 0, REPT(" ",SOURCE!$V$2-LEN(SOURCE!J1411)), "")&amp;
  " | "&amp; SOURCE!K1411&amp;      IF(SOURCE!$X$2-LEN(SOURCE!K1411) &gt;= 0, REPT(" ",SOURCE!$X$2-LEN(SOURCE!K1411)), "")&amp;
      "},"&amp;IF(SOURCE!L1411&lt;&gt;"",""&amp;SOURCE!L1411,"")
 )
)
)</f>
        <v>/* 1375 */  { itemToBeCoded,                NOPARAM,                     STD_alpha "MATH",                              STD_alpha "MATH",                              (0 &lt;&lt; TAM_MAX_BITS) |     0, CAT_MENU | SLS_UNCHANGED | US_UNCHANGED},</v>
      </c>
    </row>
    <row r="1412" spans="1:1">
      <c r="A1412" s="155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",SOURCE!$R$2-LEN(SOURCE!F1412)+2), "")&amp;"("&amp;
      SUBSTITUTE(TEXT(SOURCE!G1412,"??0"),"  ","")&amp;" &lt;&lt; TAM_MAX_BITS) |"&amp; IF(SOURCE!$S$2-3 &gt;= 0, REPT(" ",SOURCE!$S$2-5+4+1-1-LEN(SUBSTITUTE(SUBSTITUTE(TEXT(SOURCE!H1412,"????0"),"  ","")," ",""))), "")&amp;
      SUBSTITUTE(SUBSTITUTE(TEXT(SOURCE!H1412,"????0"),"  ","")," ","")&amp;","&amp; IF(SOURCE!$T$2-3 &gt;= 0, REPT(" ",SOURCE!$T$2-3-5), "")&amp;
      SOURCE!I1412&amp;" | "&amp; IF(SOURCE!$U$2-LEN(SOURCE!I1412) &gt;= 0, REPT(" ",SOURCE!$U$2-LEN(SOURCE!I1412)), "")&amp;
      SOURCE!J1412&amp;      IF(SOURCE!$V$2-LEN(SOURCE!J1412) &gt;= 0, REPT(" ",SOURCE!$V$2-LEN(SOURCE!J1412)), "")&amp;
  " | "&amp; SOURCE!K1412&amp;      IF(SOURCE!$X$2-LEN(SOURCE!K1412) &gt;= 0, REPT(" ",SOURCE!$X$2-LEN(SOURCE!K1412)), "")&amp;
      "},"&amp;IF(SOURCE!L1412&lt;&gt;"",""&amp;SOURCE!L1412,"")
 )
)
)</f>
        <v>/* 1376 */  { itemToBeCoded,                NOPARAM/*#JM#*/,             STD_alpha "STR",                               STD_alpha "STR",                               (0 &lt;&lt; TAM_MAX_BITS) |     0, CAT_MENU | SLS_UNCHANGED | US_UNCHANGED},//JM Changed a.FN to STRNG</v>
      </c>
    </row>
    <row r="1413" spans="1:1">
      <c r="A1413" s="155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",SOURCE!$R$2-LEN(SOURCE!F1413)+2), "")&amp;"("&amp;
      SUBSTITUTE(TEXT(SOURCE!G1413,"??0"),"  ","")&amp;" &lt;&lt; TAM_MAX_BITS) |"&amp; IF(SOURCE!$S$2-3 &gt;= 0, REPT(" ",SOURCE!$S$2-5+4+1-1-LEN(SUBSTITUTE(SUBSTITUTE(TEXT(SOURCE!H1413,"????0"),"  ","")," ",""))), "")&amp;
      SUBSTITUTE(SUBSTITUTE(TEXT(SOURCE!H1413,"????0"),"  ","")," ","")&amp;","&amp; IF(SOURCE!$T$2-3 &gt;= 0, REPT(" ",SOURCE!$T$2-3-5), "")&amp;
      SOURCE!I1413&amp;" | "&amp; IF(SOURCE!$U$2-LEN(SOURCE!I1413) &gt;= 0, REPT(" ",SOURCE!$U$2-LEN(SOURCE!I1413)), "")&amp;
      SOURCE!J1413&amp;      IF(SOURCE!$V$2-LEN(SOURCE!J1413) &gt;= 0, REPT(" ",SOURCE!$V$2-LEN(SOURCE!J1413)), "")&amp;
  " | "&amp; SOURCE!K1413&amp;      IF(SOURCE!$X$2-LEN(SOURCE!K1413) &gt;= 0, REPT(" ",SOURCE!$X$2-LEN(SOURCE!K1413)), "")&amp;
      "},"&amp;IF(SOURCE!L1413&lt;&gt;"",""&amp;SOURCE!L1413,"")
 )
)
)</f>
        <v>/* 1377 */  { itemToBeCoded,                NOPARAM,                     STD_ALPHA STD_ELLIPSIS STD_OMEGA,              STD_ALPHA STD_ELLIPSIS STD_OMEGA,              (0 &lt;&lt; TAM_MAX_BITS) |     0, CAT_MENU | SLS_UNCHANGED | US_UNCHANGED}, // Upper case greek letters</v>
      </c>
    </row>
    <row r="1414" spans="1:1">
      <c r="A1414" s="155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",SOURCE!$R$2-LEN(SOURCE!F1414)+2), "")&amp;"("&amp;
      SUBSTITUTE(TEXT(SOURCE!G1414,"??0"),"  ","")&amp;" &lt;&lt; TAM_MAX_BITS) |"&amp; IF(SOURCE!$S$2-3 &gt;= 0, REPT(" ",SOURCE!$S$2-5+4+1-1-LEN(SUBSTITUTE(SUBSTITUTE(TEXT(SOURCE!H1414,"????0"),"  ","")," ",""))), "")&amp;
      SUBSTITUTE(SUBSTITUTE(TEXT(SOURCE!H1414,"????0"),"  ","")," ","")&amp;","&amp; IF(SOURCE!$T$2-3 &gt;= 0, REPT(" ",SOURCE!$T$2-3-5), "")&amp;
      SOURCE!I1414&amp;" | "&amp; IF(SOURCE!$U$2-LEN(SOURCE!I1414) &gt;= 0, REPT(" ",SOURCE!$U$2-LEN(SOURCE!I1414)), "")&amp;
      SOURCE!J1414&amp;      IF(SOURCE!$V$2-LEN(SOURCE!J1414) &gt;= 0, REPT(" ",SOURCE!$V$2-LEN(SOURCE!J1414)), "")&amp;
  " | "&amp; SOURCE!K1414&amp;      IF(SOURCE!$X$2-LEN(SOURCE!K1414) &gt;= 0, REPT(" ",SOURCE!$X$2-LEN(SOURCE!K1414)), "")&amp;
      "},"&amp;IF(SOURCE!L1414&lt;&gt;"",""&amp;SOURCE!L1414,"")
 )
)
)</f>
        <v>/* 1378 */  { itemToBeCoded,                NOPARAM,                     STD_alpha STD_BULLET,                          STD_alpha STD_BULLET,                          (0 &lt;&lt; TAM_MAX_BITS) |     0, CAT_MENU | SLS_UNCHANGED | US_UNCHANGED}, // Upper case intl letters</v>
      </c>
    </row>
    <row r="1415" spans="1:1">
      <c r="A1415" s="155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",SOURCE!$R$2-LEN(SOURCE!F1415)+2), "")&amp;"("&amp;
      SUBSTITUTE(TEXT(SOURCE!G1415,"??0"),"  ","")&amp;" &lt;&lt; TAM_MAX_BITS) |"&amp; IF(SOURCE!$S$2-3 &gt;= 0, REPT(" ",SOURCE!$S$2-5+4+1-1-LEN(SUBSTITUTE(SUBSTITUTE(TEXT(SOURCE!H1415,"????0"),"  ","")," ",""))), "")&amp;
      SUBSTITUTE(SUBSTITUTE(TEXT(SOURCE!H1415,"????0"),"  ","")," ","")&amp;","&amp; IF(SOURCE!$T$2-3 &gt;= 0, REPT(" ",SOURCE!$T$2-3-5), "")&amp;
      SOURCE!I1415&amp;" | "&amp; IF(SOURCE!$U$2-LEN(SOURCE!I1415) &gt;= 0, REPT(" ",SOURCE!$U$2-LEN(SOURCE!I1415)), "")&amp;
      SOURCE!J1415&amp;      IF(SOURCE!$V$2-LEN(SOURCE!J1415) &gt;= 0, REPT(" ",SOURCE!$V$2-LEN(SOURCE!J1415)), "")&amp;
  " | "&amp; SOURCE!K1415&amp;      IF(SOURCE!$X$2-LEN(SOURCE!K1415) &gt;= 0, REPT(" ",SOURCE!$X$2-LEN(SOURCE!K1415)), "")&amp;
      "},"&amp;IF(SOURCE!L1415&lt;&gt;"",""&amp;SOURCE!L1415,"")
 )
)
)</f>
        <v>/* 1379 */  { itemToBeCoded,                NOPARAM,                     "SYS.FL",                                      "SYS.FL",                                      (0 &lt;&lt; TAM_MAX_BITS) |     0, CAT_MENU | SLS_UNCHANGED | US_UNCHANGED},</v>
      </c>
    </row>
    <row r="1416" spans="1:1">
      <c r="A1416" s="155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",SOURCE!$R$2-LEN(SOURCE!F1416)+2), "")&amp;"("&amp;
      SUBSTITUTE(TEXT(SOURCE!G1416,"??0"),"  ","")&amp;" &lt;&lt; TAM_MAX_BITS) |"&amp; IF(SOURCE!$S$2-3 &gt;= 0, REPT(" ",SOURCE!$S$2-5+4+1-1-LEN(SUBSTITUTE(SUBSTITUTE(TEXT(SOURCE!H1416,"????0"),"  ","")," ",""))), "")&amp;
      SUBSTITUTE(SUBSTITUTE(TEXT(SOURCE!H1416,"????0"),"  ","")," ","")&amp;","&amp; IF(SOURCE!$T$2-3 &gt;= 0, REPT(" ",SOURCE!$T$2-3-5), "")&amp;
      SOURCE!I1416&amp;" | "&amp; IF(SOURCE!$U$2-LEN(SOURCE!I1416) &gt;= 0, REPT(" ",SOURCE!$U$2-LEN(SOURCE!I1416)), "")&amp;
      SOURCE!J1416&amp;      IF(SOURCE!$V$2-LEN(SOURCE!J1416) &gt;= 0, REPT(" ",SOURCE!$V$2-LEN(SOURCE!J1416)), "")&amp;
  " | "&amp; SOURCE!K1416&amp;      IF(SOURCE!$X$2-LEN(SOURCE!K1416) &gt;= 0, REPT(" ",SOURCE!$X$2-LEN(SOURCE!K1416)), "")&amp;
      "},"&amp;IF(SOURCE!L1416&lt;&gt;"",""&amp;SOURCE!L1416,"")
 )
)
)</f>
        <v>/* 1380 */  { itemToBeCoded,                NOPARAM,                     STD_INTEGRAL "f",                              STD_INTEGRAL "f",                              (0 &lt;&lt; TAM_MAX_BITS) |     0, CAT_MENU | SLS_UNCHANGED | US_UNCHANGED},</v>
      </c>
    </row>
    <row r="1417" spans="1:1">
      <c r="A1417" s="155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",SOURCE!$R$2-LEN(SOURCE!F1417)+2), "")&amp;"("&amp;
      SUBSTITUTE(TEXT(SOURCE!G1417,"??0"),"  ","")&amp;" &lt;&lt; TAM_MAX_BITS) |"&amp; IF(SOURCE!$S$2-3 &gt;= 0, REPT(" ",SOURCE!$S$2-5+4+1-1-LEN(SUBSTITUTE(SUBSTITUTE(TEXT(SOURCE!H1417,"????0"),"  ","")," ",""))), "")&amp;
      SUBSTITUTE(SUBSTITUTE(TEXT(SOURCE!H1417,"????0"),"  ","")," ","")&amp;","&amp; IF(SOURCE!$T$2-3 &gt;= 0, REPT(" ",SOURCE!$T$2-3-5), "")&amp;
      SOURCE!I1417&amp;" | "&amp; IF(SOURCE!$U$2-LEN(SOURCE!I1417) &gt;= 0, REPT(" ",SOURCE!$U$2-LEN(SOURCE!I1417)), "")&amp;
      SOURCE!J1417&amp;      IF(SOURCE!$V$2-LEN(SOURCE!J1417) &gt;= 0, REPT(" ",SOURCE!$V$2-LEN(SOURCE!J1417)), "")&amp;
  " | "&amp; SOURCE!K1417&amp;      IF(SOURCE!$X$2-LEN(SOURCE!K1417) &gt;= 0, REPT(" ",SOURCE!$X$2-LEN(SOURCE!K1417)), "")&amp;
      "},"&amp;IF(SOURCE!L1417&lt;&gt;"",""&amp;SOURCE!L1417,"")
 )
)
)</f>
        <v>/* 1381 */  { itemToBeCoded,                NOPARAM,                     STD_INTEGRAL "fdx",                            STD_INTEGRAL "fdx",                            (0 &lt;&lt; TAM_MAX_BITS) |     0, CAT_MENU | SLS_UNCHANGED | US_UNCHANGED},</v>
      </c>
    </row>
    <row r="1418" spans="1:1">
      <c r="A1418" s="155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",SOURCE!$R$2-LEN(SOURCE!F1418)+2), "")&amp;"("&amp;
      SUBSTITUTE(TEXT(SOURCE!G1418,"??0"),"  ","")&amp;" &lt;&lt; TAM_MAX_BITS) |"&amp; IF(SOURCE!$S$2-3 &gt;= 0, REPT(" ",SOURCE!$S$2-5+4+1-1-LEN(SUBSTITUTE(SUBSTITUTE(TEXT(SOURCE!H1418,"????0"),"  ","")," ",""))), "")&amp;
      SUBSTITUTE(SUBSTITUTE(TEXT(SOURCE!H1418,"????0"),"  ","")," ","")&amp;","&amp; IF(SOURCE!$T$2-3 &gt;= 0, REPT(" ",SOURCE!$T$2-3-5), "")&amp;
      SOURCE!I1418&amp;" | "&amp; IF(SOURCE!$U$2-LEN(SOURCE!I1418) &gt;= 0, REPT(" ",SOURCE!$U$2-LEN(SOURCE!I1418)), "")&amp;
      SOURCE!J1418&amp;      IF(SOURCE!$V$2-LEN(SOURCE!J1418) &gt;= 0, REPT(" ",SOURCE!$V$2-LEN(SOURCE!J1418)), "")&amp;
  " | "&amp; SOURCE!K1418&amp;      IF(SOURCE!$X$2-LEN(SOURCE!K1418) &gt;= 0, REPT(" ",SOURCE!$X$2-LEN(SOURCE!K1418)), "")&amp;
      "},"&amp;IF(SOURCE!L1418&lt;&gt;"",""&amp;SOURCE!L1418,"")
 )
)
)</f>
        <v>/* 1382 */  { itemToBeCoded,                NOPARAM/*#JM#*/,             "CONV",                                        "CONV",                                        (0 &lt;&lt; TAM_MAX_BITS) |     0, CAT_MENU | SLS_UNCHANGED | US_UNCHANGED},//JM Change to text DRG and change again to CONV</v>
      </c>
    </row>
    <row r="1419" spans="1:1">
      <c r="A1419" s="155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",SOURCE!$R$2-LEN(SOURCE!F1419)+2), "")&amp;"("&amp;
      SUBSTITUTE(TEXT(SOURCE!G1419,"??0"),"  ","")&amp;" &lt;&lt; TAM_MAX_BITS) |"&amp; IF(SOURCE!$S$2-3 &gt;= 0, REPT(" ",SOURCE!$S$2-5+4+1-1-LEN(SUBSTITUTE(SUBSTITUTE(TEXT(SOURCE!H1419,"????0"),"  ","")," ",""))), "")&amp;
      SUBSTITUTE(SUBSTITUTE(TEXT(SOURCE!H1419,"????0"),"  ","")," ","")&amp;","&amp; IF(SOURCE!$T$2-3 &gt;= 0, REPT(" ",SOURCE!$T$2-3-5), "")&amp;
      SOURCE!I1419&amp;" | "&amp; IF(SOURCE!$U$2-LEN(SOURCE!I1419) &gt;= 0, REPT(" ",SOURCE!$U$2-LEN(SOURCE!I1419)), "")&amp;
      SOURCE!J1419&amp;      IF(SOURCE!$V$2-LEN(SOURCE!J1419) &gt;= 0, REPT(" ",SOURCE!$V$2-LEN(SOURCE!J1419)), "")&amp;
  " | "&amp; SOURCE!K1419&amp;      IF(SOURCE!$X$2-LEN(SOURCE!K1419) &gt;= 0, REPT(" ",SOURCE!$X$2-LEN(SOURCE!K1419)), "")&amp;
      "},"&amp;IF(SOURCE!L1419&lt;&gt;"",""&amp;SOURCE!L1419,"")
 )
)
)</f>
        <v>/* 1383 */  { itemToBeCoded,                NOPARAM,                     STD_alpha STD_ELLIPSIS STD_omega,              STD_alpha STD_ELLIPSIS STD_omega,              (0 &lt;&lt; TAM_MAX_BITS) |     0, CAT_MENU | SLS_UNCHANGED | US_UNCHANGED}, // Lower case greek letters</v>
      </c>
    </row>
    <row r="1420" spans="1:1">
      <c r="A1420" s="155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",SOURCE!$R$2-LEN(SOURCE!F1420)+2), "")&amp;"("&amp;
      SUBSTITUTE(TEXT(SOURCE!G1420,"??0"),"  ","")&amp;" &lt;&lt; TAM_MAX_BITS) |"&amp; IF(SOURCE!$S$2-3 &gt;= 0, REPT(" ",SOURCE!$S$2-5+4+1-1-LEN(SUBSTITUTE(SUBSTITUTE(TEXT(SOURCE!H1420,"????0"),"  ","")," ",""))), "")&amp;
      SUBSTITUTE(SUBSTITUTE(TEXT(SOURCE!H1420,"????0"),"  ","")," ","")&amp;","&amp; IF(SOURCE!$T$2-3 &gt;= 0, REPT(" ",SOURCE!$T$2-3-5), "")&amp;
      SOURCE!I1420&amp;" | "&amp; IF(SOURCE!$U$2-LEN(SOURCE!I1420) &gt;= 0, REPT(" ",SOURCE!$U$2-LEN(SOURCE!I1420)), "")&amp;
      SOURCE!J1420&amp;      IF(SOURCE!$V$2-LEN(SOURCE!J1420) &gt;= 0, REPT(" ",SOURCE!$V$2-LEN(SOURCE!J1420)), "")&amp;
  " | "&amp; SOURCE!K1420&amp;      IF(SOURCE!$X$2-LEN(SOURCE!K1420) &gt;= 0, REPT(" ",SOURCE!$X$2-LEN(SOURCE!K1420)), "")&amp;
      "},"&amp;IF(SOURCE!L1420&lt;&gt;"",""&amp;SOURCE!L1420,"")
 )
)
)</f>
        <v>/* 1384 */  { itemToBeCoded,                NOPARAM,                     STD_alpha "intl",                              STD_alpha "intl",                              (0 &lt;&lt; TAM_MAX_BITS) |     0, CAT_MENU | SLS_UNCHANGED | US_UNCHANGED}, // lower case intl letters</v>
      </c>
    </row>
    <row r="1421" spans="1:1">
      <c r="A1421" s="155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",SOURCE!$R$2-LEN(SOURCE!F1421)+2), "")&amp;"("&amp;
      SUBSTITUTE(TEXT(SOURCE!G1421,"??0"),"  ","")&amp;" &lt;&lt; TAM_MAX_BITS) |"&amp; IF(SOURCE!$S$2-3 &gt;= 0, REPT(" ",SOURCE!$S$2-5+4+1-1-LEN(SUBSTITUTE(SUBSTITUTE(TEXT(SOURCE!H1421,"????0"),"  ","")," ",""))), "")&amp;
      SUBSTITUTE(SUBSTITUTE(TEXT(SOURCE!H1421,"????0"),"  ","")," ","")&amp;","&amp; IF(SOURCE!$T$2-3 &gt;= 0, REPT(" ",SOURCE!$T$2-3-5), "")&amp;
      SOURCE!I1421&amp;" | "&amp; IF(SOURCE!$U$2-LEN(SOURCE!I1421) &gt;= 0, REPT(" ",SOURCE!$U$2-LEN(SOURCE!I1421)), "")&amp;
      SOURCE!J1421&amp;      IF(SOURCE!$V$2-LEN(SOURCE!J1421) &gt;= 0, REPT(" ",SOURCE!$V$2-LEN(SOURCE!J1421)), "")&amp;
  " | "&amp; SOURCE!K1421&amp;      IF(SOURCE!$X$2-LEN(SOURCE!K1421) &gt;= 0, REPT(" ",SOURCE!$X$2-LEN(SOURCE!K1421)), "")&amp;
      "},"&amp;IF(SOURCE!L1421&lt;&gt;"",""&amp;SOURCE!L1421,"")
 )
)
)</f>
        <v>/* 1385 */  { itemToBeCoded,                NOPARAM,                     "",                                            "Tam",                                         (0 &lt;&lt; TAM_MAX_BITS) |     0, CAT_NONE | SLS_UNCHANGED | US_UNCHANGED},</v>
      </c>
    </row>
    <row r="1422" spans="1:1">
      <c r="A1422" s="155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",SOURCE!$R$2-LEN(SOURCE!F1422)+2), "")&amp;"("&amp;
      SUBSTITUTE(TEXT(SOURCE!G1422,"??0"),"  ","")&amp;" &lt;&lt; TAM_MAX_BITS) |"&amp; IF(SOURCE!$S$2-3 &gt;= 0, REPT(" ",SOURCE!$S$2-5+4+1-1-LEN(SUBSTITUTE(SUBSTITUTE(TEXT(SOURCE!H1422,"????0"),"  ","")," ",""))), "")&amp;
      SUBSTITUTE(SUBSTITUTE(TEXT(SOURCE!H1422,"????0"),"  ","")," ","")&amp;","&amp; IF(SOURCE!$T$2-3 &gt;= 0, REPT(" ",SOURCE!$T$2-3-5), "")&amp;
      SOURCE!I1422&amp;" | "&amp; IF(SOURCE!$U$2-LEN(SOURCE!I1422) &gt;= 0, REPT(" ",SOURCE!$U$2-LEN(SOURCE!I1422)), "")&amp;
      SOURCE!J1422&amp;      IF(SOURCE!$V$2-LEN(SOURCE!J1422) &gt;= 0, REPT(" ",SOURCE!$V$2-LEN(SOURCE!J1422)), "")&amp;
  " | "&amp; SOURCE!K1422&amp;      IF(SOURCE!$X$2-LEN(SOURCE!K1422) &gt;= 0, REPT(" ",SOURCE!$X$2-LEN(SOURCE!K1422)), "")&amp;
      "},"&amp;IF(SOURCE!L1422&lt;&gt;"",""&amp;SOURCE!L1422,"")
 )
)
)</f>
        <v>/* 1386 */  { itemToBeCoded,                NOPARAM,                     "",                                            "TamCmp",                                      (0 &lt;&lt; TAM_MAX_BITS) |     0, CAT_NONE | SLS_UNCHANGED | US_UNCHANGED},</v>
      </c>
    </row>
    <row r="1423" spans="1:1">
      <c r="A1423" s="155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",SOURCE!$R$2-LEN(SOURCE!F1423)+2), "")&amp;"("&amp;
      SUBSTITUTE(TEXT(SOURCE!G1423,"??0"),"  ","")&amp;" &lt;&lt; TAM_MAX_BITS) |"&amp; IF(SOURCE!$S$2-3 &gt;= 0, REPT(" ",SOURCE!$S$2-5+4+1-1-LEN(SUBSTITUTE(SUBSTITUTE(TEXT(SOURCE!H1423,"????0"),"  ","")," ",""))), "")&amp;
      SUBSTITUTE(SUBSTITUTE(TEXT(SOURCE!H1423,"????0"),"  ","")," ","")&amp;","&amp; IF(SOURCE!$T$2-3 &gt;= 0, REPT(" ",SOURCE!$T$2-3-5), "")&amp;
      SOURCE!I1423&amp;" | "&amp; IF(SOURCE!$U$2-LEN(SOURCE!I1423) &gt;= 0, REPT(" ",SOURCE!$U$2-LEN(SOURCE!I1423)), "")&amp;
      SOURCE!J1423&amp;      IF(SOURCE!$V$2-LEN(SOURCE!J1423) &gt;= 0, REPT(" ",SOURCE!$V$2-LEN(SOURCE!J1423)), "")&amp;
  " | "&amp; SOURCE!K1423&amp;      IF(SOURCE!$X$2-LEN(SOURCE!K1423) &gt;= 0, REPT(" ",SOURCE!$X$2-LEN(SOURCE!K1423)), "")&amp;
      "},"&amp;IF(SOURCE!L1423&lt;&gt;"",""&amp;SOURCE!L1423,"")
 )
)
)</f>
        <v>/* 1387 */  { itemToBeCoded,                NOPARAM,                     "",                                            "TamStoRcl",                                   (0 &lt;&lt; TAM_MAX_BITS) |     0, CAT_NONE | SLS_UNCHANGED | US_UNCHANGED},</v>
      </c>
    </row>
    <row r="1424" spans="1:1">
      <c r="A1424" s="155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",SOURCE!$R$2-LEN(SOURCE!F1424)+2), "")&amp;"("&amp;
      SUBSTITUTE(TEXT(SOURCE!G1424,"??0"),"  ","")&amp;" &lt;&lt; TAM_MAX_BITS) |"&amp; IF(SOURCE!$S$2-3 &gt;= 0, REPT(" ",SOURCE!$S$2-5+4+1-1-LEN(SUBSTITUTE(SUBSTITUTE(TEXT(SOURCE!H1424,"????0"),"  ","")," ",""))), "")&amp;
      SUBSTITUTE(SUBSTITUTE(TEXT(SOURCE!H1424,"????0"),"  ","")," ","")&amp;","&amp; IF(SOURCE!$T$2-3 &gt;= 0, REPT(" ",SOURCE!$T$2-3-5), "")&amp;
      SOURCE!I1424&amp;" | "&amp; IF(SOURCE!$U$2-LEN(SOURCE!I1424) &gt;= 0, REPT(" ",SOURCE!$U$2-LEN(SOURCE!I1424)), "")&amp;
      SOURCE!J1424&amp;      IF(SOURCE!$V$2-LEN(SOURCE!J1424) &gt;= 0, REPT(" ",SOURCE!$V$2-LEN(SOURCE!J1424)), "")&amp;
  " | "&amp; SOURCE!K1424&amp;      IF(SOURCE!$X$2-LEN(SOURCE!K1424) &gt;= 0, REPT(" ",SOURCE!$X$2-LEN(SOURCE!K1424)), "")&amp;
      "},"&amp;IF(SOURCE!L1424&lt;&gt;"",""&amp;SOURCE!L1424,"")
 )
)
)</f>
        <v>/* 1388 */  { itemToBeCoded,                NOPARAM/*#JM#*/,             "SUMS",                                        "SUMS",                                        (0 &lt;&lt; TAM_MAX_BITS) |     0, CAT_MENU | SLS_UNCHANGED | US_UNCHANGED},</v>
      </c>
    </row>
    <row r="1425" spans="1:1">
      <c r="A1425" s="155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",SOURCE!$R$2-LEN(SOURCE!F1425)+2), "")&amp;"("&amp;
      SUBSTITUTE(TEXT(SOURCE!G1425,"??0"),"  ","")&amp;" &lt;&lt; TAM_MAX_BITS) |"&amp; IF(SOURCE!$S$2-3 &gt;= 0, REPT(" ",SOURCE!$S$2-5+4+1-1-LEN(SUBSTITUTE(SUBSTITUTE(TEXT(SOURCE!H1425,"????0"),"  ","")," ",""))), "")&amp;
      SUBSTITUTE(SUBSTITUTE(TEXT(SOURCE!H1425,"????0"),"  ","")," ","")&amp;","&amp; IF(SOURCE!$T$2-3 &gt;= 0, REPT(" ",SOURCE!$T$2-3-5), "")&amp;
      SOURCE!I1425&amp;" | "&amp; IF(SOURCE!$U$2-LEN(SOURCE!I1425) &gt;= 0, REPT(" ",SOURCE!$U$2-LEN(SOURCE!I1425)), "")&amp;
      SOURCE!J1425&amp;      IF(SOURCE!$V$2-LEN(SOURCE!J1425) &gt;= 0, REPT(" ",SOURCE!$V$2-LEN(SOURCE!J1425)), "")&amp;
  " | "&amp; SOURCE!K1425&amp;      IF(SOURCE!$X$2-LEN(SOURCE!K1425) &gt;= 0, REPT(" ",SOURCE!$X$2-LEN(SOURCE!K1425)), "")&amp;
      "},"&amp;IF(SOURCE!L1425&lt;&gt;"",""&amp;SOURCE!L1425,"")
 )
)
)</f>
        <v>/* 1389 */  { itemToBeCoded,                NOPARAM,                     "VAR",                                         "VAR",                                         (0 &lt;&lt; TAM_MAX_BITS) |     0, CAT_MENU | SLS_UNCHANGED | US_UNCHANGED},</v>
      </c>
    </row>
    <row r="1426" spans="1:1">
      <c r="A1426" s="155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",SOURCE!$R$2-LEN(SOURCE!F1426)+2), "")&amp;"("&amp;
      SUBSTITUTE(TEXT(SOURCE!G1426,"??0"),"  ","")&amp;" &lt;&lt; TAM_MAX_BITS) |"&amp; IF(SOURCE!$S$2-3 &gt;= 0, REPT(" ",SOURCE!$S$2-5+4+1-1-LEN(SUBSTITUTE(SUBSTITUTE(TEXT(SOURCE!H1426,"????0"),"  ","")," ",""))), "")&amp;
      SUBSTITUTE(SUBSTITUTE(TEXT(SOURCE!H1426,"????0"),"  ","")," ","")&amp;","&amp; IF(SOURCE!$T$2-3 &gt;= 0, REPT(" ",SOURCE!$T$2-3-5), "")&amp;
      SOURCE!I1426&amp;" | "&amp; IF(SOURCE!$U$2-LEN(SOURCE!I1426) &gt;= 0, REPT(" ",SOURCE!$U$2-LEN(SOURCE!I1426)), "")&amp;
      SOURCE!J1426&amp;      IF(SOURCE!$V$2-LEN(SOURCE!J1426) &gt;= 0, REPT(" ",SOURCE!$V$2-LEN(SOURCE!J1426)), "")&amp;
  " | "&amp; SOURCE!K1426&amp;      IF(SOURCE!$X$2-LEN(SOURCE!K1426) &gt;= 0, REPT(" ",SOURCE!$X$2-LEN(SOURCE!K1426)), "")&amp;
      "},"&amp;IF(SOURCE!L1426&lt;&gt;"",""&amp;SOURCE!L1426,"")
 )
)
)</f>
        <v>/* 1390 */  { itemToBeCoded,                NOPARAM,                     "",                                            "TamFlag",                                     (0 &lt;&lt; TAM_MAX_BITS) |     0, CAT_NONE | SLS_UNCHANGED | US_UNCHANGED},</v>
      </c>
    </row>
    <row r="1427" spans="1:1">
      <c r="A1427" s="155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",SOURCE!$R$2-LEN(SOURCE!F1427)+2), "")&amp;"("&amp;
      SUBSTITUTE(TEXT(SOURCE!G1427,"??0"),"  ","")&amp;" &lt;&lt; TAM_MAX_BITS) |"&amp; IF(SOURCE!$S$2-3 &gt;= 0, REPT(" ",SOURCE!$S$2-5+4+1-1-LEN(SUBSTITUTE(SUBSTITUTE(TEXT(SOURCE!H1427,"????0"),"  ","")," ",""))), "")&amp;
      SUBSTITUTE(SUBSTITUTE(TEXT(SOURCE!H1427,"????0"),"  ","")," ","")&amp;","&amp; IF(SOURCE!$T$2-3 &gt;= 0, REPT(" ",SOURCE!$T$2-3-5), "")&amp;
      SOURCE!I1427&amp;" | "&amp; IF(SOURCE!$U$2-LEN(SOURCE!I1427) &gt;= 0, REPT(" ",SOURCE!$U$2-LEN(SOURCE!I1427)), "")&amp;
      SOURCE!J1427&amp;      IF(SOURCE!$V$2-LEN(SOURCE!J1427) &gt;= 0, REPT(" ",SOURCE!$V$2-LEN(SOURCE!J1427)), "")&amp;
  " | "&amp; SOURCE!K1427&amp;      IF(SOURCE!$X$2-LEN(SOURCE!K1427) &gt;= 0, REPT(" ",SOURCE!$X$2-LEN(SOURCE!K1427)), "")&amp;
      "},"&amp;IF(SOURCE!L1427&lt;&gt;"",""&amp;SOURCE!L1427,"")
 )
)
)</f>
        <v>/* 1391 */  { itemToBeCoded,                NOPARAM,                     "",                                            "TamShuffle",                                  (0 &lt;&lt; TAM_MAX_BITS) |     0, CAT_NONE | SLS_UNCHANGED | US_UNCHANGED},</v>
      </c>
    </row>
    <row r="1428" spans="1:1">
      <c r="A1428" s="155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",SOURCE!$R$2-LEN(SOURCE!F1428)+2), "")&amp;"("&amp;
      SUBSTITUTE(TEXT(SOURCE!G1428,"??0"),"  ","")&amp;" &lt;&lt; TAM_MAX_BITS) |"&amp; IF(SOURCE!$S$2-3 &gt;= 0, REPT(" ",SOURCE!$S$2-5+4+1-1-LEN(SUBSTITUTE(SUBSTITUTE(TEXT(SOURCE!H1428,"????0"),"  ","")," ",""))), "")&amp;
      SUBSTITUTE(SUBSTITUTE(TEXT(SOURCE!H1428,"????0"),"  ","")," ","")&amp;","&amp; IF(SOURCE!$T$2-3 &gt;= 0, REPT(" ",SOURCE!$T$2-3-5), "")&amp;
      SOURCE!I1428&amp;" | "&amp; IF(SOURCE!$U$2-LEN(SOURCE!I1428) &gt;= 0, REPT(" ",SOURCE!$U$2-LEN(SOURCE!I1428)), "")&amp;
      SOURCE!J1428&amp;      IF(SOURCE!$V$2-LEN(SOURCE!J1428) &gt;= 0, REPT(" ",SOURCE!$V$2-LEN(SOURCE!J1428)), "")&amp;
  " | "&amp; SOURCE!K1428&amp;      IF(SOURCE!$X$2-LEN(SOURCE!K1428) &gt;= 0, REPT(" ",SOURCE!$X$2-LEN(SOURCE!K1428)), "")&amp;
      "},"&amp;IF(SOURCE!L1428&lt;&gt;"",""&amp;SOURCE!L1428,"")
 )
)
)</f>
        <v>/* 1392 */  { itemToBeCoded,                NOPARAM,                     "PROG",                                        "PROG",                                        (0 &lt;&lt; TAM_MAX_BITS) |     0, CAT_MENU | SLS_UNCHANGED | US_UNCHANGED},</v>
      </c>
    </row>
    <row r="1429" spans="1:1">
      <c r="A1429" s="155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",SOURCE!$R$2-LEN(SOURCE!F1429)+2), "")&amp;"("&amp;
      SUBSTITUTE(TEXT(SOURCE!G1429,"??0"),"  ","")&amp;" &lt;&lt; TAM_MAX_BITS) |"&amp; IF(SOURCE!$S$2-3 &gt;= 0, REPT(" ",SOURCE!$S$2-5+4+1-1-LEN(SUBSTITUTE(SUBSTITUTE(TEXT(SOURCE!H1429,"????0"),"  ","")," ",""))), "")&amp;
      SUBSTITUTE(SUBSTITUTE(TEXT(SOURCE!H1429,"????0"),"  ","")," ","")&amp;","&amp; IF(SOURCE!$T$2-3 &gt;= 0, REPT(" ",SOURCE!$T$2-3-5), "")&amp;
      SOURCE!I1429&amp;" | "&amp; IF(SOURCE!$U$2-LEN(SOURCE!I1429) &gt;= 0, REPT(" ",SOURCE!$U$2-LEN(SOURCE!I1429)), "")&amp;
      SOURCE!J1429&amp;      IF(SOURCE!$V$2-LEN(SOURCE!J1429) &gt;= 0, REPT(" ",SOURCE!$V$2-LEN(SOURCE!J1429)), "")&amp;
  " | "&amp; SOURCE!K1429&amp;      IF(SOURCE!$X$2-LEN(SOURCE!K1429) &gt;= 0, REPT(" ",SOURCE!$X$2-LEN(SOURCE!K1429)), "")&amp;
      "},"&amp;IF(SOURCE!L1429&lt;&gt;"",""&amp;SOURCE!L1429,"")
 )
)
)</f>
        <v>/* 1393 */  { itemToBeCoded,                NOPARAM,                     "",                                            "TamLabel",                                    (0 &lt;&lt; TAM_MAX_BITS) |     0, CAT_NONE | SLS_UNCHANGED | US_UNCHANGED},</v>
      </c>
    </row>
    <row r="1430" spans="1:1">
      <c r="A1430" s="155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",SOURCE!$R$2-LEN(SOURCE!F1430)+2), "")&amp;"("&amp;
      SUBSTITUTE(TEXT(SOURCE!G1430,"??0"),"  ","")&amp;" &lt;&lt; TAM_MAX_BITS) |"&amp; IF(SOURCE!$S$2-3 &gt;= 0, REPT(" ",SOURCE!$S$2-5+4+1-1-LEN(SUBSTITUTE(SUBSTITUTE(TEXT(SOURCE!H1430,"????0"),"  ","")," ",""))), "")&amp;
      SUBSTITUTE(SUBSTITUTE(TEXT(SOURCE!H1430,"????0"),"  ","")," ","")&amp;","&amp; IF(SOURCE!$T$2-3 &gt;= 0, REPT(" ",SOURCE!$T$2-3-5), "")&amp;
      SOURCE!I1430&amp;" | "&amp; IF(SOURCE!$U$2-LEN(SOURCE!I1430) &gt;= 0, REPT(" ",SOURCE!$U$2-LEN(SOURCE!I1430)), "")&amp;
      SOURCE!J1430&amp;      IF(SOURCE!$V$2-LEN(SOURCE!J1430) &gt;= 0, REPT(" ",SOURCE!$V$2-LEN(SOURCE!J1430)), "")&amp;
  " | "&amp; SOURCE!K1430&amp;      IF(SOURCE!$X$2-LEN(SOURCE!K1430) &gt;= 0, REPT(" ",SOURCE!$X$2-LEN(SOURCE!K1430)), "")&amp;
      "},"&amp;IF(SOURCE!L1430&lt;&gt;"",""&amp;SOURCE!L1430,"")
 )
)
)</f>
        <v>/* 1394 */  { fnDynamicMenu,                NOPARAM,                     "",                                            "DYNMNU",                                      (0 &lt;&lt; TAM_MAX_BITS) |     0, CAT_NONE | SLS_UNCHANGED | US_UNCHANGED},</v>
      </c>
    </row>
    <row r="1431" spans="1:1">
      <c r="A1431" s="155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",SOURCE!$R$2-LEN(SOURCE!F1431)+2), "")&amp;"("&amp;
      SUBSTITUTE(TEXT(SOURCE!G1431,"??0"),"  ","")&amp;" &lt;&lt; TAM_MAX_BITS) |"&amp; IF(SOURCE!$S$2-3 &gt;= 0, REPT(" ",SOURCE!$S$2-5+4+1-1-LEN(SUBSTITUTE(SUBSTITUTE(TEXT(SOURCE!H1431,"????0"),"  ","")," ",""))), "")&amp;
      SUBSTITUTE(SUBSTITUTE(TEXT(SOURCE!H1431,"????0"),"  ","")," ","")&amp;","&amp; IF(SOURCE!$T$2-3 &gt;= 0, REPT(" ",SOURCE!$T$2-3-5), "")&amp;
      SOURCE!I1431&amp;" | "&amp; IF(SOURCE!$U$2-LEN(SOURCE!I1431) &gt;= 0, REPT(" ",SOURCE!$U$2-LEN(SOURCE!I1431)), "")&amp;
      SOURCE!J1431&amp;      IF(SOURCE!$V$2-LEN(SOURCE!J1431) &gt;= 0, REPT(" ",SOURCE!$V$2-LEN(SOURCE!J1431)), "")&amp;
  " | "&amp; SOURCE!K1431&amp;      IF(SOURCE!$X$2-LEN(SOURCE!K1431) &gt;= 0, REPT(" ",SOURCE!$X$2-LEN(SOURCE!K1431)), "")&amp;
      "},"&amp;IF(SOURCE!L1431&lt;&gt;"",""&amp;SOURCE!L1431,"")
 )
)
)</f>
        <v>/* 1395 */  { itemToBeCoded,                NOPARAM,                     "PLOT.ST",                                     "PLOT.ST",                                     (0 &lt;&lt; TAM_MAX_BITS) |     0, CAT_NONE | SLS_UNCHANGED | US_UNCHANGED},</v>
      </c>
    </row>
    <row r="1432" spans="1:1">
      <c r="A1432" s="155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",SOURCE!$R$2-LEN(SOURCE!F1432)+2), "")&amp;"("&amp;
      SUBSTITUTE(TEXT(SOURCE!G1432,"??0"),"  ","")&amp;" &lt;&lt; TAM_MAX_BITS) |"&amp; IF(SOURCE!$S$2-3 &gt;= 0, REPT(" ",SOURCE!$S$2-5+4+1-1-LEN(SUBSTITUTE(SUBSTITUTE(TEXT(SOURCE!H1432,"????0"),"  ","")," ",""))), "")&amp;
      SUBSTITUTE(SUBSTITUTE(TEXT(SOURCE!H1432,"????0"),"  ","")," ","")&amp;","&amp; IF(SOURCE!$T$2-3 &gt;= 0, REPT(" ",SOURCE!$T$2-3-5), "")&amp;
      SOURCE!I1432&amp;" | "&amp; IF(SOURCE!$U$2-LEN(SOURCE!I1432) &gt;= 0, REPT(" ",SOURCE!$U$2-LEN(SOURCE!I1432)), "")&amp;
      SOURCE!J1432&amp;      IF(SOURCE!$V$2-LEN(SOURCE!J1432) &gt;= 0, REPT(" ",SOURCE!$V$2-LEN(SOURCE!J1432)), "")&amp;
  " | "&amp; SOURCE!K1432&amp;      IF(SOURCE!$X$2-LEN(SOURCE!K1432) &gt;= 0, REPT(" ",SOURCE!$X$2-LEN(SOURCE!K1432)), "")&amp;
      "},"&amp;IF(SOURCE!L1432&lt;&gt;"",""&amp;SOURCE!L1432,"")
 )
)
)</f>
        <v>/* 1396 */  { itemToBeCoded,                NOPARAM,                     "PLOT.LR",                                     "PLOT.LR",                                     (0 &lt;&lt; TAM_MAX_BITS) |     0, CAT_NONE | SLS_UNCHANGED | US_UNCHANGED},</v>
      </c>
    </row>
    <row r="1433" spans="1:1">
      <c r="A1433" s="155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",SOURCE!$R$2-LEN(SOURCE!F1433)+2), "")&amp;"("&amp;
      SUBSTITUTE(TEXT(SOURCE!G1433,"??0"),"  ","")&amp;" &lt;&lt; TAM_MAX_BITS) |"&amp; IF(SOURCE!$S$2-3 &gt;= 0, REPT(" ",SOURCE!$S$2-5+4+1-1-LEN(SUBSTITUTE(SUBSTITUTE(TEXT(SOURCE!H1433,"????0"),"  ","")," ",""))), "")&amp;
      SUBSTITUTE(SUBSTITUTE(TEXT(SOURCE!H1433,"????0"),"  ","")," ","")&amp;","&amp; IF(SOURCE!$T$2-3 &gt;= 0, REPT(" ",SOURCE!$T$2-3-5), "")&amp;
      SOURCE!I1433&amp;" | "&amp; IF(SOURCE!$U$2-LEN(SOURCE!I1433) &gt;= 0, REPT(" ",SOURCE!$U$2-LEN(SOURCE!I1433)), "")&amp;
      SOURCE!J1433&amp;      IF(SOURCE!$V$2-LEN(SOURCE!J1433) &gt;= 0, REPT(" ",SOURCE!$V$2-LEN(SOURCE!J1433)), "")&amp;
  " | "&amp; SOURCE!K1433&amp;      IF(SOURCE!$X$2-LEN(SOURCE!K1433) &gt;= 0, REPT(" ",SOURCE!$X$2-LEN(SOURCE!K1433)), "")&amp;
      "},"&amp;IF(SOURCE!L1433&lt;&gt;"",""&amp;SOURCE!L1433,"")
 )
)
)</f>
        <v>/* 1397 */  { itemToBeCoded,                NOPARAM,                     "ELLIPT",                                      "Ellipt",                                      (0 &lt;&lt; TAM_MAX_BITS) |     0, CAT_MENU | SLS_UNCHANGED | US_UNCHANGED},</v>
      </c>
    </row>
    <row r="1434" spans="1:1">
      <c r="A1434" s="155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",SOURCE!$R$2-LEN(SOURCE!F1434)+2), "")&amp;"("&amp;
      SUBSTITUTE(TEXT(SOURCE!G1434,"??0"),"  ","")&amp;" &lt;&lt; TAM_MAX_BITS) |"&amp; IF(SOURCE!$S$2-3 &gt;= 0, REPT(" ",SOURCE!$S$2-5+4+1-1-LEN(SUBSTITUTE(SUBSTITUTE(TEXT(SOURCE!H1434,"????0"),"  ","")," ",""))), "")&amp;
      SUBSTITUTE(SUBSTITUTE(TEXT(SOURCE!H1434,"????0"),"  ","")," ","")&amp;","&amp; IF(SOURCE!$T$2-3 &gt;= 0, REPT(" ",SOURCE!$T$2-3-5), "")&amp;
      SOURCE!I1434&amp;" | "&amp; IF(SOURCE!$U$2-LEN(SOURCE!I1434) &gt;= 0, REPT(" ",SOURCE!$U$2-LEN(SOURCE!I1434)), "")&amp;
      SOURCE!J1434&amp;      IF(SOURCE!$V$2-LEN(SOURCE!J1434) &gt;= 0, REPT(" ",SOURCE!$V$2-LEN(SOURCE!J1434)), "")&amp;
  " | "&amp; SOURCE!K1434&amp;      IF(SOURCE!$X$2-LEN(SOURCE!K1434) &gt;= 0, REPT(" ",SOURCE!$X$2-LEN(SOURCE!K1434)), "")&amp;
      "},"&amp;IF(SOURCE!L1434&lt;&gt;"",""&amp;SOURCE!L1434,"")
 )
)
)</f>
        <v>/* 1398 */  { itemToBeCoded,                NOPARAM,                     "1398",                                        "1398",                                        (0 &lt;&lt; TAM_MAX_BITS) |     0, CAT_FREE | SLS_UNCHANGED | US_UNCHANGED},</v>
      </c>
    </row>
    <row r="1435" spans="1:1">
      <c r="A1435" s="155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",SOURCE!$R$2-LEN(SOURCE!F1435)+2), "")&amp;"("&amp;
      SUBSTITUTE(TEXT(SOURCE!G1435,"??0"),"  ","")&amp;" &lt;&lt; TAM_MAX_BITS) |"&amp; IF(SOURCE!$S$2-3 &gt;= 0, REPT(" ",SOURCE!$S$2-5+4+1-1-LEN(SUBSTITUTE(SUBSTITUTE(TEXT(SOURCE!H1435,"????0"),"  ","")," ",""))), "")&amp;
      SUBSTITUTE(SUBSTITUTE(TEXT(SOURCE!H1435,"????0"),"  ","")," ","")&amp;","&amp; IF(SOURCE!$T$2-3 &gt;= 0, REPT(" ",SOURCE!$T$2-3-5), "")&amp;
      SOURCE!I1435&amp;" | "&amp; IF(SOURCE!$U$2-LEN(SOURCE!I1435) &gt;= 0, REPT(" ",SOURCE!$U$2-LEN(SOURCE!I1435)), "")&amp;
      SOURCE!J1435&amp;      IF(SOURCE!$V$2-LEN(SOURCE!J1435) &gt;= 0, REPT(" ",SOURCE!$V$2-LEN(SOURCE!J1435)), "")&amp;
  " | "&amp; SOURCE!K1435&amp;      IF(SOURCE!$X$2-LEN(SOURCE!K1435) &gt;= 0, REPT(" ",SOURCE!$X$2-LEN(SOURCE!K1435)), "")&amp;
      "},"&amp;IF(SOURCE!L1435&lt;&gt;"",""&amp;SOURCE!L1435,"")
 )
)
)</f>
        <v>/* 1399 */  { itemToBeCoded,                NOPARAM,                     "1399",                                        "1399",                                        (0 &lt;&lt; TAM_MAX_BITS) |     0, CAT_FREE | SLS_UNCHANGED | US_UNCHANGED},</v>
      </c>
    </row>
    <row r="1436" spans="1:1">
      <c r="A1436" s="155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",SOURCE!$R$2-LEN(SOURCE!F1436)+2), "")&amp;"("&amp;
      SUBSTITUTE(TEXT(SOURCE!G1436,"??0"),"  ","")&amp;" &lt;&lt; TAM_MAX_BITS) |"&amp; IF(SOURCE!$S$2-3 &gt;= 0, REPT(" ",SOURCE!$S$2-5+4+1-1-LEN(SUBSTITUTE(SUBSTITUTE(TEXT(SOURCE!H1436,"????0"),"  ","")," ",""))), "")&amp;
      SUBSTITUTE(SUBSTITUTE(TEXT(SOURCE!H1436,"????0"),"  ","")," ","")&amp;","&amp; IF(SOURCE!$T$2-3 &gt;= 0, REPT(" ",SOURCE!$T$2-3-5), "")&amp;
      SOURCE!I1436&amp;" | "&amp; IF(SOURCE!$U$2-LEN(SOURCE!I1436) &gt;= 0, REPT(" ",SOURCE!$U$2-LEN(SOURCE!I1436)), "")&amp;
      SOURCE!J1436&amp;      IF(SOURCE!$V$2-LEN(SOURCE!J1436) &gt;= 0, REPT(" ",SOURCE!$V$2-LEN(SOURCE!J1436)), "")&amp;
  " | "&amp; SOURCE!K1436&amp;      IF(SOURCE!$X$2-LEN(SOURCE!K1436) &gt;= 0, REPT(" ",SOURCE!$X$2-LEN(SOURCE!K1436)), "")&amp;
      "},"&amp;IF(SOURCE!L1436&lt;&gt;"",""&amp;SOURCE!L1436,"")
 )
)
)</f>
        <v>/* 1400 */  { itemToBeCoded,                NOPARAM,                     "1400",                                        "1400",                                        (0 &lt;&lt; TAM_MAX_BITS) |     0, CAT_FREE | SLS_UNCHANGED | US_UNCHANGED},</v>
      </c>
    </row>
    <row r="1437" spans="1:1">
      <c r="A1437" s="155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",SOURCE!$R$2-LEN(SOURCE!F1437)+2), "")&amp;"("&amp;
      SUBSTITUTE(TEXT(SOURCE!G1437,"??0"),"  ","")&amp;" &lt;&lt; TAM_MAX_BITS) |"&amp; IF(SOURCE!$S$2-3 &gt;= 0, REPT(" ",SOURCE!$S$2-5+4+1-1-LEN(SUBSTITUTE(SUBSTITUTE(TEXT(SOURCE!H1437,"????0"),"  ","")," ",""))), "")&amp;
      SUBSTITUTE(SUBSTITUTE(TEXT(SOURCE!H1437,"????0"),"  ","")," ","")&amp;","&amp; IF(SOURCE!$T$2-3 &gt;= 0, REPT(" ",SOURCE!$T$2-3-5), "")&amp;
      SOURCE!I1437&amp;" | "&amp; IF(SOURCE!$U$2-LEN(SOURCE!I1437) &gt;= 0, REPT(" ",SOURCE!$U$2-LEN(SOURCE!I1437)), "")&amp;
      SOURCE!J1437&amp;      IF(SOURCE!$V$2-LEN(SOURCE!J1437) &gt;= 0, REPT(" ",SOURCE!$V$2-LEN(SOURCE!J1437)), "")&amp;
  " | "&amp; SOURCE!K1437&amp;      IF(SOURCE!$X$2-LEN(SOURCE!K1437) &gt;= 0, REPT(" ",SOURCE!$X$2-LEN(SOURCE!K1437)), "")&amp;
      "},"&amp;IF(SOURCE!L1437&lt;&gt;"",""&amp;SOURCE!L1437,"")
 )
)
)</f>
        <v>/* 1401 */  { itemToBeCoded,                NOPARAM,                     "1401",                                        "1401",                                        (0 &lt;&lt; TAM_MAX_BITS) |     0, CAT_FREE | SLS_UNCHANGED | US_UNCHANGED},</v>
      </c>
    </row>
    <row r="1438" spans="1:1">
      <c r="A1438" s="155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",SOURCE!$R$2-LEN(SOURCE!F1438)+2), "")&amp;"("&amp;
      SUBSTITUTE(TEXT(SOURCE!G1438,"??0"),"  ","")&amp;" &lt;&lt; TAM_MAX_BITS) |"&amp; IF(SOURCE!$S$2-3 &gt;= 0, REPT(" ",SOURCE!$S$2-5+4+1-1-LEN(SUBSTITUTE(SUBSTITUTE(TEXT(SOURCE!H1438,"????0"),"  ","")," ",""))), "")&amp;
      SUBSTITUTE(SUBSTITUTE(TEXT(SOURCE!H1438,"????0"),"  ","")," ","")&amp;","&amp; IF(SOURCE!$T$2-3 &gt;= 0, REPT(" ",SOURCE!$T$2-3-5), "")&amp;
      SOURCE!I1438&amp;" | "&amp; IF(SOURCE!$U$2-LEN(SOURCE!I1438) &gt;= 0, REPT(" ",SOURCE!$U$2-LEN(SOURCE!I1438)), "")&amp;
      SOURCE!J1438&amp;      IF(SOURCE!$V$2-LEN(SOURCE!J1438) &gt;= 0, REPT(" ",SOURCE!$V$2-LEN(SOURCE!J1438)), "")&amp;
  " | "&amp; SOURCE!K1438&amp;      IF(SOURCE!$X$2-LEN(SOURCE!K1438) &gt;= 0, REPT(" ",SOURCE!$X$2-LEN(SOURCE!K1438)), "")&amp;
      "},"&amp;IF(SOURCE!L1438&lt;&gt;"",""&amp;SOURCE!L1438,"")
 )
)
)</f>
        <v>/* 1402 */  { itemToBeCoded,                NOPARAM,                     "1402",                                        "1402",                                        (0 &lt;&lt; TAM_MAX_BITS) |     0, CAT_FREE | SLS_UNCHANGED | US_UNCHANGED},</v>
      </c>
    </row>
    <row r="1439" spans="1:1">
      <c r="A1439" s="155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",SOURCE!$R$2-LEN(SOURCE!F1439)+2), "")&amp;"("&amp;
      SUBSTITUTE(TEXT(SOURCE!G1439,"??0"),"  ","")&amp;" &lt;&lt; TAM_MAX_BITS) |"&amp; IF(SOURCE!$S$2-3 &gt;= 0, REPT(" ",SOURCE!$S$2-5+4+1-1-LEN(SUBSTITUTE(SUBSTITUTE(TEXT(SOURCE!H1439,"????0"),"  ","")," ",""))), "")&amp;
      SUBSTITUTE(SUBSTITUTE(TEXT(SOURCE!H1439,"????0"),"  ","")," ","")&amp;","&amp; IF(SOURCE!$T$2-3 &gt;= 0, REPT(" ",SOURCE!$T$2-3-5), "")&amp;
      SOURCE!I1439&amp;" | "&amp; IF(SOURCE!$U$2-LEN(SOURCE!I1439) &gt;= 0, REPT(" ",SOURCE!$U$2-LEN(SOURCE!I1439)), "")&amp;
      SOURCE!J1439&amp;      IF(SOURCE!$V$2-LEN(SOURCE!J1439) &gt;= 0, REPT(" ",SOURCE!$V$2-LEN(SOURCE!J1439)), "")&amp;
  " | "&amp; SOURCE!K1439&amp;      IF(SOURCE!$X$2-LEN(SOURCE!K1439) &gt;= 0, REPT(" ",SOURCE!$X$2-LEN(SOURCE!K1439)), "")&amp;
      "},"&amp;IF(SOURCE!L1439&lt;&gt;"",""&amp;SOURCE!L1439,"")
 )
)
)</f>
        <v>/* 1403 */  { itemToBeCoded,                NOPARAM,                     "1403",                                        "1403",                                        (0 &lt;&lt; TAM_MAX_BITS) |     0, CAT_FREE | SLS_UNCHANGED | US_UNCHANGED},</v>
      </c>
    </row>
    <row r="1440" spans="1:1">
      <c r="A1440" s="155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",SOURCE!$R$2-LEN(SOURCE!F1440)+2), "")&amp;"("&amp;
      SUBSTITUTE(TEXT(SOURCE!G1440,"??0"),"  ","")&amp;" &lt;&lt; TAM_MAX_BITS) |"&amp; IF(SOURCE!$S$2-3 &gt;= 0, REPT(" ",SOURCE!$S$2-5+4+1-1-LEN(SUBSTITUTE(SUBSTITUTE(TEXT(SOURCE!H1440,"????0"),"  ","")," ",""))), "")&amp;
      SUBSTITUTE(SUBSTITUTE(TEXT(SOURCE!H1440,"????0"),"  ","")," ","")&amp;","&amp; IF(SOURCE!$T$2-3 &gt;= 0, REPT(" ",SOURCE!$T$2-3-5), "")&amp;
      SOURCE!I1440&amp;" | "&amp; IF(SOURCE!$U$2-LEN(SOURCE!I1440) &gt;= 0, REPT(" ",SOURCE!$U$2-LEN(SOURCE!I1440)), "")&amp;
      SOURCE!J1440&amp;      IF(SOURCE!$V$2-LEN(SOURCE!J1440) &gt;= 0, REPT(" ",SOURCE!$V$2-LEN(SOURCE!J1440)), "")&amp;
  " | "&amp; SOURCE!K1440&amp;      IF(SOURCE!$X$2-LEN(SOURCE!K1440) &gt;= 0, REPT(" ",SOURCE!$X$2-LEN(SOURCE!K1440)), "")&amp;
      "},"&amp;IF(SOURCE!L1440&lt;&gt;"",""&amp;SOURCE!L1440,"")
 )
)
)</f>
        <v/>
      </c>
    </row>
    <row r="1441" spans="1:1">
      <c r="A1441" s="155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",SOURCE!$R$2-LEN(SOURCE!F1441)+2), "")&amp;"("&amp;
      SUBSTITUTE(TEXT(SOURCE!G1441,"??0"),"  ","")&amp;" &lt;&lt; TAM_MAX_BITS) |"&amp; IF(SOURCE!$S$2-3 &gt;= 0, REPT(" ",SOURCE!$S$2-5+4+1-1-LEN(SUBSTITUTE(SUBSTITUTE(TEXT(SOURCE!H1441,"????0"),"  ","")," ",""))), "")&amp;
      SUBSTITUTE(SUBSTITUTE(TEXT(SOURCE!H1441,"????0"),"  ","")," ","")&amp;","&amp; IF(SOURCE!$T$2-3 &gt;= 0, REPT(" ",SOURCE!$T$2-3-5), "")&amp;
      SOURCE!I1441&amp;" | "&amp; IF(SOURCE!$U$2-LEN(SOURCE!I1441) &gt;= 0, REPT(" ",SOURCE!$U$2-LEN(SOURCE!I1441)), "")&amp;
      SOURCE!J1441&amp;      IF(SOURCE!$V$2-LEN(SOURCE!J1441) &gt;= 0, REPT(" ",SOURCE!$V$2-LEN(SOURCE!J1441)), "")&amp;
  " | "&amp; SOURCE!K1441&amp;      IF(SOURCE!$X$2-LEN(SOURCE!K1441) &gt;= 0, REPT(" ",SOURCE!$X$2-LEN(SOURCE!K1441)), "")&amp;
      "},"&amp;IF(SOURCE!L1441&lt;&gt;"",""&amp;SOURCE!L1441,"")
 )
)
)</f>
        <v/>
      </c>
    </row>
    <row r="1442" spans="1:1">
      <c r="A1442" s="155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",SOURCE!$R$2-LEN(SOURCE!F1442)+2), "")&amp;"("&amp;
      SUBSTITUTE(TEXT(SOURCE!G1442,"??0"),"  ","")&amp;" &lt;&lt; TAM_MAX_BITS) |"&amp; IF(SOURCE!$S$2-3 &gt;= 0, REPT(" ",SOURCE!$S$2-5+4+1-1-LEN(SUBSTITUTE(SUBSTITUTE(TEXT(SOURCE!H1442,"????0"),"  ","")," ",""))), "")&amp;
      SUBSTITUTE(SUBSTITUTE(TEXT(SOURCE!H1442,"????0"),"  ","")," ","")&amp;","&amp; IF(SOURCE!$T$2-3 &gt;= 0, REPT(" ",SOURCE!$T$2-3-5), "")&amp;
      SOURCE!I1442&amp;" | "&amp; IF(SOURCE!$U$2-LEN(SOURCE!I1442) &gt;= 0, REPT(" ",SOURCE!$U$2-LEN(SOURCE!I1442)), "")&amp;
      SOURCE!J1442&amp;      IF(SOURCE!$V$2-LEN(SOURCE!J1442) &gt;= 0, REPT(" ",SOURCE!$V$2-LEN(SOURCE!J1442)), "")&amp;
  " | "&amp; SOURCE!K1442&amp;      IF(SOURCE!$X$2-LEN(SOURCE!K1442) &gt;= 0, REPT(" ",SOURCE!$X$2-LEN(SOURCE!K1442)), "")&amp;
      "},"&amp;IF(SOURCE!L1442&lt;&gt;"",""&amp;SOURCE!L1442,"")
 )
)
)</f>
        <v>/* 1404 */  { fnIntegerMode,                SIM_1COMPL,                  "1COMPL",                                      "1COMPL",                                      (0 &lt;&lt; TAM_MAX_BITS) |     0, CAT_FNCT | SLS_ENABLED   | US_ENABLED  },</v>
      </c>
    </row>
    <row r="1443" spans="1:1">
      <c r="A1443" s="155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",SOURCE!$R$2-LEN(SOURCE!F1443)+2), "")&amp;"("&amp;
      SUBSTITUTE(TEXT(SOURCE!G1443,"??0"),"  ","")&amp;" &lt;&lt; TAM_MAX_BITS) |"&amp; IF(SOURCE!$S$2-3 &gt;= 0, REPT(" ",SOURCE!$S$2-5+4+1-1-LEN(SUBSTITUTE(SUBSTITUTE(TEXT(SOURCE!H1443,"????0"),"  ","")," ",""))), "")&amp;
      SUBSTITUTE(SUBSTITUTE(TEXT(SOURCE!H1443,"????0"),"  ","")," ","")&amp;","&amp; IF(SOURCE!$T$2-3 &gt;= 0, REPT(" ",SOURCE!$T$2-3-5), "")&amp;
      SOURCE!I1443&amp;" | "&amp; IF(SOURCE!$U$2-LEN(SOURCE!I1443) &gt;= 0, REPT(" ",SOURCE!$U$2-LEN(SOURCE!I1443)), "")&amp;
      SOURCE!J1443&amp;      IF(SOURCE!$V$2-LEN(SOURCE!J1443) &gt;= 0, REPT(" ",SOURCE!$V$2-LEN(SOURCE!J1443)), "")&amp;
  " | "&amp; SOURCE!K1443&amp;      IF(SOURCE!$X$2-LEN(SOURCE!K1443) &gt;= 0, REPT(" ",SOURCE!$X$2-LEN(SOURCE!K1443)), "")&amp;
      "},"&amp;IF(SOURCE!L1443&lt;&gt;"",""&amp;SOURCE!L1443,"")
 )
)
)</f>
        <v>/* 1405 */  { fnScreenDump,                 NOPARAM,                     "SNAP",                                        "SNAP",                                        (0 &lt;&lt; TAM_MAX_BITS) |     0, CAT_FNCT | SLS_ENABLED   | US_ENABLED  },</v>
      </c>
    </row>
    <row r="1444" spans="1:1">
      <c r="A1444" s="155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",SOURCE!$R$2-LEN(SOURCE!F1444)+2), "")&amp;"("&amp;
      SUBSTITUTE(TEXT(SOURCE!G1444,"??0"),"  ","")&amp;" &lt;&lt; TAM_MAX_BITS) |"&amp; IF(SOURCE!$S$2-3 &gt;= 0, REPT(" ",SOURCE!$S$2-5+4+1-1-LEN(SUBSTITUTE(SUBSTITUTE(TEXT(SOURCE!H1444,"????0"),"  ","")," ",""))), "")&amp;
      SUBSTITUTE(SUBSTITUTE(TEXT(SOURCE!H1444,"????0"),"  ","")," ","")&amp;","&amp; IF(SOURCE!$T$2-3 &gt;= 0, REPT(" ",SOURCE!$T$2-3-5), "")&amp;
      SOURCE!I1444&amp;" | "&amp; IF(SOURCE!$U$2-LEN(SOURCE!I1444) &gt;= 0, REPT(" ",SOURCE!$U$2-LEN(SOURCE!I1444)), "")&amp;
      SOURCE!J1444&amp;      IF(SOURCE!$V$2-LEN(SOURCE!J1444) &gt;= 0, REPT(" ",SOURCE!$V$2-LEN(SOURCE!J1444)), "")&amp;
  " | "&amp; SOURCE!K1444&amp;      IF(SOURCE!$X$2-LEN(SOURCE!K1444) &gt;= 0, REPT(" ",SOURCE!$X$2-LEN(SOURCE!K1444)), "")&amp;
      "},"&amp;IF(SOURCE!L1444&lt;&gt;"",""&amp;SOURCE!L1444,"")
 )
)
)</f>
        <v>/* 1406 */  { fnIntegerMode,                SIM_2COMPL,                  "2COMPL",                                      "2COMPL",                                      (0 &lt;&lt; TAM_MAX_BITS) |     0, CAT_FNCT | SLS_ENABLED   | US_ENABLED  },</v>
      </c>
    </row>
    <row r="1445" spans="1:1">
      <c r="A1445" s="155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",SOURCE!$R$2-LEN(SOURCE!F1445)+2), "")&amp;"("&amp;
      SUBSTITUTE(TEXT(SOURCE!G1445,"??0"),"  ","")&amp;" &lt;&lt; TAM_MAX_BITS) |"&amp; IF(SOURCE!$S$2-3 &gt;= 0, REPT(" ",SOURCE!$S$2-5+4+1-1-LEN(SUBSTITUTE(SUBSTITUTE(TEXT(SOURCE!H1445,"????0"),"  ","")," ",""))), "")&amp;
      SUBSTITUTE(SUBSTITUTE(TEXT(SOURCE!H1445,"????0"),"  ","")," ","")&amp;","&amp; IF(SOURCE!$T$2-3 &gt;= 0, REPT(" ",SOURCE!$T$2-3-5), "")&amp;
      SOURCE!I1445&amp;" | "&amp; IF(SOURCE!$U$2-LEN(SOURCE!I1445) &gt;= 0, REPT(" ",SOURCE!$U$2-LEN(SOURCE!I1445)), "")&amp;
      SOURCE!J1445&amp;      IF(SOURCE!$V$2-LEN(SOURCE!J1445) &gt;= 0, REPT(" ",SOURCE!$V$2-LEN(SOURCE!J1445)), "")&amp;
  " | "&amp; SOURCE!K1445&amp;      IF(SOURCE!$X$2-LEN(SOURCE!K1445) &gt;= 0, REPT(" ",SOURCE!$X$2-LEN(SOURCE!K1445)), "")&amp;
      "},"&amp;IF(SOURCE!L1445&lt;&gt;"",""&amp;SOURCE!L1445,"")
 )
)
)</f>
        <v>/* 1407 */  { fnMagnitude,                  NOPARAM,                     "ABS",                                         "ABS",                                         (0 &lt;&lt; TAM_MAX_BITS) |     0, CAT_FNCT | SLS_ENABLED   | US_ENABLED  },</v>
      </c>
    </row>
    <row r="1446" spans="1:1">
      <c r="A1446" s="155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",SOURCE!$R$2-LEN(SOURCE!F1446)+2), "")&amp;"("&amp;
      SUBSTITUTE(TEXT(SOURCE!G1446,"??0"),"  ","")&amp;" &lt;&lt; TAM_MAX_BITS) |"&amp; IF(SOURCE!$S$2-3 &gt;= 0, REPT(" ",SOURCE!$S$2-5+4+1-1-LEN(SUBSTITUTE(SUBSTITUTE(TEXT(SOURCE!H1446,"????0"),"  ","")," ",""))), "")&amp;
      SUBSTITUTE(SUBSTITUTE(TEXT(SOURCE!H1446,"????0"),"  ","")," ","")&amp;","&amp; IF(SOURCE!$T$2-3 &gt;= 0, REPT(" ",SOURCE!$T$2-3-5), "")&amp;
      SOURCE!I1446&amp;" | "&amp; IF(SOURCE!$U$2-LEN(SOURCE!I1446) &gt;= 0, REPT(" ",SOURCE!$U$2-LEN(SOURCE!I1446)), "")&amp;
      SOURCE!J1446&amp;      IF(SOURCE!$V$2-LEN(SOURCE!J1446) &gt;= 0, REPT(" ",SOURCE!$V$2-LEN(SOURCE!J1446)), "")&amp;
  " | "&amp; SOURCE!K1446&amp;      IF(SOURCE!$X$2-LEN(SOURCE!K1446) &gt;= 0, REPT(" ",SOURCE!$X$2-LEN(SOURCE!K1446)), "")&amp;
      "},"&amp;IF(SOURCE!L1446&lt;&gt;"",""&amp;SOURCE!L1446,"")
 )
)
)</f>
        <v>/* 1408 */  { fnAgm,                        NOPARAM,                     "AGM",                                         "AGM",                                         (0 &lt;&lt; TAM_MAX_BITS) |     0, CAT_FNCT | SLS_ENABLED   | US_ENABLED  },</v>
      </c>
    </row>
    <row r="1447" spans="1:1">
      <c r="A1447" s="155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",SOURCE!$R$2-LEN(SOURCE!F1447)+2), "")&amp;"("&amp;
      SUBSTITUTE(TEXT(SOURCE!G1447,"??0"),"  ","")&amp;" &lt;&lt; TAM_MAX_BITS) |"&amp; IF(SOURCE!$S$2-3 &gt;= 0, REPT(" ",SOURCE!$S$2-5+4+1-1-LEN(SUBSTITUTE(SUBSTITUTE(TEXT(SOURCE!H1447,"????0"),"  ","")," ",""))), "")&amp;
      SUBSTITUTE(SUBSTITUTE(TEXT(SOURCE!H1447,"????0"),"  ","")," ","")&amp;","&amp; IF(SOURCE!$T$2-3 &gt;= 0, REPT(" ",SOURCE!$T$2-3-5), "")&amp;
      SOURCE!I1447&amp;" | "&amp; IF(SOURCE!$U$2-LEN(SOURCE!I1447) &gt;= 0, REPT(" ",SOURCE!$U$2-LEN(SOURCE!I1447)), "")&amp;
      SOURCE!J1447&amp;      IF(SOURCE!$V$2-LEN(SOURCE!J1447) &gt;= 0, REPT(" ",SOURCE!$V$2-LEN(SOURCE!J1447)), "")&amp;
  " | "&amp; SOURCE!K1447&amp;      IF(SOURCE!$X$2-LEN(SOURCE!K1447) &gt;= 0, REPT(" ",SOURCE!$X$2-LEN(SOURCE!K1447)), "")&amp;
      "},"&amp;IF(SOURCE!L1447&lt;&gt;"",""&amp;SOURCE!L1447,"")
 )
)
)</f>
        <v>/* 1409 */  { itemToBeCoded,                NOPARAM,                     "AGRAPH",                                      "AGRAPH",                                      (0 &lt;&lt; TAM_MAX_BITS) |     0, CAT_FNCT | SLS_ENABLED   | US_ENABLED  },</v>
      </c>
    </row>
    <row r="1448" spans="1:1">
      <c r="A1448" s="155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",SOURCE!$R$2-LEN(SOURCE!F1448)+2), "")&amp;"("&amp;
      SUBSTITUTE(TEXT(SOURCE!G1448,"??0"),"  ","")&amp;" &lt;&lt; TAM_MAX_BITS) |"&amp; IF(SOURCE!$S$2-3 &gt;= 0, REPT(" ",SOURCE!$S$2-5+4+1-1-LEN(SUBSTITUTE(SUBSTITUTE(TEXT(SOURCE!H1448,"????0"),"  ","")," ",""))), "")&amp;
      SUBSTITUTE(SUBSTITUTE(TEXT(SOURCE!H1448,"????0"),"  ","")," ","")&amp;","&amp; IF(SOURCE!$T$2-3 &gt;= 0, REPT(" ",SOURCE!$T$2-3-5), "")&amp;
      SOURCE!I1448&amp;" | "&amp; IF(SOURCE!$U$2-LEN(SOURCE!I1448) &gt;= 0, REPT(" ",SOURCE!$U$2-LEN(SOURCE!I1448)), "")&amp;
      SOURCE!J1448&amp;      IF(SOURCE!$V$2-LEN(SOURCE!J1448) &gt;= 0, REPT(" ",SOURCE!$V$2-LEN(SOURCE!J1448)), "")&amp;
  " | "&amp; SOURCE!K1448&amp;      IF(SOURCE!$X$2-LEN(SOURCE!K1448) &gt;= 0, REPT(" ",SOURCE!$X$2-LEN(SOURCE!K1448)), "")&amp;
      "},"&amp;IF(SOURCE!L1448&lt;&gt;"",""&amp;SOURCE!L1448,"")
 )
)
)</f>
        <v>/* 1410 */  { fnDisplayFormatAll,           TM_VALUE,                    "ALL" ,                                        "ALL",                                         (0 &lt;&lt; TAM_MAX_BITS) |    15, CAT_FNCT | SLS_ENABLED   | US_ENABLED  },</v>
      </c>
    </row>
    <row r="1449" spans="1:1">
      <c r="A1449" s="155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",SOURCE!$R$2-LEN(SOURCE!F1449)+2), "")&amp;"("&amp;
      SUBSTITUTE(TEXT(SOURCE!G1449,"??0"),"  ","")&amp;" &lt;&lt; TAM_MAX_BITS) |"&amp; IF(SOURCE!$S$2-3 &gt;= 0, REPT(" ",SOURCE!$S$2-5+4+1-1-LEN(SUBSTITUTE(SUBSTITUTE(TEXT(SOURCE!H1449,"????0"),"  ","")," ",""))), "")&amp;
      SUBSTITUTE(SUBSTITUTE(TEXT(SOURCE!H1449,"????0"),"  ","")," ","")&amp;","&amp; IF(SOURCE!$T$2-3 &gt;= 0, REPT(" ",SOURCE!$T$2-3-5), "")&amp;
      SOURCE!I1449&amp;" | "&amp; IF(SOURCE!$U$2-LEN(SOURCE!I1449) &gt;= 0, REPT(" ",SOURCE!$U$2-LEN(SOURCE!I1449)), "")&amp;
      SOURCE!J1449&amp;      IF(SOURCE!$V$2-LEN(SOURCE!J1449) &gt;= 0, REPT(" ",SOURCE!$V$2-LEN(SOURCE!J1449)), "")&amp;
  " | "&amp; SOURCE!K1449&amp;      IF(SOURCE!$X$2-LEN(SOURCE!K1449) &gt;= 0, REPT(" ",SOURCE!$X$2-LEN(SOURCE!K1449)), "")&amp;
      "},"&amp;IF(SOURCE!L1449&lt;&gt;"",""&amp;SOURCE!L1449,"")
 )
)
)</f>
        <v>/* 1411 */  { itemToBeCoded,                NOPARAM/*#JM#*/,             "ASN",                                         "ASN",                                         (0 &lt;&lt; TAM_MAX_BITS) |     0, CAT_FNCT | SLS_ENABLED   | US_ENABLED  },</v>
      </c>
    </row>
    <row r="1450" spans="1:1">
      <c r="A1450" s="155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",SOURCE!$R$2-LEN(SOURCE!F1450)+2), "")&amp;"("&amp;
      SUBSTITUTE(TEXT(SOURCE!G1450,"??0"),"  ","")&amp;" &lt;&lt; TAM_MAX_BITS) |"&amp; IF(SOURCE!$S$2-3 &gt;= 0, REPT(" ",SOURCE!$S$2-5+4+1-1-LEN(SUBSTITUTE(SUBSTITUTE(TEXT(SOURCE!H1450,"????0"),"  ","")," ",""))), "")&amp;
      SUBSTITUTE(SUBSTITUTE(TEXT(SOURCE!H1450,"????0"),"  ","")," ","")&amp;","&amp; IF(SOURCE!$T$2-3 &gt;= 0, REPT(" ",SOURCE!$T$2-3-5), "")&amp;
      SOURCE!I1450&amp;" | "&amp; IF(SOURCE!$U$2-LEN(SOURCE!I1450) &gt;= 0, REPT(" ",SOURCE!$U$2-LEN(SOURCE!I1450)), "")&amp;
      SOURCE!J1450&amp;      IF(SOURCE!$V$2-LEN(SOURCE!J1450) &gt;= 0, REPT(" ",SOURCE!$V$2-LEN(SOURCE!J1450)), "")&amp;
  " | "&amp; SOURCE!K1450&amp;      IF(SOURCE!$X$2-LEN(SOURCE!K1450) &gt;= 0, REPT(" ",SOURCE!$X$2-LEN(SOURCE!K1450)), "")&amp;
      "},"&amp;IF(SOURCE!L1450&lt;&gt;"",""&amp;SOURCE!L1450,"")
 )
)
)</f>
        <v>/* 1412 */  { itemToBeCoded,                NOPARAM,                     "BACK",                                        "BACK",                                        (0 &lt;&lt; TAM_MAX_BITS) |     0, CAT_FNCT | SLS_ENABLED   | US_ENABLED  },</v>
      </c>
    </row>
    <row r="1451" spans="1:1">
      <c r="A1451" s="155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",SOURCE!$R$2-LEN(SOURCE!F1451)+2), "")&amp;"("&amp;
      SUBSTITUTE(TEXT(SOURCE!G1451,"??0"),"  ","")&amp;" &lt;&lt; TAM_MAX_BITS) |"&amp; IF(SOURCE!$S$2-3 &gt;= 0, REPT(" ",SOURCE!$S$2-5+4+1-1-LEN(SUBSTITUTE(SUBSTITUTE(TEXT(SOURCE!H1451,"????0"),"  ","")," ",""))), "")&amp;
      SUBSTITUTE(SUBSTITUTE(TEXT(SOURCE!H1451,"????0"),"  ","")," ","")&amp;","&amp; IF(SOURCE!$T$2-3 &gt;= 0, REPT(" ",SOURCE!$T$2-3-5), "")&amp;
      SOURCE!I1451&amp;" | "&amp; IF(SOURCE!$U$2-LEN(SOURCE!I1451) &gt;= 0, REPT(" ",SOURCE!$U$2-LEN(SOURCE!I1451)), "")&amp;
      SOURCE!J1451&amp;      IF(SOURCE!$V$2-LEN(SOURCE!J1451) &gt;= 0, REPT(" ",SOURCE!$V$2-LEN(SOURCE!J1451)), "")&amp;
  " | "&amp; SOURCE!K1451&amp;      IF(SOURCE!$X$2-LEN(SOURCE!K1451) &gt;= 0, REPT(" ",SOURCE!$X$2-LEN(SOURCE!K1451)), "")&amp;
      "},"&amp;IF(SOURCE!L1451&lt;&gt;"",""&amp;SOURCE!L1451,"")
 )
)
)</f>
        <v>/* 1413 */  { fnBatteryVoltage,             NOPARAM,                     "BATT?",                                       "BATT?",                                       (0 &lt;&lt; TAM_MAX_BITS) |     0, CAT_FNCT | SLS_ENABLED   | US_ENABLED  },</v>
      </c>
    </row>
    <row r="1452" spans="1:1">
      <c r="A1452" s="155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",SOURCE!$R$2-LEN(SOURCE!F1452)+2), "")&amp;"("&amp;
      SUBSTITUTE(TEXT(SOURCE!G1452,"??0"),"  ","")&amp;" &lt;&lt; TAM_MAX_BITS) |"&amp; IF(SOURCE!$S$2-3 &gt;= 0, REPT(" ",SOURCE!$S$2-5+4+1-1-LEN(SUBSTITUTE(SUBSTITUTE(TEXT(SOURCE!H1452,"????0"),"  ","")," ",""))), "")&amp;
      SUBSTITUTE(SUBSTITUTE(TEXT(SOURCE!H1452,"????0"),"  ","")," ","")&amp;","&amp; IF(SOURCE!$T$2-3 &gt;= 0, REPT(" ",SOURCE!$T$2-3-5), "")&amp;
      SOURCE!I1452&amp;" | "&amp; IF(SOURCE!$U$2-LEN(SOURCE!I1452) &gt;= 0, REPT(" ",SOURCE!$U$2-LEN(SOURCE!I1452)), "")&amp;
      SOURCE!J1452&amp;      IF(SOURCE!$V$2-LEN(SOURCE!J1452) &gt;= 0, REPT(" ",SOURCE!$V$2-LEN(SOURCE!J1452)), "")&amp;
  " | "&amp; SOURCE!K1452&amp;      IF(SOURCE!$X$2-LEN(SOURCE!K1452) &gt;= 0, REPT(" ",SOURCE!$X$2-LEN(SOURCE!K1452)), "")&amp;
      "},"&amp;IF(SOURCE!L1452&lt;&gt;"",""&amp;SOURCE!L1452,"")
 )
)
)</f>
        <v>/* 1414 */  { fnBeep,                       NOPARAM,                     "BEEP",                                        "BEEP",                                        (0 &lt;&lt; TAM_MAX_BITS) |     0, CAT_FNCT | SLS_ENABLED   | US_ENABLED  },</v>
      </c>
    </row>
    <row r="1453" spans="1:1">
      <c r="A1453" s="155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",SOURCE!$R$2-LEN(SOURCE!F1453)+2), "")&amp;"("&amp;
      SUBSTITUTE(TEXT(SOURCE!G1453,"??0"),"  ","")&amp;" &lt;&lt; TAM_MAX_BITS) |"&amp; IF(SOURCE!$S$2-3 &gt;= 0, REPT(" ",SOURCE!$S$2-5+4+1-1-LEN(SUBSTITUTE(SUBSTITUTE(TEXT(SOURCE!H1453,"????0"),"  ","")," ",""))), "")&amp;
      SUBSTITUTE(SUBSTITUTE(TEXT(SOURCE!H1453,"????0"),"  ","")," ","")&amp;","&amp; IF(SOURCE!$T$2-3 &gt;= 0, REPT(" ",SOURCE!$T$2-3-5), "")&amp;
      SOURCE!I1453&amp;" | "&amp; IF(SOURCE!$U$2-LEN(SOURCE!I1453) &gt;= 0, REPT(" ",SOURCE!$U$2-LEN(SOURCE!I1453)), "")&amp;
      SOURCE!J1453&amp;      IF(SOURCE!$V$2-LEN(SOURCE!J1453) &gt;= 0, REPT(" ",SOURCE!$V$2-LEN(SOURCE!J1453)), "")&amp;
  " | "&amp; SOURCE!K1453&amp;      IF(SOURCE!$X$2-LEN(SOURCE!K1453) &gt;= 0, REPT(" ",SOURCE!$X$2-LEN(SOURCE!K1453)), "")&amp;
      "},"&amp;IF(SOURCE!L1453&lt;&gt;"",""&amp;SOURCE!L1453,"")
 )
)
)</f>
        <v>/* 1415 */  { itemToBeCoded,                NOPARAM,                     "BeginP",                                      "Begin",                                       (0 &lt;&lt; TAM_MAX_BITS) |     0, CAT_FNCT | SLS_ENABLED   | US_ENABLED  },</v>
      </c>
    </row>
    <row r="1454" spans="1:1">
      <c r="A1454" s="155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",SOURCE!$R$2-LEN(SOURCE!F1454)+2), "")&amp;"("&amp;
      SUBSTITUTE(TEXT(SOURCE!G1454,"??0"),"  ","")&amp;" &lt;&lt; TAM_MAX_BITS) |"&amp; IF(SOURCE!$S$2-3 &gt;= 0, REPT(" ",SOURCE!$S$2-5+4+1-1-LEN(SUBSTITUTE(SUBSTITUTE(TEXT(SOURCE!H1454,"????0"),"  ","")," ",""))), "")&amp;
      SUBSTITUTE(SUBSTITUTE(TEXT(SOURCE!H1454,"????0"),"  ","")," ","")&amp;","&amp; IF(SOURCE!$T$2-3 &gt;= 0, REPT(" ",SOURCE!$T$2-3-5), "")&amp;
      SOURCE!I1454&amp;" | "&amp; IF(SOURCE!$U$2-LEN(SOURCE!I1454) &gt;= 0, REPT(" ",SOURCE!$U$2-LEN(SOURCE!I1454)), "")&amp;
      SOURCE!J1454&amp;      IF(SOURCE!$V$2-LEN(SOURCE!J1454) &gt;= 0, REPT(" ",SOURCE!$V$2-LEN(SOURCE!J1454)), "")&amp;
  " | "&amp; SOURCE!K1454&amp;      IF(SOURCE!$X$2-LEN(SOURCE!K1454) &gt;= 0, REPT(" ",SOURCE!$X$2-LEN(SOURCE!K1454)), "")&amp;
      "},"&amp;IF(SOURCE!L1454&lt;&gt;"",""&amp;SOURCE!L1454,"")
 )
)
)</f>
        <v>/* 1416 */  { fnBn,                         NOPARAM,                     "B" STD_SUB_n,                                 "B" STD_SUB_n,                                 (0 &lt;&lt; TAM_MAX_BITS) |     0, CAT_FNCT | SLS_ENABLED   | US_ENABLED  },</v>
      </c>
    </row>
    <row r="1455" spans="1:1">
      <c r="A1455" s="155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",SOURCE!$R$2-LEN(SOURCE!F1455)+2), "")&amp;"("&amp;
      SUBSTITUTE(TEXT(SOURCE!G1455,"??0"),"  ","")&amp;" &lt;&lt; TAM_MAX_BITS) |"&amp; IF(SOURCE!$S$2-3 &gt;= 0, REPT(" ",SOURCE!$S$2-5+4+1-1-LEN(SUBSTITUTE(SUBSTITUTE(TEXT(SOURCE!H1455,"????0"),"  ","")," ",""))), "")&amp;
      SUBSTITUTE(SUBSTITUTE(TEXT(SOURCE!H1455,"????0"),"  ","")," ","")&amp;","&amp; IF(SOURCE!$T$2-3 &gt;= 0, REPT(" ",SOURCE!$T$2-3-5), "")&amp;
      SOURCE!I1455&amp;" | "&amp; IF(SOURCE!$U$2-LEN(SOURCE!I1455) &gt;= 0, REPT(" ",SOURCE!$U$2-LEN(SOURCE!I1455)), "")&amp;
      SOURCE!J1455&amp;      IF(SOURCE!$V$2-LEN(SOURCE!J1455) &gt;= 0, REPT(" ",SOURCE!$V$2-LEN(SOURCE!J1455)), "")&amp;
  " | "&amp; SOURCE!K1455&amp;      IF(SOURCE!$X$2-LEN(SOURCE!K1455) &gt;= 0, REPT(" ",SOURCE!$X$2-LEN(SOURCE!K1455)), "")&amp;
      "},"&amp;IF(SOURCE!L1455&lt;&gt;"",""&amp;SOURCE!L1455,"")
 )
)
)</f>
        <v>/* 1417 */  { fnBnStar,                     NOPARAM,                     "B" STD_SUB_n STD_SUP_ASTERISK,                "B" STD_SUB_n STD_SUP_ASTERISK,                (0 &lt;&lt; TAM_MAX_BITS) |     0, CAT_FNCT | SLS_ENABLED   | US_ENABLED  },</v>
      </c>
    </row>
    <row r="1456" spans="1:1">
      <c r="A1456" s="155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",SOURCE!$R$2-LEN(SOURCE!F1456)+2), "")&amp;"("&amp;
      SUBSTITUTE(TEXT(SOURCE!G1456,"??0"),"  ","")&amp;" &lt;&lt; TAM_MAX_BITS) |"&amp; IF(SOURCE!$S$2-3 &gt;= 0, REPT(" ",SOURCE!$S$2-5+4+1-1-LEN(SUBSTITUTE(SUBSTITUTE(TEXT(SOURCE!H1456,"????0"),"  ","")," ",""))), "")&amp;
      SUBSTITUTE(SUBSTITUTE(TEXT(SOURCE!H1456,"????0"),"  ","")," ","")&amp;","&amp; IF(SOURCE!$T$2-3 &gt;= 0, REPT(" ",SOURCE!$T$2-3-5), "")&amp;
      SOURCE!I1456&amp;" | "&amp; IF(SOURCE!$U$2-LEN(SOURCE!I1456) &gt;= 0, REPT(" ",SOURCE!$U$2-LEN(SOURCE!I1456)), "")&amp;
      SOURCE!J1456&amp;      IF(SOURCE!$V$2-LEN(SOURCE!J1456) &gt;= 0, REPT(" ",SOURCE!$V$2-LEN(SOURCE!J1456)), "")&amp;
  " | "&amp; SOURCE!K1456&amp;      IF(SOURCE!$X$2-LEN(SOURCE!K1456) &gt;= 0, REPT(" ",SOURCE!$X$2-LEN(SOURCE!K1456)), "")&amp;
      "},"&amp;IF(SOURCE!L1456&lt;&gt;"",""&amp;SOURCE!L1456,"")
 )
)
)</f>
        <v>/* 1418 */  { itemToBeCoded,                NOPARAM,                     "CASE",                                        "CASE",                                        (0 &lt;&lt; TAM_MAX_BITS) |     0, CAT_FNCT | SLS_ENABLED   | US_ENABLED  },</v>
      </c>
    </row>
    <row r="1457" spans="1:1">
      <c r="A1457" s="155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",SOURCE!$R$2-LEN(SOURCE!F1457)+2), "")&amp;"("&amp;
      SUBSTITUTE(TEXT(SOURCE!G1457,"??0"),"  ","")&amp;" &lt;&lt; TAM_MAX_BITS) |"&amp; IF(SOURCE!$S$2-3 &gt;= 0, REPT(" ",SOURCE!$S$2-5+4+1-1-LEN(SUBSTITUTE(SUBSTITUTE(TEXT(SOURCE!H1457,"????0"),"  ","")," ",""))), "")&amp;
      SUBSTITUTE(SUBSTITUTE(TEXT(SOURCE!H1457,"????0"),"  ","")," ","")&amp;","&amp; IF(SOURCE!$T$2-3 &gt;= 0, REPT(" ",SOURCE!$T$2-3-5), "")&amp;
      SOURCE!I1457&amp;" | "&amp; IF(SOURCE!$U$2-LEN(SOURCE!I1457) &gt;= 0, REPT(" ",SOURCE!$U$2-LEN(SOURCE!I1457)), "")&amp;
      SOURCE!J1457&amp;      IF(SOURCE!$V$2-LEN(SOURCE!J1457) &gt;= 0, REPT(" ",SOURCE!$V$2-LEN(SOURCE!J1457)), "")&amp;
  " | "&amp; SOURCE!K1457&amp;      IF(SOURCE!$X$2-LEN(SOURCE!K1457) &gt;= 0, REPT(" ",SOURCE!$X$2-LEN(SOURCE!K1457)), "")&amp;
      "},"&amp;IF(SOURCE!L1457&lt;&gt;"",""&amp;SOURCE!L1457,"")
 )
)
)</f>
        <v>/* 1419 */  { fnClAll,                      NOT_CONFIRMED,               "CLALL",                                       "CLall",                                       (0 &lt;&lt; TAM_MAX_BITS) |     0, CAT_FNCT | SLS_ENABLED   | US_ENABL_XEQ},</v>
      </c>
    </row>
    <row r="1458" spans="1:1">
      <c r="A1458" s="155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",SOURCE!$R$2-LEN(SOURCE!F1458)+2), "")&amp;"("&amp;
      SUBSTITUTE(TEXT(SOURCE!G1458,"??0"),"  ","")&amp;" &lt;&lt; TAM_MAX_BITS) |"&amp; IF(SOURCE!$S$2-3 &gt;= 0, REPT(" ",SOURCE!$S$2-5+4+1-1-LEN(SUBSTITUTE(SUBSTITUTE(TEXT(SOURCE!H1458,"????0"),"  ","")," ",""))), "")&amp;
      SUBSTITUTE(SUBSTITUTE(TEXT(SOURCE!H1458,"????0"),"  ","")," ","")&amp;","&amp; IF(SOURCE!$T$2-3 &gt;= 0, REPT(" ",SOURCE!$T$2-3-5), "")&amp;
      SOURCE!I1458&amp;" | "&amp; IF(SOURCE!$U$2-LEN(SOURCE!I1458) &gt;= 0, REPT(" ",SOURCE!$U$2-LEN(SOURCE!I1458)), "")&amp;
      SOURCE!J1458&amp;      IF(SOURCE!$V$2-LEN(SOURCE!J1458) &gt;= 0, REPT(" ",SOURCE!$V$2-LEN(SOURCE!J1458)), "")&amp;
  " | "&amp; SOURCE!K1458&amp;      IF(SOURCE!$X$2-LEN(SOURCE!K1458) &gt;= 0, REPT(" ",SOURCE!$X$2-LEN(SOURCE!K1458)), "")&amp;
      "},"&amp;IF(SOURCE!L1458&lt;&gt;"",""&amp;SOURCE!L1458,"")
 )
)
)</f>
        <v>/* 1420 */  { itemToBeCoded,                NOPARAM,                     "CLCVAR",                                      "CLCVAR",                                      (0 &lt;&lt; TAM_MAX_BITS) |     0, CAT_FNCT | SLS_ENABLED   | US_ENABL_XEQ},</v>
      </c>
    </row>
    <row r="1459" spans="1:1">
      <c r="A1459" s="155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",SOURCE!$R$2-LEN(SOURCE!F1459)+2), "")&amp;"("&amp;
      SUBSTITUTE(TEXT(SOURCE!G1459,"??0"),"  ","")&amp;" &lt;&lt; TAM_MAX_BITS) |"&amp; IF(SOURCE!$S$2-3 &gt;= 0, REPT(" ",SOURCE!$S$2-5+4+1-1-LEN(SUBSTITUTE(SUBSTITUTE(TEXT(SOURCE!H1459,"????0"),"  ","")," ",""))), "")&amp;
      SUBSTITUTE(SUBSTITUTE(TEXT(SOURCE!H1459,"????0"),"  ","")," ","")&amp;","&amp; IF(SOURCE!$T$2-3 &gt;= 0, REPT(" ",SOURCE!$T$2-3-5), "")&amp;
      SOURCE!I1459&amp;" | "&amp; IF(SOURCE!$U$2-LEN(SOURCE!I1459) &gt;= 0, REPT(" ",SOURCE!$U$2-LEN(SOURCE!I1459)), "")&amp;
      SOURCE!J1459&amp;      IF(SOURCE!$V$2-LEN(SOURCE!J1459) &gt;= 0, REPT(" ",SOURCE!$V$2-LEN(SOURCE!J1459)), "")&amp;
  " | "&amp; SOURCE!K1459&amp;      IF(SOURCE!$X$2-LEN(SOURCE!K1459) &gt;= 0, REPT(" ",SOURCE!$X$2-LEN(SOURCE!K1459)), "")&amp;
      "},"&amp;IF(SOURCE!L1459&lt;&gt;"",""&amp;SOURCE!L1459,"")
 )
)
)</f>
        <v>/* 1421 */  { fnClFAll,                     NOT_CONFIRMED,               "CLFALL",                                      "CLFall",                                      (0 &lt;&lt; TAM_MAX_BITS) |     0, CAT_FNCT | SLS_ENABLED   | US_ENABL_XEQ},</v>
      </c>
    </row>
    <row r="1460" spans="1:1">
      <c r="A1460" s="155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",SOURCE!$R$2-LEN(SOURCE!F1460)+2), "")&amp;"("&amp;
      SUBSTITUTE(TEXT(SOURCE!G1460,"??0"),"  ","")&amp;" &lt;&lt; TAM_MAX_BITS) |"&amp; IF(SOURCE!$S$2-3 &gt;= 0, REPT(" ",SOURCE!$S$2-5+4+1-1-LEN(SUBSTITUTE(SUBSTITUTE(TEXT(SOURCE!H1460,"????0"),"  ","")," ",""))), "")&amp;
      SUBSTITUTE(SUBSTITUTE(TEXT(SOURCE!H1460,"????0"),"  ","")," ","")&amp;","&amp; IF(SOURCE!$T$2-3 &gt;= 0, REPT(" ",SOURCE!$T$2-3-5), "")&amp;
      SOURCE!I1460&amp;" | "&amp; IF(SOURCE!$U$2-LEN(SOURCE!I1460) &gt;= 0, REPT(" ",SOURCE!$U$2-LEN(SOURCE!I1460)), "")&amp;
      SOURCE!J1460&amp;      IF(SOURCE!$V$2-LEN(SOURCE!J1460) &gt;= 0, REPT(" ",SOURCE!$V$2-LEN(SOURCE!J1460)), "")&amp;
  " | "&amp; SOURCE!K1460&amp;      IF(SOURCE!$X$2-LEN(SOURCE!K1460) &gt;= 0, REPT(" ",SOURCE!$X$2-LEN(SOURCE!K1460)), "")&amp;
      "},"&amp;IF(SOURCE!L1460&lt;&gt;"",""&amp;SOURCE!L1460,"")
 )
)
)</f>
        <v>/* 1422 */  { fnFractionType,               NOPARAM,                     "a b/c",                                       "a b/c",                                       (0 &lt;&lt; TAM_MAX_BITS) |     0, CAT_NONE | SLS_ENABLED   | US_UNCHANGED},</v>
      </c>
    </row>
    <row r="1461" spans="1:1">
      <c r="A1461" s="155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",SOURCE!$R$2-LEN(SOURCE!F1461)+2), "")&amp;"("&amp;
      SUBSTITUTE(TEXT(SOURCE!G1461,"??0"),"  ","")&amp;" &lt;&lt; TAM_MAX_BITS) |"&amp; IF(SOURCE!$S$2-3 &gt;= 0, REPT(" ",SOURCE!$S$2-5+4+1-1-LEN(SUBSTITUTE(SUBSTITUTE(TEXT(SOURCE!H1461,"????0"),"  ","")," ",""))), "")&amp;
      SUBSTITUTE(SUBSTITUTE(TEXT(SOURCE!H1461,"????0"),"  ","")," ","")&amp;","&amp; IF(SOURCE!$T$2-3 &gt;= 0, REPT(" ",SOURCE!$T$2-3-5), "")&amp;
      SOURCE!I1461&amp;" | "&amp; IF(SOURCE!$U$2-LEN(SOURCE!I1461) &gt;= 0, REPT(" ",SOURCE!$U$2-LEN(SOURCE!I1461)), "")&amp;
      SOURCE!J1461&amp;      IF(SOURCE!$V$2-LEN(SOURCE!J1461) &gt;= 0, REPT(" ",SOURCE!$V$2-LEN(SOURCE!J1461)), "")&amp;
  " | "&amp; SOURCE!K1461&amp;      IF(SOURCE!$X$2-LEN(SOURCE!K1461) &gt;= 0, REPT(" ",SOURCE!$X$2-LEN(SOURCE!K1461)), "")&amp;
      "},"&amp;IF(SOURCE!L1461&lt;&gt;"",""&amp;SOURCE!L1461,"")
 )
)
)</f>
        <v>/* 1423 */  { itemToBeCoded,                NOPARAM,                     "CLLCD",                                       "CLLCD",                                       (0 &lt;&lt; TAM_MAX_BITS) |     0, CAT_FNCT | SLS_ENABLED   | US_ENABL_XEQ},</v>
      </c>
    </row>
    <row r="1462" spans="1:1">
      <c r="A1462" s="155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",SOURCE!$R$2-LEN(SOURCE!F1462)+2), "")&amp;"("&amp;
      SUBSTITUTE(TEXT(SOURCE!G1462,"??0"),"  ","")&amp;" &lt;&lt; TAM_MAX_BITS) |"&amp; IF(SOURCE!$S$2-3 &gt;= 0, REPT(" ",SOURCE!$S$2-5+4+1-1-LEN(SUBSTITUTE(SUBSTITUTE(TEXT(SOURCE!H1462,"????0"),"  ","")," ",""))), "")&amp;
      SUBSTITUTE(SUBSTITUTE(TEXT(SOURCE!H1462,"????0"),"  ","")," ","")&amp;","&amp; IF(SOURCE!$T$2-3 &gt;= 0, REPT(" ",SOURCE!$T$2-3-5), "")&amp;
      SOURCE!I1462&amp;" | "&amp; IF(SOURCE!$U$2-LEN(SOURCE!I1462) &gt;= 0, REPT(" ",SOURCE!$U$2-LEN(SOURCE!I1462)), "")&amp;
      SOURCE!J1462&amp;      IF(SOURCE!$V$2-LEN(SOURCE!J1462) &gt;= 0, REPT(" ",SOURCE!$V$2-LEN(SOURCE!J1462)), "")&amp;
  " | "&amp; SOURCE!K1462&amp;      IF(SOURCE!$X$2-LEN(SOURCE!K1462) &gt;= 0, REPT(" ",SOURCE!$X$2-LEN(SOURCE!K1462)), "")&amp;
      "},"&amp;IF(SOURCE!L1462&lt;&gt;"",""&amp;SOURCE!L1462,"")
 )
)
)</f>
        <v>/* 1424 */  { itemToBeCoded,                NOPARAM,                     "CLMENU",                                      "CLMENU",                                      (0 &lt;&lt; TAM_MAX_BITS) |     0, CAT_FNCT | SLS_ENABLED   | US_ENABL_XEQ},</v>
      </c>
    </row>
    <row r="1463" spans="1:1">
      <c r="A1463" s="155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",SOURCE!$R$2-LEN(SOURCE!F1463)+2), "")&amp;"("&amp;
      SUBSTITUTE(TEXT(SOURCE!G1463,"??0"),"  ","")&amp;" &lt;&lt; TAM_MAX_BITS) |"&amp; IF(SOURCE!$S$2-3 &gt;= 0, REPT(" ",SOURCE!$S$2-5+4+1-1-LEN(SUBSTITUTE(SUBSTITUTE(TEXT(SOURCE!H1463,"????0"),"  ","")," ",""))), "")&amp;
      SUBSTITUTE(SUBSTITUTE(TEXT(SOURCE!H1463,"????0"),"  ","")," ","")&amp;","&amp; IF(SOURCE!$T$2-3 &gt;= 0, REPT(" ",SOURCE!$T$2-3-5), "")&amp;
      SOURCE!I1463&amp;" | "&amp; IF(SOURCE!$U$2-LEN(SOURCE!I1463) &gt;= 0, REPT(" ",SOURCE!$U$2-LEN(SOURCE!I1463)), "")&amp;
      SOURCE!J1463&amp;      IF(SOURCE!$V$2-LEN(SOURCE!J1463) &gt;= 0, REPT(" ",SOURCE!$V$2-LEN(SOURCE!J1463)), "")&amp;
  " | "&amp; SOURCE!K1463&amp;      IF(SOURCE!$X$2-LEN(SOURCE!K1463) &gt;= 0, REPT(" ",SOURCE!$X$2-LEN(SOURCE!K1463)), "")&amp;
      "},"&amp;IF(SOURCE!L1463&lt;&gt;"",""&amp;SOURCE!L1463,"")
 )
)
)</f>
        <v>/* 1425 */  { fnClP,                        NOPARAM,                     "CLP",                                         "CLP",                                         (0 &lt;&lt; TAM_MAX_BITS) |     0, CAT_FNCT | SLS_ENABLED   | US_CANCEL   },</v>
      </c>
    </row>
    <row r="1464" spans="1:1">
      <c r="A1464" s="155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",SOURCE!$R$2-LEN(SOURCE!F1464)+2), "")&amp;"("&amp;
      SUBSTITUTE(TEXT(SOURCE!G1464,"??0"),"  ","")&amp;" &lt;&lt; TAM_MAX_BITS) |"&amp; IF(SOURCE!$S$2-3 &gt;= 0, REPT(" ",SOURCE!$S$2-5+4+1-1-LEN(SUBSTITUTE(SUBSTITUTE(TEXT(SOURCE!H1464,"????0"),"  ","")," ",""))), "")&amp;
      SUBSTITUTE(SUBSTITUTE(TEXT(SOURCE!H1464,"????0"),"  ","")," ","")&amp;","&amp; IF(SOURCE!$T$2-3 &gt;= 0, REPT(" ",SOURCE!$T$2-3-5), "")&amp;
      SOURCE!I1464&amp;" | "&amp; IF(SOURCE!$U$2-LEN(SOURCE!I1464) &gt;= 0, REPT(" ",SOURCE!$U$2-LEN(SOURCE!I1464)), "")&amp;
      SOURCE!J1464&amp;      IF(SOURCE!$V$2-LEN(SOURCE!J1464) &gt;= 0, REPT(" ",SOURCE!$V$2-LEN(SOURCE!J1464)), "")&amp;
  " | "&amp; SOURCE!K1464&amp;      IF(SOURCE!$X$2-LEN(SOURCE!K1464) &gt;= 0, REPT(" ",SOURCE!$X$2-LEN(SOURCE!K1464)), "")&amp;
      "},"&amp;IF(SOURCE!L1464&lt;&gt;"",""&amp;SOURCE!L1464,"")
 )
)
)</f>
        <v>/* 1426 */  { fnClPAll,                     NOT_CONFIRMED,               "CLPALL",                                      "CLPall",                                      (0 &lt;&lt; TAM_MAX_BITS) |     0, CAT_FNCT | SLS_ENABLED   | US_CANCEL   },</v>
      </c>
    </row>
    <row r="1465" spans="1:1">
      <c r="A1465" s="155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",SOURCE!$R$2-LEN(SOURCE!F1465)+2), "")&amp;"("&amp;
      SUBSTITUTE(TEXT(SOURCE!G1465,"??0"),"  ","")&amp;" &lt;&lt; TAM_MAX_BITS) |"&amp; IF(SOURCE!$S$2-3 &gt;= 0, REPT(" ",SOURCE!$S$2-5+4+1-1-LEN(SUBSTITUTE(SUBSTITUTE(TEXT(SOURCE!H1465,"????0"),"  ","")," ",""))), "")&amp;
      SUBSTITUTE(SUBSTITUTE(TEXT(SOURCE!H1465,"????0"),"  ","")," ","")&amp;","&amp; IF(SOURCE!$T$2-3 &gt;= 0, REPT(" ",SOURCE!$T$2-3-5), "")&amp;
      SOURCE!I1465&amp;" | "&amp; IF(SOURCE!$U$2-LEN(SOURCE!I1465) &gt;= 0, REPT(" ",SOURCE!$U$2-LEN(SOURCE!I1465)), "")&amp;
      SOURCE!J1465&amp;      IF(SOURCE!$V$2-LEN(SOURCE!J1465) &gt;= 0, REPT(" ",SOURCE!$V$2-LEN(SOURCE!J1465)), "")&amp;
  " | "&amp; SOURCE!K1465&amp;      IF(SOURCE!$X$2-LEN(SOURCE!K1465) &gt;= 0, REPT(" ",SOURCE!$X$2-LEN(SOURCE!K1465)), "")&amp;
      "},"&amp;IF(SOURCE!L1465&lt;&gt;"",""&amp;SOURCE!L1465,"")
 )
)
)</f>
        <v>/* 1427 */  { fnClearRegisters,             NOT_CONFIRMED,               "CLREGS",                                      "CLREGS",                                      (0 &lt;&lt; TAM_MAX_BITS) |     0, CAT_FNCT | SLS_ENABLED   | US_CANCEL   },</v>
      </c>
    </row>
    <row r="1466" spans="1:1">
      <c r="A1466" s="155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",SOURCE!$R$2-LEN(SOURCE!F1466)+2), "")&amp;"("&amp;
      SUBSTITUTE(TEXT(SOURCE!G1466,"??0"),"  ","")&amp;" &lt;&lt; TAM_MAX_BITS) |"&amp; IF(SOURCE!$S$2-3 &gt;= 0, REPT(" ",SOURCE!$S$2-5+4+1-1-LEN(SUBSTITUTE(SUBSTITUTE(TEXT(SOURCE!H1466,"????0"),"  ","")," ",""))), "")&amp;
      SUBSTITUTE(SUBSTITUTE(TEXT(SOURCE!H1466,"????0"),"  ","")," ","")&amp;","&amp; IF(SOURCE!$T$2-3 &gt;= 0, REPT(" ",SOURCE!$T$2-3-5), "")&amp;
      SOURCE!I1466&amp;" | "&amp; IF(SOURCE!$U$2-LEN(SOURCE!I1466) &gt;= 0, REPT(" ",SOURCE!$U$2-LEN(SOURCE!I1466)), "")&amp;
      SOURCE!J1466&amp;      IF(SOURCE!$V$2-LEN(SOURCE!J1466) &gt;= 0, REPT(" ",SOURCE!$V$2-LEN(SOURCE!J1466)), "")&amp;
  " | "&amp; SOURCE!K1466&amp;      IF(SOURCE!$X$2-LEN(SOURCE!K1466) &gt;= 0, REPT(" ",SOURCE!$X$2-LEN(SOURCE!K1466)), "")&amp;
      "},"&amp;IF(SOURCE!L1466&lt;&gt;"",""&amp;SOURCE!L1466,"")
 )
)
)</f>
        <v>/* 1428 */  { fnClearStack,                 NOPARAM,                     "CLSTK",                                       "CLSTK",                                       (0 &lt;&lt; TAM_MAX_BITS) |     0, CAT_FNCT | SLS_ENABLED   | US_CANCEL   },</v>
      </c>
    </row>
    <row r="1467" spans="1:1">
      <c r="A1467" s="155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",SOURCE!$R$2-LEN(SOURCE!F1467)+2), "")&amp;"("&amp;
      SUBSTITUTE(TEXT(SOURCE!G1467,"??0"),"  ","")&amp;" &lt;&lt; TAM_MAX_BITS) |"&amp; IF(SOURCE!$S$2-3 &gt;= 0, REPT(" ",SOURCE!$S$2-5+4+1-1-LEN(SUBSTITUTE(SUBSTITUTE(TEXT(SOURCE!H1467,"????0"),"  ","")," ",""))), "")&amp;
      SUBSTITUTE(SUBSTITUTE(TEXT(SOURCE!H1467,"????0"),"  ","")," ","")&amp;","&amp; IF(SOURCE!$T$2-3 &gt;= 0, REPT(" ",SOURCE!$T$2-3-5), "")&amp;
      SOURCE!I1467&amp;" | "&amp; IF(SOURCE!$U$2-LEN(SOURCE!I1467) &gt;= 0, REPT(" ",SOURCE!$U$2-LEN(SOURCE!I1467)), "")&amp;
      SOURCE!J1467&amp;      IF(SOURCE!$V$2-LEN(SOURCE!J1467) &gt;= 0, REPT(" ",SOURCE!$V$2-LEN(SOURCE!J1467)), "")&amp;
  " | "&amp; SOURCE!K1467&amp;      IF(SOURCE!$X$2-LEN(SOURCE!K1467) &gt;= 0, REPT(" ",SOURCE!$X$2-LEN(SOURCE!K1467)), "")&amp;
      "},"&amp;IF(SOURCE!L1467&lt;&gt;"",""&amp;SOURCE!L1467,"")
 )
)
)</f>
        <v>/* 1429 */  { fnClSigma,                    NOPARAM,                     "CL" STD_SIGMA,                                "CL" STD_SIGMA,                                (0 &lt;&lt; TAM_MAX_BITS) |     0, CAT_FNCT | SLS_ENABLED   | US_ENABL_XEQ},</v>
      </c>
    </row>
    <row r="1468" spans="1:1">
      <c r="A1468" s="155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",SOURCE!$R$2-LEN(SOURCE!F1468)+2), "")&amp;"("&amp;
      SUBSTITUTE(TEXT(SOURCE!G1468,"??0"),"  ","")&amp;" &lt;&lt; TAM_MAX_BITS) |"&amp; IF(SOURCE!$S$2-3 &gt;= 0, REPT(" ",SOURCE!$S$2-5+4+1-1-LEN(SUBSTITUTE(SUBSTITUTE(TEXT(SOURCE!H1468,"????0"),"  ","")," ",""))), "")&amp;
      SUBSTITUTE(SUBSTITUTE(TEXT(SOURCE!H1468,"????0"),"  ","")," ","")&amp;","&amp; IF(SOURCE!$T$2-3 &gt;= 0, REPT(" ",SOURCE!$T$2-3-5), "")&amp;
      SOURCE!I1468&amp;" | "&amp; IF(SOURCE!$U$2-LEN(SOURCE!I1468) &gt;= 0, REPT(" ",SOURCE!$U$2-LEN(SOURCE!I1468)), "")&amp;
      SOURCE!J1468&amp;      IF(SOURCE!$V$2-LEN(SOURCE!J1468) &gt;= 0, REPT(" ",SOURCE!$V$2-LEN(SOURCE!J1468)), "")&amp;
  " | "&amp; SOURCE!K1468&amp;      IF(SOURCE!$X$2-LEN(SOURCE!K1468) &gt;= 0, REPT(" ",SOURCE!$X$2-LEN(SOURCE!K1468)), "")&amp;
      "},"&amp;IF(SOURCE!L1468&lt;&gt;"",""&amp;SOURCE!L1468,"")
 )
)
)</f>
        <v>/* 1430 */  { fnStoreMax,                   NOPARAM,                     "STO" STD_UP_ARROW,                            "Max",                                         (0 &lt;&lt; TAM_MAX_BITS) |     0, CAT_FNCT | SLS_ENABLED   | US_ENABLED  },</v>
      </c>
    </row>
    <row r="1469" spans="1:1">
      <c r="A1469" s="155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",SOURCE!$R$2-LEN(SOURCE!F1469)+2), "")&amp;"("&amp;
      SUBSTITUTE(TEXT(SOURCE!G1469,"??0"),"  ","")&amp;" &lt;&lt; TAM_MAX_BITS) |"&amp; IF(SOURCE!$S$2-3 &gt;= 0, REPT(" ",SOURCE!$S$2-5+4+1-1-LEN(SUBSTITUTE(SUBSTITUTE(TEXT(SOURCE!H1469,"????0"),"  ","")," ",""))), "")&amp;
      SUBSTITUTE(SUBSTITUTE(TEXT(SOURCE!H1469,"????0"),"  ","")," ","")&amp;","&amp; IF(SOURCE!$T$2-3 &gt;= 0, REPT(" ",SOURCE!$T$2-3-5), "")&amp;
      SOURCE!I1469&amp;" | "&amp; IF(SOURCE!$U$2-LEN(SOURCE!I1469) &gt;= 0, REPT(" ",SOURCE!$U$2-LEN(SOURCE!I1469)), "")&amp;
      SOURCE!J1469&amp;      IF(SOURCE!$V$2-LEN(SOURCE!J1469) &gt;= 0, REPT(" ",SOURCE!$V$2-LEN(SOURCE!J1469)), "")&amp;
  " | "&amp; SOURCE!K1469&amp;      IF(SOURCE!$X$2-LEN(SOURCE!K1469) &gt;= 0, REPT(" ",SOURCE!$X$2-LEN(SOURCE!K1469)), "")&amp;
      "},"&amp;IF(SOURCE!L1469&lt;&gt;"",""&amp;SOURCE!L1469,"")
 )
)
)</f>
        <v>/* 1431 */  { fnConjugate,                  NOPARAM,                     "CONJ",                                        "conj",                                        (0 &lt;&lt; TAM_MAX_BITS) |     0, CAT_FNCT | SLS_ENABLED   | US_ENABLED  },</v>
      </c>
    </row>
    <row r="1470" spans="1:1">
      <c r="A1470" s="155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",SOURCE!$R$2-LEN(SOURCE!F1470)+2), "")&amp;"("&amp;
      SUBSTITUTE(TEXT(SOURCE!G1470,"??0"),"  ","")&amp;" &lt;&lt; TAM_MAX_BITS) |"&amp; IF(SOURCE!$S$2-3 &gt;= 0, REPT(" ",SOURCE!$S$2-5+4+1-1-LEN(SUBSTITUTE(SUBSTITUTE(TEXT(SOURCE!H1470,"????0"),"  ","")," ",""))), "")&amp;
      SUBSTITUTE(SUBSTITUTE(TEXT(SOURCE!H1470,"????0"),"  ","")," ","")&amp;","&amp; IF(SOURCE!$T$2-3 &gt;= 0, REPT(" ",SOURCE!$T$2-3-5), "")&amp;
      SOURCE!I1470&amp;" | "&amp; IF(SOURCE!$U$2-LEN(SOURCE!I1470) &gt;= 0, REPT(" ",SOURCE!$U$2-LEN(SOURCE!I1470)), "")&amp;
      SOURCE!J1470&amp;      IF(SOURCE!$V$2-LEN(SOURCE!J1470) &gt;= 0, REPT(" ",SOURCE!$V$2-LEN(SOURCE!J1470)), "")&amp;
  " | "&amp; SOURCE!K1470&amp;      IF(SOURCE!$X$2-LEN(SOURCE!K1470) &gt;= 0, REPT(" ",SOURCE!$X$2-LEN(SOURCE!K1470)), "")&amp;
      "},"&amp;IF(SOURCE!L1470&lt;&gt;"",""&amp;SOURCE!L1470,"")
 )
)
)</f>
        <v>/* 1432 */  { fnRecallMax,                  NOPARAM,                     "RCL" STD_UP_ARROW,                            "Max",                                         (0 &lt;&lt; TAM_MAX_BITS) |     0, CAT_FNCT | SLS_ENABLED   | US_ENABLED  },</v>
      </c>
    </row>
    <row r="1471" spans="1:1">
      <c r="A1471" s="155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",SOURCE!$R$2-LEN(SOURCE!F1471)+2), "")&amp;"("&amp;
      SUBSTITUTE(TEXT(SOURCE!G1471,"??0"),"  ","")&amp;" &lt;&lt; TAM_MAX_BITS) |"&amp; IF(SOURCE!$S$2-3 &gt;= 0, REPT(" ",SOURCE!$S$2-5+4+1-1-LEN(SUBSTITUTE(SUBSTITUTE(TEXT(SOURCE!H1471,"????0"),"  ","")," ",""))), "")&amp;
      SUBSTITUTE(SUBSTITUTE(TEXT(SOURCE!H1471,"????0"),"  ","")," ","")&amp;","&amp; IF(SOURCE!$T$2-3 &gt;= 0, REPT(" ",SOURCE!$T$2-3-5), "")&amp;
      SOURCE!I1471&amp;" | "&amp; IF(SOURCE!$U$2-LEN(SOURCE!I1471) &gt;= 0, REPT(" ",SOURCE!$U$2-LEN(SOURCE!I1471)), "")&amp;
      SOURCE!J1471&amp;      IF(SOURCE!$V$2-LEN(SOURCE!J1471) &gt;= 0, REPT(" ",SOURCE!$V$2-LEN(SOURCE!J1471)), "")&amp;
  " | "&amp; SOURCE!K1471&amp;      IF(SOURCE!$X$2-LEN(SOURCE!K1471) &gt;= 0, REPT(" ",SOURCE!$X$2-LEN(SOURCE!K1471)), "")&amp;
      "},"&amp;IF(SOURCE!L1471&lt;&gt;"",""&amp;SOURCE!L1471,"")
 )
)
)</f>
        <v>/* 1433 */  { fnCoefficientDetermination,   NOPARAM,                     "CORR",                                        "r",                                           (0 &lt;&lt; TAM_MAX_BITS) |     0, CAT_FNCT | SLS_ENABLED   | US_ENABLED  },</v>
      </c>
    </row>
    <row r="1472" spans="1:1">
      <c r="A1472" s="155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",SOURCE!$R$2-LEN(SOURCE!F1472)+2), "")&amp;"("&amp;
      SUBSTITUTE(TEXT(SOURCE!G1472,"??0"),"  ","")&amp;" &lt;&lt; TAM_MAX_BITS) |"&amp; IF(SOURCE!$S$2-3 &gt;= 0, REPT(" ",SOURCE!$S$2-5+4+1-1-LEN(SUBSTITUTE(SUBSTITUTE(TEXT(SOURCE!H1472,"????0"),"  ","")," ",""))), "")&amp;
      SUBSTITUTE(SUBSTITUTE(TEXT(SOURCE!H1472,"????0"),"  ","")," ","")&amp;","&amp; IF(SOURCE!$T$2-3 &gt;= 0, REPT(" ",SOURCE!$T$2-3-5), "")&amp;
      SOURCE!I1472&amp;" | "&amp; IF(SOURCE!$U$2-LEN(SOURCE!I1472) &gt;= 0, REPT(" ",SOURCE!$U$2-LEN(SOURCE!I1472)), "")&amp;
      SOURCE!J1472&amp;      IF(SOURCE!$V$2-LEN(SOURCE!J1472) &gt;= 0, REPT(" ",SOURCE!$V$2-LEN(SOURCE!J1472)), "")&amp;
  " | "&amp; SOURCE!K1472&amp;      IF(SOURCE!$X$2-LEN(SOURCE!K1472) &gt;= 0, REPT(" ",SOURCE!$X$2-LEN(SOURCE!K1472)), "")&amp;
      "},"&amp;IF(SOURCE!L1472&lt;&gt;"",""&amp;SOURCE!L1472,"")
 )
)
)</f>
        <v>/* 1434 */  { fnPopulationCovariance,       NOPARAM,                     "COV",                                         "cov",                                         (0 &lt;&lt; TAM_MAX_BITS) |     0, CAT_FNCT | SLS_ENABLED   | US_ENABLED  },</v>
      </c>
    </row>
    <row r="1473" spans="1:1">
      <c r="A1473" s="155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",SOURCE!$R$2-LEN(SOURCE!F1473)+2), "")&amp;"("&amp;
      SUBSTITUTE(TEXT(SOURCE!G1473,"??0"),"  ","")&amp;" &lt;&lt; TAM_MAX_BITS) |"&amp; IF(SOURCE!$S$2-3 &gt;= 0, REPT(" ",SOURCE!$S$2-5+4+1-1-LEN(SUBSTITUTE(SUBSTITUTE(TEXT(SOURCE!H1473,"????0"),"  ","")," ",""))), "")&amp;
      SUBSTITUTE(SUBSTITUTE(TEXT(SOURCE!H1473,"????0"),"  ","")," ","")&amp;","&amp; IF(SOURCE!$T$2-3 &gt;= 0, REPT(" ",SOURCE!$T$2-3-5), "")&amp;
      SOURCE!I1473&amp;" | "&amp; IF(SOURCE!$U$2-LEN(SOURCE!I1473) &gt;= 0, REPT(" ",SOURCE!$U$2-LEN(SOURCE!I1473)), "")&amp;
      SOURCE!J1473&amp;      IF(SOURCE!$V$2-LEN(SOURCE!J1473) &gt;= 0, REPT(" ",SOURCE!$V$2-LEN(SOURCE!J1473)), "")&amp;
  " | "&amp; SOURCE!K1473&amp;      IF(SOURCE!$X$2-LEN(SOURCE!K1473) &gt;= 0, REPT(" ",SOURCE!$X$2-LEN(SOURCE!K1473)), "")&amp;
      "},"&amp;IF(SOURCE!L1473&lt;&gt;"",""&amp;SOURCE!L1473,"")
 )
)
)</f>
        <v>/* 1435 */  { fnCurveFittingLR,             NOPARAM,                     "BestF?",                                      "BestF?",                                      (0 &lt;&lt; TAM_MAX_BITS) |     0, CAT_FNCT | SLS_ENABLED   | US_ENABLED  },</v>
      </c>
    </row>
    <row r="1474" spans="1:1">
      <c r="A1474" s="155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",SOURCE!$R$2-LEN(SOURCE!F1474)+2), "")&amp;"("&amp;
      SUBSTITUTE(TEXT(SOURCE!G1474,"??0"),"  ","")&amp;" &lt;&lt; TAM_MAX_BITS) |"&amp; IF(SOURCE!$S$2-3 &gt;= 0, REPT(" ",SOURCE!$S$2-5+4+1-1-LEN(SUBSTITUTE(SUBSTITUTE(TEXT(SOURCE!H1474,"????0"),"  ","")," ",""))), "")&amp;
      SUBSTITUTE(SUBSTITUTE(TEXT(SOURCE!H1474,"????0"),"  ","")," ","")&amp;","&amp; IF(SOURCE!$T$2-3 &gt;= 0, REPT(" ",SOURCE!$T$2-3-5), "")&amp;
      SOURCE!I1474&amp;" | "&amp; IF(SOURCE!$U$2-LEN(SOURCE!I1474) &gt;= 0, REPT(" ",SOURCE!$U$2-LEN(SOURCE!I1474)), "")&amp;
      SOURCE!J1474&amp;      IF(SOURCE!$V$2-LEN(SOURCE!J1474) &gt;= 0, REPT(" ",SOURCE!$V$2-LEN(SOURCE!J1474)), "")&amp;
  " | "&amp; SOURCE!K1474&amp;      IF(SOURCE!$X$2-LEN(SOURCE!K1474) &gt;= 0, REPT(" ",SOURCE!$X$2-LEN(SOURCE!K1474)), "")&amp;
      "},"&amp;IF(SOURCE!L1474&lt;&gt;"",""&amp;SOURCE!L1474,"")
 )
)
)</f>
        <v>/* 1436 */  { fnCross,                      NOPARAM,                     "CROSS",                                       "cross",                                       (0 &lt;&lt; TAM_MAX_BITS) |     0, CAT_FNCT | SLS_ENABLED   | US_ENABLED  },</v>
      </c>
    </row>
    <row r="1475" spans="1:1">
      <c r="A1475" s="155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",SOURCE!$R$2-LEN(SOURCE!F1475)+2), "")&amp;"("&amp;
      SUBSTITUTE(TEXT(SOURCE!G1475,"??0"),"  ","")&amp;" &lt;&lt; TAM_MAX_BITS) |"&amp; IF(SOURCE!$S$2-3 &gt;= 0, REPT(" ",SOURCE!$S$2-5+4+1-1-LEN(SUBSTITUTE(SUBSTITUTE(TEXT(SOURCE!H1475,"????0"),"  ","")," ",""))), "")&amp;
      SUBSTITUTE(SUBSTITUTE(TEXT(SOURCE!H1475,"????0"),"  ","")," ","")&amp;","&amp; IF(SOURCE!$T$2-3 &gt;= 0, REPT(" ",SOURCE!$T$2-3-5), "")&amp;
      SOURCE!I1475&amp;" | "&amp; IF(SOURCE!$U$2-LEN(SOURCE!I1475) &gt;= 0, REPT(" ",SOURCE!$U$2-LEN(SOURCE!I1475)), "")&amp;
      SOURCE!J1475&amp;      IF(SOURCE!$V$2-LEN(SOURCE!J1475) &gt;= 0, REPT(" ",SOURCE!$V$2-LEN(SOURCE!J1475)), "")&amp;
  " | "&amp; SOURCE!K1475&amp;      IF(SOURCE!$X$2-LEN(SOURCE!K1475) &gt;= 0, REPT(" ",SOURCE!$X$2-LEN(SOURCE!K1475)), "")&amp;
      "},"&amp;IF(SOURCE!L1475&lt;&gt;"",""&amp;SOURCE!L1475,"")
 )
)
)</f>
        <v>/* 1437 */  { fnCxToRe,                     NOPARAM,                     "CX" STD_RIGHT_ARROW "RE",                     "CX" STD_RIGHT_ARROW "RE",                     (0 &lt;&lt; TAM_MAX_BITS) |     0, CAT_FNCT | SLS_ENABLED   | US_ENABLED  },</v>
      </c>
    </row>
    <row r="1476" spans="1:1">
      <c r="A1476" s="155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",SOURCE!$R$2-LEN(SOURCE!F1476)+2), "")&amp;"("&amp;
      SUBSTITUTE(TEXT(SOURCE!G1476,"??0"),"  ","")&amp;" &lt;&lt; TAM_MAX_BITS) |"&amp; IF(SOURCE!$S$2-3 &gt;= 0, REPT(" ",SOURCE!$S$2-5+4+1-1-LEN(SUBSTITUTE(SUBSTITUTE(TEXT(SOURCE!H1476,"????0"),"  ","")," ",""))), "")&amp;
      SUBSTITUTE(SUBSTITUTE(TEXT(SOURCE!H1476,"????0"),"  ","")," ","")&amp;","&amp; IF(SOURCE!$T$2-3 &gt;= 0, REPT(" ",SOURCE!$T$2-3-5), "")&amp;
      SOURCE!I1476&amp;" | "&amp; IF(SOURCE!$U$2-LEN(SOURCE!I1476) &gt;= 0, REPT(" ",SOURCE!$U$2-LEN(SOURCE!I1476)), "")&amp;
      SOURCE!J1476&amp;      IF(SOURCE!$V$2-LEN(SOURCE!J1476) &gt;= 0, REPT(" ",SOURCE!$V$2-LEN(SOURCE!J1476)), "")&amp;
  " | "&amp; SOURCE!K1476&amp;      IF(SOURCE!$X$2-LEN(SOURCE!K1476) &gt;= 0, REPT(" ",SOURCE!$X$2-LEN(SOURCE!K1476)), "")&amp;
      "},"&amp;IF(SOURCE!L1476&lt;&gt;"",""&amp;SOURCE!L1476,"")
 )
)
)</f>
        <v>/* 1438 */  { fnDate,                       NOPARAM,                     "DATE",                                        "DATE",                                        (0 &lt;&lt; TAM_MAX_BITS) |     0, CAT_FNCT | SLS_ENABLED   | US_ENABLED  },</v>
      </c>
    </row>
    <row r="1477" spans="1:1">
      <c r="A1477" s="155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",SOURCE!$R$2-LEN(SOURCE!F1477)+2), "")&amp;"("&amp;
      SUBSTITUTE(TEXT(SOURCE!G1477,"??0"),"  ","")&amp;" &lt;&lt; TAM_MAX_BITS) |"&amp; IF(SOURCE!$S$2-3 &gt;= 0, REPT(" ",SOURCE!$S$2-5+4+1-1-LEN(SUBSTITUTE(SUBSTITUTE(TEXT(SOURCE!H1477,"????0"),"  ","")," ",""))), "")&amp;
      SUBSTITUTE(SUBSTITUTE(TEXT(SOURCE!H1477,"????0"),"  ","")," ","")&amp;","&amp; IF(SOURCE!$T$2-3 &gt;= 0, REPT(" ",SOURCE!$T$2-3-5), "")&amp;
      SOURCE!I1477&amp;" | "&amp; IF(SOURCE!$U$2-LEN(SOURCE!I1477) &gt;= 0, REPT(" ",SOURCE!$U$2-LEN(SOURCE!I1477)), "")&amp;
      SOURCE!J1477&amp;      IF(SOURCE!$V$2-LEN(SOURCE!J1477) &gt;= 0, REPT(" ",SOURCE!$V$2-LEN(SOURCE!J1477)), "")&amp;
  " | "&amp; SOURCE!K1477&amp;      IF(SOURCE!$X$2-LEN(SOURCE!K1477) &gt;= 0, REPT(" ",SOURCE!$X$2-LEN(SOURCE!K1477)), "")&amp;
      "},"&amp;IF(SOURCE!L1477&lt;&gt;"",""&amp;SOURCE!L1477,"")
 )
)
)</f>
        <v>/* 1439 */  { fnDateTo,                     NOPARAM,                     "DATE" STD_RIGHT_ARROW,                        "DATE" STD_RIGHT_ARROW,                        (0 &lt;&lt; TAM_MAX_BITS) |     0, CAT_FNCT | SLS_ENABLED   | US_ENABLED  },</v>
      </c>
    </row>
    <row r="1478" spans="1:1">
      <c r="A1478" s="155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",SOURCE!$R$2-LEN(SOURCE!F1478)+2), "")&amp;"("&amp;
      SUBSTITUTE(TEXT(SOURCE!G1478,"??0"),"  ","")&amp;" &lt;&lt; TAM_MAX_BITS) |"&amp; IF(SOURCE!$S$2-3 &gt;= 0, REPT(" ",SOURCE!$S$2-5+4+1-1-LEN(SUBSTITUTE(SUBSTITUTE(TEXT(SOURCE!H1478,"????0"),"  ","")," ",""))), "")&amp;
      SUBSTITUTE(SUBSTITUTE(TEXT(SOURCE!H1478,"????0"),"  ","")," ","")&amp;","&amp; IF(SOURCE!$T$2-3 &gt;= 0, REPT(" ",SOURCE!$T$2-3-5), "")&amp;
      SOURCE!I1478&amp;" | "&amp; IF(SOURCE!$U$2-LEN(SOURCE!I1478) &gt;= 0, REPT(" ",SOURCE!$U$2-LEN(SOURCE!I1478)), "")&amp;
      SOURCE!J1478&amp;      IF(SOURCE!$V$2-LEN(SOURCE!J1478) &gt;= 0, REPT(" ",SOURCE!$V$2-LEN(SOURCE!J1478)), "")&amp;
  " | "&amp; SOURCE!K1478&amp;      IF(SOURCE!$X$2-LEN(SOURCE!K1478) &gt;= 0, REPT(" ",SOURCE!$X$2-LEN(SOURCE!K1478)), "")&amp;
      "},"&amp;IF(SOURCE!L1478&lt;&gt;"",""&amp;SOURCE!L1478,"")
 )
)
)</f>
        <v>/* 1440 */  { fnDay,                        NOPARAM,                     "DAY",                                         "DAY",                                         (0 &lt;&lt; TAM_MAX_BITS) |     0, CAT_FNCT | SLS_ENABLED   | US_ENABLED  },</v>
      </c>
    </row>
    <row r="1479" spans="1:1">
      <c r="A1479" s="155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",SOURCE!$R$2-LEN(SOURCE!F1479)+2), "")&amp;"("&amp;
      SUBSTITUTE(TEXT(SOURCE!G1479,"??0"),"  ","")&amp;" &lt;&lt; TAM_MAX_BITS) |"&amp; IF(SOURCE!$S$2-3 &gt;= 0, REPT(" ",SOURCE!$S$2-5+4+1-1-LEN(SUBSTITUTE(SUBSTITUTE(TEXT(SOURCE!H1479,"????0"),"  ","")," ",""))), "")&amp;
      SUBSTITUTE(SUBSTITUTE(TEXT(SOURCE!H1479,"????0"),"  ","")," ","")&amp;","&amp; IF(SOURCE!$T$2-3 &gt;= 0, REPT(" ",SOURCE!$T$2-3-5), "")&amp;
      SOURCE!I1479&amp;" | "&amp; IF(SOURCE!$U$2-LEN(SOURCE!I1479) &gt;= 0, REPT(" ",SOURCE!$U$2-LEN(SOURCE!I1479)), "")&amp;
      SOURCE!J1479&amp;      IF(SOURCE!$V$2-LEN(SOURCE!J1479) &gt;= 0, REPT(" ",SOURCE!$V$2-LEN(SOURCE!J1479)), "")&amp;
  " | "&amp; SOURCE!K1479&amp;      IF(SOURCE!$X$2-LEN(SOURCE!K1479) &gt;= 0, REPT(" ",SOURCE!$X$2-LEN(SOURCE!K1479)), "")&amp;
      "},"&amp;IF(SOURCE!L1479&lt;&gt;"",""&amp;SOURCE!L1479,"")
 )
)
)</f>
        <v>/* 1441 */  { fnDblDivideRemainder,         NOPARAM,                     "DBLR",                                        "DBLR",                                        (0 &lt;&lt; TAM_MAX_BITS) |     0, CAT_FNCT | SLS_ENABLED   | US_ENABLED  },</v>
      </c>
    </row>
    <row r="1480" spans="1:1">
      <c r="A1480" s="155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",SOURCE!$R$2-LEN(SOURCE!F1480)+2), "")&amp;"("&amp;
      SUBSTITUTE(TEXT(SOURCE!G1480,"??0"),"  ","")&amp;" &lt;&lt; TAM_MAX_BITS) |"&amp; IF(SOURCE!$S$2-3 &gt;= 0, REPT(" ",SOURCE!$S$2-5+4+1-1-LEN(SUBSTITUTE(SUBSTITUTE(TEXT(SOURCE!H1480,"????0"),"  ","")," ",""))), "")&amp;
      SUBSTITUTE(SUBSTITUTE(TEXT(SOURCE!H1480,"????0"),"  ","")," ","")&amp;","&amp; IF(SOURCE!$T$2-3 &gt;= 0, REPT(" ",SOURCE!$T$2-3-5), "")&amp;
      SOURCE!I1480&amp;" | "&amp; IF(SOURCE!$U$2-LEN(SOURCE!I1480) &gt;= 0, REPT(" ",SOURCE!$U$2-LEN(SOURCE!I1480)), "")&amp;
      SOURCE!J1480&amp;      IF(SOURCE!$V$2-LEN(SOURCE!J1480) &gt;= 0, REPT(" ",SOURCE!$V$2-LEN(SOURCE!J1480)), "")&amp;
  " | "&amp; SOURCE!K1480&amp;      IF(SOURCE!$X$2-LEN(SOURCE!K1480) &gt;= 0, REPT(" ",SOURCE!$X$2-LEN(SOURCE!K1480)), "")&amp;
      "},"&amp;IF(SOURCE!L1480&lt;&gt;"",""&amp;SOURCE!L1480,"")
 )
)
)</f>
        <v>/* 1442 */  { fnDblMultiply,                NOPARAM,                     "DBL" STD_CROSS,                               "DBL" STD_CROSS,                               (0 &lt;&lt; TAM_MAX_BITS) |     0, CAT_FNCT | SLS_ENABLED   | US_ENABLED  },</v>
      </c>
    </row>
    <row r="1481" spans="1:1">
      <c r="A1481" s="155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",SOURCE!$R$2-LEN(SOURCE!F1481)+2), "")&amp;"("&amp;
      SUBSTITUTE(TEXT(SOURCE!G1481,"??0"),"  ","")&amp;" &lt;&lt; TAM_MAX_BITS) |"&amp; IF(SOURCE!$S$2-3 &gt;= 0, REPT(" ",SOURCE!$S$2-5+4+1-1-LEN(SUBSTITUTE(SUBSTITUTE(TEXT(SOURCE!H1481,"????0"),"  ","")," ",""))), "")&amp;
      SUBSTITUTE(SUBSTITUTE(TEXT(SOURCE!H1481,"????0"),"  ","")," ","")&amp;","&amp; IF(SOURCE!$T$2-3 &gt;= 0, REPT(" ",SOURCE!$T$2-3-5), "")&amp;
      SOURCE!I1481&amp;" | "&amp; IF(SOURCE!$U$2-LEN(SOURCE!I1481) &gt;= 0, REPT(" ",SOURCE!$U$2-LEN(SOURCE!I1481)), "")&amp;
      SOURCE!J1481&amp;      IF(SOURCE!$V$2-LEN(SOURCE!J1481) &gt;= 0, REPT(" ",SOURCE!$V$2-LEN(SOURCE!J1481)), "")&amp;
  " | "&amp; SOURCE!K1481&amp;      IF(SOURCE!$X$2-LEN(SOURCE!K1481) &gt;= 0, REPT(" ",SOURCE!$X$2-LEN(SOURCE!K1481)), "")&amp;
      "},"&amp;IF(SOURCE!L1481&lt;&gt;"",""&amp;SOURCE!L1481,"")
 )
)
)</f>
        <v>/* 1443 */  { fnDblDivide,                  NOPARAM,                     "DBL/",                                        "DBL/",                                        (0 &lt;&lt; TAM_MAX_BITS) |     0, CAT_FNCT | SLS_ENABLED   | US_ENABLED  },</v>
      </c>
    </row>
    <row r="1482" spans="1:1">
      <c r="A1482" s="155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",SOURCE!$R$2-LEN(SOURCE!F1482)+2), "")&amp;"("&amp;
      SUBSTITUTE(TEXT(SOURCE!G1482,"??0"),"  ","")&amp;" &lt;&lt; TAM_MAX_BITS) |"&amp; IF(SOURCE!$S$2-3 &gt;= 0, REPT(" ",SOURCE!$S$2-5+4+1-1-LEN(SUBSTITUTE(SUBSTITUTE(TEXT(SOURCE!H1482,"????0"),"  ","")," ",""))), "")&amp;
      SUBSTITUTE(SUBSTITUTE(TEXT(SOURCE!H1482,"????0"),"  ","")," ","")&amp;","&amp; IF(SOURCE!$T$2-3 &gt;= 0, REPT(" ",SOURCE!$T$2-3-5), "")&amp;
      SOURCE!I1482&amp;" | "&amp; IF(SOURCE!$U$2-LEN(SOURCE!I1482) &gt;= 0, REPT(" ",SOURCE!$U$2-LEN(SOURCE!I1482)), "")&amp;
      SOURCE!J1482&amp;      IF(SOURCE!$V$2-LEN(SOURCE!J1482) &gt;= 0, REPT(" ",SOURCE!$V$2-LEN(SOURCE!J1482)), "")&amp;
  " | "&amp; SOURCE!K1482&amp;      IF(SOURCE!$X$2-LEN(SOURCE!K1482) &gt;= 0, REPT(" ",SOURCE!$X$2-LEN(SOURCE!K1482)), "")&amp;
      "},"&amp;IF(SOURCE!L1482&lt;&gt;"",""&amp;SOURCE!L1482,"")
 )
)
)</f>
        <v>/* 1444 */  { fnDecomp,                     NOPARAM,                     "DECOMP",                                      "DECOMP",                                      (0 &lt;&lt; TAM_MAX_BITS) |     0, CAT_FNCT | SLS_ENABLED   | US_ENABLED  },</v>
      </c>
    </row>
    <row r="1483" spans="1:1">
      <c r="A1483" s="155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",SOURCE!$R$2-LEN(SOURCE!F1483)+2), "")&amp;"("&amp;
      SUBSTITUTE(TEXT(SOURCE!G1483,"??0"),"  ","")&amp;" &lt;&lt; TAM_MAX_BITS) |"&amp; IF(SOURCE!$S$2-3 &gt;= 0, REPT(" ",SOURCE!$S$2-5+4+1-1-LEN(SUBSTITUTE(SUBSTITUTE(TEXT(SOURCE!H1483,"????0"),"  ","")," ",""))), "")&amp;
      SUBSTITUTE(SUBSTITUTE(TEXT(SOURCE!H1483,"????0"),"  ","")," ","")&amp;","&amp; IF(SOURCE!$T$2-3 &gt;= 0, REPT(" ",SOURCE!$T$2-3-5), "")&amp;
      SOURCE!I1483&amp;" | "&amp; IF(SOURCE!$U$2-LEN(SOURCE!I1483) &gt;= 0, REPT(" ",SOURCE!$U$2-LEN(SOURCE!I1483)), "")&amp;
      SOURCE!J1483&amp;      IF(SOURCE!$V$2-LEN(SOURCE!J1483) &gt;= 0, REPT(" ",SOURCE!$V$2-LEN(SOURCE!J1483)), "")&amp;
  " | "&amp; SOURCE!K1483&amp;      IF(SOURCE!$X$2-LEN(SOURCE!K1483) &gt;= 0, REPT(" ",SOURCE!$X$2-LEN(SOURCE!K1483)), "")&amp;
      "},"&amp;IF(SOURCE!L1483&lt;&gt;"",""&amp;SOURCE!L1483,"")
 )
)
)</f>
        <v>/* 1445 */  { fnAngularMode,                amDegree,                    "DEG",                                         "DEG",                                         (0 &lt;&lt; TAM_MAX_BITS) |     0, CAT_FNCT | SLS_ENABLED   | US_ENABLED  },</v>
      </c>
    </row>
    <row r="1484" spans="1:1">
      <c r="A1484" s="155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",SOURCE!$R$2-LEN(SOURCE!F1484)+2), "")&amp;"("&amp;
      SUBSTITUTE(TEXT(SOURCE!G1484,"??0"),"  ","")&amp;" &lt;&lt; TAM_MAX_BITS) |"&amp; IF(SOURCE!$S$2-3 &gt;= 0, REPT(" ",SOURCE!$S$2-5+4+1-1-LEN(SUBSTITUTE(SUBSTITUTE(TEXT(SOURCE!H1484,"????0"),"  ","")," ",""))), "")&amp;
      SUBSTITUTE(SUBSTITUTE(TEXT(SOURCE!H1484,"????0"),"  ","")," ","")&amp;","&amp; IF(SOURCE!$T$2-3 &gt;= 0, REPT(" ",SOURCE!$T$2-3-5), "")&amp;
      SOURCE!I1484&amp;" | "&amp; IF(SOURCE!$U$2-LEN(SOURCE!I1484) &gt;= 0, REPT(" ",SOURCE!$U$2-LEN(SOURCE!I1484)), "")&amp;
      SOURCE!J1484&amp;      IF(SOURCE!$V$2-LEN(SOURCE!J1484) &gt;= 0, REPT(" ",SOURCE!$V$2-LEN(SOURCE!J1484)), "")&amp;
  " | "&amp; SOURCE!K1484&amp;      IF(SOURCE!$X$2-LEN(SOURCE!K1484) &gt;= 0, REPT(" ",SOURCE!$X$2-LEN(SOURCE!K1484)), "")&amp;
      "},"&amp;IF(SOURCE!L1484&lt;&gt;"",""&amp;SOURCE!L1484,"")
 )
)
)</f>
        <v>/* 1446 */  { fnCvtToCurrentAngularMode,    amDegree,                    "DEG" STD_RIGHT_ARROW,                         "DEG" STD_RIGHT_ARROW,                         (0 &lt;&lt; TAM_MAX_BITS) |     0, CAT_FNCT | SLS_ENABLED   | US_ENABLED  },</v>
      </c>
    </row>
    <row r="1485" spans="1:1">
      <c r="A1485" s="155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",SOURCE!$R$2-LEN(SOURCE!F1485)+2), "")&amp;"("&amp;
      SUBSTITUTE(TEXT(SOURCE!G1485,"??0"),"  ","")&amp;" &lt;&lt; TAM_MAX_BITS) |"&amp; IF(SOURCE!$S$2-3 &gt;= 0, REPT(" ",SOURCE!$S$2-5+4+1-1-LEN(SUBSTITUTE(SUBSTITUTE(TEXT(SOURCE!H1485,"????0"),"  ","")," ",""))), "")&amp;
      SUBSTITUTE(SUBSTITUTE(TEXT(SOURCE!H1485,"????0"),"  ","")," ","")&amp;","&amp; IF(SOURCE!$T$2-3 &gt;= 0, REPT(" ",SOURCE!$T$2-3-5), "")&amp;
      SOURCE!I1485&amp;" | "&amp; IF(SOURCE!$U$2-LEN(SOURCE!I1485) &gt;= 0, REPT(" ",SOURCE!$U$2-LEN(SOURCE!I1485)), "")&amp;
      SOURCE!J1485&amp;      IF(SOURCE!$V$2-LEN(SOURCE!J1485) &gt;= 0, REPT(" ",SOURCE!$V$2-LEN(SOURCE!J1485)), "")&amp;
  " | "&amp; SOURCE!K1485&amp;      IF(SOURCE!$X$2-LEN(SOURCE!K1485) &gt;= 0, REPT(" ",SOURCE!$X$2-LEN(SOURCE!K1485)), "")&amp;
      "},"&amp;IF(SOURCE!L1485&lt;&gt;"",""&amp;SOURCE!L1485,"")
 )
)
)</f>
        <v>/* 1447 */  { fnStatSa,                     NOPARAM,                     "s(a)",                                        "s(a)",                                        (0 &lt;&lt; TAM_MAX_BITS) |     0, CAT_FNCT | SLS_ENABLED   | US_ENABLED  },</v>
      </c>
    </row>
    <row r="1486" spans="1:1">
      <c r="A1486" s="155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",SOURCE!$R$2-LEN(SOURCE!F1486)+2), "")&amp;"("&amp;
      SUBSTITUTE(TEXT(SOURCE!G1486,"??0"),"  ","")&amp;" &lt;&lt; TAM_MAX_BITS) |"&amp; IF(SOURCE!$S$2-3 &gt;= 0, REPT(" ",SOURCE!$S$2-5+4+1-1-LEN(SUBSTITUTE(SUBSTITUTE(TEXT(SOURCE!H1486,"????0"),"  ","")," ",""))), "")&amp;
      SUBSTITUTE(SUBSTITUTE(TEXT(SOURCE!H1486,"????0"),"  ","")," ","")&amp;","&amp; IF(SOURCE!$T$2-3 &gt;= 0, REPT(" ",SOURCE!$T$2-3-5), "")&amp;
      SOURCE!I1486&amp;" | "&amp; IF(SOURCE!$U$2-LEN(SOURCE!I1486) &gt;= 0, REPT(" ",SOURCE!$U$2-LEN(SOURCE!I1486)), "")&amp;
      SOURCE!J1486&amp;      IF(SOURCE!$V$2-LEN(SOURCE!J1486) &gt;= 0, REPT(" ",SOURCE!$V$2-LEN(SOURCE!J1486)), "")&amp;
  " | "&amp; SOURCE!K1486&amp;      IF(SOURCE!$X$2-LEN(SOURCE!K1486) &gt;= 0, REPT(" ",SOURCE!$X$2-LEN(SOURCE!K1486)), "")&amp;
      "},"&amp;IF(SOURCE!L1486&lt;&gt;"",""&amp;SOURCE!L1486,"")
 )
)
)</f>
        <v>/* 1448 */  { fnDenMax,                     NOPARAM,                     "DENMAX",                                      "DENMAX",                                      (0 &lt;&lt; TAM_MAX_BITS) |     0, CAT_FNCT | SLS_ENABLED   | US_ENABLED  },</v>
      </c>
    </row>
    <row r="1487" spans="1:1">
      <c r="A1487" s="155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",SOURCE!$R$2-LEN(SOURCE!F1487)+2), "")&amp;"("&amp;
      SUBSTITUTE(TEXT(SOURCE!G1487,"??0"),"  ","")&amp;" &lt;&lt; TAM_MAX_BITS) |"&amp; IF(SOURCE!$S$2-3 &gt;= 0, REPT(" ",SOURCE!$S$2-5+4+1-1-LEN(SUBSTITUTE(SUBSTITUTE(TEXT(SOURCE!H1487,"????0"),"  ","")," ",""))), "")&amp;
      SUBSTITUTE(SUBSTITUTE(TEXT(SOURCE!H1487,"????0"),"  ","")," ","")&amp;","&amp; IF(SOURCE!$T$2-3 &gt;= 0, REPT(" ",SOURCE!$T$2-3-5), "")&amp;
      SOURCE!I1487&amp;" | "&amp; IF(SOURCE!$U$2-LEN(SOURCE!I1487) &gt;= 0, REPT(" ",SOURCE!$U$2-LEN(SOURCE!I1487)), "")&amp;
      SOURCE!J1487&amp;      IF(SOURCE!$V$2-LEN(SOURCE!J1487) &gt;= 0, REPT(" ",SOURCE!$V$2-LEN(SOURCE!J1487)), "")&amp;
  " | "&amp; SOURCE!K1487&amp;      IF(SOURCE!$X$2-LEN(SOURCE!K1487) &gt;= 0, REPT(" ",SOURCE!$X$2-LEN(SOURCE!K1487)), "")&amp;
      "},"&amp;IF(SOURCE!L1487&lt;&gt;"",""&amp;SOURCE!L1487,"")
 )
)
)</f>
        <v>/* 1449 */  { fnDot,                        NOPARAM,                     "DOT",                                         "dot",                                         (0 &lt;&lt; TAM_MAX_BITS) |     0, CAT_FNCT | SLS_ENABLED   | US_ENABLED  },</v>
      </c>
    </row>
    <row r="1488" spans="1:1">
      <c r="A1488" s="155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",SOURCE!$R$2-LEN(SOURCE!F1488)+2), "")&amp;"("&amp;
      SUBSTITUTE(TEXT(SOURCE!G1488,"??0"),"  ","")&amp;" &lt;&lt; TAM_MAX_BITS) |"&amp; IF(SOURCE!$S$2-3 &gt;= 0, REPT(" ",SOURCE!$S$2-5+4+1-1-LEN(SUBSTITUTE(SUBSTITUTE(TEXT(SOURCE!H1488,"????0"),"  ","")," ",""))), "")&amp;
      SUBSTITUTE(SUBSTITUTE(TEXT(SOURCE!H1488,"????0"),"  ","")," ","")&amp;","&amp; IF(SOURCE!$T$2-3 &gt;= 0, REPT(" ",SOURCE!$T$2-3-5), "")&amp;
      SOURCE!I1488&amp;" | "&amp; IF(SOURCE!$U$2-LEN(SOURCE!I1488) &gt;= 0, REPT(" ",SOURCE!$U$2-LEN(SOURCE!I1488)), "")&amp;
      SOURCE!J1488&amp;      IF(SOURCE!$V$2-LEN(SOURCE!J1488) &gt;= 0, REPT(" ",SOURCE!$V$2-LEN(SOURCE!J1488)), "")&amp;
  " | "&amp; SOURCE!K1488&amp;      IF(SOURCE!$X$2-LEN(SOURCE!K1488) &gt;= 0, REPT(" ",SOURCE!$X$2-LEN(SOURCE!K1488)), "")&amp;
      "},"&amp;IF(SOURCE!L1488&lt;&gt;"",""&amp;SOURCE!L1488,"")
 )
)
)</f>
        <v>/* 1450 */  { fnDisplayStack,               TM_VALUE,                    "DSTACK",                                      "DSTACK",                                      (1 &lt;&lt; TAM_MAX_BITS) |     4, CAT_FNCT | SLS_ENABLED   | US_ENABLED  },</v>
      </c>
    </row>
    <row r="1489" spans="1:1">
      <c r="A1489" s="155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",SOURCE!$R$2-LEN(SOURCE!F1489)+2), "")&amp;"("&amp;
      SUBSTITUTE(TEXT(SOURCE!G1489,"??0"),"  ","")&amp;" &lt;&lt; TAM_MAX_BITS) |"&amp; IF(SOURCE!$S$2-3 &gt;= 0, REPT(" ",SOURCE!$S$2-5+4+1-1-LEN(SUBSTITUTE(SUBSTITUTE(TEXT(SOURCE!H1489,"????0"),"  ","")," ",""))), "")&amp;
      SUBSTITUTE(SUBSTITUTE(TEXT(SOURCE!H1489,"????0"),"  ","")," ","")&amp;","&amp; IF(SOURCE!$T$2-3 &gt;= 0, REPT(" ",SOURCE!$T$2-3-5), "")&amp;
      SOURCE!I1489&amp;" | "&amp; IF(SOURCE!$U$2-LEN(SOURCE!I1489) &gt;= 0, REPT(" ",SOURCE!$U$2-LEN(SOURCE!I1489)), "")&amp;
      SOURCE!J1489&amp;      IF(SOURCE!$V$2-LEN(SOURCE!J1489) &gt;= 0, REPT(" ",SOURCE!$V$2-LEN(SOURCE!J1489)), "")&amp;
  " | "&amp; SOURCE!K1489&amp;      IF(SOURCE!$X$2-LEN(SOURCE!K1489) &gt;= 0, REPT(" ",SOURCE!$X$2-LEN(SOURCE!K1489)), "")&amp;
      "},"&amp;IF(SOURCE!L1489&lt;&gt;"",""&amp;SOURCE!L1489,"")
 )
)
)</f>
        <v>/* 1451 */  { fnAngularMode,                amDMS /*#JM#*/,              "D.MS",                                        "D.MS",                                        (0 &lt;&lt; TAM_MAX_BITS) |     0, CAT_FNCT | SLS_ENABLED   | US_ENABLED  },</v>
      </c>
    </row>
    <row r="1490" spans="1:1">
      <c r="A1490" s="155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",SOURCE!$R$2-LEN(SOURCE!F1490)+2), "")&amp;"("&amp;
      SUBSTITUTE(TEXT(SOURCE!G1490,"??0"),"  ","")&amp;" &lt;&lt; TAM_MAX_BITS) |"&amp; IF(SOURCE!$S$2-3 &gt;= 0, REPT(" ",SOURCE!$S$2-5+4+1-1-LEN(SUBSTITUTE(SUBSTITUTE(TEXT(SOURCE!H1490,"????0"),"  ","")," ",""))), "")&amp;
      SUBSTITUTE(SUBSTITUTE(TEXT(SOURCE!H1490,"????0"),"  ","")," ","")&amp;","&amp; IF(SOURCE!$T$2-3 &gt;= 0, REPT(" ",SOURCE!$T$2-3-5), "")&amp;
      SOURCE!I1490&amp;" | "&amp; IF(SOURCE!$U$2-LEN(SOURCE!I1490) &gt;= 0, REPT(" ",SOURCE!$U$2-LEN(SOURCE!I1490)), "")&amp;
      SOURCE!J1490&amp;      IF(SOURCE!$V$2-LEN(SOURCE!J1490) &gt;= 0, REPT(" ",SOURCE!$V$2-LEN(SOURCE!J1490)), "")&amp;
  " | "&amp; SOURCE!K1490&amp;      IF(SOURCE!$X$2-LEN(SOURCE!K1490) &gt;= 0, REPT(" ",SOURCE!$X$2-LEN(SOURCE!K1490)), "")&amp;
      "},"&amp;IF(SOURCE!L1490&lt;&gt;"",""&amp;SOURCE!L1490,"")
 )
)
)</f>
        <v>/* 1452 */  { fnCvtDmsToCurrentAngularMode, NOPARAM,                     "D.MS" STD_RIGHT_ARROW,                        "D.MS" STD_RIGHT_ARROW,                        (0 &lt;&lt; TAM_MAX_BITS) |     0, CAT_FNCT | SLS_ENABLED   | US_ENABLED  },</v>
      </c>
    </row>
    <row r="1491" spans="1:1">
      <c r="A1491" s="155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",SOURCE!$R$2-LEN(SOURCE!F1491)+2), "")&amp;"("&amp;
      SUBSTITUTE(TEXT(SOURCE!G1491,"??0"),"  ","")&amp;" &lt;&lt; TAM_MAX_BITS) |"&amp; IF(SOURCE!$S$2-3 &gt;= 0, REPT(" ",SOURCE!$S$2-5+4+1-1-LEN(SUBSTITUTE(SUBSTITUTE(TEXT(SOURCE!H1491,"????0"),"  ","")," ",""))), "")&amp;
      SUBSTITUTE(SUBSTITUTE(TEXT(SOURCE!H1491,"????0"),"  ","")," ","")&amp;","&amp; IF(SOURCE!$T$2-3 &gt;= 0, REPT(" ",SOURCE!$T$2-3-5), "")&amp;
      SOURCE!I1491&amp;" | "&amp; IF(SOURCE!$U$2-LEN(SOURCE!I1491) &gt;= 0, REPT(" ",SOURCE!$U$2-LEN(SOURCE!I1491)), "")&amp;
      SOURCE!J1491&amp;      IF(SOURCE!$V$2-LEN(SOURCE!J1491) &gt;= 0, REPT(" ",SOURCE!$V$2-LEN(SOURCE!J1491)), "")&amp;
  " | "&amp; SOURCE!K1491&amp;      IF(SOURCE!$X$2-LEN(SOURCE!K1491) &gt;= 0, REPT(" ",SOURCE!$X$2-LEN(SOURCE!K1491)), "")&amp;
      "},"&amp;IF(SOURCE!L1491&lt;&gt;"",""&amp;SOURCE!L1491,"")
 )
)
)</f>
        <v>/* 1453 */  { fnSetDateFormat,              ITM_DMY,                     "D.MY",                                        "D.MY",                                        (0 &lt;&lt; TAM_MAX_BITS) |     0, CAT_FNCT | SLS_ENABLED   | US_ENABLED  },</v>
      </c>
    </row>
    <row r="1492" spans="1:1">
      <c r="A1492" s="155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",SOURCE!$R$2-LEN(SOURCE!F1492)+2), "")&amp;"("&amp;
      SUBSTITUTE(TEXT(SOURCE!G1492,"??0"),"  ","")&amp;" &lt;&lt; TAM_MAX_BITS) |"&amp; IF(SOURCE!$S$2-3 &gt;= 0, REPT(" ",SOURCE!$S$2-5+4+1-1-LEN(SUBSTITUTE(SUBSTITUTE(TEXT(SOURCE!H1492,"????0"),"  ","")," ",""))), "")&amp;
      SUBSTITUTE(SUBSTITUTE(TEXT(SOURCE!H1492,"????0"),"  ","")," ","")&amp;","&amp; IF(SOURCE!$T$2-3 &gt;= 0, REPT(" ",SOURCE!$T$2-3-5), "")&amp;
      SOURCE!I1492&amp;" | "&amp; IF(SOURCE!$U$2-LEN(SOURCE!I1492) &gt;= 0, REPT(" ",SOURCE!$U$2-LEN(SOURCE!I1492)), "")&amp;
      SOURCE!J1492&amp;      IF(SOURCE!$V$2-LEN(SOURCE!J1492) &gt;= 0, REPT(" ",SOURCE!$V$2-LEN(SOURCE!J1492)), "")&amp;
  " | "&amp; SOURCE!K1492&amp;      IF(SOURCE!$X$2-LEN(SOURCE!K1492) &gt;= 0, REPT(" ",SOURCE!$X$2-LEN(SOURCE!K1492)), "")&amp;
      "},"&amp;IF(SOURCE!L1492&lt;&gt;"",""&amp;SOURCE!L1492,"")
 )
)
)</f>
        <v>/* 1454 */  { fnDateToJulian,               NOPARAM,                     "D" STD_RIGHT_ARROW "J",                       "D" STD_RIGHT_ARROW "J",                       (0 &lt;&lt; TAM_MAX_BITS) |     0, CAT_FNCT | SLS_ENABLED   | US_ENABLED  },</v>
      </c>
    </row>
    <row r="1493" spans="1:1">
      <c r="A1493" s="155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",SOURCE!$R$2-LEN(SOURCE!F1493)+2), "")&amp;"("&amp;
      SUBSTITUTE(TEXT(SOURCE!G1493,"??0"),"  ","")&amp;" &lt;&lt; TAM_MAX_BITS) |"&amp; IF(SOURCE!$S$2-3 &gt;= 0, REPT(" ",SOURCE!$S$2-5+4+1-1-LEN(SUBSTITUTE(SUBSTITUTE(TEXT(SOURCE!H1493,"????0"),"  ","")," ",""))), "")&amp;
      SUBSTITUTE(SUBSTITUTE(TEXT(SOURCE!H1493,"????0"),"  ","")," ","")&amp;","&amp; IF(SOURCE!$T$2-3 &gt;= 0, REPT(" ",SOURCE!$T$2-3-5), "")&amp;
      SOURCE!I1493&amp;" | "&amp; IF(SOURCE!$U$2-LEN(SOURCE!I1493) &gt;= 0, REPT(" ",SOURCE!$U$2-LEN(SOURCE!I1493)), "")&amp;
      SOURCE!J1493&amp;      IF(SOURCE!$V$2-LEN(SOURCE!J1493) &gt;= 0, REPT(" ",SOURCE!$V$2-LEN(SOURCE!J1493)), "")&amp;
  " | "&amp; SOURCE!K1493&amp;      IF(SOURCE!$X$2-LEN(SOURCE!K1493) &gt;= 0, REPT(" ",SOURCE!$X$2-LEN(SOURCE!K1493)), "")&amp;
      "},"&amp;IF(SOURCE!L1493&lt;&gt;"",""&amp;SOURCE!L1493,"")
 )
)
)</f>
        <v>/* 1455 */  { itemToBeCoded,                NOPARAM,                     "DELITM",                                      "DELITM",                                      (0 &lt;&lt; TAM_MAX_BITS) |     0, CAT_FNCT | SLS_ENABLED   | US_ENABLED  },</v>
      </c>
    </row>
    <row r="1494" spans="1:1">
      <c r="A1494" s="155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",SOURCE!$R$2-LEN(SOURCE!F1494)+2), "")&amp;"("&amp;
      SUBSTITUTE(TEXT(SOURCE!G1494,"??0"),"  ","")&amp;" &lt;&lt; TAM_MAX_BITS) |"&amp; IF(SOURCE!$S$2-3 &gt;= 0, REPT(" ",SOURCE!$S$2-5+4+1-1-LEN(SUBSTITUTE(SUBSTITUTE(TEXT(SOURCE!H1494,"????0"),"  ","")," ",""))), "")&amp;
      SUBSTITUTE(SUBSTITUTE(TEXT(SOURCE!H1494,"????0"),"  ","")," ","")&amp;","&amp; IF(SOURCE!$T$2-3 &gt;= 0, REPT(" ",SOURCE!$T$2-3-5), "")&amp;
      SOURCE!I1494&amp;" | "&amp; IF(SOURCE!$U$2-LEN(SOURCE!I1494) &gt;= 0, REPT(" ",SOURCE!$U$2-LEN(SOURCE!I1494)), "")&amp;
      SOURCE!J1494&amp;      IF(SOURCE!$V$2-LEN(SOURCE!J1494) &gt;= 0, REPT(" ",SOURCE!$V$2-LEN(SOURCE!J1494)), "")&amp;
  " | "&amp; SOURCE!K1494&amp;      IF(SOURCE!$X$2-LEN(SOURCE!K1494) &gt;= 0, REPT(" ",SOURCE!$X$2-LEN(SOURCE!K1494)), "")&amp;
      "},"&amp;IF(SOURCE!L1494&lt;&gt;"",""&amp;SOURCE!L1494,"")
 )
)
)</f>
        <v>/* 1456 */  { fnEigenvalues,                NOPARAM,                     "EIGVAL",                                      "EIGVAL",                                      (0 &lt;&lt; TAM_MAX_BITS) |     0, CAT_FNCT | SLS_ENABLED   | US_ENABLED  },</v>
      </c>
    </row>
    <row r="1495" spans="1:1">
      <c r="A1495" s="155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",SOURCE!$R$2-LEN(SOURCE!F1495)+2), "")&amp;"("&amp;
      SUBSTITUTE(TEXT(SOURCE!G1495,"??0"),"  ","")&amp;" &lt;&lt; TAM_MAX_BITS) |"&amp; IF(SOURCE!$S$2-3 &gt;= 0, REPT(" ",SOURCE!$S$2-5+4+1-1-LEN(SUBSTITUTE(SUBSTITUTE(TEXT(SOURCE!H1495,"????0"),"  ","")," ",""))), "")&amp;
      SUBSTITUTE(SUBSTITUTE(TEXT(SOURCE!H1495,"????0"),"  ","")," ","")&amp;","&amp; IF(SOURCE!$T$2-3 &gt;= 0, REPT(" ",SOURCE!$T$2-3-5), "")&amp;
      SOURCE!I1495&amp;" | "&amp; IF(SOURCE!$U$2-LEN(SOURCE!I1495) &gt;= 0, REPT(" ",SOURCE!$U$2-LEN(SOURCE!I1495)), "")&amp;
      SOURCE!J1495&amp;      IF(SOURCE!$V$2-LEN(SOURCE!J1495) &gt;= 0, REPT(" ",SOURCE!$V$2-LEN(SOURCE!J1495)), "")&amp;
  " | "&amp; SOURCE!K1495&amp;      IF(SOURCE!$X$2-LEN(SOURCE!K1495) &gt;= 0, REPT(" ",SOURCE!$X$2-LEN(SOURCE!K1495)), "")&amp;
      "},"&amp;IF(SOURCE!L1495&lt;&gt;"",""&amp;SOURCE!L1495,"")
 )
)
)</f>
        <v>/* 1457 */  { fnEigenvectors,               NOPARAM,                     "EIGVEC",                                      "EIGVEC",                                      (0 &lt;&lt; TAM_MAX_BITS) |     0, CAT_FNCT | SLS_ENABLED   | US_ENABLED  },</v>
      </c>
    </row>
    <row r="1496" spans="1:1">
      <c r="A1496" s="155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",SOURCE!$R$2-LEN(SOURCE!F1496)+2), "")&amp;"("&amp;
      SUBSTITUTE(TEXT(SOURCE!G1496,"??0"),"  ","")&amp;" &lt;&lt; TAM_MAX_BITS) |"&amp; IF(SOURCE!$S$2-3 &gt;= 0, REPT(" ",SOURCE!$S$2-5+4+1-1-LEN(SUBSTITUTE(SUBSTITUTE(TEXT(SOURCE!H1496,"????0"),"  ","")," ",""))), "")&amp;
      SUBSTITUTE(SUBSTITUTE(TEXT(SOURCE!H1496,"????0"),"  ","")," ","")&amp;","&amp; IF(SOURCE!$T$2-3 &gt;= 0, REPT(" ",SOURCE!$T$2-3-5), "")&amp;
      SOURCE!I1496&amp;" | "&amp; IF(SOURCE!$U$2-LEN(SOURCE!I1496) &gt;= 0, REPT(" ",SOURCE!$U$2-LEN(SOURCE!I1496)), "")&amp;
      SOURCE!J1496&amp;      IF(SOURCE!$V$2-LEN(SOURCE!J1496) &gt;= 0, REPT(" ",SOURCE!$V$2-LEN(SOURCE!J1496)), "")&amp;
  " | "&amp; SOURCE!K1496&amp;      IF(SOURCE!$X$2-LEN(SOURCE!K1496) &gt;= 0, REPT(" ",SOURCE!$X$2-LEN(SOURCE!K1496)), "")&amp;
      "},"&amp;IF(SOURCE!L1496&lt;&gt;"",""&amp;SOURCE!L1496,"")
 )
)
)</f>
        <v>/* 1458 */  { itemToBeCoded,                NOPARAM,                     "END",                                         "END",                                         (0 &lt;&lt; TAM_MAX_BITS) |     0, CAT_FNCT | SLS_ENABLED   | US_ENABLED  },</v>
      </c>
    </row>
    <row r="1497" spans="1:1">
      <c r="A1497" s="155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",SOURCE!$R$2-LEN(SOURCE!F1497)+2), "")&amp;"("&amp;
      SUBSTITUTE(TEXT(SOURCE!G1497,"??0"),"  ","")&amp;" &lt;&lt; TAM_MAX_BITS) |"&amp; IF(SOURCE!$S$2-3 &gt;= 0, REPT(" ",SOURCE!$S$2-5+4+1-1-LEN(SUBSTITUTE(SUBSTITUTE(TEXT(SOURCE!H1497,"????0"),"  ","")," ",""))), "")&amp;
      SUBSTITUTE(SUBSTITUTE(TEXT(SOURCE!H1497,"????0"),"  ","")," ","")&amp;","&amp; IF(SOURCE!$T$2-3 &gt;= 0, REPT(" ",SOURCE!$T$2-3-5), "")&amp;
      SOURCE!I1497&amp;" | "&amp; IF(SOURCE!$U$2-LEN(SOURCE!I1497) &gt;= 0, REPT(" ",SOURCE!$U$2-LEN(SOURCE!I1497)), "")&amp;
      SOURCE!J1497&amp;      IF(SOURCE!$V$2-LEN(SOURCE!J1497) &gt;= 0, REPT(" ",SOURCE!$V$2-LEN(SOURCE!J1497)), "")&amp;
  " | "&amp; SOURCE!K1497&amp;      IF(SOURCE!$X$2-LEN(SOURCE!K1497) &gt;= 0, REPT(" ",SOURCE!$X$2-LEN(SOURCE!K1497)), "")&amp;
      "},"&amp;IF(SOURCE!L1497&lt;&gt;"",""&amp;SOURCE!L1497,"")
 )
)
)</f>
        <v>/* 1459 */  { itemToBeCoded,                NOPARAM,                     "ENDP",                                        "End",                                         (0 &lt;&lt; TAM_MAX_BITS) |     0, CAT_FNCT | SLS_ENABLED   | US_ENABLED  },</v>
      </c>
    </row>
    <row r="1498" spans="1:1">
      <c r="A1498" s="155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",SOURCE!$R$2-LEN(SOURCE!F1498)+2), "")&amp;"("&amp;
      SUBSTITUTE(TEXT(SOURCE!G1498,"??0"),"  ","")&amp;" &lt;&lt; TAM_MAX_BITS) |"&amp; IF(SOURCE!$S$2-3 &gt;= 0, REPT(" ",SOURCE!$S$2-5+4+1-1-LEN(SUBSTITUTE(SUBSTITUTE(TEXT(SOURCE!H1498,"????0"),"  ","")," ",""))), "")&amp;
      SUBSTITUTE(SUBSTITUTE(TEXT(SOURCE!H1498,"????0"),"  ","")," ","")&amp;","&amp; IF(SOURCE!$T$2-3 &gt;= 0, REPT(" ",SOURCE!$T$2-3-5), "")&amp;
      SOURCE!I1498&amp;" | "&amp; IF(SOURCE!$U$2-LEN(SOURCE!I1498) &gt;= 0, REPT(" ",SOURCE!$U$2-LEN(SOURCE!I1498)), "")&amp;
      SOURCE!J1498&amp;      IF(SOURCE!$V$2-LEN(SOURCE!J1498) &gt;= 0, REPT(" ",SOURCE!$V$2-LEN(SOURCE!J1498)), "")&amp;
  " | "&amp; SOURCE!K1498&amp;      IF(SOURCE!$X$2-LEN(SOURCE!K1498) &gt;= 0, REPT(" ",SOURCE!$X$2-LEN(SOURCE!K1498)), "")&amp;
      "},"&amp;IF(SOURCE!L1498&lt;&gt;"",""&amp;SOURCE!L1498,"")
 )
)
)</f>
        <v>/* 1460 */  { fnDisplayFormatEng,           TM_VALUE,                    "ENG",                                         "ENG",                                         (0 &lt;&lt; TAM_MAX_BITS) |    15, CAT_FNCT | SLS_ENABLED   | US_ENABLED  },</v>
      </c>
    </row>
    <row r="1499" spans="1:1">
      <c r="A1499" s="155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",SOURCE!$R$2-LEN(SOURCE!F1499)+2), "")&amp;"("&amp;
      SUBSTITUTE(TEXT(SOURCE!G1499,"??0"),"  ","")&amp;" &lt;&lt; TAM_MAX_BITS) |"&amp; IF(SOURCE!$S$2-3 &gt;= 0, REPT(" ",SOURCE!$S$2-5+4+1-1-LEN(SUBSTITUTE(SUBSTITUTE(TEXT(SOURCE!H1499,"????0"),"  ","")," ",""))), "")&amp;
      SUBSTITUTE(SUBSTITUTE(TEXT(SOURCE!H1499,"????0"),"  ","")," ","")&amp;","&amp; IF(SOURCE!$T$2-3 &gt;= 0, REPT(" ",SOURCE!$T$2-3-5), "")&amp;
      SOURCE!I1499&amp;" | "&amp; IF(SOURCE!$U$2-LEN(SOURCE!I1499) &gt;= 0, REPT(" ",SOURCE!$U$2-LEN(SOURCE!I1499)), "")&amp;
      SOURCE!J1499&amp;      IF(SOURCE!$V$2-LEN(SOURCE!J1499) &gt;= 0, REPT(" ",SOURCE!$V$2-LEN(SOURCE!J1499)), "")&amp;
  " | "&amp; SOURCE!K1499&amp;      IF(SOURCE!$X$2-LEN(SOURCE!K1499) &gt;= 0, REPT(" ",SOURCE!$X$2-LEN(SOURCE!K1499)), "")&amp;
      "},"&amp;IF(SOURCE!L1499&lt;&gt;"",""&amp;SOURCE!L1499,"")
 )
)
)</f>
        <v>/* 1461 */  { fnEuclideanNorm,              NOPARAM,                     "ENORM",                                       "ENORM",                                       (0 &lt;&lt; TAM_MAX_BITS) |     0, CAT_FNCT | SLS_ENABLED   | US_ENABLED  },</v>
      </c>
    </row>
    <row r="1500" spans="1:1">
      <c r="A1500" s="155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",SOURCE!$R$2-LEN(SOURCE!F1500)+2), "")&amp;"("&amp;
      SUBSTITUTE(TEXT(SOURCE!G1500,"??0"),"  ","")&amp;" &lt;&lt; TAM_MAX_BITS) |"&amp; IF(SOURCE!$S$2-3 &gt;= 0, REPT(" ",SOURCE!$S$2-5+4+1-1-LEN(SUBSTITUTE(SUBSTITUTE(TEXT(SOURCE!H1500,"????0"),"  ","")," ",""))), "")&amp;
      SUBSTITUTE(SUBSTITUTE(TEXT(SOURCE!H1500,"????0"),"  ","")," ","")&amp;","&amp; IF(SOURCE!$T$2-3 &gt;= 0, REPT(" ",SOURCE!$T$2-3-5), "")&amp;
      SOURCE!I1500&amp;" | "&amp; IF(SOURCE!$U$2-LEN(SOURCE!I1500) &gt;= 0, REPT(" ",SOURCE!$U$2-LEN(SOURCE!I1500)), "")&amp;
      SOURCE!J1500&amp;      IF(SOURCE!$V$2-LEN(SOURCE!J1500) &gt;= 0, REPT(" ",SOURCE!$V$2-LEN(SOURCE!J1500)), "")&amp;
  " | "&amp; SOURCE!K1500&amp;      IF(SOURCE!$X$2-LEN(SOURCE!K1500) &gt;= 0, REPT(" ",SOURCE!$X$2-LEN(SOURCE!K1500)), "")&amp;
      "},"&amp;IF(SOURCE!L1500&lt;&gt;"",""&amp;SOURCE!L1500,"")
 )
)
)</f>
        <v>/* 1462 */  { fnRecallMin,                  NOPARAM,                     "RCL" STD_DOWN_ARROW,                          "Min",                                         (0 &lt;&lt; TAM_MAX_BITS) |     0, CAT_FNCT | SLS_ENABLED   | US_ENABLED  },</v>
      </c>
    </row>
    <row r="1501" spans="1:1">
      <c r="A1501" s="155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",SOURCE!$R$2-LEN(SOURCE!F1501)+2), "")&amp;"("&amp;
      SUBSTITUTE(TEXT(SOURCE!G1501,"??0"),"  ","")&amp;" &lt;&lt; TAM_MAX_BITS) |"&amp; IF(SOURCE!$S$2-3 &gt;= 0, REPT(" ",SOURCE!$S$2-5+4+1-1-LEN(SUBSTITUTE(SUBSTITUTE(TEXT(SOURCE!H1501,"????0"),"  ","")," ",""))), "")&amp;
      SUBSTITUTE(SUBSTITUTE(TEXT(SOURCE!H1501,"????0"),"  ","")," ","")&amp;","&amp; IF(SOURCE!$T$2-3 &gt;= 0, REPT(" ",SOURCE!$T$2-3-5), "")&amp;
      SOURCE!I1501&amp;" | "&amp; IF(SOURCE!$U$2-LEN(SOURCE!I1501) &gt;= 0, REPT(" ",SOURCE!$U$2-LEN(SOURCE!I1501)), "")&amp;
      SOURCE!J1501&amp;      IF(SOURCE!$V$2-LEN(SOURCE!J1501) &gt;= 0, REPT(" ",SOURCE!$V$2-LEN(SOURCE!J1501)), "")&amp;
  " | "&amp; SOURCE!K1501&amp;      IF(SOURCE!$X$2-LEN(SOURCE!K1501) &gt;= 0, REPT(" ",SOURCE!$X$2-LEN(SOURCE!K1501)), "")&amp;
      "},"&amp;IF(SOURCE!L1501&lt;&gt;"",""&amp;SOURCE!L1501,"")
 )
)
)</f>
        <v>/* 1463 */  { itemToBeCoded,                NOPARAM,                     "EQ.DEL",                                      "DELETE",                                      (0 &lt;&lt; TAM_MAX_BITS) |     0, CAT_FNCT | SLS_ENABLED   | US_ENABLED  },</v>
      </c>
    </row>
    <row r="1502" spans="1:1">
      <c r="A1502" s="155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",SOURCE!$R$2-LEN(SOURCE!F1502)+2), "")&amp;"("&amp;
      SUBSTITUTE(TEXT(SOURCE!G1502,"??0"),"  ","")&amp;" &lt;&lt; TAM_MAX_BITS) |"&amp; IF(SOURCE!$S$2-3 &gt;= 0, REPT(" ",SOURCE!$S$2-5+4+1-1-LEN(SUBSTITUTE(SUBSTITUTE(TEXT(SOURCE!H1502,"????0"),"  ","")," ",""))), "")&amp;
      SUBSTITUTE(SUBSTITUTE(TEXT(SOURCE!H1502,"????0"),"  ","")," ","")&amp;","&amp; IF(SOURCE!$T$2-3 &gt;= 0, REPT(" ",SOURCE!$T$2-3-5), "")&amp;
      SOURCE!I1502&amp;" | "&amp; IF(SOURCE!$U$2-LEN(SOURCE!I1502) &gt;= 0, REPT(" ",SOURCE!$U$2-LEN(SOURCE!I1502)), "")&amp;
      SOURCE!J1502&amp;      IF(SOURCE!$V$2-LEN(SOURCE!J1502) &gt;= 0, REPT(" ",SOURCE!$V$2-LEN(SOURCE!J1502)), "")&amp;
  " | "&amp; SOURCE!K1502&amp;      IF(SOURCE!$X$2-LEN(SOURCE!K1502) &gt;= 0, REPT(" ",SOURCE!$X$2-LEN(SOURCE!K1502)), "")&amp;
      "},"&amp;IF(SOURCE!L1502&lt;&gt;"",""&amp;SOURCE!L1502,"")
 )
)
)</f>
        <v>/* 1464 */  { itemToBeCoded,                NOPARAM,                     "EQ.EDI",                                      "EDIT",                                        (0 &lt;&lt; TAM_MAX_BITS) |     0, CAT_FNCT | SLS_ENABLED   | US_ENABLED  },</v>
      </c>
    </row>
    <row r="1503" spans="1:1">
      <c r="A1503" s="155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",SOURCE!$R$2-LEN(SOURCE!F1503)+2), "")&amp;"("&amp;
      SUBSTITUTE(TEXT(SOURCE!G1503,"??0"),"  ","")&amp;" &lt;&lt; TAM_MAX_BITS) |"&amp; IF(SOURCE!$S$2-3 &gt;= 0, REPT(" ",SOURCE!$S$2-5+4+1-1-LEN(SUBSTITUTE(SUBSTITUTE(TEXT(SOURCE!H1503,"????0"),"  ","")," ",""))), "")&amp;
      SUBSTITUTE(SUBSTITUTE(TEXT(SOURCE!H1503,"????0"),"  ","")," ","")&amp;","&amp; IF(SOURCE!$T$2-3 &gt;= 0, REPT(" ",SOURCE!$T$2-3-5), "")&amp;
      SOURCE!I1503&amp;" | "&amp; IF(SOURCE!$U$2-LEN(SOURCE!I1503) &gt;= 0, REPT(" ",SOURCE!$U$2-LEN(SOURCE!I1503)), "")&amp;
      SOURCE!J1503&amp;      IF(SOURCE!$V$2-LEN(SOURCE!J1503) &gt;= 0, REPT(" ",SOURCE!$V$2-LEN(SOURCE!J1503)), "")&amp;
  " | "&amp; SOURCE!K1503&amp;      IF(SOURCE!$X$2-LEN(SOURCE!K1503) &gt;= 0, REPT(" ",SOURCE!$X$2-LEN(SOURCE!K1503)), "")&amp;
      "},"&amp;IF(SOURCE!L1503&lt;&gt;"",""&amp;SOURCE!L1503,"")
 )
)
)</f>
        <v>/* 1465 */  { itemToBeCoded,                NOPARAM,                     "EQ.NEW",                                      "NEW",                                         (0 &lt;&lt; TAM_MAX_BITS) |     0, CAT_FNCT | SLS_ENABLED   | US_ENABLED  },</v>
      </c>
    </row>
    <row r="1504" spans="1:1">
      <c r="A1504" s="155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",SOURCE!$R$2-LEN(SOURCE!F1504)+2), "")&amp;"("&amp;
      SUBSTITUTE(TEXT(SOURCE!G1504,"??0"),"  ","")&amp;" &lt;&lt; TAM_MAX_BITS) |"&amp; IF(SOURCE!$S$2-3 &gt;= 0, REPT(" ",SOURCE!$S$2-5+4+1-1-LEN(SUBSTITUTE(SUBSTITUTE(TEXT(SOURCE!H1504,"????0"),"  ","")," ",""))), "")&amp;
      SUBSTITUTE(SUBSTITUTE(TEXT(SOURCE!H1504,"????0"),"  ","")," ","")&amp;","&amp; IF(SOURCE!$T$2-3 &gt;= 0, REPT(" ",SOURCE!$T$2-3-5), "")&amp;
      SOURCE!I1504&amp;" | "&amp; IF(SOURCE!$U$2-LEN(SOURCE!I1504) &gt;= 0, REPT(" ",SOURCE!$U$2-LEN(SOURCE!I1504)), "")&amp;
      SOURCE!J1504&amp;      IF(SOURCE!$V$2-LEN(SOURCE!J1504) &gt;= 0, REPT(" ",SOURCE!$V$2-LEN(SOURCE!J1504)), "")&amp;
  " | "&amp; SOURCE!K1504&amp;      IF(SOURCE!$X$2-LEN(SOURCE!K1504) &gt;= 0, REPT(" ",SOURCE!$X$2-LEN(SOURCE!K1504)), "")&amp;
      "},"&amp;IF(SOURCE!L1504&lt;&gt;"",""&amp;SOURCE!L1504,"")
 )
)
)</f>
        <v>/* 1466 */  { fnErf,                        NOPARAM,                     "erf",                                         "erf",                                         (0 &lt;&lt; TAM_MAX_BITS) |     0, CAT_FNCT | SLS_ENABLED   | US_ENABLED  },</v>
      </c>
    </row>
    <row r="1505" spans="1:1">
      <c r="A1505" s="155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",SOURCE!$R$2-LEN(SOURCE!F1505)+2), "")&amp;"("&amp;
      SUBSTITUTE(TEXT(SOURCE!G1505,"??0"),"  ","")&amp;" &lt;&lt; TAM_MAX_BITS) |"&amp; IF(SOURCE!$S$2-3 &gt;= 0, REPT(" ",SOURCE!$S$2-5+4+1-1-LEN(SUBSTITUTE(SUBSTITUTE(TEXT(SOURCE!H1505,"????0"),"  ","")," ",""))), "")&amp;
      SUBSTITUTE(SUBSTITUTE(TEXT(SOURCE!H1505,"????0"),"  ","")," ","")&amp;","&amp; IF(SOURCE!$T$2-3 &gt;= 0, REPT(" ",SOURCE!$T$2-3-5), "")&amp;
      SOURCE!I1505&amp;" | "&amp; IF(SOURCE!$U$2-LEN(SOURCE!I1505) &gt;= 0, REPT(" ",SOURCE!$U$2-LEN(SOURCE!I1505)), "")&amp;
      SOURCE!J1505&amp;      IF(SOURCE!$V$2-LEN(SOURCE!J1505) &gt;= 0, REPT(" ",SOURCE!$V$2-LEN(SOURCE!J1505)), "")&amp;
  " | "&amp; SOURCE!K1505&amp;      IF(SOURCE!$X$2-LEN(SOURCE!K1505) &gt;= 0, REPT(" ",SOURCE!$X$2-LEN(SOURCE!K1505)), "")&amp;
      "},"&amp;IF(SOURCE!L1505&lt;&gt;"",""&amp;SOURCE!L1505,"")
 )
)
)</f>
        <v>/* 1467 */  { fnErfc,                       NOPARAM,                     "erfc",                                        "erfc",                                        (0 &lt;&lt; TAM_MAX_BITS) |     0, CAT_FNCT | SLS_ENABLED   | US_ENABLED  },</v>
      </c>
    </row>
    <row r="1506" spans="1:1">
      <c r="A1506" s="155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",SOURCE!$R$2-LEN(SOURCE!F1506)+2), "")&amp;"("&amp;
      SUBSTITUTE(TEXT(SOURCE!G1506,"??0"),"  ","")&amp;" &lt;&lt; TAM_MAX_BITS) |"&amp; IF(SOURCE!$S$2-3 &gt;= 0, REPT(" ",SOURCE!$S$2-5+4+1-1-LEN(SUBSTITUTE(SUBSTITUTE(TEXT(SOURCE!H1506,"????0"),"  ","")," ",""))), "")&amp;
      SUBSTITUTE(SUBSTITUTE(TEXT(SOURCE!H1506,"????0"),"  ","")," ","")&amp;","&amp; IF(SOURCE!$T$2-3 &gt;= 0, REPT(" ",SOURCE!$T$2-3-5), "")&amp;
      SOURCE!I1506&amp;" | "&amp; IF(SOURCE!$U$2-LEN(SOURCE!I1506) &gt;= 0, REPT(" ",SOURCE!$U$2-LEN(SOURCE!I1506)), "")&amp;
      SOURCE!J1506&amp;      IF(SOURCE!$V$2-LEN(SOURCE!J1506) &gt;= 0, REPT(" ",SOURCE!$V$2-LEN(SOURCE!J1506)), "")&amp;
  " | "&amp; SOURCE!K1506&amp;      IF(SOURCE!$X$2-LEN(SOURCE!K1506) &gt;= 0, REPT(" ",SOURCE!$X$2-LEN(SOURCE!K1506)), "")&amp;
      "},"&amp;IF(SOURCE!L1506&lt;&gt;"",""&amp;SOURCE!L1506,"")
 )
)
)</f>
        <v>/* 1468 */  { itemToBeCoded,                NOPARAM,                     "ERR",                                         "ERR",                                         (0 &lt;&lt; TAM_MAX_BITS) |     0, CAT_FNCT | SLS_ENABLED   | US_ENABLED  },</v>
      </c>
    </row>
    <row r="1507" spans="1:1">
      <c r="A1507" s="155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",SOURCE!$R$2-LEN(SOURCE!F1507)+2), "")&amp;"("&amp;
      SUBSTITUTE(TEXT(SOURCE!G1507,"??0"),"  ","")&amp;" &lt;&lt; TAM_MAX_BITS) |"&amp; IF(SOURCE!$S$2-3 &gt;= 0, REPT(" ",SOURCE!$S$2-5+4+1-1-LEN(SUBSTITUTE(SUBSTITUTE(TEXT(SOURCE!H1507,"????0"),"  ","")," ",""))), "")&amp;
      SUBSTITUTE(SUBSTITUTE(TEXT(SOURCE!H1507,"????0"),"  ","")," ","")&amp;","&amp; IF(SOURCE!$T$2-3 &gt;= 0, REPT(" ",SOURCE!$T$2-3-5), "")&amp;
      SOURCE!I1507&amp;" | "&amp; IF(SOURCE!$U$2-LEN(SOURCE!I1507) &gt;= 0, REPT(" ",SOURCE!$U$2-LEN(SOURCE!I1507)), "")&amp;
      SOURCE!J1507&amp;      IF(SOURCE!$V$2-LEN(SOURCE!J1507) &gt;= 0, REPT(" ",SOURCE!$V$2-LEN(SOURCE!J1507)), "")&amp;
  " | "&amp; SOURCE!K1507&amp;      IF(SOURCE!$X$2-LEN(SOURCE!K1507) &gt;= 0, REPT(" ",SOURCE!$X$2-LEN(SOURCE!K1507)), "")&amp;
      "},"&amp;IF(SOURCE!L1507&lt;&gt;"",""&amp;SOURCE!L1507,"")
 )
)
)</f>
        <v>/* 1469 */  { itemToBeCoded,                NOPARAM,                     "EXITALL",                                     "EXITall",                                     (0 &lt;&lt; TAM_MAX_BITS) |     0, CAT_FNCT | SLS_ENABLED   | US_ENABLED  },</v>
      </c>
    </row>
    <row r="1508" spans="1:1">
      <c r="A1508" s="155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",SOURCE!$R$2-LEN(SOURCE!F1508)+2), "")&amp;"("&amp;
      SUBSTITUTE(TEXT(SOURCE!G1508,"??0"),"  ","")&amp;" &lt;&lt; TAM_MAX_BITS) |"&amp; IF(SOURCE!$S$2-3 &gt;= 0, REPT(" ",SOURCE!$S$2-5+4+1-1-LEN(SUBSTITUTE(SUBSTITUTE(TEXT(SOURCE!H1508,"????0"),"  ","")," ",""))), "")&amp;
      SUBSTITUTE(SUBSTITUTE(TEXT(SOURCE!H1508,"????0"),"  ","")," ","")&amp;","&amp; IF(SOURCE!$T$2-3 &gt;= 0, REPT(" ",SOURCE!$T$2-3-5), "")&amp;
      SOURCE!I1508&amp;" | "&amp; IF(SOURCE!$U$2-LEN(SOURCE!I1508) &gt;= 0, REPT(" ",SOURCE!$U$2-LEN(SOURCE!I1508)), "")&amp;
      SOURCE!J1508&amp;      IF(SOURCE!$V$2-LEN(SOURCE!J1508) &gt;= 0, REPT(" ",SOURCE!$V$2-LEN(SOURCE!J1508)), "")&amp;
  " | "&amp; SOURCE!K1508&amp;      IF(SOURCE!$X$2-LEN(SOURCE!K1508) &gt;= 0, REPT(" ",SOURCE!$X$2-LEN(SOURCE!K1508)), "")&amp;
      "},"&amp;IF(SOURCE!L1508&lt;&gt;"",""&amp;SOURCE!L1508,"")
 )
)
)</f>
        <v>/* 1470 */  { fnExpt,                       NOPARAM,                     "EXPT",                                        "EXPT",                                        (0 &lt;&lt; TAM_MAX_BITS) |     0, CAT_FNCT | SLS_ENABLED   | US_ENABLED  },</v>
      </c>
    </row>
    <row r="1509" spans="1:1">
      <c r="A1509" s="155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",SOURCE!$R$2-LEN(SOURCE!F1509)+2), "")&amp;"("&amp;
      SUBSTITUTE(TEXT(SOURCE!G1509,"??0"),"  ","")&amp;" &lt;&lt; TAM_MAX_BITS) |"&amp; IF(SOURCE!$S$2-3 &gt;= 0, REPT(" ",SOURCE!$S$2-5+4+1-1-LEN(SUBSTITUTE(SUBSTITUTE(TEXT(SOURCE!H1509,"????0"),"  ","")," ",""))), "")&amp;
      SUBSTITUTE(SUBSTITUTE(TEXT(SOURCE!H1509,"????0"),"  ","")," ","")&amp;","&amp; IF(SOURCE!$T$2-3 &gt;= 0, REPT(" ",SOURCE!$T$2-3-5), "")&amp;
      SOURCE!I1509&amp;" | "&amp; IF(SOURCE!$U$2-LEN(SOURCE!I1509) &gt;= 0, REPT(" ",SOURCE!$U$2-LEN(SOURCE!I1509)), "")&amp;
      SOURCE!J1509&amp;      IF(SOURCE!$V$2-LEN(SOURCE!J1509) &gt;= 0, REPT(" ",SOURCE!$V$2-LEN(SOURCE!J1509)), "")&amp;
  " | "&amp; SOURCE!K1509&amp;      IF(SOURCE!$X$2-LEN(SOURCE!K1509) &gt;= 0, REPT(" ",SOURCE!$X$2-LEN(SOURCE!K1509)), "")&amp;
      "},"&amp;IF(SOURCE!L1509&lt;&gt;"",""&amp;SOURCE!L1509,"")
 )
)
)</f>
        <v>/* 1471 */  { fnGetFirstGregorianDay,       NOPARAM,                     "J/G?",                                        "J/G?",                                        (0 &lt;&lt; TAM_MAX_BITS) |     0, CAT_FNCT | SLS_ENABLED   | US_ENABLED  },</v>
      </c>
    </row>
    <row r="1510" spans="1:1">
      <c r="A1510" s="155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",SOURCE!$R$2-LEN(SOURCE!F1510)+2), "")&amp;"("&amp;
      SUBSTITUTE(TEXT(SOURCE!G1510,"??0"),"  ","")&amp;" &lt;&lt; TAM_MAX_BITS) |"&amp; IF(SOURCE!$S$2-3 &gt;= 0, REPT(" ",SOURCE!$S$2-5+4+1-1-LEN(SUBSTITUTE(SUBSTITUTE(TEXT(SOURCE!H1510,"????0"),"  ","")," ",""))), "")&amp;
      SUBSTITUTE(SUBSTITUTE(TEXT(SOURCE!H1510,"????0"),"  ","")," ","")&amp;","&amp; IF(SOURCE!$T$2-3 &gt;= 0, REPT(" ",SOURCE!$T$2-3-5), "")&amp;
      SOURCE!I1510&amp;" | "&amp; IF(SOURCE!$U$2-LEN(SOURCE!I1510) &gt;= 0, REPT(" ",SOURCE!$U$2-LEN(SOURCE!I1510)), "")&amp;
      SOURCE!J1510&amp;      IF(SOURCE!$V$2-LEN(SOURCE!J1510) &gt;= 0, REPT(" ",SOURCE!$V$2-LEN(SOURCE!J1510)), "")&amp;
  " | "&amp; SOURCE!K1510&amp;      IF(SOURCE!$X$2-LEN(SOURCE!K1510) &gt;= 0, REPT(" ",SOURCE!$X$2-LEN(SOURCE!K1510)), "")&amp;
      "},"&amp;IF(SOURCE!L1510&lt;&gt;"",""&amp;SOURCE!L1510,"")
 )
)
)</f>
        <v>/* 1472 */  { fnFib,                        NOPARAM,                     "FIB",                                         "FIB",                                         (0 &lt;&lt; TAM_MAX_BITS) |     0, CAT_FNCT | SLS_ENABLED   | US_ENABLED  },</v>
      </c>
    </row>
    <row r="1511" spans="1:1">
      <c r="A1511" s="155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",SOURCE!$R$2-LEN(SOURCE!F1511)+2), "")&amp;"("&amp;
      SUBSTITUTE(TEXT(SOURCE!G1511,"??0"),"  ","")&amp;" &lt;&lt; TAM_MAX_BITS) |"&amp; IF(SOURCE!$S$2-3 &gt;= 0, REPT(" ",SOURCE!$S$2-5+4+1-1-LEN(SUBSTITUTE(SUBSTITUTE(TEXT(SOURCE!H1511,"????0"),"  ","")," ",""))), "")&amp;
      SUBSTITUTE(SUBSTITUTE(TEXT(SOURCE!H1511,"????0"),"  ","")," ","")&amp;","&amp; IF(SOURCE!$T$2-3 &gt;= 0, REPT(" ",SOURCE!$T$2-3-5), "")&amp;
      SOURCE!I1511&amp;" | "&amp; IF(SOURCE!$U$2-LEN(SOURCE!I1511) &gt;= 0, REPT(" ",SOURCE!$U$2-LEN(SOURCE!I1511)), "")&amp;
      SOURCE!J1511&amp;      IF(SOURCE!$V$2-LEN(SOURCE!J1511) &gt;= 0, REPT(" ",SOURCE!$V$2-LEN(SOURCE!J1511)), "")&amp;
  " | "&amp; SOURCE!K1511&amp;      IF(SOURCE!$X$2-LEN(SOURCE!K1511) &gt;= 0, REPT(" ",SOURCE!$X$2-LEN(SOURCE!K1511)), "")&amp;
      "},"&amp;IF(SOURCE!L1511&lt;&gt;"",""&amp;SOURCE!L1511,"")
 )
)
)</f>
        <v>/* 1473 */  { fnDisplayFormatFix,           TM_VALUE,                    "FIX",                                         "FIX",                                         (0 &lt;&lt; TAM_MAX_BITS) |    15, CAT_FNCT | SLS_ENABLED   | US_ENABLED  },</v>
      </c>
    </row>
    <row r="1512" spans="1:1">
      <c r="A1512" s="155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",SOURCE!$R$2-LEN(SOURCE!F1512)+2), "")&amp;"("&amp;
      SUBSTITUTE(TEXT(SOURCE!G1512,"??0"),"  ","")&amp;" &lt;&lt; TAM_MAX_BITS) |"&amp; IF(SOURCE!$S$2-3 &gt;= 0, REPT(" ",SOURCE!$S$2-5+4+1-1-LEN(SUBSTITUTE(SUBSTITUTE(TEXT(SOURCE!H1512,"????0"),"  ","")," ",""))), "")&amp;
      SUBSTITUTE(SUBSTITUTE(TEXT(SOURCE!H1512,"????0"),"  ","")," ","")&amp;","&amp; IF(SOURCE!$T$2-3 &gt;= 0, REPT(" ",SOURCE!$T$2-3-5), "")&amp;
      SOURCE!I1512&amp;" | "&amp; IF(SOURCE!$U$2-LEN(SOURCE!I1512) &gt;= 0, REPT(" ",SOURCE!$U$2-LEN(SOURCE!I1512)), "")&amp;
      SOURCE!J1512&amp;      IF(SOURCE!$V$2-LEN(SOURCE!J1512) &gt;= 0, REPT(" ",SOURCE!$V$2-LEN(SOURCE!J1512)), "")&amp;
  " | "&amp; SOURCE!K1512&amp;      IF(SOURCE!$X$2-LEN(SOURCE!K1512) &gt;= 0, REPT(" ",SOURCE!$X$2-LEN(SOURCE!K1512)), "")&amp;
      "},"&amp;IF(SOURCE!L1512&lt;&gt;"",""&amp;SOURCE!L1512,"")
 )
)
)</f>
        <v>/* 1474 */  { fnFreeFlashMemory,            NOPARAM,                     "FLASH?",                                      "FLASH?",                                      (0 &lt;&lt; TAM_MAX_BITS) |     0, CAT_FNCT | SLS_ENABLED   | US_ENABLED  },</v>
      </c>
    </row>
    <row r="1513" spans="1:1">
      <c r="A1513" s="155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",SOURCE!$R$2-LEN(SOURCE!F1513)+2), "")&amp;"("&amp;
      SUBSTITUTE(TEXT(SOURCE!G1513,"??0"),"  ","")&amp;" &lt;&lt; TAM_MAX_BITS) |"&amp; IF(SOURCE!$S$2-3 &gt;= 0, REPT(" ",SOURCE!$S$2-5+4+1-1-LEN(SUBSTITUTE(SUBSTITUTE(TEXT(SOURCE!H1513,"????0"),"  ","")," ",""))), "")&amp;
      SUBSTITUTE(SUBSTITUTE(TEXT(SOURCE!H1513,"????0"),"  ","")," ","")&amp;","&amp; IF(SOURCE!$T$2-3 &gt;= 0, REPT(" ",SOURCE!$T$2-3-5), "")&amp;
      SOURCE!I1513&amp;" | "&amp; IF(SOURCE!$U$2-LEN(SOURCE!I1513) &gt;= 0, REPT(" ",SOURCE!$U$2-LEN(SOURCE!I1513)), "")&amp;
      SOURCE!J1513&amp;      IF(SOURCE!$V$2-LEN(SOURCE!J1513) &gt;= 0, REPT(" ",SOURCE!$V$2-LEN(SOURCE!J1513)), "")&amp;
  " | "&amp; SOURCE!K1513&amp;      IF(SOURCE!$X$2-LEN(SOURCE!K1513) &gt;= 0, REPT(" ",SOURCE!$X$2-LEN(SOURCE!K1513)), "")&amp;
      "},"&amp;IF(SOURCE!L1513&lt;&gt;"",""&amp;SOURCE!L1513,"")
 )
)
)</f>
        <v>/* 1475 */  { itemToBeCoded,                NOPARAM,                     "f'(x)",                                       "f'(x)",                                       (0 &lt;&lt; TAM_MAX_BITS) |     0, CAT_FNCT | SLS_ENABLED   | US_ENABLED  },</v>
      </c>
    </row>
    <row r="1514" spans="1:1">
      <c r="A1514" s="155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",SOURCE!$R$2-LEN(SOURCE!F1514)+2), "")&amp;"("&amp;
      SUBSTITUTE(TEXT(SOURCE!G1514,"??0"),"  ","")&amp;" &lt;&lt; TAM_MAX_BITS) |"&amp; IF(SOURCE!$S$2-3 &gt;= 0, REPT(" ",SOURCE!$S$2-5+4+1-1-LEN(SUBSTITUTE(SUBSTITUTE(TEXT(SOURCE!H1514,"????0"),"  ","")," ",""))), "")&amp;
      SUBSTITUTE(SUBSTITUTE(TEXT(SOURCE!H1514,"????0"),"  ","")," ","")&amp;","&amp; IF(SOURCE!$T$2-3 &gt;= 0, REPT(" ",SOURCE!$T$2-3-5), "")&amp;
      SOURCE!I1514&amp;" | "&amp; IF(SOURCE!$U$2-LEN(SOURCE!I1514) &gt;= 0, REPT(" ",SOURCE!$U$2-LEN(SOURCE!I1514)), "")&amp;
      SOURCE!J1514&amp;      IF(SOURCE!$V$2-LEN(SOURCE!J1514) &gt;= 0, REPT(" ",SOURCE!$V$2-LEN(SOURCE!J1514)), "")&amp;
  " | "&amp; SOURCE!K1514&amp;      IF(SOURCE!$X$2-LEN(SOURCE!K1514) &gt;= 0, REPT(" ",SOURCE!$X$2-LEN(SOURCE!K1514)), "")&amp;
      "},"&amp;IF(SOURCE!L1514&lt;&gt;"",""&amp;SOURCE!L1514,"")
 )
)
)</f>
        <v>/* 1476 */  { itemToBeCoded,                NOPARAM,                     "f\"(x)",                                      "f\"(x)",                                      (0 &lt;&lt; TAM_MAX_BITS) |     0, CAT_FNCT | SLS_ENABLED   | US_ENABLED  },</v>
      </c>
    </row>
    <row r="1515" spans="1:1">
      <c r="A1515" s="155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",SOURCE!$R$2-LEN(SOURCE!F1515)+2), "")&amp;"("&amp;
      SUBSTITUTE(TEXT(SOURCE!G1515,"??0"),"  ","")&amp;" &lt;&lt; TAM_MAX_BITS) |"&amp; IF(SOURCE!$S$2-3 &gt;= 0, REPT(" ",SOURCE!$S$2-5+4+1-1-LEN(SUBSTITUTE(SUBSTITUTE(TEXT(SOURCE!H1515,"????0"),"  ","")," ",""))), "")&amp;
      SUBSTITUTE(SUBSTITUTE(TEXT(SOURCE!H1515,"????0"),"  ","")," ","")&amp;","&amp; IF(SOURCE!$T$2-3 &gt;= 0, REPT(" ",SOURCE!$T$2-3-5), "")&amp;
      SOURCE!I1515&amp;" | "&amp; IF(SOURCE!$U$2-LEN(SOURCE!I1515) &gt;= 0, REPT(" ",SOURCE!$U$2-LEN(SOURCE!I1515)), "")&amp;
      SOURCE!J1515&amp;      IF(SOURCE!$V$2-LEN(SOURCE!J1515) &gt;= 0, REPT(" ",SOURCE!$V$2-LEN(SOURCE!J1515)), "")&amp;
  " | "&amp; SOURCE!K1515&amp;      IF(SOURCE!$X$2-LEN(SOURCE!K1515) &gt;= 0, REPT(" ",SOURCE!$X$2-LEN(SOURCE!K1515)), "")&amp;
      "},"&amp;IF(SOURCE!L1515&lt;&gt;"",""&amp;SOURCE!L1515,"")
 )
)
)</f>
        <v>/* 1477 */  { fnDisplayFormatGap,           TM_VALUE,                    "GAP",                                         "GAP",                                         (0 &lt;&lt; TAM_MAX_BITS) |    15, CAT_FNCT | SLS_ENABLED   | US_ENABLED  },</v>
      </c>
    </row>
    <row r="1516" spans="1:1">
      <c r="A1516" s="155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",SOURCE!$R$2-LEN(SOURCE!F1516)+2), "")&amp;"("&amp;
      SUBSTITUTE(TEXT(SOURCE!G1516,"??0"),"  ","")&amp;" &lt;&lt; TAM_MAX_BITS) |"&amp; IF(SOURCE!$S$2-3 &gt;= 0, REPT(" ",SOURCE!$S$2-5+4+1-1-LEN(SUBSTITUTE(SUBSTITUTE(TEXT(SOURCE!H1516,"????0"),"  ","")," ",""))), "")&amp;
      SUBSTITUTE(SUBSTITUTE(TEXT(SOURCE!H1516,"????0"),"  ","")," ","")&amp;","&amp; IF(SOURCE!$T$2-3 &gt;= 0, REPT(" ",SOURCE!$T$2-3-5), "")&amp;
      SOURCE!I1516&amp;" | "&amp; IF(SOURCE!$U$2-LEN(SOURCE!I1516) &gt;= 0, REPT(" ",SOURCE!$U$2-LEN(SOURCE!I1516)), "")&amp;
      SOURCE!J1516&amp;      IF(SOURCE!$V$2-LEN(SOURCE!J1516) &gt;= 0, REPT(" ",SOURCE!$V$2-LEN(SOURCE!J1516)), "")&amp;
  " | "&amp; SOURCE!K1516&amp;      IF(SOURCE!$X$2-LEN(SOURCE!K1516) &gt;= 0, REPT(" ",SOURCE!$X$2-LEN(SOURCE!K1516)), "")&amp;
      "},"&amp;IF(SOURCE!L1516&lt;&gt;"",""&amp;SOURCE!L1516,"")
 )
)
)</f>
        <v>/* 1478 */  { fnGd,                         NOPARAM,                     "g" STD_SUB_d,                                 "g" STD_SUB_d,                                 (0 &lt;&lt; TAM_MAX_BITS) |     0, CAT_FNCT | SLS_ENABLED   | US_ENABLED  },</v>
      </c>
    </row>
    <row r="1517" spans="1:1">
      <c r="A1517" s="155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",SOURCE!$R$2-LEN(SOURCE!F1517)+2), "")&amp;"("&amp;
      SUBSTITUTE(TEXT(SOURCE!G1517,"??0"),"  ","")&amp;" &lt;&lt; TAM_MAX_BITS) |"&amp; IF(SOURCE!$S$2-3 &gt;= 0, REPT(" ",SOURCE!$S$2-5+4+1-1-LEN(SUBSTITUTE(SUBSTITUTE(TEXT(SOURCE!H1517,"????0"),"  ","")," ",""))), "")&amp;
      SUBSTITUTE(SUBSTITUTE(TEXT(SOURCE!H1517,"????0"),"  ","")," ","")&amp;","&amp; IF(SOURCE!$T$2-3 &gt;= 0, REPT(" ",SOURCE!$T$2-3-5), "")&amp;
      SOURCE!I1517&amp;" | "&amp; IF(SOURCE!$U$2-LEN(SOURCE!I1517) &gt;= 0, REPT(" ",SOURCE!$U$2-LEN(SOURCE!I1517)), "")&amp;
      SOURCE!J1517&amp;      IF(SOURCE!$V$2-LEN(SOURCE!J1517) &gt;= 0, REPT(" ",SOURCE!$V$2-LEN(SOURCE!J1517)), "")&amp;
  " | "&amp; SOURCE!K1517&amp;      IF(SOURCE!$X$2-LEN(SOURCE!K1517) &gt;= 0, REPT(" ",SOURCE!$X$2-LEN(SOURCE!K1517)), "")&amp;
      "},"&amp;IF(SOURCE!L1517&lt;&gt;"",""&amp;SOURCE!L1517,"")
 )
)
)</f>
        <v>/* 1479 */  { fnInvGd,                      NOPARAM,                     "g" STD_SUB_d STD_SUP_MINUS_1,                 "g" STD_SUB_d STD_SUP_MINUS_1,                 (0 &lt;&lt; TAM_MAX_BITS) |     0, CAT_FNCT | SLS_ENABLED   | US_ENABLED  },</v>
      </c>
    </row>
    <row r="1518" spans="1:1">
      <c r="A1518" s="155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",SOURCE!$R$2-LEN(SOURCE!F1518)+2), "")&amp;"("&amp;
      SUBSTITUTE(TEXT(SOURCE!G1518,"??0"),"  ","")&amp;" &lt;&lt; TAM_MAX_BITS) |"&amp; IF(SOURCE!$S$2-3 &gt;= 0, REPT(" ",SOURCE!$S$2-5+4+1-1-LEN(SUBSTITUTE(SUBSTITUTE(TEXT(SOURCE!H1518,"????0"),"  ","")," ",""))), "")&amp;
      SUBSTITUTE(SUBSTITUTE(TEXT(SOURCE!H1518,"????0"),"  ","")," ","")&amp;","&amp; IF(SOURCE!$T$2-3 &gt;= 0, REPT(" ",SOURCE!$T$2-3-5), "")&amp;
      SOURCE!I1518&amp;" | "&amp; IF(SOURCE!$U$2-LEN(SOURCE!I1518) &gt;= 0, REPT(" ",SOURCE!$U$2-LEN(SOURCE!I1518)), "")&amp;
      SOURCE!J1518&amp;      IF(SOURCE!$V$2-LEN(SOURCE!J1518) &gt;= 0, REPT(" ",SOURCE!$V$2-LEN(SOURCE!J1518)), "")&amp;
  " | "&amp; SOURCE!K1518&amp;      IF(SOURCE!$X$2-LEN(SOURCE!K1518) &gt;= 0, REPT(" ",SOURCE!$X$2-LEN(SOURCE!K1518)), "")&amp;
      "},"&amp;IF(SOURCE!L1518&lt;&gt;"",""&amp;SOURCE!L1518,"")
 )
)
)</f>
        <v>/* 1480 */  { fnAngularMode,                amGrad,                      "GRAD",                                        "GRAD",                                        (0 &lt;&lt; TAM_MAX_BITS) |     0, CAT_FNCT | SLS_ENABLED   | US_ENABLED  },</v>
      </c>
    </row>
    <row r="1519" spans="1:1">
      <c r="A1519" s="155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",SOURCE!$R$2-LEN(SOURCE!F1519)+2), "")&amp;"("&amp;
      SUBSTITUTE(TEXT(SOURCE!G1519,"??0"),"  ","")&amp;" &lt;&lt; TAM_MAX_BITS) |"&amp; IF(SOURCE!$S$2-3 &gt;= 0, REPT(" ",SOURCE!$S$2-5+4+1-1-LEN(SUBSTITUTE(SUBSTITUTE(TEXT(SOURCE!H1519,"????0"),"  ","")," ",""))), "")&amp;
      SUBSTITUTE(SUBSTITUTE(TEXT(SOURCE!H1519,"????0"),"  ","")," ","")&amp;","&amp; IF(SOURCE!$T$2-3 &gt;= 0, REPT(" ",SOURCE!$T$2-3-5), "")&amp;
      SOURCE!I1519&amp;" | "&amp; IF(SOURCE!$U$2-LEN(SOURCE!I1519) &gt;= 0, REPT(" ",SOURCE!$U$2-LEN(SOURCE!I1519)), "")&amp;
      SOURCE!J1519&amp;      IF(SOURCE!$V$2-LEN(SOURCE!J1519) &gt;= 0, REPT(" ",SOURCE!$V$2-LEN(SOURCE!J1519)), "")&amp;
  " | "&amp; SOURCE!K1519&amp;      IF(SOURCE!$X$2-LEN(SOURCE!K1519) &gt;= 0, REPT(" ",SOURCE!$X$2-LEN(SOURCE!K1519)), "")&amp;
      "},"&amp;IF(SOURCE!L1519&lt;&gt;"",""&amp;SOURCE!L1519,"")
 )
)
)</f>
        <v>/* 1481 */  { fnCvtToCurrentAngularMode,    amGrad,                      "GRAD" STD_RIGHT_ARROW,                        "GRAD" STD_RIGHT_ARROW,                        (0 &lt;&lt; TAM_MAX_BITS) |     0, CAT_FNCT | SLS_ENABLED   | US_ENABLED  },</v>
      </c>
    </row>
    <row r="1520" spans="1:1">
      <c r="A1520" s="155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",SOURCE!$R$2-LEN(SOURCE!F1520)+2), "")&amp;"("&amp;
      SUBSTITUTE(TEXT(SOURCE!G1520,"??0"),"  ","")&amp;" &lt;&lt; TAM_MAX_BITS) |"&amp; IF(SOURCE!$S$2-3 &gt;= 0, REPT(" ",SOURCE!$S$2-5+4+1-1-LEN(SUBSTITUTE(SUBSTITUTE(TEXT(SOURCE!H1520,"????0"),"  ","")," ",""))), "")&amp;
      SUBSTITUTE(SUBSTITUTE(TEXT(SOURCE!H1520,"????0"),"  ","")," ","")&amp;","&amp; IF(SOURCE!$T$2-3 &gt;= 0, REPT(" ",SOURCE!$T$2-3-5), "")&amp;
      SOURCE!I1520&amp;" | "&amp; IF(SOURCE!$U$2-LEN(SOURCE!I1520) &gt;= 0, REPT(" ",SOURCE!$U$2-LEN(SOURCE!I1520)), "")&amp;
      SOURCE!J1520&amp;      IF(SOURCE!$V$2-LEN(SOURCE!J1520) &gt;= 0, REPT(" ",SOURCE!$V$2-LEN(SOURCE!J1520)), "")&amp;
  " | "&amp; SOURCE!K1520&amp;      IF(SOURCE!$X$2-LEN(SOURCE!K1520) &gt;= 0, REPT(" ",SOURCE!$X$2-LEN(SOURCE!K1520)), "")&amp;
      "},"&amp;IF(SOURCE!L1520&lt;&gt;"",""&amp;SOURCE!L1520,"")
 )
)
)</f>
        <v>/* 1482 */  { fnGotoDot,                    NOPARAM,                     "GTO.",                                        "GTO.",                                        (0 &lt;&lt; TAM_MAX_BITS) | 16383, CAT_FNCT | SLS_ENABLED   | US_CANCEL   },</v>
      </c>
    </row>
    <row r="1521" spans="1:1">
      <c r="A1521" s="155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",SOURCE!$R$2-LEN(SOURCE!F1521)+2), "")&amp;"("&amp;
      SUBSTITUTE(TEXT(SOURCE!G1521,"??0"),"  ","")&amp;" &lt;&lt; TAM_MAX_BITS) |"&amp; IF(SOURCE!$S$2-3 &gt;= 0, REPT(" ",SOURCE!$S$2-5+4+1-1-LEN(SUBSTITUTE(SUBSTITUTE(TEXT(SOURCE!H1521,"????0"),"  ","")," ",""))), "")&amp;
      SUBSTITUTE(SUBSTITUTE(TEXT(SOURCE!H1521,"????0"),"  ","")," ","")&amp;","&amp; IF(SOURCE!$T$2-3 &gt;= 0, REPT(" ",SOURCE!$T$2-3-5), "")&amp;
      SOURCE!I1521&amp;" | "&amp; IF(SOURCE!$U$2-LEN(SOURCE!I1521) &gt;= 0, REPT(" ",SOURCE!$U$2-LEN(SOURCE!I1521)), "")&amp;
      SOURCE!J1521&amp;      IF(SOURCE!$V$2-LEN(SOURCE!J1521) &gt;= 0, REPT(" ",SOURCE!$V$2-LEN(SOURCE!J1521)), "")&amp;
  " | "&amp; SOURCE!K1521&amp;      IF(SOURCE!$X$2-LEN(SOURCE!K1521) &gt;= 0, REPT(" ",SOURCE!$X$2-LEN(SOURCE!K1521)), "")&amp;
      "},"&amp;IF(SOURCE!L1521&lt;&gt;"",""&amp;SOURCE!L1521,"")
 )
)
)</f>
        <v>/* 1483 */  { fnHermite,                    NOPARAM,                     "H" STD_SUB_n,                                 "H" STD_SUB_n,                                 (0 &lt;&lt; TAM_MAX_BITS) |     0, CAT_FNCT | SLS_ENABLED   | US_ENABLED  },</v>
      </c>
    </row>
    <row r="1522" spans="1:1">
      <c r="A1522" s="155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",SOURCE!$R$2-LEN(SOURCE!F1522)+2), "")&amp;"("&amp;
      SUBSTITUTE(TEXT(SOURCE!G1522,"??0"),"  ","")&amp;" &lt;&lt; TAM_MAX_BITS) |"&amp; IF(SOURCE!$S$2-3 &gt;= 0, REPT(" ",SOURCE!$S$2-5+4+1-1-LEN(SUBSTITUTE(SUBSTITUTE(TEXT(SOURCE!H1522,"????0"),"  ","")," ",""))), "")&amp;
      SUBSTITUTE(SUBSTITUTE(TEXT(SOURCE!H1522,"????0"),"  ","")," ","")&amp;","&amp; IF(SOURCE!$T$2-3 &gt;= 0, REPT(" ",SOURCE!$T$2-3-5), "")&amp;
      SOURCE!I1522&amp;" | "&amp; IF(SOURCE!$U$2-LEN(SOURCE!I1522) &gt;= 0, REPT(" ",SOURCE!$U$2-LEN(SOURCE!I1522)), "")&amp;
      SOURCE!J1522&amp;      IF(SOURCE!$V$2-LEN(SOURCE!J1522) &gt;= 0, REPT(" ",SOURCE!$V$2-LEN(SOURCE!J1522)), "")&amp;
  " | "&amp; SOURCE!K1522&amp;      IF(SOURCE!$X$2-LEN(SOURCE!K1522) &gt;= 0, REPT(" ",SOURCE!$X$2-LEN(SOURCE!K1522)), "")&amp;
      "},"&amp;IF(SOURCE!L1522&lt;&gt;"",""&amp;SOURCE!L1522,"")
 )
)
)</f>
        <v>/* 1484 */  { fnHermiteP,                   NOPARAM,                     "H" STD_SUB_n STD_SUB_P,                       "H" STD_SUB_n STD_SUB_P,                       (0 &lt;&lt; TAM_MAX_BITS) |     0, CAT_FNCT | SLS_ENABLED   | US_ENABLED  },</v>
      </c>
    </row>
    <row r="1523" spans="1:1">
      <c r="A1523" s="155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",SOURCE!$R$2-LEN(SOURCE!F1523)+2), "")&amp;"("&amp;
      SUBSTITUTE(TEXT(SOURCE!G1523,"??0"),"  ","")&amp;" &lt;&lt; TAM_MAX_BITS) |"&amp; IF(SOURCE!$S$2-3 &gt;= 0, REPT(" ",SOURCE!$S$2-5+4+1-1-LEN(SUBSTITUTE(SUBSTITUTE(TEXT(SOURCE!H1523,"????0"),"  ","")," ",""))), "")&amp;
      SUBSTITUTE(SUBSTITUTE(TEXT(SOURCE!H1523,"????0"),"  ","")," ","")&amp;","&amp; IF(SOURCE!$T$2-3 &gt;= 0, REPT(" ",SOURCE!$T$2-3-5), "")&amp;
      SOURCE!I1523&amp;" | "&amp; IF(SOURCE!$U$2-LEN(SOURCE!I1523) &gt;= 0, REPT(" ",SOURCE!$U$2-LEN(SOURCE!I1523)), "")&amp;
      SOURCE!J1523&amp;      IF(SOURCE!$V$2-LEN(SOURCE!J1523) &gt;= 0, REPT(" ",SOURCE!$V$2-LEN(SOURCE!J1523)), "")&amp;
  " | "&amp; SOURCE!K1523&amp;      IF(SOURCE!$X$2-LEN(SOURCE!K1523) &gt;= 0, REPT(" ",SOURCE!$X$2-LEN(SOURCE!K1523)), "")&amp;
      "},"&amp;IF(SOURCE!L1523&lt;&gt;"",""&amp;SOURCE!L1523,"")
 )
)
)</f>
        <v>/* 1485 */  { fnImaginaryPart,              NOPARAM,                     "Im",                                          "Im",                                          (0 &lt;&lt; TAM_MAX_BITS) |     0, CAT_FNCT | SLS_ENABLED   | US_ENABLED  },</v>
      </c>
    </row>
    <row r="1524" spans="1:1">
      <c r="A1524" s="155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",SOURCE!$R$2-LEN(SOURCE!F1524)+2), "")&amp;"("&amp;
      SUBSTITUTE(TEXT(SOURCE!G1524,"??0"),"  ","")&amp;" &lt;&lt; TAM_MAX_BITS) |"&amp; IF(SOURCE!$S$2-3 &gt;= 0, REPT(" ",SOURCE!$S$2-5+4+1-1-LEN(SUBSTITUTE(SUBSTITUTE(TEXT(SOURCE!H1524,"????0"),"  ","")," ",""))), "")&amp;
      SUBSTITUTE(SUBSTITUTE(TEXT(SOURCE!H1524,"????0"),"  ","")," ","")&amp;","&amp; IF(SOURCE!$T$2-3 &gt;= 0, REPT(" ",SOURCE!$T$2-3-5), "")&amp;
      SOURCE!I1524&amp;" | "&amp; IF(SOURCE!$U$2-LEN(SOURCE!I1524) &gt;= 0, REPT(" ",SOURCE!$U$2-LEN(SOURCE!I1524)), "")&amp;
      SOURCE!J1524&amp;      IF(SOURCE!$V$2-LEN(SOURCE!J1524) &gt;= 0, REPT(" ",SOURCE!$V$2-LEN(SOURCE!J1524)), "")&amp;
  " | "&amp; SOURCE!K1524&amp;      IF(SOURCE!$X$2-LEN(SOURCE!K1524) &gt;= 0, REPT(" ",SOURCE!$X$2-LEN(SOURCE!K1524)), "")&amp;
      "},"&amp;IF(SOURCE!L1524&lt;&gt;"",""&amp;SOURCE!L1524,"")
 )
)
)</f>
        <v>/* 1486 */  { fnIndexMatrix,                TM_REGISTER,                 "INDEX",                                       "INDEX",                                       (0 &lt;&lt; TAM_MAX_BITS) |    99, CAT_FNCT | SLS_UNCHANGED | US_ENABLED  },</v>
      </c>
    </row>
    <row r="1525" spans="1:1">
      <c r="A1525" s="155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",SOURCE!$R$2-LEN(SOURCE!F1525)+2), "")&amp;"("&amp;
      SUBSTITUTE(TEXT(SOURCE!G1525,"??0"),"  ","")&amp;" &lt;&lt; TAM_MAX_BITS) |"&amp; IF(SOURCE!$S$2-3 &gt;= 0, REPT(" ",SOURCE!$S$2-5+4+1-1-LEN(SUBSTITUTE(SUBSTITUTE(TEXT(SOURCE!H1525,"????0"),"  ","")," ",""))), "")&amp;
      SUBSTITUTE(SUBSTITUTE(TEXT(SOURCE!H1525,"????0"),"  ","")," ","")&amp;","&amp; IF(SOURCE!$T$2-3 &gt;= 0, REPT(" ",SOURCE!$T$2-3-5), "")&amp;
      SOURCE!I1525&amp;" | "&amp; IF(SOURCE!$U$2-LEN(SOURCE!I1525) &gt;= 0, REPT(" ",SOURCE!$U$2-LEN(SOURCE!I1525)), "")&amp;
      SOURCE!J1525&amp;      IF(SOURCE!$V$2-LEN(SOURCE!J1525) &gt;= 0, REPT(" ",SOURCE!$V$2-LEN(SOURCE!J1525)), "")&amp;
  " | "&amp; SOURCE!K1525&amp;      IF(SOURCE!$X$2-LEN(SOURCE!K1525) &gt;= 0, REPT(" ",SOURCE!$X$2-LEN(SOURCE!K1525)), "")&amp;
      "},"&amp;IF(SOURCE!L1525&lt;&gt;"",""&amp;SOURCE!L1525,"")
 )
)
)</f>
        <v>/* 1487 */  { fnIxyz,                       NOPARAM,                     "I" STD_SUB_x STD_SUB_y STD_SUB_z,             "I" STD_SUB_x STD_SUB_y STD_SUB_z,             (0 &lt;&lt; TAM_MAX_BITS) |     0, CAT_FNCT | SLS_ENABLED   | US_ENABLED  },</v>
      </c>
    </row>
    <row r="1526" spans="1:1">
      <c r="A1526" s="155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",SOURCE!$R$2-LEN(SOURCE!F1526)+2), "")&amp;"("&amp;
      SUBSTITUTE(TEXT(SOURCE!G1526,"??0"),"  ","")&amp;" &lt;&lt; TAM_MAX_BITS) |"&amp; IF(SOURCE!$S$2-3 &gt;= 0, REPT(" ",SOURCE!$S$2-5+4+1-1-LEN(SUBSTITUTE(SUBSTITUTE(TEXT(SOURCE!H1526,"????0"),"  ","")," ",""))), "")&amp;
      SUBSTITUTE(SUBSTITUTE(TEXT(SOURCE!H1526,"????0"),"  ","")," ","")&amp;","&amp; IF(SOURCE!$T$2-3 &gt;= 0, REPT(" ",SOURCE!$T$2-3-5), "")&amp;
      SOURCE!I1526&amp;" | "&amp; IF(SOURCE!$U$2-LEN(SOURCE!I1526) &gt;= 0, REPT(" ",SOURCE!$U$2-LEN(SOURCE!I1526)), "")&amp;
      SOURCE!J1526&amp;      IF(SOURCE!$V$2-LEN(SOURCE!J1526) &gt;= 0, REPT(" ",SOURCE!$V$2-LEN(SOURCE!J1526)), "")&amp;
  " | "&amp; SOURCE!K1526&amp;      IF(SOURCE!$X$2-LEN(SOURCE!K1526) &gt;= 0, REPT(" ",SOURCE!$X$2-LEN(SOURCE!K1526)), "")&amp;
      "},"&amp;IF(SOURCE!L1526&lt;&gt;"",""&amp;SOURCE!L1526,"")
 )
)
)</f>
        <v>/* 1488 */  { fnGammaP,                     NOPARAM,                     "I" STD_GAMMA STD_SUB_p,                       "I" STD_GAMMA STD_SUB_p,                       (0 &lt;&lt; TAM_MAX_BITS) |     0, CAT_FNCT | SLS_ENABLED   | US_ENABLED  },</v>
      </c>
    </row>
    <row r="1527" spans="1:1">
      <c r="A1527" s="155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",SOURCE!$R$2-LEN(SOURCE!F1527)+2), "")&amp;"("&amp;
      SUBSTITUTE(TEXT(SOURCE!G1527,"??0"),"  ","")&amp;" &lt;&lt; TAM_MAX_BITS) |"&amp; IF(SOURCE!$S$2-3 &gt;= 0, REPT(" ",SOURCE!$S$2-5+4+1-1-LEN(SUBSTITUTE(SUBSTITUTE(TEXT(SOURCE!H1527,"????0"),"  ","")," ",""))), "")&amp;
      SUBSTITUTE(SUBSTITUTE(TEXT(SOURCE!H1527,"????0"),"  ","")," ","")&amp;","&amp; IF(SOURCE!$T$2-3 &gt;= 0, REPT(" ",SOURCE!$T$2-3-5), "")&amp;
      SOURCE!I1527&amp;" | "&amp; IF(SOURCE!$U$2-LEN(SOURCE!I1527) &gt;= 0, REPT(" ",SOURCE!$U$2-LEN(SOURCE!I1527)), "")&amp;
      SOURCE!J1527&amp;      IF(SOURCE!$V$2-LEN(SOURCE!J1527) &gt;= 0, REPT(" ",SOURCE!$V$2-LEN(SOURCE!J1527)), "")&amp;
  " | "&amp; SOURCE!K1527&amp;      IF(SOURCE!$X$2-LEN(SOURCE!K1527) &gt;= 0, REPT(" ",SOURCE!$X$2-LEN(SOURCE!K1527)), "")&amp;
      "},"&amp;IF(SOURCE!L1527&lt;&gt;"",""&amp;SOURCE!L1527,"")
 )
)
)</f>
        <v>/* 1489 */  { fnGammaQ,                     NOPARAM,                     "I" STD_GAMMA STD_SUB_q,                       "I" STD_GAMMA STD_SUB_q,                       (0 &lt;&lt; TAM_MAX_BITS) |     0, CAT_FNCT | SLS_ENABLED   | US_ENABLED  },</v>
      </c>
    </row>
    <row r="1528" spans="1:1">
      <c r="A1528" s="155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",SOURCE!$R$2-LEN(SOURCE!F1528)+2), "")&amp;"("&amp;
      SUBSTITUTE(TEXT(SOURCE!G1528,"??0"),"  ","")&amp;" &lt;&lt; TAM_MAX_BITS) |"&amp; IF(SOURCE!$S$2-3 &gt;= 0, REPT(" ",SOURCE!$S$2-5+4+1-1-LEN(SUBSTITUTE(SUBSTITUTE(TEXT(SOURCE!H1528,"????0"),"  ","")," ",""))), "")&amp;
      SUBSTITUTE(SUBSTITUTE(TEXT(SOURCE!H1528,"????0"),"  ","")," ","")&amp;","&amp; IF(SOURCE!$T$2-3 &gt;= 0, REPT(" ",SOURCE!$T$2-3-5), "")&amp;
      SOURCE!I1528&amp;" | "&amp; IF(SOURCE!$U$2-LEN(SOURCE!I1528) &gt;= 0, REPT(" ",SOURCE!$U$2-LEN(SOURCE!I1528)), "")&amp;
      SOURCE!J1528&amp;      IF(SOURCE!$V$2-LEN(SOURCE!J1528) &gt;= 0, REPT(" ",SOURCE!$V$2-LEN(SOURCE!J1528)), "")&amp;
  " | "&amp; SOURCE!K1528&amp;      IF(SOURCE!$X$2-LEN(SOURCE!K1528) &gt;= 0, REPT(" ",SOURCE!$X$2-LEN(SOURCE!K1528)), "")&amp;
      "},"&amp;IF(SOURCE!L1528&lt;&gt;"",""&amp;SOURCE!L1528,"")
 )
)
)</f>
        <v>/* 1490 */  { fnIncDecI,                    INC_FLAG,                    "I+",                                          "I+",                                          (0 &lt;&lt; TAM_MAX_BITS) |     0, CAT_FNCT | SLS_ENABLED   | US_ENABLED  },</v>
      </c>
    </row>
    <row r="1529" spans="1:1">
      <c r="A1529" s="155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",SOURCE!$R$2-LEN(SOURCE!F1529)+2), "")&amp;"("&amp;
      SUBSTITUTE(TEXT(SOURCE!G1529,"??0"),"  ","")&amp;" &lt;&lt; TAM_MAX_BITS) |"&amp; IF(SOURCE!$S$2-3 &gt;= 0, REPT(" ",SOURCE!$S$2-5+4+1-1-LEN(SUBSTITUTE(SUBSTITUTE(TEXT(SOURCE!H1529,"????0"),"  ","")," ",""))), "")&amp;
      SUBSTITUTE(SUBSTITUTE(TEXT(SOURCE!H1529,"????0"),"  ","")," ","")&amp;","&amp; IF(SOURCE!$T$2-3 &gt;= 0, REPT(" ",SOURCE!$T$2-3-5), "")&amp;
      SOURCE!I1529&amp;" | "&amp; IF(SOURCE!$U$2-LEN(SOURCE!I1529) &gt;= 0, REPT(" ",SOURCE!$U$2-LEN(SOURCE!I1529)), "")&amp;
      SOURCE!J1529&amp;      IF(SOURCE!$V$2-LEN(SOURCE!J1529) &gt;= 0, REPT(" ",SOURCE!$V$2-LEN(SOURCE!J1529)), "")&amp;
  " | "&amp; SOURCE!K1529&amp;      IF(SOURCE!$X$2-LEN(SOURCE!K1529) &gt;= 0, REPT(" ",SOURCE!$X$2-LEN(SOURCE!K1529)), "")&amp;
      "},"&amp;IF(SOURCE!L1529&lt;&gt;"",""&amp;SOURCE!L1529,"")
 )
)
)</f>
        <v>/* 1491 */  { fnIncDecI,                    DEC_FLAG,                    "I-",                                          "I-",                                          (0 &lt;&lt; TAM_MAX_BITS) |     0, CAT_FNCT | SLS_ENABLED   | US_ENABLED  },</v>
      </c>
    </row>
    <row r="1530" spans="1:1">
      <c r="A1530" s="155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",SOURCE!$R$2-LEN(SOURCE!F1530)+2), "")&amp;"("&amp;
      SUBSTITUTE(TEXT(SOURCE!G1530,"??0"),"  ","")&amp;" &lt;&lt; TAM_MAX_BITS) |"&amp; IF(SOURCE!$S$2-3 &gt;= 0, REPT(" ",SOURCE!$S$2-5+4+1-1-LEN(SUBSTITUTE(SUBSTITUTE(TEXT(SOURCE!H1530,"????0"),"  ","")," ",""))), "")&amp;
      SUBSTITUTE(SUBSTITUTE(TEXT(SOURCE!H1530,"????0"),"  ","")," ","")&amp;","&amp; IF(SOURCE!$T$2-3 &gt;= 0, REPT(" ",SOURCE!$T$2-3-5), "")&amp;
      SOURCE!I1530&amp;" | "&amp; IF(SOURCE!$U$2-LEN(SOURCE!I1530) &gt;= 0, REPT(" ",SOURCE!$U$2-LEN(SOURCE!I1530)), "")&amp;
      SOURCE!J1530&amp;      IF(SOURCE!$V$2-LEN(SOURCE!J1530) &gt;= 0, REPT(" ",SOURCE!$V$2-LEN(SOURCE!J1530)), "")&amp;
  " | "&amp; SOURCE!K1530&amp;      IF(SOURCE!$X$2-LEN(SOURCE!K1530) &gt;= 0, REPT(" ",SOURCE!$X$2-LEN(SOURCE!K1530)), "")&amp;
      "},"&amp;IF(SOURCE!L1530&lt;&gt;"",""&amp;SOURCE!L1530,"")
 )
)
)</f>
        <v>/* 1492 */  { fnBesselJ,                    NOPARAM,                     "J" STD_SUB_y "(x)",                           "J" STD_SUB_y "(x)",                           (0 &lt;&lt; TAM_MAX_BITS) |     0, CAT_FNCT | SLS_ENABLED   | US_ENABLED  },</v>
      </c>
    </row>
    <row r="1531" spans="1:1">
      <c r="A1531" s="155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",SOURCE!$R$2-LEN(SOURCE!F1531)+2), "")&amp;"("&amp;
      SUBSTITUTE(TEXT(SOURCE!G1531,"??0"),"  ","")&amp;" &lt;&lt; TAM_MAX_BITS) |"&amp; IF(SOURCE!$S$2-3 &gt;= 0, REPT(" ",SOURCE!$S$2-5+4+1-1-LEN(SUBSTITUTE(SUBSTITUTE(TEXT(SOURCE!H1531,"????0"),"  ","")," ",""))), "")&amp;
      SUBSTITUTE(SUBSTITUTE(TEXT(SOURCE!H1531,"????0"),"  ","")," ","")&amp;","&amp; IF(SOURCE!$T$2-3 &gt;= 0, REPT(" ",SOURCE!$T$2-3-5), "")&amp;
      SOURCE!I1531&amp;" | "&amp; IF(SOURCE!$U$2-LEN(SOURCE!I1531) &gt;= 0, REPT(" ",SOURCE!$U$2-LEN(SOURCE!I1531)), "")&amp;
      SOURCE!J1531&amp;      IF(SOURCE!$V$2-LEN(SOURCE!J1531) &gt;= 0, REPT(" ",SOURCE!$V$2-LEN(SOURCE!J1531)), "")&amp;
  " | "&amp; SOURCE!K1531&amp;      IF(SOURCE!$X$2-LEN(SOURCE!K1531) &gt;= 0, REPT(" ",SOURCE!$X$2-LEN(SOURCE!K1531)), "")&amp;
      "},"&amp;IF(SOURCE!L1531&lt;&gt;"",""&amp;SOURCE!L1531,"")
 )
)
)</f>
        <v>/* 1493 */  { fnIncDecJ,                    INC_FLAG,                    "J+",                                          "J+",                                          (0 &lt;&lt; TAM_MAX_BITS) |     0, CAT_FNCT | SLS_ENABLED   | US_ENABLED  },</v>
      </c>
    </row>
    <row r="1532" spans="1:1">
      <c r="A1532" s="155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",SOURCE!$R$2-LEN(SOURCE!F1532)+2), "")&amp;"("&amp;
      SUBSTITUTE(TEXT(SOURCE!G1532,"??0"),"  ","")&amp;" &lt;&lt; TAM_MAX_BITS) |"&amp; IF(SOURCE!$S$2-3 &gt;= 0, REPT(" ",SOURCE!$S$2-5+4+1-1-LEN(SUBSTITUTE(SUBSTITUTE(TEXT(SOURCE!H1532,"????0"),"  ","")," ",""))), "")&amp;
      SUBSTITUTE(SUBSTITUTE(TEXT(SOURCE!H1532,"????0"),"  ","")," ","")&amp;","&amp; IF(SOURCE!$T$2-3 &gt;= 0, REPT(" ",SOURCE!$T$2-3-5), "")&amp;
      SOURCE!I1532&amp;" | "&amp; IF(SOURCE!$U$2-LEN(SOURCE!I1532) &gt;= 0, REPT(" ",SOURCE!$U$2-LEN(SOURCE!I1532)), "")&amp;
      SOURCE!J1532&amp;      IF(SOURCE!$V$2-LEN(SOURCE!J1532) &gt;= 0, REPT(" ",SOURCE!$V$2-LEN(SOURCE!J1532)), "")&amp;
  " | "&amp; SOURCE!K1532&amp;      IF(SOURCE!$X$2-LEN(SOURCE!K1532) &gt;= 0, REPT(" ",SOURCE!$X$2-LEN(SOURCE!K1532)), "")&amp;
      "},"&amp;IF(SOURCE!L1532&lt;&gt;"",""&amp;SOURCE!L1532,"")
 )
)
)</f>
        <v>/* 1494 */  { fnIncDecJ,                    DEC_FLAG,                    "J-",                                          "J-",                                          (0 &lt;&lt; TAM_MAX_BITS) |     0, CAT_FNCT | SLS_ENABLED   | US_ENABLED  },</v>
      </c>
    </row>
    <row r="1533" spans="1:1">
      <c r="A1533" s="155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",SOURCE!$R$2-LEN(SOURCE!F1533)+2), "")&amp;"("&amp;
      SUBSTITUTE(TEXT(SOURCE!G1533,"??0"),"  ","")&amp;" &lt;&lt; TAM_MAX_BITS) |"&amp; IF(SOURCE!$S$2-3 &gt;= 0, REPT(" ",SOURCE!$S$2-5+4+1-1-LEN(SUBSTITUTE(SUBSTITUTE(TEXT(SOURCE!H1533,"????0"),"  ","")," ",""))), "")&amp;
      SUBSTITUTE(SUBSTITUTE(TEXT(SOURCE!H1533,"????0"),"  ","")," ","")&amp;","&amp; IF(SOURCE!$T$2-3 &gt;= 0, REPT(" ",SOURCE!$T$2-3-5), "")&amp;
      SOURCE!I1533&amp;" | "&amp; IF(SOURCE!$U$2-LEN(SOURCE!I1533) &gt;= 0, REPT(" ",SOURCE!$U$2-LEN(SOURCE!I1533)), "")&amp;
      SOURCE!J1533&amp;      IF(SOURCE!$V$2-LEN(SOURCE!J1533) &gt;= 0, REPT(" ",SOURCE!$V$2-LEN(SOURCE!J1533)), "")&amp;
  " | "&amp; SOURCE!K1533&amp;      IF(SOURCE!$X$2-LEN(SOURCE!K1533) &gt;= 0, REPT(" ",SOURCE!$X$2-LEN(SOURCE!K1533)), "")&amp;
      "},"&amp;IF(SOURCE!L1533&lt;&gt;"",""&amp;SOURCE!L1533,"")
 )
)
)</f>
        <v>/* 1495 */  { fnSetFirstGregorianDay,       NOPARAM,                     "J/G",                                         "J/G",                                         (0 &lt;&lt; TAM_MAX_BITS) |     0, CAT_FNCT | SLS_ENABLED   | US_ENABLED  },</v>
      </c>
    </row>
    <row r="1534" spans="1:1">
      <c r="A1534" s="155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",SOURCE!$R$2-LEN(SOURCE!F1534)+2), "")&amp;"("&amp;
      SUBSTITUTE(TEXT(SOURCE!G1534,"??0"),"  ","")&amp;" &lt;&lt; TAM_MAX_BITS) |"&amp; IF(SOURCE!$S$2-3 &gt;= 0, REPT(" ",SOURCE!$S$2-5+4+1-1-LEN(SUBSTITUTE(SUBSTITUTE(TEXT(SOURCE!H1534,"????0"),"  ","")," ",""))), "")&amp;
      SUBSTITUTE(SUBSTITUTE(TEXT(SOURCE!H1534,"????0"),"  ","")," ","")&amp;","&amp; IF(SOURCE!$T$2-3 &gt;= 0, REPT(" ",SOURCE!$T$2-3-5), "")&amp;
      SOURCE!I1534&amp;" | "&amp; IF(SOURCE!$U$2-LEN(SOURCE!I1534) &gt;= 0, REPT(" ",SOURCE!$U$2-LEN(SOURCE!I1534)), "")&amp;
      SOURCE!J1534&amp;      IF(SOURCE!$V$2-LEN(SOURCE!J1534) &gt;= 0, REPT(" ",SOURCE!$V$2-LEN(SOURCE!J1534)), "")&amp;
  " | "&amp; SOURCE!K1534&amp;      IF(SOURCE!$X$2-LEN(SOURCE!K1534) &gt;= 0, REPT(" ",SOURCE!$X$2-LEN(SOURCE!K1534)), "")&amp;
      "},"&amp;IF(SOURCE!L1534&lt;&gt;"",""&amp;SOURCE!L1534,"")
 )
)
)</f>
        <v>/* 1496 */  { fnJulianToDate,               NOPARAM,                     "J" STD_RIGHT_ARROW "D",                       "J" STD_RIGHT_ARROW "D",                       (0 &lt;&lt; TAM_MAX_BITS) |     0, CAT_FNCT | SLS_ENABLED   | US_ENABLED  },</v>
      </c>
    </row>
    <row r="1535" spans="1:1">
      <c r="A1535" s="155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",SOURCE!$R$2-LEN(SOURCE!F1535)+2), "")&amp;"("&amp;
      SUBSTITUTE(TEXT(SOURCE!G1535,"??0"),"  ","")&amp;" &lt;&lt; TAM_MAX_BITS) |"&amp; IF(SOURCE!$S$2-3 &gt;= 0, REPT(" ",SOURCE!$S$2-5+4+1-1-LEN(SUBSTITUTE(SUBSTITUTE(TEXT(SOURCE!H1535,"????0"),"  ","")," ",""))), "")&amp;
      SUBSTITUTE(SUBSTITUTE(TEXT(SOURCE!H1535,"????0"),"  ","")," ","")&amp;","&amp; IF(SOURCE!$T$2-3 &gt;= 0, REPT(" ",SOURCE!$T$2-3-5), "")&amp;
      SOURCE!I1535&amp;" | "&amp; IF(SOURCE!$U$2-LEN(SOURCE!I1535) &gt;= 0, REPT(" ",SOURCE!$U$2-LEN(SOURCE!I1535)), "")&amp;
      SOURCE!J1535&amp;      IF(SOURCE!$V$2-LEN(SOURCE!J1535) &gt;= 0, REPT(" ",SOURCE!$V$2-LEN(SOURCE!J1535)), "")&amp;
  " | "&amp; SOURCE!K1535&amp;      IF(SOURCE!$X$2-LEN(SOURCE!K1535) &gt;= 0, REPT(" ",SOURCE!$X$2-LEN(SOURCE!K1535)), "")&amp;
      "},"&amp;IF(SOURCE!L1535&lt;&gt;"",""&amp;SOURCE!L1535,"")
 )
)
)</f>
        <v>/* 1497 */  { itemToBeCoded,                NOPARAM,                     "KEY",                                         "KEY",                                         (0 &lt;&lt; TAM_MAX_BITS) |     0, CAT_FNCT | SLS_ENABLED   | US_ENABLED  },</v>
      </c>
    </row>
    <row r="1536" spans="1:1">
      <c r="A1536" s="155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",SOURCE!$R$2-LEN(SOURCE!F1536)+2), "")&amp;"("&amp;
      SUBSTITUTE(TEXT(SOURCE!G1536,"??0"),"  ","")&amp;" &lt;&lt; TAM_MAX_BITS) |"&amp; IF(SOURCE!$S$2-3 &gt;= 0, REPT(" ",SOURCE!$S$2-5+4+1-1-LEN(SUBSTITUTE(SUBSTITUTE(TEXT(SOURCE!H1536,"????0"),"  ","")," ",""))), "")&amp;
      SUBSTITUTE(SUBSTITUTE(TEXT(SOURCE!H1536,"????0"),"  ","")," ","")&amp;","&amp; IF(SOURCE!$T$2-3 &gt;= 0, REPT(" ",SOURCE!$T$2-3-5), "")&amp;
      SOURCE!I1536&amp;" | "&amp; IF(SOURCE!$U$2-LEN(SOURCE!I1536) &gt;= 0, REPT(" ",SOURCE!$U$2-LEN(SOURCE!I1536)), "")&amp;
      SOURCE!J1536&amp;      IF(SOURCE!$V$2-LEN(SOURCE!J1536) &gt;= 0, REPT(" ",SOURCE!$V$2-LEN(SOURCE!J1536)), "")&amp;
  " | "&amp; SOURCE!K1536&amp;      IF(SOURCE!$X$2-LEN(SOURCE!K1536) &gt;= 0, REPT(" ",SOURCE!$X$2-LEN(SOURCE!K1536)), "")&amp;
      "},"&amp;IF(SOURCE!L1536&lt;&gt;"",""&amp;SOURCE!L1536,"")
 )
)
)</f>
        <v>/* 1498 */  { itemToBeCoded,                NOPARAM,                     "KEYG",                                        "KEYG",                                        (0 &lt;&lt; TAM_MAX_BITS) |     0, CAT_FNCT | SLS_ENABLED   | US_ENABLED  },</v>
      </c>
    </row>
    <row r="1537" spans="1:1">
      <c r="A1537" s="155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",SOURCE!$R$2-LEN(SOURCE!F1537)+2), "")&amp;"("&amp;
      SUBSTITUTE(TEXT(SOURCE!G1537,"??0"),"  ","")&amp;" &lt;&lt; TAM_MAX_BITS) |"&amp; IF(SOURCE!$S$2-3 &gt;= 0, REPT(" ",SOURCE!$S$2-5+4+1-1-LEN(SUBSTITUTE(SUBSTITUTE(TEXT(SOURCE!H1537,"????0"),"  ","")," ",""))), "")&amp;
      SUBSTITUTE(SUBSTITUTE(TEXT(SOURCE!H1537,"????0"),"  ","")," ","")&amp;","&amp; IF(SOURCE!$T$2-3 &gt;= 0, REPT(" ",SOURCE!$T$2-3-5), "")&amp;
      SOURCE!I1537&amp;" | "&amp; IF(SOURCE!$U$2-LEN(SOURCE!I1537) &gt;= 0, REPT(" ",SOURCE!$U$2-LEN(SOURCE!I1537)), "")&amp;
      SOURCE!J1537&amp;      IF(SOURCE!$V$2-LEN(SOURCE!J1537) &gt;= 0, REPT(" ",SOURCE!$V$2-LEN(SOURCE!J1537)), "")&amp;
  " | "&amp; SOURCE!K1537&amp;      IF(SOURCE!$X$2-LEN(SOURCE!K1537) &gt;= 0, REPT(" ",SOURCE!$X$2-LEN(SOURCE!K1537)), "")&amp;
      "},"&amp;IF(SOURCE!L1537&lt;&gt;"",""&amp;SOURCE!L1537,"")
 )
)
)</f>
        <v>/* 1499 */  { itemToBeCoded,                NOPARAM,                     "KEYX",                                        "KEYX",                                        (0 &lt;&lt; TAM_MAX_BITS) |     0, CAT_FNCT | SLS_ENABLED   | US_ENABLED  },</v>
      </c>
    </row>
    <row r="1538" spans="1:1">
      <c r="A1538" s="155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",SOURCE!$R$2-LEN(SOURCE!F1538)+2), "")&amp;"("&amp;
      SUBSTITUTE(TEXT(SOURCE!G1538,"??0"),"  ","")&amp;" &lt;&lt; TAM_MAX_BITS) |"&amp; IF(SOURCE!$S$2-3 &gt;= 0, REPT(" ",SOURCE!$S$2-5+4+1-1-LEN(SUBSTITUTE(SUBSTITUTE(TEXT(SOURCE!H1538,"????0"),"  ","")," ",""))), "")&amp;
      SUBSTITUTE(SUBSTITUTE(TEXT(SOURCE!H1538,"????0"),"  ","")," ","")&amp;","&amp; IF(SOURCE!$T$2-3 &gt;= 0, REPT(" ",SOURCE!$T$2-3-5), "")&amp;
      SOURCE!I1538&amp;" | "&amp; IF(SOURCE!$U$2-LEN(SOURCE!I1538) &gt;= 0, REPT(" ",SOURCE!$U$2-LEN(SOURCE!I1538)), "")&amp;
      SOURCE!J1538&amp;      IF(SOURCE!$V$2-LEN(SOURCE!J1538) &gt;= 0, REPT(" ",SOURCE!$V$2-LEN(SOURCE!J1538)), "")&amp;
  " | "&amp; SOURCE!K1538&amp;      IF(SOURCE!$X$2-LEN(SOURCE!K1538) &gt;= 0, REPT(" ",SOURCE!$X$2-LEN(SOURCE!K1538)), "")&amp;
      "},"&amp;IF(SOURCE!L1538&lt;&gt;"",""&amp;SOURCE!L1538,"")
 )
)
)</f>
        <v>/* 1500 */  { fnSinc,                       NOPARAM,                     "sinc",                                        "sinc",                                        (0 &lt;&lt; TAM_MAX_BITS) |     0, CAT_FNCT | SLS_ENABLED   | US_ENABLED  },</v>
      </c>
    </row>
    <row r="1539" spans="1:1">
      <c r="A1539" s="155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",SOURCE!$R$2-LEN(SOURCE!F1539)+2), "")&amp;"("&amp;
      SUBSTITUTE(TEXT(SOURCE!G1539,"??0"),"  ","")&amp;" &lt;&lt; TAM_MAX_BITS) |"&amp; IF(SOURCE!$S$2-3 &gt;= 0, REPT(" ",SOURCE!$S$2-5+4+1-1-LEN(SUBSTITUTE(SUBSTITUTE(TEXT(SOURCE!H1539,"????0"),"  ","")," ",""))), "")&amp;
      SUBSTITUTE(SUBSTITUTE(TEXT(SOURCE!H1539,"????0"),"  ","")," ","")&amp;","&amp; IF(SOURCE!$T$2-3 &gt;= 0, REPT(" ",SOURCE!$T$2-3-5), "")&amp;
      SOURCE!I1539&amp;" | "&amp; IF(SOURCE!$U$2-LEN(SOURCE!I1539) &gt;= 0, REPT(" ",SOURCE!$U$2-LEN(SOURCE!I1539)), "")&amp;
      SOURCE!J1539&amp;      IF(SOURCE!$V$2-LEN(SOURCE!J1539) &gt;= 0, REPT(" ",SOURCE!$V$2-LEN(SOURCE!J1539)), "")&amp;
  " | "&amp; SOURCE!K1539&amp;      IF(SOURCE!$X$2-LEN(SOURCE!K1539) &gt;= 0, REPT(" ",SOURCE!$X$2-LEN(SOURCE!K1539)), "")&amp;
      "},"&amp;IF(SOURCE!L1539&lt;&gt;"",""&amp;SOURCE!L1539,"")
 )
)
)</f>
        <v>/* 1501 */  { itemToBeCoded,                NOPARAM,                     "KTYP?",                                       "KTYP?",                                       (0 &lt;&lt; TAM_MAX_BITS) |     0, CAT_FNCT | SLS_ENABLED   | US_ENABLED  },</v>
      </c>
    </row>
    <row r="1540" spans="1:1">
      <c r="A1540" s="155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",SOURCE!$R$2-LEN(SOURCE!F1540)+2), "")&amp;"("&amp;
      SUBSTITUTE(TEXT(SOURCE!G1540,"??0"),"  ","")&amp;" &lt;&lt; TAM_MAX_BITS) |"&amp; IF(SOURCE!$S$2-3 &gt;= 0, REPT(" ",SOURCE!$S$2-5+4+1-1-LEN(SUBSTITUTE(SUBSTITUTE(TEXT(SOURCE!H1540,"????0"),"  ","")," ",""))), "")&amp;
      SUBSTITUTE(SUBSTITUTE(TEXT(SOURCE!H1540,"????0"),"  ","")," ","")&amp;","&amp; IF(SOURCE!$T$2-3 &gt;= 0, REPT(" ",SOURCE!$T$2-3-5), "")&amp;
      SOURCE!I1540&amp;" | "&amp; IF(SOURCE!$U$2-LEN(SOURCE!I1540) &gt;= 0, REPT(" ",SOURCE!$U$2-LEN(SOURCE!I1540)), "")&amp;
      SOURCE!J1540&amp;      IF(SOURCE!$V$2-LEN(SOURCE!J1540) &gt;= 0, REPT(" ",SOURCE!$V$2-LEN(SOURCE!J1540)), "")&amp;
  " | "&amp; SOURCE!K1540&amp;      IF(SOURCE!$X$2-LEN(SOURCE!K1540) &gt;= 0, REPT(" ",SOURCE!$X$2-LEN(SOURCE!K1540)), "")&amp;
      "},"&amp;IF(SOURCE!L1540&lt;&gt;"",""&amp;SOURCE!L1540,"")
 )
)
)</f>
        <v>/* 1502 */  { fnLastX,                      NOPARAM,                     "LASTx",                                       "LASTx",                                       (0 &lt;&lt; TAM_MAX_BITS) |     0, CAT_FNCT | SLS_ENABLED   | US_ENABLED  },</v>
      </c>
    </row>
    <row r="1541" spans="1:1">
      <c r="A1541" s="155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",SOURCE!$R$2-LEN(SOURCE!F1541)+2), "")&amp;"("&amp;
      SUBSTITUTE(TEXT(SOURCE!G1541,"??0"),"  ","")&amp;" &lt;&lt; TAM_MAX_BITS) |"&amp; IF(SOURCE!$S$2-3 &gt;= 0, REPT(" ",SOURCE!$S$2-5+4+1-1-LEN(SUBSTITUTE(SUBSTITUTE(TEXT(SOURCE!H1541,"????0"),"  ","")," ",""))), "")&amp;
      SUBSTITUTE(SUBSTITUTE(TEXT(SOURCE!H1541,"????0"),"  ","")," ","")&amp;","&amp; IF(SOURCE!$T$2-3 &gt;= 0, REPT(" ",SOURCE!$T$2-3-5), "")&amp;
      SOURCE!I1541&amp;" | "&amp; IF(SOURCE!$U$2-LEN(SOURCE!I1541) &gt;= 0, REPT(" ",SOURCE!$U$2-LEN(SOURCE!I1541)), "")&amp;
      SOURCE!J1541&amp;      IF(SOURCE!$V$2-LEN(SOURCE!J1541) &gt;= 0, REPT(" ",SOURCE!$V$2-LEN(SOURCE!J1541)), "")&amp;
  " | "&amp; SOURCE!K1541&amp;      IF(SOURCE!$X$2-LEN(SOURCE!K1541) &gt;= 0, REPT(" ",SOURCE!$X$2-LEN(SOURCE!K1541)), "")&amp;
      "},"&amp;IF(SOURCE!L1541&lt;&gt;"",""&amp;SOURCE!L1541,"")
 )
)
)</f>
        <v>/* 1503 */  { itemToBeCoded,                NOPARAM,                     "LBL?",                                        "LBL?",                                        (0 &lt;&lt; TAM_MAX_BITS) |     0, CAT_FNCT | SLS_ENABLED   | US_ENABLED  },</v>
      </c>
    </row>
    <row r="1542" spans="1:1">
      <c r="A1542" s="155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",SOURCE!$R$2-LEN(SOURCE!F1542)+2), "")&amp;"("&amp;
      SUBSTITUTE(TEXT(SOURCE!G1542,"??0"),"  ","")&amp;" &lt;&lt; TAM_MAX_BITS) |"&amp; IF(SOURCE!$S$2-3 &gt;= 0, REPT(" ",SOURCE!$S$2-5+4+1-1-LEN(SUBSTITUTE(SUBSTITUTE(TEXT(SOURCE!H1542,"????0"),"  ","")," ",""))), "")&amp;
      SUBSTITUTE(SUBSTITUTE(TEXT(SOURCE!H1542,"????0"),"  ","")," ","")&amp;","&amp; IF(SOURCE!$T$2-3 &gt;= 0, REPT(" ",SOURCE!$T$2-3-5), "")&amp;
      SOURCE!I1542&amp;" | "&amp; IF(SOURCE!$U$2-LEN(SOURCE!I1542) &gt;= 0, REPT(" ",SOURCE!$U$2-LEN(SOURCE!I1542)), "")&amp;
      SOURCE!J1542&amp;      IF(SOURCE!$V$2-LEN(SOURCE!J1542) &gt;= 0, REPT(" ",SOURCE!$V$2-LEN(SOURCE!J1542)), "")&amp;
  " | "&amp; SOURCE!K1542&amp;      IF(SOURCE!$X$2-LEN(SOURCE!K1542) &gt;= 0, REPT(" ",SOURCE!$X$2-LEN(SOURCE!K1542)), "")&amp;
      "},"&amp;IF(SOURCE!L1542&lt;&gt;"",""&amp;SOURCE!L1542,"")
 )
)
)</f>
        <v>/* 1504 */  { fnIsLeap,                     NOPARAM,                     "LEAP?",                                       "LEAP?",                                       (0 &lt;&lt; TAM_MAX_BITS) |     0, CAT_FNCT | SLS_ENABLED   | US_ENABLED  },</v>
      </c>
    </row>
    <row r="1543" spans="1:1">
      <c r="A1543" s="155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",SOURCE!$R$2-LEN(SOURCE!F1543)+2), "")&amp;"("&amp;
      SUBSTITUTE(TEXT(SOURCE!G1543,"??0"),"  ","")&amp;" &lt;&lt; TAM_MAX_BITS) |"&amp; IF(SOURCE!$S$2-3 &gt;= 0, REPT(" ",SOURCE!$S$2-5+4+1-1-LEN(SUBSTITUTE(SUBSTITUTE(TEXT(SOURCE!H1543,"????0"),"  ","")," ",""))), "")&amp;
      SUBSTITUTE(SUBSTITUTE(TEXT(SOURCE!H1543,"????0"),"  ","")," ","")&amp;","&amp; IF(SOURCE!$T$2-3 &gt;= 0, REPT(" ",SOURCE!$T$2-3-5), "")&amp;
      SOURCE!I1543&amp;" | "&amp; IF(SOURCE!$U$2-LEN(SOURCE!I1543) &gt;= 0, REPT(" ",SOURCE!$U$2-LEN(SOURCE!I1543)), "")&amp;
      SOURCE!J1543&amp;      IF(SOURCE!$V$2-LEN(SOURCE!J1543) &gt;= 0, REPT(" ",SOURCE!$V$2-LEN(SOURCE!J1543)), "")&amp;
  " | "&amp; SOURCE!K1543&amp;      IF(SOURCE!$X$2-LEN(SOURCE!K1543) &gt;= 0, REPT(" ",SOURCE!$X$2-LEN(SOURCE!K1543)), "")&amp;
      "},"&amp;IF(SOURCE!L1543&lt;&gt;"",""&amp;SOURCE!L1543,"")
 )
)
)</f>
        <v>/* 1505 */  { fnLaguerre,                   NOPARAM,                     "L" STD_SUB_m ,                                "L" STD_SUB_m ,                                (0 &lt;&lt; TAM_MAX_BITS) |     0, CAT_FNCT | SLS_ENABLED   | US_ENABLED  },</v>
      </c>
    </row>
    <row r="1544" spans="1:1">
      <c r="A1544" s="155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",SOURCE!$R$2-LEN(SOURCE!F1544)+2), "")&amp;"("&amp;
      SUBSTITUTE(TEXT(SOURCE!G1544,"??0"),"  ","")&amp;" &lt;&lt; TAM_MAX_BITS) |"&amp; IF(SOURCE!$S$2-3 &gt;= 0, REPT(" ",SOURCE!$S$2-5+4+1-1-LEN(SUBSTITUTE(SUBSTITUTE(TEXT(SOURCE!H1544,"????0"),"  ","")," ",""))), "")&amp;
      SUBSTITUTE(SUBSTITUTE(TEXT(SOURCE!H1544,"????0"),"  ","")," ","")&amp;","&amp; IF(SOURCE!$T$2-3 &gt;= 0, REPT(" ",SOURCE!$T$2-3-5), "")&amp;
      SOURCE!I1544&amp;" | "&amp; IF(SOURCE!$U$2-LEN(SOURCE!I1544) &gt;= 0, REPT(" ",SOURCE!$U$2-LEN(SOURCE!I1544)), "")&amp;
      SOURCE!J1544&amp;      IF(SOURCE!$V$2-LEN(SOURCE!J1544) &gt;= 0, REPT(" ",SOURCE!$V$2-LEN(SOURCE!J1544)), "")&amp;
  " | "&amp; SOURCE!K1544&amp;      IF(SOURCE!$X$2-LEN(SOURCE!K1544) &gt;= 0, REPT(" ",SOURCE!$X$2-LEN(SOURCE!K1544)), "")&amp;
      "},"&amp;IF(SOURCE!L1544&lt;&gt;"",""&amp;SOURCE!L1544,"")
 )
)
)</f>
        <v>/* 1506 */  { fnLaguerreAlpha,              NOPARAM,                     "L" STD_SUB_m STD_SUB_alpha,                   "L" STD_SUB_m STD_SUB_alpha,                   (0 &lt;&lt; TAM_MAX_BITS) |     0, CAT_FNCT | SLS_ENABLED   | US_ENABLED  },</v>
      </c>
    </row>
    <row r="1545" spans="1:1">
      <c r="A1545" s="155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",SOURCE!$R$2-LEN(SOURCE!F1545)+2), "")&amp;"("&amp;
      SUBSTITUTE(TEXT(SOURCE!G1545,"??0"),"  ","")&amp;" &lt;&lt; TAM_MAX_BITS) |"&amp; IF(SOURCE!$S$2-3 &gt;= 0, REPT(" ",SOURCE!$S$2-5+4+1-1-LEN(SUBSTITUTE(SUBSTITUTE(TEXT(SOURCE!H1545,"????0"),"  ","")," ",""))), "")&amp;
      SUBSTITUTE(SUBSTITUTE(TEXT(SOURCE!H1545,"????0"),"  ","")," ","")&amp;","&amp; IF(SOURCE!$T$2-3 &gt;= 0, REPT(" ",SOURCE!$T$2-3-5), "")&amp;
      SOURCE!I1545&amp;" | "&amp; IF(SOURCE!$U$2-LEN(SOURCE!I1545) &gt;= 0, REPT(" ",SOURCE!$U$2-LEN(SOURCE!I1545)), "")&amp;
      SOURCE!J1545&amp;      IF(SOURCE!$V$2-LEN(SOURCE!J1545) &gt;= 0, REPT(" ",SOURCE!$V$2-LEN(SOURCE!J1545)), "")&amp;
  " | "&amp; SOURCE!K1545&amp;      IF(SOURCE!$X$2-LEN(SOURCE!K1545) &gt;= 0, REPT(" ",SOURCE!$X$2-LEN(SOURCE!K1545)), "")&amp;
      "},"&amp;IF(SOURCE!L1545&lt;&gt;"",""&amp;SOURCE!L1545,"")
 )
)
)</f>
        <v>/* 1507 */  { fnLnBeta,                     NOPARAM,                     "LN" STD_beta,                                 "ln" STD_beta,                                 (0 &lt;&lt; TAM_MAX_BITS) |     0, CAT_FNCT | SLS_ENABLED   | US_ENABLED  },</v>
      </c>
    </row>
    <row r="1546" spans="1:1">
      <c r="A1546" s="155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",SOURCE!$R$2-LEN(SOURCE!F1546)+2), "")&amp;"("&amp;
      SUBSTITUTE(TEXT(SOURCE!G1546,"??0"),"  ","")&amp;" &lt;&lt; TAM_MAX_BITS) |"&amp; IF(SOURCE!$S$2-3 &gt;= 0, REPT(" ",SOURCE!$S$2-5+4+1-1-LEN(SUBSTITUTE(SUBSTITUTE(TEXT(SOURCE!H1546,"????0"),"  ","")," ",""))), "")&amp;
      SUBSTITUTE(SUBSTITUTE(TEXT(SOURCE!H1546,"????0"),"  ","")," ","")&amp;","&amp; IF(SOURCE!$T$2-3 &gt;= 0, REPT(" ",SOURCE!$T$2-3-5), "")&amp;
      SOURCE!I1546&amp;" | "&amp; IF(SOURCE!$U$2-LEN(SOURCE!I1546) &gt;= 0, REPT(" ",SOURCE!$U$2-LEN(SOURCE!I1546)), "")&amp;
      SOURCE!J1546&amp;      IF(SOURCE!$V$2-LEN(SOURCE!J1546) &gt;= 0, REPT(" ",SOURCE!$V$2-LEN(SOURCE!J1546)), "")&amp;
  " | "&amp; SOURCE!K1546&amp;      IF(SOURCE!$X$2-LEN(SOURCE!K1546) &gt;= 0, REPT(" ",SOURCE!$X$2-LEN(SOURCE!K1546)), "")&amp;
      "},"&amp;IF(SOURCE!L1546&lt;&gt;"",""&amp;SOURCE!L1546,"")
 )
)
)</f>
        <v>/* 1508 */  { fnLnGamma,                    NOPARAM,                     "LN" STD_GAMMA,                                "ln" STD_GAMMA,                                (0 &lt;&lt; TAM_MAX_BITS) |     0, CAT_FNCT | SLS_ENABLED   | US_ENABLED  },</v>
      </c>
    </row>
    <row r="1547" spans="1:1">
      <c r="A1547" s="155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",SOURCE!$R$2-LEN(SOURCE!F1547)+2), "")&amp;"("&amp;
      SUBSTITUTE(TEXT(SOURCE!G1547,"??0"),"  ","")&amp;" &lt;&lt; TAM_MAX_BITS) |"&amp; IF(SOURCE!$S$2-3 &gt;= 0, REPT(" ",SOURCE!$S$2-5+4+1-1-LEN(SUBSTITUTE(SUBSTITUTE(TEXT(SOURCE!H1547,"????0"),"  ","")," ",""))), "")&amp;
      SUBSTITUTE(SUBSTITUTE(TEXT(SOURCE!H1547,"????0"),"  ","")," ","")&amp;","&amp; IF(SOURCE!$T$2-3 &gt;= 0, REPT(" ",SOURCE!$T$2-3-5), "")&amp;
      SOURCE!I1547&amp;" | "&amp; IF(SOURCE!$U$2-LEN(SOURCE!I1547) &gt;= 0, REPT(" ",SOURCE!$U$2-LEN(SOURCE!I1547)), "")&amp;
      SOURCE!J1547&amp;      IF(SOURCE!$V$2-LEN(SOURCE!J1547) &gt;= 0, REPT(" ",SOURCE!$V$2-LEN(SOURCE!J1547)), "")&amp;
  " | "&amp; SOURCE!K1547&amp;      IF(SOURCE!$X$2-LEN(SOURCE!K1547) &gt;= 0, REPT(" ",SOURCE!$X$2-LEN(SOURCE!K1547)), "")&amp;
      "},"&amp;IF(SOURCE!L1547&lt;&gt;"",""&amp;SOURCE!L1547,"")
 )
)
)</f>
        <v>/* 1509 */  { fnLoad,                       LM_ALL,                      "LOAD",                                        "LOAD",                                        (0 &lt;&lt; TAM_MAX_BITS) |     0, CAT_FNCT | SLS_ENABLED   | US_CANCEL   },</v>
      </c>
    </row>
    <row r="1548" spans="1:1">
      <c r="A1548" s="155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",SOURCE!$R$2-LEN(SOURCE!F1548)+2), "")&amp;"("&amp;
      SUBSTITUTE(TEXT(SOURCE!G1548,"??0"),"  ","")&amp;" &lt;&lt; TAM_MAX_BITS) |"&amp; IF(SOURCE!$S$2-3 &gt;= 0, REPT(" ",SOURCE!$S$2-5+4+1-1-LEN(SUBSTITUTE(SUBSTITUTE(TEXT(SOURCE!H1548,"????0"),"  ","")," ",""))), "")&amp;
      SUBSTITUTE(SUBSTITUTE(TEXT(SOURCE!H1548,"????0"),"  ","")," ","")&amp;","&amp; IF(SOURCE!$T$2-3 &gt;= 0, REPT(" ",SOURCE!$T$2-3-5), "")&amp;
      SOURCE!I1548&amp;" | "&amp; IF(SOURCE!$U$2-LEN(SOURCE!I1548) &gt;= 0, REPT(" ",SOURCE!$U$2-LEN(SOURCE!I1548)), "")&amp;
      SOURCE!J1548&amp;      IF(SOURCE!$V$2-LEN(SOURCE!J1548) &gt;= 0, REPT(" ",SOURCE!$V$2-LEN(SOURCE!J1548)), "")&amp;
  " | "&amp; SOURCE!K1548&amp;      IF(SOURCE!$X$2-LEN(SOURCE!K1548) &gt;= 0, REPT(" ",SOURCE!$X$2-LEN(SOURCE!K1548)), "")&amp;
      "},"&amp;IF(SOURCE!L1548&lt;&gt;"",""&amp;SOURCE!L1548,"")
 )
)
)</f>
        <v>/* 1510 */  { fnLoad,                       LM_PROGRAMS,                 "LOADP",                                       "LOADP",                                       (0 &lt;&lt; TAM_MAX_BITS) |     0, CAT_FNCT | SLS_ENABLED   | US_ENABLED  },</v>
      </c>
    </row>
    <row r="1549" spans="1:1">
      <c r="A1549" s="155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",SOURCE!$R$2-LEN(SOURCE!F1549)+2), "")&amp;"("&amp;
      SUBSTITUTE(TEXT(SOURCE!G1549,"??0"),"  ","")&amp;" &lt;&lt; TAM_MAX_BITS) |"&amp; IF(SOURCE!$S$2-3 &gt;= 0, REPT(" ",SOURCE!$S$2-5+4+1-1-LEN(SUBSTITUTE(SUBSTITUTE(TEXT(SOURCE!H1549,"????0"),"  ","")," ",""))), "")&amp;
      SUBSTITUTE(SUBSTITUTE(TEXT(SOURCE!H1549,"????0"),"  ","")," ","")&amp;","&amp; IF(SOURCE!$T$2-3 &gt;= 0, REPT(" ",SOURCE!$T$2-3-5), "")&amp;
      SOURCE!I1549&amp;" | "&amp; IF(SOURCE!$U$2-LEN(SOURCE!I1549) &gt;= 0, REPT(" ",SOURCE!$U$2-LEN(SOURCE!I1549)), "")&amp;
      SOURCE!J1549&amp;      IF(SOURCE!$V$2-LEN(SOURCE!J1549) &gt;= 0, REPT(" ",SOURCE!$V$2-LEN(SOURCE!J1549)), "")&amp;
  " | "&amp; SOURCE!K1549&amp;      IF(SOURCE!$X$2-LEN(SOURCE!K1549) &gt;= 0, REPT(" ",SOURCE!$X$2-LEN(SOURCE!K1549)), "")&amp;
      "},"&amp;IF(SOURCE!L1549&lt;&gt;"",""&amp;SOURCE!L1549,"")
 )
)
)</f>
        <v>/* 1511 */  { fnLoad,                       LM_REGISTERS,                "LOADR",                                       "LOADR",                                       (0 &lt;&lt; TAM_MAX_BITS) |     0, CAT_FNCT | SLS_ENABLED   | US_ENABLED  },</v>
      </c>
    </row>
    <row r="1550" spans="1:1">
      <c r="A1550" s="155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",SOURCE!$R$2-LEN(SOURCE!F1550)+2), "")&amp;"("&amp;
      SUBSTITUTE(TEXT(SOURCE!G1550,"??0"),"  ","")&amp;" &lt;&lt; TAM_MAX_BITS) |"&amp; IF(SOURCE!$S$2-3 &gt;= 0, REPT(" ",SOURCE!$S$2-5+4+1-1-LEN(SUBSTITUTE(SUBSTITUTE(TEXT(SOURCE!H1550,"????0"),"  ","")," ",""))), "")&amp;
      SUBSTITUTE(SUBSTITUTE(TEXT(SOURCE!H1550,"????0"),"  ","")," ","")&amp;","&amp; IF(SOURCE!$T$2-3 &gt;= 0, REPT(" ",SOURCE!$T$2-3-5), "")&amp;
      SOURCE!I1550&amp;" | "&amp; IF(SOURCE!$U$2-LEN(SOURCE!I1550) &gt;= 0, REPT(" ",SOURCE!$U$2-LEN(SOURCE!I1550)), "")&amp;
      SOURCE!J1550&amp;      IF(SOURCE!$V$2-LEN(SOURCE!J1550) &gt;= 0, REPT(" ",SOURCE!$V$2-LEN(SOURCE!J1550)), "")&amp;
  " | "&amp; SOURCE!K1550&amp;      IF(SOURCE!$X$2-LEN(SOURCE!K1550) &gt;= 0, REPT(" ",SOURCE!$X$2-LEN(SOURCE!K1550)), "")&amp;
      "},"&amp;IF(SOURCE!L1550&lt;&gt;"",""&amp;SOURCE!L1550,"")
 )
)
)</f>
        <v>/* 1512 */  { fnLoad,                       LM_SYSTEM_STATE,             "LOADSS",                                      "LOADSS",                                      (0 &lt;&lt; TAM_MAX_BITS) |     0, CAT_FNCT | SLS_ENABLED   | US_ENABLED  },</v>
      </c>
    </row>
    <row r="1551" spans="1:1">
      <c r="A1551" s="155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",SOURCE!$R$2-LEN(SOURCE!F1551)+2), "")&amp;"("&amp;
      SUBSTITUTE(TEXT(SOURCE!G1551,"??0"),"  ","")&amp;" &lt;&lt; TAM_MAX_BITS) |"&amp; IF(SOURCE!$S$2-3 &gt;= 0, REPT(" ",SOURCE!$S$2-5+4+1-1-LEN(SUBSTITUTE(SUBSTITUTE(TEXT(SOURCE!H1551,"????0"),"  ","")," ",""))), "")&amp;
      SUBSTITUTE(SUBSTITUTE(TEXT(SOURCE!H1551,"????0"),"  ","")," ","")&amp;","&amp; IF(SOURCE!$T$2-3 &gt;= 0, REPT(" ",SOURCE!$T$2-3-5), "")&amp;
      SOURCE!I1551&amp;" | "&amp; IF(SOURCE!$U$2-LEN(SOURCE!I1551) &gt;= 0, REPT(" ",SOURCE!$U$2-LEN(SOURCE!I1551)), "")&amp;
      SOURCE!J1551&amp;      IF(SOURCE!$V$2-LEN(SOURCE!J1551) &gt;= 0, REPT(" ",SOURCE!$V$2-LEN(SOURCE!J1551)), "")&amp;
  " | "&amp; SOURCE!K1551&amp;      IF(SOURCE!$X$2-LEN(SOURCE!K1551) &gt;= 0, REPT(" ",SOURCE!$X$2-LEN(SOURCE!K1551)), "")&amp;
      "},"&amp;IF(SOURCE!L1551&lt;&gt;"",""&amp;SOURCE!L1551,"")
 )
)
)</f>
        <v>/* 1513 */  { fnLoad,                       LM_SUMS,                     "LOAD" STD_SIGMA,                              "LOAD" STD_SIGMA,                              (0 &lt;&lt; TAM_MAX_BITS) |     0, CAT_FNCT | SLS_ENABLED   | US_ENABLED  },</v>
      </c>
    </row>
    <row r="1552" spans="1:1">
      <c r="A1552" s="155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",SOURCE!$R$2-LEN(SOURCE!F1552)+2), "")&amp;"("&amp;
      SUBSTITUTE(TEXT(SOURCE!G1552,"??0"),"  ","")&amp;" &lt;&lt; TAM_MAX_BITS) |"&amp; IF(SOURCE!$S$2-3 &gt;= 0, REPT(" ",SOURCE!$S$2-5+4+1-1-LEN(SUBSTITUTE(SUBSTITUTE(TEXT(SOURCE!H1552,"????0"),"  ","")," ",""))), "")&amp;
      SUBSTITUTE(SUBSTITUTE(TEXT(SOURCE!H1552,"????0"),"  ","")," ","")&amp;","&amp; IF(SOURCE!$T$2-3 &gt;= 0, REPT(" ",SOURCE!$T$2-3-5), "")&amp;
      SOURCE!I1552&amp;" | "&amp; IF(SOURCE!$U$2-LEN(SOURCE!I1552) &gt;= 0, REPT(" ",SOURCE!$U$2-LEN(SOURCE!I1552)), "")&amp;
      SOURCE!J1552&amp;      IF(SOURCE!$V$2-LEN(SOURCE!J1552) &gt;= 0, REPT(" ",SOURCE!$V$2-LEN(SOURCE!J1552)), "")&amp;
  " | "&amp; SOURCE!K1552&amp;      IF(SOURCE!$X$2-LEN(SOURCE!K1552) &gt;= 0, REPT(" ",SOURCE!$X$2-LEN(SOURCE!K1552)), "")&amp;
      "},"&amp;IF(SOURCE!L1552&lt;&gt;"",""&amp;SOURCE!L1552,"")
 )
)
)</f>
        <v>/* 1514 */  { allocateLocalRegisters,       TM_VALUE,                    "LocR",                                        "LocR",                                        (0 &lt;&lt; TAM_MAX_BITS) |    99, CAT_FNCT | SLS_ENABLED   | US_ENABLED  },</v>
      </c>
    </row>
    <row r="1553" spans="1:1">
      <c r="A1553" s="155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",SOURCE!$R$2-LEN(SOURCE!F1553)+2), "")&amp;"("&amp;
      SUBSTITUTE(TEXT(SOURCE!G1553,"??0"),"  ","")&amp;" &lt;&lt; TAM_MAX_BITS) |"&amp; IF(SOURCE!$S$2-3 &gt;= 0, REPT(" ",SOURCE!$S$2-5+4+1-1-LEN(SUBSTITUTE(SUBSTITUTE(TEXT(SOURCE!H1553,"????0"),"  ","")," ",""))), "")&amp;
      SUBSTITUTE(SUBSTITUTE(TEXT(SOURCE!H1553,"????0"),"  ","")," ","")&amp;","&amp; IF(SOURCE!$T$2-3 &gt;= 0, REPT(" ",SOURCE!$T$2-3-5), "")&amp;
      SOURCE!I1553&amp;" | "&amp; IF(SOURCE!$U$2-LEN(SOURCE!I1553) &gt;= 0, REPT(" ",SOURCE!$U$2-LEN(SOURCE!I1553)), "")&amp;
      SOURCE!J1553&amp;      IF(SOURCE!$V$2-LEN(SOURCE!J1553) &gt;= 0, REPT(" ",SOURCE!$V$2-LEN(SOURCE!J1553)), "")&amp;
  " | "&amp; SOURCE!K1553&amp;      IF(SOURCE!$X$2-LEN(SOURCE!K1553) &gt;= 0, REPT(" ",SOURCE!$X$2-LEN(SOURCE!K1553)), "")&amp;
      "},"&amp;IF(SOURCE!L1553&lt;&gt;"",""&amp;SOURCE!L1553,"")
 )
)
)</f>
        <v>/* 1515 */  { fnGetLocR,                    NOPARAM,                     "LocR?",                                       "LocR?",                                       (0 &lt;&lt; TAM_MAX_BITS) |     0, CAT_FNCT | SLS_ENABLED   | US_ENABLED  },</v>
      </c>
    </row>
    <row r="1554" spans="1:1">
      <c r="A1554" s="155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",SOURCE!$R$2-LEN(SOURCE!F1554)+2), "")&amp;"("&amp;
      SUBSTITUTE(TEXT(SOURCE!G1554,"??0"),"  ","")&amp;" &lt;&lt; TAM_MAX_BITS) |"&amp; IF(SOURCE!$S$2-3 &gt;= 0, REPT(" ",SOURCE!$S$2-5+4+1-1-LEN(SUBSTITUTE(SUBSTITUTE(TEXT(SOURCE!H1554,"????0"),"  ","")," ",""))), "")&amp;
      SUBSTITUTE(SUBSTITUTE(TEXT(SOURCE!H1554,"????0"),"  ","")," ","")&amp;","&amp; IF(SOURCE!$T$2-3 &gt;= 0, REPT(" ",SOURCE!$T$2-3-5), "")&amp;
      SOURCE!I1554&amp;" | "&amp; IF(SOURCE!$U$2-LEN(SOURCE!I1554) &gt;= 0, REPT(" ",SOURCE!$U$2-LEN(SOURCE!I1554)), "")&amp;
      SOURCE!J1554&amp;      IF(SOURCE!$V$2-LEN(SOURCE!J1554) &gt;= 0, REPT(" ",SOURCE!$V$2-LEN(SOURCE!J1554)), "")&amp;
  " | "&amp; SOURCE!K1554&amp;      IF(SOURCE!$X$2-LEN(SOURCE!K1554) &gt;= 0, REPT(" ",SOURCE!$X$2-LEN(SOURCE!K1554)), "")&amp;
      "},"&amp;IF(SOURCE!L1554&lt;&gt;"",""&amp;SOURCE!L1554,"")
 )
)
)</f>
        <v>/* 1516 */  { fnProcessLR,                  NOPARAM,                     "L.R.",                                        "L.R.",                                        (0 &lt;&lt; TAM_MAX_BITS) |     0, CAT_FNCT | SLS_ENABLED   | US_ENABLED  },</v>
      </c>
    </row>
    <row r="1555" spans="1:1">
      <c r="A1555" s="155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",SOURCE!$R$2-LEN(SOURCE!F1555)+2), "")&amp;"("&amp;
      SUBSTITUTE(TEXT(SOURCE!G1555,"??0"),"  ","")&amp;" &lt;&lt; TAM_MAX_BITS) |"&amp; IF(SOURCE!$S$2-3 &gt;= 0, REPT(" ",SOURCE!$S$2-5+4+1-1-LEN(SUBSTITUTE(SUBSTITUTE(TEXT(SOURCE!H1555,"????0"),"  ","")," ",""))), "")&amp;
      SUBSTITUTE(SUBSTITUTE(TEXT(SOURCE!H1555,"????0"),"  ","")," ","")&amp;","&amp; IF(SOURCE!$T$2-3 &gt;= 0, REPT(" ",SOURCE!$T$2-3-5), "")&amp;
      SOURCE!I1555&amp;" | "&amp; IF(SOURCE!$U$2-LEN(SOURCE!I1555) &gt;= 0, REPT(" ",SOURCE!$U$2-LEN(SOURCE!I1555)), "")&amp;
      SOURCE!J1555&amp;      IF(SOURCE!$V$2-LEN(SOURCE!J1555) &gt;= 0, REPT(" ",SOURCE!$V$2-LEN(SOURCE!J1555)), "")&amp;
  " | "&amp; SOURCE!K1555&amp;      IF(SOURCE!$X$2-LEN(SOURCE!K1555) &gt;= 0, REPT(" ",SOURCE!$X$2-LEN(SOURCE!K1555)), "")&amp;
      "},"&amp;IF(SOURCE!L1555&lt;&gt;"",""&amp;SOURCE!L1555,"")
 )
)
)</f>
        <v>/* 1517 */  { fnMant,                       NOPARAM,                     "MANT",                                        "MANT",                                        (0 &lt;&lt; TAM_MAX_BITS) |     0, CAT_FNCT | SLS_ENABLED   | US_ENABLED  },</v>
      </c>
    </row>
    <row r="1556" spans="1:1">
      <c r="A1556" s="155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",SOURCE!$R$2-LEN(SOURCE!F1556)+2), "")&amp;"("&amp;
      SUBSTITUTE(TEXT(SOURCE!G1556,"??0"),"  ","")&amp;" &lt;&lt; TAM_MAX_BITS) |"&amp; IF(SOURCE!$S$2-3 &gt;= 0, REPT(" ",SOURCE!$S$2-5+4+1-1-LEN(SUBSTITUTE(SUBSTITUTE(TEXT(SOURCE!H1556,"????0"),"  ","")," ",""))), "")&amp;
      SUBSTITUTE(SUBSTITUTE(TEXT(SOURCE!H1556,"????0"),"  ","")," ","")&amp;","&amp; IF(SOURCE!$T$2-3 &gt;= 0, REPT(" ",SOURCE!$T$2-3-5), "")&amp;
      SOURCE!I1556&amp;" | "&amp; IF(SOURCE!$U$2-LEN(SOURCE!I1556) &gt;= 0, REPT(" ",SOURCE!$U$2-LEN(SOURCE!I1556)), "")&amp;
      SOURCE!J1556&amp;      IF(SOURCE!$V$2-LEN(SOURCE!J1556) &gt;= 0, REPT(" ",SOURCE!$V$2-LEN(SOURCE!J1556)), "")&amp;
  " | "&amp; SOURCE!K1556&amp;      IF(SOURCE!$X$2-LEN(SOURCE!K1556) &gt;= 0, REPT(" ",SOURCE!$X$2-LEN(SOURCE!K1556)), "")&amp;
      "},"&amp;IF(SOURCE!L1556&lt;&gt;"",""&amp;SOURCE!L1556,"")
 )
)
)</f>
        <v>/* 1518 */  { fnEditLinearEquationMatrixX,  NOPARAM,                     "Mat_X",                                       "Mat X",                                       (0 &lt;&lt; TAM_MAX_BITS) |     0, CAT_FNCT | SLS_ENABLED   | US_ENABLED  },</v>
      </c>
    </row>
    <row r="1557" spans="1:1">
      <c r="A1557" s="155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",SOURCE!$R$2-LEN(SOURCE!F1557)+2), "")&amp;"("&amp;
      SUBSTITUTE(TEXT(SOURCE!G1557,"??0"),"  ","")&amp;" &lt;&lt; TAM_MAX_BITS) |"&amp; IF(SOURCE!$S$2-3 &gt;= 0, REPT(" ",SOURCE!$S$2-5+4+1-1-LEN(SUBSTITUTE(SUBSTITUTE(TEXT(SOURCE!H1557,"????0"),"  ","")," ",""))), "")&amp;
      SUBSTITUTE(SUBSTITUTE(TEXT(SOURCE!H1557,"????0"),"  ","")," ","")&amp;","&amp; IF(SOURCE!$T$2-3 &gt;= 0, REPT(" ",SOURCE!$T$2-3-5), "")&amp;
      SOURCE!I1557&amp;" | "&amp; IF(SOURCE!$U$2-LEN(SOURCE!I1557) &gt;= 0, REPT(" ",SOURCE!$U$2-LEN(SOURCE!I1557)), "")&amp;
      SOURCE!J1557&amp;      IF(SOURCE!$V$2-LEN(SOURCE!J1557) &gt;= 0, REPT(" ",SOURCE!$V$2-LEN(SOURCE!J1557)), "")&amp;
  " | "&amp; SOURCE!K1557&amp;      IF(SOURCE!$X$2-LEN(SOURCE!K1557) &gt;= 0, REPT(" ",SOURCE!$X$2-LEN(SOURCE!K1557)), "")&amp;
      "},"&amp;IF(SOURCE!L1557&lt;&gt;"",""&amp;SOURCE!L1557,"")
 )
)
)</f>
        <v>/* 1519 */  { fnFreeMemory,                 NOPARAM,                     "MEM?",                                        "MEM?",                                        (0 &lt;&lt; TAM_MAX_BITS) |     0, CAT_FNCT | SLS_ENABLED   | US_ENABLED  },</v>
      </c>
    </row>
    <row r="1558" spans="1:1">
      <c r="A1558" s="155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",SOURCE!$R$2-LEN(SOURCE!F1558)+2), "")&amp;"("&amp;
      SUBSTITUTE(TEXT(SOURCE!G1558,"??0"),"  ","")&amp;" &lt;&lt; TAM_MAX_BITS) |"&amp; IF(SOURCE!$S$2-3 &gt;= 0, REPT(" ",SOURCE!$S$2-5+4+1-1-LEN(SUBSTITUTE(SUBSTITUTE(TEXT(SOURCE!H1558,"????0"),"  ","")," ",""))), "")&amp;
      SUBSTITUTE(SUBSTITUTE(TEXT(SOURCE!H1558,"????0"),"  ","")," ","")&amp;","&amp; IF(SOURCE!$T$2-3 &gt;= 0, REPT(" ",SOURCE!$T$2-3-5), "")&amp;
      SOURCE!I1558&amp;" | "&amp; IF(SOURCE!$U$2-LEN(SOURCE!I1558) &gt;= 0, REPT(" ",SOURCE!$U$2-LEN(SOURCE!I1558)), "")&amp;
      SOURCE!J1558&amp;      IF(SOURCE!$V$2-LEN(SOURCE!J1558) &gt;= 0, REPT(" ",SOURCE!$V$2-LEN(SOURCE!J1558)), "")&amp;
  " | "&amp; SOURCE!K1558&amp;      IF(SOURCE!$X$2-LEN(SOURCE!K1558) &gt;= 0, REPT(" ",SOURCE!$X$2-LEN(SOURCE!K1558)), "")&amp;
      "},"&amp;IF(SOURCE!L1558&lt;&gt;"",""&amp;SOURCE!L1558,"")
 )
)
)</f>
        <v>/* 1520 */  { itemToBeCoded,                NOPARAM,                     "MENU",                                        "MENU",                                        (0 &lt;&lt; TAM_MAX_BITS) |     0, CAT_FNCT | SLS_ENABLED   | US_ENABLED  },</v>
      </c>
    </row>
    <row r="1559" spans="1:1">
      <c r="A1559" s="155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",SOURCE!$R$2-LEN(SOURCE!F1559)+2), "")&amp;"("&amp;
      SUBSTITUTE(TEXT(SOURCE!G1559,"??0"),"  ","")&amp;" &lt;&lt; TAM_MAX_BITS) |"&amp; IF(SOURCE!$S$2-3 &gt;= 0, REPT(" ",SOURCE!$S$2-5+4+1-1-LEN(SUBSTITUTE(SUBSTITUTE(TEXT(SOURCE!H1559,"????0"),"  ","")," ",""))), "")&amp;
      SUBSTITUTE(SUBSTITUTE(TEXT(SOURCE!H1559,"????0"),"  ","")," ","")&amp;","&amp; IF(SOURCE!$T$2-3 &gt;= 0, REPT(" ",SOURCE!$T$2-3-5), "")&amp;
      SOURCE!I1559&amp;" | "&amp; IF(SOURCE!$U$2-LEN(SOURCE!I1559) &gt;= 0, REPT(" ",SOURCE!$U$2-LEN(SOURCE!I1559)), "")&amp;
      SOURCE!J1559&amp;      IF(SOURCE!$V$2-LEN(SOURCE!J1559) &gt;= 0, REPT(" ",SOURCE!$V$2-LEN(SOURCE!J1559)), "")&amp;
  " | "&amp; SOURCE!K1559&amp;      IF(SOURCE!$X$2-LEN(SOURCE!K1559) &gt;= 0, REPT(" ",SOURCE!$X$2-LEN(SOURCE!K1559)), "")&amp;
      "},"&amp;IF(SOURCE!L1559&lt;&gt;"",""&amp;SOURCE!L1559,"")
 )
)
)</f>
        <v>/* 1521 */  { fnMonth,                      NOPARAM,                     "MONTH",                                       "MONTH",                                       (0 &lt;&lt; TAM_MAX_BITS) |     0, CAT_FNCT | SLS_ENABLED   | US_ENABLED  },</v>
      </c>
    </row>
    <row r="1560" spans="1:1">
      <c r="A1560" s="155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",SOURCE!$R$2-LEN(SOURCE!F1560)+2), "")&amp;"("&amp;
      SUBSTITUTE(TEXT(SOURCE!G1560,"??0"),"  ","")&amp;" &lt;&lt; TAM_MAX_BITS) |"&amp; IF(SOURCE!$S$2-3 &gt;= 0, REPT(" ",SOURCE!$S$2-5+4+1-1-LEN(SUBSTITUTE(SUBSTITUTE(TEXT(SOURCE!H1560,"????0"),"  ","")," ",""))), "")&amp;
      SUBSTITUTE(SUBSTITUTE(TEXT(SOURCE!H1560,"????0"),"  ","")," ","")&amp;","&amp; IF(SOURCE!$T$2-3 &gt;= 0, REPT(" ",SOURCE!$T$2-3-5), "")&amp;
      SOURCE!I1560&amp;" | "&amp; IF(SOURCE!$U$2-LEN(SOURCE!I1560) &gt;= 0, REPT(" ",SOURCE!$U$2-LEN(SOURCE!I1560)), "")&amp;
      SOURCE!J1560&amp;      IF(SOURCE!$V$2-LEN(SOURCE!J1560) &gt;= 0, REPT(" ",SOURCE!$V$2-LEN(SOURCE!J1560)), "")&amp;
  " | "&amp; SOURCE!K1560&amp;      IF(SOURCE!$X$2-LEN(SOURCE!K1560) &gt;= 0, REPT(" ",SOURCE!$X$2-LEN(SOURCE!K1560)), "")&amp;
      "},"&amp;IF(SOURCE!L1560&lt;&gt;"",""&amp;SOURCE!L1560,"")
 )
)
)</f>
        <v>/* 1522 */  { itemToBeCoded,                NOPARAM,                     "MSG",                                         "MSG",                                         (0 &lt;&lt; TAM_MAX_BITS) |     0, CAT_FNCT | SLS_ENABLED   | US_ENABLED  },</v>
      </c>
    </row>
    <row r="1561" spans="1:1">
      <c r="A1561" s="155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",SOURCE!$R$2-LEN(SOURCE!F1561)+2), "")&amp;"("&amp;
      SUBSTITUTE(TEXT(SOURCE!G1561,"??0"),"  ","")&amp;" &lt;&lt; TAM_MAX_BITS) |"&amp; IF(SOURCE!$S$2-3 &gt;= 0, REPT(" ",SOURCE!$S$2-5+4+1-1-LEN(SUBSTITUTE(SUBSTITUTE(TEXT(SOURCE!H1561,"????0"),"  ","")," ",""))), "")&amp;
      SUBSTITUTE(SUBSTITUTE(TEXT(SOURCE!H1561,"????0"),"  ","")," ","")&amp;","&amp; IF(SOURCE!$T$2-3 &gt;= 0, REPT(" ",SOURCE!$T$2-3-5), "")&amp;
      SOURCE!I1561&amp;" | "&amp; IF(SOURCE!$U$2-LEN(SOURCE!I1561) &gt;= 0, REPT(" ",SOURCE!$U$2-LEN(SOURCE!I1561)), "")&amp;
      SOURCE!J1561&amp;      IF(SOURCE!$V$2-LEN(SOURCE!J1561) &gt;= 0, REPT(" ",SOURCE!$V$2-LEN(SOURCE!J1561)), "")&amp;
  " | "&amp; SOURCE!K1561&amp;      IF(SOURCE!$X$2-LEN(SOURCE!K1561) &gt;= 0, REPT(" ",SOURCE!$X$2-LEN(SOURCE!K1561)), "")&amp;
      "},"&amp;IF(SOURCE!L1561&lt;&gt;"",""&amp;SOURCE!L1561,"")
 )
)
)</f>
        <v>/* 1523 */  { fnAngularMode,                amMultPi,                    "MUL" STD_pi,                                  "MUL" STD_pi,                                  (0 &lt;&lt; TAM_MAX_BITS) |     0, CAT_FNCT | SLS_ENABLED   | US_ENABLED  },</v>
      </c>
    </row>
    <row r="1562" spans="1:1">
      <c r="A1562" s="155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",SOURCE!$R$2-LEN(SOURCE!F1562)+2), "")&amp;"("&amp;
      SUBSTITUTE(TEXT(SOURCE!G1562,"??0"),"  ","")&amp;" &lt;&lt; TAM_MAX_BITS) |"&amp; IF(SOURCE!$S$2-3 &gt;= 0, REPT(" ",SOURCE!$S$2-5+4+1-1-LEN(SUBSTITUTE(SUBSTITUTE(TEXT(SOURCE!H1562,"????0"),"  ","")," ",""))), "")&amp;
      SUBSTITUTE(SUBSTITUTE(TEXT(SOURCE!H1562,"????0"),"  ","")," ","")&amp;","&amp; IF(SOURCE!$T$2-3 &gt;= 0, REPT(" ",SOURCE!$T$2-3-5), "")&amp;
      SOURCE!I1562&amp;" | "&amp; IF(SOURCE!$U$2-LEN(SOURCE!I1562) &gt;= 0, REPT(" ",SOURCE!$U$2-LEN(SOURCE!I1562)), "")&amp;
      SOURCE!J1562&amp;      IF(SOURCE!$V$2-LEN(SOURCE!J1562) &gt;= 0, REPT(" ",SOURCE!$V$2-LEN(SOURCE!J1562)), "")&amp;
  " | "&amp; SOURCE!K1562&amp;      IF(SOURCE!$X$2-LEN(SOURCE!K1562) &gt;= 0, REPT(" ",SOURCE!$X$2-LEN(SOURCE!K1562)), "")&amp;
      "},"&amp;IF(SOURCE!L1562&lt;&gt;"",""&amp;SOURCE!L1562,"")
 )
)
)</f>
        <v>/* 1524 */  { itemToBeCoded,                NOPARAM,                     "MVAR",                                        "MVAR",                                        (0 &lt;&lt; TAM_MAX_BITS) |     0, CAT_FNCT | SLS_ENABLED   | US_ENABLED  },</v>
      </c>
    </row>
    <row r="1563" spans="1:1">
      <c r="A1563" s="155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",SOURCE!$R$2-LEN(SOURCE!F1563)+2), "")&amp;"("&amp;
      SUBSTITUTE(TEXT(SOURCE!G1563,"??0"),"  ","")&amp;" &lt;&lt; TAM_MAX_BITS) |"&amp; IF(SOURCE!$S$2-3 &gt;= 0, REPT(" ",SOURCE!$S$2-5+4+1-1-LEN(SUBSTITUTE(SUBSTITUTE(TEXT(SOURCE!H1563,"????0"),"  ","")," ",""))), "")&amp;
      SUBSTITUTE(SUBSTITUTE(TEXT(SOURCE!H1563,"????0"),"  ","")," ","")&amp;","&amp; IF(SOURCE!$T$2-3 &gt;= 0, REPT(" ",SOURCE!$T$2-3-5), "")&amp;
      SOURCE!I1563&amp;" | "&amp; IF(SOURCE!$U$2-LEN(SOURCE!I1563) &gt;= 0, REPT(" ",SOURCE!$U$2-LEN(SOURCE!I1563)), "")&amp;
      SOURCE!J1563&amp;      IF(SOURCE!$V$2-LEN(SOURCE!J1563) &gt;= 0, REPT(" ",SOURCE!$V$2-LEN(SOURCE!J1563)), "")&amp;
  " | "&amp; SOURCE!K1563&amp;      IF(SOURCE!$X$2-LEN(SOURCE!K1563) &gt;= 0, REPT(" ",SOURCE!$X$2-LEN(SOURCE!K1563)), "")&amp;
      "},"&amp;IF(SOURCE!L1563&lt;&gt;"",""&amp;SOURCE!L1563,"")
 )
)
)</f>
        <v>/* 1525 */  { fnDelRow,                     NOPARAM,                     "M.DELR",                                      "DELR",                                        (0 &lt;&lt; TAM_MAX_BITS) |     0, CAT_FNCT | SLS_ENABLED   | US_ENABLED  },</v>
      </c>
    </row>
    <row r="1564" spans="1:1">
      <c r="A1564" s="155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",SOURCE!$R$2-LEN(SOURCE!F1564)+2), "")&amp;"("&amp;
      SUBSTITUTE(TEXT(SOURCE!G1564,"??0"),"  ","")&amp;" &lt;&lt; TAM_MAX_BITS) |"&amp; IF(SOURCE!$S$2-3 &gt;= 0, REPT(" ",SOURCE!$S$2-5+4+1-1-LEN(SUBSTITUTE(SUBSTITUTE(TEXT(SOURCE!H1564,"????0"),"  ","")," ",""))), "")&amp;
      SUBSTITUTE(SUBSTITUTE(TEXT(SOURCE!H1564,"????0"),"  ","")," ","")&amp;","&amp; IF(SOURCE!$T$2-3 &gt;= 0, REPT(" ",SOURCE!$T$2-3-5), "")&amp;
      SOURCE!I1564&amp;" | "&amp; IF(SOURCE!$U$2-LEN(SOURCE!I1564) &gt;= 0, REPT(" ",SOURCE!$U$2-LEN(SOURCE!I1564)), "")&amp;
      SOURCE!J1564&amp;      IF(SOURCE!$V$2-LEN(SOURCE!J1564) &gt;= 0, REPT(" ",SOURCE!$V$2-LEN(SOURCE!J1564)), "")&amp;
  " | "&amp; SOURCE!K1564&amp;      IF(SOURCE!$X$2-LEN(SOURCE!K1564) &gt;= 0, REPT(" ",SOURCE!$X$2-LEN(SOURCE!K1564)), "")&amp;
      "},"&amp;IF(SOURCE!L1564&lt;&gt;"",""&amp;SOURCE!L1564,"")
 )
)
)</f>
        <v>/* 1526 */  { fnSetMatrixDimensions,        TM_M_DIM,                    "M.DIM",                                       "DIM",                                         (0 &lt;&lt; TAM_MAX_BITS) |    99, CAT_FNCT | SLS_UNCHANGED | US_ENABLED  },</v>
      </c>
    </row>
    <row r="1565" spans="1:1">
      <c r="A1565" s="155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",SOURCE!$R$2-LEN(SOURCE!F1565)+2), "")&amp;"("&amp;
      SUBSTITUTE(TEXT(SOURCE!G1565,"??0"),"  ","")&amp;" &lt;&lt; TAM_MAX_BITS) |"&amp; IF(SOURCE!$S$2-3 &gt;= 0, REPT(" ",SOURCE!$S$2-5+4+1-1-LEN(SUBSTITUTE(SUBSTITUTE(TEXT(SOURCE!H1565,"????0"),"  ","")," ",""))), "")&amp;
      SUBSTITUTE(SUBSTITUTE(TEXT(SOURCE!H1565,"????0"),"  ","")," ","")&amp;","&amp; IF(SOURCE!$T$2-3 &gt;= 0, REPT(" ",SOURCE!$T$2-3-5), "")&amp;
      SOURCE!I1565&amp;" | "&amp; IF(SOURCE!$U$2-LEN(SOURCE!I1565) &gt;= 0, REPT(" ",SOURCE!$U$2-LEN(SOURCE!I1565)), "")&amp;
      SOURCE!J1565&amp;      IF(SOURCE!$V$2-LEN(SOURCE!J1565) &gt;= 0, REPT(" ",SOURCE!$V$2-LEN(SOURCE!J1565)), "")&amp;
  " | "&amp; SOURCE!K1565&amp;      IF(SOURCE!$X$2-LEN(SOURCE!K1565) &gt;= 0, REPT(" ",SOURCE!$X$2-LEN(SOURCE!K1565)), "")&amp;
      "},"&amp;IF(SOURCE!L1565&lt;&gt;"",""&amp;SOURCE!L1565,"")
 )
)
)</f>
        <v>/* 1527 */  { fnGetMatrixDimensions,        NOPARAM,                     "M.DIM?",                                      "DIM?",                                        (0 &lt;&lt; TAM_MAX_BITS) |     0, CAT_FNCT | SLS_ENABLED   | US_ENABLED  },</v>
      </c>
    </row>
    <row r="1566" spans="1:1">
      <c r="A1566" s="155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",SOURCE!$R$2-LEN(SOURCE!F1566)+2), "")&amp;"("&amp;
      SUBSTITUTE(TEXT(SOURCE!G1566,"??0"),"  ","")&amp;" &lt;&lt; TAM_MAX_BITS) |"&amp; IF(SOURCE!$S$2-3 &gt;= 0, REPT(" ",SOURCE!$S$2-5+4+1-1-LEN(SUBSTITUTE(SUBSTITUTE(TEXT(SOURCE!H1566,"????0"),"  ","")," ",""))), "")&amp;
      SUBSTITUTE(SUBSTITUTE(TEXT(SOURCE!H1566,"????0"),"  ","")," ","")&amp;","&amp; IF(SOURCE!$T$2-3 &gt;= 0, REPT(" ",SOURCE!$T$2-3-5), "")&amp;
      SOURCE!I1566&amp;" | "&amp; IF(SOURCE!$U$2-LEN(SOURCE!I1566) &gt;= 0, REPT(" ",SOURCE!$U$2-LEN(SOURCE!I1566)), "")&amp;
      SOURCE!J1566&amp;      IF(SOURCE!$V$2-LEN(SOURCE!J1566) &gt;= 0, REPT(" ",SOURCE!$V$2-LEN(SOURCE!J1566)), "")&amp;
  " | "&amp; SOURCE!K1566&amp;      IF(SOURCE!$X$2-LEN(SOURCE!K1566) &gt;= 0, REPT(" ",SOURCE!$X$2-LEN(SOURCE!K1566)), "")&amp;
      "},"&amp;IF(SOURCE!L1566&lt;&gt;"",""&amp;SOURCE!L1566,"")
 )
)
)</f>
        <v>/* 1528 */  { fnSetDateFormat,              ITM_MDY,                     "M.DY",                                        "M.DY",                                        (0 &lt;&lt; TAM_MAX_BITS) |     0, CAT_FNCT | SLS_ENABLED   | US_ENABLED  },</v>
      </c>
    </row>
    <row r="1567" spans="1:1">
      <c r="A1567" s="155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",SOURCE!$R$2-LEN(SOURCE!F1567)+2), "")&amp;"("&amp;
      SUBSTITUTE(TEXT(SOURCE!G1567,"??0"),"  ","")&amp;" &lt;&lt; TAM_MAX_BITS) |"&amp; IF(SOURCE!$S$2-3 &gt;= 0, REPT(" ",SOURCE!$S$2-5+4+1-1-LEN(SUBSTITUTE(SUBSTITUTE(TEXT(SOURCE!H1567,"????0"),"  ","")," ",""))), "")&amp;
      SUBSTITUTE(SUBSTITUTE(TEXT(SOURCE!H1567,"????0"),"  ","")," ","")&amp;","&amp; IF(SOURCE!$T$2-3 &gt;= 0, REPT(" ",SOURCE!$T$2-3-5), "")&amp;
      SOURCE!I1567&amp;" | "&amp; IF(SOURCE!$U$2-LEN(SOURCE!I1567) &gt;= 0, REPT(" ",SOURCE!$U$2-LEN(SOURCE!I1567)), "")&amp;
      SOURCE!J1567&amp;      IF(SOURCE!$V$2-LEN(SOURCE!J1567) &gt;= 0, REPT(" ",SOURCE!$V$2-LEN(SOURCE!J1567)), "")&amp;
  " | "&amp; SOURCE!K1567&amp;      IF(SOURCE!$X$2-LEN(SOURCE!K1567) &gt;= 0, REPT(" ",SOURCE!$X$2-LEN(SOURCE!K1567)), "")&amp;
      "},"&amp;IF(SOURCE!L1567&lt;&gt;"",""&amp;SOURCE!L1567,"")
 )
)
)</f>
        <v>/* 1529 */  { fnEditMatrix,                 NOPARAM,                     "M.EDI",                                       "EDIT",                                        (0 &lt;&lt; TAM_MAX_BITS) |     0, CAT_FNCT | SLS_UNCHANGED | US_ENABLED  },</v>
      </c>
    </row>
    <row r="1568" spans="1:1">
      <c r="A1568" s="155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",SOURCE!$R$2-LEN(SOURCE!F1568)+2), "")&amp;"("&amp;
      SUBSTITUTE(TEXT(SOURCE!G1568,"??0"),"  ","")&amp;" &lt;&lt; TAM_MAX_BITS) |"&amp; IF(SOURCE!$S$2-3 &gt;= 0, REPT(" ",SOURCE!$S$2-5+4+1-1-LEN(SUBSTITUTE(SUBSTITUTE(TEXT(SOURCE!H1568,"????0"),"  ","")," ",""))), "")&amp;
      SUBSTITUTE(SUBSTITUTE(TEXT(SOURCE!H1568,"????0"),"  ","")," ","")&amp;","&amp; IF(SOURCE!$T$2-3 &gt;= 0, REPT(" ",SOURCE!$T$2-3-5), "")&amp;
      SOURCE!I1568&amp;" | "&amp; IF(SOURCE!$U$2-LEN(SOURCE!I1568) &gt;= 0, REPT(" ",SOURCE!$U$2-LEN(SOURCE!I1568)), "")&amp;
      SOURCE!J1568&amp;      IF(SOURCE!$V$2-LEN(SOURCE!J1568) &gt;= 0, REPT(" ",SOURCE!$V$2-LEN(SOURCE!J1568)), "")&amp;
  " | "&amp; SOURCE!K1568&amp;      IF(SOURCE!$X$2-LEN(SOURCE!K1568) &gt;= 0, REPT(" ",SOURCE!$X$2-LEN(SOURCE!K1568)), "")&amp;
      "},"&amp;IF(SOURCE!L1568&lt;&gt;"",""&amp;SOURCE!L1568,"")
 )
)
)</f>
        <v>/* 1530 */  { fnEditMatrix,                 TM_REGISTER,                 "M.EDIN",                                      "EDITN",                                       (0 &lt;&lt; TAM_MAX_BITS) |    99, CAT_FNCT | SLS_UNCHANGED | US_ENABLED  },</v>
      </c>
    </row>
    <row r="1569" spans="1:1">
      <c r="A1569" s="155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",SOURCE!$R$2-LEN(SOURCE!F1569)+2), "")&amp;"("&amp;
      SUBSTITUTE(TEXT(SOURCE!G1569,"??0"),"  ","")&amp;" &lt;&lt; TAM_MAX_BITS) |"&amp; IF(SOURCE!$S$2-3 &gt;= 0, REPT(" ",SOURCE!$S$2-5+4+1-1-LEN(SUBSTITUTE(SUBSTITUTE(TEXT(SOURCE!H1569,"????0"),"  ","")," ",""))), "")&amp;
      SUBSTITUTE(SUBSTITUTE(TEXT(SOURCE!H1569,"????0"),"  ","")," ","")&amp;","&amp; IF(SOURCE!$T$2-3 &gt;= 0, REPT(" ",SOURCE!$T$2-3-5), "")&amp;
      SOURCE!I1569&amp;" | "&amp; IF(SOURCE!$U$2-LEN(SOURCE!I1569) &gt;= 0, REPT(" ",SOURCE!$U$2-LEN(SOURCE!I1569)), "")&amp;
      SOURCE!J1569&amp;      IF(SOURCE!$V$2-LEN(SOURCE!J1569) &gt;= 0, REPT(" ",SOURCE!$V$2-LEN(SOURCE!J1569)), "")&amp;
  " | "&amp; SOURCE!K1569&amp;      IF(SOURCE!$X$2-LEN(SOURCE!K1569) &gt;= 0, REPT(" ",SOURCE!$X$2-LEN(SOURCE!K1569)), "")&amp;
      "},"&amp;IF(SOURCE!L1569&lt;&gt;"",""&amp;SOURCE!L1569,"")
 )
)
)</f>
        <v>/* 1531 */  { fnGetMatrix,                  NOPARAM,                     "M.GET",                                       "GETM",                                        (0 &lt;&lt; TAM_MAX_BITS) |     0, CAT_FNCT | SLS_ENABLED   | US_ENABLED  },</v>
      </c>
    </row>
    <row r="1570" spans="1:1">
      <c r="A1570" s="155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",SOURCE!$R$2-LEN(SOURCE!F1570)+2), "")&amp;"("&amp;
      SUBSTITUTE(TEXT(SOURCE!G1570,"??0"),"  ","")&amp;" &lt;&lt; TAM_MAX_BITS) |"&amp; IF(SOURCE!$S$2-3 &gt;= 0, REPT(" ",SOURCE!$S$2-5+4+1-1-LEN(SUBSTITUTE(SUBSTITUTE(TEXT(SOURCE!H1570,"????0"),"  ","")," ",""))), "")&amp;
      SUBSTITUTE(SUBSTITUTE(TEXT(SOURCE!H1570,"????0"),"  ","")," ","")&amp;","&amp; IF(SOURCE!$T$2-3 &gt;= 0, REPT(" ",SOURCE!$T$2-3-5), "")&amp;
      SOURCE!I1570&amp;" | "&amp; IF(SOURCE!$U$2-LEN(SOURCE!I1570) &gt;= 0, REPT(" ",SOURCE!$U$2-LEN(SOURCE!I1570)), "")&amp;
      SOURCE!J1570&amp;      IF(SOURCE!$V$2-LEN(SOURCE!J1570) &gt;= 0, REPT(" ",SOURCE!$V$2-LEN(SOURCE!J1570)), "")&amp;
  " | "&amp; SOURCE!K1570&amp;      IF(SOURCE!$X$2-LEN(SOURCE!K1570) &gt;= 0, REPT(" ",SOURCE!$X$2-LEN(SOURCE!K1570)), "")&amp;
      "},"&amp;IF(SOURCE!L1570&lt;&gt;"",""&amp;SOURCE!L1570,"")
 )
)
)</f>
        <v>/* 1532 */  { fnGoToElement,                NOPARAM,                     "M.GOTO",                                      "GOTO",                                        (0 &lt;&lt; TAM_MAX_BITS) |     0, CAT_FNCT | SLS_ENABLED   | US_ENABLED  },</v>
      </c>
    </row>
    <row r="1571" spans="1:1">
      <c r="A1571" s="155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",SOURCE!$R$2-LEN(SOURCE!F1571)+2), "")&amp;"("&amp;
      SUBSTITUTE(TEXT(SOURCE!G1571,"??0"),"  ","")&amp;" &lt;&lt; TAM_MAX_BITS) |"&amp; IF(SOURCE!$S$2-3 &gt;= 0, REPT(" ",SOURCE!$S$2-5+4+1-1-LEN(SUBSTITUTE(SUBSTITUTE(TEXT(SOURCE!H1571,"????0"),"  ","")," ",""))), "")&amp;
      SUBSTITUTE(SUBSTITUTE(TEXT(SOURCE!H1571,"????0"),"  ","")," ","")&amp;","&amp; IF(SOURCE!$T$2-3 &gt;= 0, REPT(" ",SOURCE!$T$2-3-5), "")&amp;
      SOURCE!I1571&amp;" | "&amp; IF(SOURCE!$U$2-LEN(SOURCE!I1571) &gt;= 0, REPT(" ",SOURCE!$U$2-LEN(SOURCE!I1571)), "")&amp;
      SOURCE!J1571&amp;      IF(SOURCE!$V$2-LEN(SOURCE!J1571) &gt;= 0, REPT(" ",SOURCE!$V$2-LEN(SOURCE!J1571)), "")&amp;
  " | "&amp; SOURCE!K1571&amp;      IF(SOURCE!$X$2-LEN(SOURCE!K1571) &gt;= 0, REPT(" ",SOURCE!$X$2-LEN(SOURCE!K1571)), "")&amp;
      "},"&amp;IF(SOURCE!L1571&lt;&gt;"",""&amp;SOURCE!L1571,"")
 )
)
)</f>
        <v>/* 1533 */  { fnSetGrowMode,                ON,                          "M.GROW",                                      "GROW",                                        (0 &lt;&lt; TAM_MAX_BITS) |     0, CAT_FNCT | SLS_UNCHANGED | US_UNCHANGED},</v>
      </c>
    </row>
    <row r="1572" spans="1:1">
      <c r="A1572" s="155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",SOURCE!$R$2-LEN(SOURCE!F1572)+2), "")&amp;"("&amp;
      SUBSTITUTE(TEXT(SOURCE!G1572,"??0"),"  ","")&amp;" &lt;&lt; TAM_MAX_BITS) |"&amp; IF(SOURCE!$S$2-3 &gt;= 0, REPT(" ",SOURCE!$S$2-5+4+1-1-LEN(SUBSTITUTE(SUBSTITUTE(TEXT(SOURCE!H1572,"????0"),"  ","")," ",""))), "")&amp;
      SUBSTITUTE(SUBSTITUTE(TEXT(SOURCE!H1572,"????0"),"  ","")," ","")&amp;","&amp; IF(SOURCE!$T$2-3 &gt;= 0, REPT(" ",SOURCE!$T$2-3-5), "")&amp;
      SOURCE!I1572&amp;" | "&amp; IF(SOURCE!$U$2-LEN(SOURCE!I1572) &gt;= 0, REPT(" ",SOURCE!$U$2-LEN(SOURCE!I1572)), "")&amp;
      SOURCE!J1572&amp;      IF(SOURCE!$V$2-LEN(SOURCE!J1572) &gt;= 0, REPT(" ",SOURCE!$V$2-LEN(SOURCE!J1572)), "")&amp;
  " | "&amp; SOURCE!K1572&amp;      IF(SOURCE!$X$2-LEN(SOURCE!K1572) &gt;= 0, REPT(" ",SOURCE!$X$2-LEN(SOURCE!K1572)), "")&amp;
      "},"&amp;IF(SOURCE!L1572&lt;&gt;"",""&amp;SOURCE!L1572,"")
 )
)
)</f>
        <v>/* 1534 */  { fnInsRow,                     NOPARAM,                     "M.INSR",                                      "INSR",                                        (0 &lt;&lt; TAM_MAX_BITS) |     0, CAT_FNCT | SLS_ENABLED   | US_ENABLED  },</v>
      </c>
    </row>
    <row r="1573" spans="1:1">
      <c r="A1573" s="155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",SOURCE!$R$2-LEN(SOURCE!F1573)+2), "")&amp;"("&amp;
      SUBSTITUTE(TEXT(SOURCE!G1573,"??0"),"  ","")&amp;" &lt;&lt; TAM_MAX_BITS) |"&amp; IF(SOURCE!$S$2-3 &gt;= 0, REPT(" ",SOURCE!$S$2-5+4+1-1-LEN(SUBSTITUTE(SUBSTITUTE(TEXT(SOURCE!H1573,"????0"),"  ","")," ",""))), "")&amp;
      SUBSTITUTE(SUBSTITUTE(TEXT(SOURCE!H1573,"????0"),"  ","")," ","")&amp;","&amp; IF(SOURCE!$T$2-3 &gt;= 0, REPT(" ",SOURCE!$T$2-3-5), "")&amp;
      SOURCE!I1573&amp;" | "&amp; IF(SOURCE!$U$2-LEN(SOURCE!I1573) &gt;= 0, REPT(" ",SOURCE!$U$2-LEN(SOURCE!I1573)), "")&amp;
      SOURCE!J1573&amp;      IF(SOURCE!$V$2-LEN(SOURCE!J1573) &gt;= 0, REPT(" ",SOURCE!$V$2-LEN(SOURCE!J1573)), "")&amp;
  " | "&amp; SOURCE!K1573&amp;      IF(SOURCE!$X$2-LEN(SOURCE!K1573) &gt;= 0, REPT(" ",SOURCE!$X$2-LEN(SOURCE!K1573)), "")&amp;
      "},"&amp;IF(SOURCE!L1573&lt;&gt;"",""&amp;SOURCE!L1573,"")
 )
)
)</f>
        <v>/* 1535 */  { fnLuDecomposition,            NOPARAM,                     "M.LU",                                        "M.LU",                                        (0 &lt;&lt; TAM_MAX_BITS) |     0, CAT_FNCT | SLS_ENABLED   | US_ENABLED  },</v>
      </c>
    </row>
    <row r="1574" spans="1:1">
      <c r="A1574" s="155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",SOURCE!$R$2-LEN(SOURCE!F1574)+2), "")&amp;"("&amp;
      SUBSTITUTE(TEXT(SOURCE!G1574,"??0"),"  ","")&amp;" &lt;&lt; TAM_MAX_BITS) |"&amp; IF(SOURCE!$S$2-3 &gt;= 0, REPT(" ",SOURCE!$S$2-5+4+1-1-LEN(SUBSTITUTE(SUBSTITUTE(TEXT(SOURCE!H1574,"????0"),"  ","")," ",""))), "")&amp;
      SUBSTITUTE(SUBSTITUTE(TEXT(SOURCE!H1574,"????0"),"  ","")," ","")&amp;","&amp; IF(SOURCE!$T$2-3 &gt;= 0, REPT(" ",SOURCE!$T$2-3-5), "")&amp;
      SOURCE!I1574&amp;" | "&amp; IF(SOURCE!$U$2-LEN(SOURCE!I1574) &gt;= 0, REPT(" ",SOURCE!$U$2-LEN(SOURCE!I1574)), "")&amp;
      SOURCE!J1574&amp;      IF(SOURCE!$V$2-LEN(SOURCE!J1574) &gt;= 0, REPT(" ",SOURCE!$V$2-LEN(SOURCE!J1574)), "")&amp;
  " | "&amp; SOURCE!K1574&amp;      IF(SOURCE!$X$2-LEN(SOURCE!K1574) &gt;= 0, REPT(" ",SOURCE!$X$2-LEN(SOURCE!K1574)), "")&amp;
      "},"&amp;IF(SOURCE!L1574&lt;&gt;"",""&amp;SOURCE!L1574,"")
 )
)
)</f>
        <v>/* 1536 */  { fnNewMatrix,                  NOPARAM,                     "M.NEW",                                       "NEW",                                         (0 &lt;&lt; TAM_MAX_BITS) |     0, CAT_FNCT | SLS_ENABLED   | US_ENABLED  },</v>
      </c>
    </row>
    <row r="1575" spans="1:1">
      <c r="A1575" s="155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",SOURCE!$R$2-LEN(SOURCE!F1575)+2), "")&amp;"("&amp;
      SUBSTITUTE(TEXT(SOURCE!G1575,"??0"),"  ","")&amp;" &lt;&lt; TAM_MAX_BITS) |"&amp; IF(SOURCE!$S$2-3 &gt;= 0, REPT(" ",SOURCE!$S$2-5+4+1-1-LEN(SUBSTITUTE(SUBSTITUTE(TEXT(SOURCE!H1575,"????0"),"  ","")," ",""))), "")&amp;
      SUBSTITUTE(SUBSTITUTE(TEXT(SOURCE!H1575,"????0"),"  ","")," ","")&amp;","&amp; IF(SOURCE!$T$2-3 &gt;= 0, REPT(" ",SOURCE!$T$2-3-5), "")&amp;
      SOURCE!I1575&amp;" | "&amp; IF(SOURCE!$U$2-LEN(SOURCE!I1575) &gt;= 0, REPT(" ",SOURCE!$U$2-LEN(SOURCE!I1575)), "")&amp;
      SOURCE!J1575&amp;      IF(SOURCE!$V$2-LEN(SOURCE!J1575) &gt;= 0, REPT(" ",SOURCE!$V$2-LEN(SOURCE!J1575)), "")&amp;
  " | "&amp; SOURCE!K1575&amp;      IF(SOURCE!$X$2-LEN(SOURCE!K1575) &gt;= 0, REPT(" ",SOURCE!$X$2-LEN(SOURCE!K1575)), "")&amp;
      "},"&amp;IF(SOURCE!L1575&lt;&gt;"",""&amp;SOURCE!L1575,"")
 )
)
)</f>
        <v>/* 1537 */  { fnOldMatrix,                  NOPARAM,                     "M.OLD",                                       "OLD",                                         (0 &lt;&lt; TAM_MAX_BITS) |     0, CAT_FNCT | SLS_ENABLED   | US_ENABLED  },</v>
      </c>
    </row>
    <row r="1576" spans="1:1">
      <c r="A1576" s="155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",SOURCE!$R$2-LEN(SOURCE!F1576)+2), "")&amp;"("&amp;
      SUBSTITUTE(TEXT(SOURCE!G1576,"??0"),"  ","")&amp;" &lt;&lt; TAM_MAX_BITS) |"&amp; IF(SOURCE!$S$2-3 &gt;= 0, REPT(" ",SOURCE!$S$2-5+4+1-1-LEN(SUBSTITUTE(SUBSTITUTE(TEXT(SOURCE!H1576,"????0"),"  ","")," ",""))), "")&amp;
      SUBSTITUTE(SUBSTITUTE(TEXT(SOURCE!H1576,"????0"),"  ","")," ","")&amp;","&amp; IF(SOURCE!$T$2-3 &gt;= 0, REPT(" ",SOURCE!$T$2-3-5), "")&amp;
      SOURCE!I1576&amp;" | "&amp; IF(SOURCE!$U$2-LEN(SOURCE!I1576) &gt;= 0, REPT(" ",SOURCE!$U$2-LEN(SOURCE!I1576)), "")&amp;
      SOURCE!J1576&amp;      IF(SOURCE!$V$2-LEN(SOURCE!J1576) &gt;= 0, REPT(" ",SOURCE!$V$2-LEN(SOURCE!J1576)), "")&amp;
  " | "&amp; SOURCE!K1576&amp;      IF(SOURCE!$X$2-LEN(SOURCE!K1576) &gt;= 0, REPT(" ",SOURCE!$X$2-LEN(SOURCE!K1576)), "")&amp;
      "},"&amp;IF(SOURCE!L1576&lt;&gt;"",""&amp;SOURCE!L1576,"")
 )
)
)</f>
        <v>/* 1538 */  { fnPutMatrix,                  NOPARAM,                     "M.PUT",                                       "PUTM",                                        (0 &lt;&lt; TAM_MAX_BITS) |     0, CAT_FNCT | SLS_ENABLED   | US_ENABLED  },</v>
      </c>
    </row>
    <row r="1577" spans="1:1">
      <c r="A1577" s="155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",SOURCE!$R$2-LEN(SOURCE!F1577)+2), "")&amp;"("&amp;
      SUBSTITUTE(TEXT(SOURCE!G1577,"??0"),"  ","")&amp;" &lt;&lt; TAM_MAX_BITS) |"&amp; IF(SOURCE!$S$2-3 &gt;= 0, REPT(" ",SOURCE!$S$2-5+4+1-1-LEN(SUBSTITUTE(SUBSTITUTE(TEXT(SOURCE!H1577,"????0"),"  ","")," ",""))), "")&amp;
      SUBSTITUTE(SUBSTITUTE(TEXT(SOURCE!H1577,"????0"),"  ","")," ","")&amp;","&amp; IF(SOURCE!$T$2-3 &gt;= 0, REPT(" ",SOURCE!$T$2-3-5), "")&amp;
      SOURCE!I1577&amp;" | "&amp; IF(SOURCE!$U$2-LEN(SOURCE!I1577) &gt;= 0, REPT(" ",SOURCE!$U$2-LEN(SOURCE!I1577)), "")&amp;
      SOURCE!J1577&amp;      IF(SOURCE!$V$2-LEN(SOURCE!J1577) &gt;= 0, REPT(" ",SOURCE!$V$2-LEN(SOURCE!J1577)), "")&amp;
  " | "&amp; SOURCE!K1577&amp;      IF(SOURCE!$X$2-LEN(SOURCE!K1577) &gt;= 0, REPT(" ",SOURCE!$X$2-LEN(SOURCE!K1577)), "")&amp;
      "},"&amp;IF(SOURCE!L1577&lt;&gt;"",""&amp;SOURCE!L1577,"")
 )
)
)</f>
        <v>/* 1539 */  { fnSwapRows,                   NOPARAM,                     "M.R" STD_LEFT_RIGHT_ARROWS "R",               "R" STD_LEFT_RIGHT_ARROWS "R",                 (0 &lt;&lt; TAM_MAX_BITS) |     0, CAT_FNCT | SLS_ENABLED   | US_ENABLED  },</v>
      </c>
    </row>
    <row r="1578" spans="1:1">
      <c r="A1578" s="155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",SOURCE!$R$2-LEN(SOURCE!F1578)+2), "")&amp;"("&amp;
      SUBSTITUTE(TEXT(SOURCE!G1578,"??0"),"  ","")&amp;" &lt;&lt; TAM_MAX_BITS) |"&amp; IF(SOURCE!$S$2-3 &gt;= 0, REPT(" ",SOURCE!$S$2-5+4+1-1-LEN(SUBSTITUTE(SUBSTITUTE(TEXT(SOURCE!H1578,"????0"),"  ","")," ",""))), "")&amp;
      SUBSTITUTE(SUBSTITUTE(TEXT(SOURCE!H1578,"????0"),"  ","")," ","")&amp;","&amp; IF(SOURCE!$T$2-3 &gt;= 0, REPT(" ",SOURCE!$T$2-3-5), "")&amp;
      SOURCE!I1578&amp;" | "&amp; IF(SOURCE!$U$2-LEN(SOURCE!I1578) &gt;= 0, REPT(" ",SOURCE!$U$2-LEN(SOURCE!I1578)), "")&amp;
      SOURCE!J1578&amp;      IF(SOURCE!$V$2-LEN(SOURCE!J1578) &gt;= 0, REPT(" ",SOURCE!$V$2-LEN(SOURCE!J1578)), "")&amp;
  " | "&amp; SOURCE!K1578&amp;      IF(SOURCE!$X$2-LEN(SOURCE!K1578) &gt;= 0, REPT(" ",SOURCE!$X$2-LEN(SOURCE!K1578)), "")&amp;
      "},"&amp;IF(SOURCE!L1578&lt;&gt;"",""&amp;SOURCE!L1578,"")
 )
)
)</f>
        <v>/* 1540 */  { fnSincpi,                     NOPARAM,                     "sinc" STD_pi,                                 "sinc" STD_pi,                                 (0 &lt;&lt; TAM_MAX_BITS) |     0, CAT_FNCT | SLS_ENABLED   | US_ENABLED  },</v>
      </c>
    </row>
    <row r="1579" spans="1:1">
      <c r="A1579" s="155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",SOURCE!$R$2-LEN(SOURCE!F1579)+2), "")&amp;"("&amp;
      SUBSTITUTE(TEXT(SOURCE!G1579,"??0"),"  ","")&amp;" &lt;&lt; TAM_MAX_BITS) |"&amp; IF(SOURCE!$S$2-3 &gt;= 0, REPT(" ",SOURCE!$S$2-5+4+1-1-LEN(SUBSTITUTE(SUBSTITUTE(TEXT(SOURCE!H1579,"????0"),"  ","")," ",""))), "")&amp;
      SUBSTITUTE(SUBSTITUTE(TEXT(SOURCE!H1579,"????0"),"  ","")," ","")&amp;","&amp; IF(SOURCE!$T$2-3 &gt;= 0, REPT(" ",SOURCE!$T$2-3-5), "")&amp;
      SOURCE!I1579&amp;" | "&amp; IF(SOURCE!$U$2-LEN(SOURCE!I1579) &gt;= 0, REPT(" ",SOURCE!$U$2-LEN(SOURCE!I1579)), "")&amp;
      SOURCE!J1579&amp;      IF(SOURCE!$V$2-LEN(SOURCE!J1579) &gt;= 0, REPT(" ",SOURCE!$V$2-LEN(SOURCE!J1579)), "")&amp;
  " | "&amp; SOURCE!K1579&amp;      IF(SOURCE!$X$2-LEN(SOURCE!K1579) &gt;= 0, REPT(" ",SOURCE!$X$2-LEN(SOURCE!K1579)), "")&amp;
      "},"&amp;IF(SOURCE!L1579&lt;&gt;"",""&amp;SOURCE!L1579,"")
 )
)
)</f>
        <v>/* 1541 */  { fnSetGrowMode,                OFF,                         "M.WRAP",                                      "WRAP",                                        (0 &lt;&lt; TAM_MAX_BITS) |     0, CAT_FNCT | SLS_UNCHANGED | US_UNCHANGED},</v>
      </c>
    </row>
    <row r="1580" spans="1:1">
      <c r="A1580" s="155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",SOURCE!$R$2-LEN(SOURCE!F1580)+2), "")&amp;"("&amp;
      SUBSTITUTE(TEXT(SOURCE!G1580,"??0"),"  ","")&amp;" &lt;&lt; TAM_MAX_BITS) |"&amp; IF(SOURCE!$S$2-3 &gt;= 0, REPT(" ",SOURCE!$S$2-5+4+1-1-LEN(SUBSTITUTE(SUBSTITUTE(TEXT(SOURCE!H1580,"????0"),"  ","")," ",""))), "")&amp;
      SUBSTITUTE(SUBSTITUTE(TEXT(SOURCE!H1580,"????0"),"  ","")," ","")&amp;","&amp; IF(SOURCE!$T$2-3 &gt;= 0, REPT(" ",SOURCE!$T$2-3-5), "")&amp;
      SOURCE!I1580&amp;" | "&amp; IF(SOURCE!$U$2-LEN(SOURCE!I1580) &gt;= 0, REPT(" ",SOURCE!$U$2-LEN(SOURCE!I1580)), "")&amp;
      SOURCE!J1580&amp;      IF(SOURCE!$V$2-LEN(SOURCE!J1580) &gt;= 0, REPT(" ",SOURCE!$V$2-LEN(SOURCE!J1580)), "")&amp;
  " | "&amp; SOURCE!K1580&amp;      IF(SOURCE!$X$2-LEN(SOURCE!K1580) &gt;= 0, REPT(" ",SOURCE!$X$2-LEN(SOURCE!K1580)), "")&amp;
      "},"&amp;IF(SOURCE!L1580&lt;&gt;"",""&amp;SOURCE!L1580,"")
 )
)
)</f>
        <v>/* 1542 */  { fnNop,                        NOPARAM,                     "NOP",                                         "NOP",                                         (0 &lt;&lt; TAM_MAX_BITS) |     0, CAT_FNCT | SLS_ENABLED   | US_ENABLED  },</v>
      </c>
    </row>
    <row r="1581" spans="1:1">
      <c r="A1581" s="155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",SOURCE!$R$2-LEN(SOURCE!F1581)+2), "")&amp;"("&amp;
      SUBSTITUTE(TEXT(SOURCE!G1581,"??0"),"  ","")&amp;" &lt;&lt; TAM_MAX_BITS) |"&amp; IF(SOURCE!$S$2-3 &gt;= 0, REPT(" ",SOURCE!$S$2-5+4+1-1-LEN(SUBSTITUTE(SUBSTITUTE(TEXT(SOURCE!H1581,"????0"),"  ","")," ",""))), "")&amp;
      SUBSTITUTE(SUBSTITUTE(TEXT(SOURCE!H1581,"????0"),"  ","")," ","")&amp;","&amp; IF(SOURCE!$T$2-3 &gt;= 0, REPT(" ",SOURCE!$T$2-3-5), "")&amp;
      SOURCE!I1581&amp;" | "&amp; IF(SOURCE!$U$2-LEN(SOURCE!I1581) &gt;= 0, REPT(" ",SOURCE!$U$2-LEN(SOURCE!I1581)), "")&amp;
      SOURCE!J1581&amp;      IF(SOURCE!$V$2-LEN(SOURCE!J1581) &gt;= 0, REPT(" ",SOURCE!$V$2-LEN(SOURCE!J1581)), "")&amp;
  " | "&amp; SOURCE!K1581&amp;      IF(SOURCE!$X$2-LEN(SOURCE!K1581) &gt;= 0, REPT(" ",SOURCE!$X$2-LEN(SOURCE!K1581)), "")&amp;
      "},"&amp;IF(SOURCE!L1581&lt;&gt;"",""&amp;SOURCE!L1581,"")
 )
)
)</f>
        <v>/* 1543 */  { fnOff,                        NOPARAM,                     "OFF",                                         "OFF",                                         (0 &lt;&lt; TAM_MAX_BITS) |     0, CAT_FNCT | SLS_ENABLED   | US_ENABLED  },</v>
      </c>
    </row>
    <row r="1582" spans="1:1">
      <c r="A1582" s="155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",SOURCE!$R$2-LEN(SOURCE!F1582)+2), "")&amp;"("&amp;
      SUBSTITUTE(TEXT(SOURCE!G1582,"??0"),"  ","")&amp;" &lt;&lt; TAM_MAX_BITS) |"&amp; IF(SOURCE!$S$2-3 &gt;= 0, REPT(" ",SOURCE!$S$2-5+4+1-1-LEN(SUBSTITUTE(SUBSTITUTE(TEXT(SOURCE!H1582,"????0"),"  ","")," ",""))), "")&amp;
      SUBSTITUTE(SUBSTITUTE(TEXT(SOURCE!H1582,"????0"),"  ","")," ","")&amp;","&amp; IF(SOURCE!$T$2-3 &gt;= 0, REPT(" ",SOURCE!$T$2-3-5), "")&amp;
      SOURCE!I1582&amp;" | "&amp; IF(SOURCE!$U$2-LEN(SOURCE!I1582) &gt;= 0, REPT(" ",SOURCE!$U$2-LEN(SOURCE!I1582)), "")&amp;
      SOURCE!J1582&amp;      IF(SOURCE!$V$2-LEN(SOURCE!J1582) &gt;= 0, REPT(" ",SOURCE!$V$2-LEN(SOURCE!J1582)), "")&amp;
  " | "&amp; SOURCE!K1582&amp;      IF(SOURCE!$X$2-LEN(SOURCE!K1582) &gt;= 0, REPT(" ",SOURCE!$X$2-LEN(SOURCE!K1582)), "")&amp;
      "},"&amp;IF(SOURCE!L1582&lt;&gt;"",""&amp;SOURCE!L1582,"")
 )
)
)</f>
        <v>/* 1544 */  { fnDropY,                      NOPARAM,                     "DROPy",                                       "DROPy",                                       (0 &lt;&lt; TAM_MAX_BITS) |     0, CAT_FNCT | SLS_ENABLED   | US_ENABLED  },</v>
      </c>
    </row>
    <row r="1583" spans="1:1">
      <c r="A1583" s="155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",SOURCE!$R$2-LEN(SOURCE!F1583)+2), "")&amp;"("&amp;
      SUBSTITUTE(TEXT(SOURCE!G1583,"??0"),"  ","")&amp;" &lt;&lt; TAM_MAX_BITS) |"&amp; IF(SOURCE!$S$2-3 &gt;= 0, REPT(" ",SOURCE!$S$2-5+4+1-1-LEN(SUBSTITUTE(SUBSTITUTE(TEXT(SOURCE!H1583,"????0"),"  ","")," ",""))), "")&amp;
      SUBSTITUTE(SUBSTITUTE(TEXT(SOURCE!H1583,"????0"),"  ","")," ","")&amp;","&amp; IF(SOURCE!$T$2-3 &gt;= 0, REPT(" ",SOURCE!$T$2-3-5), "")&amp;
      SOURCE!I1583&amp;" | "&amp; IF(SOURCE!$U$2-LEN(SOURCE!I1583) &gt;= 0, REPT(" ",SOURCE!$U$2-LEN(SOURCE!I1583)), "")&amp;
      SOURCE!J1583&amp;      IF(SOURCE!$V$2-LEN(SOURCE!J1583) &gt;= 0, REPT(" ",SOURCE!$V$2-LEN(SOURCE!J1583)), "")&amp;
  " | "&amp; SOURCE!K1583&amp;      IF(SOURCE!$X$2-LEN(SOURCE!K1583) &gt;= 0, REPT(" ",SOURCE!$X$2-LEN(SOURCE!K1583)), "")&amp;
      "},"&amp;IF(SOURCE!L1583&lt;&gt;"",""&amp;SOURCE!L1583,"")
 )
)
)</f>
        <v>/* 1545 */  { fnStoreMin,                   NOPARAM,                     "STO" STD_DOWN_ARROW,                          "Min",                                         (0 &lt;&lt; TAM_MAX_BITS) |     0, CAT_FNCT | SLS_ENABLED   | US_ENABLED  },</v>
      </c>
    </row>
    <row r="1584" spans="1:1">
      <c r="A1584" s="155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",SOURCE!$R$2-LEN(SOURCE!F1584)+2), "")&amp;"("&amp;
      SUBSTITUTE(TEXT(SOURCE!G1584,"??0"),"  ","")&amp;" &lt;&lt; TAM_MAX_BITS) |"&amp; IF(SOURCE!$S$2-3 &gt;= 0, REPT(" ",SOURCE!$S$2-5+4+1-1-LEN(SUBSTITUTE(SUBSTITUTE(TEXT(SOURCE!H1584,"????0"),"  ","")," ",""))), "")&amp;
      SUBSTITUTE(SUBSTITUTE(TEXT(SOURCE!H1584,"????0"),"  ","")," ","")&amp;","&amp; IF(SOURCE!$T$2-3 &gt;= 0, REPT(" ",SOURCE!$T$2-3-5), "")&amp;
      SOURCE!I1584&amp;" | "&amp; IF(SOURCE!$U$2-LEN(SOURCE!I1584) &gt;= 0, REPT(" ",SOURCE!$U$2-LEN(SOURCE!I1584)), "")&amp;
      SOURCE!J1584&amp;      IF(SOURCE!$V$2-LEN(SOURCE!J1584) &gt;= 0, REPT(" ",SOURCE!$V$2-LEN(SOURCE!J1584)), "")&amp;
  " | "&amp; SOURCE!K1584&amp;      IF(SOURCE!$X$2-LEN(SOURCE!K1584) &gt;= 0, REPT(" ",SOURCE!$X$2-LEN(SOURCE!K1584)), "")&amp;
      "},"&amp;IF(SOURCE!L1584&lt;&gt;"",""&amp;SOURCE!L1584,"")
 )
)
)</f>
        <v>/* 1546 */  { itemToBeCoded,                NOPARAM,                     "PGMINT",                                      "PGMINT",                                      (0 &lt;&lt; TAM_MAX_BITS) |     0, CAT_FNCT | SLS_ENABLED   | US_ENABLED  },</v>
      </c>
    </row>
    <row r="1585" spans="1:1">
      <c r="A1585" s="155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",SOURCE!$R$2-LEN(SOURCE!F1585)+2), "")&amp;"("&amp;
      SUBSTITUTE(TEXT(SOURCE!G1585,"??0"),"  ","")&amp;" &lt;&lt; TAM_MAX_BITS) |"&amp; IF(SOURCE!$S$2-3 &gt;= 0, REPT(" ",SOURCE!$S$2-5+4+1-1-LEN(SUBSTITUTE(SUBSTITUTE(TEXT(SOURCE!H1585,"????0"),"  ","")," ",""))), "")&amp;
      SUBSTITUTE(SUBSTITUTE(TEXT(SOURCE!H1585,"????0"),"  ","")," ","")&amp;","&amp; IF(SOURCE!$T$2-3 &gt;= 0, REPT(" ",SOURCE!$T$2-3-5), "")&amp;
      SOURCE!I1585&amp;" | "&amp; IF(SOURCE!$U$2-LEN(SOURCE!I1585) &gt;= 0, REPT(" ",SOURCE!$U$2-LEN(SOURCE!I1585)), "")&amp;
      SOURCE!J1585&amp;      IF(SOURCE!$V$2-LEN(SOURCE!J1585) &gt;= 0, REPT(" ",SOURCE!$V$2-LEN(SOURCE!J1585)), "")&amp;
  " | "&amp; SOURCE!K1585&amp;      IF(SOURCE!$X$2-LEN(SOURCE!K1585) &gt;= 0, REPT(" ",SOURCE!$X$2-LEN(SOURCE!K1585)), "")&amp;
      "},"&amp;IF(SOURCE!L1585&lt;&gt;"",""&amp;SOURCE!L1585,"")
 )
)
)</f>
        <v>/* 1547 */  { itemToBeCoded,                NOPARAM,                     "PGMSLV",                                      "PGMSLV",                                      (0 &lt;&lt; TAM_MAX_BITS) |     0, CAT_FNCT | SLS_ENABLED   | US_ENABLED  },</v>
      </c>
    </row>
    <row r="1586" spans="1:1">
      <c r="A1586" s="155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",SOURCE!$R$2-LEN(SOURCE!F1586)+2), "")&amp;"("&amp;
      SUBSTITUTE(TEXT(SOURCE!G1586,"??0"),"  ","")&amp;" &lt;&lt; TAM_MAX_BITS) |"&amp; IF(SOURCE!$S$2-3 &gt;= 0, REPT(" ",SOURCE!$S$2-5+4+1-1-LEN(SUBSTITUTE(SUBSTITUTE(TEXT(SOURCE!H1586,"????0"),"  ","")," ",""))), "")&amp;
      SUBSTITUTE(SUBSTITUTE(TEXT(SOURCE!H1586,"????0"),"  ","")," ","")&amp;","&amp; IF(SOURCE!$T$2-3 &gt;= 0, REPT(" ",SOURCE!$T$2-3-5), "")&amp;
      SOURCE!I1586&amp;" | "&amp; IF(SOURCE!$U$2-LEN(SOURCE!I1586) &gt;= 0, REPT(" ",SOURCE!$U$2-LEN(SOURCE!I1586)), "")&amp;
      SOURCE!J1586&amp;      IF(SOURCE!$V$2-LEN(SOURCE!J1586) &gt;= 0, REPT(" ",SOURCE!$V$2-LEN(SOURCE!J1586)), "")&amp;
  " | "&amp; SOURCE!K1586&amp;      IF(SOURCE!$X$2-LEN(SOURCE!K1586) &gt;= 0, REPT(" ",SOURCE!$X$2-LEN(SOURCE!K1586)), "")&amp;
      "},"&amp;IF(SOURCE!L1586&lt;&gt;"",""&amp;SOURCE!L1586,"")
 )
)
)</f>
        <v>/* 1548 */  { itemToBeCoded,                NOPARAM,                     "PIXEL",                                       "PIXEL",                                       (0 &lt;&lt; TAM_MAX_BITS) |     0, CAT_FNCT | SLS_ENABLED   | US_ENABLED  },</v>
      </c>
    </row>
    <row r="1587" spans="1:1">
      <c r="A1587" s="155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",SOURCE!$R$2-LEN(SOURCE!F1587)+2), "")&amp;"("&amp;
      SUBSTITUTE(TEXT(SOURCE!G1587,"??0"),"  ","")&amp;" &lt;&lt; TAM_MAX_BITS) |"&amp; IF(SOURCE!$S$2-3 &gt;= 0, REPT(" ",SOURCE!$S$2-5+4+1-1-LEN(SUBSTITUTE(SUBSTITUTE(TEXT(SOURCE!H1587,"????0"),"  ","")," ",""))), "")&amp;
      SUBSTITUTE(SUBSTITUTE(TEXT(SOURCE!H1587,"????0"),"  ","")," ","")&amp;","&amp; IF(SOURCE!$T$2-3 &gt;= 0, REPT(" ",SOURCE!$T$2-3-5), "")&amp;
      SOURCE!I1587&amp;" | "&amp; IF(SOURCE!$U$2-LEN(SOURCE!I1587) &gt;= 0, REPT(" ",SOURCE!$U$2-LEN(SOURCE!I1587)), "")&amp;
      SOURCE!J1587&amp;      IF(SOURCE!$V$2-LEN(SOURCE!J1587) &gt;= 0, REPT(" ",SOURCE!$V$2-LEN(SOURCE!J1587)), "")&amp;
  " | "&amp; SOURCE!K1587&amp;      IF(SOURCE!$X$2-LEN(SOURCE!K1587) &gt;= 0, REPT(" ",SOURCE!$X$2-LEN(SOURCE!K1587)), "")&amp;
      "},"&amp;IF(SOURCE!L1587&lt;&gt;"",""&amp;SOURCE!L1587,"")
 )
)
)</f>
        <v>/* 1549 */  { fnPlotStat,                   PLOT_START,                  "PLOT",                                        "PLOT",                                        (0 &lt;&lt; TAM_MAX_BITS) |     0, CAT_FNCT | SLS_ENABLED   | US_ENABLED  },</v>
      </c>
    </row>
    <row r="1588" spans="1:1">
      <c r="A1588" s="155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",SOURCE!$R$2-LEN(SOURCE!F1588)+2), "")&amp;"("&amp;
      SUBSTITUTE(TEXT(SOURCE!G1588,"??0"),"  ","")&amp;" &lt;&lt; TAM_MAX_BITS) |"&amp; IF(SOURCE!$S$2-3 &gt;= 0, REPT(" ",SOURCE!$S$2-5+4+1-1-LEN(SUBSTITUTE(SUBSTITUTE(TEXT(SOURCE!H1588,"????0"),"  ","")," ",""))), "")&amp;
      SUBSTITUTE(SUBSTITUTE(TEXT(SOURCE!H1588,"????0"),"  ","")," ","")&amp;","&amp; IF(SOURCE!$T$2-3 &gt;= 0, REPT(" ",SOURCE!$T$2-3-5), "")&amp;
      SOURCE!I1588&amp;" | "&amp; IF(SOURCE!$U$2-LEN(SOURCE!I1588) &gt;= 0, REPT(" ",SOURCE!$U$2-LEN(SOURCE!I1588)), "")&amp;
      SOURCE!J1588&amp;      IF(SOURCE!$V$2-LEN(SOURCE!J1588) &gt;= 0, REPT(" ",SOURCE!$V$2-LEN(SOURCE!J1588)), "")&amp;
  " | "&amp; SOURCE!K1588&amp;      IF(SOURCE!$X$2-LEN(SOURCE!K1588) &gt;= 0, REPT(" ",SOURCE!$X$2-LEN(SOURCE!K1588)), "")&amp;
      "},"&amp;IF(SOURCE!L1588&lt;&gt;"",""&amp;SOURCE!L1588,"")
 )
)
)</f>
        <v>/* 1550 */  { fnLegendre,                   NOPARAM,                     "P" STD_SUB_n,                                 "P" STD_SUB_n,                                 (0 &lt;&lt; TAM_MAX_BITS) |     0, CAT_FNCT | SLS_ENABLED   | US_ENABLED  },</v>
      </c>
    </row>
    <row r="1589" spans="1:1">
      <c r="A1589" s="155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",SOURCE!$R$2-LEN(SOURCE!F1589)+2), "")&amp;"("&amp;
      SUBSTITUTE(TEXT(SOURCE!G1589,"??0"),"  ","")&amp;" &lt;&lt; TAM_MAX_BITS) |"&amp; IF(SOURCE!$S$2-3 &gt;= 0, REPT(" ",SOURCE!$S$2-5+4+1-1-LEN(SUBSTITUTE(SUBSTITUTE(TEXT(SOURCE!H1589,"????0"),"  ","")," ",""))), "")&amp;
      SUBSTITUTE(SUBSTITUTE(TEXT(SOURCE!H1589,"????0"),"  ","")," ","")&amp;","&amp; IF(SOURCE!$T$2-3 &gt;= 0, REPT(" ",SOURCE!$T$2-3-5), "")&amp;
      SOURCE!I1589&amp;" | "&amp; IF(SOURCE!$U$2-LEN(SOURCE!I1589) &gt;= 0, REPT(" ",SOURCE!$U$2-LEN(SOURCE!I1589)), "")&amp;
      SOURCE!J1589&amp;      IF(SOURCE!$V$2-LEN(SOURCE!J1589) &gt;= 0, REPT(" ",SOURCE!$V$2-LEN(SOURCE!J1589)), "")&amp;
  " | "&amp; SOURCE!K1589&amp;      IF(SOURCE!$X$2-LEN(SOURCE!K1589) &gt;= 0, REPT(" ",SOURCE!$X$2-LEN(SOURCE!K1589)), "")&amp;
      "},"&amp;IF(SOURCE!L1589&lt;&gt;"",""&amp;SOURCE!L1589,"")
 )
)
)</f>
        <v>/* 1551 */  { itemToBeCoded,                NOPARAM,                     "POINT",                                       "POINT",                                       (0 &lt;&lt; TAM_MAX_BITS) |     0, CAT_FNCT | SLS_ENABLED   | US_ENABLED  },</v>
      </c>
    </row>
    <row r="1590" spans="1:1">
      <c r="A1590" s="155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",SOURCE!$R$2-LEN(SOURCE!F1590)+2), "")&amp;"("&amp;
      SUBSTITUTE(TEXT(SOURCE!G1590,"??0"),"  ","")&amp;" &lt;&lt; TAM_MAX_BITS) |"&amp; IF(SOURCE!$S$2-3 &gt;= 0, REPT(" ",SOURCE!$S$2-5+4+1-1-LEN(SUBSTITUTE(SUBSTITUTE(TEXT(SOURCE!H1590,"????0"),"  ","")," ",""))), "")&amp;
      SUBSTITUTE(SUBSTITUTE(TEXT(SOURCE!H1590,"????0"),"  ","")," ","")&amp;","&amp; IF(SOURCE!$T$2-3 &gt;= 0, REPT(" ",SOURCE!$T$2-3-5), "")&amp;
      SOURCE!I1590&amp;" | "&amp; IF(SOURCE!$U$2-LEN(SOURCE!I1590) &gt;= 0, REPT(" ",SOURCE!$U$2-LEN(SOURCE!I1590)), "")&amp;
      SOURCE!J1590&amp;      IF(SOURCE!$V$2-LEN(SOURCE!J1590) &gt;= 0, REPT(" ",SOURCE!$V$2-LEN(SOURCE!J1590)), "")&amp;
  " | "&amp; SOURCE!K1590&amp;      IF(SOURCE!$X$2-LEN(SOURCE!K1590) &gt;= 0, REPT(" ",SOURCE!$X$2-LEN(SOURCE!K1590)), "")&amp;
      "},"&amp;IF(SOURCE!L1590&lt;&gt;"",""&amp;SOURCE!L1590,"")
 )
)
)</f>
        <v>/* 1552 */  { fnLoad,                       LM_NAMED_VARIABLES,          "LOADV",                                       "LOADV",                                       (0 &lt;&lt; TAM_MAX_BITS) |     0, CAT_FNCT | SLS_ENABLED   | US_ENABLED  },</v>
      </c>
    </row>
    <row r="1591" spans="1:1">
      <c r="A1591" s="155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",SOURCE!$R$2-LEN(SOURCE!F1591)+2), "")&amp;"("&amp;
      SUBSTITUTE(TEXT(SOURCE!G1591,"??0"),"  ","")&amp;" &lt;&lt; TAM_MAX_BITS) |"&amp; IF(SOURCE!$S$2-3 &gt;= 0, REPT(" ",SOURCE!$S$2-5+4+1-1-LEN(SUBSTITUTE(SUBSTITUTE(TEXT(SOURCE!H1591,"????0"),"  ","")," ",""))), "")&amp;
      SUBSTITUTE(SUBSTITUTE(TEXT(SOURCE!H1591,"????0"),"  ","")," ","")&amp;","&amp; IF(SOURCE!$T$2-3 &gt;= 0, REPT(" ",SOURCE!$T$2-3-5), "")&amp;
      SOURCE!I1591&amp;" | "&amp; IF(SOURCE!$U$2-LEN(SOURCE!I1591) &gt;= 0, REPT(" ",SOURCE!$U$2-LEN(SOURCE!I1591)), "")&amp;
      SOURCE!J1591&amp;      IF(SOURCE!$V$2-LEN(SOURCE!J1591) &gt;= 0, REPT(" ",SOURCE!$V$2-LEN(SOURCE!J1591)), "")&amp;
  " | "&amp; SOURCE!K1591&amp;      IF(SOURCE!$X$2-LEN(SOURCE!K1591) &gt;= 0, REPT(" ",SOURCE!$X$2-LEN(SOURCE!K1591)), "")&amp;
      "},"&amp;IF(SOURCE!L1591&lt;&gt;"",""&amp;SOURCE!L1591,"")
 )
)
)</f>
        <v>/* 1553 */  { itemToBeCoded,                NOPARAM,                     "PopLR",                                       "PopLR",                                       (0 &lt;&lt; TAM_MAX_BITS) |     0, CAT_FNCT | SLS_ENABLED   | US_ENABLED  },</v>
      </c>
    </row>
    <row r="1592" spans="1:1">
      <c r="A1592" s="155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",SOURCE!$R$2-LEN(SOURCE!F1592)+2), "")&amp;"("&amp;
      SUBSTITUTE(TEXT(SOURCE!G1592,"??0"),"  ","")&amp;" &lt;&lt; TAM_MAX_BITS) |"&amp; IF(SOURCE!$S$2-3 &gt;= 0, REPT(" ",SOURCE!$S$2-5+4+1-1-LEN(SUBSTITUTE(SUBSTITUTE(TEXT(SOURCE!H1592,"????0"),"  ","")," ",""))), "")&amp;
      SUBSTITUTE(SUBSTITUTE(TEXT(SOURCE!H1592,"????0"),"  ","")," ","")&amp;","&amp; IF(SOURCE!$T$2-3 &gt;= 0, REPT(" ",SOURCE!$T$2-3-5), "")&amp;
      SOURCE!I1592&amp;" | "&amp; IF(SOURCE!$U$2-LEN(SOURCE!I1592) &gt;= 0, REPT(" ",SOURCE!$U$2-LEN(SOURCE!I1592)), "")&amp;
      SOURCE!J1592&amp;      IF(SOURCE!$V$2-LEN(SOURCE!J1592) &gt;= 0, REPT(" ",SOURCE!$V$2-LEN(SOURCE!J1592)), "")&amp;
  " | "&amp; SOURCE!K1592&amp;      IF(SOURCE!$X$2-LEN(SOURCE!K1592) &gt;= 0, REPT(" ",SOURCE!$X$2-LEN(SOURCE!K1592)), "")&amp;
      "},"&amp;IF(SOURCE!L1592&lt;&gt;"",""&amp;SOURCE!L1592,"")
 )
)
)</f>
        <v>/* 1554 */  { itemToBeCoded,                NOPARAM,                     "PRCL",                                        "PRCL",                                        (0 &lt;&lt; TAM_MAX_BITS) |     0, CAT_FNCT | SLS_ENABLED   | US_ENABLED  },</v>
      </c>
    </row>
    <row r="1593" spans="1:1">
      <c r="A1593" s="155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",SOURCE!$R$2-LEN(SOURCE!F1593)+2), "")&amp;"("&amp;
      SUBSTITUTE(TEXT(SOURCE!G1593,"??0"),"  ","")&amp;" &lt;&lt; TAM_MAX_BITS) |"&amp; IF(SOURCE!$S$2-3 &gt;= 0, REPT(" ",SOURCE!$S$2-5+4+1-1-LEN(SUBSTITUTE(SUBSTITUTE(TEXT(SOURCE!H1593,"????0"),"  ","")," ",""))), "")&amp;
      SUBSTITUTE(SUBSTITUTE(TEXT(SOURCE!H1593,"????0"),"  ","")," ","")&amp;","&amp; IF(SOURCE!$T$2-3 &gt;= 0, REPT(" ",SOURCE!$T$2-3-5), "")&amp;
      SOURCE!I1593&amp;" | "&amp; IF(SOURCE!$U$2-LEN(SOURCE!I1593) &gt;= 0, REPT(" ",SOURCE!$U$2-LEN(SOURCE!I1593)), "")&amp;
      SOURCE!J1593&amp;      IF(SOURCE!$V$2-LEN(SOURCE!J1593) &gt;= 0, REPT(" ",SOURCE!$V$2-LEN(SOURCE!J1593)), "")&amp;
  " | "&amp; SOURCE!K1593&amp;      IF(SOURCE!$X$2-LEN(SOURCE!K1593) &gt;= 0, REPT(" ",SOURCE!$X$2-LEN(SOURCE!K1593)), "")&amp;
      "},"&amp;IF(SOURCE!L1593&lt;&gt;"",""&amp;SOURCE!L1593,"")
 )
)
)</f>
        <v>/* 1555 */  { itemToBeCoded,                NOPARAM,                     "PSTO",                                        "PSTO",                                        (0 &lt;&lt; TAM_MAX_BITS) |     0, CAT_FNCT | SLS_ENABLED   | US_ENABLED  },</v>
      </c>
    </row>
    <row r="1594" spans="1:1">
      <c r="A1594" s="155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",SOURCE!$R$2-LEN(SOURCE!F1594)+2), "")&amp;"("&amp;
      SUBSTITUTE(TEXT(SOURCE!G1594,"??0"),"  ","")&amp;" &lt;&lt; TAM_MAX_BITS) |"&amp; IF(SOURCE!$S$2-3 &gt;= 0, REPT(" ",SOURCE!$S$2-5+4+1-1-LEN(SUBSTITUTE(SUBSTITUTE(TEXT(SOURCE!H1594,"????0"),"  ","")," ",""))), "")&amp;
      SUBSTITUTE(SUBSTITUTE(TEXT(SOURCE!H1594,"????0"),"  ","")," ","")&amp;","&amp; IF(SOURCE!$T$2-3 &gt;= 0, REPT(" ",SOURCE!$T$2-3-5), "")&amp;
      SOURCE!I1594&amp;" | "&amp; IF(SOURCE!$U$2-LEN(SOURCE!I1594) &gt;= 0, REPT(" ",SOURCE!$U$2-LEN(SOURCE!I1594)), "")&amp;
      SOURCE!J1594&amp;      IF(SOURCE!$V$2-LEN(SOURCE!J1594) &gt;= 0, REPT(" ",SOURCE!$V$2-LEN(SOURCE!J1594)), "")&amp;
  " | "&amp; SOURCE!K1594&amp;      IF(SOURCE!$X$2-LEN(SOURCE!K1594) &gt;= 0, REPT(" ",SOURCE!$X$2-LEN(SOURCE!K1594)), "")&amp;
      "},"&amp;IF(SOURCE!L1594&lt;&gt;"",""&amp;SOURCE!L1594,"")
 )
)
)</f>
        <v>/* 1556 */  { itemToBeCoded,                NOPARAM,                     "PUTK",                                        "PUTK",                                        (0 &lt;&lt; TAM_MAX_BITS) |     0, CAT_FNCT | SLS_ENABLED   | US_ENABLED  },</v>
      </c>
    </row>
    <row r="1595" spans="1:1">
      <c r="A1595" s="155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",SOURCE!$R$2-LEN(SOURCE!F1595)+2), "")&amp;"("&amp;
      SUBSTITUTE(TEXT(SOURCE!G1595,"??0"),"  ","")&amp;" &lt;&lt; TAM_MAX_BITS) |"&amp; IF(SOURCE!$S$2-3 &gt;= 0, REPT(" ",SOURCE!$S$2-5+4+1-1-LEN(SUBSTITUTE(SUBSTITUTE(TEXT(SOURCE!H1595,"????0"),"  ","")," ",""))), "")&amp;
      SUBSTITUTE(SUBSTITUTE(TEXT(SOURCE!H1595,"????0"),"  ","")," ","")&amp;","&amp; IF(SOURCE!$T$2-3 &gt;= 0, REPT(" ",SOURCE!$T$2-3-5), "")&amp;
      SOURCE!I1595&amp;" | "&amp; IF(SOURCE!$U$2-LEN(SOURCE!I1595) &gt;= 0, REPT(" ",SOURCE!$U$2-LEN(SOURCE!I1595)), "")&amp;
      SOURCE!J1595&amp;      IF(SOURCE!$V$2-LEN(SOURCE!J1595) &gt;= 0, REPT(" ",SOURCE!$V$2-LEN(SOURCE!J1595)), "")&amp;
  " | "&amp; SOURCE!K1595&amp;      IF(SOURCE!$X$2-LEN(SOURCE!K1595) &gt;= 0, REPT(" ",SOURCE!$X$2-LEN(SOURCE!K1595)), "")&amp;
      "},"&amp;IF(SOURCE!L1595&lt;&gt;"",""&amp;SOURCE!L1595,"")
 )
)
)</f>
        <v>/* 1557 */  { fnAngularMode,                amRadian,                    "RAD",                                         "RAD",                                         (0 &lt;&lt; TAM_MAX_BITS) |     0, CAT_FNCT | SLS_ENABLED   | US_ENABLED  },</v>
      </c>
    </row>
    <row r="1596" spans="1:1">
      <c r="A1596" s="155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",SOURCE!$R$2-LEN(SOURCE!F1596)+2), "")&amp;"("&amp;
      SUBSTITUTE(TEXT(SOURCE!G1596,"??0"),"  ","")&amp;" &lt;&lt; TAM_MAX_BITS) |"&amp; IF(SOURCE!$S$2-3 &gt;= 0, REPT(" ",SOURCE!$S$2-5+4+1-1-LEN(SUBSTITUTE(SUBSTITUTE(TEXT(SOURCE!H1596,"????0"),"  ","")," ",""))), "")&amp;
      SUBSTITUTE(SUBSTITUTE(TEXT(SOURCE!H1596,"????0"),"  ","")," ","")&amp;","&amp; IF(SOURCE!$T$2-3 &gt;= 0, REPT(" ",SOURCE!$T$2-3-5), "")&amp;
      SOURCE!I1596&amp;" | "&amp; IF(SOURCE!$U$2-LEN(SOURCE!I1596) &gt;= 0, REPT(" ",SOURCE!$U$2-LEN(SOURCE!I1596)), "")&amp;
      SOURCE!J1596&amp;      IF(SOURCE!$V$2-LEN(SOURCE!J1596) &gt;= 0, REPT(" ",SOURCE!$V$2-LEN(SOURCE!J1596)), "")&amp;
  " | "&amp; SOURCE!K1596&amp;      IF(SOURCE!$X$2-LEN(SOURCE!K1596) &gt;= 0, REPT(" ",SOURCE!$X$2-LEN(SOURCE!K1596)), "")&amp;
      "},"&amp;IF(SOURCE!L1596&lt;&gt;"",""&amp;SOURCE!L1596,"")
 )
)
)</f>
        <v>/* 1558 */  { fnCvtToCurrentAngularMode,    amRadian,                    "RAD" STD_RIGHT_ARROW,                         "RAD" STD_RIGHT_ARROW,                         (0 &lt;&lt; TAM_MAX_BITS) |     0, CAT_FNCT | SLS_ENABLED   | US_ENABLED  },</v>
      </c>
    </row>
    <row r="1597" spans="1:1">
      <c r="A1597" s="155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",SOURCE!$R$2-LEN(SOURCE!F1597)+2), "")&amp;"("&amp;
      SUBSTITUTE(TEXT(SOURCE!G1597,"??0"),"  ","")&amp;" &lt;&lt; TAM_MAX_BITS) |"&amp; IF(SOURCE!$S$2-3 &gt;= 0, REPT(" ",SOURCE!$S$2-5+4+1-1-LEN(SUBSTITUTE(SUBSTITUTE(TEXT(SOURCE!H1597,"????0"),"  ","")," ",""))), "")&amp;
      SUBSTITUTE(SUBSTITUTE(TEXT(SOURCE!H1597,"????0"),"  ","")," ","")&amp;","&amp; IF(SOURCE!$T$2-3 &gt;= 0, REPT(" ",SOURCE!$T$2-3-5), "")&amp;
      SOURCE!I1597&amp;" | "&amp; IF(SOURCE!$U$2-LEN(SOURCE!I1597) &gt;= 0, REPT(" ",SOURCE!$U$2-LEN(SOURCE!I1597)), "")&amp;
      SOURCE!J1597&amp;      IF(SOURCE!$V$2-LEN(SOURCE!J1597) &gt;= 0, REPT(" ",SOURCE!$V$2-LEN(SOURCE!J1597)), "")&amp;
  " | "&amp; SOURCE!K1597&amp;      IF(SOURCE!$X$2-LEN(SOURCE!K1597) &gt;= 0, REPT(" ",SOURCE!$X$2-LEN(SOURCE!K1597)), "")&amp;
      "},"&amp;IF(SOURCE!L1597&lt;&gt;"",""&amp;SOURCE!L1597,"")
 )
)
)</f>
        <v>/* 1559 */  { fnRandom,                     NOPARAM,                     "RAN#",                                        "RAN#",                                        (0 &lt;&lt; TAM_MAX_BITS) |     0, CAT_FNCT | SLS_ENABLED   | US_ENABLED  },</v>
      </c>
    </row>
    <row r="1598" spans="1:1">
      <c r="A1598" s="155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",SOURCE!$R$2-LEN(SOURCE!F1598)+2), "")&amp;"("&amp;
      SUBSTITUTE(TEXT(SOURCE!G1598,"??0"),"  ","")&amp;" &lt;&lt; TAM_MAX_BITS) |"&amp; IF(SOURCE!$S$2-3 &gt;= 0, REPT(" ",SOURCE!$S$2-5+4+1-1-LEN(SUBSTITUTE(SUBSTITUTE(TEXT(SOURCE!H1598,"????0"),"  ","")," ",""))), "")&amp;
      SUBSTITUTE(SUBSTITUTE(TEXT(SOURCE!H1598,"????0"),"  ","")," ","")&amp;","&amp; IF(SOURCE!$T$2-3 &gt;= 0, REPT(" ",SOURCE!$T$2-3-5), "")&amp;
      SOURCE!I1598&amp;" | "&amp; IF(SOURCE!$U$2-LEN(SOURCE!I1598) &gt;= 0, REPT(" ",SOURCE!$U$2-LEN(SOURCE!I1598)), "")&amp;
      SOURCE!J1598&amp;      IF(SOURCE!$V$2-LEN(SOURCE!J1598) &gt;= 0, REPT(" ",SOURCE!$V$2-LEN(SOURCE!J1598)), "")&amp;
  " | "&amp; SOURCE!K1598&amp;      IF(SOURCE!$X$2-LEN(SOURCE!K1598) &gt;= 0, REPT(" ",SOURCE!$X$2-LEN(SOURCE!K1598)), "")&amp;
      "},"&amp;IF(SOURCE!L1598&lt;&gt;"",""&amp;SOURCE!L1598,"")
 )
)
)</f>
        <v>/* 1560 */  { registerBrowser,              NOPARAM/*#JM#*/,             "REGS.V",                                      "REGS",                                        (0 &lt;&lt; TAM_MAX_BITS) |     0, CAT_FNCT | SLS_ENABLED   | US_UNCHANGED},//JM Changed RBR to REGS</v>
      </c>
    </row>
    <row r="1599" spans="1:1">
      <c r="A1599" s="155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",SOURCE!$R$2-LEN(SOURCE!F1599)+2), "")&amp;"("&amp;
      SUBSTITUTE(TEXT(SOURCE!G1599,"??0"),"  ","")&amp;" &lt;&lt; TAM_MAX_BITS) |"&amp; IF(SOURCE!$S$2-3 &gt;= 0, REPT(" ",SOURCE!$S$2-5+4+1-1-LEN(SUBSTITUTE(SUBSTITUTE(TEXT(SOURCE!H1599,"????0"),"  ","")," ",""))), "")&amp;
      SUBSTITUTE(SUBSTITUTE(TEXT(SOURCE!H1599,"????0"),"  ","")," ","")&amp;","&amp; IF(SOURCE!$T$2-3 &gt;= 0, REPT(" ",SOURCE!$T$2-3-5), "")&amp;
      SOURCE!I1599&amp;" | "&amp; IF(SOURCE!$U$2-LEN(SOURCE!I1599) &gt;= 0, REPT(" ",SOURCE!$U$2-LEN(SOURCE!I1599)), "")&amp;
      SOURCE!J1599&amp;      IF(SOURCE!$V$2-LEN(SOURCE!J1599) &gt;= 0, REPT(" ",SOURCE!$V$2-LEN(SOURCE!J1599)), "")&amp;
  " | "&amp; SOURCE!K1599&amp;      IF(SOURCE!$X$2-LEN(SOURCE!K1599) &gt;= 0, REPT(" ",SOURCE!$X$2-LEN(SOURCE!K1599)), "")&amp;
      "},"&amp;IF(SOURCE!L1599&lt;&gt;"",""&amp;SOURCE!L1599,"")
 )
)
)</f>
        <v>/* 1561 */  { fnRecallConfig,               NOPARAM,                     "RCLCFG",                                      "Config",                                      (0 &lt;&lt; TAM_MAX_BITS) |     0, CAT_FNCT | SLS_ENABLED   | US_ENABLED  },</v>
      </c>
    </row>
    <row r="1600" spans="1:1">
      <c r="A1600" s="155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",SOURCE!$R$2-LEN(SOURCE!F1600)+2), "")&amp;"("&amp;
      SUBSTITUTE(TEXT(SOURCE!G1600,"??0"),"  ","")&amp;" &lt;&lt; TAM_MAX_BITS) |"&amp; IF(SOURCE!$S$2-3 &gt;= 0, REPT(" ",SOURCE!$S$2-5+4+1-1-LEN(SUBSTITUTE(SUBSTITUTE(TEXT(SOURCE!H1600,"????0"),"  ","")," ",""))), "")&amp;
      SUBSTITUTE(SUBSTITUTE(TEXT(SOURCE!H1600,"????0"),"  ","")," ","")&amp;","&amp; IF(SOURCE!$T$2-3 &gt;= 0, REPT(" ",SOURCE!$T$2-3-5), "")&amp;
      SOURCE!I1600&amp;" | "&amp; IF(SOURCE!$U$2-LEN(SOURCE!I1600) &gt;= 0, REPT(" ",SOURCE!$U$2-LEN(SOURCE!I1600)), "")&amp;
      SOURCE!J1600&amp;      IF(SOURCE!$V$2-LEN(SOURCE!J1600) &gt;= 0, REPT(" ",SOURCE!$V$2-LEN(SOURCE!J1600)), "")&amp;
  " | "&amp; SOURCE!K1600&amp;      IF(SOURCE!$X$2-LEN(SOURCE!K1600) &gt;= 0, REPT(" ",SOURCE!$X$2-LEN(SOURCE!K1600)), "")&amp;
      "},"&amp;IF(SOURCE!L1600&lt;&gt;"",""&amp;SOURCE!L1600,"")
 )
)
)</f>
        <v>/* 1562 */  { fnRecallElement,              NOPARAM,                     "RCLEL",                                       "RCLEL",                                       (0 &lt;&lt; TAM_MAX_BITS) |     0, CAT_FNCT | SLS_ENABLED   | US_ENABLED  },</v>
      </c>
    </row>
    <row r="1601" spans="1:1">
      <c r="A1601" s="155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",SOURCE!$R$2-LEN(SOURCE!F1601)+2), "")&amp;"("&amp;
      SUBSTITUTE(TEXT(SOURCE!G1601,"??0"),"  ","")&amp;" &lt;&lt; TAM_MAX_BITS) |"&amp; IF(SOURCE!$S$2-3 &gt;= 0, REPT(" ",SOURCE!$S$2-5+4+1-1-LEN(SUBSTITUTE(SUBSTITUTE(TEXT(SOURCE!H1601,"????0"),"  ","")," ",""))), "")&amp;
      SUBSTITUTE(SUBSTITUTE(TEXT(SOURCE!H1601,"????0"),"  ","")," ","")&amp;","&amp; IF(SOURCE!$T$2-3 &gt;= 0, REPT(" ",SOURCE!$T$2-3-5), "")&amp;
      SOURCE!I1601&amp;" | "&amp; IF(SOURCE!$U$2-LEN(SOURCE!I1601) &gt;= 0, REPT(" ",SOURCE!$U$2-LEN(SOURCE!I1601)), "")&amp;
      SOURCE!J1601&amp;      IF(SOURCE!$V$2-LEN(SOURCE!J1601) &gt;= 0, REPT(" ",SOURCE!$V$2-LEN(SOURCE!J1601)), "")&amp;
  " | "&amp; SOURCE!K1601&amp;      IF(SOURCE!$X$2-LEN(SOURCE!K1601) &gt;= 0, REPT(" ",SOURCE!$X$2-LEN(SOURCE!K1601)), "")&amp;
      "},"&amp;IF(SOURCE!L1601&lt;&gt;"",""&amp;SOURCE!L1601,"")
 )
)
)</f>
        <v>/* 1563 */  { fnRecallIJ,                   NOPARAM,                     "RCLIJ",                                       "RCLIJ",                                       (0 &lt;&lt; TAM_MAX_BITS) |     0, CAT_FNCT | SLS_ENABLED   | US_ENABLED  },</v>
      </c>
    </row>
    <row r="1602" spans="1:1">
      <c r="A1602" s="155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",SOURCE!$R$2-LEN(SOURCE!F1602)+2), "")&amp;"("&amp;
      SUBSTITUTE(TEXT(SOURCE!G1602,"??0"),"  ","")&amp;" &lt;&lt; TAM_MAX_BITS) |"&amp; IF(SOURCE!$S$2-3 &gt;= 0, REPT(" ",SOURCE!$S$2-5+4+1-1-LEN(SUBSTITUTE(SUBSTITUTE(TEXT(SOURCE!H1602,"????0"),"  ","")," ",""))), "")&amp;
      SUBSTITUTE(SUBSTITUTE(TEXT(SOURCE!H1602,"????0"),"  ","")," ","")&amp;","&amp; IF(SOURCE!$T$2-3 &gt;= 0, REPT(" ",SOURCE!$T$2-3-5), "")&amp;
      SOURCE!I1602&amp;" | "&amp; IF(SOURCE!$U$2-LEN(SOURCE!I1602) &gt;= 0, REPT(" ",SOURCE!$U$2-LEN(SOURCE!I1602)), "")&amp;
      SOURCE!J1602&amp;      IF(SOURCE!$V$2-LEN(SOURCE!J1602) &gt;= 0, REPT(" ",SOURCE!$V$2-LEN(SOURCE!J1602)), "")&amp;
  " | "&amp; SOURCE!K1602&amp;      IF(SOURCE!$X$2-LEN(SOURCE!K1602) &gt;= 0, REPT(" ",SOURCE!$X$2-LEN(SOURCE!K1602)), "")&amp;
      "},"&amp;IF(SOURCE!L1602&lt;&gt;"",""&amp;SOURCE!L1602,"")
 )
)
)</f>
        <v>/* 1564 */  { fnRecallStack,                TM_REGISTER,                 "RCLS",                                        "RCLS",                                        (0 &lt;&lt; TAM_MAX_BITS) |    99, CAT_FNCT | SLS_ENABLED   | US_ENABLED  },</v>
      </c>
    </row>
    <row r="1603" spans="1:1">
      <c r="A1603" s="155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",SOURCE!$R$2-LEN(SOURCE!F1603)+2), "")&amp;"("&amp;
      SUBSTITUTE(TEXT(SOURCE!G1603,"??0"),"  ","")&amp;" &lt;&lt; TAM_MAX_BITS) |"&amp; IF(SOURCE!$S$2-3 &gt;= 0, REPT(" ",SOURCE!$S$2-5+4+1-1-LEN(SUBSTITUTE(SUBSTITUTE(TEXT(SOURCE!H1603,"????0"),"  ","")," ",""))), "")&amp;
      SUBSTITUTE(SUBSTITUTE(TEXT(SOURCE!H1603,"????0"),"  ","")," ","")&amp;","&amp; IF(SOURCE!$T$2-3 &gt;= 0, REPT(" ",SOURCE!$T$2-3-5), "")&amp;
      SOURCE!I1603&amp;" | "&amp; IF(SOURCE!$U$2-LEN(SOURCE!I1603) &gt;= 0, REPT(" ",SOURCE!$U$2-LEN(SOURCE!I1603)), "")&amp;
      SOURCE!J1603&amp;      IF(SOURCE!$V$2-LEN(SOURCE!J1603) &gt;= 0, REPT(" ",SOURCE!$V$2-LEN(SOURCE!J1603)), "")&amp;
  " | "&amp; SOURCE!K1603&amp;      IF(SOURCE!$X$2-LEN(SOURCE!K1603) &gt;= 0, REPT(" ",SOURCE!$X$2-LEN(SOURCE!K1603)), "")&amp;
      "},"&amp;IF(SOURCE!L1603&lt;&gt;"",""&amp;SOURCE!L1603,"")
 )
)
)</f>
        <v>/* 1565 */  { fnRdp,                        TM_VALUE,                    "RDP",                                         "RDP",                                         (0 &lt;&lt; TAM_MAX_BITS) |    99, CAT_FNCT | SLS_ENABLED   | US_ENABLED  },</v>
      </c>
    </row>
    <row r="1604" spans="1:1">
      <c r="A1604" s="155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",SOURCE!$R$2-LEN(SOURCE!F1604)+2), "")&amp;"("&amp;
      SUBSTITUTE(TEXT(SOURCE!G1604,"??0"),"  ","")&amp;" &lt;&lt; TAM_MAX_BITS) |"&amp; IF(SOURCE!$S$2-3 &gt;= 0, REPT(" ",SOURCE!$S$2-5+4+1-1-LEN(SUBSTITUTE(SUBSTITUTE(TEXT(SOURCE!H1604,"????0"),"  ","")," ",""))), "")&amp;
      SUBSTITUTE(SUBSTITUTE(TEXT(SOURCE!H1604,"????0"),"  ","")," ","")&amp;","&amp; IF(SOURCE!$T$2-3 &gt;= 0, REPT(" ",SOURCE!$T$2-3-5), "")&amp;
      SOURCE!I1604&amp;" | "&amp; IF(SOURCE!$U$2-LEN(SOURCE!I1604) &gt;= 0, REPT(" ",SOURCE!$U$2-LEN(SOURCE!I1604)), "")&amp;
      SOURCE!J1604&amp;      IF(SOURCE!$V$2-LEN(SOURCE!J1604) &gt;= 0, REPT(" ",SOURCE!$V$2-LEN(SOURCE!J1604)), "")&amp;
  " | "&amp; SOURCE!K1604&amp;      IF(SOURCE!$X$2-LEN(SOURCE!K1604) &gt;= 0, REPT(" ",SOURCE!$X$2-LEN(SOURCE!K1604)), "")&amp;
      "},"&amp;IF(SOURCE!L1604&lt;&gt;"",""&amp;SOURCE!L1604,"")
 )
)
)</f>
        <v>/* 1566 */  { fnRealPart,                   NOPARAM,                     "Re",                                          "Re",                                          (0 &lt;&lt; TAM_MAX_BITS) |     0, CAT_FNCT | SLS_ENABLED   | US_ENABLED  },</v>
      </c>
    </row>
    <row r="1605" spans="1:1">
      <c r="A1605" s="155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",SOURCE!$R$2-LEN(SOURCE!F1605)+2), "")&amp;"("&amp;
      SUBSTITUTE(TEXT(SOURCE!G1605,"??0"),"  ","")&amp;" &lt;&lt; TAM_MAX_BITS) |"&amp; IF(SOURCE!$S$2-3 &gt;= 0, REPT(" ",SOURCE!$S$2-5+4+1-1-LEN(SUBSTITUTE(SUBSTITUTE(TEXT(SOURCE!H1605,"????0"),"  ","")," ",""))), "")&amp;
      SUBSTITUTE(SUBSTITUTE(TEXT(SOURCE!H1605,"????0"),"  ","")," ","")&amp;","&amp; IF(SOURCE!$T$2-3 &gt;= 0, REPT(" ",SOURCE!$T$2-3-5), "")&amp;
      SOURCE!I1605&amp;" | "&amp; IF(SOURCE!$U$2-LEN(SOURCE!I1605) &gt;= 0, REPT(" ",SOURCE!$U$2-LEN(SOURCE!I1605)), "")&amp;
      SOURCE!J1605&amp;      IF(SOURCE!$V$2-LEN(SOURCE!J1605) &gt;= 0, REPT(" ",SOURCE!$V$2-LEN(SOURCE!J1605)), "")&amp;
  " | "&amp; SOURCE!K1605&amp;      IF(SOURCE!$X$2-LEN(SOURCE!K1605) &gt;= 0, REPT(" ",SOURCE!$X$2-LEN(SOURCE!K1605)), "")&amp;
      "},"&amp;IF(SOURCE!L1605&lt;&gt;"",""&amp;SOURCE!L1605,"")
 )
)
)</f>
        <v>/* 1567 */  { itemToBeCoded,                NOPARAM,                     "RECV",                                        "RECV",                                        (0 &lt;&lt; TAM_MAX_BITS) |     0, CAT_FNCT | SLS_ENABLED   | US_ENABLED  },</v>
      </c>
    </row>
    <row r="1606" spans="1:1">
      <c r="A1606" s="155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",SOURCE!$R$2-LEN(SOURCE!F1606)+2), "")&amp;"("&amp;
      SUBSTITUTE(TEXT(SOURCE!G1606,"??0"),"  ","")&amp;" &lt;&lt; TAM_MAX_BITS) |"&amp; IF(SOURCE!$S$2-3 &gt;= 0, REPT(" ",SOURCE!$S$2-5+4+1-1-LEN(SUBSTITUTE(SUBSTITUTE(TEXT(SOURCE!H1606,"????0"),"  ","")," ",""))), "")&amp;
      SUBSTITUTE(SUBSTITUTE(TEXT(SOURCE!H1606,"????0"),"  ","")," ","")&amp;","&amp; IF(SOURCE!$T$2-3 &gt;= 0, REPT(" ",SOURCE!$T$2-3-5), "")&amp;
      SOURCE!I1606&amp;" | "&amp; IF(SOURCE!$U$2-LEN(SOURCE!I1606) &gt;= 0, REPT(" ",SOURCE!$U$2-LEN(SOURCE!I1606)), "")&amp;
      SOURCE!J1606&amp;      IF(SOURCE!$V$2-LEN(SOURCE!J1606) &gt;= 0, REPT(" ",SOURCE!$V$2-LEN(SOURCE!J1606)), "")&amp;
  " | "&amp; SOURCE!K1606&amp;      IF(SOURCE!$X$2-LEN(SOURCE!K1606) &gt;= 0, REPT(" ",SOURCE!$X$2-LEN(SOURCE!K1606)), "")&amp;
      "},"&amp;IF(SOURCE!L1606&lt;&gt;"",""&amp;SOURCE!L1606,"")
 )
)
)</f>
        <v>/* 1568 */  { fnReset,                      NOT_CONFIRMED,               "RESET",                                       "RESET",                                       (0 &lt;&lt; TAM_MAX_BITS) |     0, CAT_FNCT | SLS_ENABLED   | US_ENABL_XEQ},</v>
      </c>
    </row>
    <row r="1607" spans="1:1">
      <c r="A1607" s="155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",SOURCE!$R$2-LEN(SOURCE!F1607)+2), "")&amp;"("&amp;
      SUBSTITUTE(TEXT(SOURCE!G1607,"??0"),"  ","")&amp;" &lt;&lt; TAM_MAX_BITS) |"&amp; IF(SOURCE!$S$2-3 &gt;= 0, REPT(" ",SOURCE!$S$2-5+4+1-1-LEN(SUBSTITUTE(SUBSTITUTE(TEXT(SOURCE!H1607,"????0"),"  ","")," ",""))), "")&amp;
      SUBSTITUTE(SUBSTITUTE(TEXT(SOURCE!H1607,"????0"),"  ","")," ","")&amp;","&amp; IF(SOURCE!$T$2-3 &gt;= 0, REPT(" ",SOURCE!$T$2-3-5), "")&amp;
      SOURCE!I1607&amp;" | "&amp; IF(SOURCE!$U$2-LEN(SOURCE!I1607) &gt;= 0, REPT(" ",SOURCE!$U$2-LEN(SOURCE!I1607)), "")&amp;
      SOURCE!J1607&amp;      IF(SOURCE!$V$2-LEN(SOURCE!J1607) &gt;= 0, REPT(" ",SOURCE!$V$2-LEN(SOURCE!J1607)), "")&amp;
  " | "&amp; SOURCE!K1607&amp;      IF(SOURCE!$X$2-LEN(SOURCE!K1607) &gt;= 0, REPT(" ",SOURCE!$X$2-LEN(SOURCE!K1607)), "")&amp;
      "},"&amp;IF(SOURCE!L1607&lt;&gt;"",""&amp;SOURCE!L1607,"")
 )
)
)</f>
        <v>/* 1569 */  { fnReToCx,                     NOPARAM,                     "RE" STD_RIGHT_ARROW "CX",                     "RE" STD_RIGHT_ARROW "CX",                     (0 &lt;&lt; TAM_MAX_BITS) |     0, CAT_FNCT | SLS_ENABLED   | US_ENABLED  },</v>
      </c>
    </row>
    <row r="1608" spans="1:1">
      <c r="A1608" s="155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",SOURCE!$R$2-LEN(SOURCE!F1608)+2), "")&amp;"("&amp;
      SUBSTITUTE(TEXT(SOURCE!G1608,"??0"),"  ","")&amp;" &lt;&lt; TAM_MAX_BITS) |"&amp; IF(SOURCE!$S$2-3 &gt;= 0, REPT(" ",SOURCE!$S$2-5+4+1-1-LEN(SUBSTITUTE(SUBSTITUTE(TEXT(SOURCE!H1608,"????0"),"  ","")," ",""))), "")&amp;
      SUBSTITUTE(SUBSTITUTE(TEXT(SOURCE!H1608,"????0"),"  ","")," ","")&amp;","&amp; IF(SOURCE!$T$2-3 &gt;= 0, REPT(" ",SOURCE!$T$2-3-5), "")&amp;
      SOURCE!I1608&amp;" | "&amp; IF(SOURCE!$U$2-LEN(SOURCE!I1608) &gt;= 0, REPT(" ",SOURCE!$U$2-LEN(SOURCE!I1608)), "")&amp;
      SOURCE!J1608&amp;      IF(SOURCE!$V$2-LEN(SOURCE!J1608) &gt;= 0, REPT(" ",SOURCE!$V$2-LEN(SOURCE!J1608)), "")&amp;
  " | "&amp; SOURCE!K1608&amp;      IF(SOURCE!$X$2-LEN(SOURCE!K1608) &gt;= 0, REPT(" ",SOURCE!$X$2-LEN(SOURCE!K1608)), "")&amp;
      "},"&amp;IF(SOURCE!L1608&lt;&gt;"",""&amp;SOURCE!L1608,"")
 )
)
)</f>
        <v>/* 1570 */  { fnSwapRealImaginary,          NOPARAM,                     "Re" STD_LEFT_RIGHT_ARROWS "Im",               "Re" STD_LEFT_RIGHT_ARROWS "Im",               (0 &lt;&lt; TAM_MAX_BITS) |     0, CAT_FNCT | SLS_ENABLED   | US_ENABLED  },</v>
      </c>
    </row>
    <row r="1609" spans="1:1">
      <c r="A1609" s="155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",SOURCE!$R$2-LEN(SOURCE!F1609)+2), "")&amp;"("&amp;
      SUBSTITUTE(TEXT(SOURCE!G1609,"??0"),"  ","")&amp;" &lt;&lt; TAM_MAX_BITS) |"&amp; IF(SOURCE!$S$2-3 &gt;= 0, REPT(" ",SOURCE!$S$2-5+4+1-1-LEN(SUBSTITUTE(SUBSTITUTE(TEXT(SOURCE!H1609,"????0"),"  ","")," ",""))), "")&amp;
      SUBSTITUTE(SUBSTITUTE(TEXT(SOURCE!H1609,"????0"),"  ","")," ","")&amp;","&amp; IF(SOURCE!$T$2-3 &gt;= 0, REPT(" ",SOURCE!$T$2-3-5), "")&amp;
      SOURCE!I1609&amp;" | "&amp; IF(SOURCE!$U$2-LEN(SOURCE!I1609) &gt;= 0, REPT(" ",SOURCE!$U$2-LEN(SOURCE!I1609)), "")&amp;
      SOURCE!J1609&amp;      IF(SOURCE!$V$2-LEN(SOURCE!J1609) &gt;= 0, REPT(" ",SOURCE!$V$2-LEN(SOURCE!J1609)), "")&amp;
  " | "&amp; SOURCE!K1609&amp;      IF(SOURCE!$X$2-LEN(SOURCE!K1609) &gt;= 0, REPT(" ",SOURCE!$X$2-LEN(SOURCE!K1609)), "")&amp;
      "},"&amp;IF(SOURCE!L1609&lt;&gt;"",""&amp;SOURCE!L1609,"")
 )
)
)</f>
        <v>/* 1571 */  { fnSetRoundingMode,            TM_VALUE/*#JM#*/,            "RMODE",                                       "RMODE",                                       (0 &lt;&lt; TAM_MAX_BITS) |     6, CAT_FNCT | SLS_ENABLED   | US_ENABLED  },</v>
      </c>
    </row>
    <row r="1610" spans="1:1">
      <c r="A1610" s="155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",SOURCE!$R$2-LEN(SOURCE!F1610)+2), "")&amp;"("&amp;
      SUBSTITUTE(TEXT(SOURCE!G1610,"??0"),"  ","")&amp;" &lt;&lt; TAM_MAX_BITS) |"&amp; IF(SOURCE!$S$2-3 &gt;= 0, REPT(" ",SOURCE!$S$2-5+4+1-1-LEN(SUBSTITUTE(SUBSTITUTE(TEXT(SOURCE!H1610,"????0"),"  ","")," ",""))), "")&amp;
      SUBSTITUTE(SUBSTITUTE(TEXT(SOURCE!H1610,"????0"),"  ","")," ","")&amp;","&amp; IF(SOURCE!$T$2-3 &gt;= 0, REPT(" ",SOURCE!$T$2-3-5), "")&amp;
      SOURCE!I1610&amp;" | "&amp; IF(SOURCE!$U$2-LEN(SOURCE!I1610) &gt;= 0, REPT(" ",SOURCE!$U$2-LEN(SOURCE!I1610)), "")&amp;
      SOURCE!J1610&amp;      IF(SOURCE!$V$2-LEN(SOURCE!J1610) &gt;= 0, REPT(" ",SOURCE!$V$2-LEN(SOURCE!J1610)), "")&amp;
  " | "&amp; SOURCE!K1610&amp;      IF(SOURCE!$X$2-LEN(SOURCE!K1610) &gt;= 0, REPT(" ",SOURCE!$X$2-LEN(SOURCE!K1610)), "")&amp;
      "},"&amp;IF(SOURCE!L1610&lt;&gt;"",""&amp;SOURCE!L1610,"")
 )
)
)</f>
        <v>/* 1572 */  { fnGetRoundingMode,            NOPARAM/*#JM#*/,             "RMODE?",                                      "RMODE?",                                      (0 &lt;&lt; TAM_MAX_BITS) |     0, CAT_FNCT | SLS_ENABLED   | US_ENABLED  },</v>
      </c>
    </row>
    <row r="1611" spans="1:1">
      <c r="A1611" s="155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",SOURCE!$R$2-LEN(SOURCE!F1611)+2), "")&amp;"("&amp;
      SUBSTITUTE(TEXT(SOURCE!G1611,"??0"),"  ","")&amp;" &lt;&lt; TAM_MAX_BITS) |"&amp; IF(SOURCE!$S$2-3 &gt;= 0, REPT(" ",SOURCE!$S$2-5+4+1-1-LEN(SUBSTITUTE(SUBSTITUTE(TEXT(SOURCE!H1611,"????0"),"  ","")," ",""))), "")&amp;
      SUBSTITUTE(SUBSTITUTE(TEXT(SOURCE!H1611,"????0"),"  ","")," ","")&amp;","&amp; IF(SOURCE!$T$2-3 &gt;= 0, REPT(" ",SOURCE!$T$2-3-5), "")&amp;
      SOURCE!I1611&amp;" | "&amp; IF(SOURCE!$U$2-LEN(SOURCE!I1611) &gt;= 0, REPT(" ",SOURCE!$U$2-LEN(SOURCE!I1611)), "")&amp;
      SOURCE!J1611&amp;      IF(SOURCE!$V$2-LEN(SOURCE!J1611) &gt;= 0, REPT(" ",SOURCE!$V$2-LEN(SOURCE!J1611)), "")&amp;
  " | "&amp; SOURCE!K1611&amp;      IF(SOURCE!$X$2-LEN(SOURCE!K1611) &gt;= 0, REPT(" ",SOURCE!$X$2-LEN(SOURCE!K1611)), "")&amp;
      "},"&amp;IF(SOURCE!L1611&lt;&gt;"",""&amp;SOURCE!L1611,"")
 )
)
)</f>
        <v>/* 1573 */  { fnDisplayFormatDsp,           TM_VALUE,                    "DSP",                                         "DSP",                                         (0 &lt;&lt; TAM_MAX_BITS) |    15, CAT_FNCT | SLS_ENABLED   | US_ENABLED  },</v>
      </c>
    </row>
    <row r="1612" spans="1:1">
      <c r="A1612" s="155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",SOURCE!$R$2-LEN(SOURCE!F1612)+2), "")&amp;"("&amp;
      SUBSTITUTE(TEXT(SOURCE!G1612,"??0"),"  ","")&amp;" &lt;&lt; TAM_MAX_BITS) |"&amp; IF(SOURCE!$S$2-3 &gt;= 0, REPT(" ",SOURCE!$S$2-5+4+1-1-LEN(SUBSTITUTE(SUBSTITUTE(TEXT(SOURCE!H1612,"????0"),"  ","")," ",""))), "")&amp;
      SUBSTITUTE(SUBSTITUTE(TEXT(SOURCE!H1612,"????0"),"  ","")," ","")&amp;","&amp; IF(SOURCE!$T$2-3 &gt;= 0, REPT(" ",SOURCE!$T$2-3-5), "")&amp;
      SOURCE!I1612&amp;" | "&amp; IF(SOURCE!$U$2-LEN(SOURCE!I1612) &gt;= 0, REPT(" ",SOURCE!$U$2-LEN(SOURCE!I1612)), "")&amp;
      SOURCE!J1612&amp;      IF(SOURCE!$V$2-LEN(SOURCE!J1612) &gt;= 0, REPT(" ",SOURCE!$V$2-LEN(SOURCE!J1612)), "")&amp;
  " | "&amp; SOURCE!K1612&amp;      IF(SOURCE!$X$2-LEN(SOURCE!K1612) &gt;= 0, REPT(" ",SOURCE!$X$2-LEN(SOURCE!K1612)), "")&amp;
      "},"&amp;IF(SOURCE!L1612&lt;&gt;"",""&amp;SOURCE!L1612,"")
 )
)
)</f>
        <v>/* 1574 */  { fnRowNorm,                    NOPARAM,                     "RNORM",                                       "RNORM",                                       (0 &lt;&lt; TAM_MAX_BITS) |     0, CAT_FNCT | SLS_ENABLED   | US_ENABLED  },</v>
      </c>
    </row>
    <row r="1613" spans="1:1">
      <c r="A1613" s="155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",SOURCE!$R$2-LEN(SOURCE!F1613)+2), "")&amp;"("&amp;
      SUBSTITUTE(TEXT(SOURCE!G1613,"??0"),"  ","")&amp;" &lt;&lt; TAM_MAX_BITS) |"&amp; IF(SOURCE!$S$2-3 &gt;= 0, REPT(" ",SOURCE!$S$2-5+4+1-1-LEN(SUBSTITUTE(SUBSTITUTE(TEXT(SOURCE!H1613,"????0"),"  ","")," ",""))), "")&amp;
      SUBSTITUTE(SUBSTITUTE(TEXT(SOURCE!H1613,"????0"),"  ","")," ","")&amp;","&amp; IF(SOURCE!$T$2-3 &gt;= 0, REPT(" ",SOURCE!$T$2-3-5), "")&amp;
      SOURCE!I1613&amp;" | "&amp; IF(SOURCE!$U$2-LEN(SOURCE!I1613) &gt;= 0, REPT(" ",SOURCE!$U$2-LEN(SOURCE!I1613)), "")&amp;
      SOURCE!J1613&amp;      IF(SOURCE!$V$2-LEN(SOURCE!J1613) &gt;= 0, REPT(" ",SOURCE!$V$2-LEN(SOURCE!J1613)), "")&amp;
  " | "&amp; SOURCE!K1613&amp;      IF(SOURCE!$X$2-LEN(SOURCE!K1613) &gt;= 0, REPT(" ",SOURCE!$X$2-LEN(SOURCE!K1613)), "")&amp;
      "},"&amp;IF(SOURCE!L1613&lt;&gt;"",""&amp;SOURCE!L1613,"")
 )
)
)</f>
        <v>/* 1575 */  { fnExpM1,                      NOPARAM,                     "e" STD_SUP_x "-1",                            "e" STD_SUP_x "-1",                            (0 &lt;&lt; TAM_MAX_BITS) |     0, CAT_FNCT | SLS_ENABLED   | US_ENABLED  },</v>
      </c>
    </row>
    <row r="1614" spans="1:1">
      <c r="A1614" s="155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",SOURCE!$R$2-LEN(SOURCE!F1614)+2), "")&amp;"("&amp;
      SUBSTITUTE(TEXT(SOURCE!G1614,"??0"),"  ","")&amp;" &lt;&lt; TAM_MAX_BITS) |"&amp; IF(SOURCE!$S$2-3 &gt;= 0, REPT(" ",SOURCE!$S$2-5+4+1-1-LEN(SUBSTITUTE(SUBSTITUTE(TEXT(SOURCE!H1614,"????0"),"  ","")," ",""))), "")&amp;
      SUBSTITUTE(SUBSTITUTE(TEXT(SOURCE!H1614,"????0"),"  ","")," ","")&amp;","&amp; IF(SOURCE!$T$2-3 &gt;= 0, REPT(" ",SOURCE!$T$2-3-5), "")&amp;
      SOURCE!I1614&amp;" | "&amp; IF(SOURCE!$U$2-LEN(SOURCE!I1614) &gt;= 0, REPT(" ",SOURCE!$U$2-LEN(SOURCE!I1614)), "")&amp;
      SOURCE!J1614&amp;      IF(SOURCE!$V$2-LEN(SOURCE!J1614) &gt;= 0, REPT(" ",SOURCE!$V$2-LEN(SOURCE!J1614)), "")&amp;
  " | "&amp; SOURCE!K1614&amp;      IF(SOURCE!$X$2-LEN(SOURCE!K1614) &gt;= 0, REPT(" ",SOURCE!$X$2-LEN(SOURCE!K1614)), "")&amp;
      "},"&amp;IF(SOURCE!L1614&lt;&gt;"",""&amp;SOURCE!L1614,"")
 )
)
)</f>
        <v>/* 1576 */  { fnRoundi,                     NOPARAM,                     "ROUNDI",                                      "ROUNDI",                                      (0 &lt;&lt; TAM_MAX_BITS) |     0, CAT_FNCT | SLS_ENABLED   | US_ENABLED  },</v>
      </c>
    </row>
    <row r="1615" spans="1:1">
      <c r="A1615" s="155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",SOURCE!$R$2-LEN(SOURCE!F1615)+2), "")&amp;"("&amp;
      SUBSTITUTE(TEXT(SOURCE!G1615,"??0"),"  ","")&amp;" &lt;&lt; TAM_MAX_BITS) |"&amp; IF(SOURCE!$S$2-3 &gt;= 0, REPT(" ",SOURCE!$S$2-5+4+1-1-LEN(SUBSTITUTE(SUBSTITUTE(TEXT(SOURCE!H1615,"????0"),"  ","")," ",""))), "")&amp;
      SUBSTITUTE(SUBSTITUTE(TEXT(SOURCE!H1615,"????0"),"  ","")," ","")&amp;","&amp; IF(SOURCE!$T$2-3 &gt;= 0, REPT(" ",SOURCE!$T$2-3-5), "")&amp;
      SOURCE!I1615&amp;" | "&amp; IF(SOURCE!$U$2-LEN(SOURCE!I1615) &gt;= 0, REPT(" ",SOURCE!$U$2-LEN(SOURCE!I1615)), "")&amp;
      SOURCE!J1615&amp;      IF(SOURCE!$V$2-LEN(SOURCE!J1615) &gt;= 0, REPT(" ",SOURCE!$V$2-LEN(SOURCE!J1615)), "")&amp;
  " | "&amp; SOURCE!K1615&amp;      IF(SOURCE!$X$2-LEN(SOURCE!K1615) &gt;= 0, REPT(" ",SOURCE!$X$2-LEN(SOURCE!K1615)), "")&amp;
      "},"&amp;IF(SOURCE!L1615&lt;&gt;"",""&amp;SOURCE!L1615,"")
 )
)
)</f>
        <v>/* 1577 */  { fnRsd,                        TM_VALUE,                    "RSD",                                         "RSD",                                         (1 &lt;&lt; TAM_MAX_BITS) |    34, CAT_FNCT | SLS_ENABLED   | US_ENABLED  },</v>
      </c>
    </row>
    <row r="1616" spans="1:1">
      <c r="A1616" s="155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",SOURCE!$R$2-LEN(SOURCE!F1616)+2), "")&amp;"("&amp;
      SUBSTITUTE(TEXT(SOURCE!G1616,"??0"),"  ","")&amp;" &lt;&lt; TAM_MAX_BITS) |"&amp; IF(SOURCE!$S$2-3 &gt;= 0, REPT(" ",SOURCE!$S$2-5+4+1-1-LEN(SUBSTITUTE(SUBSTITUTE(TEXT(SOURCE!H1616,"????0"),"  ","")," ",""))), "")&amp;
      SUBSTITUTE(SUBSTITUTE(TEXT(SOURCE!H1616,"????0"),"  ","")," ","")&amp;","&amp; IF(SOURCE!$T$2-3 &gt;= 0, REPT(" ",SOURCE!$T$2-3-5), "")&amp;
      SOURCE!I1616&amp;" | "&amp; IF(SOURCE!$U$2-LEN(SOURCE!I1616) &gt;= 0, REPT(" ",SOURCE!$U$2-LEN(SOURCE!I1616)), "")&amp;
      SOURCE!J1616&amp;      IF(SOURCE!$V$2-LEN(SOURCE!J1616) &gt;= 0, REPT(" ",SOURCE!$V$2-LEN(SOURCE!J1616)), "")&amp;
  " | "&amp; SOURCE!K1616&amp;      IF(SOURCE!$X$2-LEN(SOURCE!K1616) &gt;= 0, REPT(" ",SOURCE!$X$2-LEN(SOURCE!K1616)), "")&amp;
      "},"&amp;IF(SOURCE!L1616&lt;&gt;"",""&amp;SOURCE!L1616,"")
 )
)
)</f>
        <v>/* 1578 */  { fnRowSum,                     NOPARAM,                     "RSUM",                                        "RSUM",                                        (0 &lt;&lt; TAM_MAX_BITS) |     0, CAT_FNCT | SLS_ENABLED   | US_ENABLED  },</v>
      </c>
    </row>
    <row r="1617" spans="1:1">
      <c r="A1617" s="155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",SOURCE!$R$2-LEN(SOURCE!F1617)+2), "")&amp;"("&amp;
      SUBSTITUTE(TEXT(SOURCE!G1617,"??0"),"  ","")&amp;" &lt;&lt; TAM_MAX_BITS) |"&amp; IF(SOURCE!$S$2-3 &gt;= 0, REPT(" ",SOURCE!$S$2-5+4+1-1-LEN(SUBSTITUTE(SUBSTITUTE(TEXT(SOURCE!H1617,"????0"),"  ","")," ",""))), "")&amp;
      SUBSTITUTE(SUBSTITUTE(TEXT(SOURCE!H1617,"????0"),"  ","")," ","")&amp;","&amp; IF(SOURCE!$T$2-3 &gt;= 0, REPT(" ",SOURCE!$T$2-3-5), "")&amp;
      SOURCE!I1617&amp;" | "&amp; IF(SOURCE!$U$2-LEN(SOURCE!I1617) &gt;= 0, REPT(" ",SOURCE!$U$2-LEN(SOURCE!I1617)), "")&amp;
      SOURCE!J1617&amp;      IF(SOURCE!$V$2-LEN(SOURCE!J1617) &gt;= 0, REPT(" ",SOURCE!$V$2-LEN(SOURCE!J1617)), "")&amp;
  " | "&amp; SOURCE!K1617&amp;      IF(SOURCE!$X$2-LEN(SOURCE!K1617) &gt;= 0, REPT(" ",SOURCE!$X$2-LEN(SOURCE!K1617)), "")&amp;
      "},"&amp;IF(SOURCE!L1617&lt;&gt;"",""&amp;SOURCE!L1617,"")
 )
)
)</f>
        <v>/* 1579 */  { itemToBeCoded,                NOPARAM,                     "RTN+1",                                       "RTN+1",                                       (0 &lt;&lt; TAM_MAX_BITS) |     0, CAT_FNCT | SLS_ENABLED   | US_ENABLED  },</v>
      </c>
    </row>
    <row r="1618" spans="1:1">
      <c r="A1618" s="155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",SOURCE!$R$2-LEN(SOURCE!F1618)+2), "")&amp;"("&amp;
      SUBSTITUTE(TEXT(SOURCE!G1618,"??0"),"  ","")&amp;" &lt;&lt; TAM_MAX_BITS) |"&amp; IF(SOURCE!$S$2-3 &gt;= 0, REPT(" ",SOURCE!$S$2-5+4+1-1-LEN(SUBSTITUTE(SUBSTITUTE(TEXT(SOURCE!H1618,"????0"),"  ","")," ",""))), "")&amp;
      SUBSTITUTE(SUBSTITUTE(TEXT(SOURCE!H1618,"????0"),"  ","")," ","")&amp;","&amp; IF(SOURCE!$T$2-3 &gt;= 0, REPT(" ",SOURCE!$T$2-3-5), "")&amp;
      SOURCE!I1618&amp;" | "&amp; IF(SOURCE!$U$2-LEN(SOURCE!I1618) &gt;= 0, REPT(" ",SOURCE!$U$2-LEN(SOURCE!I1618)), "")&amp;
      SOURCE!J1618&amp;      IF(SOURCE!$V$2-LEN(SOURCE!J1618) &gt;= 0, REPT(" ",SOURCE!$V$2-LEN(SOURCE!J1618)), "")&amp;
  " | "&amp; SOURCE!K1618&amp;      IF(SOURCE!$X$2-LEN(SOURCE!K1618) &gt;= 0, REPT(" ",SOURCE!$X$2-LEN(SOURCE!K1618)), "")&amp;
      "},"&amp;IF(SOURCE!L1618&lt;&gt;"",""&amp;SOURCE!L1618,"")
 )
)
)</f>
        <v>/* 1580 */  { fnRegClr,                     NOPARAM,                     "R-CLR",                                       "R-CLR",                                       (0 &lt;&lt; TAM_MAX_BITS) |     0, CAT_FNCT | SLS_ENABLED   | US_ENABLED  },</v>
      </c>
    </row>
    <row r="1619" spans="1:1">
      <c r="A1619" s="155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",SOURCE!$R$2-LEN(SOURCE!F1619)+2), "")&amp;"("&amp;
      SUBSTITUTE(TEXT(SOURCE!G1619,"??0"),"  ","")&amp;" &lt;&lt; TAM_MAX_BITS) |"&amp; IF(SOURCE!$S$2-3 &gt;= 0, REPT(" ",SOURCE!$S$2-5+4+1-1-LEN(SUBSTITUTE(SUBSTITUTE(TEXT(SOURCE!H1619,"????0"),"  ","")," ",""))), "")&amp;
      SUBSTITUTE(SUBSTITUTE(TEXT(SOURCE!H1619,"????0"),"  ","")," ","")&amp;","&amp; IF(SOURCE!$T$2-3 &gt;= 0, REPT(" ",SOURCE!$T$2-3-5), "")&amp;
      SOURCE!I1619&amp;" | "&amp; IF(SOURCE!$U$2-LEN(SOURCE!I1619) &gt;= 0, REPT(" ",SOURCE!$U$2-LEN(SOURCE!I1619)), "")&amp;
      SOURCE!J1619&amp;      IF(SOURCE!$V$2-LEN(SOURCE!J1619) &gt;= 0, REPT(" ",SOURCE!$V$2-LEN(SOURCE!J1619)), "")&amp;
  " | "&amp; SOURCE!K1619&amp;      IF(SOURCE!$X$2-LEN(SOURCE!K1619) &gt;= 0, REPT(" ",SOURCE!$X$2-LEN(SOURCE!K1619)), "")&amp;
      "},"&amp;IF(SOURCE!L1619&lt;&gt;"",""&amp;SOURCE!L1619,"")
 )
)
)</f>
        <v>/* 1581 */  { fnRegCopy,                    NOPARAM,                     "R-COPY",                                      "R-COPY",                                      (0 &lt;&lt; TAM_MAX_BITS) |     0, CAT_FNCT | SLS_ENABLED   | US_ENABLED  },</v>
      </c>
    </row>
    <row r="1620" spans="1:1">
      <c r="A1620" s="155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",SOURCE!$R$2-LEN(SOURCE!F1620)+2), "")&amp;"("&amp;
      SUBSTITUTE(TEXT(SOURCE!G1620,"??0"),"  ","")&amp;" &lt;&lt; TAM_MAX_BITS) |"&amp; IF(SOURCE!$S$2-3 &gt;= 0, REPT(" ",SOURCE!$S$2-5+4+1-1-LEN(SUBSTITUTE(SUBSTITUTE(TEXT(SOURCE!H1620,"????0"),"  ","")," ",""))), "")&amp;
      SUBSTITUTE(SUBSTITUTE(TEXT(SOURCE!H1620,"????0"),"  ","")," ","")&amp;","&amp; IF(SOURCE!$T$2-3 &gt;= 0, REPT(" ",SOURCE!$T$2-3-5), "")&amp;
      SOURCE!I1620&amp;" | "&amp; IF(SOURCE!$U$2-LEN(SOURCE!I1620) &gt;= 0, REPT(" ",SOURCE!$U$2-LEN(SOURCE!I1620)), "")&amp;
      SOURCE!J1620&amp;      IF(SOURCE!$V$2-LEN(SOURCE!J1620) &gt;= 0, REPT(" ",SOURCE!$V$2-LEN(SOURCE!J1620)), "")&amp;
  " | "&amp; SOURCE!K1620&amp;      IF(SOURCE!$X$2-LEN(SOURCE!K1620) &gt;= 0, REPT(" ",SOURCE!$X$2-LEN(SOURCE!K1620)), "")&amp;
      "},"&amp;IF(SOURCE!L1620&lt;&gt;"",""&amp;SOURCE!L1620,"")
 )
)
)</f>
        <v>/* 1582 */  { fnRegSort,                    NOPARAM,                     "R-SORT",                                      "R-SORT",                                      (0 &lt;&lt; TAM_MAX_BITS) |     0, CAT_FNCT | SLS_ENABLED   | US_ENABLED  },</v>
      </c>
    </row>
    <row r="1621" spans="1:1">
      <c r="A1621" s="155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",SOURCE!$R$2-LEN(SOURCE!F1621)+2), "")&amp;"("&amp;
      SUBSTITUTE(TEXT(SOURCE!G1621,"??0"),"  ","")&amp;" &lt;&lt; TAM_MAX_BITS) |"&amp; IF(SOURCE!$S$2-3 &gt;= 0, REPT(" ",SOURCE!$S$2-5+4+1-1-LEN(SUBSTITUTE(SUBSTITUTE(TEXT(SOURCE!H1621,"????0"),"  ","")," ",""))), "")&amp;
      SUBSTITUTE(SUBSTITUTE(TEXT(SOURCE!H1621,"????0"),"  ","")," ","")&amp;","&amp; IF(SOURCE!$T$2-3 &gt;= 0, REPT(" ",SOURCE!$T$2-3-5), "")&amp;
      SOURCE!I1621&amp;" | "&amp; IF(SOURCE!$U$2-LEN(SOURCE!I1621) &gt;= 0, REPT(" ",SOURCE!$U$2-LEN(SOURCE!I1621)), "")&amp;
      SOURCE!J1621&amp;      IF(SOURCE!$V$2-LEN(SOURCE!J1621) &gt;= 0, REPT(" ",SOURCE!$V$2-LEN(SOURCE!J1621)), "")&amp;
  " | "&amp; SOURCE!K1621&amp;      IF(SOURCE!$X$2-LEN(SOURCE!K1621) &gt;= 0, REPT(" ",SOURCE!$X$2-LEN(SOURCE!K1621)), "")&amp;
      "},"&amp;IF(SOURCE!L1621&lt;&gt;"",""&amp;SOURCE!L1621,"")
 )
)
)</f>
        <v>/* 1583 */  { fnRegSwap,                    NOPARAM,                     "R-SWAP",                                      "R-SWAP",                                      (0 &lt;&lt; TAM_MAX_BITS) |     0, CAT_FNCT | SLS_ENABLED   | US_ENABLED  },</v>
      </c>
    </row>
    <row r="1622" spans="1:1">
      <c r="A1622" s="155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",SOURCE!$R$2-LEN(SOURCE!F1622)+2), "")&amp;"("&amp;
      SUBSTITUTE(TEXT(SOURCE!G1622,"??0"),"  ","")&amp;" &lt;&lt; TAM_MAX_BITS) |"&amp; IF(SOURCE!$S$2-3 &gt;= 0, REPT(" ",SOURCE!$S$2-5+4+1-1-LEN(SUBSTITUTE(SUBSTITUTE(TEXT(SOURCE!H1622,"????0"),"  ","")," ",""))), "")&amp;
      SUBSTITUTE(SUBSTITUTE(TEXT(SOURCE!H1622,"????0"),"  ","")," ","")&amp;","&amp; IF(SOURCE!$T$2-3 &gt;= 0, REPT(" ",SOURCE!$T$2-3-5), "")&amp;
      SOURCE!I1622&amp;" | "&amp; IF(SOURCE!$U$2-LEN(SOURCE!I1622) &gt;= 0, REPT(" ",SOURCE!$U$2-LEN(SOURCE!I1622)), "")&amp;
      SOURCE!J1622&amp;      IF(SOURCE!$V$2-LEN(SOURCE!J1622) &gt;= 0, REPT(" ",SOURCE!$V$2-LEN(SOURCE!J1622)), "")&amp;
  " | "&amp; SOURCE!K1622&amp;      IF(SOURCE!$X$2-LEN(SOURCE!K1622) &gt;= 0, REPT(" ",SOURCE!$X$2-LEN(SOURCE!K1622)), "")&amp;
      "},"&amp;IF(SOURCE!L1622&lt;&gt;"",""&amp;SOURCE!L1622,"")
 )
)
)</f>
        <v>/* 1584 */  { fnJacobiAmplitude,            NOPARAM,                     STD_psi "(u,m)",                               STD_psi "(u,m)",                               (0 &lt;&lt; TAM_MAX_BITS) |     0, CAT_FNCT | SLS_ENABLED   | US_ENABLED  },</v>
      </c>
    </row>
    <row r="1623" spans="1:1">
      <c r="A1623" s="155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",SOURCE!$R$2-LEN(SOURCE!F1623)+2), "")&amp;"("&amp;
      SUBSTITUTE(TEXT(SOURCE!G1623,"??0"),"  ","")&amp;" &lt;&lt; TAM_MAX_BITS) |"&amp; IF(SOURCE!$S$2-3 &gt;= 0, REPT(" ",SOURCE!$S$2-5+4+1-1-LEN(SUBSTITUTE(SUBSTITUTE(TEXT(SOURCE!H1623,"????0"),"  ","")," ",""))), "")&amp;
      SUBSTITUTE(SUBSTITUTE(TEXT(SOURCE!H1623,"????0"),"  ","")," ","")&amp;","&amp; IF(SOURCE!$T$2-3 &gt;= 0, REPT(" ",SOURCE!$T$2-3-5), "")&amp;
      SOURCE!I1623&amp;" | "&amp; IF(SOURCE!$U$2-LEN(SOURCE!I1623) &gt;= 0, REPT(" ",SOURCE!$U$2-LEN(SOURCE!I1623)), "")&amp;
      SOURCE!J1623&amp;      IF(SOURCE!$V$2-LEN(SOURCE!J1623) &gt;= 0, REPT(" ",SOURCE!$V$2-LEN(SOURCE!J1623)), "")&amp;
  " | "&amp; SOURCE!K1623&amp;      IF(SOURCE!$X$2-LEN(SOURCE!K1623) &gt;= 0, REPT(" ",SOURCE!$X$2-LEN(SOURCE!K1623)), "")&amp;
      "},"&amp;IF(SOURCE!L1623&lt;&gt;"",""&amp;SOURCE!L1623,"")
 )
)
)</f>
        <v>/* 1585 */  { fnSampleStdDev,               NOPARAM,                     "s",                                           "s",                                           (0 &lt;&lt; TAM_MAX_BITS) |     0, CAT_FNCT | SLS_ENABLED   | US_ENABLED  },</v>
      </c>
    </row>
    <row r="1624" spans="1:1">
      <c r="A1624" s="155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",SOURCE!$R$2-LEN(SOURCE!F1624)+2), "")&amp;"("&amp;
      SUBSTITUTE(TEXT(SOURCE!G1624,"??0"),"  ","")&amp;" &lt;&lt; TAM_MAX_BITS) |"&amp; IF(SOURCE!$S$2-3 &gt;= 0, REPT(" ",SOURCE!$S$2-5+4+1-1-LEN(SUBSTITUTE(SUBSTITUTE(TEXT(SOURCE!H1624,"????0"),"  ","")," ",""))), "")&amp;
      SUBSTITUTE(SUBSTITUTE(TEXT(SOURCE!H1624,"????0"),"  ","")," ","")&amp;","&amp; IF(SOURCE!$T$2-3 &gt;= 0, REPT(" ",SOURCE!$T$2-3-5), "")&amp;
      SOURCE!I1624&amp;" | "&amp; IF(SOURCE!$U$2-LEN(SOURCE!I1624) &gt;= 0, REPT(" ",SOURCE!$U$2-LEN(SOURCE!I1624)), "")&amp;
      SOURCE!J1624&amp;      IF(SOURCE!$V$2-LEN(SOURCE!J1624) &gt;= 0, REPT(" ",SOURCE!$V$2-LEN(SOURCE!J1624)), "")&amp;
  " | "&amp; SOURCE!K1624&amp;      IF(SOURCE!$X$2-LEN(SOURCE!K1624) &gt;= 0, REPT(" ",SOURCE!$X$2-LEN(SOURCE!K1624)), "")&amp;
      "},"&amp;IF(SOURCE!L1624&lt;&gt;"",""&amp;SOURCE!L1624,"")
 )
)
)</f>
        <v>/* 1586 */  { fnSave,                       NOPARAM,                     "SAVE",                                        "SAVE",                                        (0 &lt;&lt; TAM_MAX_BITS) |     0, CAT_FNCT | SLS_ENABLED   | US_ENABLED  },</v>
      </c>
    </row>
    <row r="1625" spans="1:1">
      <c r="A1625" s="155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",SOURCE!$R$2-LEN(SOURCE!F1625)+2), "")&amp;"("&amp;
      SUBSTITUTE(TEXT(SOURCE!G1625,"??0"),"  ","")&amp;" &lt;&lt; TAM_MAX_BITS) |"&amp; IF(SOURCE!$S$2-3 &gt;= 0, REPT(" ",SOURCE!$S$2-5+4+1-1-LEN(SUBSTITUTE(SUBSTITUTE(TEXT(SOURCE!H1625,"????0"),"  ","")," ",""))), "")&amp;
      SUBSTITUTE(SUBSTITUTE(TEXT(SOURCE!H1625,"????0"),"  ","")," ","")&amp;","&amp; IF(SOURCE!$T$2-3 &gt;= 0, REPT(" ",SOURCE!$T$2-3-5), "")&amp;
      SOURCE!I1625&amp;" | "&amp; IF(SOURCE!$U$2-LEN(SOURCE!I1625) &gt;= 0, REPT(" ",SOURCE!$U$2-LEN(SOURCE!I1625)), "")&amp;
      SOURCE!J1625&amp;      IF(SOURCE!$V$2-LEN(SOURCE!J1625) &gt;= 0, REPT(" ",SOURCE!$V$2-LEN(SOURCE!J1625)), "")&amp;
  " | "&amp; SOURCE!K1625&amp;      IF(SOURCE!$X$2-LEN(SOURCE!K1625) &gt;= 0, REPT(" ",SOURCE!$X$2-LEN(SOURCE!K1625)), "")&amp;
      "},"&amp;IF(SOURCE!L1625&lt;&gt;"",""&amp;SOURCE!L1625,"")
 )
)
)</f>
        <v>/* 1587 */  { fnDisplayFormatSci,           TM_VALUE,                    "SCI",                                         "SCI",                                         (0 &lt;&lt; TAM_MAX_BITS) |    15, CAT_FNCT | SLS_ENABLED   | US_ENABLED  },</v>
      </c>
    </row>
    <row r="1626" spans="1:1">
      <c r="A1626" s="155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",SOURCE!$R$2-LEN(SOURCE!F1626)+2), "")&amp;"("&amp;
      SUBSTITUTE(TEXT(SOURCE!G1626,"??0"),"  ","")&amp;" &lt;&lt; TAM_MAX_BITS) |"&amp; IF(SOURCE!$S$2-3 &gt;= 0, REPT(" ",SOURCE!$S$2-5+4+1-1-LEN(SUBSTITUTE(SUBSTITUTE(TEXT(SOURCE!H1626,"????0"),"  ","")," ",""))), "")&amp;
      SUBSTITUTE(SUBSTITUTE(TEXT(SOURCE!H1626,"????0"),"  ","")," ","")&amp;","&amp; IF(SOURCE!$T$2-3 &gt;= 0, REPT(" ",SOURCE!$T$2-3-5), "")&amp;
      SOURCE!I1626&amp;" | "&amp; IF(SOURCE!$U$2-LEN(SOURCE!I1626) &gt;= 0, REPT(" ",SOURCE!$U$2-LEN(SOURCE!I1626)), "")&amp;
      SOURCE!J1626&amp;      IF(SOURCE!$V$2-LEN(SOURCE!J1626) &gt;= 0, REPT(" ",SOURCE!$V$2-LEN(SOURCE!J1626)), "")&amp;
  " | "&amp; SOURCE!K1626&amp;      IF(SOURCE!$X$2-LEN(SOURCE!K1626) &gt;= 0, REPT(" ",SOURCE!$X$2-LEN(SOURCE!K1626)), "")&amp;
      "},"&amp;IF(SOURCE!L1626&lt;&gt;"",""&amp;SOURCE!L1626,"")
 )
)
)</f>
        <v>/* 1588 */  { fnGetSignificantDigits,       NOPARAM,                     "SDIGS?",                                      "SDIGS?",                                      (0 &lt;&lt; TAM_MAX_BITS) |     0, CAT_FNCT | SLS_ENABLED   | US_ENABLED  },</v>
      </c>
    </row>
    <row r="1627" spans="1:1">
      <c r="A1627" s="155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",SOURCE!$R$2-LEN(SOURCE!F1627)+2), "")&amp;"("&amp;
      SUBSTITUTE(TEXT(SOURCE!G1627,"??0"),"  ","")&amp;" &lt;&lt; TAM_MAX_BITS) |"&amp; IF(SOURCE!$S$2-3 &gt;= 0, REPT(" ",SOURCE!$S$2-5+4+1-1-LEN(SUBSTITUTE(SUBSTITUTE(TEXT(SOURCE!H1627,"????0"),"  ","")," ",""))), "")&amp;
      SUBSTITUTE(SUBSTITUTE(TEXT(SOURCE!H1627,"????0"),"  ","")," ","")&amp;","&amp; IF(SOURCE!$T$2-3 &gt;= 0, REPT(" ",SOURCE!$T$2-3-5), "")&amp;
      SOURCE!I1627&amp;" | "&amp; IF(SOURCE!$U$2-LEN(SOURCE!I1627) &gt;= 0, REPT(" ",SOURCE!$U$2-LEN(SOURCE!I1627)), "")&amp;
      SOURCE!J1627&amp;      IF(SOURCE!$V$2-LEN(SOURCE!J1627) &gt;= 0, REPT(" ",SOURCE!$V$2-LEN(SOURCE!J1627)), "")&amp;
  " | "&amp; SOURCE!K1627&amp;      IF(SOURCE!$X$2-LEN(SOURCE!K1627) &gt;= 0, REPT(" ",SOURCE!$X$2-LEN(SOURCE!K1627)), "")&amp;
      "},"&amp;IF(SOURCE!L1627&lt;&gt;"",""&amp;SOURCE!L1627,"")
 )
)
)</f>
        <v>/* 1589 */  { fnSeed,                       NOPARAM,                     "SEED",                                        "SEED",                                        (0 &lt;&lt; TAM_MAX_BITS) |     0, CAT_FNCT | SLS_ENABLED   | US_ENABLED  },</v>
      </c>
    </row>
    <row r="1628" spans="1:1">
      <c r="A1628" s="155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",SOURCE!$R$2-LEN(SOURCE!F1628)+2), "")&amp;"("&amp;
      SUBSTITUTE(TEXT(SOURCE!G1628,"??0"),"  ","")&amp;" &lt;&lt; TAM_MAX_BITS) |"&amp; IF(SOURCE!$S$2-3 &gt;= 0, REPT(" ",SOURCE!$S$2-5+4+1-1-LEN(SUBSTITUTE(SUBSTITUTE(TEXT(SOURCE!H1628,"????0"),"  ","")," ",""))), "")&amp;
      SUBSTITUTE(SUBSTITUTE(TEXT(SOURCE!H1628,"????0"),"  ","")," ","")&amp;","&amp; IF(SOURCE!$T$2-3 &gt;= 0, REPT(" ",SOURCE!$T$2-3-5), "")&amp;
      SOURCE!I1628&amp;" | "&amp; IF(SOURCE!$U$2-LEN(SOURCE!I1628) &gt;= 0, REPT(" ",SOURCE!$U$2-LEN(SOURCE!I1628)), "")&amp;
      SOURCE!J1628&amp;      IF(SOURCE!$V$2-LEN(SOURCE!J1628) &gt;= 0, REPT(" ",SOURCE!$V$2-LEN(SOURCE!J1628)), "")&amp;
  " | "&amp; SOURCE!K1628&amp;      IF(SOURCE!$X$2-LEN(SOURCE!K1628) &gt;= 0, REPT(" ",SOURCE!$X$2-LEN(SOURCE!K1628)), "")&amp;
      "},"&amp;IF(SOURCE!L1628&lt;&gt;"",""&amp;SOURCE!L1628,"")
 )
)
)</f>
        <v>/* 1590 */  { itemToBeCoded,                NOPARAM,                     "SEND",                                        "SEND",                                        (0 &lt;&lt; TAM_MAX_BITS) |     0, CAT_FNCT | SLS_ENABLED   | US_ENABLED  },</v>
      </c>
    </row>
    <row r="1629" spans="1:1">
      <c r="A1629" s="155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",SOURCE!$R$2-LEN(SOURCE!F1629)+2), "")&amp;"("&amp;
      SUBSTITUTE(TEXT(SOURCE!G1629,"??0"),"  ","")&amp;" &lt;&lt; TAM_MAX_BITS) |"&amp; IF(SOURCE!$S$2-3 &gt;= 0, REPT(" ",SOURCE!$S$2-5+4+1-1-LEN(SUBSTITUTE(SUBSTITUTE(TEXT(SOURCE!H1629,"????0"),"  ","")," ",""))), "")&amp;
      SUBSTITUTE(SUBSTITUTE(TEXT(SOURCE!H1629,"????0"),"  ","")," ","")&amp;","&amp; IF(SOURCE!$T$2-3 &gt;= 0, REPT(" ",SOURCE!$T$2-3-5), "")&amp;
      SOURCE!I1629&amp;" | "&amp; IF(SOURCE!$U$2-LEN(SOURCE!I1629) &gt;= 0, REPT(" ",SOURCE!$U$2-LEN(SOURCE!I1629)), "")&amp;
      SOURCE!J1629&amp;      IF(SOURCE!$V$2-LEN(SOURCE!J1629) &gt;= 0, REPT(" ",SOURCE!$V$2-LEN(SOURCE!J1629)), "")&amp;
  " | "&amp; SOURCE!K1629&amp;      IF(SOURCE!$X$2-LEN(SOURCE!K1629) &gt;= 0, REPT(" ",SOURCE!$X$2-LEN(SOURCE!K1629)), "")&amp;
      "},"&amp;IF(SOURCE!L1629&lt;&gt;"",""&amp;SOURCE!L1629,"")
 )
)
)</f>
        <v>/* 1591 */  { fnConfigChina,                NOPARAM,                     "SETCHN",                                      "CHINA",                                       (0 &lt;&lt; TAM_MAX_BITS) |     0, CAT_FNCT | SLS_ENABLED   | US_ENABLED  },</v>
      </c>
    </row>
    <row r="1630" spans="1:1">
      <c r="A1630" s="155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",SOURCE!$R$2-LEN(SOURCE!F1630)+2), "")&amp;"("&amp;
      SUBSTITUTE(TEXT(SOURCE!G1630,"??0"),"  ","")&amp;" &lt;&lt; TAM_MAX_BITS) |"&amp; IF(SOURCE!$S$2-3 &gt;= 0, REPT(" ",SOURCE!$S$2-5+4+1-1-LEN(SUBSTITUTE(SUBSTITUTE(TEXT(SOURCE!H1630,"????0"),"  ","")," ",""))), "")&amp;
      SUBSTITUTE(SUBSTITUTE(TEXT(SOURCE!H1630,"????0"),"  ","")," ","")&amp;","&amp; IF(SOURCE!$T$2-3 &gt;= 0, REPT(" ",SOURCE!$T$2-3-5), "")&amp;
      SOURCE!I1630&amp;" | "&amp; IF(SOURCE!$U$2-LEN(SOURCE!I1630) &gt;= 0, REPT(" ",SOURCE!$U$2-LEN(SOURCE!I1630)), "")&amp;
      SOURCE!J1630&amp;      IF(SOURCE!$V$2-LEN(SOURCE!J1630) &gt;= 0, REPT(" ",SOURCE!$V$2-LEN(SOURCE!J1630)), "")&amp;
  " | "&amp; SOURCE!K1630&amp;      IF(SOURCE!$X$2-LEN(SOURCE!K1630) &gt;= 0, REPT(" ",SOURCE!$X$2-LEN(SOURCE!K1630)), "")&amp;
      "},"&amp;IF(SOURCE!L1630&lt;&gt;"",""&amp;SOURCE!L1630,"")
 )
)
)</f>
        <v>/* 1592 */  { fnSetDate,                    NOPARAM,                     "SETDAT",                                      "SETDAT",                                      (0 &lt;&lt; TAM_MAX_BITS) |     0, CAT_FNCT | SLS_ENABLED   | US_ENABLED  },</v>
      </c>
    </row>
    <row r="1631" spans="1:1">
      <c r="A1631" s="155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",SOURCE!$R$2-LEN(SOURCE!F1631)+2), "")&amp;"("&amp;
      SUBSTITUTE(TEXT(SOURCE!G1631,"??0"),"  ","")&amp;" &lt;&lt; TAM_MAX_BITS) |"&amp; IF(SOURCE!$S$2-3 &gt;= 0, REPT(" ",SOURCE!$S$2-5+4+1-1-LEN(SUBSTITUTE(SUBSTITUTE(TEXT(SOURCE!H1631,"????0"),"  ","")," ",""))), "")&amp;
      SUBSTITUTE(SUBSTITUTE(TEXT(SOURCE!H1631,"????0"),"  ","")," ","")&amp;","&amp; IF(SOURCE!$T$2-3 &gt;= 0, REPT(" ",SOURCE!$T$2-3-5), "")&amp;
      SOURCE!I1631&amp;" | "&amp; IF(SOURCE!$U$2-LEN(SOURCE!I1631) &gt;= 0, REPT(" ",SOURCE!$U$2-LEN(SOURCE!I1631)), "")&amp;
      SOURCE!J1631&amp;      IF(SOURCE!$V$2-LEN(SOURCE!J1631) &gt;= 0, REPT(" ",SOURCE!$V$2-LEN(SOURCE!J1631)), "")&amp;
  " | "&amp; SOURCE!K1631&amp;      IF(SOURCE!$X$2-LEN(SOURCE!K1631) &gt;= 0, REPT(" ",SOURCE!$X$2-LEN(SOURCE!K1631)), "")&amp;
      "},"&amp;IF(SOURCE!L1631&lt;&gt;"",""&amp;SOURCE!L1631,"")
 )
)
)</f>
        <v>/* 1593 */  { fnConfigEurope,               NOPARAM,                     "SETEUR",                                      "EUROPE",                                      (0 &lt;&lt; TAM_MAX_BITS) |     0, CAT_FNCT | SLS_ENABLED   | US_ENABLED  },</v>
      </c>
    </row>
    <row r="1632" spans="1:1">
      <c r="A1632" s="155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",SOURCE!$R$2-LEN(SOURCE!F1632)+2), "")&amp;"("&amp;
      SUBSTITUTE(TEXT(SOURCE!G1632,"??0"),"  ","")&amp;" &lt;&lt; TAM_MAX_BITS) |"&amp; IF(SOURCE!$S$2-3 &gt;= 0, REPT(" ",SOURCE!$S$2-5+4+1-1-LEN(SUBSTITUTE(SUBSTITUTE(TEXT(SOURCE!H1632,"????0"),"  ","")," ",""))), "")&amp;
      SUBSTITUTE(SUBSTITUTE(TEXT(SOURCE!H1632,"????0"),"  ","")," ","")&amp;","&amp; IF(SOURCE!$T$2-3 &gt;= 0, REPT(" ",SOURCE!$T$2-3-5), "")&amp;
      SOURCE!I1632&amp;" | "&amp; IF(SOURCE!$U$2-LEN(SOURCE!I1632) &gt;= 0, REPT(" ",SOURCE!$U$2-LEN(SOURCE!I1632)), "")&amp;
      SOURCE!J1632&amp;      IF(SOURCE!$V$2-LEN(SOURCE!J1632) &gt;= 0, REPT(" ",SOURCE!$V$2-LEN(SOURCE!J1632)), "")&amp;
  " | "&amp; SOURCE!K1632&amp;      IF(SOURCE!$X$2-LEN(SOURCE!K1632) &gt;= 0, REPT(" ",SOURCE!$X$2-LEN(SOURCE!K1632)), "")&amp;
      "},"&amp;IF(SOURCE!L1632&lt;&gt;"",""&amp;SOURCE!L1632,"")
 )
)
)</f>
        <v>/* 1594 */  { fnConfigIndia,                NOPARAM,                     "SETIND",                                      "INDIA",                                       (0 &lt;&lt; TAM_MAX_BITS) |     0, CAT_FNCT | SLS_ENABLED   | US_ENABLED  },</v>
      </c>
    </row>
    <row r="1633" spans="1:1">
      <c r="A1633" s="155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",SOURCE!$R$2-LEN(SOURCE!F1633)+2), "")&amp;"("&amp;
      SUBSTITUTE(TEXT(SOURCE!G1633,"??0"),"  ","")&amp;" &lt;&lt; TAM_MAX_BITS) |"&amp; IF(SOURCE!$S$2-3 &gt;= 0, REPT(" ",SOURCE!$S$2-5+4+1-1-LEN(SUBSTITUTE(SUBSTITUTE(TEXT(SOURCE!H1633,"????0"),"  ","")," ",""))), "")&amp;
      SUBSTITUTE(SUBSTITUTE(TEXT(SOURCE!H1633,"????0"),"  ","")," ","")&amp;","&amp; IF(SOURCE!$T$2-3 &gt;= 0, REPT(" ",SOURCE!$T$2-3-5), "")&amp;
      SOURCE!I1633&amp;" | "&amp; IF(SOURCE!$U$2-LEN(SOURCE!I1633) &gt;= 0, REPT(" ",SOURCE!$U$2-LEN(SOURCE!I1633)), "")&amp;
      SOURCE!J1633&amp;      IF(SOURCE!$V$2-LEN(SOURCE!J1633) &gt;= 0, REPT(" ",SOURCE!$V$2-LEN(SOURCE!J1633)), "")&amp;
  " | "&amp; SOURCE!K1633&amp;      IF(SOURCE!$X$2-LEN(SOURCE!K1633) &gt;= 0, REPT(" ",SOURCE!$X$2-LEN(SOURCE!K1633)), "")&amp;
      "},"&amp;IF(SOURCE!L1633&lt;&gt;"",""&amp;SOURCE!L1633,"")
 )
)
)</f>
        <v>/* 1595 */  { fnConfigJapan,                NOPARAM,                     "SETJPN",                                      "JAPAN",                                       (0 &lt;&lt; TAM_MAX_BITS) |     0, CAT_FNCT | SLS_ENABLED   | US_ENABLED  },</v>
      </c>
    </row>
    <row r="1634" spans="1:1">
      <c r="A1634" s="155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",SOURCE!$R$2-LEN(SOURCE!F1634)+2), "")&amp;"("&amp;
      SUBSTITUTE(TEXT(SOURCE!G1634,"??0"),"  ","")&amp;" &lt;&lt; TAM_MAX_BITS) |"&amp; IF(SOURCE!$S$2-3 &gt;= 0, REPT(" ",SOURCE!$S$2-5+4+1-1-LEN(SUBSTITUTE(SUBSTITUTE(TEXT(SOURCE!H1634,"????0"),"  ","")," ",""))), "")&amp;
      SUBSTITUTE(SUBSTITUTE(TEXT(SOURCE!H1634,"????0"),"  ","")," ","")&amp;","&amp; IF(SOURCE!$T$2-3 &gt;= 0, REPT(" ",SOURCE!$T$2-3-5), "")&amp;
      SOURCE!I1634&amp;" | "&amp; IF(SOURCE!$U$2-LEN(SOURCE!I1634) &gt;= 0, REPT(" ",SOURCE!$U$2-LEN(SOURCE!I1634)), "")&amp;
      SOURCE!J1634&amp;      IF(SOURCE!$V$2-LEN(SOURCE!J1634) &gt;= 0, REPT(" ",SOURCE!$V$2-LEN(SOURCE!J1634)), "")&amp;
  " | "&amp; SOURCE!K1634&amp;      IF(SOURCE!$X$2-LEN(SOURCE!K1634) &gt;= 0, REPT(" ",SOURCE!$X$2-LEN(SOURCE!K1634)), "")&amp;
      "},"&amp;IF(SOURCE!L1634&lt;&gt;"",""&amp;SOURCE!L1634,"")
 )
)
)</f>
        <v>/* 1596 */  { fnSetSignificantDigits,       NOPARAM,                     "SETSIG",                                      "SETSIG",                                      (0 &lt;&lt; TAM_MAX_BITS) |     0, CAT_FNCT | SLS_ENABLED   | US_ENABLED  },</v>
      </c>
    </row>
    <row r="1635" spans="1:1">
      <c r="A1635" s="155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",SOURCE!$R$2-LEN(SOURCE!F1635)+2), "")&amp;"("&amp;
      SUBSTITUTE(TEXT(SOURCE!G1635,"??0"),"  ","")&amp;" &lt;&lt; TAM_MAX_BITS) |"&amp; IF(SOURCE!$S$2-3 &gt;= 0, REPT(" ",SOURCE!$S$2-5+4+1-1-LEN(SUBSTITUTE(SUBSTITUTE(TEXT(SOURCE!H1635,"????0"),"  ","")," ",""))), "")&amp;
      SUBSTITUTE(SUBSTITUTE(TEXT(SOURCE!H1635,"????0"),"  ","")," ","")&amp;","&amp; IF(SOURCE!$T$2-3 &gt;= 0, REPT(" ",SOURCE!$T$2-3-5), "")&amp;
      SOURCE!I1635&amp;" | "&amp; IF(SOURCE!$U$2-LEN(SOURCE!I1635) &gt;= 0, REPT(" ",SOURCE!$U$2-LEN(SOURCE!I1635)), "")&amp;
      SOURCE!J1635&amp;      IF(SOURCE!$V$2-LEN(SOURCE!J1635) &gt;= 0, REPT(" ",SOURCE!$V$2-LEN(SOURCE!J1635)), "")&amp;
  " | "&amp; SOURCE!K1635&amp;      IF(SOURCE!$X$2-LEN(SOURCE!K1635) &gt;= 0, REPT(" ",SOURCE!$X$2-LEN(SOURCE!K1635)), "")&amp;
      "},"&amp;IF(SOURCE!L1635&lt;&gt;"",""&amp;SOURCE!L1635,"")
 )
)
)</f>
        <v>/* 1597 */  { fnSetTime,                    NOPARAM,                     "SETTIM",                                      "SETTIM",                                      (0 &lt;&lt; TAM_MAX_BITS) |     0, CAT_FNCT | SLS_ENABLED   | US_ENABLED  },</v>
      </c>
    </row>
    <row r="1636" spans="1:1">
      <c r="A1636" s="155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",SOURCE!$R$2-LEN(SOURCE!F1636)+2), "")&amp;"("&amp;
      SUBSTITUTE(TEXT(SOURCE!G1636,"??0"),"  ","")&amp;" &lt;&lt; TAM_MAX_BITS) |"&amp; IF(SOURCE!$S$2-3 &gt;= 0, REPT(" ",SOURCE!$S$2-5+4+1-1-LEN(SUBSTITUTE(SUBSTITUTE(TEXT(SOURCE!H1636,"????0"),"  ","")," ",""))), "")&amp;
      SUBSTITUTE(SUBSTITUTE(TEXT(SOURCE!H1636,"????0"),"  ","")," ","")&amp;","&amp; IF(SOURCE!$T$2-3 &gt;= 0, REPT(" ",SOURCE!$T$2-3-5), "")&amp;
      SOURCE!I1636&amp;" | "&amp; IF(SOURCE!$U$2-LEN(SOURCE!I1636) &gt;= 0, REPT(" ",SOURCE!$U$2-LEN(SOURCE!I1636)), "")&amp;
      SOURCE!J1636&amp;      IF(SOURCE!$V$2-LEN(SOURCE!J1636) &gt;= 0, REPT(" ",SOURCE!$V$2-LEN(SOURCE!J1636)), "")&amp;
  " | "&amp; SOURCE!K1636&amp;      IF(SOURCE!$X$2-LEN(SOURCE!K1636) &gt;= 0, REPT(" ",SOURCE!$X$2-LEN(SOURCE!K1636)), "")&amp;
      "},"&amp;IF(SOURCE!L1636&lt;&gt;"",""&amp;SOURCE!L1636,"")
 )
)
)</f>
        <v>/* 1598 */  { fnConfigUk,                   NOPARAM,                     "SETUK",                                       "UK",                                          (0 &lt;&lt; TAM_MAX_BITS) |     0, CAT_FNCT | SLS_ENABLED   | US_ENABLED  },</v>
      </c>
    </row>
    <row r="1637" spans="1:1">
      <c r="A1637" s="155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",SOURCE!$R$2-LEN(SOURCE!F1637)+2), "")&amp;"("&amp;
      SUBSTITUTE(TEXT(SOURCE!G1637,"??0"),"  ","")&amp;" &lt;&lt; TAM_MAX_BITS) |"&amp; IF(SOURCE!$S$2-3 &gt;= 0, REPT(" ",SOURCE!$S$2-5+4+1-1-LEN(SUBSTITUTE(SUBSTITUTE(TEXT(SOURCE!H1637,"????0"),"  ","")," ",""))), "")&amp;
      SUBSTITUTE(SUBSTITUTE(TEXT(SOURCE!H1637,"????0"),"  ","")," ","")&amp;","&amp; IF(SOURCE!$T$2-3 &gt;= 0, REPT(" ",SOURCE!$T$2-3-5), "")&amp;
      SOURCE!I1637&amp;" | "&amp; IF(SOURCE!$U$2-LEN(SOURCE!I1637) &gt;= 0, REPT(" ",SOURCE!$U$2-LEN(SOURCE!I1637)), "")&amp;
      SOURCE!J1637&amp;      IF(SOURCE!$V$2-LEN(SOURCE!J1637) &gt;= 0, REPT(" ",SOURCE!$V$2-LEN(SOURCE!J1637)), "")&amp;
  " | "&amp; SOURCE!K1637&amp;      IF(SOURCE!$X$2-LEN(SOURCE!K1637) &gt;= 0, REPT(" ",SOURCE!$X$2-LEN(SOURCE!K1637)), "")&amp;
      "},"&amp;IF(SOURCE!L1637&lt;&gt;"",""&amp;SOURCE!L1637,"")
 )
)
)</f>
        <v>/* 1599 */  { fnConfigUsa,                  NOPARAM,                     "SETUSA",                                      "USA",                                         (0 &lt;&lt; TAM_MAX_BITS) |     0, CAT_FNCT | SLS_ENABLED   | US_ENABLED  },</v>
      </c>
    </row>
    <row r="1638" spans="1:1">
      <c r="A1638" s="155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",SOURCE!$R$2-LEN(SOURCE!F1638)+2), "")&amp;"("&amp;
      SUBSTITUTE(TEXT(SOURCE!G1638,"??0"),"  ","")&amp;" &lt;&lt; TAM_MAX_BITS) |"&amp; IF(SOURCE!$S$2-3 &gt;= 0, REPT(" ",SOURCE!$S$2-5+4+1-1-LEN(SUBSTITUTE(SUBSTITUTE(TEXT(SOURCE!H1638,"????0"),"  ","")," ",""))), "")&amp;
      SUBSTITUTE(SUBSTITUTE(TEXT(SOURCE!H1638,"????0"),"  ","")," ","")&amp;","&amp; IF(SOURCE!$T$2-3 &gt;= 0, REPT(" ",SOURCE!$T$2-3-5), "")&amp;
      SOURCE!I1638&amp;" | "&amp; IF(SOURCE!$U$2-LEN(SOURCE!I1638) &gt;= 0, REPT(" ",SOURCE!$U$2-LEN(SOURCE!I1638)), "")&amp;
      SOURCE!J1638&amp;      IF(SOURCE!$V$2-LEN(SOURCE!J1638) &gt;= 0, REPT(" ",SOURCE!$V$2-LEN(SOURCE!J1638)), "")&amp;
  " | "&amp; SOURCE!K1638&amp;      IF(SOURCE!$X$2-LEN(SOURCE!K1638) &gt;= 0, REPT(" ",SOURCE!$X$2-LEN(SOURCE!K1638)), "")&amp;
      "},"&amp;IF(SOURCE!L1638&lt;&gt;"",""&amp;SOURCE!L1638,"")
 )
)
)</f>
        <v>/* 1600 */  { fnSign,                       NOPARAM,                     "SIGN",                                        "sign",                                        (0 &lt;&lt; TAM_MAX_BITS) |     0, CAT_FNCT | SLS_ENABLED   | US_ENABLED  },</v>
      </c>
    </row>
    <row r="1639" spans="1:1">
      <c r="A1639" s="155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",SOURCE!$R$2-LEN(SOURCE!F1639)+2), "")&amp;"("&amp;
      SUBSTITUTE(TEXT(SOURCE!G1639,"??0"),"  ","")&amp;" &lt;&lt; TAM_MAX_BITS) |"&amp; IF(SOURCE!$S$2-3 &gt;= 0, REPT(" ",SOURCE!$S$2-5+4+1-1-LEN(SUBSTITUTE(SUBSTITUTE(TEXT(SOURCE!H1639,"????0"),"  ","")," ",""))), "")&amp;
      SUBSTITUTE(SUBSTITUTE(TEXT(SOURCE!H1639,"????0"),"  ","")," ","")&amp;","&amp; IF(SOURCE!$T$2-3 &gt;= 0, REPT(" ",SOURCE!$T$2-3-5), "")&amp;
      SOURCE!I1639&amp;" | "&amp; IF(SOURCE!$U$2-LEN(SOURCE!I1639) &gt;= 0, REPT(" ",SOURCE!$U$2-LEN(SOURCE!I1639)), "")&amp;
      SOURCE!J1639&amp;      IF(SOURCE!$V$2-LEN(SOURCE!J1639) &gt;= 0, REPT(" ",SOURCE!$V$2-LEN(SOURCE!J1639)), "")&amp;
  " | "&amp; SOURCE!K1639&amp;      IF(SOURCE!$X$2-LEN(SOURCE!K1639) &gt;= 0, REPT(" ",SOURCE!$X$2-LEN(SOURCE!K1639)), "")&amp;
      "},"&amp;IF(SOURCE!L1639&lt;&gt;"",""&amp;SOURCE!L1639,"")
 )
)
)</f>
        <v>/* 1601 */  { fnIntegerMode,                SIM_SIGNMT,                  "SIGNMT",                                      "SIGNMT",                                      (0 &lt;&lt; TAM_MAX_BITS) |     0, CAT_FNCT | SLS_ENABLED   | US_ENABLED  },</v>
      </c>
    </row>
    <row r="1640" spans="1:1">
      <c r="A1640" s="155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",SOURCE!$R$2-LEN(SOURCE!F1640)+2), "")&amp;"("&amp;
      SUBSTITUTE(TEXT(SOURCE!G1640,"??0"),"  ","")&amp;" &lt;&lt; TAM_MAX_BITS) |"&amp; IF(SOURCE!$S$2-3 &gt;= 0, REPT(" ",SOURCE!$S$2-5+4+1-1-LEN(SUBSTITUTE(SUBSTITUTE(TEXT(SOURCE!H1640,"????0"),"  ","")," ",""))), "")&amp;
      SUBSTITUTE(SUBSTITUTE(TEXT(SOURCE!H1640,"????0"),"  ","")," ","")&amp;","&amp; IF(SOURCE!$T$2-3 &gt;= 0, REPT(" ",SOURCE!$T$2-3-5), "")&amp;
      SOURCE!I1640&amp;" | "&amp; IF(SOURCE!$U$2-LEN(SOURCE!I1640) &gt;= 0, REPT(" ",SOURCE!$U$2-LEN(SOURCE!I1640)), "")&amp;
      SOURCE!J1640&amp;      IF(SOURCE!$V$2-LEN(SOURCE!J1640) &gt;= 0, REPT(" ",SOURCE!$V$2-LEN(SOURCE!J1640)), "")&amp;
  " | "&amp; SOURCE!K1640&amp;      IF(SOURCE!$X$2-LEN(SOURCE!K1640) &gt;= 0, REPT(" ",SOURCE!$X$2-LEN(SOURCE!K1640)), "")&amp;
      "},"&amp;IF(SOURCE!L1640&lt;&gt;"",""&amp;SOURCE!L1640,"")
 )
)
)</f>
        <v>/* 1602 */  { fnSimultaneousLinearEquation, TM_VALUE,                    "SIM_EQ",                                      "SIM EQ",                                      (1 &lt;&lt; TAM_MAX_BITS) |    99, CAT_FNCT | SLS_ENABLED   | US_ENABLED  },</v>
      </c>
    </row>
    <row r="1641" spans="1:1">
      <c r="A1641" s="155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",SOURCE!$R$2-LEN(SOURCE!F1641)+2), "")&amp;"("&amp;
      SUBSTITUTE(TEXT(SOURCE!G1641,"??0"),"  ","")&amp;" &lt;&lt; TAM_MAX_BITS) |"&amp; IF(SOURCE!$S$2-3 &gt;= 0, REPT(" ",SOURCE!$S$2-5+4+1-1-LEN(SUBSTITUTE(SUBSTITUTE(TEXT(SOURCE!H1641,"????0"),"  ","")," ",""))), "")&amp;
      SUBSTITUTE(SUBSTITUTE(TEXT(SOURCE!H1641,"????0"),"  ","")," ","")&amp;","&amp; IF(SOURCE!$T$2-3 &gt;= 0, REPT(" ",SOURCE!$T$2-3-5), "")&amp;
      SOURCE!I1641&amp;" | "&amp; IF(SOURCE!$U$2-LEN(SOURCE!I1641) &gt;= 0, REPT(" ",SOURCE!$U$2-LEN(SOURCE!I1641)), "")&amp;
      SOURCE!J1641&amp;      IF(SOURCE!$V$2-LEN(SOURCE!J1641) &gt;= 0, REPT(" ",SOURCE!$V$2-LEN(SOURCE!J1641)), "")&amp;
  " | "&amp; SOURCE!K1641&amp;      IF(SOURCE!$X$2-LEN(SOURCE!K1641) &gt;= 0, REPT(" ",SOURCE!$X$2-LEN(SOURCE!K1641)), "")&amp;
      "},"&amp;IF(SOURCE!L1641&lt;&gt;"",""&amp;SOURCE!L1641,"")
 )
)
)</f>
        <v>/* 1603 */  { itemToBeCoded,                NOPARAM,                     "SKIP",                                        "SKIP",                                        (0 &lt;&lt; TAM_MAX_BITS) |     0, CAT_FNCT | SLS_ENABLED   | US_ENABLED  },</v>
      </c>
    </row>
    <row r="1642" spans="1:1">
      <c r="A1642" s="155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",SOURCE!$R$2-LEN(SOURCE!F1642)+2), "")&amp;"("&amp;
      SUBSTITUTE(TEXT(SOURCE!G1642,"??0"),"  ","")&amp;" &lt;&lt; TAM_MAX_BITS) |"&amp; IF(SOURCE!$S$2-3 &gt;= 0, REPT(" ",SOURCE!$S$2-5+4+1-1-LEN(SUBSTITUTE(SUBSTITUTE(TEXT(SOURCE!H1642,"????0"),"  ","")," ",""))), "")&amp;
      SUBSTITUTE(SUBSTITUTE(TEXT(SOURCE!H1642,"????0"),"  ","")," ","")&amp;","&amp; IF(SOURCE!$T$2-3 &gt;= 0, REPT(" ",SOURCE!$T$2-3-5), "")&amp;
      SOURCE!I1642&amp;" | "&amp; IF(SOURCE!$U$2-LEN(SOURCE!I1642) &gt;= 0, REPT(" ",SOURCE!$U$2-LEN(SOURCE!I1642)), "")&amp;
      SOURCE!J1642&amp;      IF(SOURCE!$V$2-LEN(SOURCE!J1642) &gt;= 0, REPT(" ",SOURCE!$V$2-LEN(SOURCE!J1642)), "")&amp;
  " | "&amp; SOURCE!K1642&amp;      IF(SOURCE!$X$2-LEN(SOURCE!K1642) &gt;= 0, REPT(" ",SOURCE!$X$2-LEN(SOURCE!K1642)), "")&amp;
      "},"&amp;IF(SOURCE!L1642&lt;&gt;"",""&amp;SOURCE!L1642,"")
 )
)
)</f>
        <v>/* 1604 */  { fnSlvq,                       NOPARAM,                     "SLVQ",                                        "SLVQ",                                        (0 &lt;&lt; TAM_MAX_BITS) |     0, CAT_FNCT | SLS_ENABLED   | US_ENABLED  },</v>
      </c>
    </row>
    <row r="1643" spans="1:1">
      <c r="A1643" s="155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",SOURCE!$R$2-LEN(SOURCE!F1643)+2), "")&amp;"("&amp;
      SUBSTITUTE(TEXT(SOURCE!G1643,"??0"),"  ","")&amp;" &lt;&lt; TAM_MAX_BITS) |"&amp; IF(SOURCE!$S$2-3 &gt;= 0, REPT(" ",SOURCE!$S$2-5+4+1-1-LEN(SUBSTITUTE(SUBSTITUTE(TEXT(SOURCE!H1643,"????0"),"  ","")," ",""))), "")&amp;
      SUBSTITUTE(SUBSTITUTE(TEXT(SOURCE!H1643,"????0"),"  ","")," ","")&amp;","&amp; IF(SOURCE!$T$2-3 &gt;= 0, REPT(" ",SOURCE!$T$2-3-5), "")&amp;
      SOURCE!I1643&amp;" | "&amp; IF(SOURCE!$U$2-LEN(SOURCE!I1643) &gt;= 0, REPT(" ",SOURCE!$U$2-LEN(SOURCE!I1643)), "")&amp;
      SOURCE!J1643&amp;      IF(SOURCE!$V$2-LEN(SOURCE!J1643) &gt;= 0, REPT(" ",SOURCE!$V$2-LEN(SOURCE!J1643)), "")&amp;
  " | "&amp; SOURCE!K1643&amp;      IF(SOURCE!$X$2-LEN(SOURCE!K1643) &gt;= 0, REPT(" ",SOURCE!$X$2-LEN(SOURCE!K1643)), "")&amp;
      "},"&amp;IF(SOURCE!L1643&lt;&gt;"",""&amp;SOURCE!L1643,"")
 )
)
)</f>
        <v>/* 1605 */  { fnStandardError,              NOPARAM,                     "s" STD_SUB_m,                                 "s" STD_SUB_m,                                 (0 &lt;&lt; TAM_MAX_BITS) |     0, CAT_FNCT | SLS_ENABLED   | US_ENABLED  },</v>
      </c>
    </row>
    <row r="1644" spans="1:1">
      <c r="A1644" s="155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",SOURCE!$R$2-LEN(SOURCE!F1644)+2), "")&amp;"("&amp;
      SUBSTITUTE(TEXT(SOURCE!G1644,"??0"),"  ","")&amp;" &lt;&lt; TAM_MAX_BITS) |"&amp; IF(SOURCE!$S$2-3 &gt;= 0, REPT(" ",SOURCE!$S$2-5+4+1-1-LEN(SUBSTITUTE(SUBSTITUTE(TEXT(SOURCE!H1644,"????0"),"  ","")," ",""))), "")&amp;
      SUBSTITUTE(SUBSTITUTE(TEXT(SOURCE!H1644,"????0"),"  ","")," ","")&amp;","&amp; IF(SOURCE!$T$2-3 &gt;= 0, REPT(" ",SOURCE!$T$2-3-5), "")&amp;
      SOURCE!I1644&amp;" | "&amp; IF(SOURCE!$U$2-LEN(SOURCE!I1644) &gt;= 0, REPT(" ",SOURCE!$U$2-LEN(SOURCE!I1644)), "")&amp;
      SOURCE!J1644&amp;      IF(SOURCE!$V$2-LEN(SOURCE!J1644) &gt;= 0, REPT(" ",SOURCE!$V$2-LEN(SOURCE!J1644)), "")&amp;
  " | "&amp; SOURCE!K1644&amp;      IF(SOURCE!$X$2-LEN(SOURCE!K1644) &gt;= 0, REPT(" ",SOURCE!$X$2-LEN(SOURCE!K1644)), "")&amp;
      "},"&amp;IF(SOURCE!L1644&lt;&gt;"",""&amp;SOURCE!L1644,"")
 )
)
)</f>
        <v>/* 1606 */  { fnGetIntegerSignMode,         NOPARAM,                     "ISM?",                                        "ISM?",                                        (0 &lt;&lt; TAM_MAX_BITS) |     0, CAT_FNCT | SLS_ENABLED   | US_ENABLED  },</v>
      </c>
    </row>
    <row r="1645" spans="1:1">
      <c r="A1645" s="155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",SOURCE!$R$2-LEN(SOURCE!F1645)+2), "")&amp;"("&amp;
      SUBSTITUTE(TEXT(SOURCE!G1645,"??0"),"  ","")&amp;" &lt;&lt; TAM_MAX_BITS) |"&amp; IF(SOURCE!$S$2-3 &gt;= 0, REPT(" ",SOURCE!$S$2-5+4+1-1-LEN(SUBSTITUTE(SUBSTITUTE(TEXT(SOURCE!H1645,"????0"),"  ","")," ",""))), "")&amp;
      SUBSTITUTE(SUBSTITUTE(TEXT(SOURCE!H1645,"????0"),"  ","")," ","")&amp;","&amp; IF(SOURCE!$T$2-3 &gt;= 0, REPT(" ",SOURCE!$T$2-3-5), "")&amp;
      SOURCE!I1645&amp;" | "&amp; IF(SOURCE!$U$2-LEN(SOURCE!I1645) &gt;= 0, REPT(" ",SOURCE!$U$2-LEN(SOURCE!I1645)), "")&amp;
      SOURCE!J1645&amp;      IF(SOURCE!$V$2-LEN(SOURCE!J1645) &gt;= 0, REPT(" ",SOURCE!$V$2-LEN(SOURCE!J1645)), "")&amp;
  " | "&amp; SOURCE!K1645&amp;      IF(SOURCE!$X$2-LEN(SOURCE!K1645) &gt;= 0, REPT(" ",SOURCE!$X$2-LEN(SOURCE!K1645)), "")&amp;
      "},"&amp;IF(SOURCE!L1645&lt;&gt;"",""&amp;SOURCE!L1645,"")
 )
)
)</f>
        <v>/* 1607 */  { fnWeightedStandardError,      NOPARAM,                     "s" STD_SUB_m STD_SUB_w,                       "s" STD_SUB_m STD_SUB_w,                       (0 &lt;&lt; TAM_MAX_BITS) |     0, CAT_FNCT | SLS_ENABLED   | US_ENABLED  },</v>
      </c>
    </row>
    <row r="1646" spans="1:1">
      <c r="A1646" s="155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",SOURCE!$R$2-LEN(SOURCE!F1646)+2), "")&amp;"("&amp;
      SUBSTITUTE(TEXT(SOURCE!G1646,"??0"),"  ","")&amp;" &lt;&lt; TAM_MAX_BITS) |"&amp; IF(SOURCE!$S$2-3 &gt;= 0, REPT(" ",SOURCE!$S$2-5+4+1-1-LEN(SUBSTITUTE(SUBSTITUTE(TEXT(SOURCE!H1646,"????0"),"  ","")," ",""))), "")&amp;
      SUBSTITUTE(SUBSTITUTE(TEXT(SOURCE!H1646,"????0"),"  ","")," ","")&amp;","&amp; IF(SOURCE!$T$2-3 &gt;= 0, REPT(" ",SOURCE!$T$2-3-5), "")&amp;
      SOURCE!I1646&amp;" | "&amp; IF(SOURCE!$U$2-LEN(SOURCE!I1646) &gt;= 0, REPT(" ",SOURCE!$U$2-LEN(SOURCE!I1646)), "")&amp;
      SOURCE!J1646&amp;      IF(SOURCE!$V$2-LEN(SOURCE!J1646) &gt;= 0, REPT(" ",SOURCE!$V$2-LEN(SOURCE!J1646)), "")&amp;
  " | "&amp; SOURCE!K1646&amp;      IF(SOURCE!$X$2-LEN(SOURCE!K1646) &gt;= 0, REPT(" ",SOURCE!$X$2-LEN(SOURCE!K1646)), "")&amp;
      "},"&amp;IF(SOURCE!L1646&lt;&gt;"",""&amp;SOURCE!L1646,"")
 )
)
)</f>
        <v>/* 1608 */  { itemToBeCoded,                NOPARAM,                     "SOLVE",                                       "SOLVE",                                       (0 &lt;&lt; TAM_MAX_BITS) |     0, CAT_FNCT | SLS_ENABLED   | US_ENABLED  },</v>
      </c>
    </row>
    <row r="1647" spans="1:1">
      <c r="A1647" s="155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",SOURCE!$R$2-LEN(SOURCE!F1647)+2), "")&amp;"("&amp;
      SUBSTITUTE(TEXT(SOURCE!G1647,"??0"),"  ","")&amp;" &lt;&lt; TAM_MAX_BITS) |"&amp; IF(SOURCE!$S$2-3 &gt;= 0, REPT(" ",SOURCE!$S$2-5+4+1-1-LEN(SUBSTITUTE(SUBSTITUTE(TEXT(SOURCE!H1647,"????0"),"  ","")," ",""))), "")&amp;
      SUBSTITUTE(SUBSTITUTE(TEXT(SOURCE!H1647,"????0"),"  ","")," ","")&amp;","&amp; IF(SOURCE!$T$2-3 &gt;= 0, REPT(" ",SOURCE!$T$2-3-5), "")&amp;
      SOURCE!I1647&amp;" | "&amp; IF(SOURCE!$U$2-LEN(SOURCE!I1647) &gt;= 0, REPT(" ",SOURCE!$U$2-LEN(SOURCE!I1647)), "")&amp;
      SOURCE!J1647&amp;      IF(SOURCE!$V$2-LEN(SOURCE!J1647) &gt;= 0, REPT(" ",SOURCE!$V$2-LEN(SOURCE!J1647)), "")&amp;
  " | "&amp; SOURCE!K1647&amp;      IF(SOURCE!$X$2-LEN(SOURCE!K1647) &gt;= 0, REPT(" ",SOURCE!$X$2-LEN(SOURCE!K1647)), "")&amp;
      "},"&amp;IF(SOURCE!L1647&lt;&gt;"",""&amp;SOURCE!L1647,"")
 )
)
)</f>
        <v>/* 1609 */  { fnGetStackSize,               NOPARAM,                     "SSIZE?",                                      "SSIZE?",                                      (0 &lt;&lt; TAM_MAX_BITS) |     0, CAT_FNCT | SLS_ENABLED   | US_ENABLED  },</v>
      </c>
    </row>
    <row r="1648" spans="1:1">
      <c r="A1648" s="155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",SOURCE!$R$2-LEN(SOURCE!F1648)+2), "")&amp;"("&amp;
      SUBSTITUTE(TEXT(SOURCE!G1648,"??0"),"  ","")&amp;" &lt;&lt; TAM_MAX_BITS) |"&amp; IF(SOURCE!$S$2-3 &gt;= 0, REPT(" ",SOURCE!$S$2-5+4+1-1-LEN(SUBSTITUTE(SUBSTITUTE(TEXT(SOURCE!H1648,"????0"),"  ","")," ",""))), "")&amp;
      SUBSTITUTE(SUBSTITUTE(TEXT(SOURCE!H1648,"????0"),"  ","")," ","")&amp;","&amp; IF(SOURCE!$T$2-3 &gt;= 0, REPT(" ",SOURCE!$T$2-3-5), "")&amp;
      SOURCE!I1648&amp;" | "&amp; IF(SOURCE!$U$2-LEN(SOURCE!I1648) &gt;= 0, REPT(" ",SOURCE!$U$2-LEN(SOURCE!I1648)), "")&amp;
      SOURCE!J1648&amp;      IF(SOURCE!$V$2-LEN(SOURCE!J1648) &gt;= 0, REPT(" ",SOURCE!$V$2-LEN(SOURCE!J1648)), "")&amp;
  " | "&amp; SOURCE!K1648&amp;      IF(SOURCE!$X$2-LEN(SOURCE!K1648) &gt;= 0, REPT(" ",SOURCE!$X$2-LEN(SOURCE!K1648)), "")&amp;
      "},"&amp;IF(SOURCE!L1648&lt;&gt;"",""&amp;SOURCE!L1648,"")
 )
)
)</f>
        <v>/* 1610 */  { flagBrowser,                  5 /*#JM#*/,                  "STATUS",                                      "STATUS",                                      (0 &lt;&lt; TAM_MAX_BITS) |     0, CAT_FNCT | SLS_ENABLED   | US_UNCHANGED},</v>
      </c>
    </row>
    <row r="1649" spans="1:1">
      <c r="A1649" s="155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",SOURCE!$R$2-LEN(SOURCE!F1649)+2), "")&amp;"("&amp;
      SUBSTITUTE(TEXT(SOURCE!G1649,"??0"),"  ","")&amp;" &lt;&lt; TAM_MAX_BITS) |"&amp; IF(SOURCE!$S$2-3 &gt;= 0, REPT(" ",SOURCE!$S$2-5+4+1-1-LEN(SUBSTITUTE(SUBSTITUTE(TEXT(SOURCE!H1649,"????0"),"  ","")," ",""))), "")&amp;
      SUBSTITUTE(SUBSTITUTE(TEXT(SOURCE!H1649,"????0"),"  ","")," ","")&amp;","&amp; IF(SOURCE!$T$2-3 &gt;= 0, REPT(" ",SOURCE!$T$2-3-5), "")&amp;
      SOURCE!I1649&amp;" | "&amp; IF(SOURCE!$U$2-LEN(SOURCE!I1649) &gt;= 0, REPT(" ",SOURCE!$U$2-LEN(SOURCE!I1649)), "")&amp;
      SOURCE!J1649&amp;      IF(SOURCE!$V$2-LEN(SOURCE!J1649) &gt;= 0, REPT(" ",SOURCE!$V$2-LEN(SOURCE!J1649)), "")&amp;
  " | "&amp; SOURCE!K1649&amp;      IF(SOURCE!$X$2-LEN(SOURCE!K1649) &gt;= 0, REPT(" ",SOURCE!$X$2-LEN(SOURCE!K1649)), "")&amp;
      "},"&amp;IF(SOURCE!L1649&lt;&gt;"",""&amp;SOURCE!L1649,"")
 )
)
)</f>
        <v>/* 1611 */  { fnStoreConfig,                NOPARAM,                     "STOCFG",                                      "Config",                                      (0 &lt;&lt; TAM_MAX_BITS) |     0, CAT_FNCT | SLS_ENABLED   | US_ENABLED  },</v>
      </c>
    </row>
    <row r="1650" spans="1:1">
      <c r="A1650" s="155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",SOURCE!$R$2-LEN(SOURCE!F1650)+2), "")&amp;"("&amp;
      SUBSTITUTE(TEXT(SOURCE!G1650,"??0"),"  ","")&amp;" &lt;&lt; TAM_MAX_BITS) |"&amp; IF(SOURCE!$S$2-3 &gt;= 0, REPT(" ",SOURCE!$S$2-5+4+1-1-LEN(SUBSTITUTE(SUBSTITUTE(TEXT(SOURCE!H1650,"????0"),"  ","")," ",""))), "")&amp;
      SUBSTITUTE(SUBSTITUTE(TEXT(SOURCE!H1650,"????0"),"  ","")," ","")&amp;","&amp; IF(SOURCE!$T$2-3 &gt;= 0, REPT(" ",SOURCE!$T$2-3-5), "")&amp;
      SOURCE!I1650&amp;" | "&amp; IF(SOURCE!$U$2-LEN(SOURCE!I1650) &gt;= 0, REPT(" ",SOURCE!$U$2-LEN(SOURCE!I1650)), "")&amp;
      SOURCE!J1650&amp;      IF(SOURCE!$V$2-LEN(SOURCE!J1650) &gt;= 0, REPT(" ",SOURCE!$V$2-LEN(SOURCE!J1650)), "")&amp;
  " | "&amp; SOURCE!K1650&amp;      IF(SOURCE!$X$2-LEN(SOURCE!K1650) &gt;= 0, REPT(" ",SOURCE!$X$2-LEN(SOURCE!K1650)), "")&amp;
      "},"&amp;IF(SOURCE!L1650&lt;&gt;"",""&amp;SOURCE!L1650,"")
 )
)
)</f>
        <v>/* 1612 */  { fnStoreElement,               NOPARAM,                     "STOEL",                                       "STOEL",                                       (0 &lt;&lt; TAM_MAX_BITS) |     0, CAT_FNCT | SLS_ENABLED   | US_ENABLED  },</v>
      </c>
    </row>
    <row r="1651" spans="1:1">
      <c r="A1651" s="155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",SOURCE!$R$2-LEN(SOURCE!F1651)+2), "")&amp;"("&amp;
      SUBSTITUTE(TEXT(SOURCE!G1651,"??0"),"  ","")&amp;" &lt;&lt; TAM_MAX_BITS) |"&amp; IF(SOURCE!$S$2-3 &gt;= 0, REPT(" ",SOURCE!$S$2-5+4+1-1-LEN(SUBSTITUTE(SUBSTITUTE(TEXT(SOURCE!H1651,"????0"),"  ","")," ",""))), "")&amp;
      SUBSTITUTE(SUBSTITUTE(TEXT(SOURCE!H1651,"????0"),"  ","")," ","")&amp;","&amp; IF(SOURCE!$T$2-3 &gt;= 0, REPT(" ",SOURCE!$T$2-3-5), "")&amp;
      SOURCE!I1651&amp;" | "&amp; IF(SOURCE!$U$2-LEN(SOURCE!I1651) &gt;= 0, REPT(" ",SOURCE!$U$2-LEN(SOURCE!I1651)), "")&amp;
      SOURCE!J1651&amp;      IF(SOURCE!$V$2-LEN(SOURCE!J1651) &gt;= 0, REPT(" ",SOURCE!$V$2-LEN(SOURCE!J1651)), "")&amp;
  " | "&amp; SOURCE!K1651&amp;      IF(SOURCE!$X$2-LEN(SOURCE!K1651) &gt;= 0, REPT(" ",SOURCE!$X$2-LEN(SOURCE!K1651)), "")&amp;
      "},"&amp;IF(SOURCE!L1651&lt;&gt;"",""&amp;SOURCE!L1651,"")
 )
)
)</f>
        <v>/* 1613 */  { fnStoreIJ,                    NOPARAM,                     "STOIJ",                                       "STOIJ",                                       (0 &lt;&lt; TAM_MAX_BITS) |     0, CAT_FNCT | SLS_ENABLED   | US_ENABLED  },</v>
      </c>
    </row>
    <row r="1652" spans="1:1">
      <c r="A1652" s="155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",SOURCE!$R$2-LEN(SOURCE!F1652)+2), "")&amp;"("&amp;
      SUBSTITUTE(TEXT(SOURCE!G1652,"??0"),"  ","")&amp;" &lt;&lt; TAM_MAX_BITS) |"&amp; IF(SOURCE!$S$2-3 &gt;= 0, REPT(" ",SOURCE!$S$2-5+4+1-1-LEN(SUBSTITUTE(SUBSTITUTE(TEXT(SOURCE!H1652,"????0"),"  ","")," ",""))), "")&amp;
      SUBSTITUTE(SUBSTITUTE(TEXT(SOURCE!H1652,"????0"),"  ","")," ","")&amp;","&amp; IF(SOURCE!$T$2-3 &gt;= 0, REPT(" ",SOURCE!$T$2-3-5), "")&amp;
      SOURCE!I1652&amp;" | "&amp; IF(SOURCE!$U$2-LEN(SOURCE!I1652) &gt;= 0, REPT(" ",SOURCE!$U$2-LEN(SOURCE!I1652)), "")&amp;
      SOURCE!J1652&amp;      IF(SOURCE!$V$2-LEN(SOURCE!J1652) &gt;= 0, REPT(" ",SOURCE!$V$2-LEN(SOURCE!J1652)), "")&amp;
  " | "&amp; SOURCE!K1652&amp;      IF(SOURCE!$X$2-LEN(SOURCE!K1652) &gt;= 0, REPT(" ",SOURCE!$X$2-LEN(SOURCE!K1652)), "")&amp;
      "},"&amp;IF(SOURCE!L1652&lt;&gt;"",""&amp;SOURCE!L1652,"")
 )
)
)</f>
        <v>/* 1614 */  { fnLnP1,                       NOPARAM,                     "LN(1+x)",                                     "ln 1+x",                                      (0 &lt;&lt; TAM_MAX_BITS) |     0, CAT_FNCT | SLS_ENABLED   | US_ENABLED  },</v>
      </c>
    </row>
    <row r="1653" spans="1:1">
      <c r="A1653" s="155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",SOURCE!$R$2-LEN(SOURCE!F1653)+2), "")&amp;"("&amp;
      SUBSTITUTE(TEXT(SOURCE!G1653,"??0"),"  ","")&amp;" &lt;&lt; TAM_MAX_BITS) |"&amp; IF(SOURCE!$S$2-3 &gt;= 0, REPT(" ",SOURCE!$S$2-5+4+1-1-LEN(SUBSTITUTE(SUBSTITUTE(TEXT(SOURCE!H1653,"????0"),"  ","")," ",""))), "")&amp;
      SUBSTITUTE(SUBSTITUTE(TEXT(SOURCE!H1653,"????0"),"  ","")," ","")&amp;","&amp; IF(SOURCE!$T$2-3 &gt;= 0, REPT(" ",SOURCE!$T$2-3-5), "")&amp;
      SOURCE!I1653&amp;" | "&amp; IF(SOURCE!$U$2-LEN(SOURCE!I1653) &gt;= 0, REPT(" ",SOURCE!$U$2-LEN(SOURCE!I1653)), "")&amp;
      SOURCE!J1653&amp;      IF(SOURCE!$V$2-LEN(SOURCE!J1653) &gt;= 0, REPT(" ",SOURCE!$V$2-LEN(SOURCE!J1653)), "")&amp;
  " | "&amp; SOURCE!K1653&amp;      IF(SOURCE!$X$2-LEN(SOURCE!K1653) &gt;= 0, REPT(" ",SOURCE!$X$2-LEN(SOURCE!K1653)), "")&amp;
      "},"&amp;IF(SOURCE!L1653&lt;&gt;"",""&amp;SOURCE!L1653,"")
 )
)
)</f>
        <v>/* 1615 */  { fnStoreStack,                 TM_REGISTER,                 "STOS",                                        "STOS",                                        (0 &lt;&lt; TAM_MAX_BITS) |    99, CAT_FNCT | SLS_ENABLED   | US_ENABLED  },</v>
      </c>
    </row>
    <row r="1654" spans="1:1">
      <c r="A1654" s="155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",SOURCE!$R$2-LEN(SOURCE!F1654)+2), "")&amp;"("&amp;
      SUBSTITUTE(TEXT(SOURCE!G1654,"??0"),"  ","")&amp;" &lt;&lt; TAM_MAX_BITS) |"&amp; IF(SOURCE!$S$2-3 &gt;= 0, REPT(" ",SOURCE!$S$2-5+4+1-1-LEN(SUBSTITUTE(SUBSTITUTE(TEXT(SOURCE!H1654,"????0"),"  ","")," ",""))), "")&amp;
      SUBSTITUTE(SUBSTITUTE(TEXT(SOURCE!H1654,"????0"),"  ","")," ","")&amp;","&amp; IF(SOURCE!$T$2-3 &gt;= 0, REPT(" ",SOURCE!$T$2-3-5), "")&amp;
      SOURCE!I1654&amp;" | "&amp; IF(SOURCE!$U$2-LEN(SOURCE!I1654) &gt;= 0, REPT(" ",SOURCE!$U$2-LEN(SOURCE!I1654)), "")&amp;
      SOURCE!J1654&amp;      IF(SOURCE!$V$2-LEN(SOURCE!J1654) &gt;= 0, REPT(" ",SOURCE!$V$2-LEN(SOURCE!J1654)), "")&amp;
  " | "&amp; SOURCE!K1654&amp;      IF(SOURCE!$X$2-LEN(SOURCE!K1654) &gt;= 0, REPT(" ",SOURCE!$X$2-LEN(SOURCE!K1654)), "")&amp;
      "},"&amp;IF(SOURCE!L1654&lt;&gt;"",""&amp;SOURCE!L1654,"")
 )
)
)</f>
        <v>/* 1616 */  { fnSumXY,                      NOPARAM,                     "SUM",                                         "SUM",                                         (0 &lt;&lt; TAM_MAX_BITS) |     0, CAT_FNCT | SLS_ENABLED   | US_ENABLED  },</v>
      </c>
    </row>
    <row r="1655" spans="1:1">
      <c r="A1655" s="155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",SOURCE!$R$2-LEN(SOURCE!F1655)+2), "")&amp;"("&amp;
      SUBSTITUTE(TEXT(SOURCE!G1655,"??0"),"  ","")&amp;" &lt;&lt; TAM_MAX_BITS) |"&amp; IF(SOURCE!$S$2-3 &gt;= 0, REPT(" ",SOURCE!$S$2-5+4+1-1-LEN(SUBSTITUTE(SUBSTITUTE(TEXT(SOURCE!H1655,"????0"),"  ","")," ",""))), "")&amp;
      SUBSTITUTE(SUBSTITUTE(TEXT(SOURCE!H1655,"????0"),"  ","")," ","")&amp;","&amp; IF(SOURCE!$T$2-3 &gt;= 0, REPT(" ",SOURCE!$T$2-3-5), "")&amp;
      SOURCE!I1655&amp;" | "&amp; IF(SOURCE!$U$2-LEN(SOURCE!I1655) &gt;= 0, REPT(" ",SOURCE!$U$2-LEN(SOURCE!I1655)), "")&amp;
      SOURCE!J1655&amp;      IF(SOURCE!$V$2-LEN(SOURCE!J1655) &gt;= 0, REPT(" ",SOURCE!$V$2-LEN(SOURCE!J1655)), "")&amp;
  " | "&amp; SOURCE!K1655&amp;      IF(SOURCE!$X$2-LEN(SOURCE!K1655) &gt;= 0, REPT(" ",SOURCE!$X$2-LEN(SOURCE!K1655)), "")&amp;
      "},"&amp;IF(SOURCE!L1655&lt;&gt;"",""&amp;SOURCE!L1655,"")
 )
)
)</f>
        <v>/* 1617 */  { fnWeightedSampleStdDev,       NOPARAM,                     "s" STD_SUB_w,                                 "s" STD_SUB_w,                                 (0 &lt;&lt; TAM_MAX_BITS) |     0, CAT_FNCT | SLS_ENABLED   | US_ENABLED  },</v>
      </c>
    </row>
    <row r="1656" spans="1:1">
      <c r="A1656" s="155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",SOURCE!$R$2-LEN(SOURCE!F1656)+2), "")&amp;"("&amp;
      SUBSTITUTE(TEXT(SOURCE!G1656,"??0"),"  ","")&amp;" &lt;&lt; TAM_MAX_BITS) |"&amp; IF(SOURCE!$S$2-3 &gt;= 0, REPT(" ",SOURCE!$S$2-5+4+1-1-LEN(SUBSTITUTE(SUBSTITUTE(TEXT(SOURCE!H1656,"????0"),"  ","")," ",""))), "")&amp;
      SUBSTITUTE(SUBSTITUTE(TEXT(SOURCE!H1656,"????0"),"  ","")," ","")&amp;","&amp; IF(SOURCE!$T$2-3 &gt;= 0, REPT(" ",SOURCE!$T$2-3-5), "")&amp;
      SOURCE!I1656&amp;" | "&amp; IF(SOURCE!$U$2-LEN(SOURCE!I1656) &gt;= 0, REPT(" ",SOURCE!$U$2-LEN(SOURCE!I1656)), "")&amp;
      SOURCE!J1656&amp;      IF(SOURCE!$V$2-LEN(SOURCE!J1656) &gt;= 0, REPT(" ",SOURCE!$V$2-LEN(SOURCE!J1656)), "")&amp;
  " | "&amp; SOURCE!K1656&amp;      IF(SOURCE!$X$2-LEN(SOURCE!K1656) &gt;= 0, REPT(" ",SOURCE!$X$2-LEN(SOURCE!K1656)), "")&amp;
      "},"&amp;IF(SOURCE!L1656&lt;&gt;"",""&amp;SOURCE!L1656,"")
 )
)
)</f>
        <v>/* 1618 */  { fnSampleCovariance,           NOPARAM,                     "s" STD_SUB_x STD_SUB_y,                       "s" STD_SUB_x STD_SUB_y,                       (0 &lt;&lt; TAM_MAX_BITS) |     0, CAT_FNCT | SLS_ENABLED   | US_ENABLED  },</v>
      </c>
    </row>
    <row r="1657" spans="1:1">
      <c r="A1657" s="155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",SOURCE!$R$2-LEN(SOURCE!F1657)+2), "")&amp;"("&amp;
      SUBSTITUTE(TEXT(SOURCE!G1657,"??0"),"  ","")&amp;" &lt;&lt; TAM_MAX_BITS) |"&amp; IF(SOURCE!$S$2-3 &gt;= 0, REPT(" ",SOURCE!$S$2-5+4+1-1-LEN(SUBSTITUTE(SUBSTITUTE(TEXT(SOURCE!H1657,"????0"),"  ","")," ",""))), "")&amp;
      SUBSTITUTE(SUBSTITUTE(TEXT(SOURCE!H1657,"????0"),"  ","")," ","")&amp;","&amp; IF(SOURCE!$T$2-3 &gt;= 0, REPT(" ",SOURCE!$T$2-3-5), "")&amp;
      SOURCE!I1657&amp;" | "&amp; IF(SOURCE!$U$2-LEN(SOURCE!I1657) &gt;= 0, REPT(" ",SOURCE!$U$2-LEN(SOURCE!I1657)), "")&amp;
      SOURCE!J1657&amp;      IF(SOURCE!$V$2-LEN(SOURCE!J1657) &gt;= 0, REPT(" ",SOURCE!$V$2-LEN(SOURCE!J1657)), "")&amp;
  " | "&amp; SOURCE!K1657&amp;      IF(SOURCE!$X$2-LEN(SOURCE!K1657) &gt;= 0, REPT(" ",SOURCE!$X$2-LEN(SOURCE!K1657)), "")&amp;
      "},"&amp;IF(SOURCE!L1657&lt;&gt;"",""&amp;SOURCE!L1657,"")
 )
)
)</f>
        <v>/* 1619 */  { fnDisplayFormatTime,          TM_VALUE,                    "TDISP",                                       "TDISP",                                       (0 &lt;&lt; TAM_MAX_BITS) |     6, CAT_FNCT | SLS_ENABLED   | US_ENABLED  },</v>
      </c>
    </row>
    <row r="1658" spans="1:1">
      <c r="A1658" s="155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",SOURCE!$R$2-LEN(SOURCE!F1658)+2), "")&amp;"("&amp;
      SUBSTITUTE(TEXT(SOURCE!G1658,"??0"),"  ","")&amp;" &lt;&lt; TAM_MAX_BITS) |"&amp; IF(SOURCE!$S$2-3 &gt;= 0, REPT(" ",SOURCE!$S$2-5+4+1-1-LEN(SUBSTITUTE(SUBSTITUTE(TEXT(SOURCE!H1658,"????0"),"  ","")," ",""))), "")&amp;
      SUBSTITUTE(SUBSTITUTE(TEXT(SOURCE!H1658,"????0"),"  ","")," ","")&amp;","&amp; IF(SOURCE!$T$2-3 &gt;= 0, REPT(" ",SOURCE!$T$2-3-5), "")&amp;
      SOURCE!I1658&amp;" | "&amp; IF(SOURCE!$U$2-LEN(SOURCE!I1658) &gt;= 0, REPT(" ",SOURCE!$U$2-LEN(SOURCE!I1658)), "")&amp;
      SOURCE!J1658&amp;      IF(SOURCE!$V$2-LEN(SOURCE!J1658) &gt;= 0, REPT(" ",SOURCE!$V$2-LEN(SOURCE!J1658)), "")&amp;
  " | "&amp; SOURCE!K1658&amp;      IF(SOURCE!$X$2-LEN(SOURCE!K1658) &gt;= 0, REPT(" ",SOURCE!$X$2-LEN(SOURCE!K1658)), "")&amp;
      "},"&amp;IF(SOURCE!L1658&lt;&gt;"",""&amp;SOURCE!L1658,"")
 )
)
)</f>
        <v>/* 1620 */  { fnTicks,                      NOPARAM,                     "TICKS",                                       "TICKS",                                       (0 &lt;&lt; TAM_MAX_BITS) |     0, CAT_FNCT | SLS_ENABLED   | US_ENABLED  },</v>
      </c>
    </row>
    <row r="1659" spans="1:1">
      <c r="A1659" s="155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",SOURCE!$R$2-LEN(SOURCE!F1659)+2), "")&amp;"("&amp;
      SUBSTITUTE(TEXT(SOURCE!G1659,"??0"),"  ","")&amp;" &lt;&lt; TAM_MAX_BITS) |"&amp; IF(SOURCE!$S$2-3 &gt;= 0, REPT(" ",SOURCE!$S$2-5+4+1-1-LEN(SUBSTITUTE(SUBSTITUTE(TEXT(SOURCE!H1659,"????0"),"  ","")," ",""))), "")&amp;
      SUBSTITUTE(SUBSTITUTE(TEXT(SOURCE!H1659,"????0"),"  ","")," ","")&amp;","&amp; IF(SOURCE!$T$2-3 &gt;= 0, REPT(" ",SOURCE!$T$2-3-5), "")&amp;
      SOURCE!I1659&amp;" | "&amp; IF(SOURCE!$U$2-LEN(SOURCE!I1659) &gt;= 0, REPT(" ",SOURCE!$U$2-LEN(SOURCE!I1659)), "")&amp;
      SOURCE!J1659&amp;      IF(SOURCE!$V$2-LEN(SOURCE!J1659) &gt;= 0, REPT(" ",SOURCE!$V$2-LEN(SOURCE!J1659)), "")&amp;
  " | "&amp; SOURCE!K1659&amp;      IF(SOURCE!$X$2-LEN(SOURCE!K1659) &gt;= 0, REPT(" ",SOURCE!$X$2-LEN(SOURCE!K1659)), "")&amp;
      "},"&amp;IF(SOURCE!L1659&lt;&gt;"",""&amp;SOURCE!L1659,"")
 )
)
)</f>
        <v>/* 1621 */  { fnTime,                       NOPARAM,                     "TIME",                                        "TIME",                                        (0 &lt;&lt; TAM_MAX_BITS) |     0, CAT_FNCT | SLS_ENABLED   | US_ENABLED  },</v>
      </c>
    </row>
    <row r="1660" spans="1:1">
      <c r="A1660" s="155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",SOURCE!$R$2-LEN(SOURCE!F1660)+2), "")&amp;"("&amp;
      SUBSTITUTE(TEXT(SOURCE!G1660,"??0"),"  ","")&amp;" &lt;&lt; TAM_MAX_BITS) |"&amp; IF(SOURCE!$S$2-3 &gt;= 0, REPT(" ",SOURCE!$S$2-5+4+1-1-LEN(SUBSTITUTE(SUBSTITUTE(TEXT(SOURCE!H1660,"????0"),"  ","")," ",""))), "")&amp;
      SUBSTITUTE(SUBSTITUTE(TEXT(SOURCE!H1660,"????0"),"  ","")," ","")&amp;","&amp; IF(SOURCE!$T$2-3 &gt;= 0, REPT(" ",SOURCE!$T$2-3-5), "")&amp;
      SOURCE!I1660&amp;" | "&amp; IF(SOURCE!$U$2-LEN(SOURCE!I1660) &gt;= 0, REPT(" ",SOURCE!$U$2-LEN(SOURCE!I1660)), "")&amp;
      SOURCE!J1660&amp;      IF(SOURCE!$V$2-LEN(SOURCE!J1660) &gt;= 0, REPT(" ",SOURCE!$V$2-LEN(SOURCE!J1660)), "")&amp;
  " | "&amp; SOURCE!K1660&amp;      IF(SOURCE!$X$2-LEN(SOURCE!K1660) &gt;= 0, REPT(" ",SOURCE!$X$2-LEN(SOURCE!K1660)), "")&amp;
      "},"&amp;IF(SOURCE!L1660&lt;&gt;"",""&amp;SOURCE!L1660,"")
 )
)
)</f>
        <v>/* 1622 */  { itemToBeCoded,                NOPARAM,                     "TIMER",                                       "TIMER",                                       (0 &lt;&lt; TAM_MAX_BITS) |     0, CAT_FNCT | SLS_ENABLED   | US_ENABLED  },</v>
      </c>
    </row>
    <row r="1661" spans="1:1">
      <c r="A1661" s="155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",SOURCE!$R$2-LEN(SOURCE!F1661)+2), "")&amp;"("&amp;
      SUBSTITUTE(TEXT(SOURCE!G1661,"??0"),"  ","")&amp;" &lt;&lt; TAM_MAX_BITS) |"&amp; IF(SOURCE!$S$2-3 &gt;= 0, REPT(" ",SOURCE!$S$2-5+4+1-1-LEN(SUBSTITUTE(SUBSTITUTE(TEXT(SOURCE!H1661,"????0"),"  ","")," ",""))), "")&amp;
      SUBSTITUTE(SUBSTITUTE(TEXT(SOURCE!H1661,"????0"),"  ","")," ","")&amp;","&amp; IF(SOURCE!$T$2-3 &gt;= 0, REPT(" ",SOURCE!$T$2-3-5), "")&amp;
      SOURCE!I1661&amp;" | "&amp; IF(SOURCE!$U$2-LEN(SOURCE!I1661) &gt;= 0, REPT(" ",SOURCE!$U$2-LEN(SOURCE!I1661)), "")&amp;
      SOURCE!J1661&amp;      IF(SOURCE!$V$2-LEN(SOURCE!J1661) &gt;= 0, REPT(" ",SOURCE!$V$2-LEN(SOURCE!J1661)), "")&amp;
  " | "&amp; SOURCE!K1661&amp;      IF(SOURCE!$X$2-LEN(SOURCE!K1661) &gt;= 0, REPT(" ",SOURCE!$X$2-LEN(SOURCE!K1661)), "")&amp;
      "},"&amp;IF(SOURCE!L1661&lt;&gt;"",""&amp;SOURCE!L1661,"")
 )
)
)</f>
        <v>/* 1623 */  { fnChebyshevT,                 NOPARAM,                     "T" STD_SUB_n,                                 "T" STD_SUB_n,                                 (0 &lt;&lt; TAM_MAX_BITS) |     0, CAT_FNCT | SLS_ENABLED   | US_ENABLED  },</v>
      </c>
    </row>
    <row r="1662" spans="1:1">
      <c r="A1662" s="155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",SOURCE!$R$2-LEN(SOURCE!F1662)+2), "")&amp;"("&amp;
      SUBSTITUTE(TEXT(SOURCE!G1662,"??0"),"  ","")&amp;" &lt;&lt; TAM_MAX_BITS) |"&amp; IF(SOURCE!$S$2-3 &gt;= 0, REPT(" ",SOURCE!$S$2-5+4+1-1-LEN(SUBSTITUTE(SUBSTITUTE(TEXT(SOURCE!H1662,"????0"),"  ","")," ",""))), "")&amp;
      SUBSTITUTE(SUBSTITUTE(TEXT(SOURCE!H1662,"????0"),"  ","")," ","")&amp;","&amp; IF(SOURCE!$T$2-3 &gt;= 0, REPT(" ",SOURCE!$T$2-3-5), "")&amp;
      SOURCE!I1662&amp;" | "&amp; IF(SOURCE!$U$2-LEN(SOURCE!I1662) &gt;= 0, REPT(" ",SOURCE!$U$2-LEN(SOURCE!I1662)), "")&amp;
      SOURCE!J1662&amp;      IF(SOURCE!$V$2-LEN(SOURCE!J1662) &gt;= 0, REPT(" ",SOURCE!$V$2-LEN(SOURCE!J1662)), "")&amp;
  " | "&amp; SOURCE!K1662&amp;      IF(SOURCE!$X$2-LEN(SOURCE!K1662) &gt;= 0, REPT(" ",SOURCE!$X$2-LEN(SOURCE!K1662)), "")&amp;
      "},"&amp;IF(SOURCE!L1662&lt;&gt;"",""&amp;SOURCE!L1662,"")
 )
)
)</f>
        <v>/* 1624 */  { fnTone,                       NOPARAM,                     "TONE",                                        "TONE",                                        (0 &lt;&lt; TAM_MAX_BITS) |     0, CAT_FNCT | SLS_ENABLED   | US_ENABLED  },</v>
      </c>
    </row>
    <row r="1663" spans="1:1">
      <c r="A1663" s="155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",SOURCE!$R$2-LEN(SOURCE!F1663)+2), "")&amp;"("&amp;
      SUBSTITUTE(TEXT(SOURCE!G1663,"??0"),"  ","")&amp;" &lt;&lt; TAM_MAX_BITS) |"&amp; IF(SOURCE!$S$2-3 &gt;= 0, REPT(" ",SOURCE!$S$2-5+4+1-1-LEN(SUBSTITUTE(SUBSTITUTE(TEXT(SOURCE!H1663,"????0"),"  ","")," ",""))), "")&amp;
      SUBSTITUTE(SUBSTITUTE(TEXT(SOURCE!H1663,"????0"),"  ","")," ","")&amp;","&amp; IF(SOURCE!$T$2-3 &gt;= 0, REPT(" ",SOURCE!$T$2-3-5), "")&amp;
      SOURCE!I1663&amp;" | "&amp; IF(SOURCE!$U$2-LEN(SOURCE!I1663) &gt;= 0, REPT(" ",SOURCE!$U$2-LEN(SOURCE!I1663)), "")&amp;
      SOURCE!J1663&amp;      IF(SOURCE!$V$2-LEN(SOURCE!J1663) &gt;= 0, REPT(" ",SOURCE!$V$2-LEN(SOURCE!J1663)), "")&amp;
  " | "&amp; SOURCE!K1663&amp;      IF(SOURCE!$X$2-LEN(SOURCE!K1663) &gt;= 0, REPT(" ",SOURCE!$X$2-LEN(SOURCE!K1663)), "")&amp;
      "},"&amp;IF(SOURCE!L1663&lt;&gt;"",""&amp;SOURCE!L1663,"")
 )
)
)</f>
        <v>/* 1625 */  { fnSwapT,                      TM_REGISTER,                 "t" STD_LEFT_RIGHT_ARROWS,                     "t" STD_LEFT_RIGHT_ARROWS,                     (0 &lt;&lt; TAM_MAX_BITS) |    99, CAT_FNCT | SLS_ENABLED   | US_ENABLED  },</v>
      </c>
    </row>
    <row r="1664" spans="1:1">
      <c r="A1664" s="155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",SOURCE!$R$2-LEN(SOURCE!F1664)+2), "")&amp;"("&amp;
      SUBSTITUTE(TEXT(SOURCE!G1664,"??0"),"  ","")&amp;" &lt;&lt; TAM_MAX_BITS) |"&amp; IF(SOURCE!$S$2-3 &gt;= 0, REPT(" ",SOURCE!$S$2-5+4+1-1-LEN(SUBSTITUTE(SUBSTITUTE(TEXT(SOURCE!H1664,"????0"),"  ","")," ",""))), "")&amp;
      SUBSTITUTE(SUBSTITUTE(TEXT(SOURCE!H1664,"????0"),"  ","")," ","")&amp;","&amp; IF(SOURCE!$T$2-3 &gt;= 0, REPT(" ",SOURCE!$T$2-3-5), "")&amp;
      SOURCE!I1664&amp;" | "&amp; IF(SOURCE!$U$2-LEN(SOURCE!I1664) &gt;= 0, REPT(" ",SOURCE!$U$2-LEN(SOURCE!I1664)), "")&amp;
      SOURCE!J1664&amp;      IF(SOURCE!$V$2-LEN(SOURCE!J1664) &gt;= 0, REPT(" ",SOURCE!$V$2-LEN(SOURCE!J1664)), "")&amp;
  " | "&amp; SOURCE!K1664&amp;      IF(SOURCE!$X$2-LEN(SOURCE!K1664) &gt;= 0, REPT(" ",SOURCE!$X$2-LEN(SOURCE!K1664)), "")&amp;
      "},"&amp;IF(SOURCE!L1664&lt;&gt;"",""&amp;SOURCE!L1664,"")
 )
)
)</f>
        <v>/* 1626 */  { fnUlp,                        NOPARAM,                     "ULP?",                                        "ULP?",                                        (0 &lt;&lt; TAM_MAX_BITS) |     0, CAT_FNCT | SLS_ENABLED   | US_ENABLED  },</v>
      </c>
    </row>
    <row r="1665" spans="1:1">
      <c r="A1665" s="155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",SOURCE!$R$2-LEN(SOURCE!F1665)+2), "")&amp;"("&amp;
      SUBSTITUTE(TEXT(SOURCE!G1665,"??0"),"  ","")&amp;" &lt;&lt; TAM_MAX_BITS) |"&amp; IF(SOURCE!$S$2-3 &gt;= 0, REPT(" ",SOURCE!$S$2-5+4+1-1-LEN(SUBSTITUTE(SUBSTITUTE(TEXT(SOURCE!H1665,"????0"),"  ","")," ",""))), "")&amp;
      SUBSTITUTE(SUBSTITUTE(TEXT(SOURCE!H1665,"????0"),"  ","")," ","")&amp;","&amp; IF(SOURCE!$T$2-3 &gt;= 0, REPT(" ",SOURCE!$T$2-3-5), "")&amp;
      SOURCE!I1665&amp;" | "&amp; IF(SOURCE!$U$2-LEN(SOURCE!I1665) &gt;= 0, REPT(" ",SOURCE!$U$2-LEN(SOURCE!I1665)), "")&amp;
      SOURCE!J1665&amp;      IF(SOURCE!$V$2-LEN(SOURCE!J1665) &gt;= 0, REPT(" ",SOURCE!$V$2-LEN(SOURCE!J1665)), "")&amp;
  " | "&amp; SOURCE!K1665&amp;      IF(SOURCE!$X$2-LEN(SOURCE!K1665) &gt;= 0, REPT(" ",SOURCE!$X$2-LEN(SOURCE!K1665)), "")&amp;
      "},"&amp;IF(SOURCE!L1665&lt;&gt;"",""&amp;SOURCE!L1665,"")
 )
)
)</f>
        <v>/* 1627 */  { fnChebyshevU,                 NOPARAM,                     "U" STD_SUB_n,                                 "U" STD_SUB_n,                                 (0 &lt;&lt; TAM_MAX_BITS) |     0, CAT_FNCT | SLS_ENABLED   | US_ENABLED  },</v>
      </c>
    </row>
    <row r="1666" spans="1:1">
      <c r="A1666" s="155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",SOURCE!$R$2-LEN(SOURCE!F1666)+2), "")&amp;"("&amp;
      SUBSTITUTE(TEXT(SOURCE!G1666,"??0"),"  ","")&amp;" &lt;&lt; TAM_MAX_BITS) |"&amp; IF(SOURCE!$S$2-3 &gt;= 0, REPT(" ",SOURCE!$S$2-5+4+1-1-LEN(SUBSTITUTE(SUBSTITUTE(TEXT(SOURCE!H1666,"????0"),"  ","")," ",""))), "")&amp;
      SUBSTITUTE(SUBSTITUTE(TEXT(SOURCE!H1666,"????0"),"  ","")," ","")&amp;","&amp; IF(SOURCE!$T$2-3 &gt;= 0, REPT(" ",SOURCE!$T$2-3-5), "")&amp;
      SOURCE!I1666&amp;" | "&amp; IF(SOURCE!$U$2-LEN(SOURCE!I1666) &gt;= 0, REPT(" ",SOURCE!$U$2-LEN(SOURCE!I1666)), "")&amp;
      SOURCE!J1666&amp;      IF(SOURCE!$V$2-LEN(SOURCE!J1666) &gt;= 0, REPT(" ",SOURCE!$V$2-LEN(SOURCE!J1666)), "")&amp;
  " | "&amp; SOURCE!K1666&amp;      IF(SOURCE!$X$2-LEN(SOURCE!K1666) &gt;= 0, REPT(" ",SOURCE!$X$2-LEN(SOURCE!K1666)), "")&amp;
      "},"&amp;IF(SOURCE!L1666&lt;&gt;"",""&amp;SOURCE!L1666,"")
 )
)
)</f>
        <v>/* 1628 */  { fnUnitVector,                 NOPARAM,                     "UNITV",                                       "UNITV",                                       (0 &lt;&lt; TAM_MAX_BITS) |     0, CAT_FNCT | SLS_ENABLED   | US_ENABLED  },</v>
      </c>
    </row>
    <row r="1667" spans="1:1">
      <c r="A1667" s="155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",SOURCE!$R$2-LEN(SOURCE!F1667)+2), "")&amp;"("&amp;
      SUBSTITUTE(TEXT(SOURCE!G1667,"??0"),"  ","")&amp;" &lt;&lt; TAM_MAX_BITS) |"&amp; IF(SOURCE!$S$2-3 &gt;= 0, REPT(" ",SOURCE!$S$2-5+4+1-1-LEN(SUBSTITUTE(SUBSTITUTE(TEXT(SOURCE!H1667,"????0"),"  ","")," ",""))), "")&amp;
      SUBSTITUTE(SUBSTITUTE(TEXT(SOURCE!H1667,"????0"),"  ","")," ","")&amp;","&amp; IF(SOURCE!$T$2-3 &gt;= 0, REPT(" ",SOURCE!$T$2-3-5), "")&amp;
      SOURCE!I1667&amp;" | "&amp; IF(SOURCE!$U$2-LEN(SOURCE!I1667) &gt;= 0, REPT(" ",SOURCE!$U$2-LEN(SOURCE!I1667)), "")&amp;
      SOURCE!J1667&amp;      IF(SOURCE!$V$2-LEN(SOURCE!J1667) &gt;= 0, REPT(" ",SOURCE!$V$2-LEN(SOURCE!J1667)), "")&amp;
  " | "&amp; SOURCE!K1667&amp;      IF(SOURCE!$X$2-LEN(SOURCE!K1667) &gt;= 0, REPT(" ",SOURCE!$X$2-LEN(SOURCE!K1667)), "")&amp;
      "},"&amp;IF(SOURCE!L1667&lt;&gt;"",""&amp;SOURCE!L1667,"")
 )
)
)</f>
        <v>/* 1629 */  { fnIntegerMode,                SIM_UNSIGN,                  "UNSIGN",                                      "UNSIGN",                                      (0 &lt;&lt; TAM_MAX_BITS) |     0, CAT_FNCT | SLS_ENABLED   | US_ENABLED  },</v>
      </c>
    </row>
    <row r="1668" spans="1:1">
      <c r="A1668" s="155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",SOURCE!$R$2-LEN(SOURCE!F1668)+2), "")&amp;"("&amp;
      SUBSTITUTE(TEXT(SOURCE!G1668,"??0"),"  ","")&amp;" &lt;&lt; TAM_MAX_BITS) |"&amp; IF(SOURCE!$S$2-3 &gt;= 0, REPT(" ",SOURCE!$S$2-5+4+1-1-LEN(SUBSTITUTE(SUBSTITUTE(TEXT(SOURCE!H1668,"????0"),"  ","")," ",""))), "")&amp;
      SUBSTITUTE(SUBSTITUTE(TEXT(SOURCE!H1668,"????0"),"  ","")," ","")&amp;","&amp; IF(SOURCE!$T$2-3 &gt;= 0, REPT(" ",SOURCE!$T$2-3-5), "")&amp;
      SOURCE!I1668&amp;" | "&amp; IF(SOURCE!$U$2-LEN(SOURCE!I1668) &gt;= 0, REPT(" ",SOURCE!$U$2-LEN(SOURCE!I1668)), "")&amp;
      SOURCE!J1668&amp;      IF(SOURCE!$V$2-LEN(SOURCE!J1668) &gt;= 0, REPT(" ",SOURCE!$V$2-LEN(SOURCE!J1668)), "")&amp;
  " | "&amp; SOURCE!K1668&amp;      IF(SOURCE!$X$2-LEN(SOURCE!K1668) &gt;= 0, REPT(" ",SOURCE!$X$2-LEN(SOURCE!K1668)), "")&amp;
      "},"&amp;IF(SOURCE!L1668&lt;&gt;"",""&amp;SOURCE!L1668,"")
 )
)
)</f>
        <v>/* 1630 */  { itemToBeCoded,                NOPARAM,                     "VARMNU",                                      "VARMNU",                                      (0 &lt;&lt; TAM_MAX_BITS) |     0, CAT_FNCT | SLS_ENABLED   | US_ENABLED  },</v>
      </c>
    </row>
    <row r="1669" spans="1:1">
      <c r="A1669" s="155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",SOURCE!$R$2-LEN(SOURCE!F1669)+2), "")&amp;"("&amp;
      SUBSTITUTE(TEXT(SOURCE!G1669,"??0"),"  ","")&amp;" &lt;&lt; TAM_MAX_BITS) |"&amp; IF(SOURCE!$S$2-3 &gt;= 0, REPT(" ",SOURCE!$S$2-5+4+1-1-LEN(SUBSTITUTE(SUBSTITUTE(TEXT(SOURCE!H1669,"????0"),"  ","")," ",""))), "")&amp;
      SUBSTITUTE(SUBSTITUTE(TEXT(SOURCE!H1669,"????0"),"  ","")," ","")&amp;","&amp; IF(SOURCE!$T$2-3 &gt;= 0, REPT(" ",SOURCE!$T$2-3-5), "")&amp;
      SOURCE!I1669&amp;" | "&amp; IF(SOURCE!$U$2-LEN(SOURCE!I1669) &gt;= 0, REPT(" ",SOURCE!$U$2-LEN(SOURCE!I1669)), "")&amp;
      SOURCE!J1669&amp;      IF(SOURCE!$V$2-LEN(SOURCE!J1669) &gt;= 0, REPT(" ",SOURCE!$V$2-LEN(SOURCE!J1669)), "")&amp;
  " | "&amp; SOURCE!K1669&amp;      IF(SOURCE!$X$2-LEN(SOURCE!K1669) &gt;= 0, REPT(" ",SOURCE!$X$2-LEN(SOURCE!K1669)), "")&amp;
      "},"&amp;IF(SOURCE!L1669&lt;&gt;"",""&amp;SOURCE!L1669,"")
 )
)
)</f>
        <v>/* 1631 */  { fnVersion,                    NOPARAM,                     "VERS?",                                       "VERS?",                                       (0 &lt;&lt; TAM_MAX_BITS) |     0, CAT_FNCT | SLS_ENABLED   | US_ENABLED  },</v>
      </c>
    </row>
    <row r="1670" spans="1:1">
      <c r="A1670" s="155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",SOURCE!$R$2-LEN(SOURCE!F1670)+2), "")&amp;"("&amp;
      SUBSTITUTE(TEXT(SOURCE!G1670,"??0"),"  ","")&amp;" &lt;&lt; TAM_MAX_BITS) |"&amp; IF(SOURCE!$S$2-3 &gt;= 0, REPT(" ",SOURCE!$S$2-5+4+1-1-LEN(SUBSTITUTE(SUBSTITUTE(TEXT(SOURCE!H1670,"????0"),"  ","")," ",""))), "")&amp;
      SUBSTITUTE(SUBSTITUTE(TEXT(SOURCE!H1670,"????0"),"  ","")," ","")&amp;","&amp; IF(SOURCE!$T$2-3 &gt;= 0, REPT(" ",SOURCE!$T$2-3-5), "")&amp;
      SOURCE!I1670&amp;" | "&amp; IF(SOURCE!$U$2-LEN(SOURCE!I1670) &gt;= 0, REPT(" ",SOURCE!$U$2-LEN(SOURCE!I1670)), "")&amp;
      SOURCE!J1670&amp;      IF(SOURCE!$V$2-LEN(SOURCE!J1670) &gt;= 0, REPT(" ",SOURCE!$V$2-LEN(SOURCE!J1670)), "")&amp;
  " | "&amp; SOURCE!K1670&amp;      IF(SOURCE!$X$2-LEN(SOURCE!K1670) &gt;= 0, REPT(" ",SOURCE!$X$2-LEN(SOURCE!K1670)), "")&amp;
      "},"&amp;IF(SOURCE!L1670&lt;&gt;"",""&amp;SOURCE!L1670,"")
 )
)
)</f>
        <v>/* 1632 */  { fnIDivR,                      NOPARAM,                     "IDIVR",                                       "IDIVR",                                       (0 &lt;&lt; TAM_MAX_BITS) |     0, CAT_FNCT | SLS_ENABLED   | US_ENABLED  },</v>
      </c>
    </row>
    <row r="1671" spans="1:1">
      <c r="A1671" s="155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",SOURCE!$R$2-LEN(SOURCE!F1671)+2), "")&amp;"("&amp;
      SUBSTITUTE(TEXT(SOURCE!G1671,"??0"),"  ","")&amp;" &lt;&lt; TAM_MAX_BITS) |"&amp; IF(SOURCE!$S$2-3 &gt;= 0, REPT(" ",SOURCE!$S$2-5+4+1-1-LEN(SUBSTITUTE(SUBSTITUTE(TEXT(SOURCE!H1671,"????0"),"  ","")," ",""))), "")&amp;
      SUBSTITUTE(SUBSTITUTE(TEXT(SOURCE!H1671,"????0"),"  ","")," ","")&amp;","&amp; IF(SOURCE!$T$2-3 &gt;= 0, REPT(" ",SOURCE!$T$2-3-5), "")&amp;
      SOURCE!I1671&amp;" | "&amp; IF(SOURCE!$U$2-LEN(SOURCE!I1671) &gt;= 0, REPT(" ",SOURCE!$U$2-LEN(SOURCE!I1671)), "")&amp;
      SOURCE!J1671&amp;      IF(SOURCE!$V$2-LEN(SOURCE!J1671) &gt;= 0, REPT(" ",SOURCE!$V$2-LEN(SOURCE!J1671)), "")&amp;
  " | "&amp; SOURCE!K1671&amp;      IF(SOURCE!$X$2-LEN(SOURCE!K1671) &gt;= 0, REPT(" ",SOURCE!$X$2-LEN(SOURCE!K1671)), "")&amp;
      "},"&amp;IF(SOURCE!L1671&lt;&gt;"",""&amp;SOURCE!L1671,"")
 )
)
)</f>
        <v>/* 1633 */  { fnWday,                       NOPARAM,                     "WDAY",                                        "WDAY",                                        (0 &lt;&lt; TAM_MAX_BITS) |     0, CAT_FNCT | SLS_ENABLED   | US_ENABLED  },</v>
      </c>
    </row>
    <row r="1672" spans="1:1">
      <c r="A1672" s="155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",SOURCE!$R$2-LEN(SOURCE!F1672)+2), "")&amp;"("&amp;
      SUBSTITUTE(TEXT(SOURCE!G1672,"??0"),"  ","")&amp;" &lt;&lt; TAM_MAX_BITS) |"&amp; IF(SOURCE!$S$2-3 &gt;= 0, REPT(" ",SOURCE!$S$2-5+4+1-1-LEN(SUBSTITUTE(SUBSTITUTE(TEXT(SOURCE!H1672,"????0"),"  ","")," ",""))), "")&amp;
      SUBSTITUTE(SUBSTITUTE(TEXT(SOURCE!H1672,"????0"),"  ","")," ","")&amp;","&amp; IF(SOURCE!$T$2-3 &gt;= 0, REPT(" ",SOURCE!$T$2-3-5), "")&amp;
      SOURCE!I1672&amp;" | "&amp; IF(SOURCE!$U$2-LEN(SOURCE!I1672) &gt;= 0, REPT(" ",SOURCE!$U$2-LEN(SOURCE!I1672)), "")&amp;
      SOURCE!J1672&amp;      IF(SOURCE!$V$2-LEN(SOURCE!J1672) &gt;= 0, REPT(" ",SOURCE!$V$2-LEN(SOURCE!J1672)), "")&amp;
  " | "&amp; SOURCE!K1672&amp;      IF(SOURCE!$X$2-LEN(SOURCE!K1672) &gt;= 0, REPT(" ",SOURCE!$X$2-LEN(SOURCE!K1672)), "")&amp;
      "},"&amp;IF(SOURCE!L1672&lt;&gt;"",""&amp;SOURCE!L1672,"")
 )
)
)</f>
        <v>/* 1634 */  { fnWho,                        NOPARAM,                     "WHO?",                                        "WHO?",                                        (0 &lt;&lt; TAM_MAX_BITS) |     0, CAT_FNCT | SLS_ENABLED   | US_ENABLED  },</v>
      </c>
    </row>
    <row r="1673" spans="1:1">
      <c r="A1673" s="155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",SOURCE!$R$2-LEN(SOURCE!F1673)+2), "")&amp;"("&amp;
      SUBSTITUTE(TEXT(SOURCE!G1673,"??0"),"  ","")&amp;" &lt;&lt; TAM_MAX_BITS) |"&amp; IF(SOURCE!$S$2-3 &gt;= 0, REPT(" ",SOURCE!$S$2-5+4+1-1-LEN(SUBSTITUTE(SUBSTITUTE(TEXT(SOURCE!H1673,"????0"),"  ","")," ",""))), "")&amp;
      SUBSTITUTE(SUBSTITUTE(TEXT(SOURCE!H1673,"????0"),"  ","")," ","")&amp;","&amp; IF(SOURCE!$T$2-3 &gt;= 0, REPT(" ",SOURCE!$T$2-3-5), "")&amp;
      SOURCE!I1673&amp;" | "&amp; IF(SOURCE!$U$2-LEN(SOURCE!I1673) &gt;= 0, REPT(" ",SOURCE!$U$2-LEN(SOURCE!I1673)), "")&amp;
      SOURCE!J1673&amp;      IF(SOURCE!$V$2-LEN(SOURCE!J1673) &gt;= 0, REPT(" ",SOURCE!$V$2-LEN(SOURCE!J1673)), "")&amp;
  " | "&amp; SOURCE!K1673&amp;      IF(SOURCE!$X$2-LEN(SOURCE!K1673) &gt;= 0, REPT(" ",SOURCE!$X$2-LEN(SOURCE!K1673)), "")&amp;
      "},"&amp;IF(SOURCE!L1673&lt;&gt;"",""&amp;SOURCE!L1673,"")
 )
)
)</f>
        <v>/* 1635 */  { fnWnegative,                  NOPARAM,                     "W" STD_SUB_m,                                 "W" STD_SUB_m,                                 (0 &lt;&lt; TAM_MAX_BITS) |     0, CAT_FNCT | SLS_ENABLED   | US_ENABLED  },</v>
      </c>
    </row>
    <row r="1674" spans="1:1">
      <c r="A1674" s="155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",SOURCE!$R$2-LEN(SOURCE!F1674)+2), "")&amp;"("&amp;
      SUBSTITUTE(TEXT(SOURCE!G1674,"??0"),"  ","")&amp;" &lt;&lt; TAM_MAX_BITS) |"&amp; IF(SOURCE!$S$2-3 &gt;= 0, REPT(" ",SOURCE!$S$2-5+4+1-1-LEN(SUBSTITUTE(SUBSTITUTE(TEXT(SOURCE!H1674,"????0"),"  ","")," ",""))), "")&amp;
      SUBSTITUTE(SUBSTITUTE(TEXT(SOURCE!H1674,"????0"),"  ","")," ","")&amp;","&amp; IF(SOURCE!$T$2-3 &gt;= 0, REPT(" ",SOURCE!$T$2-3-5), "")&amp;
      SOURCE!I1674&amp;" | "&amp; IF(SOURCE!$U$2-LEN(SOURCE!I1674) &gt;= 0, REPT(" ",SOURCE!$U$2-LEN(SOURCE!I1674)), "")&amp;
      SOURCE!J1674&amp;      IF(SOURCE!$V$2-LEN(SOURCE!J1674) &gt;= 0, REPT(" ",SOURCE!$V$2-LEN(SOURCE!J1674)), "")&amp;
  " | "&amp; SOURCE!K1674&amp;      IF(SOURCE!$X$2-LEN(SOURCE!K1674) &gt;= 0, REPT(" ",SOURCE!$X$2-LEN(SOURCE!K1674)), "")&amp;
      "},"&amp;IF(SOURCE!L1674&lt;&gt;"",""&amp;SOURCE!L1674,"")
 )
)
)</f>
        <v>/* 1636 */  { fnWpositive,                  NOPARAM,                     "W" STD_SUB_p,                                 "W" STD_SUB_p,                                 (0 &lt;&lt; TAM_MAX_BITS) |     0, CAT_FNCT | SLS_ENABLED   | US_ENABLED  },</v>
      </c>
    </row>
    <row r="1675" spans="1:1">
      <c r="A1675" s="155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",SOURCE!$R$2-LEN(SOURCE!F1675)+2), "")&amp;"("&amp;
      SUBSTITUTE(TEXT(SOURCE!G1675,"??0"),"  ","")&amp;" &lt;&lt; TAM_MAX_BITS) |"&amp; IF(SOURCE!$S$2-3 &gt;= 0, REPT(" ",SOURCE!$S$2-5+4+1-1-LEN(SUBSTITUTE(SUBSTITUTE(TEXT(SOURCE!H1675,"????0"),"  ","")," ",""))), "")&amp;
      SUBSTITUTE(SUBSTITUTE(TEXT(SOURCE!H1675,"????0"),"  ","")," ","")&amp;","&amp; IF(SOURCE!$T$2-3 &gt;= 0, REPT(" ",SOURCE!$T$2-3-5), "")&amp;
      SOURCE!I1675&amp;" | "&amp; IF(SOURCE!$U$2-LEN(SOURCE!I1675) &gt;= 0, REPT(" ",SOURCE!$U$2-LEN(SOURCE!I1675)), "")&amp;
      SOURCE!J1675&amp;      IF(SOURCE!$V$2-LEN(SOURCE!J1675) &gt;= 0, REPT(" ",SOURCE!$V$2-LEN(SOURCE!J1675)), "")&amp;
  " | "&amp; SOURCE!K1675&amp;      IF(SOURCE!$X$2-LEN(SOURCE!K1675) &gt;= 0, REPT(" ",SOURCE!$X$2-LEN(SOURCE!K1675)), "")&amp;
      "},"&amp;IF(SOURCE!L1675&lt;&gt;"",""&amp;SOURCE!L1675,"")
 )
)
)</f>
        <v>/* 1637 */  { fnWinverse,                   NOPARAM,                     "W" STD_SUP_MINUS_1,                           "W" STD_SUP_MINUS_1,                           (0 &lt;&lt; TAM_MAX_BITS) |     0, CAT_FNCT | SLS_ENABLED   | US_ENABLED  },</v>
      </c>
    </row>
    <row r="1676" spans="1:1">
      <c r="A1676" s="155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",SOURCE!$R$2-LEN(SOURCE!F1676)+2), "")&amp;"("&amp;
      SUBSTITUTE(TEXT(SOURCE!G1676,"??0"),"  ","")&amp;" &lt;&lt; TAM_MAX_BITS) |"&amp; IF(SOURCE!$S$2-3 &gt;= 0, REPT(" ",SOURCE!$S$2-5+4+1-1-LEN(SUBSTITUTE(SUBSTITUTE(TEXT(SOURCE!H1676,"????0"),"  ","")," ",""))), "")&amp;
      SUBSTITUTE(SUBSTITUTE(TEXT(SOURCE!H1676,"????0"),"  ","")," ","")&amp;","&amp; IF(SOURCE!$T$2-3 &gt;= 0, REPT(" ",SOURCE!$T$2-3-5), "")&amp;
      SOURCE!I1676&amp;" | "&amp; IF(SOURCE!$U$2-LEN(SOURCE!I1676) &gt;= 0, REPT(" ",SOURCE!$U$2-LEN(SOURCE!I1676)), "")&amp;
      SOURCE!J1676&amp;      IF(SOURCE!$V$2-LEN(SOURCE!J1676) &gt;= 0, REPT(" ",SOURCE!$V$2-LEN(SOURCE!J1676)), "")&amp;
  " | "&amp; SOURCE!K1676&amp;      IF(SOURCE!$X$2-LEN(SOURCE!K1676) &gt;= 0, REPT(" ",SOURCE!$X$2-LEN(SOURCE!K1676)), "")&amp;
      "},"&amp;IF(SOURCE!L1676&lt;&gt;"",""&amp;SOURCE!L1676,"")
 )
)
)</f>
        <v>/* 1638 */  { fnSetWordSize,                TM_VALUE,                    "WSIZE",                                       "WSIZE",                                       (0 &lt;&lt; TAM_MAX_BITS) |    64, CAT_FNCT | SLS_ENABLED   | US_ENABLED  },</v>
      </c>
    </row>
    <row r="1677" spans="1:1">
      <c r="A1677" s="155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",SOURCE!$R$2-LEN(SOURCE!F1677)+2), "")&amp;"("&amp;
      SUBSTITUTE(TEXT(SOURCE!G1677,"??0"),"  ","")&amp;" &lt;&lt; TAM_MAX_BITS) |"&amp; IF(SOURCE!$S$2-3 &gt;= 0, REPT(" ",SOURCE!$S$2-5+4+1-1-LEN(SUBSTITUTE(SUBSTITUTE(TEXT(SOURCE!H1677,"????0"),"  ","")," ",""))), "")&amp;
      SUBSTITUTE(SUBSTITUTE(TEXT(SOURCE!H1677,"????0"),"  ","")," ","")&amp;","&amp; IF(SOURCE!$T$2-3 &gt;= 0, REPT(" ",SOURCE!$T$2-3-5), "")&amp;
      SOURCE!I1677&amp;" | "&amp; IF(SOURCE!$U$2-LEN(SOURCE!I1677) &gt;= 0, REPT(" ",SOURCE!$U$2-LEN(SOURCE!I1677)), "")&amp;
      SOURCE!J1677&amp;      IF(SOURCE!$V$2-LEN(SOURCE!J1677) &gt;= 0, REPT(" ",SOURCE!$V$2-LEN(SOURCE!J1677)), "")&amp;
  " | "&amp; SOURCE!K1677&amp;      IF(SOURCE!$X$2-LEN(SOURCE!K1677) &gt;= 0, REPT(" ",SOURCE!$X$2-LEN(SOURCE!K1677)), "")&amp;
      "},"&amp;IF(SOURCE!L1677&lt;&gt;"",""&amp;SOURCE!L1677,"")
 )
)
)</f>
        <v>/* 1639 */  { fnGetWordSize,                NOPARAM,                     "WSIZE?",                                      "WSIZE?",                                      (0 &lt;&lt; TAM_MAX_BITS) |     0, CAT_FNCT | SLS_ENABLED   | US_ENABLED  },</v>
      </c>
    </row>
    <row r="1678" spans="1:1">
      <c r="A1678" s="155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",SOURCE!$R$2-LEN(SOURCE!F1678)+2), "")&amp;"("&amp;
      SUBSTITUTE(TEXT(SOURCE!G1678,"??0"),"  ","")&amp;" &lt;&lt; TAM_MAX_BITS) |"&amp; IF(SOURCE!$S$2-3 &gt;= 0, REPT(" ",SOURCE!$S$2-5+4+1-1-LEN(SUBSTITUTE(SUBSTITUTE(TEXT(SOURCE!H1678,"????0"),"  ","")," ",""))), "")&amp;
      SUBSTITUTE(SUBSTITUTE(TEXT(SOURCE!H1678,"????0"),"  ","")," ","")&amp;","&amp; IF(SOURCE!$T$2-3 &gt;= 0, REPT(" ",SOURCE!$T$2-3-5), "")&amp;
      SOURCE!I1678&amp;" | "&amp; IF(SOURCE!$U$2-LEN(SOURCE!I1678) &gt;= 0, REPT(" ",SOURCE!$U$2-LEN(SOURCE!I1678)), "")&amp;
      SOURCE!J1678&amp;      IF(SOURCE!$V$2-LEN(SOURCE!J1678) &gt;= 0, REPT(" ",SOURCE!$V$2-LEN(SOURCE!J1678)), "")&amp;
  " | "&amp; SOURCE!K1678&amp;      IF(SOURCE!$X$2-LEN(SOURCE!K1678) &gt;= 0, REPT(" ",SOURCE!$X$2-LEN(SOURCE!K1678)), "")&amp;
      "},"&amp;IF(SOURCE!L1678&lt;&gt;"",""&amp;SOURCE!L1678,"")
 )
)
)</f>
        <v>/* 1640 */  { fnMeanXY,                     NOPARAM,                     STD_x_BAR,                                     STD_x_BAR,                                     (0 &lt;&lt; TAM_MAX_BITS) |     0, CAT_FNCT | SLS_ENABLED   | US_ENABLED  },</v>
      </c>
    </row>
    <row r="1679" spans="1:1">
      <c r="A1679" s="155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",SOURCE!$R$2-LEN(SOURCE!F1679)+2), "")&amp;"("&amp;
      SUBSTITUTE(TEXT(SOURCE!G1679,"??0"),"  ","")&amp;" &lt;&lt; TAM_MAX_BITS) |"&amp; IF(SOURCE!$S$2-3 &gt;= 0, REPT(" ",SOURCE!$S$2-5+4+1-1-LEN(SUBSTITUTE(SUBSTITUTE(TEXT(SOURCE!H1679,"????0"),"  ","")," ",""))), "")&amp;
      SUBSTITUTE(SUBSTITUTE(TEXT(SOURCE!H1679,"????0"),"  ","")," ","")&amp;","&amp; IF(SOURCE!$T$2-3 &gt;= 0, REPT(" ",SOURCE!$T$2-3-5), "")&amp;
      SOURCE!I1679&amp;" | "&amp; IF(SOURCE!$U$2-LEN(SOURCE!I1679) &gt;= 0, REPT(" ",SOURCE!$U$2-LEN(SOURCE!I1679)), "")&amp;
      SOURCE!J1679&amp;      IF(SOURCE!$V$2-LEN(SOURCE!J1679) &gt;= 0, REPT(" ",SOURCE!$V$2-LEN(SOURCE!J1679)), "")&amp;
  " | "&amp; SOURCE!K1679&amp;      IF(SOURCE!$X$2-LEN(SOURCE!K1679) &gt;= 0, REPT(" ",SOURCE!$X$2-LEN(SOURCE!K1679)), "")&amp;
      "},"&amp;IF(SOURCE!L1679&lt;&gt;"",""&amp;SOURCE!L1679,"")
 )
)
)</f>
        <v>/* 1641 */  { fnGeometricMeanXY,            NOPARAM,                     STD_x_BAR STD_SUB_G,                           STD_x_BAR STD_SUB_G,                           (0 &lt;&lt; TAM_MAX_BITS) |     0, CAT_FNCT | SLS_ENABLED   | US_ENABLED  },</v>
      </c>
    </row>
    <row r="1680" spans="1:1">
      <c r="A1680" s="155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",SOURCE!$R$2-LEN(SOURCE!F1680)+2), "")&amp;"("&amp;
      SUBSTITUTE(TEXT(SOURCE!G1680,"??0"),"  ","")&amp;" &lt;&lt; TAM_MAX_BITS) |"&amp; IF(SOURCE!$S$2-3 &gt;= 0, REPT(" ",SOURCE!$S$2-5+4+1-1-LEN(SUBSTITUTE(SUBSTITUTE(TEXT(SOURCE!H1680,"????0"),"  ","")," ",""))), "")&amp;
      SUBSTITUTE(SUBSTITUTE(TEXT(SOURCE!H1680,"????0"),"  ","")," ","")&amp;","&amp; IF(SOURCE!$T$2-3 &gt;= 0, REPT(" ",SOURCE!$T$2-3-5), "")&amp;
      SOURCE!I1680&amp;" | "&amp; IF(SOURCE!$U$2-LEN(SOURCE!I1680) &gt;= 0, REPT(" ",SOURCE!$U$2-LEN(SOURCE!I1680)), "")&amp;
      SOURCE!J1680&amp;      IF(SOURCE!$V$2-LEN(SOURCE!J1680) &gt;= 0, REPT(" ",SOURCE!$V$2-LEN(SOURCE!J1680)), "")&amp;
  " | "&amp; SOURCE!K1680&amp;      IF(SOURCE!$X$2-LEN(SOURCE!K1680) &gt;= 0, REPT(" ",SOURCE!$X$2-LEN(SOURCE!K1680)), "")&amp;
      "},"&amp;IF(SOURCE!L1680&lt;&gt;"",""&amp;SOURCE!L1680,"")
 )
)
)</f>
        <v>/* 1642 */  { fnWeightedMeanX,              NOPARAM,                     STD_x_BAR STD_SUB_w,                           STD_x_BAR STD_SUB_w,                           (0 &lt;&lt; TAM_MAX_BITS) |     0, CAT_FNCT | SLS_ENABLED   | US_ENABLED  },</v>
      </c>
    </row>
    <row r="1681" spans="1:1">
      <c r="A1681" s="155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",SOURCE!$R$2-LEN(SOURCE!F1681)+2), "")&amp;"("&amp;
      SUBSTITUTE(TEXT(SOURCE!G1681,"??0"),"  ","")&amp;" &lt;&lt; TAM_MAX_BITS) |"&amp; IF(SOURCE!$S$2-3 &gt;= 0, REPT(" ",SOURCE!$S$2-5+4+1-1-LEN(SUBSTITUTE(SUBSTITUTE(TEXT(SOURCE!H1681,"????0"),"  ","")," ",""))), "")&amp;
      SUBSTITUTE(SUBSTITUTE(TEXT(SOURCE!H1681,"????0"),"  ","")," ","")&amp;","&amp; IF(SOURCE!$T$2-3 &gt;= 0, REPT(" ",SOURCE!$T$2-3-5), "")&amp;
      SOURCE!I1681&amp;" | "&amp; IF(SOURCE!$U$2-LEN(SOURCE!I1681) &gt;= 0, REPT(" ",SOURCE!$U$2-LEN(SOURCE!I1681)), "")&amp;
      SOURCE!J1681&amp;      IF(SOURCE!$V$2-LEN(SOURCE!J1681) &gt;= 0, REPT(" ",SOURCE!$V$2-LEN(SOURCE!J1681)), "")&amp;
  " | "&amp; SOURCE!K1681&amp;      IF(SOURCE!$X$2-LEN(SOURCE!K1681) &gt;= 0, REPT(" ",SOURCE!$X$2-LEN(SOURCE!K1681)), "")&amp;
      "},"&amp;IF(SOURCE!L1681&lt;&gt;"",""&amp;SOURCE!L1681,"")
 )
)
)</f>
        <v>/* 1643 */  { fnXIsFny,                     NOPARAM,                     STD_x_CIRC,                                    STD_x_CIRC,                                    (0 &lt;&lt; TAM_MAX_BITS) |     0, CAT_FNCT | SLS_ENABLED   | US_ENABLED  },</v>
      </c>
    </row>
    <row r="1682" spans="1:1">
      <c r="A1682" s="155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",SOURCE!$R$2-LEN(SOURCE!F1682)+2), "")&amp;"("&amp;
      SUBSTITUTE(TEXT(SOURCE!G1682,"??0"),"  ","")&amp;" &lt;&lt; TAM_MAX_BITS) |"&amp; IF(SOURCE!$S$2-3 &gt;= 0, REPT(" ",SOURCE!$S$2-5+4+1-1-LEN(SUBSTITUTE(SUBSTITUTE(TEXT(SOURCE!H1682,"????0"),"  ","")," ",""))), "")&amp;
      SUBSTITUTE(SUBSTITUTE(TEXT(SOURCE!H1682,"????0"),"  ","")," ","")&amp;","&amp; IF(SOURCE!$T$2-3 &gt;= 0, REPT(" ",SOURCE!$T$2-3-5), "")&amp;
      SOURCE!I1682&amp;" | "&amp; IF(SOURCE!$U$2-LEN(SOURCE!I1682) &gt;= 0, REPT(" ",SOURCE!$U$2-LEN(SOURCE!I1682)), "")&amp;
      SOURCE!J1682&amp;      IF(SOURCE!$V$2-LEN(SOURCE!J1682) &gt;= 0, REPT(" ",SOURCE!$V$2-LEN(SOURCE!J1682)), "")&amp;
  " | "&amp; SOURCE!K1682&amp;      IF(SOURCE!$X$2-LEN(SOURCE!K1682) &gt;= 0, REPT(" ",SOURCE!$X$2-LEN(SOURCE!K1682)), "")&amp;
      "},"&amp;IF(SOURCE!L1682&lt;&gt;"",""&amp;SOURCE!L1682,"")
 )
)
)</f>
        <v>/* 1644 */  { fnXToDate,                    NOPARAM,                     "x" STD_RIGHT_ARROW "DATE",                    "x" STD_RIGHT_ARROW "DATE",                    (0 &lt;&lt; TAM_MAX_BITS) |     0, CAT_FNCT | SLS_ENABLED   | US_ENABLED  },</v>
      </c>
    </row>
    <row r="1683" spans="1:1">
      <c r="A1683" s="155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",SOURCE!$R$2-LEN(SOURCE!F1683)+2), "")&amp;"("&amp;
      SUBSTITUTE(TEXT(SOURCE!G1683,"??0"),"  ","")&amp;" &lt;&lt; TAM_MAX_BITS) |"&amp; IF(SOURCE!$S$2-3 &gt;= 0, REPT(" ",SOURCE!$S$2-5+4+1-1-LEN(SUBSTITUTE(SUBSTITUTE(TEXT(SOURCE!H1683,"????0"),"  ","")," ",""))), "")&amp;
      SUBSTITUTE(SUBSTITUTE(TEXT(SOURCE!H1683,"????0"),"  ","")," ","")&amp;","&amp; IF(SOURCE!$T$2-3 &gt;= 0, REPT(" ",SOURCE!$T$2-3-5), "")&amp;
      SOURCE!I1683&amp;" | "&amp; IF(SOURCE!$U$2-LEN(SOURCE!I1683) &gt;= 0, REPT(" ",SOURCE!$U$2-LEN(SOURCE!I1683)), "")&amp;
      SOURCE!J1683&amp;      IF(SOURCE!$V$2-LEN(SOURCE!J1683) &gt;= 0, REPT(" ",SOURCE!$V$2-LEN(SOURCE!J1683)), "")&amp;
  " | "&amp; SOURCE!K1683&amp;      IF(SOURCE!$X$2-LEN(SOURCE!K1683) &gt;= 0, REPT(" ",SOURCE!$X$2-LEN(SOURCE!K1683)), "")&amp;
      "},"&amp;IF(SOURCE!L1683&lt;&gt;"",""&amp;SOURCE!L1683,"")
 )
)
)</f>
        <v>/* 1645 */  { fnXToAlpha,                   NOPARAM,                     "x" STD_RIGHT_ARROW STD_alpha,                 "x" STD_RIGHT_ARROW STD_alpha,                 (0 &lt;&lt; TAM_MAX_BITS) |     0, CAT_FNCT | SLS_ENABLED   | US_ENABLED  },</v>
      </c>
    </row>
    <row r="1684" spans="1:1">
      <c r="A1684" s="155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",SOURCE!$R$2-LEN(SOURCE!F1684)+2), "")&amp;"("&amp;
      SUBSTITUTE(TEXT(SOURCE!G1684,"??0"),"  ","")&amp;" &lt;&lt; TAM_MAX_BITS) |"&amp; IF(SOURCE!$S$2-3 &gt;= 0, REPT(" ",SOURCE!$S$2-5+4+1-1-LEN(SUBSTITUTE(SUBSTITUTE(TEXT(SOURCE!H1684,"????0"),"  ","")," ",""))), "")&amp;
      SUBSTITUTE(SUBSTITUTE(TEXT(SOURCE!H1684,"????0"),"  ","")," ","")&amp;","&amp; IF(SOURCE!$T$2-3 &gt;= 0, REPT(" ",SOURCE!$T$2-3-5), "")&amp;
      SOURCE!I1684&amp;" | "&amp; IF(SOURCE!$U$2-LEN(SOURCE!I1684) &gt;= 0, REPT(" ",SOURCE!$U$2-LEN(SOURCE!I1684)), "")&amp;
      SOURCE!J1684&amp;      IF(SOURCE!$V$2-LEN(SOURCE!J1684) &gt;= 0, REPT(" ",SOURCE!$V$2-LEN(SOURCE!J1684)), "")&amp;
  " | "&amp; SOURCE!K1684&amp;      IF(SOURCE!$X$2-LEN(SOURCE!K1684) &gt;= 0, REPT(" ",SOURCE!$X$2-LEN(SOURCE!K1684)), "")&amp;
      "},"&amp;IF(SOURCE!L1684&lt;&gt;"",""&amp;SOURCE!L1684,"")
 )
)
)</f>
        <v>/* 1646 */  { fnQrDecomposition,            NOPARAM,                     "M.QR",                                        "M.QR",                                        (0 &lt;&lt; TAM_MAX_BITS) |     0, CAT_FNCT | SLS_ENABLED   | US_ENABLED  },</v>
      </c>
    </row>
    <row r="1685" spans="1:1">
      <c r="A1685" s="155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",SOURCE!$R$2-LEN(SOURCE!F1685)+2), "")&amp;"("&amp;
      SUBSTITUTE(TEXT(SOURCE!G1685,"??0"),"  ","")&amp;" &lt;&lt; TAM_MAX_BITS) |"&amp; IF(SOURCE!$S$2-3 &gt;= 0, REPT(" ",SOURCE!$S$2-5+4+1-1-LEN(SUBSTITUTE(SUBSTITUTE(TEXT(SOURCE!H1685,"????0"),"  ","")," ",""))), "")&amp;
      SUBSTITUTE(SUBSTITUTE(TEXT(SOURCE!H1685,"????0"),"  ","")," ","")&amp;","&amp; IF(SOURCE!$T$2-3 &gt;= 0, REPT(" ",SOURCE!$T$2-3-5), "")&amp;
      SOURCE!I1685&amp;" | "&amp; IF(SOURCE!$U$2-LEN(SOURCE!I1685) &gt;= 0, REPT(" ",SOURCE!$U$2-LEN(SOURCE!I1685)), "")&amp;
      SOURCE!J1685&amp;      IF(SOURCE!$V$2-LEN(SOURCE!J1685) &gt;= 0, REPT(" ",SOURCE!$V$2-LEN(SOURCE!J1685)), "")&amp;
  " | "&amp; SOURCE!K1685&amp;      IF(SOURCE!$X$2-LEN(SOURCE!K1685) &gt;= 0, REPT(" ",SOURCE!$X$2-LEN(SOURCE!K1685)), "")&amp;
      "},"&amp;IF(SOURCE!L1685&lt;&gt;"",""&amp;SOURCE!L1685,"")
 )
)
)</f>
        <v>/* 1647 */  { fnYear,                       NOPARAM,                     "YEAR",                                        "YEAR",                                        (0 &lt;&lt; TAM_MAX_BITS) |     0, CAT_FNCT | SLS_ENABLED   | US_ENABLED  },</v>
      </c>
    </row>
    <row r="1686" spans="1:1">
      <c r="A1686" s="155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",SOURCE!$R$2-LEN(SOURCE!F1686)+2), "")&amp;"("&amp;
      SUBSTITUTE(TEXT(SOURCE!G1686,"??0"),"  ","")&amp;" &lt;&lt; TAM_MAX_BITS) |"&amp; IF(SOURCE!$S$2-3 &gt;= 0, REPT(" ",SOURCE!$S$2-5+4+1-1-LEN(SUBSTITUTE(SUBSTITUTE(TEXT(SOURCE!H1686,"????0"),"  ","")," ",""))), "")&amp;
      SUBSTITUTE(SUBSTITUTE(TEXT(SOURCE!H1686,"????0"),"  ","")," ","")&amp;","&amp; IF(SOURCE!$T$2-3 &gt;= 0, REPT(" ",SOURCE!$T$2-3-5), "")&amp;
      SOURCE!I1686&amp;" | "&amp; IF(SOURCE!$U$2-LEN(SOURCE!I1686) &gt;= 0, REPT(" ",SOURCE!$U$2-LEN(SOURCE!I1686)), "")&amp;
      SOURCE!J1686&amp;      IF(SOURCE!$V$2-LEN(SOURCE!J1686) &gt;= 0, REPT(" ",SOURCE!$V$2-LEN(SOURCE!J1686)), "")&amp;
  " | "&amp; SOURCE!K1686&amp;      IF(SOURCE!$X$2-LEN(SOURCE!K1686) &gt;= 0, REPT(" ",SOURCE!$X$2-LEN(SOURCE!K1686)), "")&amp;
      "},"&amp;IF(SOURCE!L1686&lt;&gt;"",""&amp;SOURCE!L1686,"")
 )
)
)</f>
        <v>/* 1648 */  { fnYIsFnx,                     NOPARAM,                     STD_y_CIRC,                                    STD_y_CIRC,                                    (0 &lt;&lt; TAM_MAX_BITS) |     0, CAT_FNCT | SLS_ENABLED   | US_ENABLED  },</v>
      </c>
    </row>
    <row r="1687" spans="1:1">
      <c r="A1687" s="155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",SOURCE!$R$2-LEN(SOURCE!F1687)+2), "")&amp;"("&amp;
      SUBSTITUTE(TEXT(SOURCE!G1687,"??0"),"  ","")&amp;" &lt;&lt; TAM_MAX_BITS) |"&amp; IF(SOURCE!$S$2-3 &gt;= 0, REPT(" ",SOURCE!$S$2-5+4+1-1-LEN(SUBSTITUTE(SUBSTITUTE(TEXT(SOURCE!H1687,"????0"),"  ","")," ",""))), "")&amp;
      SUBSTITUTE(SUBSTITUTE(TEXT(SOURCE!H1687,"????0"),"  ","")," ","")&amp;","&amp; IF(SOURCE!$T$2-3 &gt;= 0, REPT(" ",SOURCE!$T$2-3-5), "")&amp;
      SOURCE!I1687&amp;" | "&amp; IF(SOURCE!$U$2-LEN(SOURCE!I1687) &gt;= 0, REPT(" ",SOURCE!$U$2-LEN(SOURCE!I1687)), "")&amp;
      SOURCE!J1687&amp;      IF(SOURCE!$V$2-LEN(SOURCE!J1687) &gt;= 0, REPT(" ",SOURCE!$V$2-LEN(SOURCE!J1687)), "")&amp;
  " | "&amp; SOURCE!K1687&amp;      IF(SOURCE!$X$2-LEN(SOURCE!K1687) &gt;= 0, REPT(" ",SOURCE!$X$2-LEN(SOURCE!K1687)), "")&amp;
      "},"&amp;IF(SOURCE!L1687&lt;&gt;"",""&amp;SOURCE!L1687,"")
 )
)
)</f>
        <v>/* 1649 */  { fnSetDateFormat,              ITM_YMD,                     "Y.MD",                                        "Y.MD",                                        (0 &lt;&lt; TAM_MAX_BITS) |     0, CAT_FNCT | SLS_ENABLED   | US_ENABLED  },</v>
      </c>
    </row>
    <row r="1688" spans="1:1">
      <c r="A1688" s="155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",SOURCE!$R$2-LEN(SOURCE!F1688)+2), "")&amp;"("&amp;
      SUBSTITUTE(TEXT(SOURCE!G1688,"??0"),"  ","")&amp;" &lt;&lt; TAM_MAX_BITS) |"&amp; IF(SOURCE!$S$2-3 &gt;= 0, REPT(" ",SOURCE!$S$2-5+4+1-1-LEN(SUBSTITUTE(SUBSTITUTE(TEXT(SOURCE!H1688,"????0"),"  ","")," ",""))), "")&amp;
      SUBSTITUTE(SUBSTITUTE(TEXT(SOURCE!H1688,"????0"),"  ","")," ","")&amp;","&amp; IF(SOURCE!$T$2-3 &gt;= 0, REPT(" ",SOURCE!$T$2-3-5), "")&amp;
      SOURCE!I1688&amp;" | "&amp; IF(SOURCE!$U$2-LEN(SOURCE!I1688) &gt;= 0, REPT(" ",SOURCE!$U$2-LEN(SOURCE!I1688)), "")&amp;
      SOURCE!J1688&amp;      IF(SOURCE!$V$2-LEN(SOURCE!J1688) &gt;= 0, REPT(" ",SOURCE!$V$2-LEN(SOURCE!J1688)), "")&amp;
  " | "&amp; SOURCE!K1688&amp;      IF(SOURCE!$X$2-LEN(SOURCE!K1688) &gt;= 0, REPT(" ",SOURCE!$X$2-LEN(SOURCE!K1688)), "")&amp;
      "},"&amp;IF(SOURCE!L1688&lt;&gt;"",""&amp;SOURCE!L1688,"")
 )
)
)</f>
        <v>/* 1650 */  { fnSwapY,                      TM_REGISTER,                 "y" STD_LEFT_RIGHT_ARROWS,                     "y" STD_LEFT_RIGHT_ARROWS,                     (0 &lt;&lt; TAM_MAX_BITS) |    99, CAT_FNCT | SLS_ENABLED   | US_ENABLED  },</v>
      </c>
    </row>
    <row r="1689" spans="1:1">
      <c r="A1689" s="155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",SOURCE!$R$2-LEN(SOURCE!F1689)+2), "")&amp;"("&amp;
      SUBSTITUTE(TEXT(SOURCE!G1689,"??0"),"  ","")&amp;" &lt;&lt; TAM_MAX_BITS) |"&amp; IF(SOURCE!$S$2-3 &gt;= 0, REPT(" ",SOURCE!$S$2-5+4+1-1-LEN(SUBSTITUTE(SUBSTITUTE(TEXT(SOURCE!H1689,"????0"),"  ","")," ",""))), "")&amp;
      SUBSTITUTE(SUBSTITUTE(TEXT(SOURCE!H1689,"????0"),"  ","")," ","")&amp;","&amp; IF(SOURCE!$T$2-3 &gt;= 0, REPT(" ",SOURCE!$T$2-3-5), "")&amp;
      SOURCE!I1689&amp;" | "&amp; IF(SOURCE!$U$2-LEN(SOURCE!I1689) &gt;= 0, REPT(" ",SOURCE!$U$2-LEN(SOURCE!I1689)), "")&amp;
      SOURCE!J1689&amp;      IF(SOURCE!$V$2-LEN(SOURCE!J1689) &gt;= 0, REPT(" ",SOURCE!$V$2-LEN(SOURCE!J1689)), "")&amp;
  " | "&amp; SOURCE!K1689&amp;      IF(SOURCE!$X$2-LEN(SOURCE!K1689) &gt;= 0, REPT(" ",SOURCE!$X$2-LEN(SOURCE!K1689)), "")&amp;
      "},"&amp;IF(SOURCE!L1689&lt;&gt;"",""&amp;SOURCE!L1689,"")
 )
)
)</f>
        <v>/* 1651 */  { fnSwapZ,                      TM_REGISTER,                 "z" STD_LEFT_RIGHT_ARROWS,                     "z" STD_LEFT_RIGHT_ARROWS,                     (0 &lt;&lt; TAM_MAX_BITS) |    99, CAT_FNCT | SLS_ENABLED   | US_ENABLED  },</v>
      </c>
    </row>
    <row r="1690" spans="1:1">
      <c r="A1690" s="155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",SOURCE!$R$2-LEN(SOURCE!F1690)+2), "")&amp;"("&amp;
      SUBSTITUTE(TEXT(SOURCE!G1690,"??0"),"  ","")&amp;" &lt;&lt; TAM_MAX_BITS) |"&amp; IF(SOURCE!$S$2-3 &gt;= 0, REPT(" ",SOURCE!$S$2-5+4+1-1-LEN(SUBSTITUTE(SUBSTITUTE(TEXT(SOURCE!H1690,"????0"),"  ","")," ",""))), "")&amp;
      SUBSTITUTE(SUBSTITUTE(TEXT(SOURCE!H1690,"????0"),"  ","")," ","")&amp;","&amp; IF(SOURCE!$T$2-3 &gt;= 0, REPT(" ",SOURCE!$T$2-3-5), "")&amp;
      SOURCE!I1690&amp;" | "&amp; IF(SOURCE!$U$2-LEN(SOURCE!I1690) &gt;= 0, REPT(" ",SOURCE!$U$2-LEN(SOURCE!I1690)), "")&amp;
      SOURCE!J1690&amp;      IF(SOURCE!$V$2-LEN(SOURCE!J1690) &gt;= 0, REPT(" ",SOURCE!$V$2-LEN(SOURCE!J1690)), "")&amp;
  " | "&amp; SOURCE!K1690&amp;      IF(SOURCE!$X$2-LEN(SOURCE!K1690) &gt;= 0, REPT(" ",SOURCE!$X$2-LEN(SOURCE!K1690)), "")&amp;
      "},"&amp;IF(SOURCE!L1690&lt;&gt;"",""&amp;SOURCE!L1690,"")
 )
)
)</f>
        <v>/* 1652 */  { fnAlphaLeng,                  TM_REGISTER,                 STD_alpha "LENG?",                             STD_alpha "LENG?",                             (0 &lt;&lt; TAM_MAX_BITS) |    99, CAT_FNCT | SLS_ENABLED   | US_ENABLED  },</v>
      </c>
    </row>
    <row r="1691" spans="1:1">
      <c r="A1691" s="155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",SOURCE!$R$2-LEN(SOURCE!F1691)+2), "")&amp;"("&amp;
      SUBSTITUTE(TEXT(SOURCE!G1691,"??0"),"  ","")&amp;" &lt;&lt; TAM_MAX_BITS) |"&amp; IF(SOURCE!$S$2-3 &gt;= 0, REPT(" ",SOURCE!$S$2-5+4+1-1-LEN(SUBSTITUTE(SUBSTITUTE(TEXT(SOURCE!H1691,"????0"),"  ","")," ",""))), "")&amp;
      SUBSTITUTE(SUBSTITUTE(TEXT(SOURCE!H1691,"????0"),"  ","")," ","")&amp;","&amp; IF(SOURCE!$T$2-3 &gt;= 0, REPT(" ",SOURCE!$T$2-3-5), "")&amp;
      SOURCE!I1691&amp;" | "&amp; IF(SOURCE!$U$2-LEN(SOURCE!I1691) &gt;= 0, REPT(" ",SOURCE!$U$2-LEN(SOURCE!I1691)), "")&amp;
      SOURCE!J1691&amp;      IF(SOURCE!$V$2-LEN(SOURCE!J1691) &gt;= 0, REPT(" ",SOURCE!$V$2-LEN(SOURCE!J1691)), "")&amp;
  " | "&amp; SOURCE!K1691&amp;      IF(SOURCE!$X$2-LEN(SOURCE!K1691) &gt;= 0, REPT(" ",SOURCE!$X$2-LEN(SOURCE!K1691)), "")&amp;
      "},"&amp;IF(SOURCE!L1691&lt;&gt;"",""&amp;SOURCE!L1691,"")
 )
)
)</f>
        <v>/* 1653 */  { fnXmax,                       NOPARAM,                     "x" STD_SUB_m STD_SUB_a STD_SUB_x,             "x" STD_SUB_m STD_SUB_a STD_SUB_x,             (0 &lt;&lt; TAM_MAX_BITS) |     0, CAT_FNCT | SLS_ENABLED   | US_ENABLED  },</v>
      </c>
    </row>
    <row r="1692" spans="1:1">
      <c r="A1692" s="155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",SOURCE!$R$2-LEN(SOURCE!F1692)+2), "")&amp;"("&amp;
      SUBSTITUTE(TEXT(SOURCE!G1692,"??0"),"  ","")&amp;" &lt;&lt; TAM_MAX_BITS) |"&amp; IF(SOURCE!$S$2-3 &gt;= 0, REPT(" ",SOURCE!$S$2-5+4+1-1-LEN(SUBSTITUTE(SUBSTITUTE(TEXT(SOURCE!H1692,"????0"),"  ","")," ",""))), "")&amp;
      SUBSTITUTE(SUBSTITUTE(TEXT(SOURCE!H1692,"????0"),"  ","")," ","")&amp;","&amp; IF(SOURCE!$T$2-3 &gt;= 0, REPT(" ",SOURCE!$T$2-3-5), "")&amp;
      SOURCE!I1692&amp;" | "&amp; IF(SOURCE!$U$2-LEN(SOURCE!I1692) &gt;= 0, REPT(" ",SOURCE!$U$2-LEN(SOURCE!I1692)), "")&amp;
      SOURCE!J1692&amp;      IF(SOURCE!$V$2-LEN(SOURCE!J1692) &gt;= 0, REPT(" ",SOURCE!$V$2-LEN(SOURCE!J1692)), "")&amp;
  " | "&amp; SOURCE!K1692&amp;      IF(SOURCE!$X$2-LEN(SOURCE!K1692) &gt;= 0, REPT(" ",SOURCE!$X$2-LEN(SOURCE!K1692)), "")&amp;
      "},"&amp;IF(SOURCE!L1692&lt;&gt;"",""&amp;SOURCE!L1692,"")
 )
)
)</f>
        <v>/* 1654 */  { fnXmin,                       NOPARAM,                     "x" STD_SUB_m STD_SUB_i STD_SUB_n,             "x" STD_SUB_m STD_SUB_i STD_SUB_n,             (0 &lt;&lt; TAM_MAX_BITS) |     0, CAT_FNCT | SLS_ENABLED   | US_ENABLED  },</v>
      </c>
    </row>
    <row r="1693" spans="1:1">
      <c r="A1693" s="155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",SOURCE!$R$2-LEN(SOURCE!F1693)+2), "")&amp;"("&amp;
      SUBSTITUTE(TEXT(SOURCE!G1693,"??0"),"  ","")&amp;" &lt;&lt; TAM_MAX_BITS) |"&amp; IF(SOURCE!$S$2-3 &gt;= 0, REPT(" ",SOURCE!$S$2-5+4+1-1-LEN(SUBSTITUTE(SUBSTITUTE(TEXT(SOURCE!H1693,"????0"),"  ","")," ",""))), "")&amp;
      SUBSTITUTE(SUBSTITUTE(TEXT(SOURCE!H1693,"????0"),"  ","")," ","")&amp;","&amp; IF(SOURCE!$T$2-3 &gt;= 0, REPT(" ",SOURCE!$T$2-3-5), "")&amp;
      SOURCE!I1693&amp;" | "&amp; IF(SOURCE!$U$2-LEN(SOURCE!I1693) &gt;= 0, REPT(" ",SOURCE!$U$2-LEN(SOURCE!I1693)), "")&amp;
      SOURCE!J1693&amp;      IF(SOURCE!$V$2-LEN(SOURCE!J1693) &gt;= 0, REPT(" ",SOURCE!$V$2-LEN(SOURCE!J1693)), "")&amp;
  " | "&amp; SOURCE!K1693&amp;      IF(SOURCE!$X$2-LEN(SOURCE!K1693) &gt;= 0, REPT(" ",SOURCE!$X$2-LEN(SOURCE!K1693)), "")&amp;
      "},"&amp;IF(SOURCE!L1693&lt;&gt;"",""&amp;SOURCE!L1693,"")
 )
)
)</f>
        <v>/* 1655 */  { fnAlphaPos,                   TM_REGISTER,                 STD_alpha "POS?",                              STD_alpha "POS?",                              (0 &lt;&lt; TAM_MAX_BITS) |    99, CAT_FNCT | SLS_ENABLED   | US_ENABLED  },</v>
      </c>
    </row>
    <row r="1694" spans="1:1">
      <c r="A1694" s="155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",SOURCE!$R$2-LEN(SOURCE!F1694)+2), "")&amp;"("&amp;
      SUBSTITUTE(TEXT(SOURCE!G1694,"??0"),"  ","")&amp;" &lt;&lt; TAM_MAX_BITS) |"&amp; IF(SOURCE!$S$2-3 &gt;= 0, REPT(" ",SOURCE!$S$2-5+4+1-1-LEN(SUBSTITUTE(SUBSTITUTE(TEXT(SOURCE!H1694,"????0"),"  ","")," ",""))), "")&amp;
      SUBSTITUTE(SUBSTITUTE(TEXT(SOURCE!H1694,"????0"),"  ","")," ","")&amp;","&amp; IF(SOURCE!$T$2-3 &gt;= 0, REPT(" ",SOURCE!$T$2-3-5), "")&amp;
      SOURCE!I1694&amp;" | "&amp; IF(SOURCE!$U$2-LEN(SOURCE!I1694) &gt;= 0, REPT(" ",SOURCE!$U$2-LEN(SOURCE!I1694)), "")&amp;
      SOURCE!J1694&amp;      IF(SOURCE!$V$2-LEN(SOURCE!J1694) &gt;= 0, REPT(" ",SOURCE!$V$2-LEN(SOURCE!J1694)), "")&amp;
  " | "&amp; SOURCE!K1694&amp;      IF(SOURCE!$X$2-LEN(SOURCE!K1694) &gt;= 0, REPT(" ",SOURCE!$X$2-LEN(SOURCE!K1694)), "")&amp;
      "},"&amp;IF(SOURCE!L1694&lt;&gt;"",""&amp;SOURCE!L1694,"")
 )
)
)</f>
        <v>/* 1656 */  { fnAlphaRL,                    TM_REGISTER,                 STD_alpha "RL",                                STD_alpha "RL",                                (0 &lt;&lt; TAM_MAX_BITS) |    99, CAT_FNCT | SLS_ENABLED   | US_ENABLED  },</v>
      </c>
    </row>
    <row r="1695" spans="1:1">
      <c r="A1695" s="155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",SOURCE!$R$2-LEN(SOURCE!F1695)+2), "")&amp;"("&amp;
      SUBSTITUTE(TEXT(SOURCE!G1695,"??0"),"  ","")&amp;" &lt;&lt; TAM_MAX_BITS) |"&amp; IF(SOURCE!$S$2-3 &gt;= 0, REPT(" ",SOURCE!$S$2-5+4+1-1-LEN(SUBSTITUTE(SUBSTITUTE(TEXT(SOURCE!H1695,"????0"),"  ","")," ",""))), "")&amp;
      SUBSTITUTE(SUBSTITUTE(TEXT(SOURCE!H1695,"????0"),"  ","")," ","")&amp;","&amp; IF(SOURCE!$T$2-3 &gt;= 0, REPT(" ",SOURCE!$T$2-3-5), "")&amp;
      SOURCE!I1695&amp;" | "&amp; IF(SOURCE!$U$2-LEN(SOURCE!I1695) &gt;= 0, REPT(" ",SOURCE!$U$2-LEN(SOURCE!I1695)), "")&amp;
      SOURCE!J1695&amp;      IF(SOURCE!$V$2-LEN(SOURCE!J1695) &gt;= 0, REPT(" ",SOURCE!$V$2-LEN(SOURCE!J1695)), "")&amp;
  " | "&amp; SOURCE!K1695&amp;      IF(SOURCE!$X$2-LEN(SOURCE!K1695) &gt;= 0, REPT(" ",SOURCE!$X$2-LEN(SOURCE!K1695)), "")&amp;
      "},"&amp;IF(SOURCE!L1695&lt;&gt;"",""&amp;SOURCE!L1695,"")
 )
)
)</f>
        <v>/* 1657 */  { fnAlphaRR,                    TM_REGISTER,                 STD_alpha "RR",                                STD_alpha "RR",                                (0 &lt;&lt; TAM_MAX_BITS) |    99, CAT_FNCT | SLS_ENABLED   | US_ENABLED  },</v>
      </c>
    </row>
    <row r="1696" spans="1:1">
      <c r="A1696" s="155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",SOURCE!$R$2-LEN(SOURCE!F1696)+2), "")&amp;"("&amp;
      SUBSTITUTE(TEXT(SOURCE!G1696,"??0"),"  ","")&amp;" &lt;&lt; TAM_MAX_BITS) |"&amp; IF(SOURCE!$S$2-3 &gt;= 0, REPT(" ",SOURCE!$S$2-5+4+1-1-LEN(SUBSTITUTE(SUBSTITUTE(TEXT(SOURCE!H1696,"????0"),"  ","")," ",""))), "")&amp;
      SUBSTITUTE(SUBSTITUTE(TEXT(SOURCE!H1696,"????0"),"  ","")," ","")&amp;","&amp; IF(SOURCE!$T$2-3 &gt;= 0, REPT(" ",SOURCE!$T$2-3-5), "")&amp;
      SOURCE!I1696&amp;" | "&amp; IF(SOURCE!$U$2-LEN(SOURCE!I1696) &gt;= 0, REPT(" ",SOURCE!$U$2-LEN(SOURCE!I1696)), "")&amp;
      SOURCE!J1696&amp;      IF(SOURCE!$V$2-LEN(SOURCE!J1696) &gt;= 0, REPT(" ",SOURCE!$V$2-LEN(SOURCE!J1696)), "")&amp;
  " | "&amp; SOURCE!K1696&amp;      IF(SOURCE!$X$2-LEN(SOURCE!K1696) &gt;= 0, REPT(" ",SOURCE!$X$2-LEN(SOURCE!K1696)), "")&amp;
      "},"&amp;IF(SOURCE!L1696&lt;&gt;"",""&amp;SOURCE!L1696,"")
 )
)
)</f>
        <v>/* 1658 */  { fnAlphaSL,                    TM_REGISTER,                 STD_alpha "SL",                                STD_alpha "SL",                                (0 &lt;&lt; TAM_MAX_BITS) |    99, CAT_FNCT | SLS_ENABLED   | US_ENABLED  },</v>
      </c>
    </row>
    <row r="1697" spans="1:1">
      <c r="A1697" s="155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",SOURCE!$R$2-LEN(SOURCE!F1697)+2), "")&amp;"("&amp;
      SUBSTITUTE(TEXT(SOURCE!G1697,"??0"),"  ","")&amp;" &lt;&lt; TAM_MAX_BITS) |"&amp; IF(SOURCE!$S$2-3 &gt;= 0, REPT(" ",SOURCE!$S$2-5+4+1-1-LEN(SUBSTITUTE(SUBSTITUTE(TEXT(SOURCE!H1697,"????0"),"  ","")," ",""))), "")&amp;
      SUBSTITUTE(SUBSTITUTE(TEXT(SOURCE!H1697,"????0"),"  ","")," ","")&amp;","&amp; IF(SOURCE!$T$2-3 &gt;= 0, REPT(" ",SOURCE!$T$2-3-5), "")&amp;
      SOURCE!I1697&amp;" | "&amp; IF(SOURCE!$U$2-LEN(SOURCE!I1697) &gt;= 0, REPT(" ",SOURCE!$U$2-LEN(SOURCE!I1697)), "")&amp;
      SOURCE!J1697&amp;      IF(SOURCE!$V$2-LEN(SOURCE!J1697) &gt;= 0, REPT(" ",SOURCE!$V$2-LEN(SOURCE!J1697)), "")&amp;
  " | "&amp; SOURCE!K1697&amp;      IF(SOURCE!$X$2-LEN(SOURCE!K1697) &gt;= 0, REPT(" ",SOURCE!$X$2-LEN(SOURCE!K1697)), "")&amp;
      "},"&amp;IF(SOURCE!L1697&lt;&gt;"",""&amp;SOURCE!L1697,"")
 )
)
)</f>
        <v>/* 1659 */  { fnAlphaSR,                    TM_REGISTER,                 STD_alpha "SR",                                STD_alpha "SR",                                (0 &lt;&lt; TAM_MAX_BITS) |    99, CAT_FNCT | SLS_ENABLED   | US_ENABLED  },</v>
      </c>
    </row>
    <row r="1698" spans="1:1">
      <c r="A1698" s="155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",SOURCE!$R$2-LEN(SOURCE!F1698)+2), "")&amp;"("&amp;
      SUBSTITUTE(TEXT(SOURCE!G1698,"??0"),"  ","")&amp;" &lt;&lt; TAM_MAX_BITS) |"&amp; IF(SOURCE!$S$2-3 &gt;= 0, REPT(" ",SOURCE!$S$2-5+4+1-1-LEN(SUBSTITUTE(SUBSTITUTE(TEXT(SOURCE!H1698,"????0"),"  ","")," ",""))), "")&amp;
      SUBSTITUTE(SUBSTITUTE(TEXT(SOURCE!H1698,"????0"),"  ","")," ","")&amp;","&amp; IF(SOURCE!$T$2-3 &gt;= 0, REPT(" ",SOURCE!$T$2-3-5), "")&amp;
      SOURCE!I1698&amp;" | "&amp; IF(SOURCE!$U$2-LEN(SOURCE!I1698) &gt;= 0, REPT(" ",SOURCE!$U$2-LEN(SOURCE!I1698)), "")&amp;
      SOURCE!J1698&amp;      IF(SOURCE!$V$2-LEN(SOURCE!J1698) &gt;= 0, REPT(" ",SOURCE!$V$2-LEN(SOURCE!J1698)), "")&amp;
  " | "&amp; SOURCE!K1698&amp;      IF(SOURCE!$X$2-LEN(SOURCE!K1698) &gt;= 0, REPT(" ",SOURCE!$X$2-LEN(SOURCE!K1698)), "")&amp;
      "},"&amp;IF(SOURCE!L1698&lt;&gt;"",""&amp;SOURCE!L1698,"")
 )
)
)</f>
        <v>/* 1660 */  { fnAlphaToX,                   TM_REGISTER,                 STD_alpha STD_RIGHT_ARROW "x",                 STD_alpha STD_RIGHT_ARROW "x",                 (0 &lt;&lt; TAM_MAX_BITS) |    99, CAT_FNCT | SLS_ENABLED   | US_ENABLED  },</v>
      </c>
    </row>
    <row r="1699" spans="1:1">
      <c r="A1699" s="155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",SOURCE!$R$2-LEN(SOURCE!F1699)+2), "")&amp;"("&amp;
      SUBSTITUTE(TEXT(SOURCE!G1699,"??0"),"  ","")&amp;" &lt;&lt; TAM_MAX_BITS) |"&amp; IF(SOURCE!$S$2-3 &gt;= 0, REPT(" ",SOURCE!$S$2-5+4+1-1-LEN(SUBSTITUTE(SUBSTITUTE(TEXT(SOURCE!H1699,"????0"),"  ","")," ",""))), "")&amp;
      SUBSTITUTE(SUBSTITUTE(TEXT(SOURCE!H1699,"????0"),"  ","")," ","")&amp;","&amp; IF(SOURCE!$T$2-3 &gt;= 0, REPT(" ",SOURCE!$T$2-3-5), "")&amp;
      SOURCE!I1699&amp;" | "&amp; IF(SOURCE!$U$2-LEN(SOURCE!I1699) &gt;= 0, REPT(" ",SOURCE!$U$2-LEN(SOURCE!I1699)), "")&amp;
      SOURCE!J1699&amp;      IF(SOURCE!$V$2-LEN(SOURCE!J1699) &gt;= 0, REPT(" ",SOURCE!$V$2-LEN(SOURCE!J1699)), "")&amp;
  " | "&amp; SOURCE!K1699&amp;      IF(SOURCE!$X$2-LEN(SOURCE!K1699) &gt;= 0, REPT(" ",SOURCE!$X$2-LEN(SOURCE!K1699)), "")&amp;
      "},"&amp;IF(SOURCE!L1699&lt;&gt;"",""&amp;SOURCE!L1699,"")
 )
)
)</f>
        <v>/* 1661 */  { fnBeta,                       NOPARAM,                     STD_beta "(x,y)",                              STD_beta "(x,y)",                              (0 &lt;&lt; TAM_MAX_BITS) |     0, CAT_FNCT | SLS_ENABLED   | US_ENABLED  },</v>
      </c>
    </row>
    <row r="1700" spans="1:1">
      <c r="A1700" s="155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",SOURCE!$R$2-LEN(SOURCE!F1700)+2), "")&amp;"("&amp;
      SUBSTITUTE(TEXT(SOURCE!G1700,"??0"),"  ","")&amp;" &lt;&lt; TAM_MAX_BITS) |"&amp; IF(SOURCE!$S$2-3 &gt;= 0, REPT(" ",SOURCE!$S$2-5+4+1-1-LEN(SUBSTITUTE(SUBSTITUTE(TEXT(SOURCE!H1700,"????0"),"  ","")," ",""))), "")&amp;
      SUBSTITUTE(SUBSTITUTE(TEXT(SOURCE!H1700,"????0"),"  ","")," ","")&amp;","&amp; IF(SOURCE!$T$2-3 &gt;= 0, REPT(" ",SOURCE!$T$2-3-5), "")&amp;
      SOURCE!I1700&amp;" | "&amp; IF(SOURCE!$U$2-LEN(SOURCE!I1700) &gt;= 0, REPT(" ",SOURCE!$U$2-LEN(SOURCE!I1700)), "")&amp;
      SOURCE!J1700&amp;      IF(SOURCE!$V$2-LEN(SOURCE!J1700) &gt;= 0, REPT(" ",SOURCE!$V$2-LEN(SOURCE!J1700)), "")&amp;
  " | "&amp; SOURCE!K1700&amp;      IF(SOURCE!$X$2-LEN(SOURCE!K1700) &gt;= 0, REPT(" ",SOURCE!$X$2-LEN(SOURCE!K1700)), "")&amp;
      "},"&amp;IF(SOURCE!L1700&lt;&gt;"",""&amp;SOURCE!L1700,"")
 )
)
)</f>
        <v>/* 1662 */  { fnGammaXyLower,               NOPARAM,                     STD_gamma STD_SUB_x STD_SUB_y,                 STD_gamma STD_SUB_x STD_SUB_y,                 (0 &lt;&lt; TAM_MAX_BITS) |     0, CAT_FNCT | SLS_ENABLED   | US_ENABLED  },</v>
      </c>
    </row>
    <row r="1701" spans="1:1">
      <c r="A1701" s="155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",SOURCE!$R$2-LEN(SOURCE!F1701)+2), "")&amp;"("&amp;
      SUBSTITUTE(TEXT(SOURCE!G1701,"??0"),"  ","")&amp;" &lt;&lt; TAM_MAX_BITS) |"&amp; IF(SOURCE!$S$2-3 &gt;= 0, REPT(" ",SOURCE!$S$2-5+4+1-1-LEN(SUBSTITUTE(SUBSTITUTE(TEXT(SOURCE!H1701,"????0"),"  ","")," ",""))), "")&amp;
      SUBSTITUTE(SUBSTITUTE(TEXT(SOURCE!H1701,"????0"),"  ","")," ","")&amp;","&amp; IF(SOURCE!$T$2-3 &gt;= 0, REPT(" ",SOURCE!$T$2-3-5), "")&amp;
      SOURCE!I1701&amp;" | "&amp; IF(SOURCE!$U$2-LEN(SOURCE!I1701) &gt;= 0, REPT(" ",SOURCE!$U$2-LEN(SOURCE!I1701)), "")&amp;
      SOURCE!J1701&amp;      IF(SOURCE!$V$2-LEN(SOURCE!J1701) &gt;= 0, REPT(" ",SOURCE!$V$2-LEN(SOURCE!J1701)), "")&amp;
  " | "&amp; SOURCE!K1701&amp;      IF(SOURCE!$X$2-LEN(SOURCE!K1701) &gt;= 0, REPT(" ",SOURCE!$X$2-LEN(SOURCE!K1701)), "")&amp;
      "},"&amp;IF(SOURCE!L1701&lt;&gt;"",""&amp;SOURCE!L1701,"")
 )
)
)</f>
        <v>/* 1663 */  { fnGammaXyUpper,               NOPARAM,                     STD_GAMMA STD_SUB_x STD_SUB_y,                 STD_GAMMA STD_SUB_x STD_SUB_y,                 (0 &lt;&lt; TAM_MAX_BITS) |     0, CAT_FNCT | SLS_ENABLED   | US_ENABLED  },</v>
      </c>
    </row>
    <row r="1702" spans="1:1">
      <c r="A1702" s="155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",SOURCE!$R$2-LEN(SOURCE!F1702)+2), "")&amp;"("&amp;
      SUBSTITUTE(TEXT(SOURCE!G1702,"??0"),"  ","")&amp;" &lt;&lt; TAM_MAX_BITS) |"&amp; IF(SOURCE!$S$2-3 &gt;= 0, REPT(" ",SOURCE!$S$2-5+4+1-1-LEN(SUBSTITUTE(SUBSTITUTE(TEXT(SOURCE!H1702,"????0"),"  ","")," ",""))), "")&amp;
      SUBSTITUTE(SUBSTITUTE(TEXT(SOURCE!H1702,"????0"),"  ","")," ","")&amp;","&amp; IF(SOURCE!$T$2-3 &gt;= 0, REPT(" ",SOURCE!$T$2-3-5), "")&amp;
      SOURCE!I1702&amp;" | "&amp; IF(SOURCE!$U$2-LEN(SOURCE!I1702) &gt;= 0, REPT(" ",SOURCE!$U$2-LEN(SOURCE!I1702)), "")&amp;
      SOURCE!J1702&amp;      IF(SOURCE!$V$2-LEN(SOURCE!J1702) &gt;= 0, REPT(" ",SOURCE!$V$2-LEN(SOURCE!J1702)), "")&amp;
  " | "&amp; SOURCE!K1702&amp;      IF(SOURCE!$X$2-LEN(SOURCE!K1702) &gt;= 0, REPT(" ",SOURCE!$X$2-LEN(SOURCE!K1702)), "")&amp;
      "},"&amp;IF(SOURCE!L1702&lt;&gt;"",""&amp;SOURCE!L1702,"")
 )
)
)</f>
        <v>/* 1664 */  { fnGamma,                      NOPARAM,                     STD_GAMMA "(x)",                               STD_GAMMA "(x)",                               (0 &lt;&lt; TAM_MAX_BITS) |     0, CAT_FNCT | SLS_ENABLED   | US_ENABLED  },</v>
      </c>
    </row>
    <row r="1703" spans="1:1">
      <c r="A1703" s="155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",SOURCE!$R$2-LEN(SOURCE!F1703)+2), "")&amp;"("&amp;
      SUBSTITUTE(TEXT(SOURCE!G1703,"??0"),"  ","")&amp;" &lt;&lt; TAM_MAX_BITS) |"&amp; IF(SOURCE!$S$2-3 &gt;= 0, REPT(" ",SOURCE!$S$2-5+4+1-1-LEN(SUBSTITUTE(SUBSTITUTE(TEXT(SOURCE!H1703,"????0"),"  ","")," ",""))), "")&amp;
      SUBSTITUTE(SUBSTITUTE(TEXT(SOURCE!H1703,"????0"),"  ","")," ","")&amp;","&amp; IF(SOURCE!$T$2-3 &gt;= 0, REPT(" ",SOURCE!$T$2-3-5), "")&amp;
      SOURCE!I1703&amp;" | "&amp; IF(SOURCE!$U$2-LEN(SOURCE!I1703) &gt;= 0, REPT(" ",SOURCE!$U$2-LEN(SOURCE!I1703)), "")&amp;
      SOURCE!J1703&amp;      IF(SOURCE!$V$2-LEN(SOURCE!J1703) &gt;= 0, REPT(" ",SOURCE!$V$2-LEN(SOURCE!J1703)), "")&amp;
  " | "&amp; SOURCE!K1703&amp;      IF(SOURCE!$X$2-LEN(SOURCE!K1703) &gt;= 0, REPT(" ",SOURCE!$X$2-LEN(SOURCE!K1703)), "")&amp;
      "},"&amp;IF(SOURCE!L1703&lt;&gt;"",""&amp;SOURCE!L1703,"")
 )
)
)</f>
        <v>/* 1665 */  { fnBesselY,                    NOPARAM,                     "Y" STD_SUB_y "(x)",                           "Y" STD_SUB_y "(x)",                           (0 &lt;&lt; TAM_MAX_BITS) |     0, CAT_FNCT | SLS_ENABLED   | US_ENABLED  },</v>
      </c>
    </row>
    <row r="1704" spans="1:1">
      <c r="A1704" s="155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",SOURCE!$R$2-LEN(SOURCE!F1704)+2), "")&amp;"("&amp;
      SUBSTITUTE(TEXT(SOURCE!G1704,"??0"),"  ","")&amp;" &lt;&lt; TAM_MAX_BITS) |"&amp; IF(SOURCE!$S$2-3 &gt;= 0, REPT(" ",SOURCE!$S$2-5+4+1-1-LEN(SUBSTITUTE(SUBSTITUTE(TEXT(SOURCE!H1704,"????0"),"  ","")," ",""))), "")&amp;
      SUBSTITUTE(SUBSTITUTE(TEXT(SOURCE!H1704,"????0"),"  ","")," ","")&amp;","&amp; IF(SOURCE!$T$2-3 &gt;= 0, REPT(" ",SOURCE!$T$2-3-5), "")&amp;
      SOURCE!I1704&amp;" | "&amp; IF(SOURCE!$U$2-LEN(SOURCE!I1704) &gt;= 0, REPT(" ",SOURCE!$U$2-LEN(SOURCE!I1704)), "")&amp;
      SOURCE!J1704&amp;      IF(SOURCE!$V$2-LEN(SOURCE!J1704) &gt;= 0, REPT(" ",SOURCE!$V$2-LEN(SOURCE!J1704)), "")&amp;
  " | "&amp; SOURCE!K1704&amp;      IF(SOURCE!$X$2-LEN(SOURCE!K1704) &gt;= 0, REPT(" ",SOURCE!$X$2-LEN(SOURCE!K1704)), "")&amp;
      "},"&amp;IF(SOURCE!L1704&lt;&gt;"",""&amp;SOURCE!L1704,"")
 )
)
)</f>
        <v>/* 1666 */  { fnDeltaPercent,               NOPARAM,                     STD_DELTA "%",                                 STD_DELTA "%",                                 (0 &lt;&lt; TAM_MAX_BITS) |     0, CAT_FNCT | SLS_ENABLED   | US_ENABLED  },</v>
      </c>
    </row>
    <row r="1705" spans="1:1">
      <c r="A1705" s="155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",SOURCE!$R$2-LEN(SOURCE!F1705)+2), "")&amp;"("&amp;
      SUBSTITUTE(TEXT(SOURCE!G1705,"??0"),"  ","")&amp;" &lt;&lt; TAM_MAX_BITS) |"&amp; IF(SOURCE!$S$2-3 &gt;= 0, REPT(" ",SOURCE!$S$2-5+4+1-1-LEN(SUBSTITUTE(SUBSTITUTE(TEXT(SOURCE!H1705,"????0"),"  ","")," ",""))), "")&amp;
      SUBSTITUTE(SUBSTITUTE(TEXT(SOURCE!H1705,"????0"),"  ","")," ","")&amp;","&amp; IF(SOURCE!$T$2-3 &gt;= 0, REPT(" ",SOURCE!$T$2-3-5), "")&amp;
      SOURCE!I1705&amp;" | "&amp; IF(SOURCE!$U$2-LEN(SOURCE!I1705) &gt;= 0, REPT(" ",SOURCE!$U$2-LEN(SOURCE!I1705)), "")&amp;
      SOURCE!J1705&amp;      IF(SOURCE!$V$2-LEN(SOURCE!J1705) &gt;= 0, REPT(" ",SOURCE!$V$2-LEN(SOURCE!J1705)), "")&amp;
  " | "&amp; SOURCE!K1705&amp;      IF(SOURCE!$X$2-LEN(SOURCE!K1705) &gt;= 0, REPT(" ",SOURCE!$X$2-LEN(SOURCE!K1705)), "")&amp;
      "},"&amp;IF(SOURCE!L1705&lt;&gt;"",""&amp;SOURCE!L1705,"")
 )
)
)</f>
        <v>/* 1667 */  { fnGeometricSampleStdDev,      NOPARAM,                     STD_epsilon,                                   STD_epsilon,                                   (0 &lt;&lt; TAM_MAX_BITS) |     0, CAT_FNCT | SLS_ENABLED   | US_ENABLED  },</v>
      </c>
    </row>
    <row r="1706" spans="1:1">
      <c r="A1706" s="155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",SOURCE!$R$2-LEN(SOURCE!F1706)+2), "")&amp;"("&amp;
      SUBSTITUTE(TEXT(SOURCE!G1706,"??0"),"  ","")&amp;" &lt;&lt; TAM_MAX_BITS) |"&amp; IF(SOURCE!$S$2-3 &gt;= 0, REPT(" ",SOURCE!$S$2-5+4+1-1-LEN(SUBSTITUTE(SUBSTITUTE(TEXT(SOURCE!H1706,"????0"),"  ","")," ",""))), "")&amp;
      SUBSTITUTE(SUBSTITUTE(TEXT(SOURCE!H1706,"????0"),"  ","")," ","")&amp;","&amp; IF(SOURCE!$T$2-3 &gt;= 0, REPT(" ",SOURCE!$T$2-3-5), "")&amp;
      SOURCE!I1706&amp;" | "&amp; IF(SOURCE!$U$2-LEN(SOURCE!I1706) &gt;= 0, REPT(" ",SOURCE!$U$2-LEN(SOURCE!I1706)), "")&amp;
      SOURCE!J1706&amp;      IF(SOURCE!$V$2-LEN(SOURCE!J1706) &gt;= 0, REPT(" ",SOURCE!$V$2-LEN(SOURCE!J1706)), "")&amp;
  " | "&amp; SOURCE!K1706&amp;      IF(SOURCE!$X$2-LEN(SOURCE!K1706) &gt;= 0, REPT(" ",SOURCE!$X$2-LEN(SOURCE!K1706)), "")&amp;
      "},"&amp;IF(SOURCE!L1706&lt;&gt;"",""&amp;SOURCE!L1706,"")
 )
)
)</f>
        <v>/* 1668 */  { fnGeometricStandardError,     NOPARAM,                     STD_epsilon STD_SUB_m,                         STD_epsilon STD_SUB_m,                         (0 &lt;&lt; TAM_MAX_BITS) |     0, CAT_FNCT | SLS_ENABLED   | US_ENABLED  },</v>
      </c>
    </row>
    <row r="1707" spans="1:1">
      <c r="A1707" s="155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",SOURCE!$R$2-LEN(SOURCE!F1707)+2), "")&amp;"("&amp;
      SUBSTITUTE(TEXT(SOURCE!G1707,"??0"),"  ","")&amp;" &lt;&lt; TAM_MAX_BITS) |"&amp; IF(SOURCE!$S$2-3 &gt;= 0, REPT(" ",SOURCE!$S$2-5+4+1-1-LEN(SUBSTITUTE(SUBSTITUTE(TEXT(SOURCE!H1707,"????0"),"  ","")," ",""))), "")&amp;
      SUBSTITUTE(SUBSTITUTE(TEXT(SOURCE!H1707,"????0"),"  ","")," ","")&amp;","&amp; IF(SOURCE!$T$2-3 &gt;= 0, REPT(" ",SOURCE!$T$2-3-5), "")&amp;
      SOURCE!I1707&amp;" | "&amp; IF(SOURCE!$U$2-LEN(SOURCE!I1707) &gt;= 0, REPT(" ",SOURCE!$U$2-LEN(SOURCE!I1707)), "")&amp;
      SOURCE!J1707&amp;      IF(SOURCE!$V$2-LEN(SOURCE!J1707) &gt;= 0, REPT(" ",SOURCE!$V$2-LEN(SOURCE!J1707)), "")&amp;
  " | "&amp; SOURCE!K1707&amp;      IF(SOURCE!$X$2-LEN(SOURCE!K1707) &gt;= 0, REPT(" ",SOURCE!$X$2-LEN(SOURCE!K1707)), "")&amp;
      "},"&amp;IF(SOURCE!L1707&lt;&gt;"",""&amp;SOURCE!L1707,"")
 )
)
)</f>
        <v>/* 1669 */  { fnGeometricPopulationStdDev,  NOPARAM,                     STD_epsilon STD_SUB_p,                         STD_epsilon STD_SUB_p,                         (0 &lt;&lt; TAM_MAX_BITS) |     0, CAT_FNCT | SLS_ENABLED   | US_ENABLED  },</v>
      </c>
    </row>
    <row r="1708" spans="1:1">
      <c r="A1708" s="155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",SOURCE!$R$2-LEN(SOURCE!F1708)+2), "")&amp;"("&amp;
      SUBSTITUTE(TEXT(SOURCE!G1708,"??0"),"  ","")&amp;" &lt;&lt; TAM_MAX_BITS) |"&amp; IF(SOURCE!$S$2-3 &gt;= 0, REPT(" ",SOURCE!$S$2-5+4+1-1-LEN(SUBSTITUTE(SUBSTITUTE(TEXT(SOURCE!H1708,"????0"),"  ","")," ",""))), "")&amp;
      SUBSTITUTE(SUBSTITUTE(TEXT(SOURCE!H1708,"????0"),"  ","")," ","")&amp;","&amp; IF(SOURCE!$T$2-3 &gt;= 0, REPT(" ",SOURCE!$T$2-3-5), "")&amp;
      SOURCE!I1708&amp;" | "&amp; IF(SOURCE!$U$2-LEN(SOURCE!I1708) &gt;= 0, REPT(" ",SOURCE!$U$2-LEN(SOURCE!I1708)), "")&amp;
      SOURCE!J1708&amp;      IF(SOURCE!$V$2-LEN(SOURCE!J1708) &gt;= 0, REPT(" ",SOURCE!$V$2-LEN(SOURCE!J1708)), "")&amp;
  " | "&amp; SOURCE!K1708&amp;      IF(SOURCE!$X$2-LEN(SOURCE!K1708) &gt;= 0, REPT(" ",SOURCE!$X$2-LEN(SOURCE!K1708)), "")&amp;
      "},"&amp;IF(SOURCE!L1708&lt;&gt;"",""&amp;SOURCE!L1708,"")
 )
)
)</f>
        <v>/* 1670 */  { fnZeta,                       NOPARAM,                     STD_zeta "(x)",                                STD_zeta "(x)",                                (0 &lt;&lt; TAM_MAX_BITS) |     0, CAT_FNCT | SLS_ENABLED   | US_ENABLED  },</v>
      </c>
    </row>
    <row r="1709" spans="1:1">
      <c r="A1709" s="155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",SOURCE!$R$2-LEN(SOURCE!F1709)+2), "")&amp;"("&amp;
      SUBSTITUTE(TEXT(SOURCE!G1709,"??0"),"  ","")&amp;" &lt;&lt; TAM_MAX_BITS) |"&amp; IF(SOURCE!$S$2-3 &gt;= 0, REPT(" ",SOURCE!$S$2-5+4+1-1-LEN(SUBSTITUTE(SUBSTITUTE(TEXT(SOURCE!H1709,"????0"),"  ","")," ",""))), "")&amp;
      SUBSTITUTE(SUBSTITUTE(TEXT(SOURCE!H1709,"????0"),"  ","")," ","")&amp;","&amp; IF(SOURCE!$T$2-3 &gt;= 0, REPT(" ",SOURCE!$T$2-3-5), "")&amp;
      SOURCE!I1709&amp;" | "&amp; IF(SOURCE!$U$2-LEN(SOURCE!I1709) &gt;= 0, REPT(" ",SOURCE!$U$2-LEN(SOURCE!I1709)), "")&amp;
      SOURCE!J1709&amp;      IF(SOURCE!$V$2-LEN(SOURCE!J1709) &gt;= 0, REPT(" ",SOURCE!$V$2-LEN(SOURCE!J1709)), "")&amp;
  " | "&amp; SOURCE!K1709&amp;      IF(SOURCE!$X$2-LEN(SOURCE!K1709) &gt;= 0, REPT(" ",SOURCE!$X$2-LEN(SOURCE!K1709)), "")&amp;
      "},"&amp;IF(SOURCE!L1709&lt;&gt;"",""&amp;SOURCE!L1709,"")
 )
)
)</f>
        <v>/* 1671 */  { itemToBeCoded,                NOPARAM,                     STD_PI STD_SUB_n,                              STD_PI STD_SUB_n,                              (0 &lt;&lt; TAM_MAX_BITS) |     0, CAT_FNCT | SLS_ENABLED   | US_ENABLED  },</v>
      </c>
    </row>
    <row r="1710" spans="1:1">
      <c r="A1710" s="155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",SOURCE!$R$2-LEN(SOURCE!F1710)+2), "")&amp;"("&amp;
      SUBSTITUTE(TEXT(SOURCE!G1710,"??0"),"  ","")&amp;" &lt;&lt; TAM_MAX_BITS) |"&amp; IF(SOURCE!$S$2-3 &gt;= 0, REPT(" ",SOURCE!$S$2-5+4+1-1-LEN(SUBSTITUTE(SUBSTITUTE(TEXT(SOURCE!H1710,"????0"),"  ","")," ",""))), "")&amp;
      SUBSTITUTE(SUBSTITUTE(TEXT(SOURCE!H1710,"????0"),"  ","")," ","")&amp;","&amp; IF(SOURCE!$T$2-3 &gt;= 0, REPT(" ",SOURCE!$T$2-3-5), "")&amp;
      SOURCE!I1710&amp;" | "&amp; IF(SOURCE!$U$2-LEN(SOURCE!I1710) &gt;= 0, REPT(" ",SOURCE!$U$2-LEN(SOURCE!I1710)), "")&amp;
      SOURCE!J1710&amp;      IF(SOURCE!$V$2-LEN(SOURCE!J1710) &gt;= 0, REPT(" ",SOURCE!$V$2-LEN(SOURCE!J1710)), "")&amp;
  " | "&amp; SOURCE!K1710&amp;      IF(SOURCE!$X$2-LEN(SOURCE!K1710) &gt;= 0, REPT(" ",SOURCE!$X$2-LEN(SOURCE!K1710)), "")&amp;
      "},"&amp;IF(SOURCE!L1710&lt;&gt;"",""&amp;SOURCE!L1710,"")
 )
)
)</f>
        <v>/* 1672 */  { itemToBeCoded,                NOPARAM,                     STD_SIGMA STD_SUB_n,                           STD_SIGMA STD_SUB_n,                           (0 &lt;&lt; TAM_MAX_BITS) |     0, CAT_FNCT | SLS_ENABLED   | US_ENABLED  },</v>
      </c>
    </row>
    <row r="1711" spans="1:1">
      <c r="A1711" s="155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",SOURCE!$R$2-LEN(SOURCE!F1711)+2), "")&amp;"("&amp;
      SUBSTITUTE(TEXT(SOURCE!G1711,"??0"),"  ","")&amp;" &lt;&lt; TAM_MAX_BITS) |"&amp; IF(SOURCE!$S$2-3 &gt;= 0, REPT(" ",SOURCE!$S$2-5+4+1-1-LEN(SUBSTITUTE(SUBSTITUTE(TEXT(SOURCE!H1711,"????0"),"  ","")," ",""))), "")&amp;
      SUBSTITUTE(SUBSTITUTE(TEXT(SOURCE!H1711,"????0"),"  ","")," ","")&amp;","&amp; IF(SOURCE!$T$2-3 &gt;= 0, REPT(" ",SOURCE!$T$2-3-5), "")&amp;
      SOURCE!I1711&amp;" | "&amp; IF(SOURCE!$U$2-LEN(SOURCE!I1711) &gt;= 0, REPT(" ",SOURCE!$U$2-LEN(SOURCE!I1711)), "")&amp;
      SOURCE!J1711&amp;      IF(SOURCE!$V$2-LEN(SOURCE!J1711) &gt;= 0, REPT(" ",SOURCE!$V$2-LEN(SOURCE!J1711)), "")&amp;
  " | "&amp; SOURCE!K1711&amp;      IF(SOURCE!$X$2-LEN(SOURCE!K1711) &gt;= 0, REPT(" ",SOURCE!$X$2-LEN(SOURCE!K1711)), "")&amp;
      "},"&amp;IF(SOURCE!L1711&lt;&gt;"",""&amp;SOURCE!L1711,"")
 )
)
)</f>
        <v>/* 1673 */  { fnPopulationStdDev,           NOPARAM,                     STD_sigma,                                     STD_sigma,                                     (0 &lt;&lt; TAM_MAX_BITS) |     0, CAT_FNCT | SLS_ENABLED   | US_ENABLED  },</v>
      </c>
    </row>
    <row r="1712" spans="1:1">
      <c r="A1712" s="155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",SOURCE!$R$2-LEN(SOURCE!F1712)+2), "")&amp;"("&amp;
      SUBSTITUTE(TEXT(SOURCE!G1712,"??0"),"  ","")&amp;" &lt;&lt; TAM_MAX_BITS) |"&amp; IF(SOURCE!$S$2-3 &gt;= 0, REPT(" ",SOURCE!$S$2-5+4+1-1-LEN(SUBSTITUTE(SUBSTITUTE(TEXT(SOURCE!H1712,"????0"),"  ","")," ",""))), "")&amp;
      SUBSTITUTE(SUBSTITUTE(TEXT(SOURCE!H1712,"????0"),"  ","")," ","")&amp;","&amp; IF(SOURCE!$T$2-3 &gt;= 0, REPT(" ",SOURCE!$T$2-3-5), "")&amp;
      SOURCE!I1712&amp;" | "&amp; IF(SOURCE!$U$2-LEN(SOURCE!I1712) &gt;= 0, REPT(" ",SOURCE!$U$2-LEN(SOURCE!I1712)), "")&amp;
      SOURCE!J1712&amp;      IF(SOURCE!$V$2-LEN(SOURCE!J1712) &gt;= 0, REPT(" ",SOURCE!$V$2-LEN(SOURCE!J1712)), "")&amp;
  " | "&amp; SOURCE!K1712&amp;      IF(SOURCE!$X$2-LEN(SOURCE!K1712) &gt;= 0, REPT(" ",SOURCE!$X$2-LEN(SOURCE!K1712)), "")&amp;
      "},"&amp;IF(SOURCE!L1712&lt;&gt;"",""&amp;SOURCE!L1712,"")
 )
)
)</f>
        <v>/* 1674 */  { fnWeightedPopulationStdDev,   NOPARAM,                     STD_sigma STD_SUB_w,                           STD_sigma STD_SUB_w,                           (0 &lt;&lt; TAM_MAX_BITS) |     0, CAT_FNCT | SLS_ENABLED   | US_ENABLED  },</v>
      </c>
    </row>
    <row r="1713" spans="1:1">
      <c r="A1713" s="155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",SOURCE!$R$2-LEN(SOURCE!F1713)+2), "")&amp;"("&amp;
      SUBSTITUTE(TEXT(SOURCE!G1713,"??0"),"  ","")&amp;" &lt;&lt; TAM_MAX_BITS) |"&amp; IF(SOURCE!$S$2-3 &gt;= 0, REPT(" ",SOURCE!$S$2-5+4+1-1-LEN(SUBSTITUTE(SUBSTITUTE(TEXT(SOURCE!H1713,"????0"),"  ","")," ",""))), "")&amp;
      SUBSTITUTE(SUBSTITUTE(TEXT(SOURCE!H1713,"????0"),"  ","")," ","")&amp;","&amp; IF(SOURCE!$T$2-3 &gt;= 0, REPT(" ",SOURCE!$T$2-3-5), "")&amp;
      SOURCE!I1713&amp;" | "&amp; IF(SOURCE!$U$2-LEN(SOURCE!I1713) &gt;= 0, REPT(" ",SOURCE!$U$2-LEN(SOURCE!I1713)), "")&amp;
      SOURCE!J1713&amp;      IF(SOURCE!$V$2-LEN(SOURCE!J1713) &gt;= 0, REPT(" ",SOURCE!$V$2-LEN(SOURCE!J1713)), "")&amp;
  " | "&amp; SOURCE!K1713&amp;      IF(SOURCE!$X$2-LEN(SOURCE!K1713) &gt;= 0, REPT(" ",SOURCE!$X$2-LEN(SOURCE!K1713)), "")&amp;
      "},"&amp;IF(SOURCE!L1713&lt;&gt;"",""&amp;SOURCE!L1713,"")
 )
)
)</f>
        <v>/* 1675 */  { fnRandomI,                    NOPARAM,                     "RANI#",                                       "RANI#",                                       (0 &lt;&lt; TAM_MAX_BITS) |     0, CAT_FNCT | SLS_ENABLED   | US_ENABLED  },</v>
      </c>
    </row>
    <row r="1714" spans="1:1">
      <c r="A1714" s="155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",SOURCE!$R$2-LEN(SOURCE!F1714)+2), "")&amp;"("&amp;
      SUBSTITUTE(TEXT(SOURCE!G1714,"??0"),"  ","")&amp;" &lt;&lt; TAM_MAX_BITS) |"&amp; IF(SOURCE!$S$2-3 &gt;= 0, REPT(" ",SOURCE!$S$2-5+4+1-1-LEN(SUBSTITUTE(SUBSTITUTE(TEXT(SOURCE!H1714,"????0"),"  ","")," ",""))), "")&amp;
      SUBSTITUTE(SUBSTITUTE(TEXT(SOURCE!H1714,"????0"),"  ","")," ","")&amp;","&amp; IF(SOURCE!$T$2-3 &gt;= 0, REPT(" ",SOURCE!$T$2-3-5), "")&amp;
      SOURCE!I1714&amp;" | "&amp; IF(SOURCE!$U$2-LEN(SOURCE!I1714) &gt;= 0, REPT(" ",SOURCE!$U$2-LEN(SOURCE!I1714)), "")&amp;
      SOURCE!J1714&amp;      IF(SOURCE!$V$2-LEN(SOURCE!J1714) &gt;= 0, REPT(" ",SOURCE!$V$2-LEN(SOURCE!J1714)), "")&amp;
  " | "&amp; SOURCE!K1714&amp;      IF(SOURCE!$X$2-LEN(SOURCE!K1714) &gt;= 0, REPT(" ",SOURCE!$X$2-LEN(SOURCE!K1714)), "")&amp;
      "},"&amp;IF(SOURCE!L1714&lt;&gt;"",""&amp;SOURCE!L1714,"")
 )
)
)</f>
        <v>/* 1676 */  { itemToBeCoded,                NOPARAM,                     STD_PRINTER "x",                               STD_PRINTER "x",                               (0 &lt;&lt; TAM_MAX_BITS) |     0, CAT_FNCT | SLS_ENABLED   | US_ENABLED  },</v>
      </c>
    </row>
    <row r="1715" spans="1:1">
      <c r="A1715" s="155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",SOURCE!$R$2-LEN(SOURCE!F1715)+2), "")&amp;"("&amp;
      SUBSTITUTE(TEXT(SOURCE!G1715,"??0"),"  ","")&amp;" &lt;&lt; TAM_MAX_BITS) |"&amp; IF(SOURCE!$S$2-3 &gt;= 0, REPT(" ",SOURCE!$S$2-5+4+1-1-LEN(SUBSTITUTE(SUBSTITUTE(TEXT(SOURCE!H1715,"????0"),"  ","")," ",""))), "")&amp;
      SUBSTITUTE(SUBSTITUTE(TEXT(SOURCE!H1715,"????0"),"  ","")," ","")&amp;","&amp; IF(SOURCE!$T$2-3 &gt;= 0, REPT(" ",SOURCE!$T$2-3-5), "")&amp;
      SOURCE!I1715&amp;" | "&amp; IF(SOURCE!$U$2-LEN(SOURCE!I1715) &gt;= 0, REPT(" ",SOURCE!$U$2-LEN(SOURCE!I1715)), "")&amp;
      SOURCE!J1715&amp;      IF(SOURCE!$V$2-LEN(SOURCE!J1715) &gt;= 0, REPT(" ",SOURCE!$V$2-LEN(SOURCE!J1715)), "")&amp;
  " | "&amp; SOURCE!K1715&amp;      IF(SOURCE!$X$2-LEN(SOURCE!K1715) &gt;= 0, REPT(" ",SOURCE!$X$2-LEN(SOURCE!K1715)), "")&amp;
      "},"&amp;IF(SOURCE!L1715&lt;&gt;"",""&amp;SOURCE!L1715,"")
 )
)
)</f>
        <v>/* 1677 */  { fnRange,                      NOPARAM,                     "RANGE",                                       "RANGE",                                       (0 &lt;&lt; TAM_MAX_BITS) |     0, CAT_FNCT | SLS_ENABLED   | US_ENABLED  },</v>
      </c>
    </row>
    <row r="1716" spans="1:1">
      <c r="A1716" s="155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",SOURCE!$R$2-LEN(SOURCE!F1716)+2), "")&amp;"("&amp;
      SUBSTITUTE(TEXT(SOURCE!G1716,"??0"),"  ","")&amp;" &lt;&lt; TAM_MAX_BITS) |"&amp; IF(SOURCE!$S$2-3 &gt;= 0, REPT(" ",SOURCE!$S$2-5+4+1-1-LEN(SUBSTITUTE(SUBSTITUTE(TEXT(SOURCE!H1716,"????0"),"  ","")," ",""))), "")&amp;
      SUBSTITUTE(SUBSTITUTE(TEXT(SOURCE!H1716,"????0"),"  ","")," ","")&amp;","&amp; IF(SOURCE!$T$2-3 &gt;= 0, REPT(" ",SOURCE!$T$2-3-5), "")&amp;
      SOURCE!I1716&amp;" | "&amp; IF(SOURCE!$U$2-LEN(SOURCE!I1716) &gt;= 0, REPT(" ",SOURCE!$U$2-LEN(SOURCE!I1716)), "")&amp;
      SOURCE!J1716&amp;      IF(SOURCE!$V$2-LEN(SOURCE!J1716) &gt;= 0, REPT(" ",SOURCE!$V$2-LEN(SOURCE!J1716)), "")&amp;
  " | "&amp; SOURCE!K1716&amp;      IF(SOURCE!$X$2-LEN(SOURCE!K1716) &gt;= 0, REPT(" ",SOURCE!$X$2-LEN(SOURCE!K1716)), "")&amp;
      "},"&amp;IF(SOURCE!L1716&lt;&gt;"",""&amp;SOURCE!L1716,"")
 )
)
)</f>
        <v>/* 1678 */  { fnGetRange,                   NOPARAM,                     "RANGE?",                                      "RANGE?",                                      (0 &lt;&lt; TAM_MAX_BITS) |     0, CAT_FNCT | SLS_ENABLED   | US_ENABLED  },</v>
      </c>
    </row>
    <row r="1717" spans="1:1">
      <c r="A1717" s="155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",SOURCE!$R$2-LEN(SOURCE!F1717)+2), "")&amp;"("&amp;
      SUBSTITUTE(TEXT(SOURCE!G1717,"??0"),"  ","")&amp;" &lt;&lt; TAM_MAX_BITS) |"&amp; IF(SOURCE!$S$2-3 &gt;= 0, REPT(" ",SOURCE!$S$2-5+4+1-1-LEN(SUBSTITUTE(SUBSTITUTE(TEXT(SOURCE!H1717,"????0"),"  ","")," ",""))), "")&amp;
      SUBSTITUTE(SUBSTITUTE(TEXT(SOURCE!H1717,"????0"),"  ","")," ","")&amp;","&amp; IF(SOURCE!$T$2-3 &gt;= 0, REPT(" ",SOURCE!$T$2-3-5), "")&amp;
      SOURCE!I1717&amp;" | "&amp; IF(SOURCE!$U$2-LEN(SOURCE!I1717) &gt;= 0, REPT(" ",SOURCE!$U$2-LEN(SOURCE!I1717)), "")&amp;
      SOURCE!J1717&amp;      IF(SOURCE!$V$2-LEN(SOURCE!J1717) &gt;= 0, REPT(" ",SOURCE!$V$2-LEN(SOURCE!J1717)), "")&amp;
  " | "&amp; SOURCE!K1717&amp;      IF(SOURCE!$X$2-LEN(SOURCE!K1717) &gt;= 0, REPT(" ",SOURCE!$X$2-LEN(SOURCE!K1717)), "")&amp;
      "},"&amp;IF(SOURCE!L1717&lt;&gt;"",""&amp;SOURCE!L1717,"")
 )
)
)</f>
        <v>/* 1679 */  { fnM1Pow,                      NOPARAM,                     "(-1)" STD_SUP_x,                              "(-1)" STD_SUP_x,                              (0 &lt;&lt; TAM_MAX_BITS) |     0, CAT_FNCT | SLS_ENABLED   | US_ENABLED  },</v>
      </c>
    </row>
    <row r="1718" spans="1:1">
      <c r="A1718" s="155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",SOURCE!$R$2-LEN(SOURCE!F1718)+2), "")&amp;"("&amp;
      SUBSTITUTE(TEXT(SOURCE!G1718,"??0"),"  ","")&amp;" &lt;&lt; TAM_MAX_BITS) |"&amp; IF(SOURCE!$S$2-3 &gt;= 0, REPT(" ",SOURCE!$S$2-5+4+1-1-LEN(SUBSTITUTE(SUBSTITUTE(TEXT(SOURCE!H1718,"????0"),"  ","")," ",""))), "")&amp;
      SUBSTITUTE(SUBSTITUTE(TEXT(SOURCE!H1718,"????0"),"  ","")," ","")&amp;","&amp; IF(SOURCE!$T$2-3 &gt;= 0, REPT(" ",SOURCE!$T$2-3-5), "")&amp;
      SOURCE!I1718&amp;" | "&amp; IF(SOURCE!$U$2-LEN(SOURCE!I1718) &gt;= 0, REPT(" ",SOURCE!$U$2-LEN(SOURCE!I1718)), "")&amp;
      SOURCE!J1718&amp;      IF(SOURCE!$V$2-LEN(SOURCE!J1718) &gt;= 0, REPT(" ",SOURCE!$V$2-LEN(SOURCE!J1718)), "")&amp;
  " | "&amp; SOURCE!K1718&amp;      IF(SOURCE!$X$2-LEN(SOURCE!K1718) &gt;= 0, REPT(" ",SOURCE!$X$2-LEN(SOURCE!K1718)), "")&amp;
      "},"&amp;IF(SOURCE!L1718&lt;&gt;"",""&amp;SOURCE!L1718,"")
 )
)
)</f>
        <v>/* 1680 */  { fnMulMod,                     NOPARAM,                     STD_CROSS "MOD",                               STD_CROSS "MOD",                               (0 &lt;&lt; TAM_MAX_BITS) |     0, CAT_FNCT | SLS_ENABLED   | US_ENABLED  },</v>
      </c>
    </row>
    <row r="1719" spans="1:1">
      <c r="A1719" s="155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",SOURCE!$R$2-LEN(SOURCE!F1719)+2), "")&amp;"("&amp;
      SUBSTITUTE(TEXT(SOURCE!G1719,"??0"),"  ","")&amp;" &lt;&lt; TAM_MAX_BITS) |"&amp; IF(SOURCE!$S$2-3 &gt;= 0, REPT(" ",SOURCE!$S$2-5+4+1-1-LEN(SUBSTITUTE(SUBSTITUTE(TEXT(SOURCE!H1719,"????0"),"  ","")," ",""))), "")&amp;
      SUBSTITUTE(SUBSTITUTE(TEXT(SOURCE!H1719,"????0"),"  ","")," ","")&amp;","&amp; IF(SOURCE!$T$2-3 &gt;= 0, REPT(" ",SOURCE!$T$2-3-5), "")&amp;
      SOURCE!I1719&amp;" | "&amp; IF(SOURCE!$U$2-LEN(SOURCE!I1719) &gt;= 0, REPT(" ",SOURCE!$U$2-LEN(SOURCE!I1719)), "")&amp;
      SOURCE!J1719&amp;      IF(SOURCE!$V$2-LEN(SOURCE!J1719) &gt;= 0, REPT(" ",SOURCE!$V$2-LEN(SOURCE!J1719)), "")&amp;
  " | "&amp; SOURCE!K1719&amp;      IF(SOURCE!$X$2-LEN(SOURCE!K1719) &gt;= 0, REPT(" ",SOURCE!$X$2-LEN(SOURCE!K1719)), "")&amp;
      "},"&amp;IF(SOURCE!L1719&lt;&gt;"",""&amp;SOURCE!L1719,"")
 )
)
)</f>
        <v>/* 1681 */  { fnToDate,                     NOPARAM,                     STD_RIGHT_ARROW "DATE",                        STD_RIGHT_ARROW "DATE",                        (0 &lt;&lt; TAM_MAX_BITS) |     0, CAT_FNCT | SLS_ENABLED   | US_ENABLED  },</v>
      </c>
    </row>
    <row r="1720" spans="1:1">
      <c r="A1720" s="155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",SOURCE!$R$2-LEN(SOURCE!F1720)+2), "")&amp;"("&amp;
      SUBSTITUTE(TEXT(SOURCE!G1720,"??0"),"  ","")&amp;" &lt;&lt; TAM_MAX_BITS) |"&amp; IF(SOURCE!$S$2-3 &gt;= 0, REPT(" ",SOURCE!$S$2-5+4+1-1-LEN(SUBSTITUTE(SUBSTITUTE(TEXT(SOURCE!H1720,"????0"),"  ","")," ",""))), "")&amp;
      SUBSTITUTE(SUBSTITUTE(TEXT(SOURCE!H1720,"????0"),"  ","")," ","")&amp;","&amp; IF(SOURCE!$T$2-3 &gt;= 0, REPT(" ",SOURCE!$T$2-3-5), "")&amp;
      SOURCE!I1720&amp;" | "&amp; IF(SOURCE!$U$2-LEN(SOURCE!I1720) &gt;= 0, REPT(" ",SOURCE!$U$2-LEN(SOURCE!I1720)), "")&amp;
      SOURCE!J1720&amp;      IF(SOURCE!$V$2-LEN(SOURCE!J1720) &gt;= 0, REPT(" ",SOURCE!$V$2-LEN(SOURCE!J1720)), "")&amp;
  " | "&amp; SOURCE!K1720&amp;      IF(SOURCE!$X$2-LEN(SOURCE!K1720) &gt;= 0, REPT(" ",SOURCE!$X$2-LEN(SOURCE!K1720)), "")&amp;
      "},"&amp;IF(SOURCE!L1720&lt;&gt;"",""&amp;SOURCE!L1720,"")
 )
)
)</f>
        <v>/* 1682 */  { fnJacobiSn,                   NOPARAM,                     "sn(u,m)",                                     "sn(u,m)",                                     (0 &lt;&lt; TAM_MAX_BITS) |     0, CAT_FNCT | SLS_ENABLED   | US_ENABLED  },</v>
      </c>
    </row>
    <row r="1721" spans="1:1">
      <c r="A1721" s="155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",SOURCE!$R$2-LEN(SOURCE!F1721)+2), "")&amp;"("&amp;
      SUBSTITUTE(TEXT(SOURCE!G1721,"??0"),"  ","")&amp;" &lt;&lt; TAM_MAX_BITS) |"&amp; IF(SOURCE!$S$2-3 &gt;= 0, REPT(" ",SOURCE!$S$2-5+4+1-1-LEN(SUBSTITUTE(SUBSTITUTE(TEXT(SOURCE!H1721,"????0"),"  ","")," ",""))), "")&amp;
      SUBSTITUTE(SUBSTITUTE(TEXT(SOURCE!H1721,"????0"),"  ","")," ","")&amp;","&amp; IF(SOURCE!$T$2-3 &gt;= 0, REPT(" ",SOURCE!$T$2-3-5), "")&amp;
      SOURCE!I1721&amp;" | "&amp; IF(SOURCE!$U$2-LEN(SOURCE!I1721) &gt;= 0, REPT(" ",SOURCE!$U$2-LEN(SOURCE!I1721)), "")&amp;
      SOURCE!J1721&amp;      IF(SOURCE!$V$2-LEN(SOURCE!J1721) &gt;= 0, REPT(" ",SOURCE!$V$2-LEN(SOURCE!J1721)), "")&amp;
  " | "&amp; SOURCE!K1721&amp;      IF(SOURCE!$X$2-LEN(SOURCE!K1721) &gt;= 0, REPT(" ",SOURCE!$X$2-LEN(SOURCE!K1721)), "")&amp;
      "},"&amp;IF(SOURCE!L1721&lt;&gt;"",""&amp;SOURCE!L1721,"")
 )
)
)</f>
        <v>/* 1683 */  { fnJacobiCn,                   NOPARAM,                     "cn(u,m)",                                     "cn(u,m)",                                     (0 &lt;&lt; TAM_MAX_BITS) |     0, CAT_FNCT | SLS_ENABLED   | US_ENABLED  },</v>
      </c>
    </row>
    <row r="1722" spans="1:1">
      <c r="A1722" s="155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",SOURCE!$R$2-LEN(SOURCE!F1722)+2), "")&amp;"("&amp;
      SUBSTITUTE(TEXT(SOURCE!G1722,"??0"),"  ","")&amp;" &lt;&lt; TAM_MAX_BITS) |"&amp; IF(SOURCE!$S$2-3 &gt;= 0, REPT(" ",SOURCE!$S$2-5+4+1-1-LEN(SUBSTITUTE(SUBSTITUTE(TEXT(SOURCE!H1722,"????0"),"  ","")," ",""))), "")&amp;
      SUBSTITUTE(SUBSTITUTE(TEXT(SOURCE!H1722,"????0"),"  ","")," ","")&amp;","&amp; IF(SOURCE!$T$2-3 &gt;= 0, REPT(" ",SOURCE!$T$2-3-5), "")&amp;
      SOURCE!I1722&amp;" | "&amp; IF(SOURCE!$U$2-LEN(SOURCE!I1722) &gt;= 0, REPT(" ",SOURCE!$U$2-LEN(SOURCE!I1722)), "")&amp;
      SOURCE!J1722&amp;      IF(SOURCE!$V$2-LEN(SOURCE!J1722) &gt;= 0, REPT(" ",SOURCE!$V$2-LEN(SOURCE!J1722)), "")&amp;
  " | "&amp; SOURCE!K1722&amp;      IF(SOURCE!$X$2-LEN(SOURCE!K1722) &gt;= 0, REPT(" ",SOURCE!$X$2-LEN(SOURCE!K1722)), "")&amp;
      "},"&amp;IF(SOURCE!L1722&lt;&gt;"",""&amp;SOURCE!L1722,"")
 )
)
)</f>
        <v>/* 1684 */  { fnJacobiDn,                   NOPARAM,                     "dn(u,m)",                                     "dn(u,m)",                                     (0 &lt;&lt; TAM_MAX_BITS) |     0, CAT_FNCT | SLS_ENABLED   | US_ENABLED  },</v>
      </c>
    </row>
    <row r="1723" spans="1:1">
      <c r="A1723" s="155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",SOURCE!$R$2-LEN(SOURCE!F1723)+2), "")&amp;"("&amp;
      SUBSTITUTE(TEXT(SOURCE!G1723,"??0"),"  ","")&amp;" &lt;&lt; TAM_MAX_BITS) |"&amp; IF(SOURCE!$S$2-3 &gt;= 0, REPT(" ",SOURCE!$S$2-5+4+1-1-LEN(SUBSTITUTE(SUBSTITUTE(TEXT(SOURCE!H1723,"????0"),"  ","")," ",""))), "")&amp;
      SUBSTITUTE(SUBSTITUTE(TEXT(SOURCE!H1723,"????0"),"  ","")," ","")&amp;","&amp; IF(SOURCE!$T$2-3 &gt;= 0, REPT(" ",SOURCE!$T$2-3-5), "")&amp;
      SOURCE!I1723&amp;" | "&amp; IF(SOURCE!$U$2-LEN(SOURCE!I1723) &gt;= 0, REPT(" ",SOURCE!$U$2-LEN(SOURCE!I1723)), "")&amp;
      SOURCE!J1723&amp;      IF(SOURCE!$V$2-LEN(SOURCE!J1723) &gt;= 0, REPT(" ",SOURCE!$V$2-LEN(SOURCE!J1723)), "")&amp;
  " | "&amp; SOURCE!K1723&amp;      IF(SOURCE!$X$2-LEN(SOURCE!K1723) &gt;= 0, REPT(" ",SOURCE!$X$2-LEN(SOURCE!K1723)), "")&amp;
      "},"&amp;IF(SOURCE!L1723&lt;&gt;"",""&amp;SOURCE!L1723,"")
 )
)
)</f>
        <v>/* 1685 */  { fnToHr,                       NOPARAM,                     STD_RIGHT_ARROW "HR",                          ".d",                                          (0 &lt;&lt; TAM_MAX_BITS) |     0, CAT_FNCT | SLS_ENABLED   | US_ENABLED  },</v>
      </c>
    </row>
    <row r="1724" spans="1:1">
      <c r="A1724" s="155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",SOURCE!$R$2-LEN(SOURCE!F1724)+2), "")&amp;"("&amp;
      SUBSTITUTE(TEXT(SOURCE!G1724,"??0"),"  ","")&amp;" &lt;&lt; TAM_MAX_BITS) |"&amp; IF(SOURCE!$S$2-3 &gt;= 0, REPT(" ",SOURCE!$S$2-5+4+1-1-LEN(SUBSTITUTE(SUBSTITUTE(TEXT(SOURCE!H1724,"????0"),"  ","")," ",""))), "")&amp;
      SUBSTITUTE(SUBSTITUTE(TEXT(SOURCE!H1724,"????0"),"  ","")," ","")&amp;","&amp; IF(SOURCE!$T$2-3 &gt;= 0, REPT(" ",SOURCE!$T$2-3-5), "")&amp;
      SOURCE!I1724&amp;" | "&amp; IF(SOURCE!$U$2-LEN(SOURCE!I1724) &gt;= 0, REPT(" ",SOURCE!$U$2-LEN(SOURCE!I1724)), "")&amp;
      SOURCE!J1724&amp;      IF(SOURCE!$V$2-LEN(SOURCE!J1724) &gt;= 0, REPT(" ",SOURCE!$V$2-LEN(SOURCE!J1724)), "")&amp;
  " | "&amp; SOURCE!K1724&amp;      IF(SOURCE!$X$2-LEN(SOURCE!K1724) &gt;= 0, REPT(" ",SOURCE!$X$2-LEN(SOURCE!K1724)), "")&amp;
      "},"&amp;IF(SOURCE!L1724&lt;&gt;"",""&amp;SOURCE!L1724,"")
 )
)
)</f>
        <v>/* 1686 */  { fnToHms,                      NOPARAM/*#JM#*/,             STD_RIGHT_ARROW "H.MS",                        STD_RIGHT_ARROW "h.ms",                        (0 &lt;&lt; TAM_MAX_BITS) |     0, CAT_FNCT | SLS_ENABLED   | US_ENABLED  },//JM mod</v>
      </c>
    </row>
    <row r="1725" spans="1:1">
      <c r="A1725" s="155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",SOURCE!$R$2-LEN(SOURCE!F1725)+2), "")&amp;"("&amp;
      SUBSTITUTE(TEXT(SOURCE!G1725,"??0"),"  ","")&amp;" &lt;&lt; TAM_MAX_BITS) |"&amp; IF(SOURCE!$S$2-3 &gt;= 0, REPT(" ",SOURCE!$S$2-5+4+1-1-LEN(SUBSTITUTE(SUBSTITUTE(TEXT(SOURCE!H1725,"????0"),"  ","")," ",""))), "")&amp;
      SUBSTITUTE(SUBSTITUTE(TEXT(SOURCE!H1725,"????0"),"  ","")," ","")&amp;","&amp; IF(SOURCE!$T$2-3 &gt;= 0, REPT(" ",SOURCE!$T$2-3-5), "")&amp;
      SOURCE!I1725&amp;" | "&amp; IF(SOURCE!$U$2-LEN(SOURCE!I1725) &gt;= 0, REPT(" ",SOURCE!$U$2-LEN(SOURCE!I1725)), "")&amp;
      SOURCE!J1725&amp;      IF(SOURCE!$V$2-LEN(SOURCE!J1725) &gt;= 0, REPT(" ",SOURCE!$V$2-LEN(SOURCE!J1725)), "")&amp;
  " | "&amp; SOURCE!K1725&amp;      IF(SOURCE!$X$2-LEN(SOURCE!K1725) &gt;= 0, REPT(" ",SOURCE!$X$2-LEN(SOURCE!K1725)), "")&amp;
      "},"&amp;IF(SOURCE!L1725&lt;&gt;"",""&amp;SOURCE!L1725,"")
 )
)
)</f>
        <v>/* 1687 */  { fnChangeBase,                 TM_VALUE_CHB,                STD_RIGHT_ARROW "INT",                         "#",                                           (2 &lt;&lt; TAM_MAX_BITS) |    16, CAT_FNCT | SLS_ENABLED   | US_ENABLED  },</v>
      </c>
    </row>
    <row r="1726" spans="1:1">
      <c r="A1726" s="155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",SOURCE!$R$2-LEN(SOURCE!F1726)+2), "")&amp;"("&amp;
      SUBSTITUTE(TEXT(SOURCE!G1726,"??0"),"  ","")&amp;" &lt;&lt; TAM_MAX_BITS) |"&amp; IF(SOURCE!$S$2-3 &gt;= 0, REPT(" ",SOURCE!$S$2-5+4+1-1-LEN(SUBSTITUTE(SUBSTITUTE(TEXT(SOURCE!H1726,"????0"),"  ","")," ",""))), "")&amp;
      SUBSTITUTE(SUBSTITUTE(TEXT(SOURCE!H1726,"????0"),"  ","")," ","")&amp;","&amp; IF(SOURCE!$T$2-3 &gt;= 0, REPT(" ",SOURCE!$T$2-3-5), "")&amp;
      SOURCE!I1726&amp;" | "&amp; IF(SOURCE!$U$2-LEN(SOURCE!I1726) &gt;= 0, REPT(" ",SOURCE!$U$2-LEN(SOURCE!I1726)), "")&amp;
      SOURCE!J1726&amp;      IF(SOURCE!$V$2-LEN(SOURCE!J1726) &gt;= 0, REPT(" ",SOURCE!$V$2-LEN(SOURCE!J1726)), "")&amp;
  " | "&amp; SOURCE!K1726&amp;      IF(SOURCE!$X$2-LEN(SOURCE!K1726) &gt;= 0, REPT(" ",SOURCE!$X$2-LEN(SOURCE!K1726)), "")&amp;
      "},"&amp;IF(SOURCE!L1726&lt;&gt;"",""&amp;SOURCE!L1726,"")
 )
)
)</f>
        <v>/* 1688 */  { fnToPolar,                    NOPARAM/*#JM#*/,             STD_RIGHT_ARROW "POL" STD_SUB_o,               STD_RIGHT_ARROW "P" STD_SUB_o,                 (0 &lt;&lt; TAM_MAX_BITS) |     0, CAT_NONE | SLS_ENABLED   | US_ENABLED  },//JM TEXT &amp; point to function to add POLAR/RECT</v>
      </c>
    </row>
    <row r="1727" spans="1:1">
      <c r="A1727" s="155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",SOURCE!$R$2-LEN(SOURCE!F1727)+2), "")&amp;"("&amp;
      SUBSTITUTE(TEXT(SOURCE!G1727,"??0"),"  ","")&amp;" &lt;&lt; TAM_MAX_BITS) |"&amp; IF(SOURCE!$S$2-3 &gt;= 0, REPT(" ",SOURCE!$S$2-5+4+1-1-LEN(SUBSTITUTE(SUBSTITUTE(TEXT(SOURCE!H1727,"????0"),"  ","")," ",""))), "")&amp;
      SUBSTITUTE(SUBSTITUTE(TEXT(SOURCE!H1727,"????0"),"  ","")," ","")&amp;","&amp; IF(SOURCE!$T$2-3 &gt;= 0, REPT(" ",SOURCE!$T$2-3-5), "")&amp;
      SOURCE!I1727&amp;" | "&amp; IF(SOURCE!$U$2-LEN(SOURCE!I1727) &gt;= 0, REPT(" ",SOURCE!$U$2-LEN(SOURCE!I1727)), "")&amp;
      SOURCE!J1727&amp;      IF(SOURCE!$V$2-LEN(SOURCE!J1727) &gt;= 0, REPT(" ",SOURCE!$V$2-LEN(SOURCE!J1727)), "")&amp;
  " | "&amp; SOURCE!K1727&amp;      IF(SOURCE!$X$2-LEN(SOURCE!K1727) &gt;= 0, REPT(" ",SOURCE!$X$2-LEN(SOURCE!K1727)), "")&amp;
      "},"&amp;IF(SOURCE!L1727&lt;&gt;"",""&amp;SOURCE!L1727,"")
 )
)
)</f>
        <v>/* 1689 */  { fnCvtMultPiToRad,             NOPARAM,                     "M" STD_pi STD_RIGHT_ARROW "R",                "M" STD_pi STD_RIGHT_ARROW "R",                (0 &lt;&lt; TAM_MAX_BITS) |     0, CAT_FNCT | SLS_ENABLED   | US_ENABLED  },</v>
      </c>
    </row>
    <row r="1728" spans="1:1">
      <c r="A1728" s="155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",SOURCE!$R$2-LEN(SOURCE!F1728)+2), "")&amp;"("&amp;
      SUBSTITUTE(TEXT(SOURCE!G1728,"??0"),"  ","")&amp;" &lt;&lt; TAM_MAX_BITS) |"&amp; IF(SOURCE!$S$2-3 &gt;= 0, REPT(" ",SOURCE!$S$2-5+4+1-1-LEN(SUBSTITUTE(SUBSTITUTE(TEXT(SOURCE!H1728,"????0"),"  ","")," ",""))), "")&amp;
      SUBSTITUTE(SUBSTITUTE(TEXT(SOURCE!H1728,"????0"),"  ","")," ","")&amp;","&amp; IF(SOURCE!$T$2-3 &gt;= 0, REPT(" ",SOURCE!$T$2-3-5), "")&amp;
      SOURCE!I1728&amp;" | "&amp; IF(SOURCE!$U$2-LEN(SOURCE!I1728) &gt;= 0, REPT(" ",SOURCE!$U$2-LEN(SOURCE!I1728)), "")&amp;
      SOURCE!J1728&amp;      IF(SOURCE!$V$2-LEN(SOURCE!J1728) &gt;= 0, REPT(" ",SOURCE!$V$2-LEN(SOURCE!J1728)), "")&amp;
  " | "&amp; SOURCE!K1728&amp;      IF(SOURCE!$X$2-LEN(SOURCE!K1728) &gt;= 0, REPT(" ",SOURCE!$X$2-LEN(SOURCE!K1728)), "")&amp;
      "},"&amp;IF(SOURCE!L1728&lt;&gt;"",""&amp;SOURCE!L1728,"")
 )
)
)</f>
        <v>/* 1690 */  { fnCvtRadToMultPi,             NOPARAM,                     "R" STD_RIGHT_ARROW "M" STD_pi,                "R" STD_RIGHT_ARROW "M" STD_pi,                (0 &lt;&lt; TAM_MAX_BITS) |     0, CAT_FNCT | SLS_ENABLED   | US_ENABLED  },</v>
      </c>
    </row>
    <row r="1729" spans="1:1">
      <c r="A1729" s="155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",SOURCE!$R$2-LEN(SOURCE!F1729)+2), "")&amp;"("&amp;
      SUBSTITUTE(TEXT(SOURCE!G1729,"??0"),"  ","")&amp;" &lt;&lt; TAM_MAX_BITS) |"&amp; IF(SOURCE!$S$2-3 &gt;= 0, REPT(" ",SOURCE!$S$2-5+4+1-1-LEN(SUBSTITUTE(SUBSTITUTE(TEXT(SOURCE!H1729,"????0"),"  ","")," ",""))), "")&amp;
      SUBSTITUTE(SUBSTITUTE(TEXT(SOURCE!H1729,"????0"),"  ","")," ","")&amp;","&amp; IF(SOURCE!$T$2-3 &gt;= 0, REPT(" ",SOURCE!$T$2-3-5), "")&amp;
      SOURCE!I1729&amp;" | "&amp; IF(SOURCE!$U$2-LEN(SOURCE!I1729) &gt;= 0, REPT(" ",SOURCE!$U$2-LEN(SOURCE!I1729)), "")&amp;
      SOURCE!J1729&amp;      IF(SOURCE!$V$2-LEN(SOURCE!J1729) &gt;= 0, REPT(" ",SOURCE!$V$2-LEN(SOURCE!J1729)), "")&amp;
  " | "&amp; SOURCE!K1729&amp;      IF(SOURCE!$X$2-LEN(SOURCE!K1729) &gt;= 0, REPT(" ",SOURCE!$X$2-LEN(SOURCE!K1729)), "")&amp;
      "},"&amp;IF(SOURCE!L1729&lt;&gt;"",""&amp;SOURCE!L1729,"")
 )
)
)</f>
        <v>/* 1691 */  { fnToReal,                     NOPARAM,                     STD_RIGHT_ARROW "REAL",                        ".d",                                          (0 &lt;&lt; TAM_MAX_BITS) |     0, CAT_FNCT | SLS_ENABLED   | US_ENABLED  },</v>
      </c>
    </row>
    <row r="1730" spans="1:1">
      <c r="A1730" s="155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",SOURCE!$R$2-LEN(SOURCE!F1730)+2), "")&amp;"("&amp;
      SUBSTITUTE(TEXT(SOURCE!G1730,"??0"),"  ","")&amp;" &lt;&lt; TAM_MAX_BITS) |"&amp; IF(SOURCE!$S$2-3 &gt;= 0, REPT(" ",SOURCE!$S$2-5+4+1-1-LEN(SUBSTITUTE(SUBSTITUTE(TEXT(SOURCE!H1730,"????0"),"  ","")," ",""))), "")&amp;
      SUBSTITUTE(SUBSTITUTE(TEXT(SOURCE!H1730,"????0"),"  ","")," ","")&amp;","&amp; IF(SOURCE!$T$2-3 &gt;= 0, REPT(" ",SOURCE!$T$2-3-5), "")&amp;
      SOURCE!I1730&amp;" | "&amp; IF(SOURCE!$U$2-LEN(SOURCE!I1730) &gt;= 0, REPT(" ",SOURCE!$U$2-LEN(SOURCE!I1730)), "")&amp;
      SOURCE!J1730&amp;      IF(SOURCE!$V$2-LEN(SOURCE!J1730) &gt;= 0, REPT(" ",SOURCE!$V$2-LEN(SOURCE!J1730)), "")&amp;
  " | "&amp; SOURCE!K1730&amp;      IF(SOURCE!$X$2-LEN(SOURCE!K1730) &gt;= 0, REPT(" ",SOURCE!$X$2-LEN(SOURCE!K1730)), "")&amp;
      "},"&amp;IF(SOURCE!L1730&lt;&gt;"",""&amp;SOURCE!L1730,"")
 )
)
)</f>
        <v>/* 1692 */  { fnToRect,                     NOPARAM/*#JM#*/,             STD_RIGHT_ARROW "REC" STD_SUB_o,               "R" STD_LEFT_ARROW STD_SUB_o,                  (0 &lt;&lt; TAM_MAX_BITS) |     0, CAT_NONE | SLS_ENABLED   | US_ENABLED  },//SWAPPED ARROW DIRECTION &amp; JM TEXT &amp; point to function to add POLAR/RECT</v>
      </c>
    </row>
    <row r="1731" spans="1:1">
      <c r="A1731" s="155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",SOURCE!$R$2-LEN(SOURCE!F1731)+2), "")&amp;"("&amp;
      SUBSTITUTE(TEXT(SOURCE!G1731,"??0"),"  ","")&amp;" &lt;&lt; TAM_MAX_BITS) |"&amp; IF(SOURCE!$S$2-3 &gt;= 0, REPT(" ",SOURCE!$S$2-5+4+1-1-LEN(SUBSTITUTE(SUBSTITUTE(TEXT(SOURCE!H1731,"????0"),"  ","")," ",""))), "")&amp;
      SUBSTITUTE(SUBSTITUTE(TEXT(SOURCE!H1731,"????0"),"  ","")," ","")&amp;","&amp; IF(SOURCE!$T$2-3 &gt;= 0, REPT(" ",SOURCE!$T$2-3-5), "")&amp;
      SOURCE!I1731&amp;" | "&amp; IF(SOURCE!$U$2-LEN(SOURCE!I1731) &gt;= 0, REPT(" ",SOURCE!$U$2-LEN(SOURCE!I1731)), "")&amp;
      SOURCE!J1731&amp;      IF(SOURCE!$V$2-LEN(SOURCE!J1731) &gt;= 0, REPT(" ",SOURCE!$V$2-LEN(SOURCE!J1731)), "")&amp;
  " | "&amp; SOURCE!K1731&amp;      IF(SOURCE!$X$2-LEN(SOURCE!K1731) &gt;= 0, REPT(" ",SOURCE!$X$2-LEN(SOURCE!K1731)), "")&amp;
      "},"&amp;IF(SOURCE!L1731&lt;&gt;"",""&amp;SOURCE!L1731,"")
 )
)
)</f>
        <v>/* 1693 */  { fnCvtDegToDms,                NOPARAM,                     "D" STD_RIGHT_ARROW "D.MS",                    "D" STD_RIGHT_ARROW "D.MS",                    (0 &lt;&lt; TAM_MAX_BITS) |     0, CAT_FNCT | SLS_ENABLED   | US_ENABLED  },</v>
      </c>
    </row>
    <row r="1732" spans="1:1">
      <c r="A1732" s="155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",SOURCE!$R$2-LEN(SOURCE!F1732)+2), "")&amp;"("&amp;
      SUBSTITUTE(TEXT(SOURCE!G1732,"??0"),"  ","")&amp;" &lt;&lt; TAM_MAX_BITS) |"&amp; IF(SOURCE!$S$2-3 &gt;= 0, REPT(" ",SOURCE!$S$2-5+4+1-1-LEN(SUBSTITUTE(SUBSTITUTE(TEXT(SOURCE!H1732,"????0"),"  ","")," ",""))), "")&amp;
      SUBSTITUTE(SUBSTITUTE(TEXT(SOURCE!H1732,"????0"),"  ","")," ","")&amp;","&amp; IF(SOURCE!$T$2-3 &gt;= 0, REPT(" ",SOURCE!$T$2-3-5), "")&amp;
      SOURCE!I1732&amp;" | "&amp; IF(SOURCE!$U$2-LEN(SOURCE!I1732) &gt;= 0, REPT(" ",SOURCE!$U$2-LEN(SOURCE!I1732)), "")&amp;
      SOURCE!J1732&amp;      IF(SOURCE!$V$2-LEN(SOURCE!J1732) &gt;= 0, REPT(" ",SOURCE!$V$2-LEN(SOURCE!J1732)), "")&amp;
  " | "&amp; SOURCE!K1732&amp;      IF(SOURCE!$X$2-LEN(SOURCE!K1732) &gt;= 0, REPT(" ",SOURCE!$X$2-LEN(SOURCE!K1732)), "")&amp;
      "},"&amp;IF(SOURCE!L1732&lt;&gt;"",""&amp;SOURCE!L1732,"")
 )
)
)</f>
        <v>/* 1694 */  { fnShuffle,                    TM_SHUFFLE,                  STD_LEFT_RIGHT_ARROWS,                         STD_LEFT_RIGHT_ARROWS,                         (0 &lt;&lt; TAM_MAX_BITS) |     0, CAT_FNCT | SLS_ENABLED   | US_ENABLED  },</v>
      </c>
    </row>
    <row r="1733" spans="1:1">
      <c r="A1733" s="155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",SOURCE!$R$2-LEN(SOURCE!F1733)+2), "")&amp;"("&amp;
      SUBSTITUTE(TEXT(SOURCE!G1733,"??0"),"  ","")&amp;" &lt;&lt; TAM_MAX_BITS) |"&amp; IF(SOURCE!$S$2-3 &gt;= 0, REPT(" ",SOURCE!$S$2-5+4+1-1-LEN(SUBSTITUTE(SUBSTITUTE(TEXT(SOURCE!H1733,"????0"),"  ","")," ",""))), "")&amp;
      SUBSTITUTE(SUBSTITUTE(TEXT(SOURCE!H1733,"????0"),"  ","")," ","")&amp;","&amp; IF(SOURCE!$T$2-3 &gt;= 0, REPT(" ",SOURCE!$T$2-3-5), "")&amp;
      SOURCE!I1733&amp;" | "&amp; IF(SOURCE!$U$2-LEN(SOURCE!I1733) &gt;= 0, REPT(" ",SOURCE!$U$2-LEN(SOURCE!I1733)), "")&amp;
      SOURCE!J1733&amp;      IF(SOURCE!$V$2-LEN(SOURCE!J1733) &gt;= 0, REPT(" ",SOURCE!$V$2-LEN(SOURCE!J1733)), "")&amp;
  " | "&amp; SOURCE!K1733&amp;      IF(SOURCE!$X$2-LEN(SOURCE!K1733) &gt;= 0, REPT(" ",SOURCE!$X$2-LEN(SOURCE!K1733)), "")&amp;
      "},"&amp;IF(SOURCE!L1733&lt;&gt;"",""&amp;SOURCE!L1733,"")
 )
)
)</f>
        <v>/* 1695 */  { fnPercent,                    NOPARAM,                     "%",                                           "%",                                           (0 &lt;&lt; TAM_MAX_BITS) |     0, CAT_FNCT | SLS_ENABLED   | US_ENABLED  },</v>
      </c>
    </row>
    <row r="1734" spans="1:1">
      <c r="A1734" s="155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",SOURCE!$R$2-LEN(SOURCE!F1734)+2), "")&amp;"("&amp;
      SUBSTITUTE(TEXT(SOURCE!G1734,"??0"),"  ","")&amp;" &lt;&lt; TAM_MAX_BITS) |"&amp; IF(SOURCE!$S$2-3 &gt;= 0, REPT(" ",SOURCE!$S$2-5+4+1-1-LEN(SUBSTITUTE(SUBSTITUTE(TEXT(SOURCE!H1734,"????0"),"  ","")," ",""))), "")&amp;
      SUBSTITUTE(SUBSTITUTE(TEXT(SOURCE!H1734,"????0"),"  ","")," ","")&amp;","&amp; IF(SOURCE!$T$2-3 &gt;= 0, REPT(" ",SOURCE!$T$2-3-5), "")&amp;
      SOURCE!I1734&amp;" | "&amp; IF(SOURCE!$U$2-LEN(SOURCE!I1734) &gt;= 0, REPT(" ",SOURCE!$U$2-LEN(SOURCE!I1734)), "")&amp;
      SOURCE!J1734&amp;      IF(SOURCE!$V$2-LEN(SOURCE!J1734) &gt;= 0, REPT(" ",SOURCE!$V$2-LEN(SOURCE!J1734)), "")&amp;
  " | "&amp; SOURCE!K1734&amp;      IF(SOURCE!$X$2-LEN(SOURCE!K1734) &gt;= 0, REPT(" ",SOURCE!$X$2-LEN(SOURCE!K1734)), "")&amp;
      "},"&amp;IF(SOURCE!L1734&lt;&gt;"",""&amp;SOURCE!L1734,"")
 )
)
)</f>
        <v>/* 1696 */  { fnPercentMRR,                 NOPARAM,                     "%MRR",                                        "%MRR",                                        (0 &lt;&lt; TAM_MAX_BITS) |     0, CAT_FNCT | SLS_ENABLED   | US_ENABLED  },</v>
      </c>
    </row>
    <row r="1735" spans="1:1">
      <c r="A1735" s="155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",SOURCE!$R$2-LEN(SOURCE!F1735)+2), "")&amp;"("&amp;
      SUBSTITUTE(TEXT(SOURCE!G1735,"??0"),"  ","")&amp;" &lt;&lt; TAM_MAX_BITS) |"&amp; IF(SOURCE!$S$2-3 &gt;= 0, REPT(" ",SOURCE!$S$2-5+4+1-1-LEN(SUBSTITUTE(SUBSTITUTE(TEXT(SOURCE!H1735,"????0"),"  ","")," ",""))), "")&amp;
      SUBSTITUTE(SUBSTITUTE(TEXT(SOURCE!H1735,"????0"),"  ","")," ","")&amp;","&amp; IF(SOURCE!$T$2-3 &gt;= 0, REPT(" ",SOURCE!$T$2-3-5), "")&amp;
      SOURCE!I1735&amp;" | "&amp; IF(SOURCE!$U$2-LEN(SOURCE!I1735) &gt;= 0, REPT(" ",SOURCE!$U$2-LEN(SOURCE!I1735)), "")&amp;
      SOURCE!J1735&amp;      IF(SOURCE!$V$2-LEN(SOURCE!J1735) &gt;= 0, REPT(" ",SOURCE!$V$2-LEN(SOURCE!J1735)), "")&amp;
  " | "&amp; SOURCE!K1735&amp;      IF(SOURCE!$X$2-LEN(SOURCE!K1735) &gt;= 0, REPT(" ",SOURCE!$X$2-LEN(SOURCE!K1735)), "")&amp;
      "},"&amp;IF(SOURCE!L1735&lt;&gt;"",""&amp;SOURCE!L1735,"")
 )
)
)</f>
        <v>/* 1697 */  { fnPercentT,                   NOPARAM,                     "%T",                                          "%T",                                          (0 &lt;&lt; TAM_MAX_BITS) |     0, CAT_FNCT | SLS_ENABLED   | US_ENABLED  },</v>
      </c>
    </row>
    <row r="1736" spans="1:1">
      <c r="A1736" s="155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",SOURCE!$R$2-LEN(SOURCE!F1736)+2), "")&amp;"("&amp;
      SUBSTITUTE(TEXT(SOURCE!G1736,"??0"),"  ","")&amp;" &lt;&lt; TAM_MAX_BITS) |"&amp; IF(SOURCE!$S$2-3 &gt;= 0, REPT(" ",SOURCE!$S$2-5+4+1-1-LEN(SUBSTITUTE(SUBSTITUTE(TEXT(SOURCE!H1736,"????0"),"  ","")," ",""))), "")&amp;
      SUBSTITUTE(SUBSTITUTE(TEXT(SOURCE!H1736,"????0"),"  ","")," ","")&amp;","&amp; IF(SOURCE!$T$2-3 &gt;= 0, REPT(" ",SOURCE!$T$2-3-5), "")&amp;
      SOURCE!I1736&amp;" | "&amp; IF(SOURCE!$U$2-LEN(SOURCE!I1736) &gt;= 0, REPT(" ",SOURCE!$U$2-LEN(SOURCE!I1736)), "")&amp;
      SOURCE!J1736&amp;      IF(SOURCE!$V$2-LEN(SOURCE!J1736) &gt;= 0, REPT(" ",SOURCE!$V$2-LEN(SOURCE!J1736)), "")&amp;
  " | "&amp; SOURCE!K1736&amp;      IF(SOURCE!$X$2-LEN(SOURCE!K1736) &gt;= 0, REPT(" ",SOURCE!$X$2-LEN(SOURCE!K1736)), "")&amp;
      "},"&amp;IF(SOURCE!L1736&lt;&gt;"",""&amp;SOURCE!L1736,"")
 )
)
)</f>
        <v>/* 1698 */  { fnPercentSigma,               NOPARAM,                     "%" STD_SIGMA,                                 "%" STD_SIGMA,                                 (0 &lt;&lt; TAM_MAX_BITS) |     0, CAT_FNCT | SLS_ENABLED   | US_ENABLED  },</v>
      </c>
    </row>
    <row r="1737" spans="1:1">
      <c r="A1737" s="155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",SOURCE!$R$2-LEN(SOURCE!F1737)+2), "")&amp;"("&amp;
      SUBSTITUTE(TEXT(SOURCE!G1737,"??0"),"  ","")&amp;" &lt;&lt; TAM_MAX_BITS) |"&amp; IF(SOURCE!$S$2-3 &gt;= 0, REPT(" ",SOURCE!$S$2-5+4+1-1-LEN(SUBSTITUTE(SUBSTITUTE(TEXT(SOURCE!H1737,"????0"),"  ","")," ",""))), "")&amp;
      SUBSTITUTE(SUBSTITUTE(TEXT(SOURCE!H1737,"????0"),"  ","")," ","")&amp;","&amp; IF(SOURCE!$T$2-3 &gt;= 0, REPT(" ",SOURCE!$T$2-3-5), "")&amp;
      SOURCE!I1737&amp;" | "&amp; IF(SOURCE!$U$2-LEN(SOURCE!I1737) &gt;= 0, REPT(" ",SOURCE!$U$2-LEN(SOURCE!I1737)), "")&amp;
      SOURCE!J1737&amp;      IF(SOURCE!$V$2-LEN(SOURCE!J1737) &gt;= 0, REPT(" ",SOURCE!$V$2-LEN(SOURCE!J1737)), "")&amp;
  " | "&amp; SOURCE!K1737&amp;      IF(SOURCE!$X$2-LEN(SOURCE!K1737) &gt;= 0, REPT(" ",SOURCE!$X$2-LEN(SOURCE!K1737)), "")&amp;
      "},"&amp;IF(SOURCE!L1737&lt;&gt;"",""&amp;SOURCE!L1737,"")
 )
)
)</f>
        <v>/* 1699 */  { fnPercentPlusMG,              NOPARAM,                     "%+MG",                                        "%+MG",                                        (0 &lt;&lt; TAM_MAX_BITS) |     0, CAT_FNCT | SLS_ENABLED   | US_ENABLED  },</v>
      </c>
    </row>
    <row r="1738" spans="1:1">
      <c r="A1738" s="155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",SOURCE!$R$2-LEN(SOURCE!F1738)+2), "")&amp;"("&amp;
      SUBSTITUTE(TEXT(SOURCE!G1738,"??0"),"  ","")&amp;" &lt;&lt; TAM_MAX_BITS) |"&amp; IF(SOURCE!$S$2-3 &gt;= 0, REPT(" ",SOURCE!$S$2-5+4+1-1-LEN(SUBSTITUTE(SUBSTITUTE(TEXT(SOURCE!H1738,"????0"),"  ","")," ",""))), "")&amp;
      SUBSTITUTE(SUBSTITUTE(TEXT(SOURCE!H1738,"????0"),"  ","")," ","")&amp;","&amp; IF(SOURCE!$T$2-3 &gt;= 0, REPT(" ",SOURCE!$T$2-3-5), "")&amp;
      SOURCE!I1738&amp;" | "&amp; IF(SOURCE!$U$2-LEN(SOURCE!I1738) &gt;= 0, REPT(" ",SOURCE!$U$2-LEN(SOURCE!I1738)), "")&amp;
      SOURCE!J1738&amp;      IF(SOURCE!$V$2-LEN(SOURCE!J1738) &gt;= 0, REPT(" ",SOURCE!$V$2-LEN(SOURCE!J1738)), "")&amp;
  " | "&amp; SOURCE!K1738&amp;      IF(SOURCE!$X$2-LEN(SOURCE!K1738) &gt;= 0, REPT(" ",SOURCE!$X$2-LEN(SOURCE!K1738)), "")&amp;
      "},"&amp;IF(SOURCE!L1738&lt;&gt;"",""&amp;SOURCE!L1738,"")
 )
)
)</f>
        <v>/* 1700 */  { itemToBeCoded,                NOPARAM,                     STD_INTEGRAL,                                  STD_INTEGRAL,                                  (0 &lt;&lt; TAM_MAX_BITS) |     0, CAT_FNCT | SLS_ENABLED   | US_ENABLED  },</v>
      </c>
    </row>
    <row r="1739" spans="1:1">
      <c r="A1739" s="155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",SOURCE!$R$2-LEN(SOURCE!F1739)+2), "")&amp;"("&amp;
      SUBSTITUTE(TEXT(SOURCE!G1739,"??0"),"  ","")&amp;" &lt;&lt; TAM_MAX_BITS) |"&amp; IF(SOURCE!$S$2-3 &gt;= 0, REPT(" ",SOURCE!$S$2-5+4+1-1-LEN(SUBSTITUTE(SUBSTITUTE(TEXT(SOURCE!H1739,"????0"),"  ","")," ",""))), "")&amp;
      SUBSTITUTE(SUBSTITUTE(TEXT(SOURCE!H1739,"????0"),"  ","")," ","")&amp;","&amp; IF(SOURCE!$T$2-3 &gt;= 0, REPT(" ",SOURCE!$T$2-3-5), "")&amp;
      SOURCE!I1739&amp;" | "&amp; IF(SOURCE!$U$2-LEN(SOURCE!I1739) &gt;= 0, REPT(" ",SOURCE!$U$2-LEN(SOURCE!I1739)), "")&amp;
      SOURCE!J1739&amp;      IF(SOURCE!$V$2-LEN(SOURCE!J1739) &gt;= 0, REPT(" ",SOURCE!$V$2-LEN(SOURCE!J1739)), "")&amp;
  " | "&amp; SOURCE!K1739&amp;      IF(SOURCE!$X$2-LEN(SOURCE!K1739) &gt;= 0, REPT(" ",SOURCE!$X$2-LEN(SOURCE!K1739)), "")&amp;
      "},"&amp;IF(SOURCE!L1739&lt;&gt;"",""&amp;SOURCE!L1739,"")
 )
)
)</f>
        <v>/* 1701 */  { fnExpMod,                     NOPARAM,                     "^MOD",                                        "^MOD",                                        (0 &lt;&lt; TAM_MAX_BITS) |     0, CAT_FNCT | SLS_ENABLED   | US_ENABLED  },</v>
      </c>
    </row>
    <row r="1740" spans="1:1">
      <c r="A1740" s="155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",SOURCE!$R$2-LEN(SOURCE!F1740)+2), "")&amp;"("&amp;
      SUBSTITUTE(TEXT(SOURCE!G1740,"??0"),"  ","")&amp;" &lt;&lt; TAM_MAX_BITS) |"&amp; IF(SOURCE!$S$2-3 &gt;= 0, REPT(" ",SOURCE!$S$2-5+4+1-1-LEN(SUBSTITUTE(SUBSTITUTE(TEXT(SOURCE!H1740,"????0"),"  ","")," ",""))), "")&amp;
      SUBSTITUTE(SUBSTITUTE(TEXT(SOURCE!H1740,"????0"),"  ","")," ","")&amp;","&amp; IF(SOURCE!$T$2-3 &gt;= 0, REPT(" ",SOURCE!$T$2-3-5), "")&amp;
      SOURCE!I1740&amp;" | "&amp; IF(SOURCE!$U$2-LEN(SOURCE!I1740) &gt;= 0, REPT(" ",SOURCE!$U$2-LEN(SOURCE!I1740)), "")&amp;
      SOURCE!J1740&amp;      IF(SOURCE!$V$2-LEN(SOURCE!J1740) &gt;= 0, REPT(" ",SOURCE!$V$2-LEN(SOURCE!J1740)), "")&amp;
  " | "&amp; SOURCE!K1740&amp;      IF(SOURCE!$X$2-LEN(SOURCE!K1740) &gt;= 0, REPT(" ",SOURCE!$X$2-LEN(SOURCE!K1740)), "")&amp;
      "},"&amp;IF(SOURCE!L1740&lt;&gt;"",""&amp;SOURCE!L1740,"")
 )
)
)</f>
        <v>/* 1702 */  { fnDeterminant,                NOPARAM,                     "|M|",                                         "|M|",                                         (0 &lt;&lt; TAM_MAX_BITS) |     0, CAT_FNCT | SLS_ENABLED   | US_ENABLED  },</v>
      </c>
    </row>
    <row r="1741" spans="1:1">
      <c r="A1741" s="155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",SOURCE!$R$2-LEN(SOURCE!F1741)+2), "")&amp;"("&amp;
      SUBSTITUTE(TEXT(SOURCE!G1741,"??0"),"  ","")&amp;" &lt;&lt; TAM_MAX_BITS) |"&amp; IF(SOURCE!$S$2-3 &gt;= 0, REPT(" ",SOURCE!$S$2-5+4+1-1-LEN(SUBSTITUTE(SUBSTITUTE(TEXT(SOURCE!H1741,"????0"),"  ","")," ",""))), "")&amp;
      SUBSTITUTE(SUBSTITUTE(TEXT(SOURCE!H1741,"????0"),"  ","")," ","")&amp;","&amp; IF(SOURCE!$T$2-3 &gt;= 0, REPT(" ",SOURCE!$T$2-3-5), "")&amp;
      SOURCE!I1741&amp;" | "&amp; IF(SOURCE!$U$2-LEN(SOURCE!I1741) &gt;= 0, REPT(" ",SOURCE!$U$2-LEN(SOURCE!I1741)), "")&amp;
      SOURCE!J1741&amp;      IF(SOURCE!$V$2-LEN(SOURCE!J1741) &gt;= 0, REPT(" ",SOURCE!$V$2-LEN(SOURCE!J1741)), "")&amp;
  " | "&amp; SOURCE!K1741&amp;      IF(SOURCE!$X$2-LEN(SOURCE!K1741) &gt;= 0, REPT(" ",SOURCE!$X$2-LEN(SOURCE!K1741)), "")&amp;
      "},"&amp;IF(SOURCE!L1741&lt;&gt;"",""&amp;SOURCE!L1741,"")
 )
)
)</f>
        <v>/* 1703 */  { fnParallel,                   NOPARAM/*#JM#*/,             "|" STD_SPACE_3_PER_EM "|",                    "|" STD_SPACE_3_PER_EM "|",                    (0 &lt;&lt; TAM_MAX_BITS) |     0, CAT_FNCT | SLS_ENABLED   | US_ENABLED  },//JM</v>
      </c>
    </row>
    <row r="1742" spans="1:1">
      <c r="A1742" s="155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",SOURCE!$R$2-LEN(SOURCE!F1742)+2), "")&amp;"("&amp;
      SUBSTITUTE(TEXT(SOURCE!G1742,"??0"),"  ","")&amp;" &lt;&lt; TAM_MAX_BITS) |"&amp; IF(SOURCE!$S$2-3 &gt;= 0, REPT(" ",SOURCE!$S$2-5+4+1-1-LEN(SUBSTITUTE(SUBSTITUTE(TEXT(SOURCE!H1742,"????0"),"  ","")," ",""))), "")&amp;
      SUBSTITUTE(SUBSTITUTE(TEXT(SOURCE!H1742,"????0"),"  ","")," ","")&amp;","&amp; IF(SOURCE!$T$2-3 &gt;= 0, REPT(" ",SOURCE!$T$2-3-5), "")&amp;
      SOURCE!I1742&amp;" | "&amp; IF(SOURCE!$U$2-LEN(SOURCE!I1742) &gt;= 0, REPT(" ",SOURCE!$U$2-LEN(SOURCE!I1742)), "")&amp;
      SOURCE!J1742&amp;      IF(SOURCE!$V$2-LEN(SOURCE!J1742) &gt;= 0, REPT(" ",SOURCE!$V$2-LEN(SOURCE!J1742)), "")&amp;
  " | "&amp; SOURCE!K1742&amp;      IF(SOURCE!$X$2-LEN(SOURCE!K1742) &gt;= 0, REPT(" ",SOURCE!$X$2-LEN(SOURCE!K1742)), "")&amp;
      "},"&amp;IF(SOURCE!L1742&lt;&gt;"",""&amp;SOURCE!L1742,"")
 )
)
)</f>
        <v>/* 1704 */  { fnTranspose,                  NOPARAM,                     "[M]" STD_SUP_T,                               "[M]" STD_SUP_T,                               (0 &lt;&lt; TAM_MAX_BITS) |     0, CAT_FNCT | SLS_ENABLED   | US_ENABLED  },</v>
      </c>
    </row>
    <row r="1743" spans="1:1">
      <c r="A1743" s="155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",SOURCE!$R$2-LEN(SOURCE!F1743)+2), "")&amp;"("&amp;
      SUBSTITUTE(TEXT(SOURCE!G1743,"??0"),"  ","")&amp;" &lt;&lt; TAM_MAX_BITS) |"&amp; IF(SOURCE!$S$2-3 &gt;= 0, REPT(" ",SOURCE!$S$2-5+4+1-1-LEN(SUBSTITUTE(SUBSTITUTE(TEXT(SOURCE!H1743,"????0"),"  ","")," ",""))), "")&amp;
      SUBSTITUTE(SUBSTITUTE(TEXT(SOURCE!H1743,"????0"),"  ","")," ","")&amp;","&amp; IF(SOURCE!$T$2-3 &gt;= 0, REPT(" ",SOURCE!$T$2-3-5), "")&amp;
      SOURCE!I1743&amp;" | "&amp; IF(SOURCE!$U$2-LEN(SOURCE!I1743) &gt;= 0, REPT(" ",SOURCE!$U$2-LEN(SOURCE!I1743)), "")&amp;
      SOURCE!J1743&amp;      IF(SOURCE!$V$2-LEN(SOURCE!J1743) &gt;= 0, REPT(" ",SOURCE!$V$2-LEN(SOURCE!J1743)), "")&amp;
  " | "&amp; SOURCE!K1743&amp;      IF(SOURCE!$X$2-LEN(SOURCE!K1743) &gt;= 0, REPT(" ",SOURCE!$X$2-LEN(SOURCE!K1743)), "")&amp;
      "},"&amp;IF(SOURCE!L1743&lt;&gt;"",""&amp;SOURCE!L1743,"")
 )
)
)</f>
        <v>/* 1705 */  { fnInvertMatrix,               NOPARAM,                     "[M]" STD_SUP_MINUS_1,                         "[M]" STD_SUP_MINUS_1,                         (0 &lt;&lt; TAM_MAX_BITS) |     0, CAT_FNCT | SLS_ENABLED   | US_ENABLED  },</v>
      </c>
    </row>
    <row r="1744" spans="1:1">
      <c r="A1744" s="155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",SOURCE!$R$2-LEN(SOURCE!F1744)+2), "")&amp;"("&amp;
      SUBSTITUTE(TEXT(SOURCE!G1744,"??0"),"  ","")&amp;" &lt;&lt; TAM_MAX_BITS) |"&amp; IF(SOURCE!$S$2-3 &gt;= 0, REPT(" ",SOURCE!$S$2-5+4+1-1-LEN(SUBSTITUTE(SUBSTITUTE(TEXT(SOURCE!H1744,"????0"),"  ","")," ",""))), "")&amp;
      SUBSTITUTE(SUBSTITUTE(TEXT(SOURCE!H1744,"????0"),"  ","")," ","")&amp;","&amp; IF(SOURCE!$T$2-3 &gt;= 0, REPT(" ",SOURCE!$T$2-3-5), "")&amp;
      SOURCE!I1744&amp;" | "&amp; IF(SOURCE!$U$2-LEN(SOURCE!I1744) &gt;= 0, REPT(" ",SOURCE!$U$2-LEN(SOURCE!I1744)), "")&amp;
      SOURCE!J1744&amp;      IF(SOURCE!$V$2-LEN(SOURCE!J1744) &gt;= 0, REPT(" ",SOURCE!$V$2-LEN(SOURCE!J1744)), "")&amp;
  " | "&amp; SOURCE!K1744&amp;      IF(SOURCE!$X$2-LEN(SOURCE!K1744) &gt;= 0, REPT(" ",SOURCE!$X$2-LEN(SOURCE!K1744)), "")&amp;
      "},"&amp;IF(SOURCE!L1744&lt;&gt;"",""&amp;SOURCE!L1744,"")
 )
)
)</f>
        <v>/* 1706 */  { fnArg_all,                    NOPARAM/*#JM#*/,             STD_MEASURED_ANGLE,                            STD_MEASURED_ANGLE,                            (0 &lt;&lt; TAM_MAX_BITS) |     0, CAT_FNCT | SLS_ENABLED   | US_ENABLED  },</v>
      </c>
    </row>
    <row r="1745" spans="1:1">
      <c r="A1745" s="155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",SOURCE!$R$2-LEN(SOURCE!F1745)+2), "")&amp;"("&amp;
      SUBSTITUTE(TEXT(SOURCE!G1745,"??0"),"  ","")&amp;" &lt;&lt; TAM_MAX_BITS) |"&amp; IF(SOURCE!$S$2-3 &gt;= 0, REPT(" ",SOURCE!$S$2-5+4+1-1-LEN(SUBSTITUTE(SUBSTITUTE(TEXT(SOURCE!H1745,"????0"),"  ","")," ",""))), "")&amp;
      SUBSTITUTE(SUBSTITUTE(TEXT(SOURCE!H1745,"????0"),"  ","")," ","")&amp;","&amp; IF(SOURCE!$T$2-3 &gt;= 0, REPT(" ",SOURCE!$T$2-3-5), "")&amp;
      SOURCE!I1745&amp;" | "&amp; IF(SOURCE!$U$2-LEN(SOURCE!I1745) &gt;= 0, REPT(" ",SOURCE!$U$2-LEN(SOURCE!I1745)), "")&amp;
      SOURCE!J1745&amp;      IF(SOURCE!$V$2-LEN(SOURCE!J1745) &gt;= 0, REPT(" ",SOURCE!$V$2-LEN(SOURCE!J1745)), "")&amp;
  " | "&amp; SOURCE!K1745&amp;      IF(SOURCE!$X$2-LEN(SOURCE!K1745) &gt;= 0, REPT(" ",SOURCE!$X$2-LEN(SOURCE!K1745)), "")&amp;
      "},"&amp;IF(SOURCE!L1745&lt;&gt;"",""&amp;SOURCE!L1745,"")
 )
)
)</f>
        <v>/* 1707 */  { fnCvtToCurrentAngularMode,    amMultPi,                    "MUL" STD_pi STD_RIGHT_ARROW,                  "MUL" STD_pi STD_RIGHT_ARROW,                  (0 &lt;&lt; TAM_MAX_BITS) |     0, CAT_FNCT | SLS_ENABLED   | US_ENABLED  },</v>
      </c>
    </row>
    <row r="1746" spans="1:1">
      <c r="A1746" s="155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",SOURCE!$R$2-LEN(SOURCE!F1746)+2), "")&amp;"("&amp;
      SUBSTITUTE(TEXT(SOURCE!G1746,"??0"),"  ","")&amp;" &lt;&lt; TAM_MAX_BITS) |"&amp; IF(SOURCE!$S$2-3 &gt;= 0, REPT(" ",SOURCE!$S$2-5+4+1-1-LEN(SUBSTITUTE(SUBSTITUTE(TEXT(SOURCE!H1746,"????0"),"  ","")," ",""))), "")&amp;
      SUBSTITUTE(SUBSTITUTE(TEXT(SOURCE!H1746,"????0"),"  ","")," ","")&amp;","&amp; IF(SOURCE!$T$2-3 &gt;= 0, REPT(" ",SOURCE!$T$2-3-5), "")&amp;
      SOURCE!I1746&amp;" | "&amp; IF(SOURCE!$U$2-LEN(SOURCE!I1746) &gt;= 0, REPT(" ",SOURCE!$U$2-LEN(SOURCE!I1746)), "")&amp;
      SOURCE!J1746&amp;      IF(SOURCE!$V$2-LEN(SOURCE!J1746) &gt;= 0, REPT(" ",SOURCE!$V$2-LEN(SOURCE!J1746)), "")&amp;
  " | "&amp; SOURCE!K1746&amp;      IF(SOURCE!$X$2-LEN(SOURCE!K1746) &gt;= 0, REPT(" ",SOURCE!$X$2-LEN(SOURCE!K1746)), "")&amp;
      "},"&amp;IF(SOURCE!L1746&lt;&gt;"",""&amp;SOURCE!L1746,"")
 )
)
)</f>
        <v>/* 1708 */  { itemToBeCoded,                NOPARAM,                     STD_PRINTER "ADV",                             STD_PRINTER "ADV",                             (0 &lt;&lt; TAM_MAX_BITS) |     0, CAT_FNCT | SLS_ENABLED   | US_ENABLED  },</v>
      </c>
    </row>
    <row r="1747" spans="1:1">
      <c r="A1747" s="155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",SOURCE!$R$2-LEN(SOURCE!F1747)+2), "")&amp;"("&amp;
      SUBSTITUTE(TEXT(SOURCE!G1747,"??0"),"  ","")&amp;" &lt;&lt; TAM_MAX_BITS) |"&amp; IF(SOURCE!$S$2-3 &gt;= 0, REPT(" ",SOURCE!$S$2-5+4+1-1-LEN(SUBSTITUTE(SUBSTITUTE(TEXT(SOURCE!H1747,"????0"),"  ","")," ",""))), "")&amp;
      SUBSTITUTE(SUBSTITUTE(TEXT(SOURCE!H1747,"????0"),"  ","")," ","")&amp;","&amp; IF(SOURCE!$T$2-3 &gt;= 0, REPT(" ",SOURCE!$T$2-3-5), "")&amp;
      SOURCE!I1747&amp;" | "&amp; IF(SOURCE!$U$2-LEN(SOURCE!I1747) &gt;= 0, REPT(" ",SOURCE!$U$2-LEN(SOURCE!I1747)), "")&amp;
      SOURCE!J1747&amp;      IF(SOURCE!$V$2-LEN(SOURCE!J1747) &gt;= 0, REPT(" ",SOURCE!$V$2-LEN(SOURCE!J1747)), "")&amp;
  " | "&amp; SOURCE!K1747&amp;      IF(SOURCE!$X$2-LEN(SOURCE!K1747) &gt;= 0, REPT(" ",SOURCE!$X$2-LEN(SOURCE!K1747)), "")&amp;
      "},"&amp;IF(SOURCE!L1747&lt;&gt;"",""&amp;SOURCE!L1747,"")
 )
)
)</f>
        <v>/* 1709 */  { itemToBeCoded,                NOPARAM,                     STD_PRINTER "CHAR",                            STD_PRINTER "CHAR",                            (0 &lt;&lt; TAM_MAX_BITS) |     0, CAT_FNCT | SLS_ENABLED   | US_ENABLED  },</v>
      </c>
    </row>
    <row r="1748" spans="1:1">
      <c r="A1748" s="155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",SOURCE!$R$2-LEN(SOURCE!F1748)+2), "")&amp;"("&amp;
      SUBSTITUTE(TEXT(SOURCE!G1748,"??0"),"  ","")&amp;" &lt;&lt; TAM_MAX_BITS) |"&amp; IF(SOURCE!$S$2-3 &gt;= 0, REPT(" ",SOURCE!$S$2-5+4+1-1-LEN(SUBSTITUTE(SUBSTITUTE(TEXT(SOURCE!H1748,"????0"),"  ","")," ",""))), "")&amp;
      SUBSTITUTE(SUBSTITUTE(TEXT(SOURCE!H1748,"????0"),"  ","")," ","")&amp;","&amp; IF(SOURCE!$T$2-3 &gt;= 0, REPT(" ",SOURCE!$T$2-3-5), "")&amp;
      SOURCE!I1748&amp;" | "&amp; IF(SOURCE!$U$2-LEN(SOURCE!I1748) &gt;= 0, REPT(" ",SOURCE!$U$2-LEN(SOURCE!I1748)), "")&amp;
      SOURCE!J1748&amp;      IF(SOURCE!$V$2-LEN(SOURCE!J1748) &gt;= 0, REPT(" ",SOURCE!$V$2-LEN(SOURCE!J1748)), "")&amp;
  " | "&amp; SOURCE!K1748&amp;      IF(SOURCE!$X$2-LEN(SOURCE!K1748) &gt;= 0, REPT(" ",SOURCE!$X$2-LEN(SOURCE!K1748)), "")&amp;
      "},"&amp;IF(SOURCE!L1748&lt;&gt;"",""&amp;SOURCE!L1748,"")
 )
)
)</f>
        <v>/* 1710 */  { itemToBeCoded,                NOPARAM,                     STD_PRINTER "DLAY",                            STD_PRINTER "DLAY",                            (0 &lt;&lt; TAM_MAX_BITS) |     0, CAT_FNCT | SLS_ENABLED   | US_ENABLED  },</v>
      </c>
    </row>
    <row r="1749" spans="1:1">
      <c r="A1749" s="155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",SOURCE!$R$2-LEN(SOURCE!F1749)+2), "")&amp;"("&amp;
      SUBSTITUTE(TEXT(SOURCE!G1749,"??0"),"  ","")&amp;" &lt;&lt; TAM_MAX_BITS) |"&amp; IF(SOURCE!$S$2-3 &gt;= 0, REPT(" ",SOURCE!$S$2-5+4+1-1-LEN(SUBSTITUTE(SUBSTITUTE(TEXT(SOURCE!H1749,"????0"),"  ","")," ",""))), "")&amp;
      SUBSTITUTE(SUBSTITUTE(TEXT(SOURCE!H1749,"????0"),"  ","")," ","")&amp;","&amp; IF(SOURCE!$T$2-3 &gt;= 0, REPT(" ",SOURCE!$T$2-3-5), "")&amp;
      SOURCE!I1749&amp;" | "&amp; IF(SOURCE!$U$2-LEN(SOURCE!I1749) &gt;= 0, REPT(" ",SOURCE!$U$2-LEN(SOURCE!I1749)), "")&amp;
      SOURCE!J1749&amp;      IF(SOURCE!$V$2-LEN(SOURCE!J1749) &gt;= 0, REPT(" ",SOURCE!$V$2-LEN(SOURCE!J1749)), "")&amp;
  " | "&amp; SOURCE!K1749&amp;      IF(SOURCE!$X$2-LEN(SOURCE!K1749) &gt;= 0, REPT(" ",SOURCE!$X$2-LEN(SOURCE!K1749)), "")&amp;
      "},"&amp;IF(SOURCE!L1749&lt;&gt;"",""&amp;SOURCE!L1749,"")
 )
)
)</f>
        <v>/* 1711 */  { itemToBeCoded,                NOPARAM,                     STD_PRINTER "LCD",                             STD_PRINTER "LCD",                             (0 &lt;&lt; TAM_MAX_BITS) |     0, CAT_FNCT | SLS_ENABLED   | US_ENABLED  },</v>
      </c>
    </row>
    <row r="1750" spans="1:1">
      <c r="A1750" s="155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",SOURCE!$R$2-LEN(SOURCE!F1750)+2), "")&amp;"("&amp;
      SUBSTITUTE(TEXT(SOURCE!G1750,"??0"),"  ","")&amp;" &lt;&lt; TAM_MAX_BITS) |"&amp; IF(SOURCE!$S$2-3 &gt;= 0, REPT(" ",SOURCE!$S$2-5+4+1-1-LEN(SUBSTITUTE(SUBSTITUTE(TEXT(SOURCE!H1750,"????0"),"  ","")," ",""))), "")&amp;
      SUBSTITUTE(SUBSTITUTE(TEXT(SOURCE!H1750,"????0"),"  ","")," ","")&amp;","&amp; IF(SOURCE!$T$2-3 &gt;= 0, REPT(" ",SOURCE!$T$2-3-5), "")&amp;
      SOURCE!I1750&amp;" | "&amp; IF(SOURCE!$U$2-LEN(SOURCE!I1750) &gt;= 0, REPT(" ",SOURCE!$U$2-LEN(SOURCE!I1750)), "")&amp;
      SOURCE!J1750&amp;      IF(SOURCE!$V$2-LEN(SOURCE!J1750) &gt;= 0, REPT(" ",SOURCE!$V$2-LEN(SOURCE!J1750)), "")&amp;
  " | "&amp; SOURCE!K1750&amp;      IF(SOURCE!$X$2-LEN(SOURCE!K1750) &gt;= 0, REPT(" ",SOURCE!$X$2-LEN(SOURCE!K1750)), "")&amp;
      "},"&amp;IF(SOURCE!L1750&lt;&gt;"",""&amp;SOURCE!L1750,"")
 )
)
)</f>
        <v>/* 1712 */  { itemToBeCoded,                NOPARAM,                     STD_PRINTER "MODE",                            STD_PRINTER "MODE",                            (0 &lt;&lt; TAM_MAX_BITS) |     0, CAT_FNCT | SLS_ENABLED   | US_ENABLED  },</v>
      </c>
    </row>
    <row r="1751" spans="1:1">
      <c r="A1751" s="155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",SOURCE!$R$2-LEN(SOURCE!F1751)+2), "")&amp;"("&amp;
      SUBSTITUTE(TEXT(SOURCE!G1751,"??0"),"  ","")&amp;" &lt;&lt; TAM_MAX_BITS) |"&amp; IF(SOURCE!$S$2-3 &gt;= 0, REPT(" ",SOURCE!$S$2-5+4+1-1-LEN(SUBSTITUTE(SUBSTITUTE(TEXT(SOURCE!H1751,"????0"),"  ","")," ",""))), "")&amp;
      SUBSTITUTE(SUBSTITUTE(TEXT(SOURCE!H1751,"????0"),"  ","")," ","")&amp;","&amp; IF(SOURCE!$T$2-3 &gt;= 0, REPT(" ",SOURCE!$T$2-3-5), "")&amp;
      SOURCE!I1751&amp;" | "&amp; IF(SOURCE!$U$2-LEN(SOURCE!I1751) &gt;= 0, REPT(" ",SOURCE!$U$2-LEN(SOURCE!I1751)), "")&amp;
      SOURCE!J1751&amp;      IF(SOURCE!$V$2-LEN(SOURCE!J1751) &gt;= 0, REPT(" ",SOURCE!$V$2-LEN(SOURCE!J1751)), "")&amp;
  " | "&amp; SOURCE!K1751&amp;      IF(SOURCE!$X$2-LEN(SOURCE!K1751) &gt;= 0, REPT(" ",SOURCE!$X$2-LEN(SOURCE!K1751)), "")&amp;
      "},"&amp;IF(SOURCE!L1751&lt;&gt;"",""&amp;SOURCE!L1751,"")
 )
)
)</f>
        <v>/* 1713 */  { itemToBeCoded,                NOPARAM,                     STD_PRINTER "PROG",                            STD_PRINTER "PROG",                            (0 &lt;&lt; TAM_MAX_BITS) |     0, CAT_FNCT | SLS_ENABLED   | US_ENABLED  },</v>
      </c>
    </row>
    <row r="1752" spans="1:1">
      <c r="A1752" s="155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",SOURCE!$R$2-LEN(SOURCE!F1752)+2), "")&amp;"("&amp;
      SUBSTITUTE(TEXT(SOURCE!G1752,"??0"),"  ","")&amp;" &lt;&lt; TAM_MAX_BITS) |"&amp; IF(SOURCE!$S$2-3 &gt;= 0, REPT(" ",SOURCE!$S$2-5+4+1-1-LEN(SUBSTITUTE(SUBSTITUTE(TEXT(SOURCE!H1752,"????0"),"  ","")," ",""))), "")&amp;
      SUBSTITUTE(SUBSTITUTE(TEXT(SOURCE!H1752,"????0"),"  ","")," ","")&amp;","&amp; IF(SOURCE!$T$2-3 &gt;= 0, REPT(" ",SOURCE!$T$2-3-5), "")&amp;
      SOURCE!I1752&amp;" | "&amp; IF(SOURCE!$U$2-LEN(SOURCE!I1752) &gt;= 0, REPT(" ",SOURCE!$U$2-LEN(SOURCE!I1752)), "")&amp;
      SOURCE!J1752&amp;      IF(SOURCE!$V$2-LEN(SOURCE!J1752) &gt;= 0, REPT(" ",SOURCE!$V$2-LEN(SOURCE!J1752)), "")&amp;
  " | "&amp; SOURCE!K1752&amp;      IF(SOURCE!$X$2-LEN(SOURCE!K1752) &gt;= 0, REPT(" ",SOURCE!$X$2-LEN(SOURCE!K1752)), "")&amp;
      "},"&amp;IF(SOURCE!L1752&lt;&gt;"",""&amp;SOURCE!L1752,"")
 )
)
)</f>
        <v>/* 1714 */  { itemToBeCoded,                NOPARAM,                     STD_PRINTER "r",                               STD_PRINTER "r",                               (0 &lt;&lt; TAM_MAX_BITS) |     0, CAT_FNCT | SLS_ENABLED   | US_ENABLED  },</v>
      </c>
    </row>
    <row r="1753" spans="1:1">
      <c r="A1753" s="155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",SOURCE!$R$2-LEN(SOURCE!F1753)+2), "")&amp;"("&amp;
      SUBSTITUTE(TEXT(SOURCE!G1753,"??0"),"  ","")&amp;" &lt;&lt; TAM_MAX_BITS) |"&amp; IF(SOURCE!$S$2-3 &gt;= 0, REPT(" ",SOURCE!$S$2-5+4+1-1-LEN(SUBSTITUTE(SUBSTITUTE(TEXT(SOURCE!H1753,"????0"),"  ","")," ",""))), "")&amp;
      SUBSTITUTE(SUBSTITUTE(TEXT(SOURCE!H1753,"????0"),"  ","")," ","")&amp;","&amp; IF(SOURCE!$T$2-3 &gt;= 0, REPT(" ",SOURCE!$T$2-3-5), "")&amp;
      SOURCE!I1753&amp;" | "&amp; IF(SOURCE!$U$2-LEN(SOURCE!I1753) &gt;= 0, REPT(" ",SOURCE!$U$2-LEN(SOURCE!I1753)), "")&amp;
      SOURCE!J1753&amp;      IF(SOURCE!$V$2-LEN(SOURCE!J1753) &gt;= 0, REPT(" ",SOURCE!$V$2-LEN(SOURCE!J1753)), "")&amp;
  " | "&amp; SOURCE!K1753&amp;      IF(SOURCE!$X$2-LEN(SOURCE!K1753) &gt;= 0, REPT(" ",SOURCE!$X$2-LEN(SOURCE!K1753)), "")&amp;
      "},"&amp;IF(SOURCE!L1753&lt;&gt;"",""&amp;SOURCE!L1753,"")
 )
)
)</f>
        <v>/* 1715 */  { itemToBeCoded,                NOPARAM,                     STD_PRINTER "REGS",                            STD_PRINTER "REGS",                            (0 &lt;&lt; TAM_MAX_BITS) |     0, CAT_FNCT | SLS_ENABLED   | US_ENABLED  },</v>
      </c>
    </row>
    <row r="1754" spans="1:1">
      <c r="A1754" s="155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",SOURCE!$R$2-LEN(SOURCE!F1754)+2), "")&amp;"("&amp;
      SUBSTITUTE(TEXT(SOURCE!G1754,"??0"),"  ","")&amp;" &lt;&lt; TAM_MAX_BITS) |"&amp; IF(SOURCE!$S$2-3 &gt;= 0, REPT(" ",SOURCE!$S$2-5+4+1-1-LEN(SUBSTITUTE(SUBSTITUTE(TEXT(SOURCE!H1754,"????0"),"  ","")," ",""))), "")&amp;
      SUBSTITUTE(SUBSTITUTE(TEXT(SOURCE!H1754,"????0"),"  ","")," ","")&amp;","&amp; IF(SOURCE!$T$2-3 &gt;= 0, REPT(" ",SOURCE!$T$2-3-5), "")&amp;
      SOURCE!I1754&amp;" | "&amp; IF(SOURCE!$U$2-LEN(SOURCE!I1754) &gt;= 0, REPT(" ",SOURCE!$U$2-LEN(SOURCE!I1754)), "")&amp;
      SOURCE!J1754&amp;      IF(SOURCE!$V$2-LEN(SOURCE!J1754) &gt;= 0, REPT(" ",SOURCE!$V$2-LEN(SOURCE!J1754)), "")&amp;
  " | "&amp; SOURCE!K1754&amp;      IF(SOURCE!$X$2-LEN(SOURCE!K1754) &gt;= 0, REPT(" ",SOURCE!$X$2-LEN(SOURCE!K1754)), "")&amp;
      "},"&amp;IF(SOURCE!L1754&lt;&gt;"",""&amp;SOURCE!L1754,"")
 )
)
)</f>
        <v>/* 1716 */  { fnP_All_Regs,                 1              /*#JM#*/,     STD_PRINTER "STK",                             STD_PRINTER "STK",                             (0 &lt;&lt; TAM_MAX_BITS) |     0, CAT_FNCT | SLS_ENABLED   | US_ENABLED  },</v>
      </c>
    </row>
    <row r="1755" spans="1:1">
      <c r="A1755" s="155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",SOURCE!$R$2-LEN(SOURCE!F1755)+2), "")&amp;"("&amp;
      SUBSTITUTE(TEXT(SOURCE!G1755,"??0"),"  ","")&amp;" &lt;&lt; TAM_MAX_BITS) |"&amp; IF(SOURCE!$S$2-3 &gt;= 0, REPT(" ",SOURCE!$S$2-5+4+1-1-LEN(SUBSTITUTE(SUBSTITUTE(TEXT(SOURCE!H1755,"????0"),"  ","")," ",""))), "")&amp;
      SUBSTITUTE(SUBSTITUTE(TEXT(SOURCE!H1755,"????0"),"  ","")," ","")&amp;","&amp; IF(SOURCE!$T$2-3 &gt;= 0, REPT(" ",SOURCE!$T$2-3-5), "")&amp;
      SOURCE!I1755&amp;" | "&amp; IF(SOURCE!$U$2-LEN(SOURCE!I1755) &gt;= 0, REPT(" ",SOURCE!$U$2-LEN(SOURCE!I1755)), "")&amp;
      SOURCE!J1755&amp;      IF(SOURCE!$V$2-LEN(SOURCE!J1755) &gt;= 0, REPT(" ",SOURCE!$V$2-LEN(SOURCE!J1755)), "")&amp;
  " | "&amp; SOURCE!K1755&amp;      IF(SOURCE!$X$2-LEN(SOURCE!K1755) &gt;= 0, REPT(" ",SOURCE!$X$2-LEN(SOURCE!K1755)), "")&amp;
      "},"&amp;IF(SOURCE!L1755&lt;&gt;"",""&amp;SOURCE!L1755,"")
 )
)
)</f>
        <v>/* 1717 */  { itemToBeCoded,                NOPARAM,                     STD_PRINTER "TAB",                             STD_PRINTER "TAB",                             (0 &lt;&lt; TAM_MAX_BITS) |     0, CAT_FNCT | SLS_ENABLED   | US_ENABLED  },</v>
      </c>
    </row>
    <row r="1756" spans="1:1">
      <c r="A1756" s="155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",SOURCE!$R$2-LEN(SOURCE!F1756)+2), "")&amp;"("&amp;
      SUBSTITUTE(TEXT(SOURCE!G1756,"??0"),"  ","")&amp;" &lt;&lt; TAM_MAX_BITS) |"&amp; IF(SOURCE!$S$2-3 &gt;= 0, REPT(" ",SOURCE!$S$2-5+4+1-1-LEN(SUBSTITUTE(SUBSTITUTE(TEXT(SOURCE!H1756,"????0"),"  ","")," ",""))), "")&amp;
      SUBSTITUTE(SUBSTITUTE(TEXT(SOURCE!H1756,"????0"),"  ","")," ","")&amp;","&amp; IF(SOURCE!$T$2-3 &gt;= 0, REPT(" ",SOURCE!$T$2-3-5), "")&amp;
      SOURCE!I1756&amp;" | "&amp; IF(SOURCE!$U$2-LEN(SOURCE!I1756) &gt;= 0, REPT(" ",SOURCE!$U$2-LEN(SOURCE!I1756)), "")&amp;
      SOURCE!J1756&amp;      IF(SOURCE!$V$2-LEN(SOURCE!J1756) &gt;= 0, REPT(" ",SOURCE!$V$2-LEN(SOURCE!J1756)), "")&amp;
  " | "&amp; SOURCE!K1756&amp;      IF(SOURCE!$X$2-LEN(SOURCE!K1756) &gt;= 0, REPT(" ",SOURCE!$X$2-LEN(SOURCE!K1756)), "")&amp;
      "},"&amp;IF(SOURCE!L1756&lt;&gt;"",""&amp;SOURCE!L1756,"")
 )
)
)</f>
        <v>/* 1718 */  { itemToBeCoded,                NOPARAM,                     STD_PRINTER "USER",                            STD_PRINTER "USER",                            (0 &lt;&lt; TAM_MAX_BITS) |     0, CAT_FNCT | SLS_ENABLED   | US_ENABLED  },</v>
      </c>
    </row>
    <row r="1757" spans="1:1">
      <c r="A1757" s="155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",SOURCE!$R$2-LEN(SOURCE!F1757)+2), "")&amp;"("&amp;
      SUBSTITUTE(TEXT(SOURCE!G1757,"??0"),"  ","")&amp;" &lt;&lt; TAM_MAX_BITS) |"&amp; IF(SOURCE!$S$2-3 &gt;= 0, REPT(" ",SOURCE!$S$2-5+4+1-1-LEN(SUBSTITUTE(SUBSTITUTE(TEXT(SOURCE!H1757,"????0"),"  ","")," ",""))), "")&amp;
      SUBSTITUTE(SUBSTITUTE(TEXT(SOURCE!H1757,"????0"),"  ","")," ","")&amp;","&amp; IF(SOURCE!$T$2-3 &gt;= 0, REPT(" ",SOURCE!$T$2-3-5), "")&amp;
      SOURCE!I1757&amp;" | "&amp; IF(SOURCE!$U$2-LEN(SOURCE!I1757) &gt;= 0, REPT(" ",SOURCE!$U$2-LEN(SOURCE!I1757)), "")&amp;
      SOURCE!J1757&amp;      IF(SOURCE!$V$2-LEN(SOURCE!J1757) &gt;= 0, REPT(" ",SOURCE!$V$2-LEN(SOURCE!J1757)), "")&amp;
  " | "&amp; SOURCE!K1757&amp;      IF(SOURCE!$X$2-LEN(SOURCE!K1757) &gt;= 0, REPT(" ",SOURCE!$X$2-LEN(SOURCE!K1757)), "")&amp;
      "},"&amp;IF(SOURCE!L1757&lt;&gt;"",""&amp;SOURCE!L1757,"")
 )
)
)</f>
        <v>/* 1719 */  { itemToBeCoded,                NOPARAM,                     STD_PRINTER "WIDTH",                           STD_PRINTER "WIDTH",                           (0 &lt;&lt; TAM_MAX_BITS) |     0, CAT_FNCT | SLS_ENABLED   | US_ENABLED  },</v>
      </c>
    </row>
    <row r="1758" spans="1:1">
      <c r="A1758" s="155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",SOURCE!$R$2-LEN(SOURCE!F1758)+2), "")&amp;"("&amp;
      SUBSTITUTE(TEXT(SOURCE!G1758,"??0"),"  ","")&amp;" &lt;&lt; TAM_MAX_BITS) |"&amp; IF(SOURCE!$S$2-3 &gt;= 0, REPT(" ",SOURCE!$S$2-5+4+1-1-LEN(SUBSTITUTE(SUBSTITUTE(TEXT(SOURCE!H1758,"????0"),"  ","")," ",""))), "")&amp;
      SUBSTITUTE(SUBSTITUTE(TEXT(SOURCE!H1758,"????0"),"  ","")," ","")&amp;","&amp; IF(SOURCE!$T$2-3 &gt;= 0, REPT(" ",SOURCE!$T$2-3-5), "")&amp;
      SOURCE!I1758&amp;" | "&amp; IF(SOURCE!$U$2-LEN(SOURCE!I1758) &gt;= 0, REPT(" ",SOURCE!$U$2-LEN(SOURCE!I1758)), "")&amp;
      SOURCE!J1758&amp;      IF(SOURCE!$V$2-LEN(SOURCE!J1758) &gt;= 0, REPT(" ",SOURCE!$V$2-LEN(SOURCE!J1758)), "")&amp;
  " | "&amp; SOURCE!K1758&amp;      IF(SOURCE!$X$2-LEN(SOURCE!K1758) &gt;= 0, REPT(" ",SOURCE!$X$2-LEN(SOURCE!K1758)), "")&amp;
      "},"&amp;IF(SOURCE!L1758&lt;&gt;"",""&amp;SOURCE!L1758,"")
 )
)
)</f>
        <v>/* 1720 */  { itemToBeCoded,                NOPARAM,                     STD_PRINTER STD_SIGMA,                         STD_PRINTER STD_SIGMA,                         (0 &lt;&lt; TAM_MAX_BITS) |     0, CAT_FNCT | SLS_ENABLED   | US_ENABLED  },</v>
      </c>
    </row>
    <row r="1759" spans="1:1">
      <c r="A1759" s="155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",SOURCE!$R$2-LEN(SOURCE!F1759)+2), "")&amp;"("&amp;
      SUBSTITUTE(TEXT(SOURCE!G1759,"??0"),"  ","")&amp;" &lt;&lt; TAM_MAX_BITS) |"&amp; IF(SOURCE!$S$2-3 &gt;= 0, REPT(" ",SOURCE!$S$2-5+4+1-1-LEN(SUBSTITUTE(SUBSTITUTE(TEXT(SOURCE!H1759,"????0"),"  ","")," ",""))), "")&amp;
      SUBSTITUTE(SUBSTITUTE(TEXT(SOURCE!H1759,"????0"),"  ","")," ","")&amp;","&amp; IF(SOURCE!$T$2-3 &gt;= 0, REPT(" ",SOURCE!$T$2-3-5), "")&amp;
      SOURCE!I1759&amp;" | "&amp; IF(SOURCE!$U$2-LEN(SOURCE!I1759) &gt;= 0, REPT(" ",SOURCE!$U$2-LEN(SOURCE!I1759)), "")&amp;
      SOURCE!J1759&amp;      IF(SOURCE!$V$2-LEN(SOURCE!J1759) &gt;= 0, REPT(" ",SOURCE!$V$2-LEN(SOURCE!J1759)), "")&amp;
  " | "&amp; SOURCE!K1759&amp;      IF(SOURCE!$X$2-LEN(SOURCE!K1759) &gt;= 0, REPT(" ",SOURCE!$X$2-LEN(SOURCE!K1759)), "")&amp;
      "},"&amp;IF(SOURCE!L1759&lt;&gt;"",""&amp;SOURCE!L1759,"")
 )
)
)</f>
        <v>/* 1721 */  { itemToBeCoded,                NOPARAM,                     STD_PRINTER "#",                               STD_PRINTER "#",                               (0 &lt;&lt; TAM_MAX_BITS) |     0, CAT_FNCT | SLS_ENABLED   | US_ENABLED  },</v>
      </c>
    </row>
    <row r="1760" spans="1:1">
      <c r="A1760" s="155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",SOURCE!$R$2-LEN(SOURCE!F1760)+2), "")&amp;"("&amp;
      SUBSTITUTE(TEXT(SOURCE!G1760,"??0"),"  ","")&amp;" &lt;&lt; TAM_MAX_BITS) |"&amp; IF(SOURCE!$S$2-3 &gt;= 0, REPT(" ",SOURCE!$S$2-5+4+1-1-LEN(SUBSTITUTE(SUBSTITUTE(TEXT(SOURCE!H1760,"????0"),"  ","")," ",""))), "")&amp;
      SUBSTITUTE(SUBSTITUTE(TEXT(SOURCE!H1760,"????0"),"  ","")," ","")&amp;","&amp; IF(SOURCE!$T$2-3 &gt;= 0, REPT(" ",SOURCE!$T$2-3-5), "")&amp;
      SOURCE!I1760&amp;" | "&amp; IF(SOURCE!$U$2-LEN(SOURCE!I1760) &gt;= 0, REPT(" ",SOURCE!$U$2-LEN(SOURCE!I1760)), "")&amp;
      SOURCE!J1760&amp;      IF(SOURCE!$V$2-LEN(SOURCE!J1760) &gt;= 0, REPT(" ",SOURCE!$V$2-LEN(SOURCE!J1760)), "")&amp;
  " | "&amp; SOURCE!K1760&amp;      IF(SOURCE!$X$2-LEN(SOURCE!K1760) &gt;= 0, REPT(" ",SOURCE!$X$2-LEN(SOURCE!K1760)), "")&amp;
      "},"&amp;IF(SOURCE!L1760&lt;&gt;"",""&amp;SOURCE!L1760,"")
 )
)
)</f>
        <v/>
      </c>
    </row>
    <row r="1761" spans="1:1">
      <c r="A1761" s="155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",SOURCE!$R$2-LEN(SOURCE!F1761)+2), "")&amp;"("&amp;
      SUBSTITUTE(TEXT(SOURCE!G1761,"??0"),"  ","")&amp;" &lt;&lt; TAM_MAX_BITS) |"&amp; IF(SOURCE!$S$2-3 &gt;= 0, REPT(" ",SOURCE!$S$2-5+4+1-1-LEN(SUBSTITUTE(SUBSTITUTE(TEXT(SOURCE!H1761,"????0"),"  ","")," ",""))), "")&amp;
      SUBSTITUTE(SUBSTITUTE(TEXT(SOURCE!H1761,"????0"),"  ","")," ","")&amp;","&amp; IF(SOURCE!$T$2-3 &gt;= 0, REPT(" ",SOURCE!$T$2-3-5), "")&amp;
      SOURCE!I1761&amp;" | "&amp; IF(SOURCE!$U$2-LEN(SOURCE!I1761) &gt;= 0, REPT(" ",SOURCE!$U$2-LEN(SOURCE!I1761)), "")&amp;
      SOURCE!J1761&amp;      IF(SOURCE!$V$2-LEN(SOURCE!J1761) &gt;= 0, REPT(" ",SOURCE!$V$2-LEN(SOURCE!J1761)), "")&amp;
  " | "&amp; SOURCE!K1761&amp;      IF(SOURCE!$X$2-LEN(SOURCE!K1761) &gt;= 0, REPT(" ",SOURCE!$X$2-LEN(SOURCE!K1761)), "")&amp;
      "},"&amp;IF(SOURCE!L1761&lt;&gt;"",""&amp;SOURCE!L1761,"")
 )
)
)</f>
        <v>/* 1722 */  { fontBrowser,                  NOPARAM,                     "FBR",                                         "FBR",                                         (0 &lt;&lt; TAM_MAX_BITS) |     0, CAT_FNCT | SLS_ENABLED   | US_UNCHANGED}, // Font browser</v>
      </c>
    </row>
    <row r="1762" spans="1:1">
      <c r="A1762" s="155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",SOURCE!$R$2-LEN(SOURCE!F1762)+2), "")&amp;"("&amp;
      SUBSTITUTE(TEXT(SOURCE!G1762,"??0"),"  ","")&amp;" &lt;&lt; TAM_MAX_BITS) |"&amp; IF(SOURCE!$S$2-3 &gt;= 0, REPT(" ",SOURCE!$S$2-5+4+1-1-LEN(SUBSTITUTE(SUBSTITUTE(TEXT(SOURCE!H1762,"????0"),"  ","")," ",""))), "")&amp;
      SUBSTITUTE(SUBSTITUTE(TEXT(SOURCE!H1762,"????0"),"  ","")," ","")&amp;","&amp; IF(SOURCE!$T$2-3 &gt;= 0, REPT(" ",SOURCE!$T$2-3-5), "")&amp;
      SOURCE!I1762&amp;" | "&amp; IF(SOURCE!$U$2-LEN(SOURCE!I1762) &gt;= 0, REPT(" ",SOURCE!$U$2-LEN(SOURCE!I1762)), "")&amp;
      SOURCE!J1762&amp;      IF(SOURCE!$V$2-LEN(SOURCE!J1762) &gt;= 0, REPT(" ",SOURCE!$V$2-LEN(SOURCE!J1762)), "")&amp;
  " | "&amp; SOURCE!K1762&amp;      IF(SOURCE!$X$2-LEN(SOURCE!K1762) &gt;= 0, REPT(" ",SOURCE!$X$2-LEN(SOURCE!K1762)), "")&amp;
      "},"&amp;IF(SOURCE!L1762&lt;&gt;"",""&amp;SOURCE!L1762,"")
 )
)
)</f>
        <v/>
      </c>
    </row>
    <row r="1763" spans="1:1">
      <c r="A1763" s="155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",SOURCE!$R$2-LEN(SOURCE!F1763)+2), "")&amp;"("&amp;
      SUBSTITUTE(TEXT(SOURCE!G1763,"??0"),"  ","")&amp;" &lt;&lt; TAM_MAX_BITS) |"&amp; IF(SOURCE!$S$2-3 &gt;= 0, REPT(" ",SOURCE!$S$2-5+4+1-1-LEN(SUBSTITUTE(SUBSTITUTE(TEXT(SOURCE!H1763,"????0"),"  ","")," ",""))), "")&amp;
      SUBSTITUTE(SUBSTITUTE(TEXT(SOURCE!H1763,"????0"),"  ","")," ","")&amp;","&amp; IF(SOURCE!$T$2-3 &gt;= 0, REPT(" ",SOURCE!$T$2-3-5), "")&amp;
      SOURCE!I1763&amp;" | "&amp; IF(SOURCE!$U$2-LEN(SOURCE!I1763) &gt;= 0, REPT(" ",SOURCE!$U$2-LEN(SOURCE!I1763)), "")&amp;
      SOURCE!J1763&amp;      IF(SOURCE!$V$2-LEN(SOURCE!J1763) &gt;= 0, REPT(" ",SOURCE!$V$2-LEN(SOURCE!J1763)), "")&amp;
  " | "&amp; SOURCE!K1763&amp;      IF(SOURCE!$X$2-LEN(SOURCE!K1763) &gt;= 0, REPT(" ",SOURCE!$X$2-LEN(SOURCE!K1763)), "")&amp;
      "},"&amp;IF(SOURCE!L1763&lt;&gt;"",""&amp;SOURCE!L1763,"")
 )
)
)</f>
        <v>/* 1723 */  { fnUndo,                       NOPARAM,                     "UNDO",                                        STD_UNDO,                                      (0 &lt;&lt; TAM_MAX_BITS) |     0, CAT_FNCT | SLS_UNCHANGED | US_UNCHANGED},</v>
      </c>
    </row>
    <row r="1764" spans="1:1">
      <c r="A1764" s="155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",SOURCE!$R$2-LEN(SOURCE!F1764)+2), "")&amp;"("&amp;
      SUBSTITUTE(TEXT(SOURCE!G1764,"??0"),"  ","")&amp;" &lt;&lt; TAM_MAX_BITS) |"&amp; IF(SOURCE!$S$2-3 &gt;= 0, REPT(" ",SOURCE!$S$2-5+4+1-1-LEN(SUBSTITUTE(SUBSTITUTE(TEXT(SOURCE!H1764,"????0"),"  ","")," ",""))), "")&amp;
      SUBSTITUTE(SUBSTITUTE(TEXT(SOURCE!H1764,"????0"),"  ","")," ","")&amp;","&amp; IF(SOURCE!$T$2-3 &gt;= 0, REPT(" ",SOURCE!$T$2-3-5), "")&amp;
      SOURCE!I1764&amp;" | "&amp; IF(SOURCE!$U$2-LEN(SOURCE!I1764) &gt;= 0, REPT(" ",SOURCE!$U$2-LEN(SOURCE!I1764)), "")&amp;
      SOURCE!J1764&amp;      IF(SOURCE!$V$2-LEN(SOURCE!J1764) &gt;= 0, REPT(" ",SOURCE!$V$2-LEN(SOURCE!J1764)), "")&amp;
  " | "&amp; SOURCE!K1764&amp;      IF(SOURCE!$X$2-LEN(SOURCE!K1764) &gt;= 0, REPT(" ",SOURCE!$X$2-LEN(SOURCE!K1764)), "")&amp;
      "},"&amp;IF(SOURCE!L1764&lt;&gt;"",""&amp;SOURCE!L1764,"")
 )
)
)</f>
        <v>/* 1724 */  { fnPem,                        NOPARAM/*#JM#*/,             "PRGM",                                        "PRGM",                                        (0 &lt;&lt; TAM_MAX_BITS) |     0, CAT_NONE | SLS_ENABLED   | US_CANCEL   },//JM Change P/R to PRGM</v>
      </c>
    </row>
    <row r="1765" spans="1:1">
      <c r="A1765" s="155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",SOURCE!$R$2-LEN(SOURCE!F1765)+2), "")&amp;"("&amp;
      SUBSTITUTE(TEXT(SOURCE!G1765,"??0"),"  ","")&amp;" &lt;&lt; TAM_MAX_BITS) |"&amp; IF(SOURCE!$S$2-3 &gt;= 0, REPT(" ",SOURCE!$S$2-5+4+1-1-LEN(SUBSTITUTE(SUBSTITUTE(TEXT(SOURCE!H1765,"????0"),"  ","")," ",""))), "")&amp;
      SUBSTITUTE(SUBSTITUTE(TEXT(SOURCE!H1765,"????0"),"  ","")," ","")&amp;","&amp; IF(SOURCE!$T$2-3 &gt;= 0, REPT(" ",SOURCE!$T$2-3-5), "")&amp;
      SOURCE!I1765&amp;" | "&amp; IF(SOURCE!$U$2-LEN(SOURCE!I1765) &gt;= 0, REPT(" ",SOURCE!$U$2-LEN(SOURCE!I1765)), "")&amp;
      SOURCE!J1765&amp;      IF(SOURCE!$V$2-LEN(SOURCE!J1765) &gt;= 0, REPT(" ",SOURCE!$V$2-LEN(SOURCE!J1765)), "")&amp;
  " | "&amp; SOURCE!K1765&amp;      IF(SOURCE!$X$2-LEN(SOURCE!K1765) &gt;= 0, REPT(" ",SOURCE!$X$2-LEN(SOURCE!K1765)), "")&amp;
      "},"&amp;IF(SOURCE!L1765&lt;&gt;"",""&amp;SOURCE!L1765,"")
 )
)
)</f>
        <v>/* 1725 */  { itemToBeCoded,                NOPARAM,                     "R/S",                                         "R/S",                                         (0 &lt;&lt; TAM_MAX_BITS) |     0, CAT_NONE | SLS_ENABLED   | US_UNCHANGED},</v>
      </c>
    </row>
    <row r="1766" spans="1:1">
      <c r="A1766" s="155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",SOURCE!$R$2-LEN(SOURCE!F1766)+2), "")&amp;"("&amp;
      SUBSTITUTE(TEXT(SOURCE!G1766,"??0"),"  ","")&amp;" &lt;&lt; TAM_MAX_BITS) |"&amp; IF(SOURCE!$S$2-3 &gt;= 0, REPT(" ",SOURCE!$S$2-5+4+1-1-LEN(SUBSTITUTE(SUBSTITUTE(TEXT(SOURCE!H1766,"????0"),"  ","")," ",""))), "")&amp;
      SUBSTITUTE(SUBSTITUTE(TEXT(SOURCE!H1766,"????0"),"  ","")," ","")&amp;","&amp; IF(SOURCE!$T$2-3 &gt;= 0, REPT(" ",SOURCE!$T$2-3-5), "")&amp;
      SOURCE!I1766&amp;" | "&amp; IF(SOURCE!$U$2-LEN(SOURCE!I1766) &gt;= 0, REPT(" ",SOURCE!$U$2-LEN(SOURCE!I1766)), "")&amp;
      SOURCE!J1766&amp;      IF(SOURCE!$V$2-LEN(SOURCE!J1766) &gt;= 0, REPT(" ",SOURCE!$V$2-LEN(SOURCE!J1766)), "")&amp;
  " | "&amp; SOURCE!K1766&amp;      IF(SOURCE!$X$2-LEN(SOURCE!K1766) &gt;= 0, REPT(" ",SOURCE!$X$2-LEN(SOURCE!K1766)), "")&amp;
      "},"&amp;IF(SOURCE!L1766&lt;&gt;"",""&amp;SOURCE!L1766,"")
 )
)
)</f>
        <v>/* 1726 */  { fnEllipticK,                  NOPARAM,                     "K(m)",                                        "K(m)",                                        (0 &lt;&lt; TAM_MAX_BITS) |     0, CAT_FNCT | SLS_ENABLED   | US_ENABLED  },</v>
      </c>
    </row>
    <row r="1767" spans="1:1">
      <c r="A1767" s="155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",SOURCE!$R$2-LEN(SOURCE!F1767)+2), "")&amp;"("&amp;
      SUBSTITUTE(TEXT(SOURCE!G1767,"??0"),"  ","")&amp;" &lt;&lt; TAM_MAX_BITS) |"&amp; IF(SOURCE!$S$2-3 &gt;= 0, REPT(" ",SOURCE!$S$2-5+4+1-1-LEN(SUBSTITUTE(SUBSTITUTE(TEXT(SOURCE!H1767,"????0"),"  ","")," ",""))), "")&amp;
      SUBSTITUTE(SUBSTITUTE(TEXT(SOURCE!H1767,"????0"),"  ","")," ","")&amp;","&amp; IF(SOURCE!$T$2-3 &gt;= 0, REPT(" ",SOURCE!$T$2-3-5), "")&amp;
      SOURCE!I1767&amp;" | "&amp; IF(SOURCE!$U$2-LEN(SOURCE!I1767) &gt;= 0, REPT(" ",SOURCE!$U$2-LEN(SOURCE!I1767)), "")&amp;
      SOURCE!J1767&amp;      IF(SOURCE!$V$2-LEN(SOURCE!J1767) &gt;= 0, REPT(" ",SOURCE!$V$2-LEN(SOURCE!J1767)), "")&amp;
  " | "&amp; SOURCE!K1767&amp;      IF(SOURCE!$X$2-LEN(SOURCE!K1767) &gt;= 0, REPT(" ",SOURCE!$X$2-LEN(SOURCE!K1767)), "")&amp;
      "},"&amp;IF(SOURCE!L1767&lt;&gt;"",""&amp;SOURCE!L1767,"")
 )
)
)</f>
        <v>/* 1727 */  { fnEllipticE,                  NOPARAM,                     "E(m)",                                        "E(m)",                                        (0 &lt;&lt; TAM_MAX_BITS) |     0, CAT_FNCT | SLS_ENABLED   | US_ENABLED  },</v>
      </c>
    </row>
    <row r="1768" spans="1:1">
      <c r="A1768" s="155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",SOURCE!$R$2-LEN(SOURCE!F1768)+2), "")&amp;"("&amp;
      SUBSTITUTE(TEXT(SOURCE!G1768,"??0"),"  ","")&amp;" &lt;&lt; TAM_MAX_BITS) |"&amp; IF(SOURCE!$S$2-3 &gt;= 0, REPT(" ",SOURCE!$S$2-5+4+1-1-LEN(SUBSTITUTE(SUBSTITUTE(TEXT(SOURCE!H1768,"????0"),"  ","")," ",""))), "")&amp;
      SUBSTITUTE(SUBSTITUTE(TEXT(SOURCE!H1768,"????0"),"  ","")," ","")&amp;","&amp; IF(SOURCE!$T$2-3 &gt;= 0, REPT(" ",SOURCE!$T$2-3-5), "")&amp;
      SOURCE!I1768&amp;" | "&amp; IF(SOURCE!$U$2-LEN(SOURCE!I1768) &gt;= 0, REPT(" ",SOURCE!$U$2-LEN(SOURCE!I1768)), "")&amp;
      SOURCE!J1768&amp;      IF(SOURCE!$V$2-LEN(SOURCE!J1768) &gt;= 0, REPT(" ",SOURCE!$V$2-LEN(SOURCE!J1768)), "")&amp;
  " | "&amp; SOURCE!K1768&amp;      IF(SOURCE!$X$2-LEN(SOURCE!K1768) &gt;= 0, REPT(" ",SOURCE!$X$2-LEN(SOURCE!K1768)), "")&amp;
      "},"&amp;IF(SOURCE!L1768&lt;&gt;"",""&amp;SOURCE!L1768,"")
 )
)
)</f>
        <v>/* 1728 */  { fnEllipticPi,                 NOPARAM,                     STD_PI "(n,m)",                                STD_PI "(n,m)",                                (0 &lt;&lt; TAM_MAX_BITS) |     0, CAT_FNCT | SLS_ENABLED   | US_ENABLED  },</v>
      </c>
    </row>
    <row r="1769" spans="1:1">
      <c r="A1769" s="155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",SOURCE!$R$2-LEN(SOURCE!F1769)+2), "")&amp;"("&amp;
      SUBSTITUTE(TEXT(SOURCE!G1769,"??0"),"  ","")&amp;" &lt;&lt; TAM_MAX_BITS) |"&amp; IF(SOURCE!$S$2-3 &gt;= 0, REPT(" ",SOURCE!$S$2-5+4+1-1-LEN(SUBSTITUTE(SUBSTITUTE(TEXT(SOURCE!H1769,"????0"),"  ","")," ",""))), "")&amp;
      SUBSTITUTE(SUBSTITUTE(TEXT(SOURCE!H1769,"????0"),"  ","")," ","")&amp;","&amp; IF(SOURCE!$T$2-3 &gt;= 0, REPT(" ",SOURCE!$T$2-3-5), "")&amp;
      SOURCE!I1769&amp;" | "&amp; IF(SOURCE!$U$2-LEN(SOURCE!I1769) &gt;= 0, REPT(" ",SOURCE!$U$2-LEN(SOURCE!I1769)), "")&amp;
      SOURCE!J1769&amp;      IF(SOURCE!$V$2-LEN(SOURCE!J1769) &gt;= 0, REPT(" ",SOURCE!$V$2-LEN(SOURCE!J1769)), "")&amp;
  " | "&amp; SOURCE!K1769&amp;      IF(SOURCE!$X$2-LEN(SOURCE!K1769) &gt;= 0, REPT(" ",SOURCE!$X$2-LEN(SOURCE!K1769)), "")&amp;
      "},"&amp;IF(SOURCE!L1769&lt;&gt;"",""&amp;SOURCE!L1769,"")
 )
)
)</f>
        <v>/* 1729 */  { fnFlipFlag,                   FLAG_USER,                   "USER",                                        "USER",                                        (0 &lt;&lt; TAM_MAX_BITS) |     0, CAT_NONE | SLS_ENABLED   | US_UNCHANGED},</v>
      </c>
    </row>
    <row r="1770" spans="1:1">
      <c r="A1770" s="155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",SOURCE!$R$2-LEN(SOURCE!F1770)+2), "")&amp;"("&amp;
      SUBSTITUTE(TEXT(SOURCE!G1770,"??0"),"  ","")&amp;" &lt;&lt; TAM_MAX_BITS) |"&amp; IF(SOURCE!$S$2-3 &gt;= 0, REPT(" ",SOURCE!$S$2-5+4+1-1-LEN(SUBSTITUTE(SUBSTITUTE(TEXT(SOURCE!H1770,"????0"),"  ","")," ",""))), "")&amp;
      SUBSTITUTE(SUBSTITUTE(TEXT(SOURCE!H1770,"????0"),"  ","")," ","")&amp;","&amp; IF(SOURCE!$T$2-3 &gt;= 0, REPT(" ",SOURCE!$T$2-3-5), "")&amp;
      SOURCE!I1770&amp;" | "&amp; IF(SOURCE!$U$2-LEN(SOURCE!I1770) &gt;= 0, REPT(" ",SOURCE!$U$2-LEN(SOURCE!I1770)), "")&amp;
      SOURCE!J1770&amp;      IF(SOURCE!$V$2-LEN(SOURCE!J1770) &gt;= 0, REPT(" ",SOURCE!$V$2-LEN(SOURCE!J1770)), "")&amp;
  " | "&amp; SOURCE!K1770&amp;      IF(SOURCE!$X$2-LEN(SOURCE!K1770) &gt;= 0, REPT(" ",SOURCE!$X$2-LEN(SOURCE!K1770)), "")&amp;
      "},"&amp;IF(SOURCE!L1770&lt;&gt;"",""&amp;SOURCE!L1770,"")
 )
)
)</f>
        <v>/* 1730 */  { fnKeyCC,                      NOPARAM,                     "CC",                                          "CC",                                          (0 &lt;&lt; TAM_MAX_BITS) |     0, CAT_NONE | SLS_ENABLED   | US_UNCHANGED},</v>
      </c>
    </row>
    <row r="1771" spans="1:1">
      <c r="A1771" s="155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",SOURCE!$R$2-LEN(SOURCE!F1771)+2), "")&amp;"("&amp;
      SUBSTITUTE(TEXT(SOURCE!G1771,"??0"),"  ","")&amp;" &lt;&lt; TAM_MAX_BITS) |"&amp; IF(SOURCE!$S$2-3 &gt;= 0, REPT(" ",SOURCE!$S$2-5+4+1-1-LEN(SUBSTITUTE(SUBSTITUTE(TEXT(SOURCE!H1771,"????0"),"  ","")," ",""))), "")&amp;
      SUBSTITUTE(SUBSTITUTE(TEXT(SOURCE!H1771,"????0"),"  ","")," ","")&amp;","&amp; IF(SOURCE!$T$2-3 &gt;= 0, REPT(" ",SOURCE!$T$2-3-5), "")&amp;
      SOURCE!I1771&amp;" | "&amp; IF(SOURCE!$U$2-LEN(SOURCE!I1771) &gt;= 0, REPT(" ",SOURCE!$U$2-LEN(SOURCE!I1771)), "")&amp;
      SOURCE!J1771&amp;      IF(SOURCE!$V$2-LEN(SOURCE!J1771) &gt;= 0, REPT(" ",SOURCE!$V$2-LEN(SOURCE!J1771)), "")&amp;
  " | "&amp; SOURCE!K1771&amp;      IF(SOURCE!$X$2-LEN(SOURCE!K1771) &gt;= 0, REPT(" ",SOURCE!$X$2-LEN(SOURCE!K1771)), "")&amp;
      "},"&amp;IF(SOURCE!L1771&lt;&gt;"",""&amp;SOURCE!L1771,"")
 )
)
)</f>
        <v>/* 1731 */  { itemToBeCoded,                NOPARAM,                     "",                                            "f",                                           (0 &lt;&lt; TAM_MAX_BITS) |     0, CAT_NONE | SLS_ENABLED   | US_UNCHANGED},</v>
      </c>
    </row>
    <row r="1772" spans="1:1">
      <c r="A1772" s="155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",SOURCE!$R$2-LEN(SOURCE!F1772)+2), "")&amp;"("&amp;
      SUBSTITUTE(TEXT(SOURCE!G1772,"??0"),"  ","")&amp;" &lt;&lt; TAM_MAX_BITS) |"&amp; IF(SOURCE!$S$2-3 &gt;= 0, REPT(" ",SOURCE!$S$2-5+4+1-1-LEN(SUBSTITUTE(SUBSTITUTE(TEXT(SOURCE!H1772,"????0"),"  ","")," ",""))), "")&amp;
      SUBSTITUTE(SUBSTITUTE(TEXT(SOURCE!H1772,"????0"),"  ","")," ","")&amp;","&amp; IF(SOURCE!$T$2-3 &gt;= 0, REPT(" ",SOURCE!$T$2-3-5), "")&amp;
      SOURCE!I1772&amp;" | "&amp; IF(SOURCE!$U$2-LEN(SOURCE!I1772) &gt;= 0, REPT(" ",SOURCE!$U$2-LEN(SOURCE!I1772)), "")&amp;
      SOURCE!J1772&amp;      IF(SOURCE!$V$2-LEN(SOURCE!J1772) &gt;= 0, REPT(" ",SOURCE!$V$2-LEN(SOURCE!J1772)), "")&amp;
  " | "&amp; SOURCE!K1772&amp;      IF(SOURCE!$X$2-LEN(SOURCE!K1772) &gt;= 0, REPT(" ",SOURCE!$X$2-LEN(SOURCE!K1772)), "")&amp;
      "},"&amp;IF(SOURCE!L1772&lt;&gt;"",""&amp;SOURCE!L1772,"")
 )
)
)</f>
        <v>/* 1732 */  { itemToBeCoded,                NOPARAM,                     "",                                            "g",                                           (0 &lt;&lt; TAM_MAX_BITS) |     0, CAT_NONE | SLS_ENABLED   | US_UNCHANGED},</v>
      </c>
    </row>
    <row r="1773" spans="1:1">
      <c r="A1773" s="155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",SOURCE!$R$2-LEN(SOURCE!F1773)+2), "")&amp;"("&amp;
      SUBSTITUTE(TEXT(SOURCE!G1773,"??0"),"  ","")&amp;" &lt;&lt; TAM_MAX_BITS) |"&amp; IF(SOURCE!$S$2-3 &gt;= 0, REPT(" ",SOURCE!$S$2-5+4+1-1-LEN(SUBSTITUTE(SUBSTITUTE(TEXT(SOURCE!H1773,"????0"),"  ","")," ",""))), "")&amp;
      SUBSTITUTE(SUBSTITUTE(TEXT(SOURCE!H1773,"????0"),"  ","")," ","")&amp;","&amp; IF(SOURCE!$T$2-3 &gt;= 0, REPT(" ",SOURCE!$T$2-3-5), "")&amp;
      SOURCE!I1773&amp;" | "&amp; IF(SOURCE!$U$2-LEN(SOURCE!I1773) &gt;= 0, REPT(" ",SOURCE!$U$2-LEN(SOURCE!I1773)), "")&amp;
      SOURCE!J1773&amp;      IF(SOURCE!$V$2-LEN(SOURCE!J1773) &gt;= 0, REPT(" ",SOURCE!$V$2-LEN(SOURCE!J1773)), "")&amp;
  " | "&amp; SOURCE!K1773&amp;      IF(SOURCE!$X$2-LEN(SOURCE!K1773) &gt;= 0, REPT(" ",SOURCE!$X$2-LEN(SOURCE!K1773)), "")&amp;
      "},"&amp;IF(SOURCE!L1773&lt;&gt;"",""&amp;SOURCE!L1773,"")
 )
)
)</f>
        <v>/* 1733 */  { fnKeyUp,                      NOPARAM,                     "UP",                                          STD_UP_ARROW,                                  (0 &lt;&lt; TAM_MAX_BITS) |     0, CAT_NONE | SLS_ENABLED   | US_UNCHANGED},</v>
      </c>
    </row>
    <row r="1774" spans="1:1">
      <c r="A1774" s="155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",SOURCE!$R$2-LEN(SOURCE!F1774)+2), "")&amp;"("&amp;
      SUBSTITUTE(TEXT(SOURCE!G1774,"??0"),"  ","")&amp;" &lt;&lt; TAM_MAX_BITS) |"&amp; IF(SOURCE!$S$2-3 &gt;= 0, REPT(" ",SOURCE!$S$2-5+4+1-1-LEN(SUBSTITUTE(SUBSTITUTE(TEXT(SOURCE!H1774,"????0"),"  ","")," ",""))), "")&amp;
      SUBSTITUTE(SUBSTITUTE(TEXT(SOURCE!H1774,"????0"),"  ","")," ","")&amp;","&amp; IF(SOURCE!$T$2-3 &gt;= 0, REPT(" ",SOURCE!$T$2-3-5), "")&amp;
      SOURCE!I1774&amp;" | "&amp; IF(SOURCE!$U$2-LEN(SOURCE!I1774) &gt;= 0, REPT(" ",SOURCE!$U$2-LEN(SOURCE!I1774)), "")&amp;
      SOURCE!J1774&amp;      IF(SOURCE!$V$2-LEN(SOURCE!J1774) &gt;= 0, REPT(" ",SOURCE!$V$2-LEN(SOURCE!J1774)), "")&amp;
  " | "&amp; SOURCE!K1774&amp;      IF(SOURCE!$X$2-LEN(SOURCE!K1774) &gt;= 0, REPT(" ",SOURCE!$X$2-LEN(SOURCE!K1774)), "")&amp;
      "},"&amp;IF(SOURCE!L1774&lt;&gt;"",""&amp;SOURCE!L1774,"")
 )
)
)</f>
        <v>/* 1734 */  { itemToBeCoded,                NOPARAM,                     "BST",                                         STD_HAMBURGER STD_BST,                         (0 &lt;&lt; TAM_MAX_BITS) |     0, CAT_NONE | SLS_ENABLED   | US_UNCHANGED},</v>
      </c>
    </row>
    <row r="1775" spans="1:1">
      <c r="A1775" s="155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",SOURCE!$R$2-LEN(SOURCE!F1775)+2), "")&amp;"("&amp;
      SUBSTITUTE(TEXT(SOURCE!G1775,"??0"),"  ","")&amp;" &lt;&lt; TAM_MAX_BITS) |"&amp; IF(SOURCE!$S$2-3 &gt;= 0, REPT(" ",SOURCE!$S$2-5+4+1-1-LEN(SUBSTITUTE(SUBSTITUTE(TEXT(SOURCE!H1775,"????0"),"  ","")," ",""))), "")&amp;
      SUBSTITUTE(SUBSTITUTE(TEXT(SOURCE!H1775,"????0"),"  ","")," ","")&amp;","&amp; IF(SOURCE!$T$2-3 &gt;= 0, REPT(" ",SOURCE!$T$2-3-5), "")&amp;
      SOURCE!I1775&amp;" | "&amp; IF(SOURCE!$U$2-LEN(SOURCE!I1775) &gt;= 0, REPT(" ",SOURCE!$U$2-LEN(SOURCE!I1775)), "")&amp;
      SOURCE!J1775&amp;      IF(SOURCE!$V$2-LEN(SOURCE!J1775) &gt;= 0, REPT(" ",SOURCE!$V$2-LEN(SOURCE!J1775)), "")&amp;
  " | "&amp; SOURCE!K1775&amp;      IF(SOURCE!$X$2-LEN(SOURCE!K1775) &gt;= 0, REPT(" ",SOURCE!$X$2-LEN(SOURCE!K1775)), "")&amp;
      "},"&amp;IF(SOURCE!L1775&lt;&gt;"",""&amp;SOURCE!L1775,"")
 )
)
)</f>
        <v>/* 1735 */  { fnKeyDown,                    NOPARAM,                     "DOWN",                                        STD_DOWN_ARROW,                                (0 &lt;&lt; TAM_MAX_BITS) |     0, CAT_NONE | SLS_ENABLED   | US_UNCHANGED},</v>
      </c>
    </row>
    <row r="1776" spans="1:1">
      <c r="A1776" s="155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",SOURCE!$R$2-LEN(SOURCE!F1776)+2), "")&amp;"("&amp;
      SUBSTITUTE(TEXT(SOURCE!G1776,"??0"),"  ","")&amp;" &lt;&lt; TAM_MAX_BITS) |"&amp; IF(SOURCE!$S$2-3 &gt;= 0, REPT(" ",SOURCE!$S$2-5+4+1-1-LEN(SUBSTITUTE(SUBSTITUTE(TEXT(SOURCE!H1776,"????0"),"  ","")," ",""))), "")&amp;
      SUBSTITUTE(SUBSTITUTE(TEXT(SOURCE!H1776,"????0"),"  ","")," ","")&amp;","&amp; IF(SOURCE!$T$2-3 &gt;= 0, REPT(" ",SOURCE!$T$2-3-5), "")&amp;
      SOURCE!I1776&amp;" | "&amp; IF(SOURCE!$U$2-LEN(SOURCE!I1776) &gt;= 0, REPT(" ",SOURCE!$U$2-LEN(SOURCE!I1776)), "")&amp;
      SOURCE!J1776&amp;      IF(SOURCE!$V$2-LEN(SOURCE!J1776) &gt;= 0, REPT(" ",SOURCE!$V$2-LEN(SOURCE!J1776)), "")&amp;
  " | "&amp; SOURCE!K1776&amp;      IF(SOURCE!$X$2-LEN(SOURCE!K1776) &gt;= 0, REPT(" ",SOURCE!$X$2-LEN(SOURCE!K1776)), "")&amp;
      "},"&amp;IF(SOURCE!L1776&lt;&gt;"",""&amp;SOURCE!L1776,"")
 )
)
)</f>
        <v>/* 1736 */  { itemToBeCoded,                NOPARAM,                     "SST",                                         STD_HAMBURGER STD_SST,                         (0 &lt;&lt; TAM_MAX_BITS) |     0, CAT_NONE | SLS_ENABLED   | US_UNCHANGED},</v>
      </c>
    </row>
    <row r="1777" spans="1:1">
      <c r="A1777" s="155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",SOURCE!$R$2-LEN(SOURCE!F1777)+2), "")&amp;"("&amp;
      SUBSTITUTE(TEXT(SOURCE!G1777,"??0"),"  ","")&amp;" &lt;&lt; TAM_MAX_BITS) |"&amp; IF(SOURCE!$S$2-3 &gt;= 0, REPT(" ",SOURCE!$S$2-5+4+1-1-LEN(SUBSTITUTE(SUBSTITUTE(TEXT(SOURCE!H1777,"????0"),"  ","")," ",""))), "")&amp;
      SUBSTITUTE(SUBSTITUTE(TEXT(SOURCE!H1777,"????0"),"  ","")," ","")&amp;","&amp; IF(SOURCE!$T$2-3 &gt;= 0, REPT(" ",SOURCE!$T$2-3-5), "")&amp;
      SOURCE!I1777&amp;" | "&amp; IF(SOURCE!$U$2-LEN(SOURCE!I1777) &gt;= 0, REPT(" ",SOURCE!$U$2-LEN(SOURCE!I1777)), "")&amp;
      SOURCE!J1777&amp;      IF(SOURCE!$V$2-LEN(SOURCE!J1777) &gt;= 0, REPT(" ",SOURCE!$V$2-LEN(SOURCE!J1777)), "")&amp;
  " | "&amp; SOURCE!K1777&amp;      IF(SOURCE!$X$2-LEN(SOURCE!K1777) &gt;= 0, REPT(" ",SOURCE!$X$2-LEN(SOURCE!K1777)), "")&amp;
      "},"&amp;IF(SOURCE!L1777&lt;&gt;"",""&amp;SOURCE!L1777,"")
 )
)
)</f>
        <v>/* 1737 */  { fnKeyExit,                    NOPARAM,                     "EXIT",                                        "EXIT",                                        (0 &lt;&lt; TAM_MAX_BITS) |     0, CAT_NONE | SLS_ENABLED   | US_UNCHANGED},</v>
      </c>
    </row>
    <row r="1778" spans="1:1">
      <c r="A1778" s="155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",SOURCE!$R$2-LEN(SOURCE!F1778)+2), "")&amp;"("&amp;
      SUBSTITUTE(TEXT(SOURCE!G1778,"??0"),"  ","")&amp;" &lt;&lt; TAM_MAX_BITS) |"&amp; IF(SOURCE!$S$2-3 &gt;= 0, REPT(" ",SOURCE!$S$2-5+4+1-1-LEN(SUBSTITUTE(SUBSTITUTE(TEXT(SOURCE!H1778,"????0"),"  ","")," ",""))), "")&amp;
      SUBSTITUTE(SUBSTITUTE(TEXT(SOURCE!H1778,"????0"),"  ","")," ","")&amp;","&amp; IF(SOURCE!$T$2-3 &gt;= 0, REPT(" ",SOURCE!$T$2-3-5), "")&amp;
      SOURCE!I1778&amp;" | "&amp; IF(SOURCE!$U$2-LEN(SOURCE!I1778) &gt;= 0, REPT(" ",SOURCE!$U$2-LEN(SOURCE!I1778)), "")&amp;
      SOURCE!J1778&amp;      IF(SOURCE!$V$2-LEN(SOURCE!J1778) &gt;= 0, REPT(" ",SOURCE!$V$2-LEN(SOURCE!J1778)), "")&amp;
  " | "&amp; SOURCE!K1778&amp;      IF(SOURCE!$X$2-LEN(SOURCE!K1778) &gt;= 0, REPT(" ",SOURCE!$X$2-LEN(SOURCE!K1778)), "")&amp;
      "},"&amp;IF(SOURCE!L1778&lt;&gt;"",""&amp;SOURCE!L1778,"")
 )
)
)</f>
        <v>/* 1738 */  { fnKeyBackspace,               NOPARAM/*#JM#*/,             "BKSPC",                                       STD_LEFT_ARROW,                                (0 &lt;&lt; TAM_MAX_BITS) |     0, CAT_NONE | SLS_UNCHANGED | US_UNCHANGED},</v>
      </c>
    </row>
    <row r="1779" spans="1:1">
      <c r="A1779" s="155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",SOURCE!$R$2-LEN(SOURCE!F1779)+2), "")&amp;"("&amp;
      SUBSTITUTE(TEXT(SOURCE!G1779,"??0"),"  ","")&amp;" &lt;&lt; TAM_MAX_BITS) |"&amp; IF(SOURCE!$S$2-3 &gt;= 0, REPT(" ",SOURCE!$S$2-5+4+1-1-LEN(SUBSTITUTE(SUBSTITUTE(TEXT(SOURCE!H1779,"????0"),"  ","")," ",""))), "")&amp;
      SUBSTITUTE(SUBSTITUTE(TEXT(SOURCE!H1779,"????0"),"  ","")," ","")&amp;","&amp; IF(SOURCE!$T$2-3 &gt;= 0, REPT(" ",SOURCE!$T$2-3-5), "")&amp;
      SOURCE!I1779&amp;" | "&amp; IF(SOURCE!$U$2-LEN(SOURCE!I1779) &gt;= 0, REPT(" ",SOURCE!$U$2-LEN(SOURCE!I1779)), "")&amp;
      SOURCE!J1779&amp;      IF(SOURCE!$V$2-LEN(SOURCE!J1779) &gt;= 0, REPT(" ",SOURCE!$V$2-LEN(SOURCE!J1779)), "")&amp;
  " | "&amp; SOURCE!K1779&amp;      IF(SOURCE!$X$2-LEN(SOURCE!K1779) &gt;= 0, REPT(" ",SOURCE!$X$2-LEN(SOURCE!K1779)), "")&amp;
      "},"&amp;IF(SOURCE!L1779&lt;&gt;"",""&amp;SOURCE!L1779,"")
 )
)
)</f>
        <v>/* 1739 */  { fnKeyAngle,                   NOPARAM,                     STD_MEASURED_ANGLE,                            STD_MEASURED_ANGLE,                            (0 &lt;&lt; TAM_MAX_BITS) |     0, CAT_FREE | SLS_ENABLED   | US_ENABLED  },</v>
      </c>
    </row>
    <row r="1780" spans="1:1">
      <c r="A1780" s="155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",SOURCE!$R$2-LEN(SOURCE!F1780)+2), "")&amp;"("&amp;
      SUBSTITUTE(TEXT(SOURCE!G1780,"??0"),"  ","")&amp;" &lt;&lt; TAM_MAX_BITS) |"&amp; IF(SOURCE!$S$2-3 &gt;= 0, REPT(" ",SOURCE!$S$2-5+4+1-1-LEN(SUBSTITUTE(SUBSTITUTE(TEXT(SOURCE!H1780,"????0"),"  ","")," ",""))), "")&amp;
      SUBSTITUTE(SUBSTITUTE(TEXT(SOURCE!H1780,"????0"),"  ","")," ","")&amp;","&amp; IF(SOURCE!$T$2-3 &gt;= 0, REPT(" ",SOURCE!$T$2-3-5), "")&amp;
      SOURCE!I1780&amp;" | "&amp; IF(SOURCE!$U$2-LEN(SOURCE!I1780) &gt;= 0, REPT(" ",SOURCE!$U$2-LEN(SOURCE!I1780)), "")&amp;
      SOURCE!J1780&amp;      IF(SOURCE!$V$2-LEN(SOURCE!J1780) &gt;= 0, REPT(" ",SOURCE!$V$2-LEN(SOURCE!J1780)), "")&amp;
  " | "&amp; SOURCE!K1780&amp;      IF(SOURCE!$X$2-LEN(SOURCE!K1780) &gt;= 0, REPT(" ",SOURCE!$X$2-LEN(SOURCE!K1780)), "")&amp;
      "},"&amp;IF(SOURCE!L1780&lt;&gt;"",""&amp;SOURCE!L1780,"")
 )
)
)</f>
        <v>/* 1740 */  { fnAim,                        NOPARAM/*#JM#*/,             "AIM",                                         "ALPHA",                                       (0 &lt;&lt; TAM_MAX_BITS) |     0, CAT_NONE | SLS_ENABLED   | US_ENABLED  },//JM</v>
      </c>
    </row>
    <row r="1781" spans="1:1">
      <c r="A1781" s="155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",SOURCE!$R$2-LEN(SOURCE!F1781)+2), "")&amp;"("&amp;
      SUBSTITUTE(TEXT(SOURCE!G1781,"??0"),"  ","")&amp;" &lt;&lt; TAM_MAX_BITS) |"&amp; IF(SOURCE!$S$2-3 &gt;= 0, REPT(" ",SOURCE!$S$2-5+4+1-1-LEN(SUBSTITUTE(SUBSTITUTE(TEXT(SOURCE!H1781,"????0"),"  ","")," ",""))), "")&amp;
      SUBSTITUTE(SUBSTITUTE(TEXT(SOURCE!H1781,"????0"),"  ","")," ","")&amp;","&amp; IF(SOURCE!$T$2-3 &gt;= 0, REPT(" ",SOURCE!$T$2-3-5), "")&amp;
      SOURCE!I1781&amp;" | "&amp; IF(SOURCE!$U$2-LEN(SOURCE!I1781) &gt;= 0, REPT(" ",SOURCE!$U$2-LEN(SOURCE!I1781)), "")&amp;
      SOURCE!J1781&amp;      IF(SOURCE!$V$2-LEN(SOURCE!J1781) &gt;= 0, REPT(" ",SOURCE!$V$2-LEN(SOURCE!J1781)), "")&amp;
  " | "&amp; SOURCE!K1781&amp;      IF(SOURCE!$X$2-LEN(SOURCE!K1781) &gt;= 0, REPT(" ",SOURCE!$X$2-LEN(SOURCE!K1781)), "")&amp;
      "},"&amp;IF(SOURCE!L1781&lt;&gt;"",""&amp;SOURCE!L1781,"")
 )
)
)</f>
        <v>/* 1741 */  { fnKeyDotD,                    NOPARAM,                     ".d",                                          ".d",                                          (0 &lt;&lt; TAM_MAX_BITS) |     0, CAT_NONE | SLS_ENABLED   | US_UNCHANGED},</v>
      </c>
    </row>
    <row r="1782" spans="1:1">
      <c r="A1782" s="155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",SOURCE!$R$2-LEN(SOURCE!F1782)+2), "")&amp;"("&amp;
      SUBSTITUTE(TEXT(SOURCE!G1782,"??0"),"  ","")&amp;" &lt;&lt; TAM_MAX_BITS) |"&amp; IF(SOURCE!$S$2-3 &gt;= 0, REPT(" ",SOURCE!$S$2-5+4+1-1-LEN(SUBSTITUTE(SUBSTITUTE(TEXT(SOURCE!H1782,"????0"),"  ","")," ",""))), "")&amp;
      SUBSTITUTE(SUBSTITUTE(TEXT(SOURCE!H1782,"????0"),"  ","")," ","")&amp;","&amp; IF(SOURCE!$T$2-3 &gt;= 0, REPT(" ",SOURCE!$T$2-3-5), "")&amp;
      SOURCE!I1782&amp;" | "&amp; IF(SOURCE!$U$2-LEN(SOURCE!I1782) &gt;= 0, REPT(" ",SOURCE!$U$2-LEN(SOURCE!I1782)), "")&amp;
      SOURCE!J1782&amp;      IF(SOURCE!$V$2-LEN(SOURCE!J1782) &gt;= 0, REPT(" ",SOURCE!$V$2-LEN(SOURCE!J1782)), "")&amp;
  " | "&amp; SOURCE!K1782&amp;      IF(SOURCE!$X$2-LEN(SOURCE!K1782) &gt;= 0, REPT(" ",SOURCE!$X$2-LEN(SOURCE!K1782)), "")&amp;
      "},"&amp;IF(SOURCE!L1782&lt;&gt;"",""&amp;SOURCE!L1782,"")
 )
)
)</f>
        <v>/* 1742 */  { fnShow_SCROLL,                NOPARAM/*#JM#*/,             "SHOW",                                        "SHOW",                                        (0 &lt;&lt; TAM_MAX_BITS) |     0, CAT_FNCT | SLS_ENABLED   | US_ENABLED  },</v>
      </c>
    </row>
    <row r="1783" spans="1:1">
      <c r="A1783" s="155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",SOURCE!$R$2-LEN(SOURCE!F1783)+2), "")&amp;"("&amp;
      SUBSTITUTE(TEXT(SOURCE!G1783,"??0"),"  ","")&amp;" &lt;&lt; TAM_MAX_BITS) |"&amp; IF(SOURCE!$S$2-3 &gt;= 0, REPT(" ",SOURCE!$S$2-5+4+1-1-LEN(SUBSTITUTE(SUBSTITUTE(TEXT(SOURCE!H1783,"????0"),"  ","")," ",""))), "")&amp;
      SUBSTITUTE(SUBSTITUTE(TEXT(SOURCE!H1783,"????0"),"  ","")," ","")&amp;","&amp; IF(SOURCE!$T$2-3 &gt;= 0, REPT(" ",SOURCE!$T$2-3-5), "")&amp;
      SOURCE!I1783&amp;" | "&amp; IF(SOURCE!$U$2-LEN(SOURCE!I1783) &gt;= 0, REPT(" ",SOURCE!$U$2-LEN(SOURCE!I1783)), "")&amp;
      SOURCE!J1783&amp;      IF(SOURCE!$V$2-LEN(SOURCE!J1783) &gt;= 0, REPT(" ",SOURCE!$V$2-LEN(SOURCE!J1783)), "")&amp;
  " | "&amp; SOURCE!K1783&amp;      IF(SOURCE!$X$2-LEN(SOURCE!K1783) &gt;= 0, REPT(" ",SOURCE!$X$2-LEN(SOURCE!K1783)), "")&amp;
      "},"&amp;IF(SOURCE!L1783&lt;&gt;"",""&amp;SOURCE!L1783,"")
 )
)
)</f>
        <v>/* 1743 */  { backToSystem,                 NOT_CONFIRMED  /*#JM#*/,     "SYSTEM",                                      "SYSTEM",                                      (0 &lt;&lt; TAM_MAX_BITS) |     0, CAT_FNCT | SLS_ENABLED   | US_UNCHANGED},</v>
      </c>
    </row>
    <row r="1784" spans="1:1">
      <c r="A1784" s="155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",SOURCE!$R$2-LEN(SOURCE!F1784)+2), "")&amp;"("&amp;
      SUBSTITUTE(TEXT(SOURCE!G1784,"??0"),"  ","")&amp;" &lt;&lt; TAM_MAX_BITS) |"&amp; IF(SOURCE!$S$2-3 &gt;= 0, REPT(" ",SOURCE!$S$2-5+4+1-1-LEN(SUBSTITUTE(SUBSTITUTE(TEXT(SOURCE!H1784,"????0"),"  ","")," ",""))), "")&amp;
      SUBSTITUTE(SUBSTITUTE(TEXT(SOURCE!H1784,"????0"),"  ","")," ","")&amp;","&amp; IF(SOURCE!$T$2-3 &gt;= 0, REPT(" ",SOURCE!$T$2-3-5), "")&amp;
      SOURCE!I1784&amp;" | "&amp; IF(SOURCE!$U$2-LEN(SOURCE!I1784) &gt;= 0, REPT(" ",SOURCE!$U$2-LEN(SOURCE!I1784)), "")&amp;
      SOURCE!J1784&amp;      IF(SOURCE!$V$2-LEN(SOURCE!J1784) &gt;= 0, REPT(" ",SOURCE!$V$2-LEN(SOURCE!J1784)), "")&amp;
  " | "&amp; SOURCE!K1784&amp;      IF(SOURCE!$X$2-LEN(SOURCE!K1784) &gt;= 0, REPT(" ",SOURCE!$X$2-LEN(SOURCE!K1784)), "")&amp;
      "},"&amp;IF(SOURCE!L1784&lt;&gt;"",""&amp;SOURCE!L1784,"")
 )
)
)</f>
        <v>/* 1744 */  { fnCvtDmsToDeg,                NOPARAM,                     "D.MS" STD_RIGHT_ARROW "D",                    "D.MS" STD_RIGHT_ARROW "D",                    (0 &lt;&lt; TAM_MAX_BITS) |     0, CAT_FNCT | SLS_ENABLED   | US_ENABLED  },</v>
      </c>
    </row>
    <row r="1785" spans="1:1">
      <c r="A1785" s="155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",SOURCE!$R$2-LEN(SOURCE!F1785)+2), "")&amp;"("&amp;
      SUBSTITUTE(TEXT(SOURCE!G1785,"??0"),"  ","")&amp;" &lt;&lt; TAM_MAX_BITS) |"&amp; IF(SOURCE!$S$2-3 &gt;= 0, REPT(" ",SOURCE!$S$2-5+4+1-1-LEN(SUBSTITUTE(SUBSTITUTE(TEXT(SOURCE!H1785,"????0"),"  ","")," ",""))), "")&amp;
      SUBSTITUTE(SUBSTITUTE(TEXT(SOURCE!H1785,"????0"),"  ","")," ","")&amp;","&amp; IF(SOURCE!$T$2-3 &gt;= 0, REPT(" ",SOURCE!$T$2-3-5), "")&amp;
      SOURCE!I1785&amp;" | "&amp; IF(SOURCE!$U$2-LEN(SOURCE!I1785) &gt;= 0, REPT(" ",SOURCE!$U$2-LEN(SOURCE!I1785)), "")&amp;
      SOURCE!J1785&amp;      IF(SOURCE!$V$2-LEN(SOURCE!J1785) &gt;= 0, REPT(" ",SOURCE!$V$2-LEN(SOURCE!J1785)), "")&amp;
  " | "&amp; SOURCE!K1785&amp;      IF(SOURCE!$X$2-LEN(SOURCE!K1785) &gt;= 0, REPT(" ",SOURCE!$X$2-LEN(SOURCE!K1785)), "")&amp;
      "},"&amp;IF(SOURCE!L1785&lt;&gt;"",""&amp;SOURCE!L1785,"")
 )
)
)</f>
        <v>/* 1745 */  { fnVectorAngle,                NOPARAM,                     "V" STD_MEASURED_ANGLE,                        STD_MEASURED_ANGLE,                            (0 &lt;&lt; TAM_MAX_BITS) |     0, CAT_FNCT | SLS_ENABLED   | US_ENABLED  },</v>
      </c>
    </row>
    <row r="1786" spans="1:1">
      <c r="A1786" s="155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",SOURCE!$R$2-LEN(SOURCE!F1786)+2), "")&amp;"("&amp;
      SUBSTITUTE(TEXT(SOURCE!G1786,"??0"),"  ","")&amp;" &lt;&lt; TAM_MAX_BITS) |"&amp; IF(SOURCE!$S$2-3 &gt;= 0, REPT(" ",SOURCE!$S$2-5+4+1-1-LEN(SUBSTITUTE(SUBSTITUTE(TEXT(SOURCE!H1786,"????0"),"  ","")," ",""))), "")&amp;
      SUBSTITUTE(SUBSTITUTE(TEXT(SOURCE!H1786,"????0"),"  ","")," ","")&amp;","&amp; IF(SOURCE!$T$2-3 &gt;= 0, REPT(" ",SOURCE!$T$2-3-5), "")&amp;
      SOURCE!I1786&amp;" | "&amp; IF(SOURCE!$U$2-LEN(SOURCE!I1786) &gt;= 0, REPT(" ",SOURCE!$U$2-LEN(SOURCE!I1786)), "")&amp;
      SOURCE!J1786&amp;      IF(SOURCE!$V$2-LEN(SOURCE!J1786) &gt;= 0, REPT(" ",SOURCE!$V$2-LEN(SOURCE!J1786)), "")&amp;
  " | "&amp; SOURCE!K1786&amp;      IF(SOURCE!$X$2-LEN(SOURCE!K1786) &gt;= 0, REPT(" ",SOURCE!$X$2-LEN(SOURCE!K1786)), "")&amp;
      "},"&amp;IF(SOURCE!L1786&lt;&gt;"",""&amp;SOURCE!L1786,"")
 )
)
)</f>
        <v>/* 1746 */  { fnHarmonicMeanXY,             NOPARAM,                     STD_x_BAR STD_SUB_H,                           STD_x_BAR STD_SUB_H,                           (0 &lt;&lt; TAM_MAX_BITS) |     0, CAT_FNCT | SLS_ENABLED   | US_ENABLED  },</v>
      </c>
    </row>
    <row r="1787" spans="1:1">
      <c r="A1787" s="155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",SOURCE!$R$2-LEN(SOURCE!F1787)+2), "")&amp;"("&amp;
      SUBSTITUTE(TEXT(SOURCE!G1787,"??0"),"  ","")&amp;" &lt;&lt; TAM_MAX_BITS) |"&amp; IF(SOURCE!$S$2-3 &gt;= 0, REPT(" ",SOURCE!$S$2-5+4+1-1-LEN(SUBSTITUTE(SUBSTITUTE(TEXT(SOURCE!H1787,"????0"),"  ","")," ",""))), "")&amp;
      SUBSTITUTE(SUBSTITUTE(TEXT(SOURCE!H1787,"????0"),"  ","")," ","")&amp;","&amp; IF(SOURCE!$T$2-3 &gt;= 0, REPT(" ",SOURCE!$T$2-3-5), "")&amp;
      SOURCE!I1787&amp;" | "&amp; IF(SOURCE!$U$2-LEN(SOURCE!I1787) &gt;= 0, REPT(" ",SOURCE!$U$2-LEN(SOURCE!I1787)), "")&amp;
      SOURCE!J1787&amp;      IF(SOURCE!$V$2-LEN(SOURCE!J1787) &gt;= 0, REPT(" ",SOURCE!$V$2-LEN(SOURCE!J1787)), "")&amp;
  " | "&amp; SOURCE!K1787&amp;      IF(SOURCE!$X$2-LEN(SOURCE!K1787) &gt;= 0, REPT(" ",SOURCE!$X$2-LEN(SOURCE!K1787)), "")&amp;
      "},"&amp;IF(SOURCE!L1787&lt;&gt;"",""&amp;SOURCE!L1787,"")
 )
)
)</f>
        <v>/* 1747 */  { fnRMSMeanXY,                  NOPARAM,                     STD_x_BAR STD_SUB_R STD_SUB_M STD_SUB_S,       STD_x_BAR STD_SUB_R STD_SUB_M STD_SUB_S,       (0 &lt;&lt; TAM_MAX_BITS) |     0, CAT_FNCT | SLS_ENABLED   | US_ENABLED  },</v>
      </c>
    </row>
    <row r="1788" spans="1:1">
      <c r="A1788" s="155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",SOURCE!$R$2-LEN(SOURCE!F1788)+2), "")&amp;"("&amp;
      SUBSTITUTE(TEXT(SOURCE!G1788,"??0"),"  ","")&amp;" &lt;&lt; TAM_MAX_BITS) |"&amp; IF(SOURCE!$S$2-3 &gt;= 0, REPT(" ",SOURCE!$S$2-5+4+1-1-LEN(SUBSTITUTE(SUBSTITUTE(TEXT(SOURCE!H1788,"????0"),"  ","")," ",""))), "")&amp;
      SUBSTITUTE(SUBSTITUTE(TEXT(SOURCE!H1788,"????0"),"  ","")," ","")&amp;","&amp; IF(SOURCE!$T$2-3 &gt;= 0, REPT(" ",SOURCE!$T$2-3-5), "")&amp;
      SOURCE!I1788&amp;" | "&amp; IF(SOURCE!$U$2-LEN(SOURCE!I1788) &gt;= 0, REPT(" ",SOURCE!$U$2-LEN(SOURCE!I1788)), "")&amp;
      SOURCE!J1788&amp;      IF(SOURCE!$V$2-LEN(SOURCE!J1788) &gt;= 0, REPT(" ",SOURCE!$V$2-LEN(SOURCE!J1788)), "")&amp;
  " | "&amp; SOURCE!K1788&amp;      IF(SOURCE!$X$2-LEN(SOURCE!K1788) &gt;= 0, REPT(" ",SOURCE!$X$2-LEN(SOURCE!K1788)), "")&amp;
      "},"&amp;IF(SOURCE!L1788&lt;&gt;"",""&amp;SOURCE!L1788,"")
 )
)
)</f>
        <v>/* 1748 */  { fnArccos,                     NOPARAM,                     "ACOS",                                        "ACOS",                                        (0 &lt;&lt; TAM_MAX_BITS) |     0, CAT_FNCT | SLS_ENABLED   | US_ENABLED  },</v>
      </c>
    </row>
    <row r="1789" spans="1:1">
      <c r="A1789" s="155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",SOURCE!$R$2-LEN(SOURCE!F1789)+2), "")&amp;"("&amp;
      SUBSTITUTE(TEXT(SOURCE!G1789,"??0"),"  ","")&amp;" &lt;&lt; TAM_MAX_BITS) |"&amp; IF(SOURCE!$S$2-3 &gt;= 0, REPT(" ",SOURCE!$S$2-5+4+1-1-LEN(SUBSTITUTE(SUBSTITUTE(TEXT(SOURCE!H1789,"????0"),"  ","")," ",""))), "")&amp;
      SUBSTITUTE(SUBSTITUTE(TEXT(SOURCE!H1789,"????0"),"  ","")," ","")&amp;","&amp; IF(SOURCE!$T$2-3 &gt;= 0, REPT(" ",SOURCE!$T$2-3-5), "")&amp;
      SOURCE!I1789&amp;" | "&amp; IF(SOURCE!$U$2-LEN(SOURCE!I1789) &gt;= 0, REPT(" ",SOURCE!$U$2-LEN(SOURCE!I1789)), "")&amp;
      SOURCE!J1789&amp;      IF(SOURCE!$V$2-LEN(SOURCE!J1789) &gt;= 0, REPT(" ",SOURCE!$V$2-LEN(SOURCE!J1789)), "")&amp;
  " | "&amp; SOURCE!K1789&amp;      IF(SOURCE!$X$2-LEN(SOURCE!K1789) &gt;= 0, REPT(" ",SOURCE!$X$2-LEN(SOURCE!K1789)), "")&amp;
      "},"&amp;IF(SOURCE!L1789&lt;&gt;"",""&amp;SOURCE!L1789,"")
 )
)
)</f>
        <v>/* 1749 */  { fnArcsin,                     NOPARAM,                     "ASIN",                                        "ASIN",                                        (0 &lt;&lt; TAM_MAX_BITS) |     0, CAT_FNCT | SLS_ENABLED   | US_ENABLED  },</v>
      </c>
    </row>
    <row r="1790" spans="1:1">
      <c r="A1790" s="155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",SOURCE!$R$2-LEN(SOURCE!F1790)+2), "")&amp;"("&amp;
      SUBSTITUTE(TEXT(SOURCE!G1790,"??0"),"  ","")&amp;" &lt;&lt; TAM_MAX_BITS) |"&amp; IF(SOURCE!$S$2-3 &gt;= 0, REPT(" ",SOURCE!$S$2-5+4+1-1-LEN(SUBSTITUTE(SUBSTITUTE(TEXT(SOURCE!H1790,"????0"),"  ","")," ",""))), "")&amp;
      SUBSTITUTE(SUBSTITUTE(TEXT(SOURCE!H1790,"????0"),"  ","")," ","")&amp;","&amp; IF(SOURCE!$T$2-3 &gt;= 0, REPT(" ",SOURCE!$T$2-3-5), "")&amp;
      SOURCE!I1790&amp;" | "&amp; IF(SOURCE!$U$2-LEN(SOURCE!I1790) &gt;= 0, REPT(" ",SOURCE!$U$2-LEN(SOURCE!I1790)), "")&amp;
      SOURCE!J1790&amp;      IF(SOURCE!$V$2-LEN(SOURCE!J1790) &gt;= 0, REPT(" ",SOURCE!$V$2-LEN(SOURCE!J1790)), "")&amp;
  " | "&amp; SOURCE!K1790&amp;      IF(SOURCE!$X$2-LEN(SOURCE!K1790) &gt;= 0, REPT(" ",SOURCE!$X$2-LEN(SOURCE!K1790)), "")&amp;
      "},"&amp;IF(SOURCE!L1790&lt;&gt;"",""&amp;SOURCE!L1790,"")
 )
)
)</f>
        <v>/* 1750 */  { fnArctan,                     NOPARAM,                     "ATAN",                                        "ATAN",                                        (0 &lt;&lt; TAM_MAX_BITS) |     0, CAT_FNCT | SLS_ENABLED   | US_ENABLED  },</v>
      </c>
    </row>
    <row r="1791" spans="1:1">
      <c r="A1791" s="155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",SOURCE!$R$2-LEN(SOURCE!F1791)+2), "")&amp;"("&amp;
      SUBSTITUTE(TEXT(SOURCE!G1791,"??0"),"  ","")&amp;" &lt;&lt; TAM_MAX_BITS) |"&amp; IF(SOURCE!$S$2-3 &gt;= 0, REPT(" ",SOURCE!$S$2-5+4+1-1-LEN(SUBSTITUTE(SUBSTITUTE(TEXT(SOURCE!H1791,"????0"),"  ","")," ",""))), "")&amp;
      SUBSTITUTE(SUBSTITUTE(TEXT(SOURCE!H1791,"????0"),"  ","")," ","")&amp;","&amp; IF(SOURCE!$T$2-3 &gt;= 0, REPT(" ",SOURCE!$T$2-3-5), "")&amp;
      SOURCE!I1791&amp;" | "&amp; IF(SOURCE!$U$2-LEN(SOURCE!I1791) &gt;= 0, REPT(" ",SOURCE!$U$2-LEN(SOURCE!I1791)), "")&amp;
      SOURCE!J1791&amp;      IF(SOURCE!$V$2-LEN(SOURCE!J1791) &gt;= 0, REPT(" ",SOURCE!$V$2-LEN(SOURCE!J1791)), "")&amp;
  " | "&amp; SOURCE!K1791&amp;      IF(SOURCE!$X$2-LEN(SOURCE!K1791) &gt;= 0, REPT(" ",SOURCE!$X$2-LEN(SOURCE!K1791)), "")&amp;
      "},"&amp;IF(SOURCE!L1791&lt;&gt;"",""&amp;SOURCE!L1791,"")
 )
)
)</f>
        <v>/* 1751 */  { fnDeterminant,                NOPARAM,                     "DET",                                         "DET",                                         (0 &lt;&lt; TAM_MAX_BITS) |     0, CAT_FNCT | SLS_ENABLED   | US_ENABLED  },</v>
      </c>
    </row>
    <row r="1792" spans="1:1">
      <c r="A1792" s="155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",SOURCE!$R$2-LEN(SOURCE!F1792)+2), "")&amp;"("&amp;
      SUBSTITUTE(TEXT(SOURCE!G1792,"??0"),"  ","")&amp;" &lt;&lt; TAM_MAX_BITS) |"&amp; IF(SOURCE!$S$2-3 &gt;= 0, REPT(" ",SOURCE!$S$2-5+4+1-1-LEN(SUBSTITUTE(SUBSTITUTE(TEXT(SOURCE!H1792,"????0"),"  ","")," ",""))), "")&amp;
      SUBSTITUTE(SUBSTITUTE(TEXT(SOURCE!H1792,"????0"),"  ","")," ","")&amp;","&amp; IF(SOURCE!$T$2-3 &gt;= 0, REPT(" ",SOURCE!$T$2-3-5), "")&amp;
      SOURCE!I1792&amp;" | "&amp; IF(SOURCE!$U$2-LEN(SOURCE!I1792) &gt;= 0, REPT(" ",SOURCE!$U$2-LEN(SOURCE!I1792)), "")&amp;
      SOURCE!J1792&amp;      IF(SOURCE!$V$2-LEN(SOURCE!J1792) &gt;= 0, REPT(" ",SOURCE!$V$2-LEN(SOURCE!J1792)), "")&amp;
  " | "&amp; SOURCE!K1792&amp;      IF(SOURCE!$X$2-LEN(SOURCE!K1792) &gt;= 0, REPT(" ",SOURCE!$X$2-LEN(SOURCE!K1792)), "")&amp;
      "},"&amp;IF(SOURCE!L1792&lt;&gt;"",""&amp;SOURCE!L1792,"")
 )
)
)</f>
        <v>/* 1752 */  { fnInvertMatrix,               NOPARAM,                     "INVRT",                                       "INVRT",                                       (0 &lt;&lt; TAM_MAX_BITS) |     0, CAT_FNCT | SLS_ENABLED   | US_ENABLED  },</v>
      </c>
    </row>
    <row r="1793" spans="1:1">
      <c r="A1793" s="155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",SOURCE!$R$2-LEN(SOURCE!F1793)+2), "")&amp;"("&amp;
      SUBSTITUTE(TEXT(SOURCE!G1793,"??0"),"  ","")&amp;" &lt;&lt; TAM_MAX_BITS) |"&amp; IF(SOURCE!$S$2-3 &gt;= 0, REPT(" ",SOURCE!$S$2-5+4+1-1-LEN(SUBSTITUTE(SUBSTITUTE(TEXT(SOURCE!H1793,"????0"),"  ","")," ",""))), "")&amp;
      SUBSTITUTE(SUBSTITUTE(TEXT(SOURCE!H1793,"????0"),"  ","")," ","")&amp;","&amp; IF(SOURCE!$T$2-3 &gt;= 0, REPT(" ",SOURCE!$T$2-3-5), "")&amp;
      SOURCE!I1793&amp;" | "&amp; IF(SOURCE!$U$2-LEN(SOURCE!I1793) &gt;= 0, REPT(" ",SOURCE!$U$2-LEN(SOURCE!I1793)), "")&amp;
      SOURCE!J1793&amp;      IF(SOURCE!$V$2-LEN(SOURCE!J1793) &gt;= 0, REPT(" ",SOURCE!$V$2-LEN(SOURCE!J1793)), "")&amp;
  " | "&amp; SOURCE!K1793&amp;      IF(SOURCE!$X$2-LEN(SOURCE!K1793) &gt;= 0, REPT(" ",SOURCE!$X$2-LEN(SOURCE!K1793)), "")&amp;
      "},"&amp;IF(SOURCE!L1793&lt;&gt;"",""&amp;SOURCE!L1793,"")
 )
)
)</f>
        <v>/* 1753 */  { fnTranspose,                  NOPARAM,                     "TRANS",                                       "TRANS",                                       (0 &lt;&lt; TAM_MAX_BITS) |     0, CAT_FNCT | SLS_ENABLED   | US_ENABLED  },</v>
      </c>
    </row>
    <row r="1794" spans="1:1">
      <c r="A1794" s="155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",SOURCE!$R$2-LEN(SOURCE!F1794)+2), "")&amp;"("&amp;
      SUBSTITUTE(TEXT(SOURCE!G1794,"??0"),"  ","")&amp;" &lt;&lt; TAM_MAX_BITS) |"&amp; IF(SOURCE!$S$2-3 &gt;= 0, REPT(" ",SOURCE!$S$2-5+4+1-1-LEN(SUBSTITUTE(SUBSTITUTE(TEXT(SOURCE!H1794,"????0"),"  ","")," ",""))), "")&amp;
      SUBSTITUTE(SUBSTITUTE(TEXT(SOURCE!H1794,"????0"),"  ","")," ","")&amp;","&amp; IF(SOURCE!$T$2-3 &gt;= 0, REPT(" ",SOURCE!$T$2-3-5), "")&amp;
      SOURCE!I1794&amp;" | "&amp; IF(SOURCE!$U$2-LEN(SOURCE!I1794) &gt;= 0, REPT(" ",SOURCE!$U$2-LEN(SOURCE!I1794)), "")&amp;
      SOURCE!J1794&amp;      IF(SOURCE!$V$2-LEN(SOURCE!J1794) &gt;= 0, REPT(" ",SOURCE!$V$2-LEN(SOURCE!J1794)), "")&amp;
  " | "&amp; SOURCE!K1794&amp;      IF(SOURCE!$X$2-LEN(SOURCE!K1794) &gt;= 0, REPT(" ",SOURCE!$X$2-LEN(SOURCE!K1794)), "")&amp;
      "},"&amp;IF(SOURCE!L1794&lt;&gt;"",""&amp;SOURCE!L1794,"")
 )
)
)</f>
        <v>/* 1754 */  { itemToBeCoded,                NOPARAM,                     "xIN",                                         "xIN",                                         (0 &lt;&lt; TAM_MAX_BITS) |     0, CAT_FNCT | SLS_ENABLED   | US_ENABLED  },</v>
      </c>
    </row>
    <row r="1795" spans="1:1">
      <c r="A1795" s="155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",SOURCE!$R$2-LEN(SOURCE!F1795)+2), "")&amp;"("&amp;
      SUBSTITUTE(TEXT(SOURCE!G1795,"??0"),"  ","")&amp;" &lt;&lt; TAM_MAX_BITS) |"&amp; IF(SOURCE!$S$2-3 &gt;= 0, REPT(" ",SOURCE!$S$2-5+4+1-1-LEN(SUBSTITUTE(SUBSTITUTE(TEXT(SOURCE!H1795,"????0"),"  ","")," ",""))), "")&amp;
      SUBSTITUTE(SUBSTITUTE(TEXT(SOURCE!H1795,"????0"),"  ","")," ","")&amp;","&amp; IF(SOURCE!$T$2-3 &gt;= 0, REPT(" ",SOURCE!$T$2-3-5), "")&amp;
      SOURCE!I1795&amp;" | "&amp; IF(SOURCE!$U$2-LEN(SOURCE!I1795) &gt;= 0, REPT(" ",SOURCE!$U$2-LEN(SOURCE!I1795)), "")&amp;
      SOURCE!J1795&amp;      IF(SOURCE!$V$2-LEN(SOURCE!J1795) &gt;= 0, REPT(" ",SOURCE!$V$2-LEN(SOURCE!J1795)), "")&amp;
  " | "&amp; SOURCE!K1795&amp;      IF(SOURCE!$X$2-LEN(SOURCE!K1795) &gt;= 0, REPT(" ",SOURCE!$X$2-LEN(SOURCE!K1795)), "")&amp;
      "},"&amp;IF(SOURCE!L1795&lt;&gt;"",""&amp;SOURCE!L1795,"")
 )
)
)</f>
        <v>/* 1755 */  { itemToBeCoded,                NOPARAM,                     "xOUT",                                        "xOUT",                                        (0 &lt;&lt; TAM_MAX_BITS) |     0, CAT_FNCT | SLS_ENABLED   | US_ENABLED  },</v>
      </c>
    </row>
    <row r="1796" spans="1:1">
      <c r="A1796" s="155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",SOURCE!$R$2-LEN(SOURCE!F1796)+2), "")&amp;"("&amp;
      SUBSTITUTE(TEXT(SOURCE!G1796,"??0"),"  ","")&amp;" &lt;&lt; TAM_MAX_BITS) |"&amp; IF(SOURCE!$S$2-3 &gt;= 0, REPT(" ",SOURCE!$S$2-5+4+1-1-LEN(SUBSTITUTE(SUBSTITUTE(TEXT(SOURCE!H1796,"????0"),"  ","")," ",""))), "")&amp;
      SUBSTITUTE(SUBSTITUTE(TEXT(SOURCE!H1796,"????0"),"  ","")," ","")&amp;","&amp; IF(SOURCE!$T$2-3 &gt;= 0, REPT(" ",SOURCE!$T$2-3-5), "")&amp;
      SOURCE!I1796&amp;" | "&amp; IF(SOURCE!$U$2-LEN(SOURCE!I1796) &gt;= 0, REPT(" ",SOURCE!$U$2-LEN(SOURCE!I1796)), "")&amp;
      SOURCE!J1796&amp;      IF(SOURCE!$V$2-LEN(SOURCE!J1796) &gt;= 0, REPT(" ",SOURCE!$V$2-LEN(SOURCE!J1796)), "")&amp;
  " | "&amp; SOURCE!K1796&amp;      IF(SOURCE!$X$2-LEN(SOURCE!K1796) &gt;= 0, REPT(" ",SOURCE!$X$2-LEN(SOURCE!K1796)), "")&amp;
      "},"&amp;IF(SOURCE!L1796&lt;&gt;"",""&amp;SOURCE!L1796,"")
 )
)
)</f>
        <v>/* 1756 */  { fnPlotStat,                   PLOT_ORTHOF,                 "",                                             "CENTRL"               ,                      (0 &lt;&lt; TAM_MAX_BITS) |     0, CAT_NONE | SLS_ENABLED   | US_ENABLED  },</v>
      </c>
    </row>
    <row r="1797" spans="1:1">
      <c r="A1797" s="155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",SOURCE!$R$2-LEN(SOURCE!F1797)+2), "")&amp;"("&amp;
      SUBSTITUTE(TEXT(SOURCE!G1797,"??0"),"  ","")&amp;" &lt;&lt; TAM_MAX_BITS) |"&amp; IF(SOURCE!$S$2-3 &gt;= 0, REPT(" ",SOURCE!$S$2-5+4+1-1-LEN(SUBSTITUTE(SUBSTITUTE(TEXT(SOURCE!H1797,"????0"),"  ","")," ",""))), "")&amp;
      SUBSTITUTE(SUBSTITUTE(TEXT(SOURCE!H1797,"????0"),"  ","")," ","")&amp;","&amp; IF(SOURCE!$T$2-3 &gt;= 0, REPT(" ",SOURCE!$T$2-3-5), "")&amp;
      SOURCE!I1797&amp;" | "&amp; IF(SOURCE!$U$2-LEN(SOURCE!I1797) &gt;= 0, REPT(" ",SOURCE!$U$2-LEN(SOURCE!I1797)), "")&amp;
      SOURCE!J1797&amp;      IF(SOURCE!$V$2-LEN(SOURCE!J1797) &gt;= 0, REPT(" ",SOURCE!$V$2-LEN(SOURCE!J1797)), "")&amp;
  " | "&amp; SOURCE!K1797&amp;      IF(SOURCE!$X$2-LEN(SOURCE!K1797) &gt;= 0, REPT(" ",SOURCE!$X$2-LEN(SOURCE!K1797)), "")&amp;
      "},"&amp;IF(SOURCE!L1797&lt;&gt;"",""&amp;SOURCE!L1797,"")
 )
)
)</f>
        <v>/* 1757 */  { itemToBeCoded,                NOPARAM,                     "1757",                                        "1757",                                        (0 &lt;&lt; TAM_MAX_BITS) |     0, CAT_FREE | SLS_UNCHANGED | US_ENABLED  },</v>
      </c>
    </row>
    <row r="1798" spans="1:1">
      <c r="A1798" s="155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",SOURCE!$R$2-LEN(SOURCE!F1798)+2), "")&amp;"("&amp;
      SUBSTITUTE(TEXT(SOURCE!G1798,"??0"),"  ","")&amp;" &lt;&lt; TAM_MAX_BITS) |"&amp; IF(SOURCE!$S$2-3 &gt;= 0, REPT(" ",SOURCE!$S$2-5+4+1-1-LEN(SUBSTITUTE(SUBSTITUTE(TEXT(SOURCE!H1798,"????0"),"  ","")," ",""))), "")&amp;
      SUBSTITUTE(SUBSTITUTE(TEXT(SOURCE!H1798,"????0"),"  ","")," ","")&amp;","&amp; IF(SOURCE!$T$2-3 &gt;= 0, REPT(" ",SOURCE!$T$2-3-5), "")&amp;
      SOURCE!I1798&amp;" | "&amp; IF(SOURCE!$U$2-LEN(SOURCE!I1798) &gt;= 0, REPT(" ",SOURCE!$U$2-LEN(SOURCE!I1798)), "")&amp;
      SOURCE!J1798&amp;      IF(SOURCE!$V$2-LEN(SOURCE!J1798) &gt;= 0, REPT(" ",SOURCE!$V$2-LEN(SOURCE!J1798)), "")&amp;
  " | "&amp; SOURCE!K1798&amp;      IF(SOURCE!$X$2-LEN(SOURCE!K1798) &gt;= 0, REPT(" ",SOURCE!$X$2-LEN(SOURCE!K1798)), "")&amp;
      "},"&amp;IF(SOURCE!L1798&lt;&gt;"",""&amp;SOURCE!L1798,"")
 )
)
)</f>
        <v>/* 1758 */  { fnPlotCloseSmi,               NOPARAM,                     "s" STD_SUB_m STD_SUB_i,                       "s" STD_SUB_m STD_SUB_i,                       (0 &lt;&lt; TAM_MAX_BITS) |     0, CAT_FNCT | SLS_UNCHANGED | US_ENABLED  },</v>
      </c>
    </row>
    <row r="1799" spans="1:1">
      <c r="A1799" s="155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",SOURCE!$R$2-LEN(SOURCE!F1799)+2), "")&amp;"("&amp;
      SUBSTITUTE(TEXT(SOURCE!G1799,"??0"),"  ","")&amp;" &lt;&lt; TAM_MAX_BITS) |"&amp; IF(SOURCE!$S$2-3 &gt;= 0, REPT(" ",SOURCE!$S$2-5+4+1-1-LEN(SUBSTITUTE(SUBSTITUTE(TEXT(SOURCE!H1799,"????0"),"  ","")," ",""))), "")&amp;
      SUBSTITUTE(SUBSTITUTE(TEXT(SOURCE!H1799,"????0"),"  ","")," ","")&amp;","&amp; IF(SOURCE!$T$2-3 &gt;= 0, REPT(" ",SOURCE!$T$2-3-5), "")&amp;
      SOURCE!I1799&amp;" | "&amp; IF(SOURCE!$U$2-LEN(SOURCE!I1799) &gt;= 0, REPT(" ",SOURCE!$U$2-LEN(SOURCE!I1799)), "")&amp;
      SOURCE!J1799&amp;      IF(SOURCE!$V$2-LEN(SOURCE!J1799) &gt;= 0, REPT(" ",SOURCE!$V$2-LEN(SOURCE!J1799)), "")&amp;
  " | "&amp; SOURCE!K1799&amp;      IF(SOURCE!$X$2-LEN(SOURCE!K1799) &gt;= 0, REPT(" ",SOURCE!$X$2-LEN(SOURCE!K1799)), "")&amp;
      "},"&amp;IF(SOURCE!L1799&lt;&gt;"",""&amp;SOURCE!L1799,"")
 )
)
)</f>
        <v>/* 1759 */  { fnPlotStat,                   PLOT_LR,                     "ASSESS",                                      "ASSESS",                                      (0 &lt;&lt; TAM_MAX_BITS) |     0, CAT_NONE | SLS_ENABLED   | US_ENABLED  },</v>
      </c>
    </row>
    <row r="1800" spans="1:1">
      <c r="A1800" s="155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",SOURCE!$R$2-LEN(SOURCE!F1800)+2), "")&amp;"("&amp;
      SUBSTITUTE(TEXT(SOURCE!G1800,"??0"),"  ","")&amp;" &lt;&lt; TAM_MAX_BITS) |"&amp; IF(SOURCE!$S$2-3 &gt;= 0, REPT(" ",SOURCE!$S$2-5+4+1-1-LEN(SUBSTITUTE(SUBSTITUTE(TEXT(SOURCE!H1800,"????0"),"  ","")," ",""))), "")&amp;
      SUBSTITUTE(SUBSTITUTE(TEXT(SOURCE!H1800,"????0"),"  ","")," ","")&amp;","&amp; IF(SOURCE!$T$2-3 &gt;= 0, REPT(" ",SOURCE!$T$2-3-5), "")&amp;
      SOURCE!I1800&amp;" | "&amp; IF(SOURCE!$U$2-LEN(SOURCE!I1800) &gt;= 0, REPT(" ",SOURCE!$U$2-LEN(SOURCE!I1800)), "")&amp;
      SOURCE!J1800&amp;      IF(SOURCE!$V$2-LEN(SOURCE!J1800) &gt;= 0, REPT(" ",SOURCE!$V$2-LEN(SOURCE!J1800)), "")&amp;
  " | "&amp; SOURCE!K1800&amp;      IF(SOURCE!$X$2-LEN(SOURCE!K1800) &gt;= 0, REPT(" ",SOURCE!$X$2-LEN(SOURCE!K1800)), "")&amp;
      "},"&amp;IF(SOURCE!L1800&lt;&gt;"",""&amp;SOURCE!L1800,"")
 )
)
)</f>
        <v>/* 1760 */  { fnPlotStat,                   PLOT_NXT,                    "",                                            "NXTFIT",                                      (0 &lt;&lt; TAM_MAX_BITS) |     0, CAT_NONE | SLS_ENABLED   | US_ENABLED  },</v>
      </c>
    </row>
    <row r="1801" spans="1:1">
      <c r="A1801" s="155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",SOURCE!$R$2-LEN(SOURCE!F1801)+2), "")&amp;"("&amp;
      SUBSTITUTE(TEXT(SOURCE!G1801,"??0"),"  ","")&amp;" &lt;&lt; TAM_MAX_BITS) |"&amp; IF(SOURCE!$S$2-3 &gt;= 0, REPT(" ",SOURCE!$S$2-5+4+1-1-LEN(SUBSTITUTE(SUBSTITUTE(TEXT(SOURCE!H1801,"????0"),"  ","")," ",""))), "")&amp;
      SUBSTITUTE(SUBSTITUTE(TEXT(SOURCE!H1801,"????0"),"  ","")," ","")&amp;","&amp; IF(SOURCE!$T$2-3 &gt;= 0, REPT(" ",SOURCE!$T$2-3-5), "")&amp;
      SOURCE!I1801&amp;" | "&amp; IF(SOURCE!$U$2-LEN(SOURCE!I1801) &gt;= 0, REPT(" ",SOURCE!$U$2-LEN(SOURCE!I1801)), "")&amp;
      SOURCE!J1801&amp;      IF(SOURCE!$V$2-LEN(SOURCE!J1801) &gt;= 0, REPT(" ",SOURCE!$V$2-LEN(SOURCE!J1801)), "")&amp;
  " | "&amp; SOURCE!K1801&amp;      IF(SOURCE!$X$2-LEN(SOURCE!K1801) &gt;= 0, REPT(" ",SOURCE!$X$2-LEN(SOURCE!K1801)), "")&amp;
      "},"&amp;IF(SOURCE!L1801&lt;&gt;"",""&amp;SOURCE!L1801,"")
 )
)
)</f>
        <v>/* 1761 */  { fnPlotStat,                   PLOT_REV,                    "",                                            "",                                            (0 &lt;&lt; TAM_MAX_BITS) |     0, CAT_NONE | SLS_ENABLED   | US_ENABLED  },</v>
      </c>
    </row>
    <row r="1802" spans="1:1">
      <c r="A1802" s="155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",SOURCE!$R$2-LEN(SOURCE!F1802)+2), "")&amp;"("&amp;
      SUBSTITUTE(TEXT(SOURCE!G1802,"??0"),"  ","")&amp;" &lt;&lt; TAM_MAX_BITS) |"&amp; IF(SOURCE!$S$2-3 &gt;= 0, REPT(" ",SOURCE!$S$2-5+4+1-1-LEN(SUBSTITUTE(SUBSTITUTE(TEXT(SOURCE!H1802,"????0"),"  ","")," ",""))), "")&amp;
      SUBSTITUTE(SUBSTITUTE(TEXT(SOURCE!H1802,"????0"),"  ","")," ","")&amp;","&amp; IF(SOURCE!$T$2-3 &gt;= 0, REPT(" ",SOURCE!$T$2-3-5), "")&amp;
      SOURCE!I1802&amp;" | "&amp; IF(SOURCE!$U$2-LEN(SOURCE!I1802) &gt;= 0, REPT(" ",SOURCE!$U$2-LEN(SOURCE!I1802)), "")&amp;
      SOURCE!J1802&amp;      IF(SOURCE!$V$2-LEN(SOURCE!J1802) &gt;= 0, REPT(" ",SOURCE!$V$2-LEN(SOURCE!J1802)), "")&amp;
  " | "&amp; SOURCE!K1802&amp;      IF(SOURCE!$X$2-LEN(SOURCE!K1802) &gt;= 0, REPT(" ",SOURCE!$X$2-LEN(SOURCE!K1802)), "")&amp;
      "},"&amp;IF(SOURCE!L1802&lt;&gt;"",""&amp;SOURCE!L1802,"")
 )
)
)</f>
        <v>/* 1762 */  { fnPlotZoom,                   NOPARAM,                     "",                                            "ZOOM",                                        (0 &lt;&lt; TAM_MAX_BITS) |     0, CAT_NONE | SLS_ENABLED   | US_ENABLED  },</v>
      </c>
    </row>
    <row r="1803" spans="1:1">
      <c r="A1803" s="155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",SOURCE!$R$2-LEN(SOURCE!F1803)+2), "")&amp;"("&amp;
      SUBSTITUTE(TEXT(SOURCE!G1803,"??0"),"  ","")&amp;" &lt;&lt; TAM_MAX_BITS) |"&amp; IF(SOURCE!$S$2-3 &gt;= 0, REPT(" ",SOURCE!$S$2-5+4+1-1-LEN(SUBSTITUTE(SUBSTITUTE(TEXT(SOURCE!H1803,"????0"),"  ","")," ",""))), "")&amp;
      SUBSTITUTE(SUBSTITUTE(TEXT(SOURCE!H1803,"????0"),"  ","")," ","")&amp;","&amp; IF(SOURCE!$T$2-3 &gt;= 0, REPT(" ",SOURCE!$T$2-3-5), "")&amp;
      SOURCE!I1803&amp;" | "&amp; IF(SOURCE!$U$2-LEN(SOURCE!I1803) &gt;= 0, REPT(" ",SOURCE!$U$2-LEN(SOURCE!I1803)), "")&amp;
      SOURCE!J1803&amp;      IF(SOURCE!$V$2-LEN(SOURCE!J1803) &gt;= 0, REPT(" ",SOURCE!$V$2-LEN(SOURCE!J1803)), "")&amp;
  " | "&amp; SOURCE!K1803&amp;      IF(SOURCE!$X$2-LEN(SOURCE!K1803) &gt;= 0, REPT(" ",SOURCE!$X$2-LEN(SOURCE!K1803)), "")&amp;
      "},"&amp;IF(SOURCE!L1803&lt;&gt;"",""&amp;SOURCE!L1803,"")
 )
)
)</f>
        <v>/* 1763 */  { fnEllipticFphi,               NOPARAM,                     "F(" STD_phi ",m)",                            "F(" STD_phi ",m)",                            (0 &lt;&lt; TAM_MAX_BITS) |     0, CAT_FNCT | SLS_ENABLED   | US_ENABLED  },</v>
      </c>
    </row>
    <row r="1804" spans="1:1">
      <c r="A1804" s="155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",SOURCE!$R$2-LEN(SOURCE!F1804)+2), "")&amp;"("&amp;
      SUBSTITUTE(TEXT(SOURCE!G1804,"??0"),"  ","")&amp;" &lt;&lt; TAM_MAX_BITS) |"&amp; IF(SOURCE!$S$2-3 &gt;= 0, REPT(" ",SOURCE!$S$2-5+4+1-1-LEN(SUBSTITUTE(SUBSTITUTE(TEXT(SOURCE!H1804,"????0"),"  ","")," ",""))), "")&amp;
      SUBSTITUTE(SUBSTITUTE(TEXT(SOURCE!H1804,"????0"),"  ","")," ","")&amp;","&amp; IF(SOURCE!$T$2-3 &gt;= 0, REPT(" ",SOURCE!$T$2-3-5), "")&amp;
      SOURCE!I1804&amp;" | "&amp; IF(SOURCE!$U$2-LEN(SOURCE!I1804) &gt;= 0, REPT(" ",SOURCE!$U$2-LEN(SOURCE!I1804)), "")&amp;
      SOURCE!J1804&amp;      IF(SOURCE!$V$2-LEN(SOURCE!J1804) &gt;= 0, REPT(" ",SOURCE!$V$2-LEN(SOURCE!J1804)), "")&amp;
  " | "&amp; SOURCE!K1804&amp;      IF(SOURCE!$X$2-LEN(SOURCE!K1804) &gt;= 0, REPT(" ",SOURCE!$X$2-LEN(SOURCE!K1804)), "")&amp;
      "},"&amp;IF(SOURCE!L1804&lt;&gt;"",""&amp;SOURCE!L1804,"")
 )
)
)</f>
        <v>/* 1764 */  { fnEllipticEphi,               NOPARAM,                     "E(" STD_phi ",m)",                            "E(" STD_phi ",m)",                            (0 &lt;&lt; TAM_MAX_BITS) |     0, CAT_FNCT | SLS_ENABLED   | US_ENABLED  },</v>
      </c>
    </row>
    <row r="1805" spans="1:1">
      <c r="A1805" s="155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",SOURCE!$R$2-LEN(SOURCE!F1805)+2), "")&amp;"("&amp;
      SUBSTITUTE(TEXT(SOURCE!G1805,"??0"),"  ","")&amp;" &lt;&lt; TAM_MAX_BITS) |"&amp; IF(SOURCE!$S$2-3 &gt;= 0, REPT(" ",SOURCE!$S$2-5+4+1-1-LEN(SUBSTITUTE(SUBSTITUTE(TEXT(SOURCE!H1805,"????0"),"  ","")," ",""))), "")&amp;
      SUBSTITUTE(SUBSTITUTE(TEXT(SOURCE!H1805,"????0"),"  ","")," ","")&amp;","&amp; IF(SOURCE!$T$2-3 &gt;= 0, REPT(" ",SOURCE!$T$2-3-5), "")&amp;
      SOURCE!I1805&amp;" | "&amp; IF(SOURCE!$U$2-LEN(SOURCE!I1805) &gt;= 0, REPT(" ",SOURCE!$U$2-LEN(SOURCE!I1805)), "")&amp;
      SOURCE!J1805&amp;      IF(SOURCE!$V$2-LEN(SOURCE!J1805) &gt;= 0, REPT(" ",SOURCE!$V$2-LEN(SOURCE!J1805)), "")&amp;
  " | "&amp; SOURCE!K1805&amp;      IF(SOURCE!$X$2-LEN(SOURCE!K1805) &gt;= 0, REPT(" ",SOURCE!$X$2-LEN(SOURCE!K1805)), "")&amp;
      "},"&amp;IF(SOURCE!L1805&lt;&gt;"",""&amp;SOURCE!L1805,"")
 )
)
)</f>
        <v>/* 1765 */  { fnJacobiZeta,                 NOPARAM,                     STD_ZETA "(" STD_phi ",m)",                    STD_ZETA "(" STD_phi ",m)",                    (0 &lt;&lt; TAM_MAX_BITS) |     0, CAT_FNCT | SLS_ENABLED   | US_ENABLED  },</v>
      </c>
    </row>
    <row r="1806" spans="1:1">
      <c r="A1806" s="155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",SOURCE!$R$2-LEN(SOURCE!F1806)+2), "")&amp;"("&amp;
      SUBSTITUTE(TEXT(SOURCE!G1806,"??0"),"  ","")&amp;" &lt;&lt; TAM_MAX_BITS) |"&amp; IF(SOURCE!$S$2-3 &gt;= 0, REPT(" ",SOURCE!$S$2-5+4+1-1-LEN(SUBSTITUTE(SUBSTITUTE(TEXT(SOURCE!H1806,"????0"),"  ","")," ",""))), "")&amp;
      SUBSTITUTE(SUBSTITUTE(TEXT(SOURCE!H1806,"????0"),"  ","")," ","")&amp;","&amp; IF(SOURCE!$T$2-3 &gt;= 0, REPT(" ",SOURCE!$T$2-3-5), "")&amp;
      SOURCE!I1806&amp;" | "&amp; IF(SOURCE!$U$2-LEN(SOURCE!I1806) &gt;= 0, REPT(" ",SOURCE!$U$2-LEN(SOURCE!I1806)), "")&amp;
      SOURCE!J1806&amp;      IF(SOURCE!$V$2-LEN(SOURCE!J1806) &gt;= 0, REPT(" ",SOURCE!$V$2-LEN(SOURCE!J1806)), "")&amp;
  " | "&amp; SOURCE!K1806&amp;      IF(SOURCE!$X$2-LEN(SOURCE!K1806) &gt;= 0, REPT(" ",SOURCE!$X$2-LEN(SOURCE!K1806)), "")&amp;
      "},"&amp;IF(SOURCE!L1806&lt;&gt;"",""&amp;SOURCE!L1806,"")
 )
)
)</f>
        <v>/* 1766 */  { itemToBeCoded,                NOPARAM,                     "1766",                                        "1766",                                        (0 &lt;&lt; TAM_MAX_BITS) |     0, CAT_FREE | SLS_UNCHANGED | US_UNCHANGED},</v>
      </c>
    </row>
    <row r="1807" spans="1:1">
      <c r="A1807" s="155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",SOURCE!$R$2-LEN(SOURCE!F1807)+2), "")&amp;"("&amp;
      SUBSTITUTE(TEXT(SOURCE!G1807,"??0"),"  ","")&amp;" &lt;&lt; TAM_MAX_BITS) |"&amp; IF(SOURCE!$S$2-3 &gt;= 0, REPT(" ",SOURCE!$S$2-5+4+1-1-LEN(SUBSTITUTE(SUBSTITUTE(TEXT(SOURCE!H1807,"????0"),"  ","")," ",""))), "")&amp;
      SUBSTITUTE(SUBSTITUTE(TEXT(SOURCE!H1807,"????0"),"  ","")," ","")&amp;","&amp; IF(SOURCE!$T$2-3 &gt;= 0, REPT(" ",SOURCE!$T$2-3-5), "")&amp;
      SOURCE!I1807&amp;" | "&amp; IF(SOURCE!$U$2-LEN(SOURCE!I1807) &gt;= 0, REPT(" ",SOURCE!$U$2-LEN(SOURCE!I1807)), "")&amp;
      SOURCE!J1807&amp;      IF(SOURCE!$V$2-LEN(SOURCE!J1807) &gt;= 0, REPT(" ",SOURCE!$V$2-LEN(SOURCE!J1807)), "")&amp;
  " | "&amp; SOURCE!K1807&amp;      IF(SOURCE!$X$2-LEN(SOURCE!K1807) &gt;= 0, REPT(" ",SOURCE!$X$2-LEN(SOURCE!K1807)), "")&amp;
      "},"&amp;IF(SOURCE!L1807&lt;&gt;"",""&amp;SOURCE!L1807,"")
 )
)
)</f>
        <v>/* 1767 */  { itemToBeCoded,                NOPARAM,                     "1767",                                        "1767",                                        (0 &lt;&lt; TAM_MAX_BITS) |     0, CAT_FREE | SLS_UNCHANGED | US_UNCHANGED},</v>
      </c>
    </row>
    <row r="1808" spans="1:1">
      <c r="A1808" s="155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",SOURCE!$R$2-LEN(SOURCE!F1808)+2), "")&amp;"("&amp;
      SUBSTITUTE(TEXT(SOURCE!G1808,"??0"),"  ","")&amp;" &lt;&lt; TAM_MAX_BITS) |"&amp; IF(SOURCE!$S$2-3 &gt;= 0, REPT(" ",SOURCE!$S$2-5+4+1-1-LEN(SUBSTITUTE(SUBSTITUTE(TEXT(SOURCE!H1808,"????0"),"  ","")," ",""))), "")&amp;
      SUBSTITUTE(SUBSTITUTE(TEXT(SOURCE!H1808,"????0"),"  ","")," ","")&amp;","&amp; IF(SOURCE!$T$2-3 &gt;= 0, REPT(" ",SOURCE!$T$2-3-5), "")&amp;
      SOURCE!I1808&amp;" | "&amp; IF(SOURCE!$U$2-LEN(SOURCE!I1808) &gt;= 0, REPT(" ",SOURCE!$U$2-LEN(SOURCE!I1808)), "")&amp;
      SOURCE!J1808&amp;      IF(SOURCE!$V$2-LEN(SOURCE!J1808) &gt;= 0, REPT(" ",SOURCE!$V$2-LEN(SOURCE!J1808)), "")&amp;
  " | "&amp; SOURCE!K1808&amp;      IF(SOURCE!$X$2-LEN(SOURCE!K1808) &gt;= 0, REPT(" ",SOURCE!$X$2-LEN(SOURCE!K1808)), "")&amp;
      "},"&amp;IF(SOURCE!L1808&lt;&gt;"",""&amp;SOURCE!L1808,"")
 )
)
)</f>
        <v>/* 1768 */  { itemToBeCoded,                NOPARAM,                     "1768",                                        "1768",                                        (0 &lt;&lt; TAM_MAX_BITS) |     0, CAT_FREE | SLS_UNCHANGED | US_UNCHANGED},</v>
      </c>
    </row>
    <row r="1809" spans="1:1">
      <c r="A1809" s="155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",SOURCE!$R$2-LEN(SOURCE!F1809)+2), "")&amp;"("&amp;
      SUBSTITUTE(TEXT(SOURCE!G1809,"??0"),"  ","")&amp;" &lt;&lt; TAM_MAX_BITS) |"&amp; IF(SOURCE!$S$2-3 &gt;= 0, REPT(" ",SOURCE!$S$2-5+4+1-1-LEN(SUBSTITUTE(SUBSTITUTE(TEXT(SOURCE!H1809,"????0"),"  ","")," ",""))), "")&amp;
      SUBSTITUTE(SUBSTITUTE(TEXT(SOURCE!H1809,"????0"),"  ","")," ","")&amp;","&amp; IF(SOURCE!$T$2-3 &gt;= 0, REPT(" ",SOURCE!$T$2-3-5), "")&amp;
      SOURCE!I1809&amp;" | "&amp; IF(SOURCE!$U$2-LEN(SOURCE!I1809) &gt;= 0, REPT(" ",SOURCE!$U$2-LEN(SOURCE!I1809)), "")&amp;
      SOURCE!J1809&amp;      IF(SOURCE!$V$2-LEN(SOURCE!J1809) &gt;= 0, REPT(" ",SOURCE!$V$2-LEN(SOURCE!J1809)), "")&amp;
  " | "&amp; SOURCE!K1809&amp;      IF(SOURCE!$X$2-LEN(SOURCE!K1809) &gt;= 0, REPT(" ",SOURCE!$X$2-LEN(SOURCE!K1809)), "")&amp;
      "},"&amp;IF(SOURCE!L1809&lt;&gt;"",""&amp;SOURCE!L1809,"")
 )
)
)</f>
        <v/>
      </c>
    </row>
    <row r="1810" spans="1:1">
      <c r="A1810" s="155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",SOURCE!$R$2-LEN(SOURCE!F1810)+2), "")&amp;"("&amp;
      SUBSTITUTE(TEXT(SOURCE!G1810,"??0"),"  ","")&amp;" &lt;&lt; TAM_MAX_BITS) |"&amp; IF(SOURCE!$S$2-3 &gt;= 0, REPT(" ",SOURCE!$S$2-5+4+1-1-LEN(SUBSTITUTE(SUBSTITUTE(TEXT(SOURCE!H1810,"????0"),"  ","")," ",""))), "")&amp;
      SUBSTITUTE(SUBSTITUTE(TEXT(SOURCE!H1810,"????0"),"  ","")," ","")&amp;","&amp; IF(SOURCE!$T$2-3 &gt;= 0, REPT(" ",SOURCE!$T$2-3-5), "")&amp;
      SOURCE!I1810&amp;" | "&amp; IF(SOURCE!$U$2-LEN(SOURCE!I1810) &gt;= 0, REPT(" ",SOURCE!$U$2-LEN(SOURCE!I1810)), "")&amp;
      SOURCE!J1810&amp;      IF(SOURCE!$V$2-LEN(SOURCE!J1810) &gt;= 0, REPT(" ",SOURCE!$V$2-LEN(SOURCE!J1810)), "")&amp;
  " | "&amp; SOURCE!K1810&amp;      IF(SOURCE!$X$2-LEN(SOURCE!K1810) &gt;= 0, REPT(" ",SOURCE!$X$2-LEN(SOURCE!K1810)), "")&amp;
      "},"&amp;IF(SOURCE!L1810&lt;&gt;"",""&amp;SOURCE!L1810,"")
 )
)
)</f>
        <v/>
      </c>
    </row>
    <row r="1811" spans="1:1">
      <c r="A1811" s="155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",SOURCE!$R$2-LEN(SOURCE!F1811)+2), "")&amp;"("&amp;
      SUBSTITUTE(TEXT(SOURCE!G1811,"??0"),"  ","")&amp;" &lt;&lt; TAM_MAX_BITS) |"&amp; IF(SOURCE!$S$2-3 &gt;= 0, REPT(" ",SOURCE!$S$2-5+4+1-1-LEN(SUBSTITUTE(SUBSTITUTE(TEXT(SOURCE!H1811,"????0"),"  ","")," ",""))), "")&amp;
      SUBSTITUTE(SUBSTITUTE(TEXT(SOURCE!H1811,"????0"),"  ","")," ","")&amp;","&amp; IF(SOURCE!$T$2-3 &gt;= 0, REPT(" ",SOURCE!$T$2-3-5), "")&amp;
      SOURCE!I1811&amp;" | "&amp; IF(SOURCE!$U$2-LEN(SOURCE!I1811) &gt;= 0, REPT(" ",SOURCE!$U$2-LEN(SOURCE!I1811)), "")&amp;
      SOURCE!J1811&amp;      IF(SOURCE!$V$2-LEN(SOURCE!J1811) &gt;= 0, REPT(" ",SOURCE!$V$2-LEN(SOURCE!J1811)), "")&amp;
  " | "&amp; SOURCE!K1811&amp;      IF(SOURCE!$X$2-LEN(SOURCE!K1811) &gt;= 0, REPT(" ",SOURCE!$X$2-LEN(SOURCE!K1811)), "")&amp;
      "},"&amp;IF(SOURCE!L1811&lt;&gt;"",""&amp;SOURCE!L1811,"")
 )
)
)</f>
        <v/>
      </c>
    </row>
    <row r="1812" spans="1:1">
      <c r="A1812" s="155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",SOURCE!$R$2-LEN(SOURCE!F1812)+2), "")&amp;"("&amp;
      SUBSTITUTE(TEXT(SOURCE!G1812,"??0"),"  ","")&amp;" &lt;&lt; TAM_MAX_BITS) |"&amp; IF(SOURCE!$S$2-3 &gt;= 0, REPT(" ",SOURCE!$S$2-5+4+1-1-LEN(SUBSTITUTE(SUBSTITUTE(TEXT(SOURCE!H1812,"????0"),"  ","")," ",""))), "")&amp;
      SUBSTITUTE(SUBSTITUTE(TEXT(SOURCE!H1812,"????0"),"  ","")," ","")&amp;","&amp; IF(SOURCE!$T$2-3 &gt;= 0, REPT(" ",SOURCE!$T$2-3-5), "")&amp;
      SOURCE!I1812&amp;" | "&amp; IF(SOURCE!$U$2-LEN(SOURCE!I1812) &gt;= 0, REPT(" ",SOURCE!$U$2-LEN(SOURCE!I1812)), "")&amp;
      SOURCE!J1812&amp;      IF(SOURCE!$V$2-LEN(SOURCE!J1812) &gt;= 0, REPT(" ",SOURCE!$V$2-LEN(SOURCE!J1812)), "")&amp;
  " | "&amp; SOURCE!K1812&amp;      IF(SOURCE!$X$2-LEN(SOURCE!K1812) &gt;= 0, REPT(" ",SOURCE!$X$2-LEN(SOURCE!K1812)), "")&amp;
      "},"&amp;IF(SOURCE!L1812&lt;&gt;"",""&amp;SOURCE!L1812,"")
 )
)
)</f>
        <v/>
      </c>
    </row>
    <row r="1813" spans="1:1">
      <c r="A1813" s="155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",SOURCE!$R$2-LEN(SOURCE!F1813)+2), "")&amp;"("&amp;
      SUBSTITUTE(TEXT(SOURCE!G1813,"??0"),"  ","")&amp;" &lt;&lt; TAM_MAX_BITS) |"&amp; IF(SOURCE!$S$2-3 &gt;= 0, REPT(" ",SOURCE!$S$2-5+4+1-1-LEN(SUBSTITUTE(SUBSTITUTE(TEXT(SOURCE!H1813,"????0"),"  ","")," ",""))), "")&amp;
      SUBSTITUTE(SUBSTITUTE(TEXT(SOURCE!H1813,"????0"),"  ","")," ","")&amp;","&amp; IF(SOURCE!$T$2-3 &gt;= 0, REPT(" ",SOURCE!$T$2-3-5), "")&amp;
      SOURCE!I1813&amp;" | "&amp; IF(SOURCE!$U$2-LEN(SOURCE!I1813) &gt;= 0, REPT(" ",SOURCE!$U$2-LEN(SOURCE!I1813)), "")&amp;
      SOURCE!J1813&amp;      IF(SOURCE!$V$2-LEN(SOURCE!J1813) &gt;= 0, REPT(" ",SOURCE!$V$2-LEN(SOURCE!J1813)), "")&amp;
  " | "&amp; SOURCE!K1813&amp;      IF(SOURCE!$X$2-LEN(SOURCE!K1813) &gt;= 0, REPT(" ",SOURCE!$X$2-LEN(SOURCE!K1813)), "")&amp;
      "},"&amp;IF(SOURCE!L1813&lt;&gt;"",""&amp;SOURCE!L1813,"")
 )
)
)</f>
        <v/>
      </c>
    </row>
    <row r="1814" spans="1:1">
      <c r="A1814" s="155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",SOURCE!$R$2-LEN(SOURCE!F1814)+2), "")&amp;"("&amp;
      SUBSTITUTE(TEXT(SOURCE!G1814,"??0"),"  ","")&amp;" &lt;&lt; TAM_MAX_BITS) |"&amp; IF(SOURCE!$S$2-3 &gt;= 0, REPT(" ",SOURCE!$S$2-5+4+1-1-LEN(SUBSTITUTE(SUBSTITUTE(TEXT(SOURCE!H1814,"????0"),"  ","")," ",""))), "")&amp;
      SUBSTITUTE(SUBSTITUTE(TEXT(SOURCE!H1814,"????0"),"  ","")," ","")&amp;","&amp; IF(SOURCE!$T$2-3 &gt;= 0, REPT(" ",SOURCE!$T$2-3-5), "")&amp;
      SOURCE!I1814&amp;" | "&amp; IF(SOURCE!$U$2-LEN(SOURCE!I1814) &gt;= 0, REPT(" ",SOURCE!$U$2-LEN(SOURCE!I1814)), "")&amp;
      SOURCE!J1814&amp;      IF(SOURCE!$V$2-LEN(SOURCE!J1814) &gt;= 0, REPT(" ",SOURCE!$V$2-LEN(SOURCE!J1814)), "")&amp;
  " | "&amp; SOURCE!K1814&amp;      IF(SOURCE!$X$2-LEN(SOURCE!K1814) &gt;= 0, REPT(" ",SOURCE!$X$2-LEN(SOURCE!K1814)), "")&amp;
      "},"&amp;IF(SOURCE!L1814&lt;&gt;"",""&amp;SOURCE!L1814,"")
 )
)
)</f>
        <v/>
      </c>
    </row>
    <row r="1815" spans="1:1">
      <c r="A1815" s="155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",SOURCE!$R$2-LEN(SOURCE!F1815)+2), "")&amp;"("&amp;
      SUBSTITUTE(TEXT(SOURCE!G1815,"??0"),"  ","")&amp;" &lt;&lt; TAM_MAX_BITS) |"&amp; IF(SOURCE!$S$2-3 &gt;= 0, REPT(" ",SOURCE!$S$2-5+4+1-1-LEN(SUBSTITUTE(SUBSTITUTE(TEXT(SOURCE!H1815,"????0"),"  ","")," ",""))), "")&amp;
      SUBSTITUTE(SUBSTITUTE(TEXT(SOURCE!H1815,"????0"),"  ","")," ","")&amp;","&amp; IF(SOURCE!$T$2-3 &gt;= 0, REPT(" ",SOURCE!$T$2-3-5), "")&amp;
      SOURCE!I1815&amp;" | "&amp; IF(SOURCE!$U$2-LEN(SOURCE!I1815) &gt;= 0, REPT(" ",SOURCE!$U$2-LEN(SOURCE!I1815)), "")&amp;
      SOURCE!J1815&amp;      IF(SOURCE!$V$2-LEN(SOURCE!J1815) &gt;= 0, REPT(" ",SOURCE!$V$2-LEN(SOURCE!J1815)), "")&amp;
  " | "&amp; SOURCE!K1815&amp;      IF(SOURCE!$X$2-LEN(SOURCE!K1815) &gt;= 0, REPT(" ",SOURCE!$X$2-LEN(SOURCE!K1815)), "")&amp;
      "},"&amp;IF(SOURCE!L1815&lt;&gt;"",""&amp;SOURCE!L1815,"")
 )
)
)</f>
        <v/>
      </c>
    </row>
    <row r="1816" spans="1:1">
      <c r="A1816" s="155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",SOURCE!$R$2-LEN(SOURCE!F1816)+2), "")&amp;"("&amp;
      SUBSTITUTE(TEXT(SOURCE!G1816,"??0"),"  ","")&amp;" &lt;&lt; TAM_MAX_BITS) |"&amp; IF(SOURCE!$S$2-3 &gt;= 0, REPT(" ",SOURCE!$S$2-5+4+1-1-LEN(SUBSTITUTE(SUBSTITUTE(TEXT(SOURCE!H1816,"????0"),"  ","")," ",""))), "")&amp;
      SUBSTITUTE(SUBSTITUTE(TEXT(SOURCE!H1816,"????0"),"  ","")," ","")&amp;","&amp; IF(SOURCE!$T$2-3 &gt;= 0, REPT(" ",SOURCE!$T$2-3-5), "")&amp;
      SOURCE!I1816&amp;" | "&amp; IF(SOURCE!$U$2-LEN(SOURCE!I1816) &gt;= 0, REPT(" ",SOURCE!$U$2-LEN(SOURCE!I1816)), "")&amp;
      SOURCE!J1816&amp;      IF(SOURCE!$V$2-LEN(SOURCE!J1816) &gt;= 0, REPT(" ",SOURCE!$V$2-LEN(SOURCE!J1816)), "")&amp;
  " | "&amp; SOURCE!K1816&amp;      IF(SOURCE!$X$2-LEN(SOURCE!K1816) &gt;= 0, REPT(" ",SOURCE!$X$2-LEN(SOURCE!K1816)), "")&amp;
      "},"&amp;IF(SOURCE!L1816&lt;&gt;"",""&amp;SOURCE!L1816,"")
 )
)
)</f>
        <v/>
      </c>
    </row>
    <row r="1817" spans="1:1">
      <c r="A1817" s="155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",SOURCE!$R$2-LEN(SOURCE!F1817)+2), "")&amp;"("&amp;
      SUBSTITUTE(TEXT(SOURCE!G1817,"??0"),"  ","")&amp;" &lt;&lt; TAM_MAX_BITS) |"&amp; IF(SOURCE!$S$2-3 &gt;= 0, REPT(" ",SOURCE!$S$2-5+4+1-1-LEN(SUBSTITUTE(SUBSTITUTE(TEXT(SOURCE!H1817,"????0"),"  ","")," ",""))), "")&amp;
      SUBSTITUTE(SUBSTITUTE(TEXT(SOURCE!H1817,"????0"),"  ","")," ","")&amp;","&amp; IF(SOURCE!$T$2-3 &gt;= 0, REPT(" ",SOURCE!$T$2-3-5), "")&amp;
      SOURCE!I1817&amp;" | "&amp; IF(SOURCE!$U$2-LEN(SOURCE!I1817) &gt;= 0, REPT(" ",SOURCE!$U$2-LEN(SOURCE!I1817)), "")&amp;
      SOURCE!J1817&amp;      IF(SOURCE!$V$2-LEN(SOURCE!J1817) &gt;= 0, REPT(" ",SOURCE!$V$2-LEN(SOURCE!J1817)), "")&amp;
  " | "&amp; SOURCE!K1817&amp;      IF(SOURCE!$X$2-LEN(SOURCE!K1817) &gt;= 0, REPT(" ",SOURCE!$X$2-LEN(SOURCE!K1817)), "")&amp;
      "},"&amp;IF(SOURCE!L1817&lt;&gt;"",""&amp;SOURCE!L1817,"")
 )
)
)</f>
        <v>//Jaymos C43 extensions</v>
      </c>
    </row>
    <row r="1818" spans="1:1">
      <c r="A1818" s="155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",SOURCE!$R$2-LEN(SOURCE!F1818)+2), "")&amp;"("&amp;
      SUBSTITUTE(TEXT(SOURCE!G1818,"??0"),"  ","")&amp;" &lt;&lt; TAM_MAX_BITS) |"&amp; IF(SOURCE!$S$2-3 &gt;= 0, REPT(" ",SOURCE!$S$2-5+4+1-1-LEN(SUBSTITUTE(SUBSTITUTE(TEXT(SOURCE!H1818,"????0"),"  ","")," ",""))), "")&amp;
      SUBSTITUTE(SUBSTITUTE(TEXT(SOURCE!H1818,"????0"),"  ","")," ","")&amp;","&amp; IF(SOURCE!$T$2-3 &gt;= 0, REPT(" ",SOURCE!$T$2-3-5), "")&amp;
      SOURCE!I1818&amp;" | "&amp; IF(SOURCE!$U$2-LEN(SOURCE!I1818) &gt;= 0, REPT(" ",SOURCE!$U$2-LEN(SOURCE!I1818)), "")&amp;
      SOURCE!J1818&amp;      IF(SOURCE!$V$2-LEN(SOURCE!J1818) &gt;= 0, REPT(" ",SOURCE!$V$2-LEN(SOURCE!J1818)), "")&amp;
  " | "&amp; SOURCE!K1818&amp;      IF(SOURCE!$X$2-LEN(SOURCE!K1818) &gt;= 0, REPT(" ",SOURCE!$X$2-LEN(SOURCE!K1818)), "")&amp;
      "},"&amp;IF(SOURCE!L1818&lt;&gt;"",""&amp;SOURCE!L1818,"")
 )
)
)</f>
        <v>/* 1769 */  { fnSetSetJM,                   JC_FG_LINE,                  "fg" STD_SPACE_3_PER_EM "LINE",                "fg" STD_SPACE_3_PER_EM "LINE",                (0 &lt;&lt; TAM_MAX_BITS) |     0, CAT_FNCT | SLS_UNCHANGED | US_UNCHANGED},//JM UNDERLINING</v>
      </c>
    </row>
    <row r="1819" spans="1:1">
      <c r="A1819" s="155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",SOURCE!$R$2-LEN(SOURCE!F1819)+2), "")&amp;"("&amp;
      SUBSTITUTE(TEXT(SOURCE!G1819,"??0"),"  ","")&amp;" &lt;&lt; TAM_MAX_BITS) |"&amp; IF(SOURCE!$S$2-3 &gt;= 0, REPT(" ",SOURCE!$S$2-5+4+1-1-LEN(SUBSTITUTE(SUBSTITUTE(TEXT(SOURCE!H1819,"????0"),"  ","")," ",""))), "")&amp;
      SUBSTITUTE(SUBSTITUTE(TEXT(SOURCE!H1819,"????0"),"  ","")," ","")&amp;","&amp; IF(SOURCE!$T$2-3 &gt;= 0, REPT(" ",SOURCE!$T$2-3-5), "")&amp;
      SOURCE!I1819&amp;" | "&amp; IF(SOURCE!$U$2-LEN(SOURCE!I1819) &gt;= 0, REPT(" ",SOURCE!$U$2-LEN(SOURCE!I1819)), "")&amp;
      SOURCE!J1819&amp;      IF(SOURCE!$V$2-LEN(SOURCE!J1819) &gt;= 0, REPT(" ",SOURCE!$V$2-LEN(SOURCE!J1819)), "")&amp;
  " | "&amp; SOURCE!K1819&amp;      IF(SOURCE!$X$2-LEN(SOURCE!K1819) &gt;= 0, REPT(" ",SOURCE!$X$2-LEN(SOURCE!K1819)), "")&amp;
      "},"&amp;IF(SOURCE!L1819&lt;&gt;"",""&amp;SOURCE!L1819,"")
 )
)
)</f>
        <v>/* 1770 */  { fnSetSetJM,                   JC_NO_BASE_SCREEN,           "No" STD_SPACE_6_PER_EM "MyM",                 "No" STD_SPACE_6_PER_EM "MyM",                 (0 &lt;&lt; TAM_MAX_BITS) |     0, CAT_FNCT | SLS_UNCHANGED | US_UNCHANGED},//JM NOBASE MENU SETTING</v>
      </c>
    </row>
    <row r="1820" spans="1:1">
      <c r="A1820" s="155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",SOURCE!$R$2-LEN(SOURCE!F1820)+2), "")&amp;"("&amp;
      SUBSTITUTE(TEXT(SOURCE!G1820,"??0"),"  ","")&amp;" &lt;&lt; TAM_MAX_BITS) |"&amp; IF(SOURCE!$S$2-3 &gt;= 0, REPT(" ",SOURCE!$S$2-5+4+1-1-LEN(SUBSTITUTE(SUBSTITUTE(TEXT(SOURCE!H1820,"????0"),"  ","")," ",""))), "")&amp;
      SUBSTITUTE(SUBSTITUTE(TEXT(SOURCE!H1820,"????0"),"  ","")," ","")&amp;","&amp; IF(SOURCE!$T$2-3 &gt;= 0, REPT(" ",SOURCE!$T$2-3-5), "")&amp;
      SOURCE!I1820&amp;" | "&amp; IF(SOURCE!$U$2-LEN(SOURCE!I1820) &gt;= 0, REPT(" ",SOURCE!$U$2-LEN(SOURCE!I1820)), "")&amp;
      SOURCE!J1820&amp;      IF(SOURCE!$V$2-LEN(SOURCE!J1820) &gt;= 0, REPT(" ",SOURCE!$V$2-LEN(SOURCE!J1820)), "")&amp;
  " | "&amp; SOURCE!K1820&amp;      IF(SOURCE!$X$2-LEN(SOURCE!K1820) &gt;= 0, REPT(" ",SOURCE!$X$2-LEN(SOURCE!K1820)), "")&amp;
      "},"&amp;IF(SOURCE!L1820&lt;&gt;"",""&amp;SOURCE!L1820,"")
 )
)
)</f>
        <v>/* 1771 */  { fnSetSetJM,                   JC_G_DOUBLETAP,              "G" STD_SPACE_3_PER_EM "2TAP",                 "G" STD_SPACE_3_PER_EM "2TAP",                 (0 &lt;&lt; TAM_MAX_BITS) |     0, CAT_FNCT | SLS_UNCHANGED | US_UNCHANGED},//JM KEY TAP DOUBLE SETTING</v>
      </c>
    </row>
    <row r="1821" spans="1:1">
      <c r="A1821" s="155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",SOURCE!$R$2-LEN(SOURCE!F1821)+2), "")&amp;"("&amp;
      SUBSTITUTE(TEXT(SOURCE!G1821,"??0"),"  ","")&amp;" &lt;&lt; TAM_MAX_BITS) |"&amp; IF(SOURCE!$S$2-3 &gt;= 0, REPT(" ",SOURCE!$S$2-5+4+1-1-LEN(SUBSTITUTE(SUBSTITUTE(TEXT(SOURCE!H1821,"????0"),"  ","")," ",""))), "")&amp;
      SUBSTITUTE(SUBSTITUTE(TEXT(SOURCE!H1821,"????0"),"  ","")," ","")&amp;","&amp; IF(SOURCE!$T$2-3 &gt;= 0, REPT(" ",SOURCE!$T$2-3-5), "")&amp;
      SOURCE!I1821&amp;" | "&amp; IF(SOURCE!$U$2-LEN(SOURCE!I1821) &gt;= 0, REPT(" ",SOURCE!$U$2-LEN(SOURCE!I1821)), "")&amp;
      SOURCE!J1821&amp;      IF(SOURCE!$V$2-LEN(SOURCE!J1821) &gt;= 0, REPT(" ",SOURCE!$V$2-LEN(SOURCE!J1821)), "")&amp;
  " | "&amp; SOURCE!K1821&amp;      IF(SOURCE!$X$2-LEN(SOURCE!K1821) &gt;= 0, REPT(" ",SOURCE!$X$2-LEN(SOURCE!K1821)), "")&amp;
      "},"&amp;IF(SOURCE!L1821&lt;&gt;"",""&amp;SOURCE!L1821,"")
 )
)
)</f>
        <v>/* 1772 */  { fnPlotStatJM,                 PLOT_LR,                     "ASS.ALL",                                     "ASS.ALL",                                     (0 &lt;&lt; TAM_MAX_BITS) |     0, CAT_NONE | SLS_UNCHANGED | US_UNCHANGED},</v>
      </c>
    </row>
    <row r="1822" spans="1:1">
      <c r="A1822" s="155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",SOURCE!$R$2-LEN(SOURCE!F1822)+2), "")&amp;"("&amp;
      SUBSTITUTE(TEXT(SOURCE!G1822,"??0"),"  ","")&amp;" &lt;&lt; TAM_MAX_BITS) |"&amp; IF(SOURCE!$S$2-3 &gt;= 0, REPT(" ",SOURCE!$S$2-5+4+1-1-LEN(SUBSTITUTE(SUBSTITUTE(TEXT(SOURCE!H1822,"????0"),"  ","")," ",""))), "")&amp;
      SUBSTITUTE(SUBSTITUTE(TEXT(SOURCE!H1822,"????0"),"  ","")," ","")&amp;","&amp; IF(SOURCE!$T$2-3 &gt;= 0, REPT(" ",SOURCE!$T$2-3-5), "")&amp;
      SOURCE!I1822&amp;" | "&amp; IF(SOURCE!$U$2-LEN(SOURCE!I1822) &gt;= 0, REPT(" ",SOURCE!$U$2-LEN(SOURCE!I1822)), "")&amp;
      SOURCE!J1822&amp;      IF(SOURCE!$V$2-LEN(SOURCE!J1822) &gt;= 0, REPT(" ",SOURCE!$V$2-LEN(SOURCE!J1822)), "")&amp;
  " | "&amp; SOURCE!K1822&amp;      IF(SOURCE!$X$2-LEN(SOURCE!K1822) &gt;= 0, REPT(" ",SOURCE!$X$2-LEN(SOURCE!K1822)), "")&amp;
      "},"&amp;IF(SOURCE!L1822&lt;&gt;"",""&amp;SOURCE!L1822,"")
 )
)
)</f>
        <v>/* 1773 */  { fnP_All_Regs,                 0,                           STD_PRINTER "ALLr",                            STD_PRINTER "ALLr",                            (0 &lt;&lt; TAM_MAX_BITS) |     0, CAT_FNCT | SLS_UNCHANGED | US_UNCHANGED},</v>
      </c>
    </row>
    <row r="1823" spans="1:1">
      <c r="A1823" s="155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",SOURCE!$R$2-LEN(SOURCE!F1823)+2), "")&amp;"("&amp;
      SUBSTITUTE(TEXT(SOURCE!G1823,"??0"),"  ","")&amp;" &lt;&lt; TAM_MAX_BITS) |"&amp; IF(SOURCE!$S$2-3 &gt;= 0, REPT(" ",SOURCE!$S$2-5+4+1-1-LEN(SUBSTITUTE(SUBSTITUTE(TEXT(SOURCE!H1823,"????0"),"  ","")," ",""))), "")&amp;
      SUBSTITUTE(SUBSTITUTE(TEXT(SOURCE!H1823,"????0"),"  ","")," ","")&amp;","&amp; IF(SOURCE!$T$2-3 &gt;= 0, REPT(" ",SOURCE!$T$2-3-5), "")&amp;
      SOURCE!I1823&amp;" | "&amp; IF(SOURCE!$U$2-LEN(SOURCE!I1823) &gt;= 0, REPT(" ",SOURCE!$U$2-LEN(SOURCE!I1823)), "")&amp;
      SOURCE!J1823&amp;      IF(SOURCE!$V$2-LEN(SOURCE!J1823) &gt;= 0, REPT(" ",SOURCE!$V$2-LEN(SOURCE!J1823)), "")&amp;
  " | "&amp; SOURCE!K1823&amp;      IF(SOURCE!$X$2-LEN(SOURCE!K1823) &gt;= 0, REPT(" ",SOURCE!$X$2-LEN(SOURCE!K1823)), "")&amp;
      "},"&amp;IF(SOURCE!L1823&lt;&gt;"",""&amp;SOURCE!L1823,"")
 )
)
)</f>
        <v>/* 1774 */  { fnMultiplySI,                 85,                          "",                                            STD_DOT "f",                                   (0 &lt;&lt; TAM_MAX_BITS) |     0, CAT_NONE | SLS_ENABLED   | US_ENABLED  },//JM PRE UNIT</v>
      </c>
    </row>
    <row r="1824" spans="1:1">
      <c r="A1824" s="155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",SOURCE!$R$2-LEN(SOURCE!F1824)+2), "")&amp;"("&amp;
      SUBSTITUTE(TEXT(SOURCE!G1824,"??0"),"  ","")&amp;" &lt;&lt; TAM_MAX_BITS) |"&amp; IF(SOURCE!$S$2-3 &gt;= 0, REPT(" ",SOURCE!$S$2-5+4+1-1-LEN(SUBSTITUTE(SUBSTITUTE(TEXT(SOURCE!H1824,"????0"),"  ","")," ",""))), "")&amp;
      SUBSTITUTE(SUBSTITUTE(TEXT(SOURCE!H1824,"????0"),"  ","")," ","")&amp;","&amp; IF(SOURCE!$T$2-3 &gt;= 0, REPT(" ",SOURCE!$T$2-3-5), "")&amp;
      SOURCE!I1824&amp;" | "&amp; IF(SOURCE!$U$2-LEN(SOURCE!I1824) &gt;= 0, REPT(" ",SOURCE!$U$2-LEN(SOURCE!I1824)), "")&amp;
      SOURCE!J1824&amp;      IF(SOURCE!$V$2-LEN(SOURCE!J1824) &gt;= 0, REPT(" ",SOURCE!$V$2-LEN(SOURCE!J1824)), "")&amp;
  " | "&amp; SOURCE!K1824&amp;      IF(SOURCE!$X$2-LEN(SOURCE!K1824) &gt;= 0, REPT(" ",SOURCE!$X$2-LEN(SOURCE!K1824)), "")&amp;
      "},"&amp;IF(SOURCE!L1824&lt;&gt;"",""&amp;SOURCE!L1824,"")
 )
)
)</f>
        <v>/* 1775 */  { fnMultiplySI,                 88,                          "",                                            STD_DOT "p",                                   (0 &lt;&lt; TAM_MAX_BITS) |     0, CAT_NONE | SLS_ENABLED   | US_ENABLED  },//JM PRE UNIT</v>
      </c>
    </row>
    <row r="1825" spans="1:1">
      <c r="A1825" s="155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",SOURCE!$R$2-LEN(SOURCE!F1825)+2), "")&amp;"("&amp;
      SUBSTITUTE(TEXT(SOURCE!G1825,"??0"),"  ","")&amp;" &lt;&lt; TAM_MAX_BITS) |"&amp; IF(SOURCE!$S$2-3 &gt;= 0, REPT(" ",SOURCE!$S$2-5+4+1-1-LEN(SUBSTITUTE(SUBSTITUTE(TEXT(SOURCE!H1825,"????0"),"  ","")," ",""))), "")&amp;
      SUBSTITUTE(SUBSTITUTE(TEXT(SOURCE!H1825,"????0"),"  ","")," ","")&amp;","&amp; IF(SOURCE!$T$2-3 &gt;= 0, REPT(" ",SOURCE!$T$2-3-5), "")&amp;
      SOURCE!I1825&amp;" | "&amp; IF(SOURCE!$U$2-LEN(SOURCE!I1825) &gt;= 0, REPT(" ",SOURCE!$U$2-LEN(SOURCE!I1825)), "")&amp;
      SOURCE!J1825&amp;      IF(SOURCE!$V$2-LEN(SOURCE!J1825) &gt;= 0, REPT(" ",SOURCE!$V$2-LEN(SOURCE!J1825)), "")&amp;
  " | "&amp; SOURCE!K1825&amp;      IF(SOURCE!$X$2-LEN(SOURCE!K1825) &gt;= 0, REPT(" ",SOURCE!$X$2-LEN(SOURCE!K1825)), "")&amp;
      "},"&amp;IF(SOURCE!L1825&lt;&gt;"",""&amp;SOURCE!L1825,"")
 )
)
)</f>
        <v>/* 1776 */  { fnMultiplySI,                 91,                          "",                                            STD_DOT "n",                                   (0 &lt;&lt; TAM_MAX_BITS) |     0, CAT_NONE | SLS_ENABLED   | US_ENABLED  },//JM PRE UNIT</v>
      </c>
    </row>
    <row r="1826" spans="1:1">
      <c r="A1826" s="155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",SOURCE!$R$2-LEN(SOURCE!F1826)+2), "")&amp;"("&amp;
      SUBSTITUTE(TEXT(SOURCE!G1826,"??0"),"  ","")&amp;" &lt;&lt; TAM_MAX_BITS) |"&amp; IF(SOURCE!$S$2-3 &gt;= 0, REPT(" ",SOURCE!$S$2-5+4+1-1-LEN(SUBSTITUTE(SUBSTITUTE(TEXT(SOURCE!H1826,"????0"),"  ","")," ",""))), "")&amp;
      SUBSTITUTE(SUBSTITUTE(TEXT(SOURCE!H1826,"????0"),"  ","")," ","")&amp;","&amp; IF(SOURCE!$T$2-3 &gt;= 0, REPT(" ",SOURCE!$T$2-3-5), "")&amp;
      SOURCE!I1826&amp;" | "&amp; IF(SOURCE!$U$2-LEN(SOURCE!I1826) &gt;= 0, REPT(" ",SOURCE!$U$2-LEN(SOURCE!I1826)), "")&amp;
      SOURCE!J1826&amp;      IF(SOURCE!$V$2-LEN(SOURCE!J1826) &gt;= 0, REPT(" ",SOURCE!$V$2-LEN(SOURCE!J1826)), "")&amp;
  " | "&amp; SOURCE!K1826&amp;      IF(SOURCE!$X$2-LEN(SOURCE!K1826) &gt;= 0, REPT(" ",SOURCE!$X$2-LEN(SOURCE!K1826)), "")&amp;
      "},"&amp;IF(SOURCE!L1826&lt;&gt;"",""&amp;SOURCE!L1826,"")
 )
)
)</f>
        <v>/* 1777 */  { fnMultiplySI,                 94,                          "",                                            STD_DOT STD_mu,                                (0 &lt;&lt; TAM_MAX_BITS) |     0, CAT_NONE | SLS_ENABLED   | US_ENABLED  },//JM PRE UNIT</v>
      </c>
    </row>
    <row r="1827" spans="1:1">
      <c r="A1827" s="155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",SOURCE!$R$2-LEN(SOURCE!F1827)+2), "")&amp;"("&amp;
      SUBSTITUTE(TEXT(SOURCE!G1827,"??0"),"  ","")&amp;" &lt;&lt; TAM_MAX_BITS) |"&amp; IF(SOURCE!$S$2-3 &gt;= 0, REPT(" ",SOURCE!$S$2-5+4+1-1-LEN(SUBSTITUTE(SUBSTITUTE(TEXT(SOURCE!H1827,"????0"),"  ","")," ",""))), "")&amp;
      SUBSTITUTE(SUBSTITUTE(TEXT(SOURCE!H1827,"????0"),"  ","")," ","")&amp;","&amp; IF(SOURCE!$T$2-3 &gt;= 0, REPT(" ",SOURCE!$T$2-3-5), "")&amp;
      SOURCE!I1827&amp;" | "&amp; IF(SOURCE!$U$2-LEN(SOURCE!I1827) &gt;= 0, REPT(" ",SOURCE!$U$2-LEN(SOURCE!I1827)), "")&amp;
      SOURCE!J1827&amp;      IF(SOURCE!$V$2-LEN(SOURCE!J1827) &gt;= 0, REPT(" ",SOURCE!$V$2-LEN(SOURCE!J1827)), "")&amp;
  " | "&amp; SOURCE!K1827&amp;      IF(SOURCE!$X$2-LEN(SOURCE!K1827) &gt;= 0, REPT(" ",SOURCE!$X$2-LEN(SOURCE!K1827)), "")&amp;
      "},"&amp;IF(SOURCE!L1827&lt;&gt;"",""&amp;SOURCE!L1827,"")
 )
)
)</f>
        <v>/* 1778 */  { fnMultiplySI,                 97,                          "",                                            STD_DOT "m",                                   (0 &lt;&lt; TAM_MAX_BITS) |     0, CAT_NONE | SLS_ENABLED   | US_ENABLED  },//JM PRE UNIT</v>
      </c>
    </row>
    <row r="1828" spans="1:1">
      <c r="A1828" s="155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",SOURCE!$R$2-LEN(SOURCE!F1828)+2), "")&amp;"("&amp;
      SUBSTITUTE(TEXT(SOURCE!G1828,"??0"),"  ","")&amp;" &lt;&lt; TAM_MAX_BITS) |"&amp; IF(SOURCE!$S$2-3 &gt;= 0, REPT(" ",SOURCE!$S$2-5+4+1-1-LEN(SUBSTITUTE(SUBSTITUTE(TEXT(SOURCE!H1828,"????0"),"  ","")," ",""))), "")&amp;
      SUBSTITUTE(SUBSTITUTE(TEXT(SOURCE!H1828,"????0"),"  ","")," ","")&amp;","&amp; IF(SOURCE!$T$2-3 &gt;= 0, REPT(" ",SOURCE!$T$2-3-5), "")&amp;
      SOURCE!I1828&amp;" | "&amp; IF(SOURCE!$U$2-LEN(SOURCE!I1828) &gt;= 0, REPT(" ",SOURCE!$U$2-LEN(SOURCE!I1828)), "")&amp;
      SOURCE!J1828&amp;      IF(SOURCE!$V$2-LEN(SOURCE!J1828) &gt;= 0, REPT(" ",SOURCE!$V$2-LEN(SOURCE!J1828)), "")&amp;
  " | "&amp; SOURCE!K1828&amp;      IF(SOURCE!$X$2-LEN(SOURCE!K1828) &gt;= 0, REPT(" ",SOURCE!$X$2-LEN(SOURCE!K1828)), "")&amp;
      "},"&amp;IF(SOURCE!L1828&lt;&gt;"",""&amp;SOURCE!L1828,"")
 )
)
)</f>
        <v>/* 1779 */  { fnMultiplySI,                 103,                         "",                                            STD_DOT "k",                                   (0 &lt;&lt; TAM_MAX_BITS) |     0, CAT_NONE | SLS_ENABLED   | US_ENABLED  },//JM PRE UNIT</v>
      </c>
    </row>
    <row r="1829" spans="1:1">
      <c r="A1829" s="155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",SOURCE!$R$2-LEN(SOURCE!F1829)+2), "")&amp;"("&amp;
      SUBSTITUTE(TEXT(SOURCE!G1829,"??0"),"  ","")&amp;" &lt;&lt; TAM_MAX_BITS) |"&amp; IF(SOURCE!$S$2-3 &gt;= 0, REPT(" ",SOURCE!$S$2-5+4+1-1-LEN(SUBSTITUTE(SUBSTITUTE(TEXT(SOURCE!H1829,"????0"),"  ","")," ",""))), "")&amp;
      SUBSTITUTE(SUBSTITUTE(TEXT(SOURCE!H1829,"????0"),"  ","")," ","")&amp;","&amp; IF(SOURCE!$T$2-3 &gt;= 0, REPT(" ",SOURCE!$T$2-3-5), "")&amp;
      SOURCE!I1829&amp;" | "&amp; IF(SOURCE!$U$2-LEN(SOURCE!I1829) &gt;= 0, REPT(" ",SOURCE!$U$2-LEN(SOURCE!I1829)), "")&amp;
      SOURCE!J1829&amp;      IF(SOURCE!$V$2-LEN(SOURCE!J1829) &gt;= 0, REPT(" ",SOURCE!$V$2-LEN(SOURCE!J1829)), "")&amp;
  " | "&amp; SOURCE!K1829&amp;      IF(SOURCE!$X$2-LEN(SOURCE!K1829) &gt;= 0, REPT(" ",SOURCE!$X$2-LEN(SOURCE!K1829)), "")&amp;
      "},"&amp;IF(SOURCE!L1829&lt;&gt;"",""&amp;SOURCE!L1829,"")
 )
)
)</f>
        <v>/* 1780 */  { fnMultiplySI,                 106,                         "",                                            STD_DOT "M",                                   (0 &lt;&lt; TAM_MAX_BITS) |     0, CAT_NONE | SLS_ENABLED   | US_ENABLED  },//JM PRE UNIT</v>
      </c>
    </row>
    <row r="1830" spans="1:1">
      <c r="A1830" s="155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",SOURCE!$R$2-LEN(SOURCE!F1830)+2), "")&amp;"("&amp;
      SUBSTITUTE(TEXT(SOURCE!G1830,"??0"),"  ","")&amp;" &lt;&lt; TAM_MAX_BITS) |"&amp; IF(SOURCE!$S$2-3 &gt;= 0, REPT(" ",SOURCE!$S$2-5+4+1-1-LEN(SUBSTITUTE(SUBSTITUTE(TEXT(SOURCE!H1830,"????0"),"  ","")," ",""))), "")&amp;
      SUBSTITUTE(SUBSTITUTE(TEXT(SOURCE!H1830,"????0"),"  ","")," ","")&amp;","&amp; IF(SOURCE!$T$2-3 &gt;= 0, REPT(" ",SOURCE!$T$2-3-5), "")&amp;
      SOURCE!I1830&amp;" | "&amp; IF(SOURCE!$U$2-LEN(SOURCE!I1830) &gt;= 0, REPT(" ",SOURCE!$U$2-LEN(SOURCE!I1830)), "")&amp;
      SOURCE!J1830&amp;      IF(SOURCE!$V$2-LEN(SOURCE!J1830) &gt;= 0, REPT(" ",SOURCE!$V$2-LEN(SOURCE!J1830)), "")&amp;
  " | "&amp; SOURCE!K1830&amp;      IF(SOURCE!$X$2-LEN(SOURCE!K1830) &gt;= 0, REPT(" ",SOURCE!$X$2-LEN(SOURCE!K1830)), "")&amp;
      "},"&amp;IF(SOURCE!L1830&lt;&gt;"",""&amp;SOURCE!L1830,"")
 )
)
)</f>
        <v>/* 1781 */  { fnMultiplySI,                 109,                         "",                                            STD_DOT "G",                                   (0 &lt;&lt; TAM_MAX_BITS) |     0, CAT_NONE | SLS_ENABLED   | US_ENABLED  },//JM PRE UNIT</v>
      </c>
    </row>
    <row r="1831" spans="1:1">
      <c r="A1831" s="155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",SOURCE!$R$2-LEN(SOURCE!F1831)+2), "")&amp;"("&amp;
      SUBSTITUTE(TEXT(SOURCE!G1831,"??0"),"  ","")&amp;" &lt;&lt; TAM_MAX_BITS) |"&amp; IF(SOURCE!$S$2-3 &gt;= 0, REPT(" ",SOURCE!$S$2-5+4+1-1-LEN(SUBSTITUTE(SUBSTITUTE(TEXT(SOURCE!H1831,"????0"),"  ","")," ",""))), "")&amp;
      SUBSTITUTE(SUBSTITUTE(TEXT(SOURCE!H1831,"????0"),"  ","")," ","")&amp;","&amp; IF(SOURCE!$T$2-3 &gt;= 0, REPT(" ",SOURCE!$T$2-3-5), "")&amp;
      SOURCE!I1831&amp;" | "&amp; IF(SOURCE!$U$2-LEN(SOURCE!I1831) &gt;= 0, REPT(" ",SOURCE!$U$2-LEN(SOURCE!I1831)), "")&amp;
      SOURCE!J1831&amp;      IF(SOURCE!$V$2-LEN(SOURCE!J1831) &gt;= 0, REPT(" ",SOURCE!$V$2-LEN(SOURCE!J1831)), "")&amp;
  " | "&amp; SOURCE!K1831&amp;      IF(SOURCE!$X$2-LEN(SOURCE!K1831) &gt;= 0, REPT(" ",SOURCE!$X$2-LEN(SOURCE!K1831)), "")&amp;
      "},"&amp;IF(SOURCE!L1831&lt;&gt;"",""&amp;SOURCE!L1831,"")
 )
)
)</f>
        <v>/* 1782 */  { fnMultiplySI,                 112,                         "",                                            STD_DOT "T",                                   (0 &lt;&lt; TAM_MAX_BITS) |     0, CAT_NONE | SLS_ENABLED   | US_ENABLED  },//JM PRE UNIT</v>
      </c>
    </row>
    <row r="1832" spans="1:1">
      <c r="A1832" s="155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",SOURCE!$R$2-LEN(SOURCE!F1832)+2), "")&amp;"("&amp;
      SUBSTITUTE(TEXT(SOURCE!G1832,"??0"),"  ","")&amp;" &lt;&lt; TAM_MAX_BITS) |"&amp; IF(SOURCE!$S$2-3 &gt;= 0, REPT(" ",SOURCE!$S$2-5+4+1-1-LEN(SUBSTITUTE(SUBSTITUTE(TEXT(SOURCE!H1832,"????0"),"  ","")," ",""))), "")&amp;
      SUBSTITUTE(SUBSTITUTE(TEXT(SOURCE!H1832,"????0"),"  ","")," ","")&amp;","&amp; IF(SOURCE!$T$2-3 &gt;= 0, REPT(" ",SOURCE!$T$2-3-5), "")&amp;
      SOURCE!I1832&amp;" | "&amp; IF(SOURCE!$U$2-LEN(SOURCE!I1832) &gt;= 0, REPT(" ",SOURCE!$U$2-LEN(SOURCE!I1832)), "")&amp;
      SOURCE!J1832&amp;      IF(SOURCE!$V$2-LEN(SOURCE!J1832) &gt;= 0, REPT(" ",SOURCE!$V$2-LEN(SOURCE!J1832)), "")&amp;
  " | "&amp; SOURCE!K1832&amp;      IF(SOURCE!$X$2-LEN(SOURCE!K1832) &gt;= 0, REPT(" ",SOURCE!$X$2-LEN(SOURCE!K1832)), "")&amp;
      "},"&amp;IF(SOURCE!L1832&lt;&gt;"",""&amp;SOURCE!L1832,"")
 )
)
)</f>
        <v>/* 1783 */  { addItemToBuffer,              ITM_QOPPA,                   "",                                            STD_QOPPA,                                     (0 &lt;&lt; TAM_MAX_BITS) |     0, CAT_NONE | SLS_UNCHANGED | US_UNCHANGED},//JM GREEK</v>
      </c>
    </row>
    <row r="1833" spans="1:1">
      <c r="A1833" s="155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",SOURCE!$R$2-LEN(SOURCE!F1833)+2), "")&amp;"("&amp;
      SUBSTITUTE(TEXT(SOURCE!G1833,"??0"),"  ","")&amp;" &lt;&lt; TAM_MAX_BITS) |"&amp; IF(SOURCE!$S$2-3 &gt;= 0, REPT(" ",SOURCE!$S$2-5+4+1-1-LEN(SUBSTITUTE(SUBSTITUTE(TEXT(SOURCE!H1833,"????0"),"  ","")," ",""))), "")&amp;
      SUBSTITUTE(SUBSTITUTE(TEXT(SOURCE!H1833,"????0"),"  ","")," ","")&amp;","&amp; IF(SOURCE!$T$2-3 &gt;= 0, REPT(" ",SOURCE!$T$2-3-5), "")&amp;
      SOURCE!I1833&amp;" | "&amp; IF(SOURCE!$U$2-LEN(SOURCE!I1833) &gt;= 0, REPT(" ",SOURCE!$U$2-LEN(SOURCE!I1833)), "")&amp;
      SOURCE!J1833&amp;      IF(SOURCE!$V$2-LEN(SOURCE!J1833) &gt;= 0, REPT(" ",SOURCE!$V$2-LEN(SOURCE!J1833)), "")&amp;
  " | "&amp; SOURCE!K1833&amp;      IF(SOURCE!$X$2-LEN(SOURCE!K1833) &gt;= 0, REPT(" ",SOURCE!$X$2-LEN(SOURCE!K1833)), "")&amp;
      "},"&amp;IF(SOURCE!L1833&lt;&gt;"",""&amp;SOURCE!L1833,"")
 )
)
)</f>
        <v>/* 1784 */  { addItemToBuffer,              ITM_DIGAMMA,                 "",                                            STD_DIGAMMA,                                   (0 &lt;&lt; TAM_MAX_BITS) |     0, CAT_NONE | SLS_UNCHANGED | US_UNCHANGED},//JM GREEK</v>
      </c>
    </row>
    <row r="1834" spans="1:1">
      <c r="A1834" s="155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",SOURCE!$R$2-LEN(SOURCE!F1834)+2), "")&amp;"("&amp;
      SUBSTITUTE(TEXT(SOURCE!G1834,"??0"),"  ","")&amp;" &lt;&lt; TAM_MAX_BITS) |"&amp; IF(SOURCE!$S$2-3 &gt;= 0, REPT(" ",SOURCE!$S$2-5+4+1-1-LEN(SUBSTITUTE(SUBSTITUTE(TEXT(SOURCE!H1834,"????0"),"  ","")," ",""))), "")&amp;
      SUBSTITUTE(SUBSTITUTE(TEXT(SOURCE!H1834,"????0"),"  ","")," ","")&amp;","&amp; IF(SOURCE!$T$2-3 &gt;= 0, REPT(" ",SOURCE!$T$2-3-5), "")&amp;
      SOURCE!I1834&amp;" | "&amp; IF(SOURCE!$U$2-LEN(SOURCE!I1834) &gt;= 0, REPT(" ",SOURCE!$U$2-LEN(SOURCE!I1834)), "")&amp;
      SOURCE!J1834&amp;      IF(SOURCE!$V$2-LEN(SOURCE!J1834) &gt;= 0, REPT(" ",SOURCE!$V$2-LEN(SOURCE!J1834)), "")&amp;
  " | "&amp; SOURCE!K1834&amp;      IF(SOURCE!$X$2-LEN(SOURCE!K1834) &gt;= 0, REPT(" ",SOURCE!$X$2-LEN(SOURCE!K1834)), "")&amp;
      "},"&amp;IF(SOURCE!L1834&lt;&gt;"",""&amp;SOURCE!L1834,"")
 )
)
)</f>
        <v>/* 1785 */  { addItemToBuffer,              ITM_SAMPI,                   "",                                            STD_SAMPI,                                     (0 &lt;&lt; TAM_MAX_BITS) |     0, CAT_NONE | SLS_UNCHANGED | US_UNCHANGED},//JM GREEK</v>
      </c>
    </row>
    <row r="1835" spans="1:1">
      <c r="A1835" s="155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",SOURCE!$R$2-LEN(SOURCE!F1835)+2), "")&amp;"("&amp;
      SUBSTITUTE(TEXT(SOURCE!G1835,"??0"),"  ","")&amp;" &lt;&lt; TAM_MAX_BITS) |"&amp; IF(SOURCE!$S$2-3 &gt;= 0, REPT(" ",SOURCE!$S$2-5+4+1-1-LEN(SUBSTITUTE(SUBSTITUTE(TEXT(SOURCE!H1835,"????0"),"  ","")," ",""))), "")&amp;
      SUBSTITUTE(SUBSTITUTE(TEXT(SOURCE!H1835,"????0"),"  ","")," ","")&amp;","&amp; IF(SOURCE!$T$2-3 &gt;= 0, REPT(" ",SOURCE!$T$2-3-5), "")&amp;
      SOURCE!I1835&amp;" | "&amp; IF(SOURCE!$U$2-LEN(SOURCE!I1835) &gt;= 0, REPT(" ",SOURCE!$U$2-LEN(SOURCE!I1835)), "")&amp;
      SOURCE!J1835&amp;      IF(SOURCE!$V$2-LEN(SOURCE!J1835) &gt;= 0, REPT(" ",SOURCE!$V$2-LEN(SOURCE!J1835)), "")&amp;
  " | "&amp; SOURCE!K1835&amp;      IF(SOURCE!$X$2-LEN(SOURCE!K1835) &gt;= 0, REPT(" ",SOURCE!$X$2-LEN(SOURCE!K1835)), "")&amp;
      "},"&amp;IF(SOURCE!L1835&lt;&gt;"",""&amp;SOURCE!L1835,"")
 )
)
)</f>
        <v>/* 1786 */  { fnJM,                         7,                           "Y" STD_SPACE_3_PER_EM STD_RIGHT_ARROW STD_SPACE_3_PER_EM STD_DELTA, "Y" STD_SPACE_3_PER_EM STD_RIGHT_ARROW STD_SPACE_3_PER_EM STD_DELTA, (0 &lt;&lt; TAM_MAX_BITS) |     0, CAT_FNCT | SLS_ENABLED   | US_UNCHANGED},//JM EE</v>
      </c>
    </row>
    <row r="1836" spans="1:1">
      <c r="A1836" s="155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",SOURCE!$R$2-LEN(SOURCE!F1836)+2), "")&amp;"("&amp;
      SUBSTITUTE(TEXT(SOURCE!G1836,"??0"),"  ","")&amp;" &lt;&lt; TAM_MAX_BITS) |"&amp; IF(SOURCE!$S$2-3 &gt;= 0, REPT(" ",SOURCE!$S$2-5+4+1-1-LEN(SUBSTITUTE(SUBSTITUTE(TEXT(SOURCE!H1836,"????0"),"  ","")," ",""))), "")&amp;
      SUBSTITUTE(SUBSTITUTE(TEXT(SOURCE!H1836,"????0"),"  ","")," ","")&amp;","&amp; IF(SOURCE!$T$2-3 &gt;= 0, REPT(" ",SOURCE!$T$2-3-5), "")&amp;
      SOURCE!I1836&amp;" | "&amp; IF(SOURCE!$U$2-LEN(SOURCE!I1836) &gt;= 0, REPT(" ",SOURCE!$U$2-LEN(SOURCE!I1836)), "")&amp;
      SOURCE!J1836&amp;      IF(SOURCE!$V$2-LEN(SOURCE!J1836) &gt;= 0, REPT(" ",SOURCE!$V$2-LEN(SOURCE!J1836)), "")&amp;
  " | "&amp; SOURCE!K1836&amp;      IF(SOURCE!$X$2-LEN(SOURCE!K1836) &gt;= 0, REPT(" ",SOURCE!$X$2-LEN(SOURCE!K1836)), "")&amp;
      "},"&amp;IF(SOURCE!L1836&lt;&gt;"",""&amp;SOURCE!L1836,"")
 )
)
)</f>
        <v>/* 1787 */  { fnJM,                         6,                           STD_DELTA STD_SPACE_3_PER_EM STD_RIGHT_ARROW STD_SPACE_3_PER_EM "Y", STD_DELTA STD_SPACE_3_PER_EM STD_RIGHT_ARROW STD_SPACE_3_PER_EM "Y", (0 &lt;&lt; TAM_MAX_BITS) |     0, CAT_FNCT | SLS_ENABLED   | US_ENABLED  },//JM EE</v>
      </c>
    </row>
    <row r="1837" spans="1:1">
      <c r="A1837" s="155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",SOURCE!$R$2-LEN(SOURCE!F1837)+2), "")&amp;"("&amp;
      SUBSTITUTE(TEXT(SOURCE!G1837,"??0"),"  ","")&amp;" &lt;&lt; TAM_MAX_BITS) |"&amp; IF(SOURCE!$S$2-3 &gt;= 0, REPT(" ",SOURCE!$S$2-5+4+1-1-LEN(SUBSTITUTE(SUBSTITUTE(TEXT(SOURCE!H1837,"????0"),"  ","")," ",""))), "")&amp;
      SUBSTITUTE(SUBSTITUTE(TEXT(SOURCE!H1837,"????0"),"  ","")," ","")&amp;","&amp; IF(SOURCE!$T$2-3 &gt;= 0, REPT(" ",SOURCE!$T$2-3-5), "")&amp;
      SOURCE!I1837&amp;" | "&amp; IF(SOURCE!$U$2-LEN(SOURCE!I1837) &gt;= 0, REPT(" ",SOURCE!$U$2-LEN(SOURCE!I1837)), "")&amp;
      SOURCE!J1837&amp;      IF(SOURCE!$V$2-LEN(SOURCE!J1837) &gt;= 0, REPT(" ",SOURCE!$V$2-LEN(SOURCE!J1837)), "")&amp;
  " | "&amp; SOURCE!K1837&amp;      IF(SOURCE!$X$2-LEN(SOURCE!K1837) &gt;= 0, REPT(" ",SOURCE!$X$2-LEN(SOURCE!K1837)), "")&amp;
      "},"&amp;IF(SOURCE!L1837&lt;&gt;"",""&amp;SOURCE!L1837,"")
 )
)
)</f>
        <v>/* 1788 */  { fnJM,                         9,                           "AtoSYM",                                      STD_RIGHT_ARROW STD_SPACE_3_PER_EM "012",      (0 &lt;&lt; TAM_MAX_BITS) |     0, CAT_FNCT | SLS_ENABLED   | US_ENABLED  },//JM EE</v>
      </c>
    </row>
    <row r="1838" spans="1:1">
      <c r="A1838" s="155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",SOURCE!$R$2-LEN(SOURCE!F1838)+2), "")&amp;"("&amp;
      SUBSTITUTE(TEXT(SOURCE!G1838,"??0"),"  ","")&amp;" &lt;&lt; TAM_MAX_BITS) |"&amp; IF(SOURCE!$S$2-3 &gt;= 0, REPT(" ",SOURCE!$S$2-5+4+1-1-LEN(SUBSTITUTE(SUBSTITUTE(TEXT(SOURCE!H1838,"????0"),"  ","")," ",""))), "")&amp;
      SUBSTITUTE(SUBSTITUTE(TEXT(SOURCE!H1838,"????0"),"  ","")," ","")&amp;","&amp; IF(SOURCE!$T$2-3 &gt;= 0, REPT(" ",SOURCE!$T$2-3-5), "")&amp;
      SOURCE!I1838&amp;" | "&amp; IF(SOURCE!$U$2-LEN(SOURCE!I1838) &gt;= 0, REPT(" ",SOURCE!$U$2-LEN(SOURCE!I1838)), "")&amp;
      SOURCE!J1838&amp;      IF(SOURCE!$V$2-LEN(SOURCE!J1838) &gt;= 0, REPT(" ",SOURCE!$V$2-LEN(SOURCE!J1838)), "")&amp;
  " | "&amp; SOURCE!K1838&amp;      IF(SOURCE!$X$2-LEN(SOURCE!K1838) &gt;= 0, REPT(" ",SOURCE!$X$2-LEN(SOURCE!K1838)), "")&amp;
      "},"&amp;IF(SOURCE!L1838&lt;&gt;"",""&amp;SOURCE!L1838,"")
 )
)
)</f>
        <v>/* 1789 */  { fnJM,                         8,                           "SYMtoA",                                      STD_RIGHT_ARROW STD_SPACE_3_PER_EM "abc",      (0 &lt;&lt; TAM_MAX_BITS) |     0, CAT_FNCT | SLS_ENABLED   | US_ENABLED  },//JM EE</v>
      </c>
    </row>
    <row r="1839" spans="1:1">
      <c r="A1839" s="155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",SOURCE!$R$2-LEN(SOURCE!F1839)+2), "")&amp;"("&amp;
      SUBSTITUTE(TEXT(SOURCE!G1839,"??0"),"  ","")&amp;" &lt;&lt; TAM_MAX_BITS) |"&amp; IF(SOURCE!$S$2-3 &gt;= 0, REPT(" ",SOURCE!$S$2-5+4+1-1-LEN(SUBSTITUTE(SUBSTITUTE(TEXT(SOURCE!H1839,"????0"),"  ","")," ",""))), "")&amp;
      SUBSTITUTE(SUBSTITUTE(TEXT(SOURCE!H1839,"????0"),"  ","")," ","")&amp;","&amp; IF(SOURCE!$T$2-3 &gt;= 0, REPT(" ",SOURCE!$T$2-3-5), "")&amp;
      SOURCE!I1839&amp;" | "&amp; IF(SOURCE!$U$2-LEN(SOURCE!I1839) &gt;= 0, REPT(" ",SOURCE!$U$2-LEN(SOURCE!I1839)), "")&amp;
      SOURCE!J1839&amp;      IF(SOURCE!$V$2-LEN(SOURCE!J1839) &gt;= 0, REPT(" ",SOURCE!$V$2-LEN(SOURCE!J1839)), "")&amp;
  " | "&amp; SOURCE!K1839&amp;      IF(SOURCE!$X$2-LEN(SOURCE!K1839) &gt;= 0, REPT(" ",SOURCE!$X$2-LEN(SOURCE!K1839)), "")&amp;
      "},"&amp;IF(SOURCE!L1839&lt;&gt;"",""&amp;SOURCE!L1839,"")
 )
)
)</f>
        <v>/* 1790 */  { fnJM,                         10,                          "e^" STD_THETA "j",                            "e^" STD_THETA "j",                            (0 &lt;&lt; TAM_MAX_BITS) |     0, CAT_FNCT | SLS_ENABLED   | US_ENABLED  },//JM EE</v>
      </c>
    </row>
    <row r="1840" spans="1:1">
      <c r="A1840" s="155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",SOURCE!$R$2-LEN(SOURCE!F1840)+2), "")&amp;"("&amp;
      SUBSTITUTE(TEXT(SOURCE!G1840,"??0"),"  ","")&amp;" &lt;&lt; TAM_MAX_BITS) |"&amp; IF(SOURCE!$S$2-3 &gt;= 0, REPT(" ",SOURCE!$S$2-5+4+1-1-LEN(SUBSTITUTE(SUBSTITUTE(TEXT(SOURCE!H1840,"????0"),"  ","")," ",""))), "")&amp;
      SUBSTITUTE(SUBSTITUTE(TEXT(SOURCE!H1840,"????0"),"  ","")," ","")&amp;","&amp; IF(SOURCE!$T$2-3 &gt;= 0, REPT(" ",SOURCE!$T$2-3-5), "")&amp;
      SOURCE!I1840&amp;" | "&amp; IF(SOURCE!$U$2-LEN(SOURCE!I1840) &gt;= 0, REPT(" ",SOURCE!$U$2-LEN(SOURCE!I1840)), "")&amp;
      SOURCE!J1840&amp;      IF(SOURCE!$V$2-LEN(SOURCE!J1840) &gt;= 0, REPT(" ",SOURCE!$V$2-LEN(SOURCE!J1840)), "")&amp;
  " | "&amp; SOURCE!K1840&amp;      IF(SOURCE!$X$2-LEN(SOURCE!K1840) &gt;= 0, REPT(" ",SOURCE!$X$2-LEN(SOURCE!K1840)), "")&amp;
      "},"&amp;IF(SOURCE!L1840&lt;&gt;"",""&amp;SOURCE!L1840,"")
 )
)
)</f>
        <v>/* 1791 */  { fnJM,                         11,                          "STO" STD_SPACE_3_PER_EM "3Z",                 "STO" STD_SPACE_3_PER_EM "3Z",                 (0 &lt;&lt; TAM_MAX_BITS) |     0, CAT_FNCT | SLS_ENABLED   | US_ENABLED  },//JM EE</v>
      </c>
    </row>
    <row r="1841" spans="1:1">
      <c r="A1841" s="155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",SOURCE!$R$2-LEN(SOURCE!F1841)+2), "")&amp;"("&amp;
      SUBSTITUTE(TEXT(SOURCE!G1841,"??0"),"  ","")&amp;" &lt;&lt; TAM_MAX_BITS) |"&amp; IF(SOURCE!$S$2-3 &gt;= 0, REPT(" ",SOURCE!$S$2-5+4+1-1-LEN(SUBSTITUTE(SUBSTITUTE(TEXT(SOURCE!H1841,"????0"),"  ","")," ",""))), "")&amp;
      SUBSTITUTE(SUBSTITUTE(TEXT(SOURCE!H1841,"????0"),"  ","")," ","")&amp;","&amp; IF(SOURCE!$T$2-3 &gt;= 0, REPT(" ",SOURCE!$T$2-3-5), "")&amp;
      SOURCE!I1841&amp;" | "&amp; IF(SOURCE!$U$2-LEN(SOURCE!I1841) &gt;= 0, REPT(" ",SOURCE!$U$2-LEN(SOURCE!I1841)), "")&amp;
      SOURCE!J1841&amp;      IF(SOURCE!$V$2-LEN(SOURCE!J1841) &gt;= 0, REPT(" ",SOURCE!$V$2-LEN(SOURCE!J1841)), "")&amp;
  " | "&amp; SOURCE!K1841&amp;      IF(SOURCE!$X$2-LEN(SOURCE!K1841) &gt;= 0, REPT(" ",SOURCE!$X$2-LEN(SOURCE!K1841)), "")&amp;
      "},"&amp;IF(SOURCE!L1841&lt;&gt;"",""&amp;SOURCE!L1841,"")
 )
)
)</f>
        <v>/* 1792 */  { fnJM,                         12,                          "RCL" STD_SPACE_3_PER_EM "3Z",                 "RCL" STD_SPACE_3_PER_EM "3Z",                 (0 &lt;&lt; TAM_MAX_BITS) |     0, CAT_FNCT | SLS_ENABLED   | US_ENABLED  },//JM EE</v>
      </c>
    </row>
    <row r="1842" spans="1:1">
      <c r="A1842" s="155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",SOURCE!$R$2-LEN(SOURCE!F1842)+2), "")&amp;"("&amp;
      SUBSTITUTE(TEXT(SOURCE!G1842,"??0"),"  ","")&amp;" &lt;&lt; TAM_MAX_BITS) |"&amp; IF(SOURCE!$S$2-3 &gt;= 0, REPT(" ",SOURCE!$S$2-5+4+1-1-LEN(SUBSTITUTE(SUBSTITUTE(TEXT(SOURCE!H1842,"????0"),"  ","")," ",""))), "")&amp;
      SUBSTITUTE(SUBSTITUTE(TEXT(SOURCE!H1842,"????0"),"  ","")," ","")&amp;","&amp; IF(SOURCE!$T$2-3 &gt;= 0, REPT(" ",SOURCE!$T$2-3-5), "")&amp;
      SOURCE!I1842&amp;" | "&amp; IF(SOURCE!$U$2-LEN(SOURCE!I1842) &gt;= 0, REPT(" ",SOURCE!$U$2-LEN(SOURCE!I1842)), "")&amp;
      SOURCE!J1842&amp;      IF(SOURCE!$V$2-LEN(SOURCE!J1842) &gt;= 0, REPT(" ",SOURCE!$V$2-LEN(SOURCE!J1842)), "")&amp;
  " | "&amp; SOURCE!K1842&amp;      IF(SOURCE!$X$2-LEN(SOURCE!K1842) &gt;= 0, REPT(" ",SOURCE!$X$2-LEN(SOURCE!K1842)), "")&amp;
      "},"&amp;IF(SOURCE!L1842&lt;&gt;"",""&amp;SOURCE!L1842,"")
 )
)
)</f>
        <v>/* 1793 */  { fnJM,                         13,                          "STO" STD_SPACE_3_PER_EM "3V",                 "STO" STD_SPACE_3_PER_EM "3V",                 (0 &lt;&lt; TAM_MAX_BITS) |     0, CAT_FNCT | SLS_ENABLED   | US_ENABLED  },//JM EE</v>
      </c>
    </row>
    <row r="1843" spans="1:1">
      <c r="A1843" s="155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",SOURCE!$R$2-LEN(SOURCE!F1843)+2), "")&amp;"("&amp;
      SUBSTITUTE(TEXT(SOURCE!G1843,"??0"),"  ","")&amp;" &lt;&lt; TAM_MAX_BITS) |"&amp; IF(SOURCE!$S$2-3 &gt;= 0, REPT(" ",SOURCE!$S$2-5+4+1-1-LEN(SUBSTITUTE(SUBSTITUTE(TEXT(SOURCE!H1843,"????0"),"  ","")," ",""))), "")&amp;
      SUBSTITUTE(SUBSTITUTE(TEXT(SOURCE!H1843,"????0"),"  ","")," ","")&amp;","&amp; IF(SOURCE!$T$2-3 &gt;= 0, REPT(" ",SOURCE!$T$2-3-5), "")&amp;
      SOURCE!I1843&amp;" | "&amp; IF(SOURCE!$U$2-LEN(SOURCE!I1843) &gt;= 0, REPT(" ",SOURCE!$U$2-LEN(SOURCE!I1843)), "")&amp;
      SOURCE!J1843&amp;      IF(SOURCE!$V$2-LEN(SOURCE!J1843) &gt;= 0, REPT(" ",SOURCE!$V$2-LEN(SOURCE!J1843)), "")&amp;
  " | "&amp; SOURCE!K1843&amp;      IF(SOURCE!$X$2-LEN(SOURCE!K1843) &gt;= 0, REPT(" ",SOURCE!$X$2-LEN(SOURCE!K1843)), "")&amp;
      "},"&amp;IF(SOURCE!L1843&lt;&gt;"",""&amp;SOURCE!L1843,"")
 )
)
)</f>
        <v>/* 1794 */  { fnJM,                         14,                          "RCL" STD_SPACE_3_PER_EM "3V",                 "RCL" STD_SPACE_3_PER_EM "3V",                 (0 &lt;&lt; TAM_MAX_BITS) |     0, CAT_FNCT | SLS_ENABLED   | US_ENABLED  },//JM EE</v>
      </c>
    </row>
    <row r="1844" spans="1:1">
      <c r="A1844" s="155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",SOURCE!$R$2-LEN(SOURCE!F1844)+2), "")&amp;"("&amp;
      SUBSTITUTE(TEXT(SOURCE!G1844,"??0"),"  ","")&amp;" &lt;&lt; TAM_MAX_BITS) |"&amp; IF(SOURCE!$S$2-3 &gt;= 0, REPT(" ",SOURCE!$S$2-5+4+1-1-LEN(SUBSTITUTE(SUBSTITUTE(TEXT(SOURCE!H1844,"????0"),"  ","")," ",""))), "")&amp;
      SUBSTITUTE(SUBSTITUTE(TEXT(SOURCE!H1844,"????0"),"  ","")," ","")&amp;","&amp; IF(SOURCE!$T$2-3 &gt;= 0, REPT(" ",SOURCE!$T$2-3-5), "")&amp;
      SOURCE!I1844&amp;" | "&amp; IF(SOURCE!$U$2-LEN(SOURCE!I1844) &gt;= 0, REPT(" ",SOURCE!$U$2-LEN(SOURCE!I1844)), "")&amp;
      SOURCE!J1844&amp;      IF(SOURCE!$V$2-LEN(SOURCE!J1844) &gt;= 0, REPT(" ",SOURCE!$V$2-LEN(SOURCE!J1844)), "")&amp;
  " | "&amp; SOURCE!K1844&amp;      IF(SOURCE!$X$2-LEN(SOURCE!K1844) &gt;= 0, REPT(" ",SOURCE!$X$2-LEN(SOURCE!K1844)), "")&amp;
      "},"&amp;IF(SOURCE!L1844&lt;&gt;"",""&amp;SOURCE!L1844,"")
 )
)
)</f>
        <v>/* 1795 */  { fnJM,                         15,                          "STO" STD_SPACE_3_PER_EM "3I",                 "STO" STD_SPACE_3_PER_EM "3I",                 (0 &lt;&lt; TAM_MAX_BITS) |     0, CAT_FNCT | SLS_ENABLED   | US_ENABLED  },//JM EE</v>
      </c>
    </row>
    <row r="1845" spans="1:1">
      <c r="A1845" s="155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",SOURCE!$R$2-LEN(SOURCE!F1845)+2), "")&amp;"("&amp;
      SUBSTITUTE(TEXT(SOURCE!G1845,"??0"),"  ","")&amp;" &lt;&lt; TAM_MAX_BITS) |"&amp; IF(SOURCE!$S$2-3 &gt;= 0, REPT(" ",SOURCE!$S$2-5+4+1-1-LEN(SUBSTITUTE(SUBSTITUTE(TEXT(SOURCE!H1845,"????0"),"  ","")," ",""))), "")&amp;
      SUBSTITUTE(SUBSTITUTE(TEXT(SOURCE!H1845,"????0"),"  ","")," ","")&amp;","&amp; IF(SOURCE!$T$2-3 &gt;= 0, REPT(" ",SOURCE!$T$2-3-5), "")&amp;
      SOURCE!I1845&amp;" | "&amp; IF(SOURCE!$U$2-LEN(SOURCE!I1845) &gt;= 0, REPT(" ",SOURCE!$U$2-LEN(SOURCE!I1845)), "")&amp;
      SOURCE!J1845&amp;      IF(SOURCE!$V$2-LEN(SOURCE!J1845) &gt;= 0, REPT(" ",SOURCE!$V$2-LEN(SOURCE!J1845)), "")&amp;
  " | "&amp; SOURCE!K1845&amp;      IF(SOURCE!$X$2-LEN(SOURCE!K1845) &gt;= 0, REPT(" ",SOURCE!$X$2-LEN(SOURCE!K1845)), "")&amp;
      "},"&amp;IF(SOURCE!L1845&lt;&gt;"",""&amp;SOURCE!L1845,"")
 )
)
)</f>
        <v>/* 1796 */  { fnJM,                         16,                          "RCL" STD_SPACE_3_PER_EM "3I",                 "RCL" STD_SPACE_3_PER_EM "3I",                 (0 &lt;&lt; TAM_MAX_BITS) |     0, CAT_FNCT | SLS_ENABLED   | US_ENABLED  },//JM EE</v>
      </c>
    </row>
    <row r="1846" spans="1:1">
      <c r="A1846" s="155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",SOURCE!$R$2-LEN(SOURCE!F1846)+2), "")&amp;"("&amp;
      SUBSTITUTE(TEXT(SOURCE!G1846,"??0"),"  ","")&amp;" &lt;&lt; TAM_MAX_BITS) |"&amp; IF(SOURCE!$S$2-3 &gt;= 0, REPT(" ",SOURCE!$S$2-5+4+1-1-LEN(SUBSTITUTE(SUBSTITUTE(TEXT(SOURCE!H1846,"????0"),"  ","")," ",""))), "")&amp;
      SUBSTITUTE(SUBSTITUTE(TEXT(SOURCE!H1846,"????0"),"  ","")," ","")&amp;","&amp; IF(SOURCE!$T$2-3 &gt;= 0, REPT(" ",SOURCE!$T$2-3-5), "")&amp;
      SOURCE!I1846&amp;" | "&amp; IF(SOURCE!$U$2-LEN(SOURCE!I1846) &gt;= 0, REPT(" ",SOURCE!$U$2-LEN(SOURCE!I1846)), "")&amp;
      SOURCE!J1846&amp;      IF(SOURCE!$V$2-LEN(SOURCE!J1846) &gt;= 0, REPT(" ",SOURCE!$V$2-LEN(SOURCE!J1846)), "")&amp;
  " | "&amp; SOURCE!K1846&amp;      IF(SOURCE!$X$2-LEN(SOURCE!K1846) &gt;= 0, REPT(" ",SOURCE!$X$2-LEN(SOURCE!K1846)), "")&amp;
      "},"&amp;IF(SOURCE!L1846&lt;&gt;"",""&amp;SOURCE!L1846,"")
 )
)
)</f>
        <v>/* 1797 */  { fnJM,                         17,                          "3V" STD_DIVIDE "3I",                          "V" STD_DIVIDE "I",                            (0 &lt;&lt; TAM_MAX_BITS) |     0, CAT_FNCT | SLS_ENABLED   | US_ENABLED  },//JM EE</v>
      </c>
    </row>
    <row r="1847" spans="1:1">
      <c r="A1847" s="155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",SOURCE!$R$2-LEN(SOURCE!F1847)+2), "")&amp;"("&amp;
      SUBSTITUTE(TEXT(SOURCE!G1847,"??0"),"  ","")&amp;" &lt;&lt; TAM_MAX_BITS) |"&amp; IF(SOURCE!$S$2-3 &gt;= 0, REPT(" ",SOURCE!$S$2-5+4+1-1-LEN(SUBSTITUTE(SUBSTITUTE(TEXT(SOURCE!H1847,"????0"),"  ","")," ",""))), "")&amp;
      SUBSTITUTE(SUBSTITUTE(TEXT(SOURCE!H1847,"????0"),"  ","")," ","")&amp;","&amp; IF(SOURCE!$T$2-3 &gt;= 0, REPT(" ",SOURCE!$T$2-3-5), "")&amp;
      SOURCE!I1847&amp;" | "&amp; IF(SOURCE!$U$2-LEN(SOURCE!I1847) &gt;= 0, REPT(" ",SOURCE!$U$2-LEN(SOURCE!I1847)), "")&amp;
      SOURCE!J1847&amp;      IF(SOURCE!$V$2-LEN(SOURCE!J1847) &gt;= 0, REPT(" ",SOURCE!$V$2-LEN(SOURCE!J1847)), "")&amp;
  " | "&amp; SOURCE!K1847&amp;      IF(SOURCE!$X$2-LEN(SOURCE!K1847) &gt;= 0, REPT(" ",SOURCE!$X$2-LEN(SOURCE!K1847)), "")&amp;
      "},"&amp;IF(SOURCE!L1847&lt;&gt;"",""&amp;SOURCE!L1847,"")
 )
)
)</f>
        <v>/* 1798 */  { fnJM,                         18,                          "3I" STD_CROSS "3Z",                           "I" STD_CROSS "Z",                             (0 &lt;&lt; TAM_MAX_BITS) |     0, CAT_FNCT | SLS_ENABLED   | US_ENABLED  },//JM EE</v>
      </c>
    </row>
    <row r="1848" spans="1:1">
      <c r="A1848" s="155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",SOURCE!$R$2-LEN(SOURCE!F1848)+2), "")&amp;"("&amp;
      SUBSTITUTE(TEXT(SOURCE!G1848,"??0"),"  ","")&amp;" &lt;&lt; TAM_MAX_BITS) |"&amp; IF(SOURCE!$S$2-3 &gt;= 0, REPT(" ",SOURCE!$S$2-5+4+1-1-LEN(SUBSTITUTE(SUBSTITUTE(TEXT(SOURCE!H1848,"????0"),"  ","")," ",""))), "")&amp;
      SUBSTITUTE(SUBSTITUTE(TEXT(SOURCE!H1848,"????0"),"  ","")," ","")&amp;","&amp; IF(SOURCE!$T$2-3 &gt;= 0, REPT(" ",SOURCE!$T$2-3-5), "")&amp;
      SOURCE!I1848&amp;" | "&amp; IF(SOURCE!$U$2-LEN(SOURCE!I1848) &gt;= 0, REPT(" ",SOURCE!$U$2-LEN(SOURCE!I1848)), "")&amp;
      SOURCE!J1848&amp;      IF(SOURCE!$V$2-LEN(SOURCE!J1848) &gt;= 0, REPT(" ",SOURCE!$V$2-LEN(SOURCE!J1848)), "")&amp;
  " | "&amp; SOURCE!K1848&amp;      IF(SOURCE!$X$2-LEN(SOURCE!K1848) &gt;= 0, REPT(" ",SOURCE!$X$2-LEN(SOURCE!K1848)), "")&amp;
      "},"&amp;IF(SOURCE!L1848&lt;&gt;"",""&amp;SOURCE!L1848,"")
 )
)
)</f>
        <v>/* 1799 */  { fnJM,                         19,                          "3V" STD_DIVIDE "3Z",                          "V" STD_DIVIDE "Z",                            (0 &lt;&lt; TAM_MAX_BITS) |     0, CAT_FNCT | SLS_ENABLED   | US_ENABLED  },//JM EE</v>
      </c>
    </row>
    <row r="1849" spans="1:1">
      <c r="A1849" s="155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",SOURCE!$R$2-LEN(SOURCE!F1849)+2), "")&amp;"("&amp;
      SUBSTITUTE(TEXT(SOURCE!G1849,"??0"),"  ","")&amp;" &lt;&lt; TAM_MAX_BITS) |"&amp; IF(SOURCE!$S$2-3 &gt;= 0, REPT(" ",SOURCE!$S$2-5+4+1-1-LEN(SUBSTITUTE(SUBSTITUTE(TEXT(SOURCE!H1849,"????0"),"  ","")," ",""))), "")&amp;
      SUBSTITUTE(SUBSTITUTE(TEXT(SOURCE!H1849,"????0"),"  ","")," ","")&amp;","&amp; IF(SOURCE!$T$2-3 &gt;= 0, REPT(" ",SOURCE!$T$2-3-5), "")&amp;
      SOURCE!I1849&amp;" | "&amp; IF(SOURCE!$U$2-LEN(SOURCE!I1849) &gt;= 0, REPT(" ",SOURCE!$U$2-LEN(SOURCE!I1849)), "")&amp;
      SOURCE!J1849&amp;      IF(SOURCE!$V$2-LEN(SOURCE!J1849) &gt;= 0, REPT(" ",SOURCE!$V$2-LEN(SOURCE!J1849)), "")&amp;
  " | "&amp; SOURCE!K1849&amp;      IF(SOURCE!$X$2-LEN(SOURCE!K1849) &gt;= 0, REPT(" ",SOURCE!$X$2-LEN(SOURCE!K1849)), "")&amp;
      "},"&amp;IF(SOURCE!L1849&lt;&gt;"",""&amp;SOURCE!L1849,"")
 )
)
)</f>
        <v>/* 1800 */  { fnJM,                         20,                          "X" STD_SPACE_3_PER_EM STD_RIGHT_ARROW STD_SPACE_3_PER_EM "BAL", "X" STD_SPACE_3_PER_EM STD_RIGHT_ARROW STD_SPACE_3_PER_EM "BAL", (0 &lt;&lt; TAM_MAX_BITS) |     0, CAT_FNCT | SLS_ENABLED   | US_ENABLED  },//JM EE</v>
      </c>
    </row>
    <row r="1850" spans="1:1">
      <c r="A1850" s="155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",SOURCE!$R$2-LEN(SOURCE!F1850)+2), "")&amp;"("&amp;
      SUBSTITUTE(TEXT(SOURCE!G1850,"??0"),"  ","")&amp;" &lt;&lt; TAM_MAX_BITS) |"&amp; IF(SOURCE!$S$2-3 &gt;= 0, REPT(" ",SOURCE!$S$2-5+4+1-1-LEN(SUBSTITUTE(SUBSTITUTE(TEXT(SOURCE!H1850,"????0"),"  ","")," ",""))), "")&amp;
      SUBSTITUTE(SUBSTITUTE(TEXT(SOURCE!H1850,"????0"),"  ","")," ","")&amp;","&amp; IF(SOURCE!$T$2-3 &gt;= 0, REPT(" ",SOURCE!$T$2-3-5), "")&amp;
      SOURCE!I1850&amp;" | "&amp; IF(SOURCE!$U$2-LEN(SOURCE!I1850) &gt;= 0, REPT(" ",SOURCE!$U$2-LEN(SOURCE!I1850)), "")&amp;
      SOURCE!J1850&amp;      IF(SOURCE!$V$2-LEN(SOURCE!J1850) &gt;= 0, REPT(" ",SOURCE!$V$2-LEN(SOURCE!J1850)), "")&amp;
  " | "&amp; SOURCE!K1850&amp;      IF(SOURCE!$X$2-LEN(SOURCE!K1850) &gt;= 0, REPT(" ",SOURCE!$X$2-LEN(SOURCE!K1850)), "")&amp;
      "},"&amp;IF(SOURCE!L1850&lt;&gt;"",""&amp;SOURCE!L1850,"")
 )
)
)</f>
        <v>/* 1801 */  { fnJM,                         45,                          "",                                            "A",                                           (0 &lt;&lt; TAM_MAX_BITS) |     0, CAT_NONE | SLS_UNCHANGED | US_UNCHANGED},</v>
      </c>
    </row>
    <row r="1851" spans="1:1">
      <c r="A1851" s="155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",SOURCE!$R$2-LEN(SOURCE!F1851)+2), "")&amp;"("&amp;
      SUBSTITUTE(TEXT(SOURCE!G1851,"??0"),"  ","")&amp;" &lt;&lt; TAM_MAX_BITS) |"&amp; IF(SOURCE!$S$2-3 &gt;= 0, REPT(" ",SOURCE!$S$2-5+4+1-1-LEN(SUBSTITUTE(SUBSTITUTE(TEXT(SOURCE!H1851,"????0"),"  ","")," ",""))), "")&amp;
      SUBSTITUTE(SUBSTITUTE(TEXT(SOURCE!H1851,"????0"),"  ","")," ","")&amp;","&amp; IF(SOURCE!$T$2-3 &gt;= 0, REPT(" ",SOURCE!$T$2-3-5), "")&amp;
      SOURCE!I1851&amp;" | "&amp; IF(SOURCE!$U$2-LEN(SOURCE!I1851) &gt;= 0, REPT(" ",SOURCE!$U$2-LEN(SOURCE!I1851)), "")&amp;
      SOURCE!J1851&amp;      IF(SOURCE!$V$2-LEN(SOURCE!J1851) &gt;= 0, REPT(" ",SOURCE!$V$2-LEN(SOURCE!J1851)), "")&amp;
  " | "&amp; SOURCE!K1851&amp;      IF(SOURCE!$X$2-LEN(SOURCE!K1851) &gt;= 0, REPT(" ",SOURCE!$X$2-LEN(SOURCE!K1851)), "")&amp;
      "},"&amp;IF(SOURCE!L1851&lt;&gt;"",""&amp;SOURCE!L1851,"")
 )
)
)</f>
        <v>/* 1802 */  { fn_cnst_op_a,                 NOPARAM,                     "op_a",                                        "a",                                           (0 &lt;&lt; TAM_MAX_BITS) |     0, CAT_FNCT | SLS_ENABLED   | US_ENABLED  },//JM Operator a</v>
      </c>
    </row>
    <row r="1852" spans="1:1">
      <c r="A1852" s="155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",SOURCE!$R$2-LEN(SOURCE!F1852)+2), "")&amp;"("&amp;
      SUBSTITUTE(TEXT(SOURCE!G1852,"??0"),"  ","")&amp;" &lt;&lt; TAM_MAX_BITS) |"&amp; IF(SOURCE!$S$2-3 &gt;= 0, REPT(" ",SOURCE!$S$2-5+4+1-1-LEN(SUBSTITUTE(SUBSTITUTE(TEXT(SOURCE!H1852,"????0"),"  ","")," ",""))), "")&amp;
      SUBSTITUTE(SUBSTITUTE(TEXT(SOURCE!H1852,"????0"),"  ","")," ","")&amp;","&amp; IF(SOURCE!$T$2-3 &gt;= 0, REPT(" ",SOURCE!$T$2-3-5), "")&amp;
      SOURCE!I1852&amp;" | "&amp; IF(SOURCE!$U$2-LEN(SOURCE!I1852) &gt;= 0, REPT(" ",SOURCE!$U$2-LEN(SOURCE!I1852)), "")&amp;
      SOURCE!J1852&amp;      IF(SOURCE!$V$2-LEN(SOURCE!J1852) &gt;= 0, REPT(" ",SOURCE!$V$2-LEN(SOURCE!J1852)), "")&amp;
  " | "&amp; SOURCE!K1852&amp;      IF(SOURCE!$X$2-LEN(SOURCE!K1852) &gt;= 0, REPT(" ",SOURCE!$X$2-LEN(SOURCE!K1852)), "")&amp;
      "},"&amp;IF(SOURCE!L1852&lt;&gt;"",""&amp;SOURCE!L1852,"")
 )
)
)</f>
        <v>/* 1803 */  { fn_cnst_op_aa,                NOPARAM,                     "op_a" STD_SUP_2,                              "a" STD_SUP_2,                                 (0 &lt;&lt; TAM_MAX_BITS) |     0, CAT_FNCT | SLS_ENABLED   | US_ENABLED  },//JM Operator a.a</v>
      </c>
    </row>
    <row r="1853" spans="1:1">
      <c r="A1853" s="155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",SOURCE!$R$2-LEN(SOURCE!F1853)+2), "")&amp;"("&amp;
      SUBSTITUTE(TEXT(SOURCE!G1853,"??0"),"  ","")&amp;" &lt;&lt; TAM_MAX_BITS) |"&amp; IF(SOURCE!$S$2-3 &gt;= 0, REPT(" ",SOURCE!$S$2-5+4+1-1-LEN(SUBSTITUTE(SUBSTITUTE(TEXT(SOURCE!H1853,"????0"),"  ","")," ",""))), "")&amp;
      SUBSTITUTE(SUBSTITUTE(TEXT(SOURCE!H1853,"????0"),"  ","")," ","")&amp;","&amp; IF(SOURCE!$T$2-3 &gt;= 0, REPT(" ",SOURCE!$T$2-3-5), "")&amp;
      SOURCE!I1853&amp;" | "&amp; IF(SOURCE!$U$2-LEN(SOURCE!I1853) &gt;= 0, REPT(" ",SOURCE!$U$2-LEN(SOURCE!I1853)), "")&amp;
      SOURCE!J1853&amp;      IF(SOURCE!$V$2-LEN(SOURCE!J1853) &gt;= 0, REPT(" ",SOURCE!$V$2-LEN(SOURCE!J1853)), "")&amp;
  " | "&amp; SOURCE!K1853&amp;      IF(SOURCE!$X$2-LEN(SOURCE!K1853) &gt;= 0, REPT(" ",SOURCE!$X$2-LEN(SOURCE!K1853)), "")&amp;
      "},"&amp;IF(SOURCE!L1853&lt;&gt;"",""&amp;SOURCE!L1853,"")
 )
)
)</f>
        <v>/* 1804 */  { fn_cnst_op_j,                 NOPARAM,                     "op_j",                                        "j",                                           (0 &lt;&lt; TAM_MAX_BITS) |     0, CAT_FNCT | SLS_ENABLED   | US_ENABLED  },//JM Operator j</v>
      </c>
    </row>
    <row r="1854" spans="1:1">
      <c r="A1854" s="155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",SOURCE!$R$2-LEN(SOURCE!F1854)+2), "")&amp;"("&amp;
      SUBSTITUTE(TEXT(SOURCE!G1854,"??0"),"  ","")&amp;" &lt;&lt; TAM_MAX_BITS) |"&amp; IF(SOURCE!$S$2-3 &gt;= 0, REPT(" ",SOURCE!$S$2-5+4+1-1-LEN(SUBSTITUTE(SUBSTITUTE(TEXT(SOURCE!H1854,"????0"),"  ","")," ",""))), "")&amp;
      SUBSTITUTE(SUBSTITUTE(TEXT(SOURCE!H1854,"????0"),"  ","")," ","")&amp;","&amp; IF(SOURCE!$T$2-3 &gt;= 0, REPT(" ",SOURCE!$T$2-3-5), "")&amp;
      SOURCE!I1854&amp;" | "&amp; IF(SOURCE!$U$2-LEN(SOURCE!I1854) &gt;= 0, REPT(" ",SOURCE!$U$2-LEN(SOURCE!I1854)), "")&amp;
      SOURCE!J1854&amp;      IF(SOURCE!$V$2-LEN(SOURCE!J1854) &gt;= 0, REPT(" ",SOURCE!$V$2-LEN(SOURCE!J1854)), "")&amp;
  " | "&amp; SOURCE!K1854&amp;      IF(SOURCE!$X$2-LEN(SOURCE!K1854) &gt;= 0, REPT(" ",SOURCE!$X$2-LEN(SOURCE!K1854)), "")&amp;
      "},"&amp;IF(SOURCE!L1854&lt;&gt;"",""&amp;SOURCE!L1854,"")
 )
)
)</f>
        <v>/* 1805 */  { fnChangeBaseJM,               2,                           "BIN",                                         "BIN",                                         (0 &lt;&lt; TAM_MAX_BITS) |     0, CAT_FNCT | SLS_ENABLED   | US_ENABLED  },//JM HEX</v>
      </c>
    </row>
    <row r="1855" spans="1:1">
      <c r="A1855" s="155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",SOURCE!$R$2-LEN(SOURCE!F1855)+2), "")&amp;"("&amp;
      SUBSTITUTE(TEXT(SOURCE!G1855,"??0"),"  ","")&amp;" &lt;&lt; TAM_MAX_BITS) |"&amp; IF(SOURCE!$S$2-3 &gt;= 0, REPT(" ",SOURCE!$S$2-5+4+1-1-LEN(SUBSTITUTE(SUBSTITUTE(TEXT(SOURCE!H1855,"????0"),"  ","")," ",""))), "")&amp;
      SUBSTITUTE(SUBSTITUTE(TEXT(SOURCE!H1855,"????0"),"  ","")," ","")&amp;","&amp; IF(SOURCE!$T$2-3 &gt;= 0, REPT(" ",SOURCE!$T$2-3-5), "")&amp;
      SOURCE!I1855&amp;" | "&amp; IF(SOURCE!$U$2-LEN(SOURCE!I1855) &gt;= 0, REPT(" ",SOURCE!$U$2-LEN(SOURCE!I1855)), "")&amp;
      SOURCE!J1855&amp;      IF(SOURCE!$V$2-LEN(SOURCE!J1855) &gt;= 0, REPT(" ",SOURCE!$V$2-LEN(SOURCE!J1855)), "")&amp;
  " | "&amp; SOURCE!K1855&amp;      IF(SOURCE!$X$2-LEN(SOURCE!K1855) &gt;= 0, REPT(" ",SOURCE!$X$2-LEN(SOURCE!K1855)), "")&amp;
      "},"&amp;IF(SOURCE!L1855&lt;&gt;"",""&amp;SOURCE!L1855,"")
 )
)
)</f>
        <v>/* 1806 */  { fnChangeBaseJM,               8,                           "OCT",                                         "OCT",                                         (0 &lt;&lt; TAM_MAX_BITS) |     0, CAT_FNCT | SLS_ENABLED   | US_ENABLED  },//JM HEX</v>
      </c>
    </row>
    <row r="1856" spans="1:1">
      <c r="A1856" s="155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",SOURCE!$R$2-LEN(SOURCE!F1856)+2), "")&amp;"("&amp;
      SUBSTITUTE(TEXT(SOURCE!G1856,"??0"),"  ","")&amp;" &lt;&lt; TAM_MAX_BITS) |"&amp; IF(SOURCE!$S$2-3 &gt;= 0, REPT(" ",SOURCE!$S$2-5+4+1-1-LEN(SUBSTITUTE(SUBSTITUTE(TEXT(SOURCE!H1856,"????0"),"  ","")," ",""))), "")&amp;
      SUBSTITUTE(SUBSTITUTE(TEXT(SOURCE!H1856,"????0"),"  ","")," ","")&amp;","&amp; IF(SOURCE!$T$2-3 &gt;= 0, REPT(" ",SOURCE!$T$2-3-5), "")&amp;
      SOURCE!I1856&amp;" | "&amp; IF(SOURCE!$U$2-LEN(SOURCE!I1856) &gt;= 0, REPT(" ",SOURCE!$U$2-LEN(SOURCE!I1856)), "")&amp;
      SOURCE!J1856&amp;      IF(SOURCE!$V$2-LEN(SOURCE!J1856) &gt;= 0, REPT(" ",SOURCE!$V$2-LEN(SOURCE!J1856)), "")&amp;
  " | "&amp; SOURCE!K1856&amp;      IF(SOURCE!$X$2-LEN(SOURCE!K1856) &gt;= 0, REPT(" ",SOURCE!$X$2-LEN(SOURCE!K1856)), "")&amp;
      "},"&amp;IF(SOURCE!L1856&lt;&gt;"",""&amp;SOURCE!L1856,"")
 )
)
)</f>
        <v>/* 1807 */  { fnChangeBaseJM,               10,                          "DEC",                                         "DEC",                                         (0 &lt;&lt; TAM_MAX_BITS) |     0, CAT_FNCT | SLS_ENABLED   | US_ENABLED  },//JM HEX</v>
      </c>
    </row>
    <row r="1857" spans="1:1">
      <c r="A1857" s="155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",SOURCE!$R$2-LEN(SOURCE!F1857)+2), "")&amp;"("&amp;
      SUBSTITUTE(TEXT(SOURCE!G1857,"??0"),"  ","")&amp;" &lt;&lt; TAM_MAX_BITS) |"&amp; IF(SOURCE!$S$2-3 &gt;= 0, REPT(" ",SOURCE!$S$2-5+4+1-1-LEN(SUBSTITUTE(SUBSTITUTE(TEXT(SOURCE!H1857,"????0"),"  ","")," ",""))), "")&amp;
      SUBSTITUTE(SUBSTITUTE(TEXT(SOURCE!H1857,"????0"),"  ","")," ","")&amp;","&amp; IF(SOURCE!$T$2-3 &gt;= 0, REPT(" ",SOURCE!$T$2-3-5), "")&amp;
      SOURCE!I1857&amp;" | "&amp; IF(SOURCE!$U$2-LEN(SOURCE!I1857) &gt;= 0, REPT(" ",SOURCE!$U$2-LEN(SOURCE!I1857)), "")&amp;
      SOURCE!J1857&amp;      IF(SOURCE!$V$2-LEN(SOURCE!J1857) &gt;= 0, REPT(" ",SOURCE!$V$2-LEN(SOURCE!J1857)), "")&amp;
  " | "&amp; SOURCE!K1857&amp;      IF(SOURCE!$X$2-LEN(SOURCE!K1857) &gt;= 0, REPT(" ",SOURCE!$X$2-LEN(SOURCE!K1857)), "")&amp;
      "},"&amp;IF(SOURCE!L1857&lt;&gt;"",""&amp;SOURCE!L1857,"")
 )
)
)</f>
        <v>/* 1808 */  { fnChangeBaseJM,               16,                          "HEX",                                         "HEX",                                         (0 &lt;&lt; TAM_MAX_BITS) |     0, CAT_FNCT | SLS_ENABLED   | US_ENABLED  },//JM HEX</v>
      </c>
    </row>
    <row r="1858" spans="1:1">
      <c r="A1858" s="155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",SOURCE!$R$2-LEN(SOURCE!F1858)+2), "")&amp;"("&amp;
      SUBSTITUTE(TEXT(SOURCE!G1858,"??0"),"  ","")&amp;" &lt;&lt; TAM_MAX_BITS) |"&amp; IF(SOURCE!$S$2-3 &gt;= 0, REPT(" ",SOURCE!$S$2-5+4+1-1-LEN(SUBSTITUTE(SUBSTITUTE(TEXT(SOURCE!H1858,"????0"),"  ","")," ",""))), "")&amp;
      SUBSTITUTE(SUBSTITUTE(TEXT(SOURCE!H1858,"????0"),"  ","")," ","")&amp;","&amp; IF(SOURCE!$T$2-3 &gt;= 0, REPT(" ",SOURCE!$T$2-3-5), "")&amp;
      SOURCE!I1858&amp;" | "&amp; IF(SOURCE!$U$2-LEN(SOURCE!I1858) &gt;= 0, REPT(" ",SOURCE!$U$2-LEN(SOURCE!I1858)), "")&amp;
      SOURCE!J1858&amp;      IF(SOURCE!$V$2-LEN(SOURCE!J1858) &gt;= 0, REPT(" ",SOURCE!$V$2-LEN(SOURCE!J1858)), "")&amp;
  " | "&amp; SOURCE!K1858&amp;      IF(SOURCE!$X$2-LEN(SOURCE!K1858) &gt;= 0, REPT(" ",SOURCE!$X$2-LEN(SOURCE!K1858)), "")&amp;
      "},"&amp;IF(SOURCE!L1858&lt;&gt;"",""&amp;SOURCE!L1858,"")
 )
)
)</f>
        <v>/* 1809 */  { fnSetWordSize,                8,                           "8-BIT",                                       "8-BIT",                                       (0 &lt;&lt; TAM_MAX_BITS) |     0, CAT_FNCT | SLS_UNCHANGED | US_UNCHANGED},//JM HEX</v>
      </c>
    </row>
    <row r="1859" spans="1:1">
      <c r="A1859" s="155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",SOURCE!$R$2-LEN(SOURCE!F1859)+2), "")&amp;"("&amp;
      SUBSTITUTE(TEXT(SOURCE!G1859,"??0"),"  ","")&amp;" &lt;&lt; TAM_MAX_BITS) |"&amp; IF(SOURCE!$S$2-3 &gt;= 0, REPT(" ",SOURCE!$S$2-5+4+1-1-LEN(SUBSTITUTE(SUBSTITUTE(TEXT(SOURCE!H1859,"????0"),"  ","")," ",""))), "")&amp;
      SUBSTITUTE(SUBSTITUTE(TEXT(SOURCE!H1859,"????0"),"  ","")," ","")&amp;","&amp; IF(SOURCE!$T$2-3 &gt;= 0, REPT(" ",SOURCE!$T$2-3-5), "")&amp;
      SOURCE!I1859&amp;" | "&amp; IF(SOURCE!$U$2-LEN(SOURCE!I1859) &gt;= 0, REPT(" ",SOURCE!$U$2-LEN(SOURCE!I1859)), "")&amp;
      SOURCE!J1859&amp;      IF(SOURCE!$V$2-LEN(SOURCE!J1859) &gt;= 0, REPT(" ",SOURCE!$V$2-LEN(SOURCE!J1859)), "")&amp;
  " | "&amp; SOURCE!K1859&amp;      IF(SOURCE!$X$2-LEN(SOURCE!K1859) &gt;= 0, REPT(" ",SOURCE!$X$2-LEN(SOURCE!K1859)), "")&amp;
      "},"&amp;IF(SOURCE!L1859&lt;&gt;"",""&amp;SOURCE!L1859,"")
 )
)
)</f>
        <v>/* 1810 */  { fnSetWordSize,                16,                          "16-BIT",                                      "16-BIT",                                      (0 &lt;&lt; TAM_MAX_BITS) |     0, CAT_FNCT | SLS_UNCHANGED | US_UNCHANGED},//JM HEX</v>
      </c>
    </row>
    <row r="1860" spans="1:1">
      <c r="A1860" s="155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",SOURCE!$R$2-LEN(SOURCE!F1860)+2), "")&amp;"("&amp;
      SUBSTITUTE(TEXT(SOURCE!G1860,"??0"),"  ","")&amp;" &lt;&lt; TAM_MAX_BITS) |"&amp; IF(SOURCE!$S$2-3 &gt;= 0, REPT(" ",SOURCE!$S$2-5+4+1-1-LEN(SUBSTITUTE(SUBSTITUTE(TEXT(SOURCE!H1860,"????0"),"  ","")," ",""))), "")&amp;
      SUBSTITUTE(SUBSTITUTE(TEXT(SOURCE!H1860,"????0"),"  ","")," ","")&amp;","&amp; IF(SOURCE!$T$2-3 &gt;= 0, REPT(" ",SOURCE!$T$2-3-5), "")&amp;
      SOURCE!I1860&amp;" | "&amp; IF(SOURCE!$U$2-LEN(SOURCE!I1860) &gt;= 0, REPT(" ",SOURCE!$U$2-LEN(SOURCE!I1860)), "")&amp;
      SOURCE!J1860&amp;      IF(SOURCE!$V$2-LEN(SOURCE!J1860) &gt;= 0, REPT(" ",SOURCE!$V$2-LEN(SOURCE!J1860)), "")&amp;
  " | "&amp; SOURCE!K1860&amp;      IF(SOURCE!$X$2-LEN(SOURCE!K1860) &gt;= 0, REPT(" ",SOURCE!$X$2-LEN(SOURCE!K1860)), "")&amp;
      "},"&amp;IF(SOURCE!L1860&lt;&gt;"",""&amp;SOURCE!L1860,"")
 )
)
)</f>
        <v>/* 1811 */  { fnSetWordSize,                32,                          "32-BIT",                                      "32-BIT",                                      (0 &lt;&lt; TAM_MAX_BITS) |     0, CAT_FNCT | SLS_UNCHANGED | US_UNCHANGED},//JM HEX</v>
      </c>
    </row>
    <row r="1861" spans="1:1">
      <c r="A1861" s="155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",SOURCE!$R$2-LEN(SOURCE!F1861)+2), "")&amp;"("&amp;
      SUBSTITUTE(TEXT(SOURCE!G1861,"??0"),"  ","")&amp;" &lt;&lt; TAM_MAX_BITS) |"&amp; IF(SOURCE!$S$2-3 &gt;= 0, REPT(" ",SOURCE!$S$2-5+4+1-1-LEN(SUBSTITUTE(SUBSTITUTE(TEXT(SOURCE!H1861,"????0"),"  ","")," ",""))), "")&amp;
      SUBSTITUTE(SUBSTITUTE(TEXT(SOURCE!H1861,"????0"),"  ","")," ","")&amp;","&amp; IF(SOURCE!$T$2-3 &gt;= 0, REPT(" ",SOURCE!$T$2-3-5), "")&amp;
      SOURCE!I1861&amp;" | "&amp; IF(SOURCE!$U$2-LEN(SOURCE!I1861) &gt;= 0, REPT(" ",SOURCE!$U$2-LEN(SOURCE!I1861)), "")&amp;
      SOURCE!J1861&amp;      IF(SOURCE!$V$2-LEN(SOURCE!J1861) &gt;= 0, REPT(" ",SOURCE!$V$2-LEN(SOURCE!J1861)), "")&amp;
  " | "&amp; SOURCE!K1861&amp;      IF(SOURCE!$X$2-LEN(SOURCE!K1861) &gt;= 0, REPT(" ",SOURCE!$X$2-LEN(SOURCE!K1861)), "")&amp;
      "},"&amp;IF(SOURCE!L1861&lt;&gt;"",""&amp;SOURCE!L1861,"")
 )
)
)</f>
        <v>/* 1812 */  { fnSetWordSize,                64,                          "64-BIT",                                      "64-BIT",                                      (0 &lt;&lt; TAM_MAX_BITS) |     0, CAT_FNCT | SLS_UNCHANGED | US_UNCHANGED},//JM HEX</v>
      </c>
    </row>
    <row r="1862" spans="1:1">
      <c r="A1862" s="155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",SOURCE!$R$2-LEN(SOURCE!F1862)+2), "")&amp;"("&amp;
      SUBSTITUTE(TEXT(SOURCE!G1862,"??0"),"  ","")&amp;" &lt;&lt; TAM_MAX_BITS) |"&amp; IF(SOURCE!$S$2-3 &gt;= 0, REPT(" ",SOURCE!$S$2-5+4+1-1-LEN(SUBSTITUTE(SUBSTITUTE(TEXT(SOURCE!H1862,"????0"),"  ","")," ",""))), "")&amp;
      SUBSTITUTE(SUBSTITUTE(TEXT(SOURCE!H1862,"????0"),"  ","")," ","")&amp;","&amp; IF(SOURCE!$T$2-3 &gt;= 0, REPT(" ",SOURCE!$T$2-3-5), "")&amp;
      SOURCE!I1862&amp;" | "&amp; IF(SOURCE!$U$2-LEN(SOURCE!I1862) &gt;= 0, REPT(" ",SOURCE!$U$2-LEN(SOURCE!I1862)), "")&amp;
      SOURCE!J1862&amp;      IF(SOURCE!$V$2-LEN(SOURCE!J1862) &gt;= 0, REPT(" ",SOURCE!$V$2-LEN(SOURCE!J1862)), "")&amp;
  " | "&amp; SOURCE!K1862&amp;      IF(SOURCE!$X$2-LEN(SOURCE!K1862) &gt;= 0, REPT(" ",SOURCE!$X$2-LEN(SOURCE!K1862)), "")&amp;
      "},"&amp;IF(SOURCE!L1862&lt;&gt;"",""&amp;SOURCE!L1862,"")
 )
)
)</f>
        <v>/* 1813 */  { fnHrDeg,                      NOPARAM,                     "HOUR",                                        "HOUR",                                        (0 &lt;&lt; TAM_MAX_BITS) |     0, CAT_FNCT | SLS_ENABLED   | US_ENABLED  },</v>
      </c>
    </row>
    <row r="1863" spans="1:1">
      <c r="A1863" s="155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",SOURCE!$R$2-LEN(SOURCE!F1863)+2), "")&amp;"("&amp;
      SUBSTITUTE(TEXT(SOURCE!G1863,"??0"),"  ","")&amp;" &lt;&lt; TAM_MAX_BITS) |"&amp; IF(SOURCE!$S$2-3 &gt;= 0, REPT(" ",SOURCE!$S$2-5+4+1-1-LEN(SUBSTITUTE(SUBSTITUTE(TEXT(SOURCE!H1863,"????0"),"  ","")," ",""))), "")&amp;
      SUBSTITUTE(SUBSTITUTE(TEXT(SOURCE!H1863,"????0"),"  ","")," ","")&amp;","&amp; IF(SOURCE!$T$2-3 &gt;= 0, REPT(" ",SOURCE!$T$2-3-5), "")&amp;
      SOURCE!I1863&amp;" | "&amp; IF(SOURCE!$U$2-LEN(SOURCE!I1863) &gt;= 0, REPT(" ",SOURCE!$U$2-LEN(SOURCE!I1863)), "")&amp;
      SOURCE!J1863&amp;      IF(SOURCE!$V$2-LEN(SOURCE!J1863) &gt;= 0, REPT(" ",SOURCE!$V$2-LEN(SOURCE!J1863)), "")&amp;
  " | "&amp; SOURCE!K1863&amp;      IF(SOURCE!$X$2-LEN(SOURCE!K1863) &gt;= 0, REPT(" ",SOURCE!$X$2-LEN(SOURCE!K1863)), "")&amp;
      "},"&amp;IF(SOURCE!L1863&lt;&gt;"",""&amp;SOURCE!L1863,"")
 )
)
)</f>
        <v>/* 1814 */  { fnMinute,                     NOPARAM,                     "MIN",                                         "MIN",                                         (0 &lt;&lt; TAM_MAX_BITS) |     0, CAT_FNCT | SLS_ENABLED   | US_ENABLED  },</v>
      </c>
    </row>
    <row r="1864" spans="1:1">
      <c r="A1864" s="155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",SOURCE!$R$2-LEN(SOURCE!F1864)+2), "")&amp;"("&amp;
      SUBSTITUTE(TEXT(SOURCE!G1864,"??0"),"  ","")&amp;" &lt;&lt; TAM_MAX_BITS) |"&amp; IF(SOURCE!$S$2-3 &gt;= 0, REPT(" ",SOURCE!$S$2-5+4+1-1-LEN(SUBSTITUTE(SUBSTITUTE(TEXT(SOURCE!H1864,"????0"),"  ","")," ",""))), "")&amp;
      SUBSTITUTE(SUBSTITUTE(TEXT(SOURCE!H1864,"????0"),"  ","")," ","")&amp;","&amp; IF(SOURCE!$T$2-3 &gt;= 0, REPT(" ",SOURCE!$T$2-3-5), "")&amp;
      SOURCE!I1864&amp;" | "&amp; IF(SOURCE!$U$2-LEN(SOURCE!I1864) &gt;= 0, REPT(" ",SOURCE!$U$2-LEN(SOURCE!I1864)), "")&amp;
      SOURCE!J1864&amp;      IF(SOURCE!$V$2-LEN(SOURCE!J1864) &gt;= 0, REPT(" ",SOURCE!$V$2-LEN(SOURCE!J1864)), "")&amp;
  " | "&amp; SOURCE!K1864&amp;      IF(SOURCE!$X$2-LEN(SOURCE!K1864) &gt;= 0, REPT(" ",SOURCE!$X$2-LEN(SOURCE!K1864)), "")&amp;
      "},"&amp;IF(SOURCE!L1864&lt;&gt;"",""&amp;SOURCE!L1864,"")
 )
)
)</f>
        <v>/* 1815 */  { fnSecond,                     NOPARAM,                     "SEC",                                         "SEC",                                         (0 &lt;&lt; TAM_MAX_BITS) |     0, CAT_FNCT | SLS_ENABLED   | US_ENABLED  },</v>
      </c>
    </row>
    <row r="1865" spans="1:1">
      <c r="A1865" s="155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",SOURCE!$R$2-LEN(SOURCE!F1865)+2), "")&amp;"("&amp;
      SUBSTITUTE(TEXT(SOURCE!G1865,"??0"),"  ","")&amp;" &lt;&lt; TAM_MAX_BITS) |"&amp; IF(SOURCE!$S$2-3 &gt;= 0, REPT(" ",SOURCE!$S$2-5+4+1-1-LEN(SUBSTITUTE(SUBSTITUTE(TEXT(SOURCE!H1865,"????0"),"  ","")," ",""))), "")&amp;
      SUBSTITUTE(SUBSTITUTE(TEXT(SOURCE!H1865,"????0"),"  ","")," ","")&amp;","&amp; IF(SOURCE!$T$2-3 &gt;= 0, REPT(" ",SOURCE!$T$2-3-5), "")&amp;
      SOURCE!I1865&amp;" | "&amp; IF(SOURCE!$U$2-LEN(SOURCE!I1865) &gt;= 0, REPT(" ",SOURCE!$U$2-LEN(SOURCE!I1865)), "")&amp;
      SOURCE!J1865&amp;      IF(SOURCE!$V$2-LEN(SOURCE!J1865) &gt;= 0, REPT(" ",SOURCE!$V$2-LEN(SOURCE!J1865)), "")&amp;
  " | "&amp; SOURCE!K1865&amp;      IF(SOURCE!$X$2-LEN(SOURCE!K1865) &gt;= 0, REPT(" ",SOURCE!$X$2-LEN(SOURCE!K1865)), "")&amp;
      "},"&amp;IF(SOURCE!L1865&lt;&gt;"",""&amp;SOURCE!L1865,"")
 )
)
)</f>
        <v>/* 1816 */  { fnToTime,                     NOPARAM,                     STD_RIGHT_ARROW "TIME",                        STD_RIGHT_ARROW "TIME",                        (0 &lt;&lt; TAM_MAX_BITS) |     0, CAT_FNCT | SLS_ENABLED   | US_ENABLED  },</v>
      </c>
    </row>
    <row r="1866" spans="1:1">
      <c r="A1866" s="155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",SOURCE!$R$2-LEN(SOURCE!F1866)+2), "")&amp;"("&amp;
      SUBSTITUTE(TEXT(SOURCE!G1866,"??0"),"  ","")&amp;" &lt;&lt; TAM_MAX_BITS) |"&amp; IF(SOURCE!$S$2-3 &gt;= 0, REPT(" ",SOURCE!$S$2-5+4+1-1-LEN(SUBSTITUTE(SUBSTITUTE(TEXT(SOURCE!H1866,"????0"),"  ","")," ",""))), "")&amp;
      SUBSTITUTE(SUBSTITUTE(TEXT(SOURCE!H1866,"????0"),"  ","")," ","")&amp;","&amp; IF(SOURCE!$T$2-3 &gt;= 0, REPT(" ",SOURCE!$T$2-3-5), "")&amp;
      SOURCE!I1866&amp;" | "&amp; IF(SOURCE!$U$2-LEN(SOURCE!I1866) &gt;= 0, REPT(" ",SOURCE!$U$2-LEN(SOURCE!I1866)), "")&amp;
      SOURCE!J1866&amp;      IF(SOURCE!$V$2-LEN(SOURCE!J1866) &gt;= 0, REPT(" ",SOURCE!$V$2-LEN(SOURCE!J1866)), "")&amp;
  " | "&amp; SOURCE!K1866&amp;      IF(SOURCE!$X$2-LEN(SOURCE!K1866) &gt;= 0, REPT(" ",SOURCE!$X$2-LEN(SOURCE!K1866)), "")&amp;
      "},"&amp;IF(SOURCE!L1866&lt;&gt;"",""&amp;SOURCE!L1866,"")
 )
)
)</f>
        <v>/* 1817 */  { fnTimeTo,                     NOPARAM,                     "TIME" STD_RIGHT_ARROW,                        "TIME" STD_RIGHT_ARROW,                        (0 &lt;&lt; TAM_MAX_BITS) |     0, CAT_FNCT | SLS_ENABLED   | US_ENABLED  },</v>
      </c>
    </row>
    <row r="1867" spans="1:1">
      <c r="A1867" s="155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",SOURCE!$R$2-LEN(SOURCE!F1867)+2), "")&amp;"("&amp;
      SUBSTITUTE(TEXT(SOURCE!G1867,"??0"),"  ","")&amp;" &lt;&lt; TAM_MAX_BITS) |"&amp; IF(SOURCE!$S$2-3 &gt;= 0, REPT(" ",SOURCE!$S$2-5+4+1-1-LEN(SUBSTITUTE(SUBSTITUTE(TEXT(SOURCE!H1867,"????0"),"  ","")," ",""))), "")&amp;
      SUBSTITUTE(SUBSTITUTE(TEXT(SOURCE!H1867,"????0"),"  ","")," ","")&amp;","&amp; IF(SOURCE!$T$2-3 &gt;= 0, REPT(" ",SOURCE!$T$2-3-5), "")&amp;
      SOURCE!I1867&amp;" | "&amp; IF(SOURCE!$U$2-LEN(SOURCE!I1867) &gt;= 0, REPT(" ",SOURCE!$U$2-LEN(SOURCE!I1867)), "")&amp;
      SOURCE!J1867&amp;      IF(SOURCE!$V$2-LEN(SOURCE!J1867) &gt;= 0, REPT(" ",SOURCE!$V$2-LEN(SOURCE!J1867)), "")&amp;
  " | "&amp; SOURCE!K1867&amp;      IF(SOURCE!$X$2-LEN(SOURCE!K1867) &gt;= 0, REPT(" ",SOURCE!$X$2-LEN(SOURCE!K1867)), "")&amp;
      "},"&amp;IF(SOURCE!L1867&lt;&gt;"",""&amp;SOURCE!L1867,"")
 )
)
)</f>
        <v>/* 1818 */  { fnSetSetJM,                   JC_GGREEK,                   STD_alpha "gGRK",                              STD_alpha "gGRK",                              (0 &lt;&lt; TAM_MAX_BITS) |     0, CAT_FNCT | SLS_UNCHANGED | US_UNCHANGED},//JM ALPHA GREEK</v>
      </c>
    </row>
    <row r="1868" spans="1:1">
      <c r="A1868" s="155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",SOURCE!$R$2-LEN(SOURCE!F1868)+2), "")&amp;"("&amp;
      SUBSTITUTE(TEXT(SOURCE!G1868,"??0"),"  ","")&amp;" &lt;&lt; TAM_MAX_BITS) |"&amp; IF(SOURCE!$S$2-3 &gt;= 0, REPT(" ",SOURCE!$S$2-5+4+1-1-LEN(SUBSTITUTE(SUBSTITUTE(TEXT(SOURCE!H1868,"????0"),"  ","")," ",""))), "")&amp;
      SUBSTITUTE(SUBSTITUTE(TEXT(SOURCE!H1868,"????0"),"  ","")," ","")&amp;","&amp; IF(SOURCE!$T$2-3 &gt;= 0, REPT(" ",SOURCE!$T$2-3-5), "")&amp;
      SOURCE!I1868&amp;" | "&amp; IF(SOURCE!$U$2-LEN(SOURCE!I1868) &gt;= 0, REPT(" ",SOURCE!$U$2-LEN(SOURCE!I1868)), "")&amp;
      SOURCE!J1868&amp;      IF(SOURCE!$V$2-LEN(SOURCE!J1868) &gt;= 0, REPT(" ",SOURCE!$V$2-LEN(SOURCE!J1868)), "")&amp;
  " | "&amp; SOURCE!K1868&amp;      IF(SOURCE!$X$2-LEN(SOURCE!K1868) &gt;= 0, REPT(" ",SOURCE!$X$2-LEN(SOURCE!K1868)), "")&amp;
      "},"&amp;IF(SOURCE!L1868&lt;&gt;"",""&amp;SOURCE!L1868,"")
 )
)
)</f>
        <v>/* 1819 */  { addItemToBuffer,              ITM_qoppa,                   "",                                            STD_qoppa,                                     (0 &lt;&lt; TAM_MAX_BITS) |     0, CAT_NONE | SLS_UNCHANGED | US_UNCHANGED},//JM GREEK</v>
      </c>
    </row>
    <row r="1869" spans="1:1">
      <c r="A1869" s="155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",SOURCE!$R$2-LEN(SOURCE!F1869)+2), "")&amp;"("&amp;
      SUBSTITUTE(TEXT(SOURCE!G1869,"??0"),"  ","")&amp;" &lt;&lt; TAM_MAX_BITS) |"&amp; IF(SOURCE!$S$2-3 &gt;= 0, REPT(" ",SOURCE!$S$2-5+4+1-1-LEN(SUBSTITUTE(SUBSTITUTE(TEXT(SOURCE!H1869,"????0"),"  ","")," ",""))), "")&amp;
      SUBSTITUTE(SUBSTITUTE(TEXT(SOURCE!H1869,"????0"),"  ","")," ","")&amp;","&amp; IF(SOURCE!$T$2-3 &gt;= 0, REPT(" ",SOURCE!$T$2-3-5), "")&amp;
      SOURCE!I1869&amp;" | "&amp; IF(SOURCE!$U$2-LEN(SOURCE!I1869) &gt;= 0, REPT(" ",SOURCE!$U$2-LEN(SOURCE!I1869)), "")&amp;
      SOURCE!J1869&amp;      IF(SOURCE!$V$2-LEN(SOURCE!J1869) &gt;= 0, REPT(" ",SOURCE!$V$2-LEN(SOURCE!J1869)), "")&amp;
  " | "&amp; SOURCE!K1869&amp;      IF(SOURCE!$X$2-LEN(SOURCE!K1869) &gt;= 0, REPT(" ",SOURCE!$X$2-LEN(SOURCE!K1869)), "")&amp;
      "},"&amp;IF(SOURCE!L1869&lt;&gt;"",""&amp;SOURCE!L1869,"")
 )
)
)</f>
        <v>/* 1820 */  { addItemToBuffer,              ITM_digamma,                 "",                                            STD_digamma,                                   (0 &lt;&lt; TAM_MAX_BITS) |     0, CAT_NONE | SLS_UNCHANGED | US_UNCHANGED},//JM GREEK</v>
      </c>
    </row>
    <row r="1870" spans="1:1">
      <c r="A1870" s="155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",SOURCE!$R$2-LEN(SOURCE!F1870)+2), "")&amp;"("&amp;
      SUBSTITUTE(TEXT(SOURCE!G1870,"??0"),"  ","")&amp;" &lt;&lt; TAM_MAX_BITS) |"&amp; IF(SOURCE!$S$2-3 &gt;= 0, REPT(" ",SOURCE!$S$2-5+4+1-1-LEN(SUBSTITUTE(SUBSTITUTE(TEXT(SOURCE!H1870,"????0"),"  ","")," ",""))), "")&amp;
      SUBSTITUTE(SUBSTITUTE(TEXT(SOURCE!H1870,"????0"),"  ","")," ","")&amp;","&amp; IF(SOURCE!$T$2-3 &gt;= 0, REPT(" ",SOURCE!$T$2-3-5), "")&amp;
      SOURCE!I1870&amp;" | "&amp; IF(SOURCE!$U$2-LEN(SOURCE!I1870) &gt;= 0, REPT(" ",SOURCE!$U$2-LEN(SOURCE!I1870)), "")&amp;
      SOURCE!J1870&amp;      IF(SOURCE!$V$2-LEN(SOURCE!J1870) &gt;= 0, REPT(" ",SOURCE!$V$2-LEN(SOURCE!J1870)), "")&amp;
  " | "&amp; SOURCE!K1870&amp;      IF(SOURCE!$X$2-LEN(SOURCE!K1870) &gt;= 0, REPT(" ",SOURCE!$X$2-LEN(SOURCE!K1870)), "")&amp;
      "},"&amp;IF(SOURCE!L1870&lt;&gt;"",""&amp;SOURCE!L1870,"")
 )
)
)</f>
        <v>/* 1821 */  { addItemToBuffer,              ITM_sampi,                   "",                                            STD_sampi,                                     (0 &lt;&lt; TAM_MAX_BITS) |     0, CAT_NONE | SLS_UNCHANGED | US_UNCHANGED},//JM GREEK</v>
      </c>
    </row>
    <row r="1871" spans="1:1">
      <c r="A1871" s="155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",SOURCE!$R$2-LEN(SOURCE!F1871)+2), "")&amp;"("&amp;
      SUBSTITUTE(TEXT(SOURCE!G1871,"??0"),"  ","")&amp;" &lt;&lt; TAM_MAX_BITS) |"&amp; IF(SOURCE!$S$2-3 &gt;= 0, REPT(" ",SOURCE!$S$2-5+4+1-1-LEN(SUBSTITUTE(SUBSTITUTE(TEXT(SOURCE!H1871,"????0"),"  ","")," ",""))), "")&amp;
      SUBSTITUTE(SUBSTITUTE(TEXT(SOURCE!H1871,"????0"),"  ","")," ","")&amp;","&amp; IF(SOURCE!$T$2-3 &gt;= 0, REPT(" ",SOURCE!$T$2-3-5), "")&amp;
      SOURCE!I1871&amp;" | "&amp; IF(SOURCE!$U$2-LEN(SOURCE!I1871) &gt;= 0, REPT(" ",SOURCE!$U$2-LEN(SOURCE!I1871)), "")&amp;
      SOURCE!J1871&amp;      IF(SOURCE!$V$2-LEN(SOURCE!J1871) &gt;= 0, REPT(" ",SOURCE!$V$2-LEN(SOURCE!J1871)), "")&amp;
  " | "&amp; SOURCE!K1871&amp;      IF(SOURCE!$X$2-LEN(SOURCE!K1871) &gt;= 0, REPT(" ",SOURCE!$X$2-LEN(SOURCE!K1871)), "")&amp;
      "},"&amp;IF(SOURCE!L1871&lt;&gt;"",""&amp;SOURCE!L1871,"")
 )
)
)</f>
        <v>/* 1822 */  { fnKeyCC,                      KEY_COMPLEX,                 "COMPLEX",                                     "COMPLEX",                                     (0 &lt;&lt; TAM_MAX_BITS) |     0, CAT_FNCT | SLS_ENABLED   | US_ENABLED  },//JM Change CC to COMPLEX</v>
      </c>
    </row>
    <row r="1872" spans="1:1">
      <c r="A1872" s="155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",SOURCE!$R$2-LEN(SOURCE!F1872)+2), "")&amp;"("&amp;
      SUBSTITUTE(TEXT(SOURCE!G1872,"??0"),"  ","")&amp;" &lt;&lt; TAM_MAX_BITS) |"&amp; IF(SOURCE!$S$2-3 &gt;= 0, REPT(" ",SOURCE!$S$2-5+4+1-1-LEN(SUBSTITUTE(SUBSTITUTE(TEXT(SOURCE!H1872,"????0"),"  ","")," ",""))), "")&amp;
      SUBSTITUTE(SUBSTITUTE(TEXT(SOURCE!H1872,"????0"),"  ","")," ","")&amp;","&amp; IF(SOURCE!$T$2-3 &gt;= 0, REPT(" ",SOURCE!$T$2-3-5), "")&amp;
      SOURCE!I1872&amp;" | "&amp; IF(SOURCE!$U$2-LEN(SOURCE!I1872) &gt;= 0, REPT(" ",SOURCE!$U$2-LEN(SOURCE!I1872)), "")&amp;
      SOURCE!J1872&amp;      IF(SOURCE!$V$2-LEN(SOURCE!J1872) &gt;= 0, REPT(" ",SOURCE!$V$2-LEN(SOURCE!J1872)), "")&amp;
  " | "&amp; SOURCE!K1872&amp;      IF(SOURCE!$X$2-LEN(SOURCE!K1872) &gt;= 0, REPT(" ",SOURCE!$X$2-LEN(SOURCE!K1872)), "")&amp;
      "},"&amp;IF(SOURCE!L1872&lt;&gt;"",""&amp;SOURCE!L1872,"")
 )
)
)</f>
        <v>/* 1823 */  { fnToPolar2,                   NOPARAM,                     STD_RIGHT_ARROW "POLAR",                       STD_RIGHT_ARROW "P",                           (0 &lt;&lt; TAM_MAX_BITS) |     0, CAT_FNCT | SLS_ENABLED   | US_ENABLED  },//JM TEXT &amp; point to function to add POLAR/RECT</v>
      </c>
    </row>
    <row r="1873" spans="1:1">
      <c r="A1873" s="155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",SOURCE!$R$2-LEN(SOURCE!F1873)+2), "")&amp;"("&amp;
      SUBSTITUTE(TEXT(SOURCE!G1873,"??0"),"  ","")&amp;" &lt;&lt; TAM_MAX_BITS) |"&amp; IF(SOURCE!$S$2-3 &gt;= 0, REPT(" ",SOURCE!$S$2-5+4+1-1-LEN(SUBSTITUTE(SUBSTITUTE(TEXT(SOURCE!H1873,"????0"),"  ","")," ",""))), "")&amp;
      SUBSTITUTE(SUBSTITUTE(TEXT(SOURCE!H1873,"????0"),"  ","")," ","")&amp;","&amp; IF(SOURCE!$T$2-3 &gt;= 0, REPT(" ",SOURCE!$T$2-3-5), "")&amp;
      SOURCE!I1873&amp;" | "&amp; IF(SOURCE!$U$2-LEN(SOURCE!I1873) &gt;= 0, REPT(" ",SOURCE!$U$2-LEN(SOURCE!I1873)), "")&amp;
      SOURCE!J1873&amp;      IF(SOURCE!$V$2-LEN(SOURCE!J1873) &gt;= 0, REPT(" ",SOURCE!$V$2-LEN(SOURCE!J1873)), "")&amp;
  " | "&amp; SOURCE!K1873&amp;      IF(SOURCE!$X$2-LEN(SOURCE!K1873) &gt;= 0, REPT(" ",SOURCE!$X$2-LEN(SOURCE!K1873)), "")&amp;
      "},"&amp;IF(SOURCE!L1873&lt;&gt;"",""&amp;SOURCE!L1873,"")
 )
)
)</f>
        <v>/* 1824 */  { fnToRect2,                    NOPARAM,                     STD_RIGHT_ARROW "RECT",                        STD_RIGHT_ARROW "R",                           (0 &lt;&lt; TAM_MAX_BITS) |     0, CAT_FNCT | SLS_ENABLED   | US_ENABLED  },//SWAPPED ARROW DIRECTION &amp; JM TEXT &amp; point to function to add POLAR/RECT</v>
      </c>
    </row>
    <row r="1874" spans="1:1">
      <c r="A1874" s="155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",SOURCE!$R$2-LEN(SOURCE!F1874)+2), "")&amp;"("&amp;
      SUBSTITUTE(TEXT(SOURCE!G1874,"??0"),"  ","")&amp;" &lt;&lt; TAM_MAX_BITS) |"&amp; IF(SOURCE!$S$2-3 &gt;= 0, REPT(" ",SOURCE!$S$2-5+4+1-1-LEN(SUBSTITUTE(SUBSTITUTE(TEXT(SOURCE!H1874,"????0"),"  ","")," ",""))), "")&amp;
      SUBSTITUTE(SUBSTITUTE(TEXT(SOURCE!H1874,"????0"),"  ","")," ","")&amp;","&amp; IF(SOURCE!$T$2-3 &gt;= 0, REPT(" ",SOURCE!$T$2-3-5), "")&amp;
      SOURCE!I1874&amp;" | "&amp; IF(SOURCE!$U$2-LEN(SOURCE!I1874) &gt;= 0, REPT(" ",SOURCE!$U$2-LEN(SOURCE!I1874)), "")&amp;
      SOURCE!J1874&amp;      IF(SOURCE!$V$2-LEN(SOURCE!J1874) &gt;= 0, REPT(" ",SOURCE!$V$2-LEN(SOURCE!J1874)), "")&amp;
  " | "&amp; SOURCE!K1874&amp;      IF(SOURCE!$X$2-LEN(SOURCE!K1874) &gt;= 0, REPT(" ",SOURCE!$X$2-LEN(SOURCE!K1874)), "")&amp;
      "},"&amp;IF(SOURCE!L1874&lt;&gt;"",""&amp;SOURCE!L1874,"")
 )
)
)</f>
        <v>/* 1825 */  { fneRPN,                       1,                           "",                                            "eRPN",                                        (0 &lt;&lt; TAM_MAX_BITS) |     0, CAT_NONE | SLS_UNCHANGED | US_UNCHANGED},</v>
      </c>
    </row>
    <row r="1875" spans="1:1">
      <c r="A1875" s="155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",SOURCE!$R$2-LEN(SOURCE!F1875)+2), "")&amp;"("&amp;
      SUBSTITUTE(TEXT(SOURCE!G1875,"??0"),"  ","")&amp;" &lt;&lt; TAM_MAX_BITS) |"&amp; IF(SOURCE!$S$2-3 &gt;= 0, REPT(" ",SOURCE!$S$2-5+4+1-1-LEN(SUBSTITUTE(SUBSTITUTE(TEXT(SOURCE!H1875,"????0"),"  ","")," ",""))), "")&amp;
      SUBSTITUTE(SUBSTITUTE(TEXT(SOURCE!H1875,"????0"),"  ","")," ","")&amp;","&amp; IF(SOURCE!$T$2-3 &gt;= 0, REPT(" ",SOURCE!$T$2-3-5), "")&amp;
      SOURCE!I1875&amp;" | "&amp; IF(SOURCE!$U$2-LEN(SOURCE!I1875) &gt;= 0, REPT(" ",SOURCE!$U$2-LEN(SOURCE!I1875)), "")&amp;
      SOURCE!J1875&amp;      IF(SOURCE!$V$2-LEN(SOURCE!J1875) &gt;= 0, REPT(" ",SOURCE!$V$2-LEN(SOURCE!J1875)), "")&amp;
  " | "&amp; SOURCE!K1875&amp;      IF(SOURCE!$X$2-LEN(SOURCE!K1875) &gt;= 0, REPT(" ",SOURCE!$X$2-LEN(SOURCE!K1875)), "")&amp;
      "},"&amp;IF(SOURCE!L1875&lt;&gt;"",""&amp;SOURCE!L1875,"")
 )
)
)</f>
        <v>/* 1826 */  { fneRPN,                       0,                           "",                                            "RPN",                                         (0 &lt;&lt; TAM_MAX_BITS) |     0, CAT_NONE | SLS_UNCHANGED | US_UNCHANGED},</v>
      </c>
    </row>
    <row r="1876" spans="1:1">
      <c r="A1876" s="155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",SOURCE!$R$2-LEN(SOURCE!F1876)+2), "")&amp;"("&amp;
      SUBSTITUTE(TEXT(SOURCE!G1876,"??0"),"  ","")&amp;" &lt;&lt; TAM_MAX_BITS) |"&amp; IF(SOURCE!$S$2-3 &gt;= 0, REPT(" ",SOURCE!$S$2-5+4+1-1-LEN(SUBSTITUTE(SUBSTITUTE(TEXT(SOURCE!H1876,"????0"),"  ","")," ",""))), "")&amp;
      SUBSTITUTE(SUBSTITUTE(TEXT(SOURCE!H1876,"????0"),"  ","")," ","")&amp;","&amp; IF(SOURCE!$T$2-3 &gt;= 0, REPT(" ",SOURCE!$T$2-3-5), "")&amp;
      SOURCE!I1876&amp;" | "&amp; IF(SOURCE!$U$2-LEN(SOURCE!I1876) &gt;= 0, REPT(" ",SOURCE!$U$2-LEN(SOURCE!I1876)), "")&amp;
      SOURCE!J1876&amp;      IF(SOURCE!$V$2-LEN(SOURCE!J1876) &gt;= 0, REPT(" ",SOURCE!$V$2-LEN(SOURCE!J1876)), "")&amp;
  " | "&amp; SOURCE!K1876&amp;      IF(SOURCE!$X$2-LEN(SOURCE!K1876) &gt;= 0, REPT(" ",SOURCE!$X$2-LEN(SOURCE!K1876)), "")&amp;
      "},"&amp;IF(SOURCE!L1876&lt;&gt;"",""&amp;SOURCE!L1876,"")
 )
)
)</f>
        <v>/* 1827 */  { fnSetSetJM,                   JC_ERPN,                     "eRPN",                                        "eRPN",                                        (0 &lt;&lt; TAM_MAX_BITS) |     0, CAT_FNCT | SLS_UNCHANGED | US_UNCHANGED},//JM eRPN</v>
      </c>
    </row>
    <row r="1877" spans="1:1">
      <c r="A1877" s="155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",SOURCE!$R$2-LEN(SOURCE!F1877)+2), "")&amp;"("&amp;
      SUBSTITUTE(TEXT(SOURCE!G1877,"??0"),"  ","")&amp;" &lt;&lt; TAM_MAX_BITS) |"&amp; IF(SOURCE!$S$2-3 &gt;= 0, REPT(" ",SOURCE!$S$2-5+4+1-1-LEN(SUBSTITUTE(SUBSTITUTE(TEXT(SOURCE!H1877,"????0"),"  ","")," ",""))), "")&amp;
      SUBSTITUTE(SUBSTITUTE(TEXT(SOURCE!H1877,"????0"),"  ","")," ","")&amp;","&amp; IF(SOURCE!$T$2-3 &gt;= 0, REPT(" ",SOURCE!$T$2-3-5), "")&amp;
      SOURCE!I1877&amp;" | "&amp; IF(SOURCE!$U$2-LEN(SOURCE!I1877) &gt;= 0, REPT(" ",SOURCE!$U$2-LEN(SOURCE!I1877)), "")&amp;
      SOURCE!J1877&amp;      IF(SOURCE!$V$2-LEN(SOURCE!J1877) &gt;= 0, REPT(" ",SOURCE!$V$2-LEN(SOURCE!J1877)), "")&amp;
  " | "&amp; SOURCE!K1877&amp;      IF(SOURCE!$X$2-LEN(SOURCE!K1877) &gt;= 0, REPT(" ",SOURCE!$X$2-LEN(SOURCE!K1877)), "")&amp;
      "},"&amp;IF(SOURCE!L1877&lt;&gt;"",""&amp;SOURCE!L1877,"")
 )
)
)</f>
        <v>/* 1828 */  { fnSetSetJM,                   JC_HOME_TRIPLE,              "HOME.3",                                      "HOME.3",                                      (0 &lt;&lt; TAM_MAX_BITS) |     0, CAT_FNCT | SLS_UNCHANGED | US_UNCHANGED},//JM HOME.3</v>
      </c>
    </row>
    <row r="1878" spans="1:1">
      <c r="A1878" s="155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",SOURCE!$R$2-LEN(SOURCE!F1878)+2), "")&amp;"("&amp;
      SUBSTITUTE(TEXT(SOURCE!G1878,"??0"),"  ","")&amp;" &lt;&lt; TAM_MAX_BITS) |"&amp; IF(SOURCE!$S$2-3 &gt;= 0, REPT(" ",SOURCE!$S$2-5+4+1-1-LEN(SUBSTITUTE(SUBSTITUTE(TEXT(SOURCE!H1878,"????0"),"  ","")," ",""))), "")&amp;
      SUBSTITUTE(SUBSTITUTE(TEXT(SOURCE!H1878,"????0"),"  ","")," ","")&amp;","&amp; IF(SOURCE!$T$2-3 &gt;= 0, REPT(" ",SOURCE!$T$2-3-5), "")&amp;
      SOURCE!I1878&amp;" | "&amp; IF(SOURCE!$U$2-LEN(SOURCE!I1878) &gt;= 0, REPT(" ",SOURCE!$U$2-LEN(SOURCE!I1878)), "")&amp;
      SOURCE!J1878&amp;      IF(SOURCE!$V$2-LEN(SOURCE!J1878) &gt;= 0, REPT(" ",SOURCE!$V$2-LEN(SOURCE!J1878)), "")&amp;
  " | "&amp; SOURCE!K1878&amp;      IF(SOURCE!$X$2-LEN(SOURCE!K1878) &gt;= 0, REPT(" ",SOURCE!$X$2-LEN(SOURCE!K1878)), "")&amp;
      "},"&amp;IF(SOURCE!L1878&lt;&gt;"",""&amp;SOURCE!L1878,"")
 )
)
)</f>
        <v>/* 1829 */  { fnSetSetJM,                   JC_SHFT_4s,                  "",                                            "SH_4s",                                       (0 &lt;&lt; TAM_MAX_BITS) |     0, CAT_NONE | SLS_UNCHANGED | US_UNCHANGED},//JM SHIFT CANCEL</v>
      </c>
    </row>
    <row r="1879" spans="1:1">
      <c r="A1879" s="155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",SOURCE!$R$2-LEN(SOURCE!F1879)+2), "")&amp;"("&amp;
      SUBSTITUTE(TEXT(SOURCE!G1879,"??0"),"  ","")&amp;" &lt;&lt; TAM_MAX_BITS) |"&amp; IF(SOURCE!$S$2-3 &gt;= 0, REPT(" ",SOURCE!$S$2-5+4+1-1-LEN(SUBSTITUTE(SUBSTITUTE(TEXT(SOURCE!H1879,"????0"),"  ","")," ",""))), "")&amp;
      SUBSTITUTE(SUBSTITUTE(TEXT(SOURCE!H1879,"????0"),"  ","")," ","")&amp;","&amp; IF(SOURCE!$T$2-3 &gt;= 0, REPT(" ",SOURCE!$T$2-3-5), "")&amp;
      SOURCE!I1879&amp;" | "&amp; IF(SOURCE!$U$2-LEN(SOURCE!I1879) &gt;= 0, REPT(" ",SOURCE!$U$2-LEN(SOURCE!I1879)), "")&amp;
      SOURCE!J1879&amp;      IF(SOURCE!$V$2-LEN(SOURCE!J1879) &gt;= 0, REPT(" ",SOURCE!$V$2-LEN(SOURCE!J1879)), "")&amp;
  " | "&amp; SOURCE!K1879&amp;      IF(SOURCE!$X$2-LEN(SOURCE!K1879) &gt;= 0, REPT(" ",SOURCE!$X$2-LEN(SOURCE!K1879)), "")&amp;
      "},"&amp;IF(SOURCE!L1879&lt;&gt;"",""&amp;SOURCE!L1879,"")
 )
)
)</f>
        <v>/* 1830 */  { fnSetSetJM,                   JC_BCR,                      "",                                            "CPXRES",                                      (0 &lt;&lt; TAM_MAX_BITS) |     0, CAT_NONE | SLS_UNCHANGED | US_UNCHANGED},//dr</v>
      </c>
    </row>
    <row r="1880" spans="1:1">
      <c r="A1880" s="155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",SOURCE!$R$2-LEN(SOURCE!F1880)+2), "")&amp;"("&amp;
      SUBSTITUTE(TEXT(SOURCE!G1880,"??0"),"  ","")&amp;" &lt;&lt; TAM_MAX_BITS) |"&amp; IF(SOURCE!$S$2-3 &gt;= 0, REPT(" ",SOURCE!$S$2-5+4+1-1-LEN(SUBSTITUTE(SUBSTITUTE(TEXT(SOURCE!H1880,"????0"),"  ","")," ",""))), "")&amp;
      SUBSTITUTE(SUBSTITUTE(TEXT(SOURCE!H1880,"????0"),"  ","")," ","")&amp;","&amp; IF(SOURCE!$T$2-3 &gt;= 0, REPT(" ",SOURCE!$T$2-3-5), "")&amp;
      SOURCE!I1880&amp;" | "&amp; IF(SOURCE!$U$2-LEN(SOURCE!I1880) &gt;= 0, REPT(" ",SOURCE!$U$2-LEN(SOURCE!I1880)), "")&amp;
      SOURCE!J1880&amp;      IF(SOURCE!$V$2-LEN(SOURCE!J1880) &gt;= 0, REPT(" ",SOURCE!$V$2-LEN(SOURCE!J1880)), "")&amp;
  " | "&amp; SOURCE!K1880&amp;      IF(SOURCE!$X$2-LEN(SOURCE!K1880) &gt;= 0, REPT(" ",SOURCE!$X$2-LEN(SOURCE!K1880)), "")&amp;
      "},"&amp;IF(SOURCE!L1880&lt;&gt;"",""&amp;SOURCE!L1880,"")
 )
)
)</f>
        <v>/* 1831 */  { fnSetSetJM,                   JC_BLZ,                      "",                                            "LEAD0",                                       (0 &lt;&lt; TAM_MAX_BITS) |     0, CAT_NONE | SLS_UNCHANGED | US_UNCHANGED},//dr</v>
      </c>
    </row>
    <row r="1881" spans="1:1">
      <c r="A1881" s="155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",SOURCE!$R$2-LEN(SOURCE!F1881)+2), "")&amp;"("&amp;
      SUBSTITUTE(TEXT(SOURCE!G1881,"??0"),"  ","")&amp;" &lt;&lt; TAM_MAX_BITS) |"&amp; IF(SOURCE!$S$2-3 &gt;= 0, REPT(" ",SOURCE!$S$2-5+4+1-1-LEN(SUBSTITUTE(SUBSTITUTE(TEXT(SOURCE!H1881,"????0"),"  ","")," ",""))), "")&amp;
      SUBSTITUTE(SUBSTITUTE(TEXT(SOURCE!H1881,"????0"),"  ","")," ","")&amp;","&amp; IF(SOURCE!$T$2-3 &gt;= 0, REPT(" ",SOURCE!$T$2-3-5), "")&amp;
      SOURCE!I1881&amp;" | "&amp; IF(SOURCE!$U$2-LEN(SOURCE!I1881) &gt;= 0, REPT(" ",SOURCE!$U$2-LEN(SOURCE!I1881)), "")&amp;
      SOURCE!J1881&amp;      IF(SOURCE!$V$2-LEN(SOURCE!J1881) &gt;= 0, REPT(" ",SOURCE!$V$2-LEN(SOURCE!J1881)), "")&amp;
  " | "&amp; SOURCE!K1881&amp;      IF(SOURCE!$X$2-LEN(SOURCE!K1881) &gt;= 0, REPT(" ",SOURCE!$X$2-LEN(SOURCE!K1881)), "")&amp;
      "},"&amp;IF(SOURCE!L1881&lt;&gt;"",""&amp;SOURCE!L1881,"")
 )
)
)</f>
        <v>/* 1832 */  { fnSetSetJM,                   JC_UC,                       "",                                            STD_case,                                      (0 &lt;&lt; TAM_MAX_BITS) |     0, CAT_NONE | SLS_UNCHANGED | US_UNCHANGED},//JM CASE</v>
      </c>
    </row>
    <row r="1882" spans="1:1">
      <c r="A1882" s="155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",SOURCE!$R$2-LEN(SOURCE!F1882)+2), "")&amp;"("&amp;
      SUBSTITUTE(TEXT(SOURCE!G1882,"??0"),"  ","")&amp;" &lt;&lt; TAM_MAX_BITS) |"&amp; IF(SOURCE!$S$2-3 &gt;= 0, REPT(" ",SOURCE!$S$2-5+4+1-1-LEN(SUBSTITUTE(SUBSTITUTE(TEXT(SOURCE!H1882,"????0"),"  ","")," ",""))), "")&amp;
      SUBSTITUTE(SUBSTITUTE(TEXT(SOURCE!H1882,"????0"),"  ","")," ","")&amp;","&amp; IF(SOURCE!$T$2-3 &gt;= 0, REPT(" ",SOURCE!$T$2-3-5), "")&amp;
      SOURCE!I1882&amp;" | "&amp; IF(SOURCE!$U$2-LEN(SOURCE!I1882) &gt;= 0, REPT(" ",SOURCE!$U$2-LEN(SOURCE!I1882)), "")&amp;
      SOURCE!J1882&amp;      IF(SOURCE!$V$2-LEN(SOURCE!J1882) &gt;= 0, REPT(" ",SOURCE!$V$2-LEN(SOURCE!J1882)), "")&amp;
  " | "&amp; SOURCE!K1882&amp;      IF(SOURCE!$X$2-LEN(SOURCE!K1882) &gt;= 0, REPT(" ",SOURCE!$X$2-LEN(SOURCE!K1882)), "")&amp;
      "},"&amp;IF(SOURCE!L1882&lt;&gt;"",""&amp;SOURCE!L1882,"")
 )
)
)</f>
        <v>/* 1833 */  { fnSetSetJM,                   JC_BASE_HOME,                "_HOME",                                       "HOME",                                        (0 &lt;&lt; TAM_MAX_BITS) |     0, CAT_FNCT | SLS_UNCHANGED | US_UNCHANGED},//JM eRPN</v>
      </c>
    </row>
    <row r="1883" spans="1:1">
      <c r="A1883" s="155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",SOURCE!$R$2-LEN(SOURCE!F1883)+2), "")&amp;"("&amp;
      SUBSTITUTE(TEXT(SOURCE!G1883,"??0"),"  ","")&amp;" &lt;&lt; TAM_MAX_BITS) |"&amp; IF(SOURCE!$S$2-3 &gt;= 0, REPT(" ",SOURCE!$S$2-5+4+1-1-LEN(SUBSTITUTE(SUBSTITUTE(TEXT(SOURCE!H1883,"????0"),"  ","")," ",""))), "")&amp;
      SUBSTITUTE(SUBSTITUTE(TEXT(SOURCE!H1883,"????0"),"  ","")," ","")&amp;","&amp; IF(SOURCE!$T$2-3 &gt;= 0, REPT(" ",SOURCE!$T$2-3-5), "")&amp;
      SOURCE!I1883&amp;" | "&amp; IF(SOURCE!$U$2-LEN(SOURCE!I1883) &gt;= 0, REPT(" ",SOURCE!$U$2-LEN(SOURCE!I1883)), "")&amp;
      SOURCE!J1883&amp;      IF(SOURCE!$V$2-LEN(SOURCE!J1883) &gt;= 0, REPT(" ",SOURCE!$V$2-LEN(SOURCE!J1883)), "")&amp;
  " | "&amp; SOURCE!K1883&amp;      IF(SOURCE!$X$2-LEN(SOURCE!K1883) &gt;= 0, REPT(" ",SOURCE!$X$2-LEN(SOURCE!K1883)), "")&amp;
      "},"&amp;IF(SOURCE!L1883&lt;&gt;"",""&amp;SOURCE!L1883,"")
 )
)
)</f>
        <v>/* 1834 */  { fnSetSetJM,                   JC_BASE_AHOME,               "_" STD_alpha "HOME",                          STD_alpha "HOME",                              (0 &lt;&lt; TAM_MAX_BITS) |     0, CAT_FNCT | SLS_UNCHANGED | US_UNCHANGED},//JM eRPN</v>
      </c>
    </row>
    <row r="1884" spans="1:1">
      <c r="A1884" s="155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",SOURCE!$R$2-LEN(SOURCE!F1884)+2), "")&amp;"("&amp;
      SUBSTITUTE(TEXT(SOURCE!G1884,"??0"),"  ","")&amp;" &lt;&lt; TAM_MAX_BITS) |"&amp; IF(SOURCE!$S$2-3 &gt;= 0, REPT(" ",SOURCE!$S$2-5+4+1-1-LEN(SUBSTITUTE(SUBSTITUTE(TEXT(SOURCE!H1884,"????0"),"  ","")," ",""))), "")&amp;
      SUBSTITUTE(SUBSTITUTE(TEXT(SOURCE!H1884,"????0"),"  ","")," ","")&amp;","&amp; IF(SOURCE!$T$2-3 &gt;= 0, REPT(" ",SOURCE!$T$2-3-5), "")&amp;
      SOURCE!I1884&amp;" | "&amp; IF(SOURCE!$U$2-LEN(SOURCE!I1884) &gt;= 0, REPT(" ",SOURCE!$U$2-LEN(SOURCE!I1884)), "")&amp;
      SOURCE!J1884&amp;      IF(SOURCE!$V$2-LEN(SOURCE!J1884) &gt;= 0, REPT(" ",SOURCE!$V$2-LEN(SOURCE!J1884)), "")&amp;
  " | "&amp; SOURCE!K1884&amp;      IF(SOURCE!$X$2-LEN(SOURCE!K1884) &gt;= 0, REPT(" ",SOURCE!$X$2-LEN(SOURCE!K1884)), "")&amp;
      "},"&amp;IF(SOURCE!L1884&lt;&gt;"",""&amp;SOURCE!L1884,"")
 )
)
)</f>
        <v>/* 1835 */  { fnSetSetJM,                   JC_H_SUM,                    "",                                            "SUMRY",                                       (0 &lt;&lt; TAM_MAX_BITS) |     0, CAT_NONE | SLS_UNCHANGED | US_UNCHANGED},//JMHOME</v>
      </c>
    </row>
    <row r="1885" spans="1:1">
      <c r="A1885" s="155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",SOURCE!$R$2-LEN(SOURCE!F1885)+2), "")&amp;"("&amp;
      SUBSTITUTE(TEXT(SOURCE!G1885,"??0"),"  ","")&amp;" &lt;&lt; TAM_MAX_BITS) |"&amp; IF(SOURCE!$S$2-3 &gt;= 0, REPT(" ",SOURCE!$S$2-5+4+1-1-LEN(SUBSTITUTE(SUBSTITUTE(TEXT(SOURCE!H1885,"????0"),"  ","")," ",""))), "")&amp;
      SUBSTITUTE(SUBSTITUTE(TEXT(SOURCE!H1885,"????0"),"  ","")," ","")&amp;","&amp; IF(SOURCE!$T$2-3 &gt;= 0, REPT(" ",SOURCE!$T$2-3-5), "")&amp;
      SOURCE!I1885&amp;" | "&amp; IF(SOURCE!$U$2-LEN(SOURCE!I1885) &gt;= 0, REPT(" ",SOURCE!$U$2-LEN(SOURCE!I1885)), "")&amp;
      SOURCE!J1885&amp;      IF(SOURCE!$V$2-LEN(SOURCE!J1885) &gt;= 0, REPT(" ",SOURCE!$V$2-LEN(SOURCE!J1885)), "")&amp;
  " | "&amp; SOURCE!K1885&amp;      IF(SOURCE!$X$2-LEN(SOURCE!K1885) &gt;= 0, REPT(" ",SOURCE!$X$2-LEN(SOURCE!K1885)), "")&amp;
      "},"&amp;IF(SOURCE!L1885&lt;&gt;"",""&amp;SOURCE!L1885,"")
 )
)
)</f>
        <v>/* 1836 */  { fnSetSetJM,                   JC_H_MIR,                    "",                                            "REPLCA",                                      (0 &lt;&lt; TAM_MAX_BITS) |     0, CAT_NONE | SLS_UNCHANGED | US_UNCHANGED},//JMHOME</v>
      </c>
    </row>
    <row r="1886" spans="1:1">
      <c r="A1886" s="155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",SOURCE!$R$2-LEN(SOURCE!F1886)+2), "")&amp;"("&amp;
      SUBSTITUTE(TEXT(SOURCE!G1886,"??0"),"  ","")&amp;" &lt;&lt; TAM_MAX_BITS) |"&amp; IF(SOURCE!$S$2-3 &gt;= 0, REPT(" ",SOURCE!$S$2-5+4+1-1-LEN(SUBSTITUTE(SUBSTITUTE(TEXT(SOURCE!H1886,"????0"),"  ","")," ",""))), "")&amp;
      SUBSTITUTE(SUBSTITUTE(TEXT(SOURCE!H1886,"????0"),"  ","")," ","")&amp;","&amp; IF(SOURCE!$T$2-3 &gt;= 0, REPT(" ",SOURCE!$T$2-3-5), "")&amp;
      SOURCE!I1886&amp;" | "&amp; IF(SOURCE!$U$2-LEN(SOURCE!I1886) &gt;= 0, REPT(" ",SOURCE!$U$2-LEN(SOURCE!I1886)), "")&amp;
      SOURCE!J1886&amp;      IF(SOURCE!$V$2-LEN(SOURCE!J1886) &gt;= 0, REPT(" ",SOURCE!$V$2-LEN(SOURCE!J1886)), "")&amp;
  " | "&amp; SOURCE!K1886&amp;      IF(SOURCE!$X$2-LEN(SOURCE!K1886) &gt;= 0, REPT(" ",SOURCE!$X$2-LEN(SOURCE!K1886)), "")&amp;
      "},"&amp;IF(SOURCE!L1886&lt;&gt;"",""&amp;SOURCE!L1886,"")
 )
)
)</f>
        <v>/* 1837 */  { fnSetSetJM,                   JC_H_FIX,                    "",                                            "FIXED",                                       (0 &lt;&lt; TAM_MAX_BITS) |     0, CAT_NONE | SLS_UNCHANGED | US_UNCHANGED},//JMHOME</v>
      </c>
    </row>
    <row r="1887" spans="1:1">
      <c r="A1887" s="155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",SOURCE!$R$2-LEN(SOURCE!F1887)+2), "")&amp;"("&amp;
      SUBSTITUTE(TEXT(SOURCE!G1887,"??0"),"  ","")&amp;" &lt;&lt; TAM_MAX_BITS) |"&amp; IF(SOURCE!$S$2-3 &gt;= 0, REPT(" ",SOURCE!$S$2-5+4+1-1-LEN(SUBSTITUTE(SUBSTITUTE(TEXT(SOURCE!H1887,"????0"),"  ","")," ",""))), "")&amp;
      SUBSTITUTE(SUBSTITUTE(TEXT(SOURCE!H1887,"????0"),"  ","")," ","")&amp;","&amp; IF(SOURCE!$T$2-3 &gt;= 0, REPT(" ",SOURCE!$T$2-3-5), "")&amp;
      SOURCE!I1887&amp;" | "&amp; IF(SOURCE!$U$2-LEN(SOURCE!I1887) &gt;= 0, REPT(" ",SOURCE!$U$2-LEN(SOURCE!I1887)), "")&amp;
      SOURCE!J1887&amp;      IF(SOURCE!$V$2-LEN(SOURCE!J1887) &gt;= 0, REPT(" ",SOURCE!$V$2-LEN(SOURCE!J1887)), "")&amp;
  " | "&amp; SOURCE!K1887&amp;      IF(SOURCE!$X$2-LEN(SOURCE!K1887) &gt;= 0, REPT(" ",SOURCE!$X$2-LEN(SOURCE!K1887)), "")&amp;
      "},"&amp;IF(SOURCE!L1887&lt;&gt;"",""&amp;SOURCE!L1887,"")
 )
)
)</f>
        <v>/* 1838 */  { fnSetSetJM,                   JC_SH_3T,                    "",                                            "SH.3T",                                       (0 &lt;&lt; TAM_MAX_BITS) |     0, CAT_NONE | SLS_UNCHANGED | US_ENABLED  },</v>
      </c>
    </row>
    <row r="1888" spans="1:1">
      <c r="A1888" s="155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",SOURCE!$R$2-LEN(SOURCE!F1888)+2), "")&amp;"("&amp;
      SUBSTITUTE(TEXT(SOURCE!G1888,"??0"),"  ","")&amp;" &lt;&lt; TAM_MAX_BITS) |"&amp; IF(SOURCE!$S$2-3 &gt;= 0, REPT(" ",SOURCE!$S$2-5+4+1-1-LEN(SUBSTITUTE(SUBSTITUTE(TEXT(SOURCE!H1888,"????0"),"  ","")," ",""))), "")&amp;
      SUBSTITUTE(SUBSTITUTE(TEXT(SOURCE!H1888,"????0"),"  ","")," ","")&amp;","&amp; IF(SOURCE!$T$2-3 &gt;= 0, REPT(" ",SOURCE!$T$2-3-5), "")&amp;
      SOURCE!I1888&amp;" | "&amp; IF(SOURCE!$U$2-LEN(SOURCE!I1888) &gt;= 0, REPT(" ",SOURCE!$U$2-LEN(SOURCE!I1888)), "")&amp;
      SOURCE!J1888&amp;      IF(SOURCE!$V$2-LEN(SOURCE!J1888) &gt;= 0, REPT(" ",SOURCE!$V$2-LEN(SOURCE!J1888)), "")&amp;
  " | "&amp; SOURCE!K1888&amp;      IF(SOURCE!$X$2-LEN(SOURCE!K1888) &gt;= 0, REPT(" ",SOURCE!$X$2-LEN(SOURCE!K1888)), "")&amp;
      "},"&amp;IF(SOURCE!L1888&lt;&gt;"",""&amp;SOURCE!L1888,"")
 )
)
)</f>
        <v>/* 1839 */  { fnSetSetJM,                   JC_LARGELI,                  "LARGELI",                                     "LRG_LI",                                      (0 &lt;&lt; TAM_MAX_BITS) |     0, CAT_FNCT | SLS_UNCHANGED | US_UNCHANGED},</v>
      </c>
    </row>
    <row r="1889" spans="1:1">
      <c r="A1889" s="155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",SOURCE!$R$2-LEN(SOURCE!F1889)+2), "")&amp;"("&amp;
      SUBSTITUTE(TEXT(SOURCE!G1889,"??0"),"  ","")&amp;" &lt;&lt; TAM_MAX_BITS) |"&amp; IF(SOURCE!$S$2-3 &gt;= 0, REPT(" ",SOURCE!$S$2-5+4+1-1-LEN(SUBSTITUTE(SUBSTITUTE(TEXT(SOURCE!H1889,"????0"),"  ","")," ",""))), "")&amp;
      SUBSTITUTE(SUBSTITUTE(TEXT(SOURCE!H1889,"????0"),"  ","")," ","")&amp;","&amp; IF(SOURCE!$T$2-3 &gt;= 0, REPT(" ",SOURCE!$T$2-3-5), "")&amp;
      SOURCE!I1889&amp;" | "&amp; IF(SOURCE!$U$2-LEN(SOURCE!I1889) &gt;= 0, REPT(" ",SOURCE!$U$2-LEN(SOURCE!I1889)), "")&amp;
      SOURCE!J1889&amp;      IF(SOURCE!$V$2-LEN(SOURCE!J1889) &gt;= 0, REPT(" ",SOURCE!$V$2-LEN(SOURCE!J1889)), "")&amp;
  " | "&amp; SOURCE!K1889&amp;      IF(SOURCE!$X$2-LEN(SOURCE!K1889) &gt;= 0, REPT(" ",SOURCE!$X$2-LEN(SOURCE!K1889)), "")&amp;
      "},"&amp;IF(SOURCE!L1889&lt;&gt;"",""&amp;SOURCE!L1889,"")
 )
)
)</f>
        <v>/* 1840 */  { fnDisplayFormatSigFig,        TM_VALUE,                    "SIG",                                         "SIG",                                         (0 &lt;&lt; TAM_MAX_BITS) |    15, CAT_FNCT | SLS_UNCHANGED | US_UNCHANGED},//JM SIGFIG</v>
      </c>
    </row>
    <row r="1890" spans="1:1">
      <c r="A1890" s="155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",SOURCE!$R$2-LEN(SOURCE!F1890)+2), "")&amp;"("&amp;
      SUBSTITUTE(TEXT(SOURCE!G1890,"??0"),"  ","")&amp;" &lt;&lt; TAM_MAX_BITS) |"&amp; IF(SOURCE!$S$2-3 &gt;= 0, REPT(" ",SOURCE!$S$2-5+4+1-1-LEN(SUBSTITUTE(SUBSTITUTE(TEXT(SOURCE!H1890,"????0"),"  ","")," ",""))), "")&amp;
      SUBSTITUTE(SUBSTITUTE(TEXT(SOURCE!H1890,"????0"),"  ","")," ","")&amp;","&amp; IF(SOURCE!$T$2-3 &gt;= 0, REPT(" ",SOURCE!$T$2-3-5), "")&amp;
      SOURCE!I1890&amp;" | "&amp; IF(SOURCE!$U$2-LEN(SOURCE!I1890) &gt;= 0, REPT(" ",SOURCE!$U$2-LEN(SOURCE!I1890)), "")&amp;
      SOURCE!J1890&amp;      IF(SOURCE!$V$2-LEN(SOURCE!J1890) &gt;= 0, REPT(" ",SOURCE!$V$2-LEN(SOURCE!J1890)), "")&amp;
  " | "&amp; SOURCE!K1890&amp;      IF(SOURCE!$X$2-LEN(SOURCE!K1890) &gt;= 0, REPT(" ",SOURCE!$X$2-LEN(SOURCE!K1890)), "")&amp;
      "},"&amp;IF(SOURCE!L1890&lt;&gt;"",""&amp;SOURCE!L1890,"")
 )
)
)</f>
        <v>/* 1841 */  { fnDisplayFormatUnit,          TM_VALUE,                    "UNIT",                                        "UNIT",                                        (0 &lt;&lt; TAM_MAX_BITS) |    15, CAT_FNCT | SLS_UNCHANGED | US_UNCHANGED},//JM UNIT</v>
      </c>
    </row>
    <row r="1891" spans="1:1">
      <c r="A1891" s="155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",SOURCE!$R$2-LEN(SOURCE!F1891)+2), "")&amp;"("&amp;
      SUBSTITUTE(TEXT(SOURCE!G1891,"??0"),"  ","")&amp;" &lt;&lt; TAM_MAX_BITS) |"&amp; IF(SOURCE!$S$2-3 &gt;= 0, REPT(" ",SOURCE!$S$2-5+4+1-1-LEN(SUBSTITUTE(SUBSTITUTE(TEXT(SOURCE!H1891,"????0"),"  ","")," ",""))), "")&amp;
      SUBSTITUTE(SUBSTITUTE(TEXT(SOURCE!H1891,"????0"),"  ","")," ","")&amp;","&amp; IF(SOURCE!$T$2-3 &gt;= 0, REPT(" ",SOURCE!$T$2-3-5), "")&amp;
      SOURCE!I1891&amp;" | "&amp; IF(SOURCE!$U$2-LEN(SOURCE!I1891) &gt;= 0, REPT(" ",SOURCE!$U$2-LEN(SOURCE!I1891)), "")&amp;
      SOURCE!J1891&amp;      IF(SOURCE!$V$2-LEN(SOURCE!J1891) &gt;= 0, REPT(" ",SOURCE!$V$2-LEN(SOURCE!J1891)), "")&amp;
  " | "&amp; SOURCE!K1891&amp;      IF(SOURCE!$X$2-LEN(SOURCE!K1891) &gt;= 0, REPT(" ",SOURCE!$X$2-LEN(SOURCE!K1891)), "")&amp;
      "},"&amp;IF(SOURCE!L1891&lt;&gt;"",""&amp;SOURCE!L1891,"")
 )
)
)</f>
        <v>/* 1842 */  { fnRound2,                     NOPARAM,                     "ROUND",                                       "ROUND",                                       (0 &lt;&lt; TAM_MAX_BITS) |     0, CAT_FNCT | SLS_ENABLED   | US_ENABLED  },</v>
      </c>
    </row>
    <row r="1892" spans="1:1">
      <c r="A1892" s="155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",SOURCE!$R$2-LEN(SOURCE!F1892)+2), "")&amp;"("&amp;
      SUBSTITUTE(TEXT(SOURCE!G1892,"??0"),"  ","")&amp;" &lt;&lt; TAM_MAX_BITS) |"&amp; IF(SOURCE!$S$2-3 &gt;= 0, REPT(" ",SOURCE!$S$2-5+4+1-1-LEN(SUBSTITUTE(SUBSTITUTE(TEXT(SOURCE!H1892,"????0"),"  ","")," ",""))), "")&amp;
      SUBSTITUTE(SUBSTITUTE(TEXT(SOURCE!H1892,"????0"),"  ","")," ","")&amp;","&amp; IF(SOURCE!$T$2-3 &gt;= 0, REPT(" ",SOURCE!$T$2-3-5), "")&amp;
      SOURCE!I1892&amp;" | "&amp; IF(SOURCE!$U$2-LEN(SOURCE!I1892) &gt;= 0, REPT(" ",SOURCE!$U$2-LEN(SOURCE!I1892)), "")&amp;
      SOURCE!J1892&amp;      IF(SOURCE!$V$2-LEN(SOURCE!J1892) &gt;= 0, REPT(" ",SOURCE!$V$2-LEN(SOURCE!J1892)), "")&amp;
  " | "&amp; SOURCE!K1892&amp;      IF(SOURCE!$X$2-LEN(SOURCE!K1892) &gt;= 0, REPT(" ",SOURCE!$X$2-LEN(SOURCE!K1892)), "")&amp;
      "},"&amp;IF(SOURCE!L1892&lt;&gt;"",""&amp;SOURCE!L1892,"")
 )
)
)</f>
        <v>/* 1843 */  { fnRoundi2,                    NOPARAM,                     "ROUNDI",                                      "ROUNDI",                                      (0 &lt;&lt; TAM_MAX_BITS) |     0, CAT_FNCT | SLS_ENABLED   | US_ENABLED  },</v>
      </c>
    </row>
    <row r="1893" spans="1:1">
      <c r="A1893" s="155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",SOURCE!$R$2-LEN(SOURCE!F1893)+2), "")&amp;"("&amp;
      SUBSTITUTE(TEXT(SOURCE!G1893,"??0"),"  ","")&amp;" &lt;&lt; TAM_MAX_BITS) |"&amp; IF(SOURCE!$S$2-3 &gt;= 0, REPT(" ",SOURCE!$S$2-5+4+1-1-LEN(SUBSTITUTE(SUBSTITUTE(TEXT(SOURCE!H1893,"????0"),"  ","")," ",""))), "")&amp;
      SUBSTITUTE(SUBSTITUTE(TEXT(SOURCE!H1893,"????0"),"  ","")," ","")&amp;","&amp; IF(SOURCE!$T$2-3 &gt;= 0, REPT(" ",SOURCE!$T$2-3-5), "")&amp;
      SOURCE!I1893&amp;" | "&amp; IF(SOURCE!$U$2-LEN(SOURCE!I1893) &gt;= 0, REPT(" ",SOURCE!$U$2-LEN(SOURCE!I1893)), "")&amp;
      SOURCE!J1893&amp;      IF(SOURCE!$V$2-LEN(SOURCE!J1893) &gt;= 0, REPT(" ",SOURCE!$V$2-LEN(SOURCE!J1893)), "")&amp;
  " | "&amp; SOURCE!K1893&amp;      IF(SOURCE!$X$2-LEN(SOURCE!K1893) &gt;= 0, REPT(" ",SOURCE!$X$2-LEN(SOURCE!K1893)), "")&amp;
      "},"&amp;IF(SOURCE!L1893&lt;&gt;"",""&amp;SOURCE!L1893,"")
 )
)
)</f>
        <v>/* 1844 */  { fnDumpMenus,                  NOPARAM,                     "",                                            "DUMPMNU",                                     (0 &lt;&lt; TAM_MAX_BITS) |     0, CAT_NONE | SLS_ENABLED   | US_UNCHANGED},</v>
      </c>
    </row>
    <row r="1894" spans="1:1">
      <c r="A1894" s="155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",SOURCE!$R$2-LEN(SOURCE!F1894)+2), "")&amp;"("&amp;
      SUBSTITUTE(TEXT(SOURCE!G1894,"??0"),"  ","")&amp;" &lt;&lt; TAM_MAX_BITS) |"&amp; IF(SOURCE!$S$2-3 &gt;= 0, REPT(" ",SOURCE!$S$2-5+4+1-1-LEN(SUBSTITUTE(SUBSTITUTE(TEXT(SOURCE!H1894,"????0"),"  ","")," ",""))), "")&amp;
      SUBSTITUTE(SUBSTITUTE(TEXT(SOURCE!H1894,"????0"),"  ","")," ","")&amp;","&amp; IF(SOURCE!$T$2-3 &gt;= 0, REPT(" ",SOURCE!$T$2-3-5), "")&amp;
      SOURCE!I1894&amp;" | "&amp; IF(SOURCE!$U$2-LEN(SOURCE!I1894) &gt;= 0, REPT(" ",SOURCE!$U$2-LEN(SOURCE!I1894)), "")&amp;
      SOURCE!J1894&amp;      IF(SOURCE!$V$2-LEN(SOURCE!J1894) &gt;= 0, REPT(" ",SOURCE!$V$2-LEN(SOURCE!J1894)), "")&amp;
  " | "&amp; SOURCE!K1894&amp;      IF(SOURCE!$X$2-LEN(SOURCE!K1894) &gt;= 0, REPT(" ",SOURCE!$X$2-LEN(SOURCE!K1894)), "")&amp;
      "},"&amp;IF(SOURCE!L1894&lt;&gt;"",""&amp;SOURCE!L1894,"")
 )
)
)</f>
        <v>/* 1845 */  { fnJM_2SI,                     NOPARAM,                     STD_RIGHT_ARROW "I",                           STD_RIGHT_ARROW "I",                           (0 &lt;&lt; TAM_MAX_BITS) |     0, CAT_NONE | SLS_ENABLED   | US_ENABLED  },//JM Copy of 1925</v>
      </c>
    </row>
    <row r="1895" spans="1:1">
      <c r="A1895" s="155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",SOURCE!$R$2-LEN(SOURCE!F1895)+2), "")&amp;"("&amp;
      SUBSTITUTE(TEXT(SOURCE!G1895,"??0"),"  ","")&amp;" &lt;&lt; TAM_MAX_BITS) |"&amp; IF(SOURCE!$S$2-3 &gt;= 0, REPT(" ",SOURCE!$S$2-5+4+1-1-LEN(SUBSTITUTE(SUBSTITUTE(TEXT(SOURCE!H1895,"????0"),"  ","")," ",""))), "")&amp;
      SUBSTITUTE(SUBSTITUTE(TEXT(SOURCE!H1895,"????0"),"  ","")," ","")&amp;","&amp; IF(SOURCE!$T$2-3 &gt;= 0, REPT(" ",SOURCE!$T$2-3-5), "")&amp;
      SOURCE!I1895&amp;" | "&amp; IF(SOURCE!$U$2-LEN(SOURCE!I1895) &gt;= 0, REPT(" ",SOURCE!$U$2-LEN(SOURCE!I1895)), "")&amp;
      SOURCE!J1895&amp;      IF(SOURCE!$V$2-LEN(SOURCE!J1895) &gt;= 0, REPT(" ",SOURCE!$V$2-LEN(SOURCE!J1895)), "")&amp;
  " | "&amp; SOURCE!K1895&amp;      IF(SOURCE!$X$2-LEN(SOURCE!K1895) &gt;= 0, REPT(" ",SOURCE!$X$2-LEN(SOURCE!K1895)), "")&amp;
      "},"&amp;IF(SOURCE!L1895&lt;&gt;"",""&amp;SOURCE!L1895,"")
 )
)
)</f>
        <v>/* 1846 */  { fnChangeBaseMNU,              NOPARAM,                     "MODE#",                                       "MODE#",                                       (0 &lt;&lt; TAM_MAX_BITS) |     0, CAT_NONE | SLS_ENABLED   | US_ENABLED  },</v>
      </c>
    </row>
    <row r="1896" spans="1:1">
      <c r="A1896" s="155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",SOURCE!$R$2-LEN(SOURCE!F1896)+2), "")&amp;"("&amp;
      SUBSTITUTE(TEXT(SOURCE!G1896,"??0"),"  ","")&amp;" &lt;&lt; TAM_MAX_BITS) |"&amp; IF(SOURCE!$S$2-3 &gt;= 0, REPT(" ",SOURCE!$S$2-5+4+1-1-LEN(SUBSTITUTE(SUBSTITUTE(TEXT(SOURCE!H1896,"????0"),"  ","")," ",""))), "")&amp;
      SUBSTITUTE(SUBSTITUTE(TEXT(SOURCE!H1896,"????0"),"  ","")," ","")&amp;","&amp; IF(SOURCE!$T$2-3 &gt;= 0, REPT(" ",SOURCE!$T$2-3-5), "")&amp;
      SOURCE!I1896&amp;" | "&amp; IF(SOURCE!$U$2-LEN(SOURCE!I1896) &gt;= 0, REPT(" ",SOURCE!$U$2-LEN(SOURCE!I1896)), "")&amp;
      SOURCE!J1896&amp;      IF(SOURCE!$V$2-LEN(SOURCE!J1896) &gt;= 0, REPT(" ",SOURCE!$V$2-LEN(SOURCE!J1896)), "")&amp;
  " | "&amp; SOURCE!K1896&amp;      IF(SOURCE!$X$2-LEN(SOURCE!K1896) &gt;= 0, REPT(" ",SOURCE!$X$2-LEN(SOURCE!K1896)), "")&amp;
      "},"&amp;IF(SOURCE!L1896&lt;&gt;"",""&amp;SOURCE!L1896,"")
 )
)
)</f>
        <v>/* 1847 */  { fnDRG,                        NOPARAM,                     "DRG",                                         "DRG",                                         (0 &lt;&lt; TAM_MAX_BITS) |     0, CAT_FNCT | SLS_ENABLED   | US_ENABLED  },</v>
      </c>
    </row>
    <row r="1897" spans="1:1">
      <c r="A1897" s="155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",SOURCE!$R$2-LEN(SOURCE!F1897)+2), "")&amp;"("&amp;
      SUBSTITUTE(TEXT(SOURCE!G1897,"??0"),"  ","")&amp;" &lt;&lt; TAM_MAX_BITS) |"&amp; IF(SOURCE!$S$2-3 &gt;= 0, REPT(" ",SOURCE!$S$2-5+4+1-1-LEN(SUBSTITUTE(SUBSTITUTE(TEXT(SOURCE!H1897,"????0"),"  ","")," ",""))), "")&amp;
      SUBSTITUTE(SUBSTITUTE(TEXT(SOURCE!H1897,"????0"),"  ","")," ","")&amp;","&amp; IF(SOURCE!$T$2-3 &gt;= 0, REPT(" ",SOURCE!$T$2-3-5), "")&amp;
      SOURCE!I1897&amp;" | "&amp; IF(SOURCE!$U$2-LEN(SOURCE!I1897) &gt;= 0, REPT(" ",SOURCE!$U$2-LEN(SOURCE!I1897)), "")&amp;
      SOURCE!J1897&amp;      IF(SOURCE!$V$2-LEN(SOURCE!J1897) &gt;= 0, REPT(" ",SOURCE!$V$2-LEN(SOURCE!J1897)), "")&amp;
  " | "&amp; SOURCE!K1897&amp;      IF(SOURCE!$X$2-LEN(SOURCE!K1897) &gt;= 0, REPT(" ",SOURCE!$X$2-LEN(SOURCE!K1897)), "")&amp;
      "},"&amp;IF(SOURCE!L1897&lt;&gt;"",""&amp;SOURCE!L1897,"")
 )
)
)</f>
        <v>/* 1848 */  { fnCla,                        NOPARAM,                     "CLA",                                         "CLA",                                         (0 &lt;&lt; TAM_MAX_BITS) |     0, CAT_NONE | SLS_DISABLED  | US_UNCHANGED},//GRAPH</v>
      </c>
    </row>
    <row r="1898" spans="1:1">
      <c r="A1898" s="155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",SOURCE!$R$2-LEN(SOURCE!F1898)+2), "")&amp;"("&amp;
      SUBSTITUTE(TEXT(SOURCE!G1898,"??0"),"  ","")&amp;" &lt;&lt; TAM_MAX_BITS) |"&amp; IF(SOURCE!$S$2-3 &gt;= 0, REPT(" ",SOURCE!$S$2-5+4+1-1-LEN(SUBSTITUTE(SUBSTITUTE(TEXT(SOURCE!H1898,"????0"),"  ","")," ",""))), "")&amp;
      SUBSTITUTE(SUBSTITUTE(TEXT(SOURCE!H1898,"????0"),"  ","")," ","")&amp;","&amp; IF(SOURCE!$T$2-3 &gt;= 0, REPT(" ",SOURCE!$T$2-3-5), "")&amp;
      SOURCE!I1898&amp;" | "&amp; IF(SOURCE!$U$2-LEN(SOURCE!I1898) &gt;= 0, REPT(" ",SOURCE!$U$2-LEN(SOURCE!I1898)), "")&amp;
      SOURCE!J1898&amp;      IF(SOURCE!$V$2-LEN(SOURCE!J1898) &gt;= 0, REPT(" ",SOURCE!$V$2-LEN(SOURCE!J1898)), "")&amp;
  " | "&amp; SOURCE!K1898&amp;      IF(SOURCE!$X$2-LEN(SOURCE!K1898) &gt;= 0, REPT(" ",SOURCE!$X$2-LEN(SOURCE!K1898)), "")&amp;
      "},"&amp;IF(SOURCE!L1898&lt;&gt;"",""&amp;SOURCE!L1898,"")
 )
)
)</f>
        <v>/* 1849 */  { fnCln,                        NOPARAM,                     "CLN",                                         "CLN",                                         (0 &lt;&lt; TAM_MAX_BITS) |     0, CAT_NONE | SLS_DISABLED  | US_UNCHANGED},//GRAPH</v>
      </c>
    </row>
    <row r="1899" spans="1:1">
      <c r="A1899" s="155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",SOURCE!$R$2-LEN(SOURCE!F1899)+2), "")&amp;"("&amp;
      SUBSTITUTE(TEXT(SOURCE!G1899,"??0"),"  ","")&amp;" &lt;&lt; TAM_MAX_BITS) |"&amp; IF(SOURCE!$S$2-3 &gt;= 0, REPT(" ",SOURCE!$S$2-5+4+1-1-LEN(SUBSTITUTE(SUBSTITUTE(TEXT(SOURCE!H1899,"????0"),"  ","")," ",""))), "")&amp;
      SUBSTITUTE(SUBSTITUTE(TEXT(SOURCE!H1899,"????0"),"  ","")," ","")&amp;","&amp; IF(SOURCE!$T$2-3 &gt;= 0, REPT(" ",SOURCE!$T$2-3-5), "")&amp;
      SOURCE!I1899&amp;" | "&amp; IF(SOURCE!$U$2-LEN(SOURCE!I1899) &gt;= 0, REPT(" ",SOURCE!$U$2-LEN(SOURCE!I1899)), "")&amp;
      SOURCE!J1899&amp;      IF(SOURCE!$V$2-LEN(SOURCE!J1899) &gt;= 0, REPT(" ",SOURCE!$V$2-LEN(SOURCE!J1899)), "")&amp;
  " | "&amp; SOURCE!K1899&amp;      IF(SOURCE!$X$2-LEN(SOURCE!K1899) &gt;= 0, REPT(" ",SOURCE!$X$2-LEN(SOURCE!K1899)), "")&amp;
      "},"&amp;IF(SOURCE!L1899&lt;&gt;"",""&amp;SOURCE!L1899,"")
 )
)
)</f>
        <v>/* 1850 */  { fnSetSetJM,                   DM_ANY,                      "",                                            "DENANY",                                      (0 &lt;&lt; TAM_MAX_BITS) |     0, CAT_NONE | SLS_UNCHANGED | US_UNCHANGED},//JM DEN</v>
      </c>
    </row>
    <row r="1900" spans="1:1">
      <c r="A1900" s="155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",SOURCE!$R$2-LEN(SOURCE!F1900)+2), "")&amp;"("&amp;
      SUBSTITUTE(TEXT(SOURCE!G1900,"??0"),"  ","")&amp;" &lt;&lt; TAM_MAX_BITS) |"&amp; IF(SOURCE!$S$2-3 &gt;= 0, REPT(" ",SOURCE!$S$2-5+4+1-1-LEN(SUBSTITUTE(SUBSTITUTE(TEXT(SOURCE!H1900,"????0"),"  ","")," ",""))), "")&amp;
      SUBSTITUTE(SUBSTITUTE(TEXT(SOURCE!H1900,"????0"),"  ","")," ","")&amp;","&amp; IF(SOURCE!$T$2-3 &gt;= 0, REPT(" ",SOURCE!$T$2-3-5), "")&amp;
      SOURCE!I1900&amp;" | "&amp; IF(SOURCE!$U$2-LEN(SOURCE!I1900) &gt;= 0, REPT(" ",SOURCE!$U$2-LEN(SOURCE!I1900)), "")&amp;
      SOURCE!J1900&amp;      IF(SOURCE!$V$2-LEN(SOURCE!J1900) &gt;= 0, REPT(" ",SOURCE!$V$2-LEN(SOURCE!J1900)), "")&amp;
  " | "&amp; SOURCE!K1900&amp;      IF(SOURCE!$X$2-LEN(SOURCE!K1900) &gt;= 0, REPT(" ",SOURCE!$X$2-LEN(SOURCE!K1900)), "")&amp;
      "},"&amp;IF(SOURCE!L1900&lt;&gt;"",""&amp;SOURCE!L1900,"")
 )
)
)</f>
        <v>/* 1851 */  { fnSetSetJM,                   DM_FIX,                      "",                                            "DENFIX",                                      (0 &lt;&lt; TAM_MAX_BITS) |     0, CAT_NONE | SLS_UNCHANGED | US_UNCHANGED},//JM DEN</v>
      </c>
    </row>
    <row r="1901" spans="1:1">
      <c r="A1901" s="155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",SOURCE!$R$2-LEN(SOURCE!F1901)+2), "")&amp;"("&amp;
      SUBSTITUTE(TEXT(SOURCE!G1901,"??0"),"  ","")&amp;" &lt;&lt; TAM_MAX_BITS) |"&amp; IF(SOURCE!$S$2-3 &gt;= 0, REPT(" ",SOURCE!$S$2-5+4+1-1-LEN(SUBSTITUTE(SUBSTITUTE(TEXT(SOURCE!H1901,"????0"),"  ","")," ",""))), "")&amp;
      SUBSTITUTE(SUBSTITUTE(TEXT(SOURCE!H1901,"????0"),"  ","")," ","")&amp;","&amp; IF(SOURCE!$T$2-3 &gt;= 0, REPT(" ",SOURCE!$T$2-3-5), "")&amp;
      SOURCE!I1901&amp;" | "&amp; IF(SOURCE!$U$2-LEN(SOURCE!I1901) &gt;= 0, REPT(" ",SOURCE!$U$2-LEN(SOURCE!I1901)), "")&amp;
      SOURCE!J1901&amp;      IF(SOURCE!$V$2-LEN(SOURCE!J1901) &gt;= 0, REPT(" ",SOURCE!$V$2-LEN(SOURCE!J1901)), "")&amp;
  " | "&amp; SOURCE!K1901&amp;      IF(SOURCE!$X$2-LEN(SOURCE!K1901) &gt;= 0, REPT(" ",SOURCE!$X$2-LEN(SOURCE!K1901)), "")&amp;
      "},"&amp;IF(SOURCE!L1901&lt;&gt;"",""&amp;SOURCE!L1901,"")
 )
)
)</f>
        <v>/* 1852 */  { itemToBeCoded,                NOPARAM,                     "",                                            "CASE UP",                                     (0 &lt;&lt; TAM_MAX_BITS) |     0, CAT_NONE | SLS_UNCHANGED | US_UNCHANGED},//JM CASE</v>
      </c>
    </row>
    <row r="1902" spans="1:1">
      <c r="A1902" s="155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",SOURCE!$R$2-LEN(SOURCE!F1902)+2), "")&amp;"("&amp;
      SUBSTITUTE(TEXT(SOURCE!G1902,"??0"),"  ","")&amp;" &lt;&lt; TAM_MAX_BITS) |"&amp; IF(SOURCE!$S$2-3 &gt;= 0, REPT(" ",SOURCE!$S$2-5+4+1-1-LEN(SUBSTITUTE(SUBSTITUTE(TEXT(SOURCE!H1902,"????0"),"  ","")," ",""))), "")&amp;
      SUBSTITUTE(SUBSTITUTE(TEXT(SOURCE!H1902,"????0"),"  ","")," ","")&amp;","&amp; IF(SOURCE!$T$2-3 &gt;= 0, REPT(" ",SOURCE!$T$2-3-5), "")&amp;
      SOURCE!I1902&amp;" | "&amp; IF(SOURCE!$U$2-LEN(SOURCE!I1902) &gt;= 0, REPT(" ",SOURCE!$U$2-LEN(SOURCE!I1902)), "")&amp;
      SOURCE!J1902&amp;      IF(SOURCE!$V$2-LEN(SOURCE!J1902) &gt;= 0, REPT(" ",SOURCE!$V$2-LEN(SOURCE!J1902)), "")&amp;
  " | "&amp; SOURCE!K1902&amp;      IF(SOURCE!$X$2-LEN(SOURCE!K1902) &gt;= 0, REPT(" ",SOURCE!$X$2-LEN(SOURCE!K1902)), "")&amp;
      "},"&amp;IF(SOURCE!L1902&lt;&gt;"",""&amp;SOURCE!L1902,"")
 )
)
)</f>
        <v>/* 1853 */  { itemToBeCoded,                NOPARAM,                     "",                                            "CASE DN",                                     (0 &lt;&lt; TAM_MAX_BITS) |     0, CAT_NONE | SLS_UNCHANGED | US_UNCHANGED},//JM CASE</v>
      </c>
    </row>
    <row r="1903" spans="1:1">
      <c r="A1903" s="155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",SOURCE!$R$2-LEN(SOURCE!F1903)+2), "")&amp;"("&amp;
      SUBSTITUTE(TEXT(SOURCE!G1903,"??0"),"  ","")&amp;" &lt;&lt; TAM_MAX_BITS) |"&amp; IF(SOURCE!$S$2-3 &gt;= 0, REPT(" ",SOURCE!$S$2-5+4+1-1-LEN(SUBSTITUTE(SUBSTITUTE(TEXT(SOURCE!H1903,"????0"),"  ","")," ",""))), "")&amp;
      SUBSTITUTE(SUBSTITUTE(TEXT(SOURCE!H1903,"????0"),"  ","")," ","")&amp;","&amp; IF(SOURCE!$T$2-3 &gt;= 0, REPT(" ",SOURCE!$T$2-3-5), "")&amp;
      SOURCE!I1903&amp;" | "&amp; IF(SOURCE!$U$2-LEN(SOURCE!I1903) &gt;= 0, REPT(" ",SOURCE!$U$2-LEN(SOURCE!I1903)), "")&amp;
      SOURCE!J1903&amp;      IF(SOURCE!$V$2-LEN(SOURCE!J1903) &gt;= 0, REPT(" ",SOURCE!$V$2-LEN(SOURCE!J1903)), "")&amp;
  " | "&amp; SOURCE!K1903&amp;      IF(SOURCE!$X$2-LEN(SOURCE!K1903) &gt;= 0, REPT(" ",SOURCE!$X$2-LEN(SOURCE!K1903)), "")&amp;
      "},"&amp;IF(SOURCE!L1903&lt;&gt;"",""&amp;SOURCE!L1903,"")
 )
)
)</f>
        <v>/* 1854 */  { fnListXY,                     NOPARAM,                     "LISTXY",                                      "LISTXY",                                      (0 &lt;&lt; TAM_MAX_BITS) |     0, CAT_FNCT | SLS_UNCHANGED | US_UNCHANGED},</v>
      </c>
    </row>
    <row r="1904" spans="1:1">
      <c r="A1904" s="155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",SOURCE!$R$2-LEN(SOURCE!F1904)+2), "")&amp;"("&amp;
      SUBSTITUTE(TEXT(SOURCE!G1904,"??0"),"  ","")&amp;" &lt;&lt; TAM_MAX_BITS) |"&amp; IF(SOURCE!$S$2-3 &gt;= 0, REPT(" ",SOURCE!$S$2-5+4+1-1-LEN(SUBSTITUTE(SUBSTITUTE(TEXT(SOURCE!H1904,"????0"),"  ","")," ",""))), "")&amp;
      SUBSTITUTE(SUBSTITUTE(TEXT(SOURCE!H1904,"????0"),"  ","")," ","")&amp;","&amp; IF(SOURCE!$T$2-3 &gt;= 0, REPT(" ",SOURCE!$T$2-3-5), "")&amp;
      SOURCE!I1904&amp;" | "&amp; IF(SOURCE!$U$2-LEN(SOURCE!I1904) &gt;= 0, REPT(" ",SOURCE!$U$2-LEN(SOURCE!I1904)), "")&amp;
      SOURCE!J1904&amp;      IF(SOURCE!$V$2-LEN(SOURCE!J1904) &gt;= 0, REPT(" ",SOURCE!$V$2-LEN(SOURCE!J1904)), "")&amp;
  " | "&amp; SOURCE!K1904&amp;      IF(SOURCE!$X$2-LEN(SOURCE!K1904) &gt;= 0, REPT(" ",SOURCE!$X$2-LEN(SOURCE!K1904)), "")&amp;
      "},"&amp;IF(SOURCE!L1904&lt;&gt;"",""&amp;SOURCE!L1904,"")
 )
)
)</f>
        <v>/* 1855 */  { fnShowJM,                     JC_ERPN,                     "eRPN?",                                       "eRPN?",                                       (0 &lt;&lt; TAM_MAX_BITS) |     0, CAT_FNCT | SLS_ENABLED   | US_ENABLED  },//JM SHOW</v>
      </c>
    </row>
    <row r="1905" spans="1:1">
      <c r="A1905" s="155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",SOURCE!$R$2-LEN(SOURCE!F1905)+2), "")&amp;"("&amp;
      SUBSTITUTE(TEXT(SOURCE!G1905,"??0"),"  ","")&amp;" &lt;&lt; TAM_MAX_BITS) |"&amp; IF(SOURCE!$S$2-3 &gt;= 0, REPT(" ",SOURCE!$S$2-5+4+1-1-LEN(SUBSTITUTE(SUBSTITUTE(TEXT(SOURCE!H1905,"????0"),"  ","")," ",""))), "")&amp;
      SUBSTITUTE(SUBSTITUTE(TEXT(SOURCE!H1905,"????0"),"  ","")," ","")&amp;","&amp; IF(SOURCE!$T$2-3 &gt;= 0, REPT(" ",SOURCE!$T$2-3-5), "")&amp;
      SOURCE!I1905&amp;" | "&amp; IF(SOURCE!$U$2-LEN(SOURCE!I1905) &gt;= 0, REPT(" ",SOURCE!$U$2-LEN(SOURCE!I1905)), "")&amp;
      SOURCE!J1905&amp;      IF(SOURCE!$V$2-LEN(SOURCE!J1905) &gt;= 0, REPT(" ",SOURCE!$V$2-LEN(SOURCE!J1905)), "")&amp;
  " | "&amp; SOURCE!K1905&amp;      IF(SOURCE!$X$2-LEN(SOURCE!K1905) &gt;= 0, REPT(" ",SOURCE!$X$2-LEN(SOURCE!K1905)), "")&amp;
      "},"&amp;IF(SOURCE!L1905&lt;&gt;"",""&amp;SOURCE!L1905,"")
 )
)
)</f>
        <v>/* 1856 */  { fnSysFreeMem,                 NOPARAM,                     "",                                            "HEAP",                                        (0 &lt;&lt; TAM_MAX_BITS) |     0, CAT_NONE | SLS_ENABLED   | US_UNCHANGED},</v>
      </c>
    </row>
    <row r="1906" spans="1:1">
      <c r="A1906" s="155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",SOURCE!$R$2-LEN(SOURCE!F1906)+2), "")&amp;"("&amp;
      SUBSTITUTE(TEXT(SOURCE!G1906,"??0"),"  ","")&amp;" &lt;&lt; TAM_MAX_BITS) |"&amp; IF(SOURCE!$S$2-3 &gt;= 0, REPT(" ",SOURCE!$S$2-5+4+1-1-LEN(SUBSTITUTE(SUBSTITUTE(TEXT(SOURCE!H1906,"????0"),"  ","")," ",""))), "")&amp;
      SUBSTITUTE(SUBSTITUTE(TEXT(SOURCE!H1906,"????0"),"  ","")," ","")&amp;","&amp; IF(SOURCE!$T$2-3 &gt;= 0, REPT(" ",SOURCE!$T$2-3-5), "")&amp;
      SOURCE!I1906&amp;" | "&amp; IF(SOURCE!$U$2-LEN(SOURCE!I1906) &gt;= 0, REPT(" ",SOURCE!$U$2-LEN(SOURCE!I1906)), "")&amp;
      SOURCE!J1906&amp;      IF(SOURCE!$V$2-LEN(SOURCE!J1906) &gt;= 0, REPT(" ",SOURCE!$V$2-LEN(SOURCE!J1906)), "")&amp;
  " | "&amp; SOURCE!K1906&amp;      IF(SOURCE!$X$2-LEN(SOURCE!K1906) &gt;= 0, REPT(" ",SOURCE!$X$2-LEN(SOURCE!K1906)), "")&amp;
      "},"&amp;IF(SOURCE!L1906&lt;&gt;"",""&amp;SOURCE!L1906,"")
 )
)
)</f>
        <v>/* 1857 */  { itemToBeCoded,                NOPARAM,                     "",                                            "Inl. Tst",                                    (0 &lt;&lt; TAM_MAX_BITS) |     0, CAT_MENU | SLS_UNCHANGED | US_UNCHANGED},//INLINE_TEST</v>
      </c>
    </row>
    <row r="1907" spans="1:1">
      <c r="A1907" s="155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",SOURCE!$R$2-LEN(SOURCE!F1907)+2), "")&amp;"("&amp;
      SUBSTITUTE(TEXT(SOURCE!G1907,"??0"),"  ","")&amp;" &lt;&lt; TAM_MAX_BITS) |"&amp; IF(SOURCE!$S$2-3 &gt;= 0, REPT(" ",SOURCE!$S$2-5+4+1-1-LEN(SUBSTITUTE(SUBSTITUTE(TEXT(SOURCE!H1907,"????0"),"  ","")," ",""))), "")&amp;
      SUBSTITUTE(SUBSTITUTE(TEXT(SOURCE!H1907,"????0"),"  ","")," ","")&amp;","&amp; IF(SOURCE!$T$2-3 &gt;= 0, REPT(" ",SOURCE!$T$2-3-5), "")&amp;
      SOURCE!I1907&amp;" | "&amp; IF(SOURCE!$U$2-LEN(SOURCE!I1907) &gt;= 0, REPT(" ",SOURCE!$U$2-LEN(SOURCE!I1907)), "")&amp;
      SOURCE!J1907&amp;      IF(SOURCE!$V$2-LEN(SOURCE!J1907) &gt;= 0, REPT(" ",SOURCE!$V$2-LEN(SOURCE!J1907)), "")&amp;
  " | "&amp; SOURCE!K1907&amp;      IF(SOURCE!$X$2-LEN(SOURCE!K1907) &gt;= 0, REPT(" ",SOURCE!$X$2-LEN(SOURCE!K1907)), "")&amp;
      "},"&amp;IF(SOURCE!L1907&lt;&gt;"",""&amp;SOURCE!L1907,"")
 )
)
)</f>
        <v>/* 1858 */  { fnSetInlineTest,              JC_ITM_TST,                  "",                                            "Test",                                        (0 &lt;&lt; TAM_MAX_BITS) |     0, CAT_NONE | SLS_UNCHANGED | US_UNCHANGED},//INLINE_TEST</v>
      </c>
    </row>
    <row r="1908" spans="1:1">
      <c r="A1908" s="155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",SOURCE!$R$2-LEN(SOURCE!F1908)+2), "")&amp;"("&amp;
      SUBSTITUTE(TEXT(SOURCE!G1908,"??0"),"  ","")&amp;" &lt;&lt; TAM_MAX_BITS) |"&amp; IF(SOURCE!$S$2-3 &gt;= 0, REPT(" ",SOURCE!$S$2-5+4+1-1-LEN(SUBSTITUTE(SUBSTITUTE(TEXT(SOURCE!H1908,"????0"),"  ","")," ",""))), "")&amp;
      SUBSTITUTE(SUBSTITUTE(TEXT(SOURCE!H1908,"????0"),"  ","")," ","")&amp;","&amp; IF(SOURCE!$T$2-3 &gt;= 0, REPT(" ",SOURCE!$T$2-3-5), "")&amp;
      SOURCE!I1908&amp;" | "&amp; IF(SOURCE!$U$2-LEN(SOURCE!I1908) &gt;= 0, REPT(" ",SOURCE!$U$2-LEN(SOURCE!I1908)), "")&amp;
      SOURCE!J1908&amp;      IF(SOURCE!$V$2-LEN(SOURCE!J1908) &gt;= 0, REPT(" ",SOURCE!$V$2-LEN(SOURCE!J1908)), "")&amp;
  " | "&amp; SOURCE!K1908&amp;      IF(SOURCE!$X$2-LEN(SOURCE!K1908) &gt;= 0, REPT(" ",SOURCE!$X$2-LEN(SOURCE!K1908)), "")&amp;
      "},"&amp;IF(SOURCE!L1908&lt;&gt;"",""&amp;SOURCE!L1908,"")
 )
)
)</f>
        <v>/* 1859 */  { fnGetInlineTestBsToX,         NOPARAM,                     "",                                            "Get BS",                                      (0 &lt;&lt; TAM_MAX_BITS) |     0, CAT_NONE | SLS_ENABLED   | US_UNCHANGED},//INLINE_TEST</v>
      </c>
    </row>
    <row r="1909" spans="1:1">
      <c r="A1909" s="155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",SOURCE!$R$2-LEN(SOURCE!F1909)+2), "")&amp;"("&amp;
      SUBSTITUTE(TEXT(SOURCE!G1909,"??0"),"  ","")&amp;" &lt;&lt; TAM_MAX_BITS) |"&amp; IF(SOURCE!$S$2-3 &gt;= 0, REPT(" ",SOURCE!$S$2-5+4+1-1-LEN(SUBSTITUTE(SUBSTITUTE(TEXT(SOURCE!H1909,"????0"),"  ","")," ",""))), "")&amp;
      SUBSTITUTE(SUBSTITUTE(TEXT(SOURCE!H1909,"????0"),"  ","")," ","")&amp;","&amp; IF(SOURCE!$T$2-3 &gt;= 0, REPT(" ",SOURCE!$T$2-3-5), "")&amp;
      SOURCE!I1909&amp;" | "&amp; IF(SOURCE!$U$2-LEN(SOURCE!I1909) &gt;= 0, REPT(" ",SOURCE!$U$2-LEN(SOURCE!I1909)), "")&amp;
      SOURCE!J1909&amp;      IF(SOURCE!$V$2-LEN(SOURCE!J1909) &gt;= 0, REPT(" ",SOURCE!$V$2-LEN(SOURCE!J1909)), "")&amp;
  " | "&amp; SOURCE!K1909&amp;      IF(SOURCE!$X$2-LEN(SOURCE!K1909) &gt;= 0, REPT(" ",SOURCE!$X$2-LEN(SOURCE!K1909)), "")&amp;
      "},"&amp;IF(SOURCE!L1909&lt;&gt;"",""&amp;SOURCE!L1909,"")
 )
)
)</f>
        <v>/* 1860 */  { fnSetInlineTestXToBs,         NOPARAM,                     "",                                            "Set BS",                                      (0 &lt;&lt; TAM_MAX_BITS) |     0, CAT_NONE | SLS_ENABLED   | US_UNCHANGED},//INLINE_TEST</v>
      </c>
    </row>
    <row r="1910" spans="1:1">
      <c r="A1910" s="155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",SOURCE!$R$2-LEN(SOURCE!F1910)+2), "")&amp;"("&amp;
      SUBSTITUTE(TEXT(SOURCE!G1910,"??0"),"  ","")&amp;" &lt;&lt; TAM_MAX_BITS) |"&amp; IF(SOURCE!$S$2-3 &gt;= 0, REPT(" ",SOURCE!$S$2-5+4+1-1-LEN(SUBSTITUTE(SUBSTITUTE(TEXT(SOURCE!H1910,"????0"),"  ","")," ",""))), "")&amp;
      SUBSTITUTE(SUBSTITUTE(TEXT(SOURCE!H1910,"????0"),"  ","")," ","")&amp;","&amp; IF(SOURCE!$T$2-3 &gt;= 0, REPT(" ",SOURCE!$T$2-3-5), "")&amp;
      SOURCE!I1910&amp;" | "&amp; IF(SOURCE!$U$2-LEN(SOURCE!I1910) &gt;= 0, REPT(" ",SOURCE!$U$2-LEN(SOURCE!I1910)), "")&amp;
      SOURCE!J1910&amp;      IF(SOURCE!$V$2-LEN(SOURCE!J1910) &gt;= 0, REPT(" ",SOURCE!$V$2-LEN(SOURCE!J1910)), "")&amp;
  " | "&amp; SOURCE!K1910&amp;      IF(SOURCE!$X$2-LEN(SOURCE!K1910) &gt;= 0, REPT(" ",SOURCE!$X$2-LEN(SOURCE!K1910)), "")&amp;
      "},"&amp;IF(SOURCE!L1910&lt;&gt;"",""&amp;SOURCE!L1910,"")
 )
)
)</f>
        <v>/* 1861 */  { fnInDefault,                  ID_DP,                       "i" STD_SPACE_3_PER_EM "REAL",                 "i" STD_SPACE_3_PER_EM "REAL",                 (0 &lt;&lt; TAM_MAX_BITS) |     0, CAT_FNCT | SLS_UNCHANGED | US_UNCHANGED},//JM INPUT DEFAULT</v>
      </c>
    </row>
    <row r="1911" spans="1:1">
      <c r="A1911" s="155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",SOURCE!$R$2-LEN(SOURCE!F1911)+2), "")&amp;"("&amp;
      SUBSTITUTE(TEXT(SOURCE!G1911,"??0"),"  ","")&amp;" &lt;&lt; TAM_MAX_BITS) |"&amp; IF(SOURCE!$S$2-3 &gt;= 0, REPT(" ",SOURCE!$S$2-5+4+1-1-LEN(SUBSTITUTE(SUBSTITUTE(TEXT(SOURCE!H1911,"????0"),"  ","")," ",""))), "")&amp;
      SUBSTITUTE(SUBSTITUTE(TEXT(SOURCE!H1911,"????0"),"  ","")," ","")&amp;","&amp; IF(SOURCE!$T$2-3 &gt;= 0, REPT(" ",SOURCE!$T$2-3-5), "")&amp;
      SOURCE!I1911&amp;" | "&amp; IF(SOURCE!$U$2-LEN(SOURCE!I1911) &gt;= 0, REPT(" ",SOURCE!$U$2-LEN(SOURCE!I1911)), "")&amp;
      SOURCE!J1911&amp;      IF(SOURCE!$V$2-LEN(SOURCE!J1911) &gt;= 0, REPT(" ",SOURCE!$V$2-LEN(SOURCE!J1911)), "")&amp;
  " | "&amp; SOURCE!K1911&amp;      IF(SOURCE!$X$2-LEN(SOURCE!K1911) &gt;= 0, REPT(" ",SOURCE!$X$2-LEN(SOURCE!K1911)), "")&amp;
      "},"&amp;IF(SOURCE!L1911&lt;&gt;"",""&amp;SOURCE!L1911,"")
 )
)
)</f>
        <v>/* 1862 */  { fnShowJM,                     JM_INP_DFLT,                 "",                                            "in" STD_SPACE_3_PER_EM "Dflt?",               (0 &lt;&lt; TAM_MAX_BITS) |     0, CAT_NONE | SLS_UNCHANGED | US_UNCHANGED},//JM INPUT DEFAULT</v>
      </c>
    </row>
    <row r="1912" spans="1:1">
      <c r="A1912" s="155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",SOURCE!$R$2-LEN(SOURCE!F1912)+2), "")&amp;"("&amp;
      SUBSTITUTE(TEXT(SOURCE!G1912,"??0"),"  ","")&amp;" &lt;&lt; TAM_MAX_BITS) |"&amp; IF(SOURCE!$S$2-3 &gt;= 0, REPT(" ",SOURCE!$S$2-5+4+1-1-LEN(SUBSTITUTE(SUBSTITUTE(TEXT(SOURCE!H1912,"????0"),"  ","")," ",""))), "")&amp;
      SUBSTITUTE(SUBSTITUTE(TEXT(SOURCE!H1912,"????0"),"  ","")," ","")&amp;","&amp; IF(SOURCE!$T$2-3 &gt;= 0, REPT(" ",SOURCE!$T$2-3-5), "")&amp;
      SOURCE!I1912&amp;" | "&amp; IF(SOURCE!$U$2-LEN(SOURCE!I1912) &gt;= 0, REPT(" ",SOURCE!$U$2-LEN(SOURCE!I1912)), "")&amp;
      SOURCE!J1912&amp;      IF(SOURCE!$V$2-LEN(SOURCE!J1912) &gt;= 0, REPT(" ",SOURCE!$V$2-LEN(SOURCE!J1912)), "")&amp;
  " | "&amp; SOURCE!K1912&amp;      IF(SOURCE!$X$2-LEN(SOURCE!K1912) &gt;= 0, REPT(" ",SOURCE!$X$2-LEN(SOURCE!K1912)), "")&amp;
      "},"&amp;IF(SOURCE!L1912&lt;&gt;"",""&amp;SOURCE!L1912,"")
 )
)
)</f>
        <v>/* 1863 */  { fnInDefault,                  ID_CPXDP,                    "i" STD_SPACE_3_PER_EM "CPX",                  "i" STD_SPACE_3_PER_EM "CPX",                  (0 &lt;&lt; TAM_MAX_BITS) |     0, CAT_FNCT | SLS_UNCHANGED | US_UNCHANGED},//JM INPUT DEFAULT</v>
      </c>
    </row>
    <row r="1913" spans="1:1">
      <c r="A1913" s="155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",SOURCE!$R$2-LEN(SOURCE!F1913)+2), "")&amp;"("&amp;
      SUBSTITUTE(TEXT(SOURCE!G1913,"??0"),"  ","")&amp;" &lt;&lt; TAM_MAX_BITS) |"&amp; IF(SOURCE!$S$2-3 &gt;= 0, REPT(" ",SOURCE!$S$2-5+4+1-1-LEN(SUBSTITUTE(SUBSTITUTE(TEXT(SOURCE!H1913,"????0"),"  ","")," ",""))), "")&amp;
      SUBSTITUTE(SUBSTITUTE(TEXT(SOURCE!H1913,"????0"),"  ","")," ","")&amp;","&amp; IF(SOURCE!$T$2-3 &gt;= 0, REPT(" ",SOURCE!$T$2-3-5), "")&amp;
      SOURCE!I1913&amp;" | "&amp; IF(SOURCE!$U$2-LEN(SOURCE!I1913) &gt;= 0, REPT(" ",SOURCE!$U$2-LEN(SOURCE!I1913)), "")&amp;
      SOURCE!J1913&amp;      IF(SOURCE!$V$2-LEN(SOURCE!J1913) &gt;= 0, REPT(" ",SOURCE!$V$2-LEN(SOURCE!J1913)), "")&amp;
  " | "&amp; SOURCE!K1913&amp;      IF(SOURCE!$X$2-LEN(SOURCE!K1913) &gt;= 0, REPT(" ",SOURCE!$X$2-LEN(SOURCE!K1913)), "")&amp;
      "},"&amp;IF(SOURCE!L1913&lt;&gt;"",""&amp;SOURCE!L1913,"")
 )
)
)</f>
        <v>/* 1864 */  { fnInDefault,                  ID_SI,                       "i" STD_SPACE_3_PER_EM "SI",                   "i" STD_SPACE_3_PER_EM "SI",                   (0 &lt;&lt; TAM_MAX_BITS) |     0, CAT_FNCT | SLS_UNCHANGED | US_UNCHANGED},//JM INPUT DEFAULT</v>
      </c>
    </row>
    <row r="1914" spans="1:1">
      <c r="A1914" s="155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",SOURCE!$R$2-LEN(SOURCE!F1914)+2), "")&amp;"("&amp;
      SUBSTITUTE(TEXT(SOURCE!G1914,"??0"),"  ","")&amp;" &lt;&lt; TAM_MAX_BITS) |"&amp; IF(SOURCE!$S$2-3 &gt;= 0, REPT(" ",SOURCE!$S$2-5+4+1-1-LEN(SUBSTITUTE(SUBSTITUTE(TEXT(SOURCE!H1914,"????0"),"  ","")," ",""))), "")&amp;
      SUBSTITUTE(SUBSTITUTE(TEXT(SOURCE!H1914,"????0"),"  ","")," ","")&amp;","&amp; IF(SOURCE!$T$2-3 &gt;= 0, REPT(" ",SOURCE!$T$2-3-5), "")&amp;
      SOURCE!I1914&amp;" | "&amp; IF(SOURCE!$U$2-LEN(SOURCE!I1914) &gt;= 0, REPT(" ",SOURCE!$U$2-LEN(SOURCE!I1914)), "")&amp;
      SOURCE!J1914&amp;      IF(SOURCE!$V$2-LEN(SOURCE!J1914) &gt;= 0, REPT(" ",SOURCE!$V$2-LEN(SOURCE!J1914)), "")&amp;
  " | "&amp; SOURCE!K1914&amp;      IF(SOURCE!$X$2-LEN(SOURCE!K1914) &gt;= 0, REPT(" ",SOURCE!$X$2-LEN(SOURCE!K1914)), "")&amp;
      "},"&amp;IF(SOURCE!L1914&lt;&gt;"",""&amp;SOURCE!L1914,"")
 )
)
)</f>
        <v>/* 1865 */  { fnInDefault,                  ID_LI,                       "i" STD_SPACE_3_PER_EM "LI",                   "i" STD_SPACE_3_PER_EM "LI",                   (0 &lt;&lt; TAM_MAX_BITS) |     0, CAT_FNCT | SLS_UNCHANGED | US_UNCHANGED},//JM INPUT DEFAULT</v>
      </c>
    </row>
    <row r="1915" spans="1:1">
      <c r="A1915" s="155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",SOURCE!$R$2-LEN(SOURCE!F1915)+2), "")&amp;"("&amp;
      SUBSTITUTE(TEXT(SOURCE!G1915,"??0"),"  ","")&amp;" &lt;&lt; TAM_MAX_BITS) |"&amp; IF(SOURCE!$S$2-3 &gt;= 0, REPT(" ",SOURCE!$S$2-5+4+1-1-LEN(SUBSTITUTE(SUBSTITUTE(TEXT(SOURCE!H1915,"????0"),"  ","")," ",""))), "")&amp;
      SUBSTITUTE(SUBSTITUTE(TEXT(SOURCE!H1915,"????0"),"  ","")," ","")&amp;","&amp; IF(SOURCE!$T$2-3 &gt;= 0, REPT(" ",SOURCE!$T$2-3-5), "")&amp;
      SOURCE!I1915&amp;" | "&amp; IF(SOURCE!$U$2-LEN(SOURCE!I1915) &gt;= 0, REPT(" ",SOURCE!$U$2-LEN(SOURCE!I1915)), "")&amp;
      SOURCE!J1915&amp;      IF(SOURCE!$V$2-LEN(SOURCE!J1915) &gt;= 0, REPT(" ",SOURCE!$V$2-LEN(SOURCE!J1915)), "")&amp;
  " | "&amp; SOURCE!K1915&amp;      IF(SOURCE!$X$2-LEN(SOURCE!K1915) &gt;= 0, REPT(" ",SOURCE!$X$2-LEN(SOURCE!K1915)), "")&amp;
      "},"&amp;IF(SOURCE!L1915&lt;&gt;"",""&amp;SOURCE!L1915,"")
 )
)
)</f>
        <v>/* 1866 */  { fnUserJM,                     USER_V43,                    "",                                            "V43 RT",                                      (0 &lt;&lt; TAM_MAX_BITS) |     0, CAT_NONE | SLS_UNCHANGED | US_UNCHANGED},//J=V43</v>
      </c>
    </row>
    <row r="1916" spans="1:1">
      <c r="A1916" s="155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",SOURCE!$R$2-LEN(SOURCE!F1916)+2), "")&amp;"("&amp;
      SUBSTITUTE(TEXT(SOURCE!G1916,"??0"),"  ","")&amp;" &lt;&lt; TAM_MAX_BITS) |"&amp; IF(SOURCE!$S$2-3 &gt;= 0, REPT(" ",SOURCE!$S$2-5+4+1-1-LEN(SUBSTITUTE(SUBSTITUTE(TEXT(SOURCE!H1916,"????0"),"  ","")," ",""))), "")&amp;
      SUBSTITUTE(SUBSTITUTE(TEXT(SOURCE!H1916,"????0"),"  ","")," ","")&amp;","&amp; IF(SOURCE!$T$2-3 &gt;= 0, REPT(" ",SOURCE!$T$2-3-5), "")&amp;
      SOURCE!I1916&amp;" | "&amp; IF(SOURCE!$U$2-LEN(SOURCE!I1916) &gt;= 0, REPT(" ",SOURCE!$U$2-LEN(SOURCE!I1916)), "")&amp;
      SOURCE!J1916&amp;      IF(SOURCE!$V$2-LEN(SOURCE!J1916) &gt;= 0, REPT(" ",SOURCE!$V$2-LEN(SOURCE!J1916)), "")&amp;
  " | "&amp; SOURCE!K1916&amp;      IF(SOURCE!$X$2-LEN(SOURCE!K1916) &gt;= 0, REPT(" ",SOURCE!$X$2-LEN(SOURCE!K1916)), "")&amp;
      "},"&amp;IF(SOURCE!L1916&lt;&gt;"",""&amp;SOURCE!L1916,"")
 )
)
)</f>
        <v>/* 1867 */  { fnJM,                         255,                         "",                                            "f/g",                                         (0 &lt;&lt; TAM_MAX_BITS) |     0, CAT_NONE | SLS_UNCHANGED | US_UNCHANGED},//JM Shift replacement</v>
      </c>
    </row>
    <row r="1917" spans="1:1">
      <c r="A1917" s="155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",SOURCE!$R$2-LEN(SOURCE!F1917)+2), "")&amp;"("&amp;
      SUBSTITUTE(TEXT(SOURCE!G1917,"??0"),"  ","")&amp;" &lt;&lt; TAM_MAX_BITS) |"&amp; IF(SOURCE!$S$2-3 &gt;= 0, REPT(" ",SOURCE!$S$2-5+4+1-1-LEN(SUBSTITUTE(SUBSTITUTE(TEXT(SOURCE!H1917,"????0"),"  ","")," ",""))), "")&amp;
      SUBSTITUTE(SUBSTITUTE(TEXT(SOURCE!H1917,"????0"),"  ","")," ","")&amp;","&amp; IF(SOURCE!$T$2-3 &gt;= 0, REPT(" ",SOURCE!$T$2-3-5), "")&amp;
      SOURCE!I1917&amp;" | "&amp; IF(SOURCE!$U$2-LEN(SOURCE!I1917) &gt;= 0, REPT(" ",SOURCE!$U$2-LEN(SOURCE!I1917)), "")&amp;
      SOURCE!J1917&amp;      IF(SOURCE!$V$2-LEN(SOURCE!J1917) &gt;= 0, REPT(" ",SOURCE!$V$2-LEN(SOURCE!J1917)), "")&amp;
  " | "&amp; SOURCE!K1917&amp;      IF(SOURCE!$X$2-LEN(SOURCE!K1917) &gt;= 0, REPT(" ",SOURCE!$X$2-LEN(SOURCE!K1917)), "")&amp;
      "},"&amp;IF(SOURCE!L1917&lt;&gt;"",""&amp;SOURCE!L1917,"")
 )
)
)</f>
        <v>/* 1868 */  { fnUserJM,                     USER_DEFAULTS,               "",                                            "U" STD_SIGMA " CC",                           (0 &lt;&lt; TAM_MAX_BITS) |     0, CAT_NONE | SLS_UNCHANGED | US_UNCHANGED},</v>
      </c>
    </row>
    <row r="1918" spans="1:1">
      <c r="A1918" s="155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",SOURCE!$R$2-LEN(SOURCE!F1918)+2), "")&amp;"("&amp;
      SUBSTITUTE(TEXT(SOURCE!G1918,"??0"),"  ","")&amp;" &lt;&lt; TAM_MAX_BITS) |"&amp; IF(SOURCE!$S$2-3 &gt;= 0, REPT(" ",SOURCE!$S$2-5+4+1-1-LEN(SUBSTITUTE(SUBSTITUTE(TEXT(SOURCE!H1918,"????0"),"  ","")," ",""))), "")&amp;
      SUBSTITUTE(SUBSTITUTE(TEXT(SOURCE!H1918,"????0"),"  ","")," ","")&amp;","&amp; IF(SOURCE!$T$2-3 &gt;= 0, REPT(" ",SOURCE!$T$2-3-5), "")&amp;
      SOURCE!I1918&amp;" | "&amp; IF(SOURCE!$U$2-LEN(SOURCE!I1918) &gt;= 0, REPT(" ",SOURCE!$U$2-LEN(SOURCE!I1918)), "")&amp;
      SOURCE!J1918&amp;      IF(SOURCE!$V$2-LEN(SOURCE!J1918) &gt;= 0, REPT(" ",SOURCE!$V$2-LEN(SOURCE!J1918)), "")&amp;
  " | "&amp; SOURCE!K1918&amp;      IF(SOURCE!$X$2-LEN(SOURCE!K1918) &gt;= 0, REPT(" ",SOURCE!$X$2-LEN(SOURCE!K1918)), "")&amp;
      "},"&amp;IF(SOURCE!L1918&lt;&gt;"",""&amp;SOURCE!L1918,"")
 )
)
)</f>
        <v>/* 1869 */  { fnUserJM,                     USER_COMPLEX,                "",                                            "U" STD_UP_ARROW " CC",                        (0 &lt;&lt; TAM_MAX_BITS) |     0, CAT_NONE | SLS_UNCHANGED | US_UNCHANGED},</v>
      </c>
    </row>
    <row r="1919" spans="1:1">
      <c r="A1919" s="155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",SOURCE!$R$2-LEN(SOURCE!F1919)+2), "")&amp;"("&amp;
      SUBSTITUTE(TEXT(SOURCE!G1919,"??0"),"  ","")&amp;" &lt;&lt; TAM_MAX_BITS) |"&amp; IF(SOURCE!$S$2-3 &gt;= 0, REPT(" ",SOURCE!$S$2-5+4+1-1-LEN(SUBSTITUTE(SUBSTITUTE(TEXT(SOURCE!H1919,"????0"),"  ","")," ",""))), "")&amp;
      SUBSTITUTE(SUBSTITUTE(TEXT(SOURCE!H1919,"????0"),"  ","")," ","")&amp;","&amp; IF(SOURCE!$T$2-3 &gt;= 0, REPT(" ",SOURCE!$T$2-3-5), "")&amp;
      SOURCE!I1919&amp;" | "&amp; IF(SOURCE!$U$2-LEN(SOURCE!I1919) &gt;= 0, REPT(" ",SOURCE!$U$2-LEN(SOURCE!I1919)), "")&amp;
      SOURCE!J1919&amp;      IF(SOURCE!$V$2-LEN(SOURCE!J1919) &gt;= 0, REPT(" ",SOURCE!$V$2-LEN(SOURCE!J1919)), "")&amp;
  " | "&amp; SOURCE!K1919&amp;      IF(SOURCE!$X$2-LEN(SOURCE!K1919) &gt;= 0, REPT(" ",SOURCE!$X$2-LEN(SOURCE!K1919)), "")&amp;
      "},"&amp;IF(SOURCE!L1919&lt;&gt;"",""&amp;SOURCE!L1919,"")
 )
)
)</f>
        <v>/* 1870 */  { fnUserJM,                     USER_SHIFTS,                 "",                                            "C43 ALT",                                     (0 &lt;&lt; TAM_MAX_BITS) |     0, CAT_NONE | SLS_UNCHANGED | US_UNCHANGED},//JM USER</v>
      </c>
    </row>
    <row r="1920" spans="1:1">
      <c r="A1920" s="155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",SOURCE!$R$2-LEN(SOURCE!F1920)+2), "")&amp;"("&amp;
      SUBSTITUTE(TEXT(SOURCE!G1920,"??0"),"  ","")&amp;" &lt;&lt; TAM_MAX_BITS) |"&amp; IF(SOURCE!$S$2-3 &gt;= 0, REPT(" ",SOURCE!$S$2-5+4+1-1-LEN(SUBSTITUTE(SUBSTITUTE(TEXT(SOURCE!H1920,"????0"),"  ","")," ",""))), "")&amp;
      SUBSTITUTE(SUBSTITUTE(TEXT(SOURCE!H1920,"????0"),"  ","")," ","")&amp;","&amp; IF(SOURCE!$T$2-3 &gt;= 0, REPT(" ",SOURCE!$T$2-3-5), "")&amp;
      SOURCE!I1920&amp;" | "&amp; IF(SOURCE!$U$2-LEN(SOURCE!I1920) &gt;= 0, REPT(" ",SOURCE!$U$2-LEN(SOURCE!I1920)), "")&amp;
      SOURCE!J1920&amp;      IF(SOURCE!$V$2-LEN(SOURCE!J1920) &gt;= 0, REPT(" ",SOURCE!$V$2-LEN(SOURCE!J1920)), "")&amp;
  " | "&amp; SOURCE!K1920&amp;      IF(SOURCE!$X$2-LEN(SOURCE!K1920) &gt;= 0, REPT(" ",SOURCE!$X$2-LEN(SOURCE!K1920)), "")&amp;
      "},"&amp;IF(SOURCE!L1920&lt;&gt;"",""&amp;SOURCE!L1920,"")
 )
)
)</f>
        <v>/* 1871 */  { fnUserJM,                     USER_RESET,                  "",                                            "RESET",                                       (0 &lt;&lt; TAM_MAX_BITS) |     0, CAT_NONE | SLS_UNCHANGED | US_UNCHANGED},</v>
      </c>
    </row>
    <row r="1921" spans="1:1">
      <c r="A1921" s="155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",SOURCE!$R$2-LEN(SOURCE!F1921)+2), "")&amp;"("&amp;
      SUBSTITUTE(TEXT(SOURCE!G1921,"??0"),"  ","")&amp;" &lt;&lt; TAM_MAX_BITS) |"&amp; IF(SOURCE!$S$2-3 &gt;= 0, REPT(" ",SOURCE!$S$2-5+4+1-1-LEN(SUBSTITUTE(SUBSTITUTE(TEXT(SOURCE!H1921,"????0"),"  ","")," ",""))), "")&amp;
      SUBSTITUTE(SUBSTITUTE(TEXT(SOURCE!H1921,"????0"),"  ","")," ","")&amp;","&amp; IF(SOURCE!$T$2-3 &gt;= 0, REPT(" ",SOURCE!$T$2-3-5), "")&amp;
      SOURCE!I1921&amp;" | "&amp; IF(SOURCE!$U$2-LEN(SOURCE!I1921) &gt;= 0, REPT(" ",SOURCE!$U$2-LEN(SOURCE!I1921)), "")&amp;
      SOURCE!J1921&amp;      IF(SOURCE!$V$2-LEN(SOURCE!J1921) &gt;= 0, REPT(" ",SOURCE!$V$2-LEN(SOURCE!J1921)), "")&amp;
  " | "&amp; SOURCE!K1921&amp;      IF(SOURCE!$X$2-LEN(SOURCE!K1921) &gt;= 0, REPT(" ",SOURCE!$X$2-LEN(SOURCE!K1921)), "")&amp;
      "},"&amp;IF(SOURCE!L1921&lt;&gt;"",""&amp;SOURCE!L1921,"")
 )
)
)</f>
        <v>/* 1872 */  { fnSigmaAssign,                ITM_AIM,                     "",                                            STD_SIGMA STD_alpha,                           (0 &lt;&lt; TAM_MAX_BITS) |     0, CAT_NONE | SLS_UNCHANGED | US_UNCHANGED},</v>
      </c>
    </row>
    <row r="1922" spans="1:1">
      <c r="A1922" s="155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",SOURCE!$R$2-LEN(SOURCE!F1922)+2), "")&amp;"("&amp;
      SUBSTITUTE(TEXT(SOURCE!G1922,"??0"),"  ","")&amp;" &lt;&lt; TAM_MAX_BITS) |"&amp; IF(SOURCE!$S$2-3 &gt;= 0, REPT(" ",SOURCE!$S$2-5+4+1-1-LEN(SUBSTITUTE(SUBSTITUTE(TEXT(SOURCE!H1922,"????0"),"  ","")," ",""))), "")&amp;
      SUBSTITUTE(SUBSTITUTE(TEXT(SOURCE!H1922,"????0"),"  ","")," ","")&amp;","&amp; IF(SOURCE!$T$2-3 &gt;= 0, REPT(" ",SOURCE!$T$2-3-5), "")&amp;
      SOURCE!I1922&amp;" | "&amp; IF(SOURCE!$U$2-LEN(SOURCE!I1922) &gt;= 0, REPT(" ",SOURCE!$U$2-LEN(SOURCE!I1922)), "")&amp;
      SOURCE!J1922&amp;      IF(SOURCE!$V$2-LEN(SOURCE!J1922) &gt;= 0, REPT(" ",SOURCE!$V$2-LEN(SOURCE!J1922)), "")&amp;
  " | "&amp; SOURCE!K1922&amp;      IF(SOURCE!$X$2-LEN(SOURCE!K1922) &gt;= 0, REPT(" ",SOURCE!$X$2-LEN(SOURCE!K1922)), "")&amp;
      "},"&amp;IF(SOURCE!L1922&lt;&gt;"",""&amp;SOURCE!L1922,"")
 )
)
)</f>
        <v>/* 1873 */  { fnSigmaAssign,                ITM_CC,                      "",                                            STD_SIGMA "CC",                                (0 &lt;&lt; TAM_MAX_BITS) |     0, CAT_NONE | SLS_UNCHANGED | US_UNCHANGED},</v>
      </c>
    </row>
    <row r="1923" spans="1:1">
      <c r="A1923" s="155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",SOURCE!$R$2-LEN(SOURCE!F1923)+2), "")&amp;"("&amp;
      SUBSTITUTE(TEXT(SOURCE!G1923,"??0"),"  ","")&amp;" &lt;&lt; TAM_MAX_BITS) |"&amp; IF(SOURCE!$S$2-3 &gt;= 0, REPT(" ",SOURCE!$S$2-5+4+1-1-LEN(SUBSTITUTE(SUBSTITUTE(TEXT(SOURCE!H1923,"????0"),"  ","")," ",""))), "")&amp;
      SUBSTITUTE(SUBSTITUTE(TEXT(SOURCE!H1923,"????0"),"  ","")," ","")&amp;","&amp; IF(SOURCE!$T$2-3 &gt;= 0, REPT(" ",SOURCE!$T$2-3-5), "")&amp;
      SOURCE!I1923&amp;" | "&amp; IF(SOURCE!$U$2-LEN(SOURCE!I1923) &gt;= 0, REPT(" ",SOURCE!$U$2-LEN(SOURCE!I1923)), "")&amp;
      SOURCE!J1923&amp;      IF(SOURCE!$V$2-LEN(SOURCE!J1923) &gt;= 0, REPT(" ",SOURCE!$V$2-LEN(SOURCE!J1923)), "")&amp;
  " | "&amp; SOURCE!K1923&amp;      IF(SOURCE!$X$2-LEN(SOURCE!K1923) &gt;= 0, REPT(" ",SOURCE!$X$2-LEN(SOURCE!K1923)), "")&amp;
      "},"&amp;IF(SOURCE!L1923&lt;&gt;"",""&amp;SOURCE!L1923,"")
 )
)
)</f>
        <v>/* 1874 */  { fnSigmaAssign,                ITM_SHIFTg,                  "",                                            STD_SIGMA "g",                                 (0 &lt;&lt; TAM_MAX_BITS) |     0, CAT_NONE | SLS_UNCHANGED | US_UNCHANGED},</v>
      </c>
    </row>
    <row r="1924" spans="1:1">
      <c r="A1924" s="155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",SOURCE!$R$2-LEN(SOURCE!F1924)+2), "")&amp;"("&amp;
      SUBSTITUTE(TEXT(SOURCE!G1924,"??0"),"  ","")&amp;" &lt;&lt; TAM_MAX_BITS) |"&amp; IF(SOURCE!$S$2-3 &gt;= 0, REPT(" ",SOURCE!$S$2-5+4+1-1-LEN(SUBSTITUTE(SUBSTITUTE(TEXT(SOURCE!H1924,"????0"),"  ","")," ",""))), "")&amp;
      SUBSTITUTE(SUBSTITUTE(TEXT(SOURCE!H1924,"????0"),"  ","")," ","")&amp;","&amp; IF(SOURCE!$T$2-3 &gt;= 0, REPT(" ",SOURCE!$T$2-3-5), "")&amp;
      SOURCE!I1924&amp;" | "&amp; IF(SOURCE!$U$2-LEN(SOURCE!I1924) &gt;= 0, REPT(" ",SOURCE!$U$2-LEN(SOURCE!I1924)), "")&amp;
      SOURCE!J1924&amp;      IF(SOURCE!$V$2-LEN(SOURCE!J1924) &gt;= 0, REPT(" ",SOURCE!$V$2-LEN(SOURCE!J1924)), "")&amp;
  " | "&amp; SOURCE!K1924&amp;      IF(SOURCE!$X$2-LEN(SOURCE!K1924) &gt;= 0, REPT(" ",SOURCE!$X$2-LEN(SOURCE!K1924)), "")&amp;
      "},"&amp;IF(SOURCE!L1924&lt;&gt;"",""&amp;SOURCE!L1924,"")
 )
)
)</f>
        <v>/* 1875 */  { fnSigmaAssign,                -MNU_MyMenu,                 "",                                            STD_SIGMA "MyM",                               (0 &lt;&lt; TAM_MAX_BITS) |     0, CAT_NONE | SLS_UNCHANGED | US_UNCHANGED},</v>
      </c>
    </row>
    <row r="1925" spans="1:1">
      <c r="A1925" s="155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",SOURCE!$R$2-LEN(SOURCE!F1925)+2), "")&amp;"("&amp;
      SUBSTITUTE(TEXT(SOURCE!G1925,"??0"),"  ","")&amp;" &lt;&lt; TAM_MAX_BITS) |"&amp; IF(SOURCE!$S$2-3 &gt;= 0, REPT(" ",SOURCE!$S$2-5+4+1-1-LEN(SUBSTITUTE(SUBSTITUTE(TEXT(SOURCE!H1925,"????0"),"  ","")," ",""))), "")&amp;
      SUBSTITUTE(SUBSTITUTE(TEXT(SOURCE!H1925,"????0"),"  ","")," ","")&amp;","&amp; IF(SOURCE!$T$2-3 &gt;= 0, REPT(" ",SOURCE!$T$2-3-5), "")&amp;
      SOURCE!I1925&amp;" | "&amp; IF(SOURCE!$U$2-LEN(SOURCE!I1925) &gt;= 0, REPT(" ",SOURCE!$U$2-LEN(SOURCE!I1925)), "")&amp;
      SOURCE!J1925&amp;      IF(SOURCE!$V$2-LEN(SOURCE!J1925) &gt;= 0, REPT(" ",SOURCE!$V$2-LEN(SOURCE!J1925)), "")&amp;
  " | "&amp; SOURCE!K1925&amp;      IF(SOURCE!$X$2-LEN(SOURCE!K1925) &gt;= 0, REPT(" ",SOURCE!$X$2-LEN(SOURCE!K1925)), "")&amp;
      "},"&amp;IF(SOURCE!L1925&lt;&gt;"",""&amp;SOURCE!L1925,"")
 )
)
)</f>
        <v>/* 1876 */  { fnSigmaAssign,                ITM_DRG,                     "",                                            STD_SIGMA "DRG",                               (0 &lt;&lt; TAM_MAX_BITS) |     0, CAT_NONE | SLS_UNCHANGED | US_UNCHANGED},</v>
      </c>
    </row>
    <row r="1926" spans="1:1">
      <c r="A1926" s="155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",SOURCE!$R$2-LEN(SOURCE!F1926)+2), "")&amp;"("&amp;
      SUBSTITUTE(TEXT(SOURCE!G1926,"??0"),"  ","")&amp;" &lt;&lt; TAM_MAX_BITS) |"&amp; IF(SOURCE!$S$2-3 &gt;= 0, REPT(" ",SOURCE!$S$2-5+4+1-1-LEN(SUBSTITUTE(SUBSTITUTE(TEXT(SOURCE!H1926,"????0"),"  ","")," ",""))), "")&amp;
      SUBSTITUTE(SUBSTITUTE(TEXT(SOURCE!H1926,"????0"),"  ","")," ","")&amp;","&amp; IF(SOURCE!$T$2-3 &gt;= 0, REPT(" ",SOURCE!$T$2-3-5), "")&amp;
      SOURCE!I1926&amp;" | "&amp; IF(SOURCE!$U$2-LEN(SOURCE!I1926) &gt;= 0, REPT(" ",SOURCE!$U$2-LEN(SOURCE!I1926)), "")&amp;
      SOURCE!J1926&amp;      IF(SOURCE!$V$2-LEN(SOURCE!J1926) &gt;= 0, REPT(" ",SOURCE!$V$2-LEN(SOURCE!J1926)), "")&amp;
  " | "&amp; SOURCE!K1926&amp;      IF(SOURCE!$X$2-LEN(SOURCE!K1926) &gt;= 0, REPT(" ",SOURCE!$X$2-LEN(SOURCE!K1926)), "")&amp;
      "},"&amp;IF(SOURCE!L1926&lt;&gt;"",""&amp;SOURCE!L1926,"")
 )
)
)</f>
        <v>/* 1877 */  { fnSigmaAssign,                ITM_PR,                      "",                                            STD_SIGMA "PRGM",                              (0 &lt;&lt; TAM_MAX_BITS) |     0, CAT_NONE | SLS_UNCHANGED | US_UNCHANGED},</v>
      </c>
    </row>
    <row r="1927" spans="1:1">
      <c r="A1927" s="155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",SOURCE!$R$2-LEN(SOURCE!F1927)+2), "")&amp;"("&amp;
      SUBSTITUTE(TEXT(SOURCE!G1927,"??0"),"  ","")&amp;" &lt;&lt; TAM_MAX_BITS) |"&amp; IF(SOURCE!$S$2-3 &gt;= 0, REPT(" ",SOURCE!$S$2-5+4+1-1-LEN(SUBSTITUTE(SUBSTITUTE(TEXT(SOURCE!H1927,"????0"),"  ","")," ",""))), "")&amp;
      SUBSTITUTE(SUBSTITUTE(TEXT(SOURCE!H1927,"????0"),"  ","")," ","")&amp;","&amp; IF(SOURCE!$T$2-3 &gt;= 0, REPT(" ",SOURCE!$T$2-3-5), "")&amp;
      SOURCE!I1927&amp;" | "&amp; IF(SOURCE!$U$2-LEN(SOURCE!I1927) &gt;= 0, REPT(" ",SOURCE!$U$2-LEN(SOURCE!I1927)), "")&amp;
      SOURCE!J1927&amp;      IF(SOURCE!$V$2-LEN(SOURCE!J1927) &gt;= 0, REPT(" ",SOURCE!$V$2-LEN(SOURCE!J1927)), "")&amp;
  " | "&amp; SOURCE!K1927&amp;      IF(SOURCE!$X$2-LEN(SOURCE!K1927) &gt;= 0, REPT(" ",SOURCE!$X$2-LEN(SOURCE!K1927)), "")&amp;
      "},"&amp;IF(SOURCE!L1927&lt;&gt;"",""&amp;SOURCE!L1927,"")
 )
)
)</f>
        <v>/* 1878 */  { fnSigmaAssign,                ITM_USERMODE,                "",                                            STD_SIGMA "USER",                              (0 &lt;&lt; TAM_MAX_BITS) |     0, CAT_NONE | SLS_UNCHANGED | US_UNCHANGED},</v>
      </c>
    </row>
    <row r="1928" spans="1:1">
      <c r="A1928" s="155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",SOURCE!$R$2-LEN(SOURCE!F1928)+2), "")&amp;"("&amp;
      SUBSTITUTE(TEXT(SOURCE!G1928,"??0"),"  ","")&amp;" &lt;&lt; TAM_MAX_BITS) |"&amp; IF(SOURCE!$S$2-3 &gt;= 0, REPT(" ",SOURCE!$S$2-5+4+1-1-LEN(SUBSTITUTE(SUBSTITUTE(TEXT(SOURCE!H1928,"????0"),"  ","")," ",""))), "")&amp;
      SUBSTITUTE(SUBSTITUTE(TEXT(SOURCE!H1928,"????0"),"  ","")," ","")&amp;","&amp; IF(SOURCE!$T$2-3 &gt;= 0, REPT(" ",SOURCE!$T$2-3-5), "")&amp;
      SOURCE!I1928&amp;" | "&amp; IF(SOURCE!$U$2-LEN(SOURCE!I1928) &gt;= 0, REPT(" ",SOURCE!$U$2-LEN(SOURCE!I1928)), "")&amp;
      SOURCE!J1928&amp;      IF(SOURCE!$V$2-LEN(SOURCE!J1928) &gt;= 0, REPT(" ",SOURCE!$V$2-LEN(SOURCE!J1928)), "")&amp;
  " | "&amp; SOURCE!K1928&amp;      IF(SOURCE!$X$2-LEN(SOURCE!K1928) &gt;= 0, REPT(" ",SOURCE!$X$2-LEN(SOURCE!K1928)), "")&amp;
      "},"&amp;IF(SOURCE!L1928&lt;&gt;"",""&amp;SOURCE!L1928,"")
 )
)
)</f>
        <v>/* 1879 */  { fnSigmaAssign,                -MNU_HOME,                   "",                                            STD_SIGMA "HOME",                              (0 &lt;&lt; TAM_MAX_BITS) |     0, CAT_NONE | SLS_UNCHANGED | US_UNCHANGED},</v>
      </c>
    </row>
    <row r="1929" spans="1:1">
      <c r="A1929" s="155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",SOURCE!$R$2-LEN(SOURCE!F1929)+2), "")&amp;"("&amp;
      SUBSTITUTE(TEXT(SOURCE!G1929,"??0"),"  ","")&amp;" &lt;&lt; TAM_MAX_BITS) |"&amp; IF(SOURCE!$S$2-3 &gt;= 0, REPT(" ",SOURCE!$S$2-5+4+1-1-LEN(SUBSTITUTE(SUBSTITUTE(TEXT(SOURCE!H1929,"????0"),"  ","")," ",""))), "")&amp;
      SUBSTITUTE(SUBSTITUTE(TEXT(SOURCE!H1929,"????0"),"  ","")," ","")&amp;","&amp; IF(SOURCE!$T$2-3 &gt;= 0, REPT(" ",SOURCE!$T$2-3-5), "")&amp;
      SOURCE!I1929&amp;" | "&amp; IF(SOURCE!$U$2-LEN(SOURCE!I1929) &gt;= 0, REPT(" ",SOURCE!$U$2-LEN(SOURCE!I1929)), "")&amp;
      SOURCE!J1929&amp;      IF(SOURCE!$V$2-LEN(SOURCE!J1929) &gt;= 0, REPT(" ",SOURCE!$V$2-LEN(SOURCE!J1929)), "")&amp;
  " | "&amp; SOURCE!K1929&amp;      IF(SOURCE!$X$2-LEN(SOURCE!K1929) &gt;= 0, REPT(" ",SOURCE!$X$2-LEN(SOURCE!K1929)), "")&amp;
      "},"&amp;IF(SOURCE!L1929&lt;&gt;"",""&amp;SOURCE!L1929,"")
 )
)
)</f>
        <v>/* 1880 */  { fnSigmaAssign,                ITM_SIGMAPLUS,               "",                                            STD_SIGMA "+",                                 (0 &lt;&lt; TAM_MAX_BITS) |     0, CAT_NONE | SLS_UNCHANGED | US_UNCHANGED},</v>
      </c>
    </row>
    <row r="1930" spans="1:1">
      <c r="A1930" s="155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",SOURCE!$R$2-LEN(SOURCE!F1930)+2), "")&amp;"("&amp;
      SUBSTITUTE(TEXT(SOURCE!G1930,"??0"),"  ","")&amp;" &lt;&lt; TAM_MAX_BITS) |"&amp; IF(SOURCE!$S$2-3 &gt;= 0, REPT(" ",SOURCE!$S$2-5+4+1-1-LEN(SUBSTITUTE(SUBSTITUTE(TEXT(SOURCE!H1930,"????0"),"  ","")," ",""))), "")&amp;
      SUBSTITUTE(SUBSTITUTE(TEXT(SOURCE!H1930,"????0"),"  ","")," ","")&amp;","&amp; IF(SOURCE!$T$2-3 &gt;= 0, REPT(" ",SOURCE!$T$2-3-5), "")&amp;
      SOURCE!I1930&amp;" | "&amp; IF(SOURCE!$U$2-LEN(SOURCE!I1930) &gt;= 0, REPT(" ",SOURCE!$U$2-LEN(SOURCE!I1930)), "")&amp;
      SOURCE!J1930&amp;      IF(SOURCE!$V$2-LEN(SOURCE!J1930) &gt;= 0, REPT(" ",SOURCE!$V$2-LEN(SOURCE!J1930)), "")&amp;
  " | "&amp; SOURCE!K1930&amp;      IF(SOURCE!$X$2-LEN(SOURCE!K1930) &gt;= 0, REPT(" ",SOURCE!$X$2-LEN(SOURCE!K1930)), "")&amp;
      "},"&amp;IF(SOURCE!L1930&lt;&gt;"",""&amp;SOURCE!L1930,"")
 )
)
)</f>
        <v>/* 1881 */  { fnSigmaAssign,                ITM_SNAP,                    "",                                            STD_SIGMA "SNAP",                              (0 &lt;&lt; TAM_MAX_BITS) |     0, CAT_NONE | SLS_UNCHANGED | US_UNCHANGED},</v>
      </c>
    </row>
    <row r="1931" spans="1:1">
      <c r="A1931" s="155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",SOURCE!$R$2-LEN(SOURCE!F1931)+2), "")&amp;"("&amp;
      SUBSTITUTE(TEXT(SOURCE!G1931,"??0"),"  ","")&amp;" &lt;&lt; TAM_MAX_BITS) |"&amp; IF(SOURCE!$S$2-3 &gt;= 0, REPT(" ",SOURCE!$S$2-5+4+1-1-LEN(SUBSTITUTE(SUBSTITUTE(TEXT(SOURCE!H1931,"????0"),"  ","")," ",""))), "")&amp;
      SUBSTITUTE(SUBSTITUTE(TEXT(SOURCE!H1931,"????0"),"  ","")," ","")&amp;","&amp; IF(SOURCE!$T$2-3 &gt;= 0, REPT(" ",SOURCE!$T$2-3-5), "")&amp;
      SOURCE!I1931&amp;" | "&amp; IF(SOURCE!$U$2-LEN(SOURCE!I1931) &gt;= 0, REPT(" ",SOURCE!$U$2-LEN(SOURCE!I1931)), "")&amp;
      SOURCE!J1931&amp;      IF(SOURCE!$V$2-LEN(SOURCE!J1931) &gt;= 0, REPT(" ",SOURCE!$V$2-LEN(SOURCE!J1931)), "")&amp;
  " | "&amp; SOURCE!K1931&amp;      IF(SOURCE!$X$2-LEN(SOURCE!K1931) &gt;= 0, REPT(" ",SOURCE!$X$2-LEN(SOURCE!K1931)), "")&amp;
      "},"&amp;IF(SOURCE!L1931&lt;&gt;"",""&amp;SOURCE!L1931,"")
 )
)
)</f>
        <v>/* 1882 */  { fnGetSigmaAssignToX,          NOPARAM,                     "",                                            STD_SIGMA "+ toX",                             (0 &lt;&lt; TAM_MAX_BITS) |     0, CAT_NONE | SLS_UNCHANGED | US_UNCHANGED},</v>
      </c>
    </row>
    <row r="1932" spans="1:1">
      <c r="A1932" s="155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",SOURCE!$R$2-LEN(SOURCE!F1932)+2), "")&amp;"("&amp;
      SUBSTITUTE(TEXT(SOURCE!G1932,"??0"),"  ","")&amp;" &lt;&lt; TAM_MAX_BITS) |"&amp; IF(SOURCE!$S$2-3 &gt;= 0, REPT(" ",SOURCE!$S$2-5+4+1-1-LEN(SUBSTITUTE(SUBSTITUTE(TEXT(SOURCE!H1932,"????0"),"  ","")," ",""))), "")&amp;
      SUBSTITUTE(SUBSTITUTE(TEXT(SOURCE!H1932,"????0"),"  ","")," ","")&amp;","&amp; IF(SOURCE!$T$2-3 &gt;= 0, REPT(" ",SOURCE!$T$2-3-5), "")&amp;
      SOURCE!I1932&amp;" | "&amp; IF(SOURCE!$U$2-LEN(SOURCE!I1932) &gt;= 0, REPT(" ",SOURCE!$U$2-LEN(SOURCE!I1932)), "")&amp;
      SOURCE!J1932&amp;      IF(SOURCE!$V$2-LEN(SOURCE!J1932) &gt;= 0, REPT(" ",SOURCE!$V$2-LEN(SOURCE!J1932)), "")&amp;
  " | "&amp; SOURCE!K1932&amp;      IF(SOURCE!$X$2-LEN(SOURCE!K1932) &gt;= 0, REPT(" ",SOURCE!$X$2-LEN(SOURCE!K1932)), "")&amp;
      "},"&amp;IF(SOURCE!L1932&lt;&gt;"",""&amp;SOURCE!L1932,"")
 )
)
)</f>
        <v>/* 1883 */  { fnUserJM,                     JM_ASSIGN,                   "",                                            "ASSIGN",                                      (0 &lt;&lt; TAM_MAX_BITS) |     0, CAT_NONE | SLS_UNCHANGED | US_UNCHANGED},</v>
      </c>
    </row>
    <row r="1933" spans="1:1">
      <c r="A1933" s="155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",SOURCE!$R$2-LEN(SOURCE!F1933)+2), "")&amp;"("&amp;
      SUBSTITUTE(TEXT(SOURCE!G1933,"??0"),"  ","")&amp;" &lt;&lt; TAM_MAX_BITS) |"&amp; IF(SOURCE!$S$2-3 &gt;= 0, REPT(" ",SOURCE!$S$2-5+4+1-1-LEN(SUBSTITUTE(SUBSTITUTE(TEXT(SOURCE!H1933,"????0"),"  ","")," ",""))), "")&amp;
      SUBSTITUTE(SUBSTITUTE(TEXT(SOURCE!H1933,"????0"),"  ","")," ","")&amp;","&amp; IF(SOURCE!$T$2-3 &gt;= 0, REPT(" ",SOURCE!$T$2-3-5), "")&amp;
      SOURCE!I1933&amp;" | "&amp; IF(SOURCE!$U$2-LEN(SOURCE!I1933) &gt;= 0, REPT(" ",SOURCE!$U$2-LEN(SOURCE!I1933)), "")&amp;
      SOURCE!J1933&amp;      IF(SOURCE!$V$2-LEN(SOURCE!J1933) &gt;= 0, REPT(" ",SOURCE!$V$2-LEN(SOURCE!J1933)), "")&amp;
  " | "&amp; SOURCE!K1933&amp;      IF(SOURCE!$X$2-LEN(SOURCE!K1933) &gt;= 0, REPT(" ",SOURCE!$X$2-LEN(SOURCE!K1933)), "")&amp;
      "},"&amp;IF(SOURCE!L1933&lt;&gt;"",""&amp;SOURCE!L1933,"")
 )
)
)</f>
        <v>/* 1884 */  { fnUserJM,                     JM_SEEK_FN,                  "FN" STD_DOT "ASN",                            "FN" STD_DOT "ASN",                            (0 &lt;&lt; TAM_MAX_BITS) |     0, CAT_FNCT | SLS_UNCHANGED | US_UNCHANGED},</v>
      </c>
    </row>
    <row r="1934" spans="1:1">
      <c r="A1934" s="155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",SOURCE!$R$2-LEN(SOURCE!F1934)+2), "")&amp;"("&amp;
      SUBSTITUTE(TEXT(SOURCE!G1934,"??0"),"  ","")&amp;" &lt;&lt; TAM_MAX_BITS) |"&amp; IF(SOURCE!$S$2-3 &gt;= 0, REPT(" ",SOURCE!$S$2-5+4+1-1-LEN(SUBSTITUTE(SUBSTITUTE(TEXT(SOURCE!H1934,"????0"),"  ","")," ",""))), "")&amp;
      SUBSTITUTE(SUBSTITUTE(TEXT(SOURCE!H1934,"????0"),"  ","")," ","")&amp;","&amp; IF(SOURCE!$T$2-3 &gt;= 0, REPT(" ",SOURCE!$T$2-3-5), "")&amp;
      SOURCE!I1934&amp;" | "&amp; IF(SOURCE!$U$2-LEN(SOURCE!I1934) &gt;= 0, REPT(" ",SOURCE!$U$2-LEN(SOURCE!I1934)), "")&amp;
      SOURCE!J1934&amp;      IF(SOURCE!$V$2-LEN(SOURCE!J1934) &gt;= 0, REPT(" ",SOURCE!$V$2-LEN(SOURCE!J1934)), "")&amp;
  " | "&amp; SOURCE!K1934&amp;      IF(SOURCE!$X$2-LEN(SOURCE!K1934) &gt;= 0, REPT(" ",SOURCE!$X$2-LEN(SOURCE!K1934)), "")&amp;
      "},"&amp;IF(SOURCE!L1934&lt;&gt;"",""&amp;SOURCE!L1934,"")
 )
)
)</f>
        <v>/* 1885 */  { fnInDefault,                  ID_43S,                      "i" STD_SPACE_3_PER_EM "LI/RL",                "i" STD_SPACE_3_PER_EM "LI/RL",                (0 &lt;&lt; TAM_MAX_BITS) |     0, CAT_FNCT | SLS_UNCHANGED | US_UNCHANGED},//JM INPUT DEFAULT</v>
      </c>
    </row>
    <row r="1935" spans="1:1">
      <c r="A1935" s="155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",SOURCE!$R$2-LEN(SOURCE!F1935)+2), "")&amp;"("&amp;
      SUBSTITUTE(TEXT(SOURCE!G1935,"??0"),"  ","")&amp;" &lt;&lt; TAM_MAX_BITS) |"&amp; IF(SOURCE!$S$2-3 &gt;= 0, REPT(" ",SOURCE!$S$2-5+4+1-1-LEN(SUBSTITUTE(SUBSTITUTE(TEXT(SOURCE!H1935,"????0"),"  ","")," ",""))), "")&amp;
      SUBSTITUTE(SUBSTITUTE(TEXT(SOURCE!H1935,"????0"),"  ","")," ","")&amp;","&amp; IF(SOURCE!$T$2-3 &gt;= 0, REPT(" ",SOURCE!$T$2-3-5), "")&amp;
      SOURCE!I1935&amp;" | "&amp; IF(SOURCE!$U$2-LEN(SOURCE!I1935) &gt;= 0, REPT(" ",SOURCE!$U$2-LEN(SOURCE!I1935)), "")&amp;
      SOURCE!J1935&amp;      IF(SOURCE!$V$2-LEN(SOURCE!J1935) &gt;= 0, REPT(" ",SOURCE!$V$2-LEN(SOURCE!J1935)), "")&amp;
  " | "&amp; SOURCE!K1935&amp;      IF(SOURCE!$X$2-LEN(SOURCE!K1935) &gt;= 0, REPT(" ",SOURCE!$X$2-LEN(SOURCE!K1935)), "")&amp;
      "},"&amp;IF(SOURCE!L1935&lt;&gt;"",""&amp;SOURCE!L1935,"")
 )
)
)</f>
        <v>/* 1886 */  { fnXEQMXXEQ,                   NOPARAM,                     "X.XEQ",                                       "X.XEQ",                                       (0 &lt;&lt; TAM_MAX_BITS) |     0, CAT_NONE | SLS_UNCHANGED | US_UNCHANGED},</v>
      </c>
    </row>
    <row r="1936" spans="1:1">
      <c r="A1936" s="155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",SOURCE!$R$2-LEN(SOURCE!F1936)+2), "")&amp;"("&amp;
      SUBSTITUTE(TEXT(SOURCE!G1936,"??0"),"  ","")&amp;" &lt;&lt; TAM_MAX_BITS) |"&amp; IF(SOURCE!$S$2-3 &gt;= 0, REPT(" ",SOURCE!$S$2-5+4+1-1-LEN(SUBSTITUTE(SUBSTITUTE(TEXT(SOURCE!H1936,"????0"),"  ","")," ",""))), "")&amp;
      SUBSTITUTE(SUBSTITUTE(TEXT(SOURCE!H1936,"????0"),"  ","")," ","")&amp;","&amp; IF(SOURCE!$T$2-3 &gt;= 0, REPT(" ",SOURCE!$T$2-3-5), "")&amp;
      SOURCE!I1936&amp;" | "&amp; IF(SOURCE!$U$2-LEN(SOURCE!I1936) &gt;= 0, REPT(" ",SOURCE!$U$2-LEN(SOURCE!I1936)), "")&amp;
      SOURCE!J1936&amp;      IF(SOURCE!$V$2-LEN(SOURCE!J1936) &gt;= 0, REPT(" ",SOURCE!$V$2-LEN(SOURCE!J1936)), "")&amp;
  " | "&amp; SOURCE!K1936&amp;      IF(SOURCE!$X$2-LEN(SOURCE!K1936) &gt;= 0, REPT(" ",SOURCE!$X$2-LEN(SOURCE!K1936)), "")&amp;
      "},"&amp;IF(SOURCE!L1936&lt;&gt;"",""&amp;SOURCE!L1936,"")
 )
)
)</f>
        <v>/* 1887 */  { fnUserJM,                     USER_V43LT,                  "",                                            "V43 LT",                                      (0 &lt;&lt; TAM_MAX_BITS) |     0, CAT_NONE | SLS_UNCHANGED | US_UNCHANGED},//J=V43</v>
      </c>
    </row>
    <row r="1937" spans="1:1">
      <c r="A1937" s="155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",SOURCE!$R$2-LEN(SOURCE!F1937)+2), "")&amp;"("&amp;
      SUBSTITUTE(TEXT(SOURCE!G1937,"??0"),"  ","")&amp;" &lt;&lt; TAM_MAX_BITS) |"&amp; IF(SOURCE!$S$2-3 &gt;= 0, REPT(" ",SOURCE!$S$2-5+4+1-1-LEN(SUBSTITUTE(SUBSTITUTE(TEXT(SOURCE!H1937,"????0"),"  ","")," ",""))), "")&amp;
      SUBSTITUTE(SUBSTITUTE(TEXT(SOURCE!H1937,"????0"),"  ","")," ","")&amp;","&amp; IF(SOURCE!$T$2-3 &gt;= 0, REPT(" ",SOURCE!$T$2-3-5), "")&amp;
      SOURCE!I1937&amp;" | "&amp; IF(SOURCE!$U$2-LEN(SOURCE!I1937) &gt;= 0, REPT(" ",SOURCE!$U$2-LEN(SOURCE!I1937)), "")&amp;
      SOURCE!J1937&amp;      IF(SOURCE!$V$2-LEN(SOURCE!J1937) &gt;= 0, REPT(" ",SOURCE!$V$2-LEN(SOURCE!J1937)), "")&amp;
  " | "&amp; SOURCE!K1937&amp;      IF(SOURCE!$X$2-LEN(SOURCE!K1937) &gt;= 0, REPT(" ",SOURCE!$X$2-LEN(SOURCE!K1937)), "")&amp;
      "},"&amp;IF(SOURCE!L1937&lt;&gt;"",""&amp;SOURCE!L1937,"")
 )
)
)</f>
        <v>/* 1888 */  { fnUserJM,                     USER_COPY,                   "",                                            "COPY" STD_RIGHT_ARROW "U",                    (0 &lt;&lt; TAM_MAX_BITS) |     0, CAT_NONE | SLS_UNCHANGED | US_UNCHANGED},</v>
      </c>
    </row>
    <row r="1938" spans="1:1">
      <c r="A1938" s="155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",SOURCE!$R$2-LEN(SOURCE!F1938)+2), "")&amp;"("&amp;
      SUBSTITUTE(TEXT(SOURCE!G1938,"??0"),"  ","")&amp;" &lt;&lt; TAM_MAX_BITS) |"&amp; IF(SOURCE!$S$2-3 &gt;= 0, REPT(" ",SOURCE!$S$2-5+4+1-1-LEN(SUBSTITUTE(SUBSTITUTE(TEXT(SOURCE!H1938,"????0"),"  ","")," ",""))), "")&amp;
      SUBSTITUTE(SUBSTITUTE(TEXT(SOURCE!H1938,"????0"),"  ","")," ","")&amp;","&amp; IF(SOURCE!$T$2-3 &gt;= 0, REPT(" ",SOURCE!$T$2-3-5), "")&amp;
      SOURCE!I1938&amp;" | "&amp; IF(SOURCE!$U$2-LEN(SOURCE!I1938) &gt;= 0, REPT(" ",SOURCE!$U$2-LEN(SOURCE!I1938)), "")&amp;
      SOURCE!J1938&amp;      IF(SOURCE!$V$2-LEN(SOURCE!J1938) &gt;= 0, REPT(" ",SOURCE!$V$2-LEN(SOURCE!J1938)), "")&amp;
  " | "&amp; SOURCE!K1938&amp;      IF(SOURCE!$X$2-LEN(SOURCE!K1938) &gt;= 0, REPT(" ",SOURCE!$X$2-LEN(SOURCE!K1938)), "")&amp;
      "},"&amp;IF(SOURCE!L1938&lt;&gt;"",""&amp;SOURCE!L1938,"")
 )
)
)</f>
        <v>/* 1889 */  { fnUserJM,                     USER_43S,                    "",                                            "WP43S",                                       (0 &lt;&lt; TAM_MAX_BITS) |     0, CAT_NONE | SLS_UNCHANGED | US_UNCHANGED},//J=V43</v>
      </c>
    </row>
    <row r="1939" spans="1:1">
      <c r="A1939" s="155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",SOURCE!$R$2-LEN(SOURCE!F1939)+2), "")&amp;"("&amp;
      SUBSTITUTE(TEXT(SOURCE!G1939,"??0"),"  ","")&amp;" &lt;&lt; TAM_MAX_BITS) |"&amp; IF(SOURCE!$S$2-3 &gt;= 0, REPT(" ",SOURCE!$S$2-5+4+1-1-LEN(SUBSTITUTE(SUBSTITUTE(TEXT(SOURCE!H1939,"????0"),"  ","")," ",""))), "")&amp;
      SUBSTITUTE(SUBSTITUTE(TEXT(SOURCE!H1939,"????0"),"  ","")," ","")&amp;","&amp; IF(SOURCE!$T$2-3 &gt;= 0, REPT(" ",SOURCE!$T$2-3-5), "")&amp;
      SOURCE!I1939&amp;" | "&amp; IF(SOURCE!$U$2-LEN(SOURCE!I1939) &gt;= 0, REPT(" ",SOURCE!$U$2-LEN(SOURCE!I1939)), "")&amp;
      SOURCE!J1939&amp;      IF(SOURCE!$V$2-LEN(SOURCE!J1939) &gt;= 0, REPT(" ",SOURCE!$V$2-LEN(SOURCE!J1939)), "")&amp;
  " | "&amp; SOURCE!K1939&amp;      IF(SOURCE!$X$2-LEN(SOURCE!K1939) &gt;= 0, REPT(" ",SOURCE!$X$2-LEN(SOURCE!K1939)), "")&amp;
      "},"&amp;IF(SOURCE!L1939&lt;&gt;"",""&amp;SOURCE!L1939,"")
 )
)
)</f>
        <v>/* 1890 */  { fnUserJM,                     USER_DM42,                   "",                                            "DM42",                                        (0 &lt;&lt; TAM_MAX_BITS) |     0, CAT_NONE | SLS_UNCHANGED | US_UNCHANGED},//J=V43</v>
      </c>
    </row>
    <row r="1940" spans="1:1">
      <c r="A1940" s="155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",SOURCE!$R$2-LEN(SOURCE!F1940)+2), "")&amp;"("&amp;
      SUBSTITUTE(TEXT(SOURCE!G1940,"??0"),"  ","")&amp;" &lt;&lt; TAM_MAX_BITS) |"&amp; IF(SOURCE!$S$2-3 &gt;= 0, REPT(" ",SOURCE!$S$2-5+4+1-1-LEN(SUBSTITUTE(SUBSTITUTE(TEXT(SOURCE!H1940,"????0"),"  ","")," ",""))), "")&amp;
      SUBSTITUTE(SUBSTITUTE(TEXT(SOURCE!H1940,"????0"),"  ","")," ","")&amp;","&amp; IF(SOURCE!$T$2-3 &gt;= 0, REPT(" ",SOURCE!$T$2-3-5), "")&amp;
      SOURCE!I1940&amp;" | "&amp; IF(SOURCE!$U$2-LEN(SOURCE!I1940) &gt;= 0, REPT(" ",SOURCE!$U$2-LEN(SOURCE!I1940)), "")&amp;
      SOURCE!J1940&amp;      IF(SOURCE!$V$2-LEN(SOURCE!J1940) &gt;= 0, REPT(" ",SOURCE!$V$2-LEN(SOURCE!J1940)), "")&amp;
  " | "&amp; SOURCE!K1940&amp;      IF(SOURCE!$X$2-LEN(SOURCE!K1940) &gt;= 0, REPT(" ",SOURCE!$X$2-LEN(SOURCE!K1940)), "")&amp;
      "},"&amp;IF(SOURCE!L1940&lt;&gt;"",""&amp;SOURCE!L1940,"")
 )
)
)</f>
        <v>/* 1891 */  { fnUserJM,                     USER_C43,                    "",                                            "C43",                                         (0 &lt;&lt; TAM_MAX_BITS) |     0, CAT_NONE | SLS_UNCHANGED | US_UNCHANGED},//J=C43</v>
      </c>
    </row>
    <row r="1941" spans="1:1">
      <c r="A1941" s="155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",SOURCE!$R$2-LEN(SOURCE!F1941)+2), "")&amp;"("&amp;
      SUBSTITUTE(TEXT(SOURCE!G1941,"??0"),"  ","")&amp;" &lt;&lt; TAM_MAX_BITS) |"&amp; IF(SOURCE!$S$2-3 &gt;= 0, REPT(" ",SOURCE!$S$2-5+4+1-1-LEN(SUBSTITUTE(SUBSTITUTE(TEXT(SOURCE!H1941,"????0"),"  ","")," ",""))), "")&amp;
      SUBSTITUTE(SUBSTITUTE(TEXT(SOURCE!H1941,"????0"),"  ","")," ","")&amp;","&amp; IF(SOURCE!$T$2-3 &gt;= 0, REPT(" ",SOURCE!$T$2-3-5), "")&amp;
      SOURCE!I1941&amp;" | "&amp; IF(SOURCE!$U$2-LEN(SOURCE!I1941) &gt;= 0, REPT(" ",SOURCE!$U$2-LEN(SOURCE!I1941)), "")&amp;
      SOURCE!J1941&amp;      IF(SOURCE!$V$2-LEN(SOURCE!J1941) &gt;= 0, REPT(" ",SOURCE!$V$2-LEN(SOURCE!J1941)), "")&amp;
  " | "&amp; SOURCE!K1941&amp;      IF(SOURCE!$X$2-LEN(SOURCE!K1941) &gt;= 0, REPT(" ",SOURCE!$X$2-LEN(SOURCE!K1941)), "")&amp;
      "},"&amp;IF(SOURCE!L1941&lt;&gt;"",""&amp;SOURCE!L1941,"")
 )
)
)</f>
        <v>/* 1892 */  { fnJM_GetXToNORMmode,          NOPARAM,                     "",                                            "X to" STD_SIGMA "+",                          (0 &lt;&lt; TAM_MAX_BITS) |     0, CAT_NONE | SLS_ENABLED   | US_UNCHANGED},//JM USER NORMAL</v>
      </c>
    </row>
    <row r="1942" spans="1:1">
      <c r="A1942" s="155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",SOURCE!$R$2-LEN(SOURCE!F1942)+2), "")&amp;"("&amp;
      SUBSTITUTE(TEXT(SOURCE!G1942,"??0"),"  ","")&amp;" &lt;&lt; TAM_MAX_BITS) |"&amp; IF(SOURCE!$S$2-3 &gt;= 0, REPT(" ",SOURCE!$S$2-5+4+1-1-LEN(SUBSTITUTE(SUBSTITUTE(TEXT(SOURCE!H1942,"????0"),"  ","")," ",""))), "")&amp;
      SUBSTITUTE(SUBSTITUTE(TEXT(SOURCE!H1942,"????0"),"  ","")," ","")&amp;","&amp; IF(SOURCE!$T$2-3 &gt;= 0, REPT(" ",SOURCE!$T$2-3-5), "")&amp;
      SOURCE!I1942&amp;" | "&amp; IF(SOURCE!$U$2-LEN(SOURCE!I1942) &gt;= 0, REPT(" ",SOURCE!$U$2-LEN(SOURCE!I1942)), "")&amp;
      SOURCE!J1942&amp;      IF(SOURCE!$V$2-LEN(SOURCE!J1942) &gt;= 0, REPT(" ",SOURCE!$V$2-LEN(SOURCE!J1942)), "")&amp;
  " | "&amp; SOURCE!K1942&amp;      IF(SOURCE!$X$2-LEN(SOURCE!K1942) &gt;= 0, REPT(" ",SOURCE!$X$2-LEN(SOURCE!K1942)), "")&amp;
      "},"&amp;IF(SOURCE!L1942&lt;&gt;"",""&amp;SOURCE!L1942,"")
 )
)
)</f>
        <v>/* 1893 */  { itemToBeCoded,                NOPARAM,                     "",                                            "reserve",                                     (0 &lt;&lt; TAM_MAX_BITS) |     0, CAT_NONE | SLS_UNCHANGED | US_UNCHANGED},//placeholder</v>
      </c>
    </row>
    <row r="1943" spans="1:1">
      <c r="A1943" s="155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",SOURCE!$R$2-LEN(SOURCE!F1943)+2), "")&amp;"("&amp;
      SUBSTITUTE(TEXT(SOURCE!G1943,"??0"),"  ","")&amp;" &lt;&lt; TAM_MAX_BITS) |"&amp; IF(SOURCE!$S$2-3 &gt;= 0, REPT(" ",SOURCE!$S$2-5+4+1-1-LEN(SUBSTITUTE(SUBSTITUTE(TEXT(SOURCE!H1943,"????0"),"  ","")," ",""))), "")&amp;
      SUBSTITUTE(SUBSTITUTE(TEXT(SOURCE!H1943,"????0"),"  ","")," ","")&amp;","&amp; IF(SOURCE!$T$2-3 &gt;= 0, REPT(" ",SOURCE!$T$2-3-5), "")&amp;
      SOURCE!I1943&amp;" | "&amp; IF(SOURCE!$U$2-LEN(SOURCE!I1943) &gt;= 0, REPT(" ",SOURCE!$U$2-LEN(SOURCE!I1943)), "")&amp;
      SOURCE!J1943&amp;      IF(SOURCE!$V$2-LEN(SOURCE!J1943) &gt;= 0, REPT(" ",SOURCE!$V$2-LEN(SOURCE!J1943)), "")&amp;
  " | "&amp; SOURCE!K1943&amp;      IF(SOURCE!$X$2-LEN(SOURCE!K1943) &gt;= 0, REPT(" ",SOURCE!$X$2-LEN(SOURCE!K1943)), "")&amp;
      "},"&amp;IF(SOURCE!L1943&lt;&gt;"",""&amp;SOURCE!L1943,"")
 )
)
)</f>
        <v>/* 1894 */  { itemToBeCoded,                NOPARAM,                     "I",                                           STD_SIGMA "+NRM",                              (0 &lt;&lt; TAM_MAX_BITS) |     0, CAT_MENU | SLS_UNCHANGED | US_UNCHANGED},</v>
      </c>
    </row>
    <row r="1944" spans="1:1">
      <c r="A1944" s="155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",SOURCE!$R$2-LEN(SOURCE!F1944)+2), "")&amp;"("&amp;
      SUBSTITUTE(TEXT(SOURCE!G1944,"??0"),"  ","")&amp;" &lt;&lt; TAM_MAX_BITS) |"&amp; IF(SOURCE!$S$2-3 &gt;= 0, REPT(" ",SOURCE!$S$2-5+4+1-1-LEN(SUBSTITUTE(SUBSTITUTE(TEXT(SOURCE!H1944,"????0"),"  ","")," ",""))), "")&amp;
      SUBSTITUTE(SUBSTITUTE(TEXT(SOURCE!H1944,"????0"),"  ","")," ","")&amp;","&amp; IF(SOURCE!$T$2-3 &gt;= 0, REPT(" ",SOURCE!$T$2-3-5), "")&amp;
      SOURCE!I1944&amp;" | "&amp; IF(SOURCE!$U$2-LEN(SOURCE!I1944) &gt;= 0, REPT(" ",SOURCE!$U$2-LEN(SOURCE!I1944)), "")&amp;
      SOURCE!J1944&amp;      IF(SOURCE!$V$2-LEN(SOURCE!J1944) &gt;= 0, REPT(" ",SOURCE!$V$2-LEN(SOURCE!J1944)), "")&amp;
  " | "&amp; SOURCE!K1944&amp;      IF(SOURCE!$X$2-LEN(SOURCE!K1944) &gt;= 0, REPT(" ",SOURCE!$X$2-LEN(SOURCE!K1944)), "")&amp;
      "},"&amp;IF(SOURCE!L1944&lt;&gt;"",""&amp;SOURCE!L1944,"")
 )
)
)</f>
        <v>/* 1895 */  { itemToBeCoded,                NOPARAM,                     "HOME",                                        "HOME",                                        (0 &lt;&lt; TAM_MAX_BITS) |     0, CAT_MENU | SLS_UNCHANGED | US_UNCHANGED},//JM HOME</v>
      </c>
    </row>
    <row r="1945" spans="1:1">
      <c r="A1945" s="155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",SOURCE!$R$2-LEN(SOURCE!F1945)+2), "")&amp;"("&amp;
      SUBSTITUTE(TEXT(SOURCE!G1945,"??0"),"  ","")&amp;" &lt;&lt; TAM_MAX_BITS) |"&amp; IF(SOURCE!$S$2-3 &gt;= 0, REPT(" ",SOURCE!$S$2-5+4+1-1-LEN(SUBSTITUTE(SUBSTITUTE(TEXT(SOURCE!H1945,"????0"),"  ","")," ",""))), "")&amp;
      SUBSTITUTE(SUBSTITUTE(TEXT(SOURCE!H1945,"????0"),"  ","")," ","")&amp;","&amp; IF(SOURCE!$T$2-3 &gt;= 0, REPT(" ",SOURCE!$T$2-3-5), "")&amp;
      SOURCE!I1945&amp;" | "&amp; IF(SOURCE!$U$2-LEN(SOURCE!I1945) &gt;= 0, REPT(" ",SOURCE!$U$2-LEN(SOURCE!I1945)), "")&amp;
      SOURCE!J1945&amp;      IF(SOURCE!$V$2-LEN(SOURCE!J1945) &gt;= 0, REPT(" ",SOURCE!$V$2-LEN(SOURCE!J1945)), "")&amp;
  " | "&amp; SOURCE!K1945&amp;      IF(SOURCE!$X$2-LEN(SOURCE!K1945) &gt;= 0, REPT(" ",SOURCE!$X$2-LEN(SOURCE!K1945)), "")&amp;
      "},"&amp;IF(SOURCE!L1945&lt;&gt;"",""&amp;SOURCE!L1945,"")
 )
)
)</f>
        <v>/* 1896 */  { itemToBeCoded,                NOPARAM,                     "ALPHA",                                       "ALPHA",                                       (0 &lt;&lt; TAM_MAX_BITS) |     0, CAT_MENU | SLS_UNCHANGED | US_UNCHANGED},//JM ALPHA</v>
      </c>
    </row>
    <row r="1946" spans="1:1">
      <c r="A1946" s="155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",SOURCE!$R$2-LEN(SOURCE!F1946)+2), "")&amp;"("&amp;
      SUBSTITUTE(TEXT(SOURCE!G1946,"??0"),"  ","")&amp;" &lt;&lt; TAM_MAX_BITS) |"&amp; IF(SOURCE!$S$2-3 &gt;= 0, REPT(" ",SOURCE!$S$2-5+4+1-1-LEN(SUBSTITUTE(SUBSTITUTE(TEXT(SOURCE!H1946,"????0"),"  ","")," ",""))), "")&amp;
      SUBSTITUTE(SUBSTITUTE(TEXT(SOURCE!H1946,"????0"),"  ","")," ","")&amp;","&amp; IF(SOURCE!$T$2-3 &gt;= 0, REPT(" ",SOURCE!$T$2-3-5), "")&amp;
      SOURCE!I1946&amp;" | "&amp; IF(SOURCE!$U$2-LEN(SOURCE!I1946) &gt;= 0, REPT(" ",SOURCE!$U$2-LEN(SOURCE!I1946)), "")&amp;
      SOURCE!J1946&amp;      IF(SOURCE!$V$2-LEN(SOURCE!J1946) &gt;= 0, REPT(" ",SOURCE!$V$2-LEN(SOURCE!J1946)), "")&amp;
  " | "&amp; SOURCE!K1946&amp;      IF(SOURCE!$X$2-LEN(SOURCE!K1946) &gt;= 0, REPT(" ",SOURCE!$X$2-LEN(SOURCE!K1946)), "")&amp;
      "},"&amp;IF(SOURCE!L1946&lt;&gt;"",""&amp;SOURCE!L1946,"")
 )
)
)</f>
        <v>/* 1897 */  { itemToBeCoded,                NOPARAM,                     "BASE",                                        "BASE",                                        (0 &lt;&lt; TAM_MAX_BITS) |     0, CAT_MENU | SLS_UNCHANGED | US_UNCHANGED},//JM BASE</v>
      </c>
    </row>
    <row r="1947" spans="1:1">
      <c r="A1947" s="155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",SOURCE!$R$2-LEN(SOURCE!F1947)+2), "")&amp;"("&amp;
      SUBSTITUTE(TEXT(SOURCE!G1947,"??0"),"  ","")&amp;" &lt;&lt; TAM_MAX_BITS) |"&amp; IF(SOURCE!$S$2-3 &gt;= 0, REPT(" ",SOURCE!$S$2-5+4+1-1-LEN(SUBSTITUTE(SUBSTITUTE(TEXT(SOURCE!H1947,"????0"),"  ","")," ",""))), "")&amp;
      SUBSTITUTE(SUBSTITUTE(TEXT(SOURCE!H1947,"????0"),"  ","")," ","")&amp;","&amp; IF(SOURCE!$T$2-3 &gt;= 0, REPT(" ",SOURCE!$T$2-3-5), "")&amp;
      SOURCE!I1947&amp;" | "&amp; IF(SOURCE!$U$2-LEN(SOURCE!I1947) &gt;= 0, REPT(" ",SOURCE!$U$2-LEN(SOURCE!I1947)), "")&amp;
      SOURCE!J1947&amp;      IF(SOURCE!$V$2-LEN(SOURCE!J1947) &gt;= 0, REPT(" ",SOURCE!$V$2-LEN(SOURCE!J1947)), "")&amp;
  " | "&amp; SOURCE!K1947&amp;      IF(SOURCE!$X$2-LEN(SOURCE!K1947) &gt;= 0, REPT(" ",SOURCE!$X$2-LEN(SOURCE!K1947)), "")&amp;
      "},"&amp;IF(SOURCE!L1947&lt;&gt;"",""&amp;SOURCE!L1947,"")
 )
)
)</f>
        <v>/* 1898 */  { itemToBeCoded,                NOPARAM,                     "XEQM",                                        "XEQM",                                        (0 &lt;&lt; TAM_MAX_BITS) |     0, CAT_MENU | SLS_UNCHANGED | US_UNCHANGED},</v>
      </c>
    </row>
    <row r="1948" spans="1:1">
      <c r="A1948" s="155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",SOURCE!$R$2-LEN(SOURCE!F1948)+2), "")&amp;"("&amp;
      SUBSTITUTE(TEXT(SOURCE!G1948,"??0"),"  ","")&amp;" &lt;&lt; TAM_MAX_BITS) |"&amp; IF(SOURCE!$S$2-3 &gt;= 0, REPT(" ",SOURCE!$S$2-5+4+1-1-LEN(SUBSTITUTE(SUBSTITUTE(TEXT(SOURCE!H1948,"????0"),"  ","")," ",""))), "")&amp;
      SUBSTITUTE(SUBSTITUTE(TEXT(SOURCE!H1948,"????0"),"  ","")," ","")&amp;","&amp; IF(SOURCE!$T$2-3 &gt;= 0, REPT(" ",SOURCE!$T$2-3-5), "")&amp;
      SOURCE!I1948&amp;" | "&amp; IF(SOURCE!$U$2-LEN(SOURCE!I1948) &gt;= 0, REPT(" ",SOURCE!$U$2-LEN(SOURCE!I1948)), "")&amp;
      SOURCE!J1948&amp;      IF(SOURCE!$V$2-LEN(SOURCE!J1948) &gt;= 0, REPT(" ",SOURCE!$V$2-LEN(SOURCE!J1948)), "")&amp;
  " | "&amp; SOURCE!K1948&amp;      IF(SOURCE!$X$2-LEN(SOURCE!K1948) &gt;= 0, REPT(" ",SOURCE!$X$2-LEN(SOURCE!K1948)), "")&amp;
      "},"&amp;IF(SOURCE!L1948&lt;&gt;"",""&amp;SOURCE!L1948,"")
 )
)
)</f>
        <v>/* 1899 */  { itemToBeCoded,                NOPARAM,                     "ELEC.ENG",                                    "ELEC",                                        (0 &lt;&lt; TAM_MAX_BITS) |     0, CAT_MENU | SLS_UNCHANGED | US_ENABLED  },//JM EE</v>
      </c>
    </row>
    <row r="1949" spans="1:1">
      <c r="A1949" s="155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",SOURCE!$R$2-LEN(SOURCE!F1949)+2), "")&amp;"("&amp;
      SUBSTITUTE(TEXT(SOURCE!G1949,"??0"),"  ","")&amp;" &lt;&lt; TAM_MAX_BITS) |"&amp; IF(SOURCE!$S$2-3 &gt;= 0, REPT(" ",SOURCE!$S$2-5+4+1-1-LEN(SUBSTITUTE(SUBSTITUTE(TEXT(SOURCE!H1949,"????0"),"  ","")," ",""))), "")&amp;
      SUBSTITUTE(SUBSTITUTE(TEXT(SOURCE!H1949,"????0"),"  ","")," ","")&amp;","&amp; IF(SOURCE!$T$2-3 &gt;= 0, REPT(" ",SOURCE!$T$2-3-5), "")&amp;
      SOURCE!I1949&amp;" | "&amp; IF(SOURCE!$U$2-LEN(SOURCE!I1949) &gt;= 0, REPT(" ",SOURCE!$U$2-LEN(SOURCE!I1949)), "")&amp;
      SOURCE!J1949&amp;      IF(SOURCE!$V$2-LEN(SOURCE!J1949) &gt;= 0, REPT(" ",SOURCE!$V$2-LEN(SOURCE!J1949)), "")&amp;
  " | "&amp; SOURCE!K1949&amp;      IF(SOURCE!$X$2-LEN(SOURCE!K1949) &gt;= 0, REPT(" ",SOURCE!$X$2-LEN(SOURCE!K1949)), "")&amp;
      "},"&amp;IF(SOURCE!L1949&lt;&gt;"",""&amp;SOURCE!L1949,"")
 )
)
)</f>
        <v>/* 1900 */  { fnT_ARROW,                    ITM_T_UP_ARROW,              "",                                            STD_UP_ARROW,                                  (0 &lt;&lt; TAM_MAX_BITS) |     0, CAT_NONE | SLS_UNCHANGED | US_UNCHANGED},</v>
      </c>
    </row>
    <row r="1950" spans="1:1">
      <c r="A1950" s="155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",SOURCE!$R$2-LEN(SOURCE!F1950)+2), "")&amp;"("&amp;
      SUBSTITUTE(TEXT(SOURCE!G1950,"??0"),"  ","")&amp;" &lt;&lt; TAM_MAX_BITS) |"&amp; IF(SOURCE!$S$2-3 &gt;= 0, REPT(" ",SOURCE!$S$2-5+4+1-1-LEN(SUBSTITUTE(SUBSTITUTE(TEXT(SOURCE!H1950,"????0"),"  ","")," ",""))), "")&amp;
      SUBSTITUTE(SUBSTITUTE(TEXT(SOURCE!H1950,"????0"),"  ","")," ","")&amp;","&amp; IF(SOURCE!$T$2-3 &gt;= 0, REPT(" ",SOURCE!$T$2-3-5), "")&amp;
      SOURCE!I1950&amp;" | "&amp; IF(SOURCE!$U$2-LEN(SOURCE!I1950) &gt;= 0, REPT(" ",SOURCE!$U$2-LEN(SOURCE!I1950)), "")&amp;
      SOURCE!J1950&amp;      IF(SOURCE!$V$2-LEN(SOURCE!J1950) &gt;= 0, REPT(" ",SOURCE!$V$2-LEN(SOURCE!J1950)), "")&amp;
  " | "&amp; SOURCE!K1950&amp;      IF(SOURCE!$X$2-LEN(SOURCE!K1950) &gt;= 0, REPT(" ",SOURCE!$X$2-LEN(SOURCE!K1950)), "")&amp;
      "},"&amp;IF(SOURCE!L1950&lt;&gt;"",""&amp;SOURCE!L1950,"")
 )
)
)</f>
        <v>/* 1901 */  { itemToBeCoded,                NOPARAM,                     "KEYS",                                        "KEYS",                                        (0 &lt;&lt; TAM_MAX_BITS) |     0, CAT_MENU | SLS_UNCHANGED | US_UNCHANGED},</v>
      </c>
    </row>
    <row r="1951" spans="1:1">
      <c r="A1951" s="155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",SOURCE!$R$2-LEN(SOURCE!F1951)+2), "")&amp;"("&amp;
      SUBSTITUTE(TEXT(SOURCE!G1951,"??0"),"  ","")&amp;" &lt;&lt; TAM_MAX_BITS) |"&amp; IF(SOURCE!$S$2-3 &gt;= 0, REPT(" ",SOURCE!$S$2-5+4+1-1-LEN(SUBSTITUTE(SUBSTITUTE(TEXT(SOURCE!H1951,"????0"),"  ","")," ",""))), "")&amp;
      SUBSTITUTE(SUBSTITUTE(TEXT(SOURCE!H1951,"????0"),"  ","")," ","")&amp;","&amp; IF(SOURCE!$T$2-3 &gt;= 0, REPT(" ",SOURCE!$T$2-3-5), "")&amp;
      SOURCE!I1951&amp;" | "&amp; IF(SOURCE!$U$2-LEN(SOURCE!I1951) &gt;= 0, REPT(" ",SOURCE!$U$2-LEN(SOURCE!I1951)), "")&amp;
      SOURCE!J1951&amp;      IF(SOURCE!$V$2-LEN(SOURCE!J1951) &gt;= 0, REPT(" ",SOURCE!$V$2-LEN(SOURCE!J1951)), "")&amp;
  " | "&amp; SOURCE!K1951&amp;      IF(SOURCE!$X$2-LEN(SOURCE!K1951) &gt;= 0, REPT(" ",SOURCE!$X$2-LEN(SOURCE!K1951)), "")&amp;
      "},"&amp;IF(SOURCE!L1951&lt;&gt;"",""&amp;SOURCE!L1951,"")
 )
)
)</f>
        <v>/* 1902 */  { fnT_ARROW,                    ITM_T_DOWN_ARROW,            "",                                            STD_DOWN_ARROW,                                (0 &lt;&lt; TAM_MAX_BITS) |     0, CAT_NONE | SLS_UNCHANGED | US_UNCHANGED},</v>
      </c>
    </row>
    <row r="1952" spans="1:1">
      <c r="A1952" s="155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",SOURCE!$R$2-LEN(SOURCE!F1952)+2), "")&amp;"("&amp;
      SUBSTITUTE(TEXT(SOURCE!G1952,"??0"),"  ","")&amp;" &lt;&lt; TAM_MAX_BITS) |"&amp; IF(SOURCE!$S$2-3 &gt;= 0, REPT(" ",SOURCE!$S$2-5+4+1-1-LEN(SUBSTITUTE(SUBSTITUTE(TEXT(SOURCE!H1952,"????0"),"  ","")," ",""))), "")&amp;
      SUBSTITUTE(SUBSTITUTE(TEXT(SOURCE!H1952,"????0"),"  ","")," ","")&amp;","&amp; IF(SOURCE!$T$2-3 &gt;= 0, REPT(" ",SOURCE!$T$2-3-5), "")&amp;
      SOURCE!I1952&amp;" | "&amp; IF(SOURCE!$U$2-LEN(SOURCE!I1952) &gt;= 0, REPT(" ",SOURCE!$U$2-LEN(SOURCE!I1952)), "")&amp;
      SOURCE!J1952&amp;      IF(SOURCE!$V$2-LEN(SOURCE!J1952) &gt;= 0, REPT(" ",SOURCE!$V$2-LEN(SOURCE!J1952)), "")&amp;
  " | "&amp; SOURCE!K1952&amp;      IF(SOURCE!$X$2-LEN(SOURCE!K1952) &gt;= 0, REPT(" ",SOURCE!$X$2-LEN(SOURCE!K1952)), "")&amp;
      "},"&amp;IF(SOURCE!L1952&lt;&gt;"",""&amp;SOURCE!L1952,"")
 )
)
)</f>
        <v>/* 1903 */  { fnT_ARROW,                    ITM_T_HOME,                  "",                                            "HOME",                                        (0 &lt;&lt; TAM_MAX_BITS) |     0, CAT_NONE | SLS_UNCHANGED | US_UNCHANGED},</v>
      </c>
    </row>
    <row r="1953" spans="1:1">
      <c r="A1953" s="155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",SOURCE!$R$2-LEN(SOURCE!F1953)+2), "")&amp;"("&amp;
      SUBSTITUTE(TEXT(SOURCE!G1953,"??0"),"  ","")&amp;" &lt;&lt; TAM_MAX_BITS) |"&amp; IF(SOURCE!$S$2-3 &gt;= 0, REPT(" ",SOURCE!$S$2-5+4+1-1-LEN(SUBSTITUTE(SUBSTITUTE(TEXT(SOURCE!H1953,"????0"),"  ","")," ",""))), "")&amp;
      SUBSTITUTE(SUBSTITUTE(TEXT(SOURCE!H1953,"????0"),"  ","")," ","")&amp;","&amp; IF(SOURCE!$T$2-3 &gt;= 0, REPT(" ",SOURCE!$T$2-3-5), "")&amp;
      SOURCE!I1953&amp;" | "&amp; IF(SOURCE!$U$2-LEN(SOURCE!I1953) &gt;= 0, REPT(" ",SOURCE!$U$2-LEN(SOURCE!I1953)), "")&amp;
      SOURCE!J1953&amp;      IF(SOURCE!$V$2-LEN(SOURCE!J1953) &gt;= 0, REPT(" ",SOURCE!$V$2-LEN(SOURCE!J1953)), "")&amp;
  " | "&amp; SOURCE!K1953&amp;      IF(SOURCE!$X$2-LEN(SOURCE!K1953) &gt;= 0, REPT(" ",SOURCE!$X$2-LEN(SOURCE!K1953)), "")&amp;
      "},"&amp;IF(SOURCE!L1953&lt;&gt;"",""&amp;SOURCE!L1953,"")
 )
)
)</f>
        <v>/* 1904 */  { fnT_ARROW,                    ITM_T_END,                   "",                                            "END",                                         (0 &lt;&lt; TAM_MAX_BITS) |     0, CAT_NONE | SLS_UNCHANGED | US_UNCHANGED},</v>
      </c>
    </row>
    <row r="1954" spans="1:1">
      <c r="A1954" s="155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",SOURCE!$R$2-LEN(SOURCE!F1954)+2), "")&amp;"("&amp;
      SUBSTITUTE(TEXT(SOURCE!G1954,"??0"),"  ","")&amp;" &lt;&lt; TAM_MAX_BITS) |"&amp; IF(SOURCE!$S$2-3 &gt;= 0, REPT(" ",SOURCE!$S$2-5+4+1-1-LEN(SUBSTITUTE(SUBSTITUTE(TEXT(SOURCE!H1954,"????0"),"  ","")," ",""))), "")&amp;
      SUBSTITUTE(SUBSTITUTE(TEXT(SOURCE!H1954,"????0"),"  ","")," ","")&amp;","&amp; IF(SOURCE!$T$2-3 &gt;= 0, REPT(" ",SOURCE!$T$2-3-5), "")&amp;
      SOURCE!I1954&amp;" | "&amp; IF(SOURCE!$U$2-LEN(SOURCE!I1954) &gt;= 0, REPT(" ",SOURCE!$U$2-LEN(SOURCE!I1954)), "")&amp;
      SOURCE!J1954&amp;      IF(SOURCE!$V$2-LEN(SOURCE!J1954) &gt;= 0, REPT(" ",SOURCE!$V$2-LEN(SOURCE!J1954)), "")&amp;
  " | "&amp; SOURCE!K1954&amp;      IF(SOURCE!$X$2-LEN(SOURCE!K1954) &gt;= 0, REPT(" ",SOURCE!$X$2-LEN(SOURCE!K1954)), "")&amp;
      "},"&amp;IF(SOURCE!L1954&lt;&gt;"",""&amp;SOURCE!L1954,"")
 )
)
)</f>
        <v>/* 1905 */  { fnJM,                         46,                          "",                                            "zyx" STD_RIGHT_ARROW "M",                     (0 &lt;&lt; TAM_MAX_BITS) |     0, CAT_NONE | SLS_UNCHANGED | US_UNCHANGED},</v>
      </c>
    </row>
    <row r="1955" spans="1:1">
      <c r="A1955" s="155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",SOURCE!$R$2-LEN(SOURCE!F1955)+2), "")&amp;"("&amp;
      SUBSTITUTE(TEXT(SOURCE!G1955,"??0"),"  ","")&amp;" &lt;&lt; TAM_MAX_BITS) |"&amp; IF(SOURCE!$S$2-3 &gt;= 0, REPT(" ",SOURCE!$S$2-5+4+1-1-LEN(SUBSTITUTE(SUBSTITUTE(TEXT(SOURCE!H1955,"????0"),"  ","")," ",""))), "")&amp;
      SUBSTITUTE(SUBSTITUTE(TEXT(SOURCE!H1955,"????0"),"  ","")," ","")&amp;","&amp; IF(SOURCE!$T$2-3 &gt;= 0, REPT(" ",SOURCE!$T$2-3-5), "")&amp;
      SOURCE!I1955&amp;" | "&amp; IF(SOURCE!$U$2-LEN(SOURCE!I1955) &gt;= 0, REPT(" ",SOURCE!$U$2-LEN(SOURCE!I1955)), "")&amp;
      SOURCE!J1955&amp;      IF(SOURCE!$V$2-LEN(SOURCE!J1955) &gt;= 0, REPT(" ",SOURCE!$V$2-LEN(SOURCE!J1955)), "")&amp;
  " | "&amp; SOURCE!K1955&amp;      IF(SOURCE!$X$2-LEN(SOURCE!K1955) &gt;= 0, REPT(" ",SOURCE!$X$2-LEN(SOURCE!K1955)), "")&amp;
      "},"&amp;IF(SOURCE!L1955&lt;&gt;"",""&amp;SOURCE!L1955,"")
 )
)
)</f>
        <v>/* 1906 */  { itemToBeCoded,                NOPARAM,                     "T.EDIT",                                      "T.EDIT",                                      (0 &lt;&lt; TAM_MAX_BITS) |     0, CAT_MENU | SLS_ENABLED   | US_UNCHANGED},</v>
      </c>
    </row>
    <row r="1956" spans="1:1">
      <c r="A1956" s="155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",SOURCE!$R$2-LEN(SOURCE!F1956)+2), "")&amp;"("&amp;
      SUBSTITUTE(TEXT(SOURCE!G1956,"??0"),"  ","")&amp;" &lt;&lt; TAM_MAX_BITS) |"&amp; IF(SOURCE!$S$2-3 &gt;= 0, REPT(" ",SOURCE!$S$2-5+4+1-1-LEN(SUBSTITUTE(SUBSTITUTE(TEXT(SOURCE!H1956,"????0"),"  ","")," ",""))), "")&amp;
      SUBSTITUTE(SUBSTITUTE(TEXT(SOURCE!H1956,"????0"),"  ","")," ","")&amp;","&amp; IF(SOURCE!$T$2-3 &gt;= 0, REPT(" ",SOURCE!$T$2-3-5), "")&amp;
      SOURCE!I1956&amp;" | "&amp; IF(SOURCE!$U$2-LEN(SOURCE!I1956) &gt;= 0, REPT(" ",SOURCE!$U$2-LEN(SOURCE!I1956)), "")&amp;
      SOURCE!J1956&amp;      IF(SOURCE!$V$2-LEN(SOURCE!J1956) &gt;= 0, REPT(" ",SOURCE!$V$2-LEN(SOURCE!J1956)), "")&amp;
  " | "&amp; SOURCE!K1956&amp;      IF(SOURCE!$X$2-LEN(SOURCE!K1956) &gt;= 0, REPT(" ",SOURCE!$X$2-LEN(SOURCE!K1956)), "")&amp;
      "},"&amp;IF(SOURCE!L1956&lt;&gt;"",""&amp;SOURCE!L1956,"")
 )
)
)</f>
        <v>/* 1907 */  { itemToBeCoded,                NOPARAM,                     "XXEQ",                                        "XXEQ",                                        (0 &lt;&lt; TAM_MAX_BITS) |     0, CAT_MENU | SLS_ENABLED   | US_UNCHANGED},</v>
      </c>
    </row>
    <row r="1957" spans="1:1">
      <c r="A1957" s="155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",SOURCE!$R$2-LEN(SOURCE!F1957)+2), "")&amp;"("&amp;
      SUBSTITUTE(TEXT(SOURCE!G1957,"??0"),"  ","")&amp;" &lt;&lt; TAM_MAX_BITS) |"&amp; IF(SOURCE!$S$2-3 &gt;= 0, REPT(" ",SOURCE!$S$2-5+4+1-1-LEN(SUBSTITUTE(SUBSTITUTE(TEXT(SOURCE!H1957,"????0"),"  ","")," ",""))), "")&amp;
      SUBSTITUTE(SUBSTITUTE(TEXT(SOURCE!H1957,"????0"),"  ","")," ","")&amp;","&amp; IF(SOURCE!$T$2-3 &gt;= 0, REPT(" ",SOURCE!$T$2-3-5), "")&amp;
      SOURCE!I1957&amp;" | "&amp; IF(SOURCE!$U$2-LEN(SOURCE!I1957) &gt;= 0, REPT(" ",SOURCE!$U$2-LEN(SOURCE!I1957)), "")&amp;
      SOURCE!J1957&amp;      IF(SOURCE!$V$2-LEN(SOURCE!J1957) &gt;= 0, REPT(" ",SOURCE!$V$2-LEN(SOURCE!J1957)), "")&amp;
  " | "&amp; SOURCE!K1957&amp;      IF(SOURCE!$X$2-LEN(SOURCE!K1957) &gt;= 0, REPT(" ",SOURCE!$X$2-LEN(SOURCE!K1957)), "")&amp;
      "},"&amp;IF(SOURCE!L1957&lt;&gt;"",""&amp;SOURCE!L1957,"")
 )
)
)</f>
        <v>/* 1908 */  { fnRange,                      NOPARAM,                     "",                                            "RNG",                                         (0 &lt;&lt; TAM_MAX_BITS) |     0, CAT_NONE | SLS_ENABLED   | US_ENABLED  },</v>
      </c>
    </row>
    <row r="1958" spans="1:1">
      <c r="A1958" s="155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",SOURCE!$R$2-LEN(SOURCE!F1958)+2), "")&amp;"("&amp;
      SUBSTITUTE(TEXT(SOURCE!G1958,"??0"),"  ","")&amp;" &lt;&lt; TAM_MAX_BITS) |"&amp; IF(SOURCE!$S$2-3 &gt;= 0, REPT(" ",SOURCE!$S$2-5+4+1-1-LEN(SUBSTITUTE(SUBSTITUTE(TEXT(SOURCE!H1958,"????0"),"  ","")," ",""))), "")&amp;
      SUBSTITUTE(SUBSTITUTE(TEXT(SOURCE!H1958,"????0"),"  ","")," ","")&amp;","&amp; IF(SOURCE!$T$2-3 &gt;= 0, REPT(" ",SOURCE!$T$2-3-5), "")&amp;
      SOURCE!I1958&amp;" | "&amp; IF(SOURCE!$U$2-LEN(SOURCE!I1958) &gt;= 0, REPT(" ",SOURCE!$U$2-LEN(SOURCE!I1958)), "")&amp;
      SOURCE!J1958&amp;      IF(SOURCE!$V$2-LEN(SOURCE!J1958) &gt;= 0, REPT(" ",SOURCE!$V$2-LEN(SOURCE!J1958)), "")&amp;
  " | "&amp; SOURCE!K1958&amp;      IF(SOURCE!$X$2-LEN(SOURCE!K1958) &gt;= 0, REPT(" ",SOURCE!$X$2-LEN(SOURCE!K1958)), "")&amp;
      "},"&amp;IF(SOURCE!L1958&lt;&gt;"",""&amp;SOURCE!L1958,"")
 )
)
)</f>
        <v>/* 1909 */  { flagBrowser,                  0,                           "FLAGS.V",                                     "FLGS",                                        (0 &lt;&lt; TAM_MAX_BITS) |     0, CAT_FNCT | SLS_ENABLED   | US_UNCHANGED},//JM Changed STATUS</v>
      </c>
    </row>
    <row r="1959" spans="1:1">
      <c r="A1959" s="155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",SOURCE!$R$2-LEN(SOURCE!F1959)+2), "")&amp;"("&amp;
      SUBSTITUTE(TEXT(SOURCE!G1959,"??0"),"  ","")&amp;" &lt;&lt; TAM_MAX_BITS) |"&amp; IF(SOURCE!$S$2-3 &gt;= 0, REPT(" ",SOURCE!$S$2-5+4+1-1-LEN(SUBSTITUTE(SUBSTITUTE(TEXT(SOURCE!H1959,"????0"),"  ","")," ",""))), "")&amp;
      SUBSTITUTE(SUBSTITUTE(TEXT(SOURCE!H1959,"????0"),"  ","")," ","")&amp;","&amp; IF(SOURCE!$T$2-3 &gt;= 0, REPT(" ",SOURCE!$T$2-3-5), "")&amp;
      SOURCE!I1959&amp;" | "&amp; IF(SOURCE!$U$2-LEN(SOURCE!I1959) &gt;= 0, REPT(" ",SOURCE!$U$2-LEN(SOURCE!I1959)), "")&amp;
      SOURCE!J1959&amp;      IF(SOURCE!$V$2-LEN(SOURCE!J1959) &gt;= 0, REPT(" ",SOURCE!$V$2-LEN(SOURCE!J1959)), "")&amp;
  " | "&amp; SOURCE!K1959&amp;      IF(SOURCE!$X$2-LEN(SOURCE!K1959) &gt;= 0, REPT(" ",SOURCE!$X$2-LEN(SOURCE!K1959)), "")&amp;
      "},"&amp;IF(SOURCE!L1959&lt;&gt;"",""&amp;SOURCE!L1959,"")
 )
)
)</f>
        <v>/* 1910 */  { fnSetSetJM,                   CU_I,                        "",                                            "CPXi",                                        (0 &lt;&lt; TAM_MAX_BITS) |     0, CAT_NONE | SLS_UNCHANGED | US_UNCHANGED},</v>
      </c>
    </row>
    <row r="1960" spans="1:1">
      <c r="A1960" s="155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",SOURCE!$R$2-LEN(SOURCE!F1960)+2), "")&amp;"("&amp;
      SUBSTITUTE(TEXT(SOURCE!G1960,"??0"),"  ","")&amp;" &lt;&lt; TAM_MAX_BITS) |"&amp; IF(SOURCE!$S$2-3 &gt;= 0, REPT(" ",SOURCE!$S$2-5+4+1-1-LEN(SUBSTITUTE(SUBSTITUTE(TEXT(SOURCE!H1960,"????0"),"  ","")," ",""))), "")&amp;
      SUBSTITUTE(SUBSTITUTE(TEXT(SOURCE!H1960,"????0"),"  ","")," ","")&amp;","&amp; IF(SOURCE!$T$2-3 &gt;= 0, REPT(" ",SOURCE!$T$2-3-5), "")&amp;
      SOURCE!I1960&amp;" | "&amp; IF(SOURCE!$U$2-LEN(SOURCE!I1960) &gt;= 0, REPT(" ",SOURCE!$U$2-LEN(SOURCE!I1960)), "")&amp;
      SOURCE!J1960&amp;      IF(SOURCE!$V$2-LEN(SOURCE!J1960) &gt;= 0, REPT(" ",SOURCE!$V$2-LEN(SOURCE!J1960)), "")&amp;
  " | "&amp; SOURCE!K1960&amp;      IF(SOURCE!$X$2-LEN(SOURCE!K1960) &gt;= 0, REPT(" ",SOURCE!$X$2-LEN(SOURCE!K1960)), "")&amp;
      "},"&amp;IF(SOURCE!L1960&lt;&gt;"",""&amp;SOURCE!L1960,"")
 )
)
)</f>
        <v>/* 1911 */  { fnSetSetJM,                   CU_J,                        "",                                            "CPXj",                                        (0 &lt;&lt; TAM_MAX_BITS) |     0, CAT_NONE | SLS_UNCHANGED | US_UNCHANGED},</v>
      </c>
    </row>
    <row r="1961" spans="1:1">
      <c r="A1961" s="155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",SOURCE!$R$2-LEN(SOURCE!F1961)+2), "")&amp;"("&amp;
      SUBSTITUTE(TEXT(SOURCE!G1961,"??0"),"  ","")&amp;" &lt;&lt; TAM_MAX_BITS) |"&amp; IF(SOURCE!$S$2-3 &gt;= 0, REPT(" ",SOURCE!$S$2-5+4+1-1-LEN(SUBSTITUTE(SUBSTITUTE(TEXT(SOURCE!H1961,"????0"),"  ","")," ",""))), "")&amp;
      SUBSTITUTE(SUBSTITUTE(TEXT(SOURCE!H1961,"????0"),"  ","")," ","")&amp;","&amp; IF(SOURCE!$T$2-3 &gt;= 0, REPT(" ",SOURCE!$T$2-3-5), "")&amp;
      SOURCE!I1961&amp;" | "&amp; IF(SOURCE!$U$2-LEN(SOURCE!I1961) &gt;= 0, REPT(" ",SOURCE!$U$2-LEN(SOURCE!I1961)), "")&amp;
      SOURCE!J1961&amp;      IF(SOURCE!$V$2-LEN(SOURCE!J1961) &gt;= 0, REPT(" ",SOURCE!$V$2-LEN(SOURCE!J1961)), "")&amp;
  " | "&amp; SOURCE!K1961&amp;      IF(SOURCE!$X$2-LEN(SOURCE!K1961) &gt;= 0, REPT(" ",SOURCE!$X$2-LEN(SOURCE!K1961)), "")&amp;
      "},"&amp;IF(SOURCE!L1961&lt;&gt;"",""&amp;SOURCE!L1961,"")
 )
)
)</f>
        <v>/* 1912 */  { fnSetSetJM,                   SS_4,                        "",                                            "SSIZE4",                                      (0 &lt;&lt; TAM_MAX_BITS) |     0, CAT_NONE | SLS_UNCHANGED | US_UNCHANGED},</v>
      </c>
    </row>
    <row r="1962" spans="1:1">
      <c r="A1962" s="155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",SOURCE!$R$2-LEN(SOURCE!F1962)+2), "")&amp;"("&amp;
      SUBSTITUTE(TEXT(SOURCE!G1962,"??0"),"  ","")&amp;" &lt;&lt; TAM_MAX_BITS) |"&amp; IF(SOURCE!$S$2-3 &gt;= 0, REPT(" ",SOURCE!$S$2-5+4+1-1-LEN(SUBSTITUTE(SUBSTITUTE(TEXT(SOURCE!H1962,"????0"),"  ","")," ",""))), "")&amp;
      SUBSTITUTE(SUBSTITUTE(TEXT(SOURCE!H1962,"????0"),"  ","")," ","")&amp;","&amp; IF(SOURCE!$T$2-3 &gt;= 0, REPT(" ",SOURCE!$T$2-3-5), "")&amp;
      SOURCE!I1962&amp;" | "&amp; IF(SOURCE!$U$2-LEN(SOURCE!I1962) &gt;= 0, REPT(" ",SOURCE!$U$2-LEN(SOURCE!I1962)), "")&amp;
      SOURCE!J1962&amp;      IF(SOURCE!$V$2-LEN(SOURCE!J1962) &gt;= 0, REPT(" ",SOURCE!$V$2-LEN(SOURCE!J1962)), "")&amp;
  " | "&amp; SOURCE!K1962&amp;      IF(SOURCE!$X$2-LEN(SOURCE!K1962) &gt;= 0, REPT(" ",SOURCE!$X$2-LEN(SOURCE!K1962)), "")&amp;
      "},"&amp;IF(SOURCE!L1962&lt;&gt;"",""&amp;SOURCE!L1962,"")
 )
)
)</f>
        <v>/* 1913 */  { fnSetSetJM,                   SS_8,                        "",                                            "SSIZE8",                                      (0 &lt;&lt; TAM_MAX_BITS) |     0, CAT_NONE | SLS_UNCHANGED | US_UNCHANGED},</v>
      </c>
    </row>
    <row r="1963" spans="1:1">
      <c r="A1963" s="155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",SOURCE!$R$2-LEN(SOURCE!F1963)+2), "")&amp;"("&amp;
      SUBSTITUTE(TEXT(SOURCE!G1963,"??0"),"  ","")&amp;" &lt;&lt; TAM_MAX_BITS) |"&amp; IF(SOURCE!$S$2-3 &gt;= 0, REPT(" ",SOURCE!$S$2-5+4+1-1-LEN(SUBSTITUTE(SUBSTITUTE(TEXT(SOURCE!H1963,"????0"),"  ","")," ",""))), "")&amp;
      SUBSTITUTE(SUBSTITUTE(TEXT(SOURCE!H1963,"????0"),"  ","")," ","")&amp;","&amp; IF(SOURCE!$T$2-3 &gt;= 0, REPT(" ",SOURCE!$T$2-3-5), "")&amp;
      SOURCE!I1963&amp;" | "&amp; IF(SOURCE!$U$2-LEN(SOURCE!I1963) &gt;= 0, REPT(" ",SOURCE!$U$2-LEN(SOURCE!I1963)), "")&amp;
      SOURCE!J1963&amp;      IF(SOURCE!$V$2-LEN(SOURCE!J1963) &gt;= 0, REPT(" ",SOURCE!$V$2-LEN(SOURCE!J1963)), "")&amp;
  " | "&amp; SOURCE!K1963&amp;      IF(SOURCE!$X$2-LEN(SOURCE!K1963) &gt;= 0, REPT(" ",SOURCE!$X$2-LEN(SOURCE!K1963)), "")&amp;
      "},"&amp;IF(SOURCE!L1963&lt;&gt;"",""&amp;SOURCE!L1963,"")
 )
)
)</f>
        <v>/* 1914 */  { fnSetSetJM,                   JC_BSR,                      "",                                            "SPCRES",                                      (0 &lt;&lt; TAM_MAX_BITS) |     0, CAT_NONE | SLS_UNCHANGED | US_UNCHANGED},</v>
      </c>
    </row>
    <row r="1964" spans="1:1">
      <c r="A1964" s="155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",SOURCE!$R$2-LEN(SOURCE!F1964)+2), "")&amp;"("&amp;
      SUBSTITUTE(TEXT(SOURCE!G1964,"??0"),"  ","")&amp;" &lt;&lt; TAM_MAX_BITS) |"&amp; IF(SOURCE!$S$2-3 &gt;= 0, REPT(" ",SOURCE!$S$2-5+4+1-1-LEN(SUBSTITUTE(SUBSTITUTE(TEXT(SOURCE!H1964,"????0"),"  ","")," ",""))), "")&amp;
      SUBSTITUTE(SUBSTITUTE(TEXT(SOURCE!H1964,"????0"),"  ","")," ","")&amp;","&amp; IF(SOURCE!$T$2-3 &gt;= 0, REPT(" ",SOURCE!$T$2-3-5), "")&amp;
      SOURCE!I1964&amp;" | "&amp; IF(SOURCE!$U$2-LEN(SOURCE!I1964) &gt;= 0, REPT(" ",SOURCE!$U$2-LEN(SOURCE!I1964)), "")&amp;
      SOURCE!J1964&amp;      IF(SOURCE!$V$2-LEN(SOURCE!J1964) &gt;= 0, REPT(" ",SOURCE!$V$2-LEN(SOURCE!J1964)), "")&amp;
  " | "&amp; SOURCE!K1964&amp;      IF(SOURCE!$X$2-LEN(SOURCE!K1964) &gt;= 0, REPT(" ",SOURCE!$X$2-LEN(SOURCE!K1964)), "")&amp;
      "},"&amp;IF(SOURCE!L1964&lt;&gt;"",""&amp;SOURCE!L1964,"")
 )
)
)</f>
        <v>/* 1915 */  { fnCFGsettings,                NOPARAM,                     "",                                            "CFG",                                         (0 &lt;&lt; TAM_MAX_BITS) |     0, CAT_NONE | SLS_UNCHANGED | US_UNCHANGED},//JM Replacements</v>
      </c>
    </row>
    <row r="1965" spans="1:1">
      <c r="A1965" s="155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",SOURCE!$R$2-LEN(SOURCE!F1965)+2), "")&amp;"("&amp;
      SUBSTITUTE(TEXT(SOURCE!G1965,"??0"),"  ","")&amp;" &lt;&lt; TAM_MAX_BITS) |"&amp; IF(SOURCE!$S$2-3 &gt;= 0, REPT(" ",SOURCE!$S$2-5+4+1-1-LEN(SUBSTITUTE(SUBSTITUTE(TEXT(SOURCE!H1965,"????0"),"  ","")," ",""))), "")&amp;
      SUBSTITUTE(SUBSTITUTE(TEXT(SOURCE!H1965,"????0"),"  ","")," ","")&amp;","&amp; IF(SOURCE!$T$2-3 &gt;= 0, REPT(" ",SOURCE!$T$2-3-5), "")&amp;
      SOURCE!I1965&amp;" | "&amp; IF(SOURCE!$U$2-LEN(SOURCE!I1965) &gt;= 0, REPT(" ",SOURCE!$U$2-LEN(SOURCE!I1965)), "")&amp;
      SOURCE!J1965&amp;      IF(SOURCE!$V$2-LEN(SOURCE!J1965) &gt;= 0, REPT(" ",SOURCE!$V$2-LEN(SOURCE!J1965)), "")&amp;
  " | "&amp; SOURCE!K1965&amp;      IF(SOURCE!$X$2-LEN(SOURCE!K1965) &gt;= 0, REPT(" ",SOURCE!$X$2-LEN(SOURCE!K1965)), "")&amp;
      "},"&amp;IF(SOURCE!L1965&lt;&gt;"",""&amp;SOURCE!L1965,"")
 )
)
)</f>
        <v>/* 1916 */  { fnSetSetJM,                   TF_H12,                      "",                                            "CLK12",                                       (0 &lt;&lt; TAM_MAX_BITS) |     0, CAT_NONE | SLS_UNCHANGED | US_UNCHANGED},//JM Replacements</v>
      </c>
    </row>
    <row r="1966" spans="1:1">
      <c r="A1966" s="155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",SOURCE!$R$2-LEN(SOURCE!F1966)+2), "")&amp;"("&amp;
      SUBSTITUTE(TEXT(SOURCE!G1966,"??0"),"  ","")&amp;" &lt;&lt; TAM_MAX_BITS) |"&amp; IF(SOURCE!$S$2-3 &gt;= 0, REPT(" ",SOURCE!$S$2-5+4+1-1-LEN(SUBSTITUTE(SUBSTITUTE(TEXT(SOURCE!H1966,"????0"),"  ","")," ",""))), "")&amp;
      SUBSTITUTE(SUBSTITUTE(TEXT(SOURCE!H1966,"????0"),"  ","")," ","")&amp;","&amp; IF(SOURCE!$T$2-3 &gt;= 0, REPT(" ",SOURCE!$T$2-3-5), "")&amp;
      SOURCE!I1966&amp;" | "&amp; IF(SOURCE!$U$2-LEN(SOURCE!I1966) &gt;= 0, REPT(" ",SOURCE!$U$2-LEN(SOURCE!I1966)), "")&amp;
      SOURCE!J1966&amp;      IF(SOURCE!$V$2-LEN(SOURCE!J1966) &gt;= 0, REPT(" ",SOURCE!$V$2-LEN(SOURCE!J1966)), "")&amp;
  " | "&amp; SOURCE!K1966&amp;      IF(SOURCE!$X$2-LEN(SOURCE!K1966) &gt;= 0, REPT(" ",SOURCE!$X$2-LEN(SOURCE!K1966)), "")&amp;
      "},"&amp;IF(SOURCE!L1966&lt;&gt;"",""&amp;SOURCE!L1966,"")
 )
)
)</f>
        <v>/* 1917 */  { fnSetSetJM,                   TF_H24,                      "",                                            "CLK24",                                       (0 &lt;&lt; TAM_MAX_BITS) |     0, CAT_NONE | SLS_UNCHANGED | US_UNCHANGED},//JM Replacements</v>
      </c>
    </row>
    <row r="1967" spans="1:1">
      <c r="A1967" s="155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",SOURCE!$R$2-LEN(SOURCE!F1967)+2), "")&amp;"("&amp;
      SUBSTITUTE(TEXT(SOURCE!G1967,"??0"),"  ","")&amp;" &lt;&lt; TAM_MAX_BITS) |"&amp; IF(SOURCE!$S$2-3 &gt;= 0, REPT(" ",SOURCE!$S$2-5+4+1-1-LEN(SUBSTITUTE(SUBSTITUTE(TEXT(SOURCE!H1967,"????0"),"  ","")," ",""))), "")&amp;
      SUBSTITUTE(SUBSTITUTE(TEXT(SOURCE!H1967,"????0"),"  ","")," ","")&amp;","&amp; IF(SOURCE!$T$2-3 &gt;= 0, REPT(" ",SOURCE!$T$2-3-5), "")&amp;
      SOURCE!I1967&amp;" | "&amp; IF(SOURCE!$U$2-LEN(SOURCE!I1967) &gt;= 0, REPT(" ",SOURCE!$U$2-LEN(SOURCE!I1967)), "")&amp;
      SOURCE!J1967&amp;      IF(SOURCE!$V$2-LEN(SOURCE!J1967) &gt;= 0, REPT(" ",SOURCE!$V$2-LEN(SOURCE!J1967)), "")&amp;
  " | "&amp; SOURCE!K1967&amp;      IF(SOURCE!$X$2-LEN(SOURCE!K1967) &gt;= 0, REPT(" ",SOURCE!$X$2-LEN(SOURCE!K1967)), "")&amp;
      "},"&amp;IF(SOURCE!L1967&lt;&gt;"",""&amp;SOURCE!L1967,"")
 )
)
)</f>
        <v>/* 1918 */  { fnSetSetJM,                   PS_CROSS,                    "",                                            "MULT" STD_CROSS,                              (0 &lt;&lt; TAM_MAX_BITS) |     0, CAT_NONE | SLS_UNCHANGED | US_UNCHANGED},</v>
      </c>
    </row>
    <row r="1968" spans="1:1">
      <c r="A1968" s="155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",SOURCE!$R$2-LEN(SOURCE!F1968)+2), "")&amp;"("&amp;
      SUBSTITUTE(TEXT(SOURCE!G1968,"??0"),"  ","")&amp;" &lt;&lt; TAM_MAX_BITS) |"&amp; IF(SOURCE!$S$2-3 &gt;= 0, REPT(" ",SOURCE!$S$2-5+4+1-1-LEN(SUBSTITUTE(SUBSTITUTE(TEXT(SOURCE!H1968,"????0"),"  ","")," ",""))), "")&amp;
      SUBSTITUTE(SUBSTITUTE(TEXT(SOURCE!H1968,"????0"),"  ","")," ","")&amp;","&amp; IF(SOURCE!$T$2-3 &gt;= 0, REPT(" ",SOURCE!$T$2-3-5), "")&amp;
      SOURCE!I1968&amp;" | "&amp; IF(SOURCE!$U$2-LEN(SOURCE!I1968) &gt;= 0, REPT(" ",SOURCE!$U$2-LEN(SOURCE!I1968)), "")&amp;
      SOURCE!J1968&amp;      IF(SOURCE!$V$2-LEN(SOURCE!J1968) &gt;= 0, REPT(" ",SOURCE!$V$2-LEN(SOURCE!J1968)), "")&amp;
  " | "&amp; SOURCE!K1968&amp;      IF(SOURCE!$X$2-LEN(SOURCE!K1968) &gt;= 0, REPT(" ",SOURCE!$X$2-LEN(SOURCE!K1968)), "")&amp;
      "},"&amp;IF(SOURCE!L1968&lt;&gt;"",""&amp;SOURCE!L1968,"")
 )
)
)</f>
        <v>/* 1919 */  { fnSetSetJM,                   PS_DOT,                      "",                                            "MULT" STD_DOT,                                (0 &lt;&lt; TAM_MAX_BITS) |     0, CAT_NONE | SLS_UNCHANGED | US_UNCHANGED},</v>
      </c>
    </row>
    <row r="1969" spans="1:1">
      <c r="A1969" s="155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",SOURCE!$R$2-LEN(SOURCE!F1969)+2), "")&amp;"("&amp;
      SUBSTITUTE(TEXT(SOURCE!G1969,"??0"),"  ","")&amp;" &lt;&lt; TAM_MAX_BITS) |"&amp; IF(SOURCE!$S$2-3 &gt;= 0, REPT(" ",SOURCE!$S$2-5+4+1-1-LEN(SUBSTITUTE(SUBSTITUTE(TEXT(SOURCE!H1969,"????0"),"  ","")," ",""))), "")&amp;
      SUBSTITUTE(SUBSTITUTE(TEXT(SOURCE!H1969,"????0"),"  ","")," ","")&amp;","&amp; IF(SOURCE!$T$2-3 &gt;= 0, REPT(" ",SOURCE!$T$2-3-5), "")&amp;
      SOURCE!I1969&amp;" | "&amp; IF(SOURCE!$U$2-LEN(SOURCE!I1969) &gt;= 0, REPT(" ",SOURCE!$U$2-LEN(SOURCE!I1969)), "")&amp;
      SOURCE!J1969&amp;      IF(SOURCE!$V$2-LEN(SOURCE!J1969) &gt;= 0, REPT(" ",SOURCE!$V$2-LEN(SOURCE!J1969)), "")&amp;
  " | "&amp; SOURCE!K1969&amp;      IF(SOURCE!$X$2-LEN(SOURCE!K1969) &gt;= 0, REPT(" ",SOURCE!$X$2-LEN(SOURCE!K1969)), "")&amp;
      "},"&amp;IF(SOURCE!L1969&lt;&gt;"",""&amp;SOURCE!L1969,"")
 )
)
)</f>
        <v>/* 1920 */  { fnSetSetJM,                   CM_POLAR,                    "",                                            "POLAR",                                       (0 &lt;&lt; TAM_MAX_BITS) |     0, CAT_NONE | SLS_ENABLED   | US_UNCHANGED},//JM Replacements</v>
      </c>
    </row>
    <row r="1970" spans="1:1">
      <c r="A1970" s="155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",SOURCE!$R$2-LEN(SOURCE!F1970)+2), "")&amp;"("&amp;
      SUBSTITUTE(TEXT(SOURCE!G1970,"??0"),"  ","")&amp;" &lt;&lt; TAM_MAX_BITS) |"&amp; IF(SOURCE!$S$2-3 &gt;= 0, REPT(" ",SOURCE!$S$2-5+4+1-1-LEN(SUBSTITUTE(SUBSTITUTE(TEXT(SOURCE!H1970,"????0"),"  ","")," ",""))), "")&amp;
      SUBSTITUTE(SUBSTITUTE(TEXT(SOURCE!H1970,"????0"),"  ","")," ","")&amp;","&amp; IF(SOURCE!$T$2-3 &gt;= 0, REPT(" ",SOURCE!$T$2-3-5), "")&amp;
      SOURCE!I1970&amp;" | "&amp; IF(SOURCE!$U$2-LEN(SOURCE!I1970) &gt;= 0, REPT(" ",SOURCE!$U$2-LEN(SOURCE!I1970)), "")&amp;
      SOURCE!J1970&amp;      IF(SOURCE!$V$2-LEN(SOURCE!J1970) &gt;= 0, REPT(" ",SOURCE!$V$2-LEN(SOURCE!J1970)), "")&amp;
  " | "&amp; SOURCE!K1970&amp;      IF(SOURCE!$X$2-LEN(SOURCE!K1970) &gt;= 0, REPT(" ",SOURCE!$X$2-LEN(SOURCE!K1970)), "")&amp;
      "},"&amp;IF(SOURCE!L1970&lt;&gt;"",""&amp;SOURCE!L1970,"")
 )
)
)</f>
        <v>/* 1921 */  { fnSetSetJM,                   RX_COMMA,                    "",                                            "RDX,",                                        (0 &lt;&lt; TAM_MAX_BITS) |     0, CAT_NONE | SLS_UNCHANGED | US_UNCHANGED},//JM Replacements</v>
      </c>
    </row>
    <row r="1971" spans="1:1">
      <c r="A1971" s="155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",SOURCE!$R$2-LEN(SOURCE!F1971)+2), "")&amp;"("&amp;
      SUBSTITUTE(TEXT(SOURCE!G1971,"??0"),"  ","")&amp;" &lt;&lt; TAM_MAX_BITS) |"&amp; IF(SOURCE!$S$2-3 &gt;= 0, REPT(" ",SOURCE!$S$2-5+4+1-1-LEN(SUBSTITUTE(SUBSTITUTE(TEXT(SOURCE!H1971,"????0"),"  ","")," ",""))), "")&amp;
      SUBSTITUTE(SUBSTITUTE(TEXT(SOURCE!H1971,"????0"),"  ","")," ","")&amp;","&amp; IF(SOURCE!$T$2-3 &gt;= 0, REPT(" ",SOURCE!$T$2-3-5), "")&amp;
      SOURCE!I1971&amp;" | "&amp; IF(SOURCE!$U$2-LEN(SOURCE!I1971) &gt;= 0, REPT(" ",SOURCE!$U$2-LEN(SOURCE!I1971)), "")&amp;
      SOURCE!J1971&amp;      IF(SOURCE!$V$2-LEN(SOURCE!J1971) &gt;= 0, REPT(" ",SOURCE!$V$2-LEN(SOURCE!J1971)), "")&amp;
  " | "&amp; SOURCE!K1971&amp;      IF(SOURCE!$X$2-LEN(SOURCE!K1971) &gt;= 0, REPT(" ",SOURCE!$X$2-LEN(SOURCE!K1971)), "")&amp;
      "},"&amp;IF(SOURCE!L1971&lt;&gt;"",""&amp;SOURCE!L1971,"")
 )
)
)</f>
        <v>/* 1922 */  { fnSetSetJM,                   RX_PERIOD,                   "",                                            "RDX.",                                        (0 &lt;&lt; TAM_MAX_BITS) |     0, CAT_NONE | SLS_UNCHANGED | US_UNCHANGED},//JM Replacements</v>
      </c>
    </row>
    <row r="1972" spans="1:1">
      <c r="A1972" s="155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",SOURCE!$R$2-LEN(SOURCE!F1972)+2), "")&amp;"("&amp;
      SUBSTITUTE(TEXT(SOURCE!G1972,"??0"),"  ","")&amp;" &lt;&lt; TAM_MAX_BITS) |"&amp; IF(SOURCE!$S$2-3 &gt;= 0, REPT(" ",SOURCE!$S$2-5+4+1-1-LEN(SUBSTITUTE(SUBSTITUTE(TEXT(SOURCE!H1972,"????0"),"  ","")," ",""))), "")&amp;
      SUBSTITUTE(SUBSTITUTE(TEXT(SOURCE!H1972,"????0"),"  ","")," ","")&amp;","&amp; IF(SOURCE!$T$2-3 &gt;= 0, REPT(" ",SOURCE!$T$2-3-5), "")&amp;
      SOURCE!I1972&amp;" | "&amp; IF(SOURCE!$U$2-LEN(SOURCE!I1972) &gt;= 0, REPT(" ",SOURCE!$U$2-LEN(SOURCE!I1972)), "")&amp;
      SOURCE!J1972&amp;      IF(SOURCE!$V$2-LEN(SOURCE!J1972) &gt;= 0, REPT(" ",SOURCE!$V$2-LEN(SOURCE!J1972)), "")&amp;
  " | "&amp; SOURCE!K1972&amp;      IF(SOURCE!$X$2-LEN(SOURCE!K1972) &gt;= 0, REPT(" ",SOURCE!$X$2-LEN(SOURCE!K1972)), "")&amp;
      "},"&amp;IF(SOURCE!L1972&lt;&gt;"",""&amp;SOURCE!L1972,"")
 )
)
)</f>
        <v>/* 1923 */  { fnSetSetJM,                   CM_RECTANGULAR,              "",                                            "RECT",                                        (0 &lt;&lt; TAM_MAX_BITS) |     0, CAT_NONE | SLS_ENABLED   | US_UNCHANGED},//JM Replacements</v>
      </c>
    </row>
    <row r="1973" spans="1:1">
      <c r="A1973" s="155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",SOURCE!$R$2-LEN(SOURCE!F1973)+2), "")&amp;"("&amp;
      SUBSTITUTE(TEXT(SOURCE!G1973,"??0"),"  ","")&amp;" &lt;&lt; TAM_MAX_BITS) |"&amp; IF(SOURCE!$S$2-3 &gt;= 0, REPT(" ",SOURCE!$S$2-5+4+1-1-LEN(SUBSTITUTE(SUBSTITUTE(TEXT(SOURCE!H1973,"????0"),"  ","")," ",""))), "")&amp;
      SUBSTITUTE(SUBSTITUTE(TEXT(SOURCE!H1973,"????0"),"  ","")," ","")&amp;","&amp; IF(SOURCE!$T$2-3 &gt;= 0, REPT(" ",SOURCE!$T$2-3-5), "")&amp;
      SOURCE!I1973&amp;" | "&amp; IF(SOURCE!$U$2-LEN(SOURCE!I1973) &gt;= 0, REPT(" ",SOURCE!$U$2-LEN(SOURCE!I1973)), "")&amp;
      SOURCE!J1973&amp;      IF(SOURCE!$V$2-LEN(SOURCE!J1973) &gt;= 0, REPT(" ",SOURCE!$V$2-LEN(SOURCE!J1973)), "")&amp;
  " | "&amp; SOURCE!K1973&amp;      IF(SOURCE!$X$2-LEN(SOURCE!K1973) &gt;= 0, REPT(" ",SOURCE!$X$2-LEN(SOURCE!K1973)), "")&amp;
      "},"&amp;IF(SOURCE!L1973&lt;&gt;"",""&amp;SOURCE!L1973,"")
 )
)
)</f>
        <v>/* 1924 */  { fnSetSetJM,                   DO_SCI,                      "",                                            "SCIOVR",                                      (0 &lt;&lt; TAM_MAX_BITS) |     0, CAT_NONE | SLS_UNCHANGED | US_UNCHANGED},//JM Replacements</v>
      </c>
    </row>
    <row r="1974" spans="1:1">
      <c r="A1974" s="155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",SOURCE!$R$2-LEN(SOURCE!F1974)+2), "")&amp;"("&amp;
      SUBSTITUTE(TEXT(SOURCE!G1974,"??0"),"  ","")&amp;" &lt;&lt; TAM_MAX_BITS) |"&amp; IF(SOURCE!$S$2-3 &gt;= 0, REPT(" ",SOURCE!$S$2-5+4+1-1-LEN(SUBSTITUTE(SUBSTITUTE(TEXT(SOURCE!H1974,"????0"),"  ","")," ",""))), "")&amp;
      SUBSTITUTE(SUBSTITUTE(TEXT(SOURCE!H1974,"????0"),"  ","")," ","")&amp;","&amp; IF(SOURCE!$T$2-3 &gt;= 0, REPT(" ",SOURCE!$T$2-3-5), "")&amp;
      SOURCE!I1974&amp;" | "&amp; IF(SOURCE!$U$2-LEN(SOURCE!I1974) &gt;= 0, REPT(" ",SOURCE!$U$2-LEN(SOURCE!I1974)), "")&amp;
      SOURCE!J1974&amp;      IF(SOURCE!$V$2-LEN(SOURCE!J1974) &gt;= 0, REPT(" ",SOURCE!$V$2-LEN(SOURCE!J1974)), "")&amp;
  " | "&amp; SOURCE!K1974&amp;      IF(SOURCE!$X$2-LEN(SOURCE!K1974) &gt;= 0, REPT(" ",SOURCE!$X$2-LEN(SOURCE!K1974)), "")&amp;
      "},"&amp;IF(SOURCE!L1974&lt;&gt;"",""&amp;SOURCE!L1974,"")
 )
)
)</f>
        <v>/* 1925 */  { fnSetSetJM,                   DO_ENG,                      "",                                            "ENGOVR",                                      (0 &lt;&lt; TAM_MAX_BITS) |     0, CAT_NONE | SLS_UNCHANGED | US_UNCHANGED},//JM Replacements</v>
      </c>
    </row>
    <row r="1975" spans="1:1">
      <c r="A1975" s="155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",SOURCE!$R$2-LEN(SOURCE!F1975)+2), "")&amp;"("&amp;
      SUBSTITUTE(TEXT(SOURCE!G1975,"??0"),"  ","")&amp;" &lt;&lt; TAM_MAX_BITS) |"&amp; IF(SOURCE!$S$2-3 &gt;= 0, REPT(" ",SOURCE!$S$2-5+4+1-1-LEN(SUBSTITUTE(SUBSTITUTE(TEXT(SOURCE!H1975,"????0"),"  ","")," ",""))), "")&amp;
      SUBSTITUTE(SUBSTITUTE(TEXT(SOURCE!H1975,"????0"),"  ","")," ","")&amp;","&amp; IF(SOURCE!$T$2-3 &gt;= 0, REPT(" ",SOURCE!$T$2-3-5), "")&amp;
      SOURCE!I1975&amp;" | "&amp; IF(SOURCE!$U$2-LEN(SOURCE!I1975) &gt;= 0, REPT(" ",SOURCE!$U$2-LEN(SOURCE!I1975)), "")&amp;
      SOURCE!J1975&amp;      IF(SOURCE!$V$2-LEN(SOURCE!J1975) &gt;= 0, REPT(" ",SOURCE!$V$2-LEN(SOURCE!J1975)), "")&amp;
  " | "&amp; SOURCE!K1975&amp;      IF(SOURCE!$X$2-LEN(SOURCE!K1975) &gt;= 0, REPT(" ",SOURCE!$X$2-LEN(SOURCE!K1975)), "")&amp;
      "},"&amp;IF(SOURCE!L1975&lt;&gt;"",""&amp;SOURCE!L1975,"")
 )
)
)</f>
        <v>/* 1926 */  { fnT_ARROW,                    ITM_T_LEFT_ARROW,            "",                                            STD_LEFT_ARROW,                                (0 &lt;&lt; TAM_MAX_BITS) |     0, CAT_NONE | SLS_UNCHANGED | US_UNCHANGED},</v>
      </c>
    </row>
    <row r="1976" spans="1:1">
      <c r="A1976" s="155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",SOURCE!$R$2-LEN(SOURCE!F1976)+2), "")&amp;"("&amp;
      SUBSTITUTE(TEXT(SOURCE!G1976,"??0"),"  ","")&amp;" &lt;&lt; TAM_MAX_BITS) |"&amp; IF(SOURCE!$S$2-3 &gt;= 0, REPT(" ",SOURCE!$S$2-5+4+1-1-LEN(SUBSTITUTE(SUBSTITUTE(TEXT(SOURCE!H1976,"????0"),"  ","")," ",""))), "")&amp;
      SUBSTITUTE(SUBSTITUTE(TEXT(SOURCE!H1976,"????0"),"  ","")," ","")&amp;","&amp; IF(SOURCE!$T$2-3 &gt;= 0, REPT(" ",SOURCE!$T$2-3-5), "")&amp;
      SOURCE!I1976&amp;" | "&amp; IF(SOURCE!$U$2-LEN(SOURCE!I1976) &gt;= 0, REPT(" ",SOURCE!$U$2-LEN(SOURCE!I1976)), "")&amp;
      SOURCE!J1976&amp;      IF(SOURCE!$V$2-LEN(SOURCE!J1976) &gt;= 0, REPT(" ",SOURCE!$V$2-LEN(SOURCE!J1976)), "")&amp;
  " | "&amp; SOURCE!K1976&amp;      IF(SOURCE!$X$2-LEN(SOURCE!K1976) &gt;= 0, REPT(" ",SOURCE!$X$2-LEN(SOURCE!K1976)), "")&amp;
      "},"&amp;IF(SOURCE!L1976&lt;&gt;"",""&amp;SOURCE!L1976,"")
 )
)
)</f>
        <v>/* 1927 */  { fnT_ARROW,                    ITM_T_RIGHT_ARROW,           "",                                            STD_RIGHT_ARROW,                               (0 &lt;&lt; TAM_MAX_BITS) |     0, CAT_NONE | SLS_UNCHANGED | US_UNCHANGED},</v>
      </c>
    </row>
    <row r="1977" spans="1:1">
      <c r="A1977" s="155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",SOURCE!$R$2-LEN(SOURCE!F1977)+2), "")&amp;"("&amp;
      SUBSTITUTE(TEXT(SOURCE!G1977,"??0"),"  ","")&amp;" &lt;&lt; TAM_MAX_BITS) |"&amp; IF(SOURCE!$S$2-3 &gt;= 0, REPT(" ",SOURCE!$S$2-5+4+1-1-LEN(SUBSTITUTE(SUBSTITUTE(TEXT(SOURCE!H1977,"????0"),"  ","")," ",""))), "")&amp;
      SUBSTITUTE(SUBSTITUTE(TEXT(SOURCE!H1977,"????0"),"  ","")," ","")&amp;","&amp; IF(SOURCE!$T$2-3 &gt;= 0, REPT(" ",SOURCE!$T$2-3-5), "")&amp;
      SOURCE!I1977&amp;" | "&amp; IF(SOURCE!$U$2-LEN(SOURCE!I1977) &gt;= 0, REPT(" ",SOURCE!$U$2-LEN(SOURCE!I1977)), "")&amp;
      SOURCE!J1977&amp;      IF(SOURCE!$V$2-LEN(SOURCE!J1977) &gt;= 0, REPT(" ",SOURCE!$V$2-LEN(SOURCE!J1977)), "")&amp;
  " | "&amp; SOURCE!K1977&amp;      IF(SOURCE!$X$2-LEN(SOURCE!K1977) &gt;= 0, REPT(" ",SOURCE!$X$2-LEN(SOURCE!K1977)), "")&amp;
      "},"&amp;IF(SOURCE!L1977&lt;&gt;"",""&amp;SOURCE!L1977,"")
 )
)
)</f>
        <v>/* 1928 */  { fnT_ARROW,                    ITM_T_LLEFT_ARROW,           "",                                            STD_LEFT_ARROW STD_LEFT_ARROW,                 (0 &lt;&lt; TAM_MAX_BITS) |     0, CAT_NONE | SLS_UNCHANGED | US_UNCHANGED},</v>
      </c>
    </row>
    <row r="1978" spans="1:1">
      <c r="A1978" s="155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",SOURCE!$R$2-LEN(SOURCE!F1978)+2), "")&amp;"("&amp;
      SUBSTITUTE(TEXT(SOURCE!G1978,"??0"),"  ","")&amp;" &lt;&lt; TAM_MAX_BITS) |"&amp; IF(SOURCE!$S$2-3 &gt;= 0, REPT(" ",SOURCE!$S$2-5+4+1-1-LEN(SUBSTITUTE(SUBSTITUTE(TEXT(SOURCE!H1978,"????0"),"  ","")," ",""))), "")&amp;
      SUBSTITUTE(SUBSTITUTE(TEXT(SOURCE!H1978,"????0"),"  ","")," ","")&amp;","&amp; IF(SOURCE!$T$2-3 &gt;= 0, REPT(" ",SOURCE!$T$2-3-5), "")&amp;
      SOURCE!I1978&amp;" | "&amp; IF(SOURCE!$U$2-LEN(SOURCE!I1978) &gt;= 0, REPT(" ",SOURCE!$U$2-LEN(SOURCE!I1978)), "")&amp;
      SOURCE!J1978&amp;      IF(SOURCE!$V$2-LEN(SOURCE!J1978) &gt;= 0, REPT(" ",SOURCE!$V$2-LEN(SOURCE!J1978)), "")&amp;
  " | "&amp; SOURCE!K1978&amp;      IF(SOURCE!$X$2-LEN(SOURCE!K1978) &gt;= 0, REPT(" ",SOURCE!$X$2-LEN(SOURCE!K1978)), "")&amp;
      "},"&amp;IF(SOURCE!L1978&lt;&gt;"",""&amp;SOURCE!L1978,"")
 )
)
)</f>
        <v>/* 1929 */  { fnT_ARROW,                    ITM_T_RRIGHT_ARROW,          "",                                            STD_RIGHT_ARROW STD_RIGHT_ARROW,               (0 &lt;&lt; TAM_MAX_BITS) |     0, CAT_NONE | SLS_UNCHANGED | US_UNCHANGED},</v>
      </c>
    </row>
    <row r="1979" spans="1:1">
      <c r="A1979" s="155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",SOURCE!$R$2-LEN(SOURCE!F1979)+2), "")&amp;"("&amp;
      SUBSTITUTE(TEXT(SOURCE!G1979,"??0"),"  ","")&amp;" &lt;&lt; TAM_MAX_BITS) |"&amp; IF(SOURCE!$S$2-3 &gt;= 0, REPT(" ",SOURCE!$S$2-5+4+1-1-LEN(SUBSTITUTE(SUBSTITUTE(TEXT(SOURCE!H1979,"????0"),"  ","")," ",""))), "")&amp;
      SUBSTITUTE(SUBSTITUTE(TEXT(SOURCE!H1979,"????0"),"  ","")," ","")&amp;","&amp; IF(SOURCE!$T$2-3 &gt;= 0, REPT(" ",SOURCE!$T$2-3-5), "")&amp;
      SOURCE!I1979&amp;" | "&amp; IF(SOURCE!$U$2-LEN(SOURCE!I1979) &gt;= 0, REPT(" ",SOURCE!$U$2-LEN(SOURCE!I1979)), "")&amp;
      SOURCE!J1979&amp;      IF(SOURCE!$V$2-LEN(SOURCE!J1979) &gt;= 0, REPT(" ",SOURCE!$V$2-LEN(SOURCE!J1979)), "")&amp;
  " | "&amp; SOURCE!K1979&amp;      IF(SOURCE!$X$2-LEN(SOURCE!K1979) &gt;= 0, REPT(" ",SOURCE!$X$2-LEN(SOURCE!K1979)), "")&amp;
      "},"&amp;IF(SOURCE!L1979&lt;&gt;"",""&amp;SOURCE!L1979,"")
 )
)
)</f>
        <v>/* 1930 */  { fnXEQNEW,                     NOPARAM,                     "",                                            "X.NEW",                                       (0 &lt;&lt; TAM_MAX_BITS) |     0, CAT_NONE | SLS_ENABLED   | US_UNCHANGED},</v>
      </c>
    </row>
    <row r="1980" spans="1:1">
      <c r="A1980" s="155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",SOURCE!$R$2-LEN(SOURCE!F1980)+2), "")&amp;"("&amp;
      SUBSTITUTE(TEXT(SOURCE!G1980,"??0"),"  ","")&amp;" &lt;&lt; TAM_MAX_BITS) |"&amp; IF(SOURCE!$S$2-3 &gt;= 0, REPT(" ",SOURCE!$S$2-5+4+1-1-LEN(SUBSTITUTE(SUBSTITUTE(TEXT(SOURCE!H1980,"????0"),"  ","")," ",""))), "")&amp;
      SUBSTITUTE(SUBSTITUTE(TEXT(SOURCE!H1980,"????0"),"  ","")," ","")&amp;","&amp; IF(SOURCE!$T$2-3 &gt;= 0, REPT(" ",SOURCE!$T$2-3-5), "")&amp;
      SOURCE!I1980&amp;" | "&amp; IF(SOURCE!$U$2-LEN(SOURCE!I1980) &gt;= 0, REPT(" ",SOURCE!$U$2-LEN(SOURCE!I1980)), "")&amp;
      SOURCE!J1980&amp;      IF(SOURCE!$V$2-LEN(SOURCE!J1980) &gt;= 0, REPT(" ",SOURCE!$V$2-LEN(SOURCE!J1980)), "")&amp;
  " | "&amp; SOURCE!K1980&amp;      IF(SOURCE!$X$2-LEN(SOURCE!K1980) &gt;= 0, REPT(" ",SOURCE!$X$2-LEN(SOURCE!K1980)), "")&amp;
      "},"&amp;IF(SOURCE!L1980&lt;&gt;"",""&amp;SOURCE!L1980,"")
 )
)
)</f>
        <v>/* 1931 */  { fnXEQMEDIT,                   NOPARAM,                     "X.EDIT",                                      "X.EDIT",                                      (0 &lt;&lt; TAM_MAX_BITS) |     0, CAT_NONE | SLS_ENABLED   | US_UNCHANGED},</v>
      </c>
    </row>
    <row r="1981" spans="1:1">
      <c r="A1981" s="155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",SOURCE!$R$2-LEN(SOURCE!F1981)+2), "")&amp;"("&amp;
      SUBSTITUTE(TEXT(SOURCE!G1981,"??0"),"  ","")&amp;" &lt;&lt; TAM_MAX_BITS) |"&amp; IF(SOURCE!$S$2-3 &gt;= 0, REPT(" ",SOURCE!$S$2-5+4+1-1-LEN(SUBSTITUTE(SUBSTITUTE(TEXT(SOURCE!H1981,"????0"),"  ","")," ",""))), "")&amp;
      SUBSTITUTE(SUBSTITUTE(TEXT(SOURCE!H1981,"????0"),"  ","")," ","")&amp;","&amp; IF(SOURCE!$T$2-3 &gt;= 0, REPT(" ",SOURCE!$T$2-3-5), "")&amp;
      SOURCE!I1981&amp;" | "&amp; IF(SOURCE!$U$2-LEN(SOURCE!I1981) &gt;= 0, REPT(" ",SOURCE!$U$2-LEN(SOURCE!I1981)), "")&amp;
      SOURCE!J1981&amp;      IF(SOURCE!$V$2-LEN(SOURCE!J1981) &gt;= 0, REPT(" ",SOURCE!$V$2-LEN(SOURCE!J1981)), "")&amp;
  " | "&amp; SOURCE!K1981&amp;      IF(SOURCE!$X$2-LEN(SOURCE!K1981) &gt;= 0, REPT(" ",SOURCE!$X$2-LEN(SOURCE!K1981)), "")&amp;
      "},"&amp;IF(SOURCE!L1981&lt;&gt;"",""&amp;SOURCE!L1981,"")
 )
)
)</f>
        <v>/* 1932 */  { fnTo_ms,                      NOPARAM,                     ".ms",                                         ".ms",                                         (0 &lt;&lt; TAM_MAX_BITS) |     0, CAT_FNCT | SLS_ENABLED   | US_ENABLED  },//JM DMS HMS</v>
      </c>
    </row>
    <row r="1982" spans="1:1">
      <c r="A1982" s="155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",SOURCE!$R$2-LEN(SOURCE!F1982)+2), "")&amp;"("&amp;
      SUBSTITUTE(TEXT(SOURCE!G1982,"??0"),"  ","")&amp;" &lt;&lt; TAM_MAX_BITS) |"&amp; IF(SOURCE!$S$2-3 &gt;= 0, REPT(" ",SOURCE!$S$2-5+4+1-1-LEN(SUBSTITUTE(SUBSTITUTE(TEXT(SOURCE!H1982,"????0"),"  ","")," ",""))), "")&amp;
      SUBSTITUTE(SUBSTITUTE(TEXT(SOURCE!H1982,"????0"),"  ","")," ","")&amp;","&amp; IF(SOURCE!$T$2-3 &gt;= 0, REPT(" ",SOURCE!$T$2-3-5), "")&amp;
      SOURCE!I1982&amp;" | "&amp; IF(SOURCE!$U$2-LEN(SOURCE!I1982) &gt;= 0, REPT(" ",SOURCE!$U$2-LEN(SOURCE!I1982)), "")&amp;
      SOURCE!J1982&amp;      IF(SOURCE!$V$2-LEN(SOURCE!J1982) &gt;= 0, REPT(" ",SOURCE!$V$2-LEN(SOURCE!J1982)), "")&amp;
  " | "&amp; SOURCE!K1982&amp;      IF(SOURCE!$X$2-LEN(SOURCE!K1982) &gt;= 0, REPT(" ",SOURCE!$X$2-LEN(SOURCE!K1982)), "")&amp;
      "},"&amp;IF(SOURCE!L1982&lt;&gt;"",""&amp;SOURCE!L1982,"")
 )
)
)</f>
        <v>/* 1933 */  { fnAngularModeJM,              amDegree,                    STD_RIGHT_DOUBLE_ANGLE "DEG",                  STD_RIGHT_DOUBLE_ANGLE "DEG",                  (0 &lt;&lt; TAM_MAX_BITS) |     0, CAT_FNCT | SLS_ENABLED   | US_ENABLED  },</v>
      </c>
    </row>
    <row r="1983" spans="1:1">
      <c r="A1983" s="155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",SOURCE!$R$2-LEN(SOURCE!F1983)+2), "")&amp;"("&amp;
      SUBSTITUTE(TEXT(SOURCE!G1983,"??0"),"  ","")&amp;" &lt;&lt; TAM_MAX_BITS) |"&amp; IF(SOURCE!$S$2-3 &gt;= 0, REPT(" ",SOURCE!$S$2-5+4+1-1-LEN(SUBSTITUTE(SUBSTITUTE(TEXT(SOURCE!H1983,"????0"),"  ","")," ",""))), "")&amp;
      SUBSTITUTE(SUBSTITUTE(TEXT(SOURCE!H1983,"????0"),"  ","")," ","")&amp;","&amp; IF(SOURCE!$T$2-3 &gt;= 0, REPT(" ",SOURCE!$T$2-3-5), "")&amp;
      SOURCE!I1983&amp;" | "&amp; IF(SOURCE!$U$2-LEN(SOURCE!I1983) &gt;= 0, REPT(" ",SOURCE!$U$2-LEN(SOURCE!I1983)), "")&amp;
      SOURCE!J1983&amp;      IF(SOURCE!$V$2-LEN(SOURCE!J1983) &gt;= 0, REPT(" ",SOURCE!$V$2-LEN(SOURCE!J1983)), "")&amp;
  " | "&amp; SOURCE!K1983&amp;      IF(SOURCE!$X$2-LEN(SOURCE!K1983) &gt;= 0, REPT(" ",SOURCE!$X$2-LEN(SOURCE!K1983)), "")&amp;
      "},"&amp;IF(SOURCE!L1983&lt;&gt;"",""&amp;SOURCE!L1983,"")
 )
)
)</f>
        <v>/* 1934 */  { fnAngularModeJM,              amDMS /*#JM#*/,              STD_RIGHT_DOUBLE_ANGLE "D.MS",                 STD_RIGHT_DOUBLE_ANGLE "D.MS",                 (0 &lt;&lt; TAM_MAX_BITS) |     0, CAT_FNCT | SLS_ENABLED   | US_ENABLED  },</v>
      </c>
    </row>
    <row r="1984" spans="1:1">
      <c r="A1984" s="155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",SOURCE!$R$2-LEN(SOURCE!F1984)+2), "")&amp;"("&amp;
      SUBSTITUTE(TEXT(SOURCE!G1984,"??0"),"  ","")&amp;" &lt;&lt; TAM_MAX_BITS) |"&amp; IF(SOURCE!$S$2-3 &gt;= 0, REPT(" ",SOURCE!$S$2-5+4+1-1-LEN(SUBSTITUTE(SUBSTITUTE(TEXT(SOURCE!H1984,"????0"),"  ","")," ",""))), "")&amp;
      SUBSTITUTE(SUBSTITUTE(TEXT(SOURCE!H1984,"????0"),"  ","")," ","")&amp;","&amp; IF(SOURCE!$T$2-3 &gt;= 0, REPT(" ",SOURCE!$T$2-3-5), "")&amp;
      SOURCE!I1984&amp;" | "&amp; IF(SOURCE!$U$2-LEN(SOURCE!I1984) &gt;= 0, REPT(" ",SOURCE!$U$2-LEN(SOURCE!I1984)), "")&amp;
      SOURCE!J1984&amp;      IF(SOURCE!$V$2-LEN(SOURCE!J1984) &gt;= 0, REPT(" ",SOURCE!$V$2-LEN(SOURCE!J1984)), "")&amp;
  " | "&amp; SOURCE!K1984&amp;      IF(SOURCE!$X$2-LEN(SOURCE!K1984) &gt;= 0, REPT(" ",SOURCE!$X$2-LEN(SOURCE!K1984)), "")&amp;
      "},"&amp;IF(SOURCE!L1984&lt;&gt;"",""&amp;SOURCE!L1984,"")
 )
)
)</f>
        <v>/* 1935 */  { fnAngularModeJM,              amGrad,                      STD_RIGHT_DOUBLE_ANGLE "GRAD",                 STD_RIGHT_DOUBLE_ANGLE "GRAD",                 (0 &lt;&lt; TAM_MAX_BITS) |     0, CAT_FNCT | SLS_ENABLED   | US_ENABLED  },</v>
      </c>
    </row>
    <row r="1985" spans="1:1">
      <c r="A1985" s="155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",SOURCE!$R$2-LEN(SOURCE!F1985)+2), "")&amp;"("&amp;
      SUBSTITUTE(TEXT(SOURCE!G1985,"??0"),"  ","")&amp;" &lt;&lt; TAM_MAX_BITS) |"&amp; IF(SOURCE!$S$2-3 &gt;= 0, REPT(" ",SOURCE!$S$2-5+4+1-1-LEN(SUBSTITUTE(SUBSTITUTE(TEXT(SOURCE!H1985,"????0"),"  ","")," ",""))), "")&amp;
      SUBSTITUTE(SUBSTITUTE(TEXT(SOURCE!H1985,"????0"),"  ","")," ","")&amp;","&amp; IF(SOURCE!$T$2-3 &gt;= 0, REPT(" ",SOURCE!$T$2-3-5), "")&amp;
      SOURCE!I1985&amp;" | "&amp; IF(SOURCE!$U$2-LEN(SOURCE!I1985) &gt;= 0, REPT(" ",SOURCE!$U$2-LEN(SOURCE!I1985)), "")&amp;
      SOURCE!J1985&amp;      IF(SOURCE!$V$2-LEN(SOURCE!J1985) &gt;= 0, REPT(" ",SOURCE!$V$2-LEN(SOURCE!J1985)), "")&amp;
  " | "&amp; SOURCE!K1985&amp;      IF(SOURCE!$X$2-LEN(SOURCE!K1985) &gt;= 0, REPT(" ",SOURCE!$X$2-LEN(SOURCE!K1985)), "")&amp;
      "},"&amp;IF(SOURCE!L1985&lt;&gt;"",""&amp;SOURCE!L1985,"")
 )
)
)</f>
        <v>/* 1936 */  { fnAngularModeJM,              amMultPi,                    STD_RIGHT_DOUBLE_ANGLE "MUL" STD_pi,           STD_RIGHT_DOUBLE_ANGLE "MUL" STD_pi,           (0 &lt;&lt; TAM_MAX_BITS) |     0, CAT_FNCT | SLS_ENABLED   | US_ENABLED  },</v>
      </c>
    </row>
    <row r="1986" spans="1:1">
      <c r="A1986" s="155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",SOURCE!$R$2-LEN(SOURCE!F1986)+2), "")&amp;"("&amp;
      SUBSTITUTE(TEXT(SOURCE!G1986,"??0"),"  ","")&amp;" &lt;&lt; TAM_MAX_BITS) |"&amp; IF(SOURCE!$S$2-3 &gt;= 0, REPT(" ",SOURCE!$S$2-5+4+1-1-LEN(SUBSTITUTE(SUBSTITUTE(TEXT(SOURCE!H1986,"????0"),"  ","")," ",""))), "")&amp;
      SUBSTITUTE(SUBSTITUTE(TEXT(SOURCE!H1986,"????0"),"  ","")," ","")&amp;","&amp; IF(SOURCE!$T$2-3 &gt;= 0, REPT(" ",SOURCE!$T$2-3-5), "")&amp;
      SOURCE!I1986&amp;" | "&amp; IF(SOURCE!$U$2-LEN(SOURCE!I1986) &gt;= 0, REPT(" ",SOURCE!$U$2-LEN(SOURCE!I1986)), "")&amp;
      SOURCE!J1986&amp;      IF(SOURCE!$V$2-LEN(SOURCE!J1986) &gt;= 0, REPT(" ",SOURCE!$V$2-LEN(SOURCE!J1986)), "")&amp;
  " | "&amp; SOURCE!K1986&amp;      IF(SOURCE!$X$2-LEN(SOURCE!K1986) &gt;= 0, REPT(" ",SOURCE!$X$2-LEN(SOURCE!K1986)), "")&amp;
      "},"&amp;IF(SOURCE!L1986&lt;&gt;"",""&amp;SOURCE!L1986,"")
 )
)
)</f>
        <v>/* 1937 */  { fnAngularModeJM,              amRadian,                    STD_RIGHT_DOUBLE_ANGLE "RAD",                  STD_RIGHT_DOUBLE_ANGLE "RAD",                  (0 &lt;&lt; TAM_MAX_BITS) |     0, CAT_FNCT | SLS_ENABLED   | US_ENABLED  },</v>
      </c>
    </row>
    <row r="1987" spans="1:1">
      <c r="A1987" s="155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",SOURCE!$R$2-LEN(SOURCE!F1987)+2), "")&amp;"("&amp;
      SUBSTITUTE(TEXT(SOURCE!G1987,"??0"),"  ","")&amp;" &lt;&lt; TAM_MAX_BITS) |"&amp; IF(SOURCE!$S$2-3 &gt;= 0, REPT(" ",SOURCE!$S$2-5+4+1-1-LEN(SUBSTITUTE(SUBSTITUTE(TEXT(SOURCE!H1987,"????0"),"  ","")," ",""))), "")&amp;
      SUBSTITUTE(SUBSTITUTE(TEXT(SOURCE!H1987,"????0"),"  ","")," ","")&amp;","&amp; IF(SOURCE!$T$2-3 &gt;= 0, REPT(" ",SOURCE!$T$2-3-5), "")&amp;
      SOURCE!I1987&amp;" | "&amp; IF(SOURCE!$U$2-LEN(SOURCE!I1987) &gt;= 0, REPT(" ",SOURCE!$U$2-LEN(SOURCE!I1987)), "")&amp;
      SOURCE!J1987&amp;      IF(SOURCE!$V$2-LEN(SOURCE!J1987) &gt;= 0, REPT(" ",SOURCE!$V$2-LEN(SOURCE!J1987)), "")&amp;
  " | "&amp; SOURCE!K1987&amp;      IF(SOURCE!$X$2-LEN(SOURCE!K1987) &gt;= 0, REPT(" ",SOURCE!$X$2-LEN(SOURCE!K1987)), "")&amp;
      "},"&amp;IF(SOURCE!L1987&lt;&gt;"",""&amp;SOURCE!L1987,"")
 )
)
)</f>
        <v>/* 1938 */  { fnAngularModeJM,              TM_HMS,                      STD_RIGHT_DOUBLE_ANGLE "H.MS",                 STD_RIGHT_DOUBLE_ANGLE "h.ms",                 (0 &lt;&lt; TAM_MAX_BITS) |     0, CAT_FNCT | SLS_ENABLED   | US_ENABLED  },</v>
      </c>
    </row>
    <row r="1988" spans="1:1">
      <c r="A1988" s="155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",SOURCE!$R$2-LEN(SOURCE!F1988)+2), "")&amp;"("&amp;
      SUBSTITUTE(TEXT(SOURCE!G1988,"??0"),"  ","")&amp;" &lt;&lt; TAM_MAX_BITS) |"&amp; IF(SOURCE!$S$2-3 &gt;= 0, REPT(" ",SOURCE!$S$2-5+4+1-1-LEN(SUBSTITUTE(SUBSTITUTE(TEXT(SOURCE!H1988,"????0"),"  ","")," ",""))), "")&amp;
      SUBSTITUTE(SUBSTITUTE(TEXT(SOURCE!H1988,"????0"),"  ","")," ","")&amp;","&amp; IF(SOURCE!$T$2-3 &gt;= 0, REPT(" ",SOURCE!$T$2-3-5), "")&amp;
      SOURCE!I1988&amp;" | "&amp; IF(SOURCE!$U$2-LEN(SOURCE!I1988) &gt;= 0, REPT(" ",SOURCE!$U$2-LEN(SOURCE!I1988)), "")&amp;
      SOURCE!J1988&amp;      IF(SOURCE!$V$2-LEN(SOURCE!J1988) &gt;= 0, REPT(" ",SOURCE!$V$2-LEN(SOURCE!J1988)), "")&amp;
  " | "&amp; SOURCE!K1988&amp;      IF(SOURCE!$X$2-LEN(SOURCE!K1988) &gt;= 0, REPT(" ",SOURCE!$X$2-LEN(SOURCE!K1988)), "")&amp;
      "},"&amp;IF(SOURCE!L1988&lt;&gt;"",""&amp;SOURCE!L1988,"")
 )
)
)</f>
        <v>/* 1939 */  { fnJMUSERmode,                 256+0,                       "",                                            "p00U",                                        (0 &lt;&lt; TAM_MAX_BITS) |     0, CAT_NONE | SLS_UNCHANGED | US_UNCHANGED},//JM User mode (Will remove later - reserved)</v>
      </c>
    </row>
    <row r="1989" spans="1:1">
      <c r="A1989" s="155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",SOURCE!$R$2-LEN(SOURCE!F1989)+2), "")&amp;"("&amp;
      SUBSTITUTE(TEXT(SOURCE!G1989,"??0"),"  ","")&amp;" &lt;&lt; TAM_MAX_BITS) |"&amp; IF(SOURCE!$S$2-3 &gt;= 0, REPT(" ",SOURCE!$S$2-5+4+1-1-LEN(SUBSTITUTE(SUBSTITUTE(TEXT(SOURCE!H1989,"????0"),"  ","")," ",""))), "")&amp;
      SUBSTITUTE(SUBSTITUTE(TEXT(SOURCE!H1989,"????0"),"  ","")," ","")&amp;","&amp; IF(SOURCE!$T$2-3 &gt;= 0, REPT(" ",SOURCE!$T$2-3-5), "")&amp;
      SOURCE!I1989&amp;" | "&amp; IF(SOURCE!$U$2-LEN(SOURCE!I1989) &gt;= 0, REPT(" ",SOURCE!$U$2-LEN(SOURCE!I1989)), "")&amp;
      SOURCE!J1989&amp;      IF(SOURCE!$V$2-LEN(SOURCE!J1989) &gt;= 0, REPT(" ",SOURCE!$V$2-LEN(SOURCE!J1989)), "")&amp;
  " | "&amp; SOURCE!K1989&amp;      IF(SOURCE!$X$2-LEN(SOURCE!K1989) &gt;= 0, REPT(" ",SOURCE!$X$2-LEN(SOURCE!K1989)), "")&amp;
      "},"&amp;IF(SOURCE!L1989&lt;&gt;"",""&amp;SOURCE!L1989,"")
 )
)
)</f>
        <v>/* 1940 */  { fnJMUSERmode_f,               256+0,                       "",                                            "f00U",                                        (0 &lt;&lt; TAM_MAX_BITS) |     0, CAT_NONE | SLS_UNCHANGED | US_UNCHANGED},//JM User mode (Will remove later - reserved)</v>
      </c>
    </row>
    <row r="1990" spans="1:1">
      <c r="A1990" s="155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",SOURCE!$R$2-LEN(SOURCE!F1990)+2), "")&amp;"("&amp;
      SUBSTITUTE(TEXT(SOURCE!G1990,"??0"),"  ","")&amp;" &lt;&lt; TAM_MAX_BITS) |"&amp; IF(SOURCE!$S$2-3 &gt;= 0, REPT(" ",SOURCE!$S$2-5+4+1-1-LEN(SUBSTITUTE(SUBSTITUTE(TEXT(SOURCE!H1990,"????0"),"  ","")," ",""))), "")&amp;
      SUBSTITUTE(SUBSTITUTE(TEXT(SOURCE!H1990,"????0"),"  ","")," ","")&amp;","&amp; IF(SOURCE!$T$2-3 &gt;= 0, REPT(" ",SOURCE!$T$2-3-5), "")&amp;
      SOURCE!I1990&amp;" | "&amp; IF(SOURCE!$U$2-LEN(SOURCE!I1990) &gt;= 0, REPT(" ",SOURCE!$U$2-LEN(SOURCE!I1990)), "")&amp;
      SOURCE!J1990&amp;      IF(SOURCE!$V$2-LEN(SOURCE!J1990) &gt;= 0, REPT(" ",SOURCE!$V$2-LEN(SOURCE!J1990)), "")&amp;
  " | "&amp; SOURCE!K1990&amp;      IF(SOURCE!$X$2-LEN(SOURCE!K1990) &gt;= 0, REPT(" ",SOURCE!$X$2-LEN(SOURCE!K1990)), "")&amp;
      "},"&amp;IF(SOURCE!L1990&lt;&gt;"",""&amp;SOURCE!L1990,"")
 )
)
)</f>
        <v>/* 1941 */  { fnJMUSERmode_g,               256+0,                       "",                                            "g00U",                                        (0 &lt;&lt; TAM_MAX_BITS) |     0, CAT_NONE | SLS_UNCHANGED | US_UNCHANGED},//JM User mode (Will remove later - reserved)</v>
      </c>
    </row>
    <row r="1991" spans="1:1">
      <c r="A1991" s="155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",SOURCE!$R$2-LEN(SOURCE!F1991)+2), "")&amp;"("&amp;
      SUBSTITUTE(TEXT(SOURCE!G1991,"??0"),"  ","")&amp;" &lt;&lt; TAM_MAX_BITS) |"&amp; IF(SOURCE!$S$2-3 &gt;= 0, REPT(" ",SOURCE!$S$2-5+4+1-1-LEN(SUBSTITUTE(SUBSTITUTE(TEXT(SOURCE!H1991,"????0"),"  ","")," ",""))), "")&amp;
      SUBSTITUTE(SUBSTITUTE(TEXT(SOURCE!H1991,"????0"),"  ","")," ","")&amp;","&amp; IF(SOURCE!$T$2-3 &gt;= 0, REPT(" ",SOURCE!$T$2-3-5), "")&amp;
      SOURCE!I1991&amp;" | "&amp; IF(SOURCE!$U$2-LEN(SOURCE!I1991) &gt;= 0, REPT(" ",SOURCE!$U$2-LEN(SOURCE!I1991)), "")&amp;
      SOURCE!J1991&amp;      IF(SOURCE!$V$2-LEN(SOURCE!J1991) &gt;= 0, REPT(" ",SOURCE!$V$2-LEN(SOURCE!J1991)), "")&amp;
  " | "&amp; SOURCE!K1991&amp;      IF(SOURCE!$X$2-LEN(SOURCE!K1991) &gt;= 0, REPT(" ",SOURCE!$X$2-LEN(SOURCE!K1991)), "")&amp;
      "},"&amp;IF(SOURCE!L1991&lt;&gt;"",""&amp;SOURCE!L1991,"")
 )
)
)</f>
        <v>/* 1942 */  { fnJMUSERmode,                 256+1,                       "",                                            "p01U",                                        (0 &lt;&lt; TAM_MAX_BITS) |     0, CAT_NONE | SLS_UNCHANGED | US_UNCHANGED},//JM User mode (Will remove later - reserved)</v>
      </c>
    </row>
    <row r="1992" spans="1:1">
      <c r="A1992" s="155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",SOURCE!$R$2-LEN(SOURCE!F1992)+2), "")&amp;"("&amp;
      SUBSTITUTE(TEXT(SOURCE!G1992,"??0"),"  ","")&amp;" &lt;&lt; TAM_MAX_BITS) |"&amp; IF(SOURCE!$S$2-3 &gt;= 0, REPT(" ",SOURCE!$S$2-5+4+1-1-LEN(SUBSTITUTE(SUBSTITUTE(TEXT(SOURCE!H1992,"????0"),"  ","")," ",""))), "")&amp;
      SUBSTITUTE(SUBSTITUTE(TEXT(SOURCE!H1992,"????0"),"  ","")," ","")&amp;","&amp; IF(SOURCE!$T$2-3 &gt;= 0, REPT(" ",SOURCE!$T$2-3-5), "")&amp;
      SOURCE!I1992&amp;" | "&amp; IF(SOURCE!$U$2-LEN(SOURCE!I1992) &gt;= 0, REPT(" ",SOURCE!$U$2-LEN(SOURCE!I1992)), "")&amp;
      SOURCE!J1992&amp;      IF(SOURCE!$V$2-LEN(SOURCE!J1992) &gt;= 0, REPT(" ",SOURCE!$V$2-LEN(SOURCE!J1992)), "")&amp;
  " | "&amp; SOURCE!K1992&amp;      IF(SOURCE!$X$2-LEN(SOURCE!K1992) &gt;= 0, REPT(" ",SOURCE!$X$2-LEN(SOURCE!K1992)), "")&amp;
      "},"&amp;IF(SOURCE!L1992&lt;&gt;"",""&amp;SOURCE!L1992,"")
 )
)
)</f>
        <v>/* 1943 */  { fnJMUSERmode_f,               256+1,                       "",                                            "f01U",                                        (0 &lt;&lt; TAM_MAX_BITS) |     0, CAT_NONE | SLS_UNCHANGED | US_UNCHANGED},//JM User mode (Will remove later - reserved)</v>
      </c>
    </row>
    <row r="1993" spans="1:1">
      <c r="A1993" s="155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",SOURCE!$R$2-LEN(SOURCE!F1993)+2), "")&amp;"("&amp;
      SUBSTITUTE(TEXT(SOURCE!G1993,"??0"),"  ","")&amp;" &lt;&lt; TAM_MAX_BITS) |"&amp; IF(SOURCE!$S$2-3 &gt;= 0, REPT(" ",SOURCE!$S$2-5+4+1-1-LEN(SUBSTITUTE(SUBSTITUTE(TEXT(SOURCE!H1993,"????0"),"  ","")," ",""))), "")&amp;
      SUBSTITUTE(SUBSTITUTE(TEXT(SOURCE!H1993,"????0"),"  ","")," ","")&amp;","&amp; IF(SOURCE!$T$2-3 &gt;= 0, REPT(" ",SOURCE!$T$2-3-5), "")&amp;
      SOURCE!I1993&amp;" | "&amp; IF(SOURCE!$U$2-LEN(SOURCE!I1993) &gt;= 0, REPT(" ",SOURCE!$U$2-LEN(SOURCE!I1993)), "")&amp;
      SOURCE!J1993&amp;      IF(SOURCE!$V$2-LEN(SOURCE!J1993) &gt;= 0, REPT(" ",SOURCE!$V$2-LEN(SOURCE!J1993)), "")&amp;
  " | "&amp; SOURCE!K1993&amp;      IF(SOURCE!$X$2-LEN(SOURCE!K1993) &gt;= 0, REPT(" ",SOURCE!$X$2-LEN(SOURCE!K1993)), "")&amp;
      "},"&amp;IF(SOURCE!L1993&lt;&gt;"",""&amp;SOURCE!L1993,"")
 )
)
)</f>
        <v>/* 1944 */  { fnJMUSERmode_g,               256+1,                       "",                                            "g01U",                                        (0 &lt;&lt; TAM_MAX_BITS) |     0, CAT_NONE | SLS_UNCHANGED | US_UNCHANGED},//JM User mode (Will remove later - reserved)</v>
      </c>
    </row>
    <row r="1994" spans="1:1">
      <c r="A1994" s="155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",SOURCE!$R$2-LEN(SOURCE!F1994)+2), "")&amp;"("&amp;
      SUBSTITUTE(TEXT(SOURCE!G1994,"??0"),"  ","")&amp;" &lt;&lt; TAM_MAX_BITS) |"&amp; IF(SOURCE!$S$2-3 &gt;= 0, REPT(" ",SOURCE!$S$2-5+4+1-1-LEN(SUBSTITUTE(SUBSTITUTE(TEXT(SOURCE!H1994,"????0"),"  ","")," ",""))), "")&amp;
      SUBSTITUTE(SUBSTITUTE(TEXT(SOURCE!H1994,"????0"),"  ","")," ","")&amp;","&amp; IF(SOURCE!$T$2-3 &gt;= 0, REPT(" ",SOURCE!$T$2-3-5), "")&amp;
      SOURCE!I1994&amp;" | "&amp; IF(SOURCE!$U$2-LEN(SOURCE!I1994) &gt;= 0, REPT(" ",SOURCE!$U$2-LEN(SOURCE!I1994)), "")&amp;
      SOURCE!J1994&amp;      IF(SOURCE!$V$2-LEN(SOURCE!J1994) &gt;= 0, REPT(" ",SOURCE!$V$2-LEN(SOURCE!J1994)), "")&amp;
  " | "&amp; SOURCE!K1994&amp;      IF(SOURCE!$X$2-LEN(SOURCE!K1994) &gt;= 0, REPT(" ",SOURCE!$X$2-LEN(SOURCE!K1994)), "")&amp;
      "},"&amp;IF(SOURCE!L1994&lt;&gt;"",""&amp;SOURCE!L1994,"")
 )
)
)</f>
        <v>/* 1945 */  { fnJMUSERmode,                 256+2,                       "",                                            "p02U",                                        (0 &lt;&lt; TAM_MAX_BITS) |     0, CAT_NONE | SLS_UNCHANGED | US_UNCHANGED},//JM User mode (Will remove later - reserved)</v>
      </c>
    </row>
    <row r="1995" spans="1:1">
      <c r="A1995" s="155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",SOURCE!$R$2-LEN(SOURCE!F1995)+2), "")&amp;"("&amp;
      SUBSTITUTE(TEXT(SOURCE!G1995,"??0"),"  ","")&amp;" &lt;&lt; TAM_MAX_BITS) |"&amp; IF(SOURCE!$S$2-3 &gt;= 0, REPT(" ",SOURCE!$S$2-5+4+1-1-LEN(SUBSTITUTE(SUBSTITUTE(TEXT(SOURCE!H1995,"????0"),"  ","")," ",""))), "")&amp;
      SUBSTITUTE(SUBSTITUTE(TEXT(SOURCE!H1995,"????0"),"  ","")," ","")&amp;","&amp; IF(SOURCE!$T$2-3 &gt;= 0, REPT(" ",SOURCE!$T$2-3-5), "")&amp;
      SOURCE!I1995&amp;" | "&amp; IF(SOURCE!$U$2-LEN(SOURCE!I1995) &gt;= 0, REPT(" ",SOURCE!$U$2-LEN(SOURCE!I1995)), "")&amp;
      SOURCE!J1995&amp;      IF(SOURCE!$V$2-LEN(SOURCE!J1995) &gt;= 0, REPT(" ",SOURCE!$V$2-LEN(SOURCE!J1995)), "")&amp;
  " | "&amp; SOURCE!K1995&amp;      IF(SOURCE!$X$2-LEN(SOURCE!K1995) &gt;= 0, REPT(" ",SOURCE!$X$2-LEN(SOURCE!K1995)), "")&amp;
      "},"&amp;IF(SOURCE!L1995&lt;&gt;"",""&amp;SOURCE!L1995,"")
 )
)
)</f>
        <v>/* 1946 */  { fnJMUSERmode_f,               256+2,                       "",                                            "f02U",                                        (0 &lt;&lt; TAM_MAX_BITS) |     0, CAT_NONE | SLS_UNCHANGED | US_UNCHANGED},//JM User mode (Will remove later - reserved)</v>
      </c>
    </row>
    <row r="1996" spans="1:1">
      <c r="A1996" s="155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",SOURCE!$R$2-LEN(SOURCE!F1996)+2), "")&amp;"("&amp;
      SUBSTITUTE(TEXT(SOURCE!G1996,"??0"),"  ","")&amp;" &lt;&lt; TAM_MAX_BITS) |"&amp; IF(SOURCE!$S$2-3 &gt;= 0, REPT(" ",SOURCE!$S$2-5+4+1-1-LEN(SUBSTITUTE(SUBSTITUTE(TEXT(SOURCE!H1996,"????0"),"  ","")," ",""))), "")&amp;
      SUBSTITUTE(SUBSTITUTE(TEXT(SOURCE!H1996,"????0"),"  ","")," ","")&amp;","&amp; IF(SOURCE!$T$2-3 &gt;= 0, REPT(" ",SOURCE!$T$2-3-5), "")&amp;
      SOURCE!I1996&amp;" | "&amp; IF(SOURCE!$U$2-LEN(SOURCE!I1996) &gt;= 0, REPT(" ",SOURCE!$U$2-LEN(SOURCE!I1996)), "")&amp;
      SOURCE!J1996&amp;      IF(SOURCE!$V$2-LEN(SOURCE!J1996) &gt;= 0, REPT(" ",SOURCE!$V$2-LEN(SOURCE!J1996)), "")&amp;
  " | "&amp; SOURCE!K1996&amp;      IF(SOURCE!$X$2-LEN(SOURCE!K1996) &gt;= 0, REPT(" ",SOURCE!$X$2-LEN(SOURCE!K1996)), "")&amp;
      "},"&amp;IF(SOURCE!L1996&lt;&gt;"",""&amp;SOURCE!L1996,"")
 )
)
)</f>
        <v>/* 1947 */  { fnJMUSERmode_g,               256+2,                       "",                                            "g02U",                                        (0 &lt;&lt; TAM_MAX_BITS) |     0, CAT_NONE | SLS_UNCHANGED | US_UNCHANGED},//JM User mode (Will remove later - reserved)</v>
      </c>
    </row>
    <row r="1997" spans="1:1">
      <c r="A1997" s="155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",SOURCE!$R$2-LEN(SOURCE!F1997)+2), "")&amp;"("&amp;
      SUBSTITUTE(TEXT(SOURCE!G1997,"??0"),"  ","")&amp;" &lt;&lt; TAM_MAX_BITS) |"&amp; IF(SOURCE!$S$2-3 &gt;= 0, REPT(" ",SOURCE!$S$2-5+4+1-1-LEN(SUBSTITUTE(SUBSTITUTE(TEXT(SOURCE!H1997,"????0"),"  ","")," ",""))), "")&amp;
      SUBSTITUTE(SUBSTITUTE(TEXT(SOURCE!H1997,"????0"),"  ","")," ","")&amp;","&amp; IF(SOURCE!$T$2-3 &gt;= 0, REPT(" ",SOURCE!$T$2-3-5), "")&amp;
      SOURCE!I1997&amp;" | "&amp; IF(SOURCE!$U$2-LEN(SOURCE!I1997) &gt;= 0, REPT(" ",SOURCE!$U$2-LEN(SOURCE!I1997)), "")&amp;
      SOURCE!J1997&amp;      IF(SOURCE!$V$2-LEN(SOURCE!J1997) &gt;= 0, REPT(" ",SOURCE!$V$2-LEN(SOURCE!J1997)), "")&amp;
  " | "&amp; SOURCE!K1997&amp;      IF(SOURCE!$X$2-LEN(SOURCE!K1997) &gt;= 0, REPT(" ",SOURCE!$X$2-LEN(SOURCE!K1997)), "")&amp;
      "},"&amp;IF(SOURCE!L1997&lt;&gt;"",""&amp;SOURCE!L1997,"")
 )
)
)</f>
        <v>/* 1948 */  { fnJMUSERmode,                 256+3,                       "",                                            "p03U",                                        (0 &lt;&lt; TAM_MAX_BITS) |     0, CAT_NONE | SLS_UNCHANGED | US_UNCHANGED},//JM User mode (Will remove later - reserved)</v>
      </c>
    </row>
    <row r="1998" spans="1:1">
      <c r="A1998" s="155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",SOURCE!$R$2-LEN(SOURCE!F1998)+2), "")&amp;"("&amp;
      SUBSTITUTE(TEXT(SOURCE!G1998,"??0"),"  ","")&amp;" &lt;&lt; TAM_MAX_BITS) |"&amp; IF(SOURCE!$S$2-3 &gt;= 0, REPT(" ",SOURCE!$S$2-5+4+1-1-LEN(SUBSTITUTE(SUBSTITUTE(TEXT(SOURCE!H1998,"????0"),"  ","")," ",""))), "")&amp;
      SUBSTITUTE(SUBSTITUTE(TEXT(SOURCE!H1998,"????0"),"  ","")," ","")&amp;","&amp; IF(SOURCE!$T$2-3 &gt;= 0, REPT(" ",SOURCE!$T$2-3-5), "")&amp;
      SOURCE!I1998&amp;" | "&amp; IF(SOURCE!$U$2-LEN(SOURCE!I1998) &gt;= 0, REPT(" ",SOURCE!$U$2-LEN(SOURCE!I1998)), "")&amp;
      SOURCE!J1998&amp;      IF(SOURCE!$V$2-LEN(SOURCE!J1998) &gt;= 0, REPT(" ",SOURCE!$V$2-LEN(SOURCE!J1998)), "")&amp;
  " | "&amp; SOURCE!K1998&amp;      IF(SOURCE!$X$2-LEN(SOURCE!K1998) &gt;= 0, REPT(" ",SOURCE!$X$2-LEN(SOURCE!K1998)), "")&amp;
      "},"&amp;IF(SOURCE!L1998&lt;&gt;"",""&amp;SOURCE!L1998,"")
 )
)
)</f>
        <v>/* 1949 */  { fnJMUSERmode_f,               256+3,                       "",                                            "f03U",                                        (0 &lt;&lt; TAM_MAX_BITS) |     0, CAT_NONE | SLS_UNCHANGED | US_UNCHANGED},//JM User mode (Will remove later - reserved)</v>
      </c>
    </row>
    <row r="1999" spans="1:1">
      <c r="A1999" s="155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",SOURCE!$R$2-LEN(SOURCE!F1999)+2), "")&amp;"("&amp;
      SUBSTITUTE(TEXT(SOURCE!G1999,"??0"),"  ","")&amp;" &lt;&lt; TAM_MAX_BITS) |"&amp; IF(SOURCE!$S$2-3 &gt;= 0, REPT(" ",SOURCE!$S$2-5+4+1-1-LEN(SUBSTITUTE(SUBSTITUTE(TEXT(SOURCE!H1999,"????0"),"  ","")," ",""))), "")&amp;
      SUBSTITUTE(SUBSTITUTE(TEXT(SOURCE!H1999,"????0"),"  ","")," ","")&amp;","&amp; IF(SOURCE!$T$2-3 &gt;= 0, REPT(" ",SOURCE!$T$2-3-5), "")&amp;
      SOURCE!I1999&amp;" | "&amp; IF(SOURCE!$U$2-LEN(SOURCE!I1999) &gt;= 0, REPT(" ",SOURCE!$U$2-LEN(SOURCE!I1999)), "")&amp;
      SOURCE!J1999&amp;      IF(SOURCE!$V$2-LEN(SOURCE!J1999) &gt;= 0, REPT(" ",SOURCE!$V$2-LEN(SOURCE!J1999)), "")&amp;
  " | "&amp; SOURCE!K1999&amp;      IF(SOURCE!$X$2-LEN(SOURCE!K1999) &gt;= 0, REPT(" ",SOURCE!$X$2-LEN(SOURCE!K1999)), "")&amp;
      "},"&amp;IF(SOURCE!L1999&lt;&gt;"",""&amp;SOURCE!L1999,"")
 )
)
)</f>
        <v>/* 1950 */  { fnJMUSERmode_g,               256+3,                       "",                                            "g03U",                                        (0 &lt;&lt; TAM_MAX_BITS) |     0, CAT_NONE | SLS_UNCHANGED | US_UNCHANGED},//JM User mode (Will remove later - reserved)</v>
      </c>
    </row>
    <row r="2000" spans="1:1">
      <c r="A2000" s="155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",SOURCE!$R$2-LEN(SOURCE!F2000)+2), "")&amp;"("&amp;
      SUBSTITUTE(TEXT(SOURCE!G2000,"??0"),"  ","")&amp;" &lt;&lt; TAM_MAX_BITS) |"&amp; IF(SOURCE!$S$2-3 &gt;= 0, REPT(" ",SOURCE!$S$2-5+4+1-1-LEN(SUBSTITUTE(SUBSTITUTE(TEXT(SOURCE!H2000,"????0"),"  ","")," ",""))), "")&amp;
      SUBSTITUTE(SUBSTITUTE(TEXT(SOURCE!H2000,"????0"),"  ","")," ","")&amp;","&amp; IF(SOURCE!$T$2-3 &gt;= 0, REPT(" ",SOURCE!$T$2-3-5), "")&amp;
      SOURCE!I2000&amp;" | "&amp; IF(SOURCE!$U$2-LEN(SOURCE!I2000) &gt;= 0, REPT(" ",SOURCE!$U$2-LEN(SOURCE!I2000)), "")&amp;
      SOURCE!J2000&amp;      IF(SOURCE!$V$2-LEN(SOURCE!J2000) &gt;= 0, REPT(" ",SOURCE!$V$2-LEN(SOURCE!J2000)), "")&amp;
  " | "&amp; SOURCE!K2000&amp;      IF(SOURCE!$X$2-LEN(SOURCE!K2000) &gt;= 0, REPT(" ",SOURCE!$X$2-LEN(SOURCE!K2000)), "")&amp;
      "},"&amp;IF(SOURCE!L2000&lt;&gt;"",""&amp;SOURCE!L2000,"")
 )
)
)</f>
        <v>/* 1951 */  { fnJMUSERmode,                 256+4,                       "",                                            "p04U",                                        (0 &lt;&lt; TAM_MAX_BITS) |     0, CAT_NONE | SLS_UNCHANGED | US_UNCHANGED},//JM User mode (Will remove later - reserved)</v>
      </c>
    </row>
    <row r="2001" spans="1:1">
      <c r="A2001" s="155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",SOURCE!$R$2-LEN(SOURCE!F2001)+2), "")&amp;"("&amp;
      SUBSTITUTE(TEXT(SOURCE!G2001,"??0"),"  ","")&amp;" &lt;&lt; TAM_MAX_BITS) |"&amp; IF(SOURCE!$S$2-3 &gt;= 0, REPT(" ",SOURCE!$S$2-5+4+1-1-LEN(SUBSTITUTE(SUBSTITUTE(TEXT(SOURCE!H2001,"????0"),"  ","")," ",""))), "")&amp;
      SUBSTITUTE(SUBSTITUTE(TEXT(SOURCE!H2001,"????0"),"  ","")," ","")&amp;","&amp; IF(SOURCE!$T$2-3 &gt;= 0, REPT(" ",SOURCE!$T$2-3-5), "")&amp;
      SOURCE!I2001&amp;" | "&amp; IF(SOURCE!$U$2-LEN(SOURCE!I2001) &gt;= 0, REPT(" ",SOURCE!$U$2-LEN(SOURCE!I2001)), "")&amp;
      SOURCE!J2001&amp;      IF(SOURCE!$V$2-LEN(SOURCE!J2001) &gt;= 0, REPT(" ",SOURCE!$V$2-LEN(SOURCE!J2001)), "")&amp;
  " | "&amp; SOURCE!K2001&amp;      IF(SOURCE!$X$2-LEN(SOURCE!K2001) &gt;= 0, REPT(" ",SOURCE!$X$2-LEN(SOURCE!K2001)), "")&amp;
      "},"&amp;IF(SOURCE!L2001&lt;&gt;"",""&amp;SOURCE!L2001,"")
 )
)
)</f>
        <v>/* 1952 */  { fnJMUSERmode_f,               256+4,                       "",                                            "f04U",                                        (0 &lt;&lt; TAM_MAX_BITS) |     0, CAT_NONE | SLS_UNCHANGED | US_UNCHANGED},//JM User mode (Will remove later - reserved)</v>
      </c>
    </row>
    <row r="2002" spans="1:1">
      <c r="A2002" s="155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",SOURCE!$R$2-LEN(SOURCE!F2002)+2), "")&amp;"("&amp;
      SUBSTITUTE(TEXT(SOURCE!G2002,"??0"),"  ","")&amp;" &lt;&lt; TAM_MAX_BITS) |"&amp; IF(SOURCE!$S$2-3 &gt;= 0, REPT(" ",SOURCE!$S$2-5+4+1-1-LEN(SUBSTITUTE(SUBSTITUTE(TEXT(SOURCE!H2002,"????0"),"  ","")," ",""))), "")&amp;
      SUBSTITUTE(SUBSTITUTE(TEXT(SOURCE!H2002,"????0"),"  ","")," ","")&amp;","&amp; IF(SOURCE!$T$2-3 &gt;= 0, REPT(" ",SOURCE!$T$2-3-5), "")&amp;
      SOURCE!I2002&amp;" | "&amp; IF(SOURCE!$U$2-LEN(SOURCE!I2002) &gt;= 0, REPT(" ",SOURCE!$U$2-LEN(SOURCE!I2002)), "")&amp;
      SOURCE!J2002&amp;      IF(SOURCE!$V$2-LEN(SOURCE!J2002) &gt;= 0, REPT(" ",SOURCE!$V$2-LEN(SOURCE!J2002)), "")&amp;
  " | "&amp; SOURCE!K2002&amp;      IF(SOURCE!$X$2-LEN(SOURCE!K2002) &gt;= 0, REPT(" ",SOURCE!$X$2-LEN(SOURCE!K2002)), "")&amp;
      "},"&amp;IF(SOURCE!L2002&lt;&gt;"",""&amp;SOURCE!L2002,"")
 )
)
)</f>
        <v>/* 1953 */  { fnJMUSERmode_g,               256+4,                       "",                                            "g04U",                                        (0 &lt;&lt; TAM_MAX_BITS) |     0, CAT_NONE | SLS_UNCHANGED | US_UNCHANGED},//JM User mode (Will remove later - reserved)</v>
      </c>
    </row>
    <row r="2003" spans="1:1">
      <c r="A2003" s="155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",SOURCE!$R$2-LEN(SOURCE!F2003)+2), "")&amp;"("&amp;
      SUBSTITUTE(TEXT(SOURCE!G2003,"??0"),"  ","")&amp;" &lt;&lt; TAM_MAX_BITS) |"&amp; IF(SOURCE!$S$2-3 &gt;= 0, REPT(" ",SOURCE!$S$2-5+4+1-1-LEN(SUBSTITUTE(SUBSTITUTE(TEXT(SOURCE!H2003,"????0"),"  ","")," ",""))), "")&amp;
      SUBSTITUTE(SUBSTITUTE(TEXT(SOURCE!H2003,"????0"),"  ","")," ","")&amp;","&amp; IF(SOURCE!$T$2-3 &gt;= 0, REPT(" ",SOURCE!$T$2-3-5), "")&amp;
      SOURCE!I2003&amp;" | "&amp; IF(SOURCE!$U$2-LEN(SOURCE!I2003) &gt;= 0, REPT(" ",SOURCE!$U$2-LEN(SOURCE!I2003)), "")&amp;
      SOURCE!J2003&amp;      IF(SOURCE!$V$2-LEN(SOURCE!J2003) &gt;= 0, REPT(" ",SOURCE!$V$2-LEN(SOURCE!J2003)), "")&amp;
  " | "&amp; SOURCE!K2003&amp;      IF(SOURCE!$X$2-LEN(SOURCE!K2003) &gt;= 0, REPT(" ",SOURCE!$X$2-LEN(SOURCE!K2003)), "")&amp;
      "},"&amp;IF(SOURCE!L2003&lt;&gt;"",""&amp;SOURCE!L2003,"")
 )
)
)</f>
        <v>/* 1954 */  { fnJMUSERmode,                 256+5,                       "",                                            "p05U",                                        (0 &lt;&lt; TAM_MAX_BITS) |     0, CAT_NONE | SLS_UNCHANGED | US_UNCHANGED},//JM User mode (Will remove later - reserved)</v>
      </c>
    </row>
    <row r="2004" spans="1:1">
      <c r="A2004" s="155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",SOURCE!$R$2-LEN(SOURCE!F2004)+2), "")&amp;"("&amp;
      SUBSTITUTE(TEXT(SOURCE!G2004,"??0"),"  ","")&amp;" &lt;&lt; TAM_MAX_BITS) |"&amp; IF(SOURCE!$S$2-3 &gt;= 0, REPT(" ",SOURCE!$S$2-5+4+1-1-LEN(SUBSTITUTE(SUBSTITUTE(TEXT(SOURCE!H2004,"????0"),"  ","")," ",""))), "")&amp;
      SUBSTITUTE(SUBSTITUTE(TEXT(SOURCE!H2004,"????0"),"  ","")," ","")&amp;","&amp; IF(SOURCE!$T$2-3 &gt;= 0, REPT(" ",SOURCE!$T$2-3-5), "")&amp;
      SOURCE!I2004&amp;" | "&amp; IF(SOURCE!$U$2-LEN(SOURCE!I2004) &gt;= 0, REPT(" ",SOURCE!$U$2-LEN(SOURCE!I2004)), "")&amp;
      SOURCE!J2004&amp;      IF(SOURCE!$V$2-LEN(SOURCE!J2004) &gt;= 0, REPT(" ",SOURCE!$V$2-LEN(SOURCE!J2004)), "")&amp;
  " | "&amp; SOURCE!K2004&amp;      IF(SOURCE!$X$2-LEN(SOURCE!K2004) &gt;= 0, REPT(" ",SOURCE!$X$2-LEN(SOURCE!K2004)), "")&amp;
      "},"&amp;IF(SOURCE!L2004&lt;&gt;"",""&amp;SOURCE!L2004,"")
 )
)
)</f>
        <v>/* 1955 */  { fnJMUSERmode_f,               256+5,                       "",                                            "f05U",                                        (0 &lt;&lt; TAM_MAX_BITS) |     0, CAT_NONE | SLS_UNCHANGED | US_UNCHANGED},//JM User mode (Will remove later - reserved)</v>
      </c>
    </row>
    <row r="2005" spans="1:1">
      <c r="A2005" s="155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",SOURCE!$R$2-LEN(SOURCE!F2005)+2), "")&amp;"("&amp;
      SUBSTITUTE(TEXT(SOURCE!G2005,"??0"),"  ","")&amp;" &lt;&lt; TAM_MAX_BITS) |"&amp; IF(SOURCE!$S$2-3 &gt;= 0, REPT(" ",SOURCE!$S$2-5+4+1-1-LEN(SUBSTITUTE(SUBSTITUTE(TEXT(SOURCE!H2005,"????0"),"  ","")," ",""))), "")&amp;
      SUBSTITUTE(SUBSTITUTE(TEXT(SOURCE!H2005,"????0"),"  ","")," ","")&amp;","&amp; IF(SOURCE!$T$2-3 &gt;= 0, REPT(" ",SOURCE!$T$2-3-5), "")&amp;
      SOURCE!I2005&amp;" | "&amp; IF(SOURCE!$U$2-LEN(SOURCE!I2005) &gt;= 0, REPT(" ",SOURCE!$U$2-LEN(SOURCE!I2005)), "")&amp;
      SOURCE!J2005&amp;      IF(SOURCE!$V$2-LEN(SOURCE!J2005) &gt;= 0, REPT(" ",SOURCE!$V$2-LEN(SOURCE!J2005)), "")&amp;
  " | "&amp; SOURCE!K2005&amp;      IF(SOURCE!$X$2-LEN(SOURCE!K2005) &gt;= 0, REPT(" ",SOURCE!$X$2-LEN(SOURCE!K2005)), "")&amp;
      "},"&amp;IF(SOURCE!L2005&lt;&gt;"",""&amp;SOURCE!L2005,"")
 )
)
)</f>
        <v>/* 1956 */  { fnJMUSERmode_g,               256+5,                       "",                                            "g05U",                                        (0 &lt;&lt; TAM_MAX_BITS) |     0, CAT_NONE | SLS_UNCHANGED | US_UNCHANGED},//JM User mode (Will remove later - reserved)</v>
      </c>
    </row>
    <row r="2006" spans="1:1">
      <c r="A2006" s="155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",SOURCE!$R$2-LEN(SOURCE!F2006)+2), "")&amp;"("&amp;
      SUBSTITUTE(TEXT(SOURCE!G2006,"??0"),"  ","")&amp;" &lt;&lt; TAM_MAX_BITS) |"&amp; IF(SOURCE!$S$2-3 &gt;= 0, REPT(" ",SOURCE!$S$2-5+4+1-1-LEN(SUBSTITUTE(SUBSTITUTE(TEXT(SOURCE!H2006,"????0"),"  ","")," ",""))), "")&amp;
      SUBSTITUTE(SUBSTITUTE(TEXT(SOURCE!H2006,"????0"),"  ","")," ","")&amp;","&amp; IF(SOURCE!$T$2-3 &gt;= 0, REPT(" ",SOURCE!$T$2-3-5), "")&amp;
      SOURCE!I2006&amp;" | "&amp; IF(SOURCE!$U$2-LEN(SOURCE!I2006) &gt;= 0, REPT(" ",SOURCE!$U$2-LEN(SOURCE!I2006)), "")&amp;
      SOURCE!J2006&amp;      IF(SOURCE!$V$2-LEN(SOURCE!J2006) &gt;= 0, REPT(" ",SOURCE!$V$2-LEN(SOURCE!J2006)), "")&amp;
  " | "&amp; SOURCE!K2006&amp;      IF(SOURCE!$X$2-LEN(SOURCE!K2006) &gt;= 0, REPT(" ",SOURCE!$X$2-LEN(SOURCE!K2006)), "")&amp;
      "},"&amp;IF(SOURCE!L2006&lt;&gt;"",""&amp;SOURCE!L2006,"")
 )
)
)</f>
        <v>/* 1957 */  { fnXEQMENU,                    1,                           "XEQM01",                                      "XEQM01",                                      (0 &lt;&lt; TAM_MAX_BITS) |     0, CAT_FNCT | SLS_ENABLED   | US_ENABLED  },//JM EXEC</v>
      </c>
    </row>
    <row r="2007" spans="1:1">
      <c r="A2007" s="155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",SOURCE!$R$2-LEN(SOURCE!F2007)+2), "")&amp;"("&amp;
      SUBSTITUTE(TEXT(SOURCE!G2007,"??0"),"  ","")&amp;" &lt;&lt; TAM_MAX_BITS) |"&amp; IF(SOURCE!$S$2-3 &gt;= 0, REPT(" ",SOURCE!$S$2-5+4+1-1-LEN(SUBSTITUTE(SUBSTITUTE(TEXT(SOURCE!H2007,"????0"),"  ","")," ",""))), "")&amp;
      SUBSTITUTE(SUBSTITUTE(TEXT(SOURCE!H2007,"????0"),"  ","")," ","")&amp;","&amp; IF(SOURCE!$T$2-3 &gt;= 0, REPT(" ",SOURCE!$T$2-3-5), "")&amp;
      SOURCE!I2007&amp;" | "&amp; IF(SOURCE!$U$2-LEN(SOURCE!I2007) &gt;= 0, REPT(" ",SOURCE!$U$2-LEN(SOURCE!I2007)), "")&amp;
      SOURCE!J2007&amp;      IF(SOURCE!$V$2-LEN(SOURCE!J2007) &gt;= 0, REPT(" ",SOURCE!$V$2-LEN(SOURCE!J2007)), "")&amp;
  " | "&amp; SOURCE!K2007&amp;      IF(SOURCE!$X$2-LEN(SOURCE!K2007) &gt;= 0, REPT(" ",SOURCE!$X$2-LEN(SOURCE!K2007)), "")&amp;
      "},"&amp;IF(SOURCE!L2007&lt;&gt;"",""&amp;SOURCE!L2007,"")
 )
)
)</f>
        <v>/* 1958 */  { fnXEQMENU,                    2,                           "XEQM02",                                      "XEQM02",                                      (0 &lt;&lt; TAM_MAX_BITS) |     0, CAT_FNCT | SLS_ENABLED   | US_ENABLED  },//JM EXEC</v>
      </c>
    </row>
    <row r="2008" spans="1:1">
      <c r="A2008" s="155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",SOURCE!$R$2-LEN(SOURCE!F2008)+2), "")&amp;"("&amp;
      SUBSTITUTE(TEXT(SOURCE!G2008,"??0"),"  ","")&amp;" &lt;&lt; TAM_MAX_BITS) |"&amp; IF(SOURCE!$S$2-3 &gt;= 0, REPT(" ",SOURCE!$S$2-5+4+1-1-LEN(SUBSTITUTE(SUBSTITUTE(TEXT(SOURCE!H2008,"????0"),"  ","")," ",""))), "")&amp;
      SUBSTITUTE(SUBSTITUTE(TEXT(SOURCE!H2008,"????0"),"  ","")," ","")&amp;","&amp; IF(SOURCE!$T$2-3 &gt;= 0, REPT(" ",SOURCE!$T$2-3-5), "")&amp;
      SOURCE!I2008&amp;" | "&amp; IF(SOURCE!$U$2-LEN(SOURCE!I2008) &gt;= 0, REPT(" ",SOURCE!$U$2-LEN(SOURCE!I2008)), "")&amp;
      SOURCE!J2008&amp;      IF(SOURCE!$V$2-LEN(SOURCE!J2008) &gt;= 0, REPT(" ",SOURCE!$V$2-LEN(SOURCE!J2008)), "")&amp;
  " | "&amp; SOURCE!K2008&amp;      IF(SOURCE!$X$2-LEN(SOURCE!K2008) &gt;= 0, REPT(" ",SOURCE!$X$2-LEN(SOURCE!K2008)), "")&amp;
      "},"&amp;IF(SOURCE!L2008&lt;&gt;"",""&amp;SOURCE!L2008,"")
 )
)
)</f>
        <v>/* 1959 */  { fnXEQMENU,                    3,                           "XEQM03",                                      "XEQM03",                                      (0 &lt;&lt; TAM_MAX_BITS) |     0, CAT_FNCT | SLS_ENABLED   | US_ENABLED  },//JM EXEC</v>
      </c>
    </row>
    <row r="2009" spans="1:1">
      <c r="A2009" s="155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",SOURCE!$R$2-LEN(SOURCE!F2009)+2), "")&amp;"("&amp;
      SUBSTITUTE(TEXT(SOURCE!G2009,"??0"),"  ","")&amp;" &lt;&lt; TAM_MAX_BITS) |"&amp; IF(SOURCE!$S$2-3 &gt;= 0, REPT(" ",SOURCE!$S$2-5+4+1-1-LEN(SUBSTITUTE(SUBSTITUTE(TEXT(SOURCE!H2009,"????0"),"  ","")," ",""))), "")&amp;
      SUBSTITUTE(SUBSTITUTE(TEXT(SOURCE!H2009,"????0"),"  ","")," ","")&amp;","&amp; IF(SOURCE!$T$2-3 &gt;= 0, REPT(" ",SOURCE!$T$2-3-5), "")&amp;
      SOURCE!I2009&amp;" | "&amp; IF(SOURCE!$U$2-LEN(SOURCE!I2009) &gt;= 0, REPT(" ",SOURCE!$U$2-LEN(SOURCE!I2009)), "")&amp;
      SOURCE!J2009&amp;      IF(SOURCE!$V$2-LEN(SOURCE!J2009) &gt;= 0, REPT(" ",SOURCE!$V$2-LEN(SOURCE!J2009)), "")&amp;
  " | "&amp; SOURCE!K2009&amp;      IF(SOURCE!$X$2-LEN(SOURCE!K2009) &gt;= 0, REPT(" ",SOURCE!$X$2-LEN(SOURCE!K2009)), "")&amp;
      "},"&amp;IF(SOURCE!L2009&lt;&gt;"",""&amp;SOURCE!L2009,"")
 )
)
)</f>
        <v>/* 1960 */  { fnXEQMENU,                    4,                           "XEQM04",                                      "XEQM04",                                      (0 &lt;&lt; TAM_MAX_BITS) |     0, CAT_FNCT | SLS_ENABLED   | US_ENABLED  },//JM EXEC</v>
      </c>
    </row>
    <row r="2010" spans="1:1">
      <c r="A2010" s="155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",SOURCE!$R$2-LEN(SOURCE!F2010)+2), "")&amp;"("&amp;
      SUBSTITUTE(TEXT(SOURCE!G2010,"??0"),"  ","")&amp;" &lt;&lt; TAM_MAX_BITS) |"&amp; IF(SOURCE!$S$2-3 &gt;= 0, REPT(" ",SOURCE!$S$2-5+4+1-1-LEN(SUBSTITUTE(SUBSTITUTE(TEXT(SOURCE!H2010,"????0"),"  ","")," ",""))), "")&amp;
      SUBSTITUTE(SUBSTITUTE(TEXT(SOURCE!H2010,"????0"),"  ","")," ","")&amp;","&amp; IF(SOURCE!$T$2-3 &gt;= 0, REPT(" ",SOURCE!$T$2-3-5), "")&amp;
      SOURCE!I2010&amp;" | "&amp; IF(SOURCE!$U$2-LEN(SOURCE!I2010) &gt;= 0, REPT(" ",SOURCE!$U$2-LEN(SOURCE!I2010)), "")&amp;
      SOURCE!J2010&amp;      IF(SOURCE!$V$2-LEN(SOURCE!J2010) &gt;= 0, REPT(" ",SOURCE!$V$2-LEN(SOURCE!J2010)), "")&amp;
  " | "&amp; SOURCE!K2010&amp;      IF(SOURCE!$X$2-LEN(SOURCE!K2010) &gt;= 0, REPT(" ",SOURCE!$X$2-LEN(SOURCE!K2010)), "")&amp;
      "},"&amp;IF(SOURCE!L2010&lt;&gt;"",""&amp;SOURCE!L2010,"")
 )
)
)</f>
        <v>/* 1961 */  { fnXEQMENU,                    5,                           "XEQM05",                                      "XEQM05",                                      (0 &lt;&lt; TAM_MAX_BITS) |     0, CAT_FNCT | SLS_ENABLED   | US_ENABLED  },//JM EXEC</v>
      </c>
    </row>
    <row r="2011" spans="1:1">
      <c r="A2011" s="155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",SOURCE!$R$2-LEN(SOURCE!F2011)+2), "")&amp;"("&amp;
      SUBSTITUTE(TEXT(SOURCE!G2011,"??0"),"  ","")&amp;" &lt;&lt; TAM_MAX_BITS) |"&amp; IF(SOURCE!$S$2-3 &gt;= 0, REPT(" ",SOURCE!$S$2-5+4+1-1-LEN(SUBSTITUTE(SUBSTITUTE(TEXT(SOURCE!H2011,"????0"),"  ","")," ",""))), "")&amp;
      SUBSTITUTE(SUBSTITUTE(TEXT(SOURCE!H2011,"????0"),"  ","")," ","")&amp;","&amp; IF(SOURCE!$T$2-3 &gt;= 0, REPT(" ",SOURCE!$T$2-3-5), "")&amp;
      SOURCE!I2011&amp;" | "&amp; IF(SOURCE!$U$2-LEN(SOURCE!I2011) &gt;= 0, REPT(" ",SOURCE!$U$2-LEN(SOURCE!I2011)), "")&amp;
      SOURCE!J2011&amp;      IF(SOURCE!$V$2-LEN(SOURCE!J2011) &gt;= 0, REPT(" ",SOURCE!$V$2-LEN(SOURCE!J2011)), "")&amp;
  " | "&amp; SOURCE!K2011&amp;      IF(SOURCE!$X$2-LEN(SOURCE!K2011) &gt;= 0, REPT(" ",SOURCE!$X$2-LEN(SOURCE!K2011)), "")&amp;
      "},"&amp;IF(SOURCE!L2011&lt;&gt;"",""&amp;SOURCE!L2011,"")
 )
)
)</f>
        <v>/* 1962 */  { fnXEQMENU,                    6,                           "XEQM06",                                      "XEQM06",                                      (0 &lt;&lt; TAM_MAX_BITS) |     0, CAT_FNCT | SLS_ENABLED   | US_ENABLED  },//JM EXEC</v>
      </c>
    </row>
    <row r="2012" spans="1:1">
      <c r="A2012" s="155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",SOURCE!$R$2-LEN(SOURCE!F2012)+2), "")&amp;"("&amp;
      SUBSTITUTE(TEXT(SOURCE!G2012,"??0"),"  ","")&amp;" &lt;&lt; TAM_MAX_BITS) |"&amp; IF(SOURCE!$S$2-3 &gt;= 0, REPT(" ",SOURCE!$S$2-5+4+1-1-LEN(SUBSTITUTE(SUBSTITUTE(TEXT(SOURCE!H2012,"????0"),"  ","")," ",""))), "")&amp;
      SUBSTITUTE(SUBSTITUTE(TEXT(SOURCE!H2012,"????0"),"  ","")," ","")&amp;","&amp; IF(SOURCE!$T$2-3 &gt;= 0, REPT(" ",SOURCE!$T$2-3-5), "")&amp;
      SOURCE!I2012&amp;" | "&amp; IF(SOURCE!$U$2-LEN(SOURCE!I2012) &gt;= 0, REPT(" ",SOURCE!$U$2-LEN(SOURCE!I2012)), "")&amp;
      SOURCE!J2012&amp;      IF(SOURCE!$V$2-LEN(SOURCE!J2012) &gt;= 0, REPT(" ",SOURCE!$V$2-LEN(SOURCE!J2012)), "")&amp;
  " | "&amp; SOURCE!K2012&amp;      IF(SOURCE!$X$2-LEN(SOURCE!K2012) &gt;= 0, REPT(" ",SOURCE!$X$2-LEN(SOURCE!K2012)), "")&amp;
      "},"&amp;IF(SOURCE!L2012&lt;&gt;"",""&amp;SOURCE!L2012,"")
 )
)
)</f>
        <v>/* 1963 */  { fnXEQMENU,                    7,                           "XEQM07",                                      "XEQM07",                                      (0 &lt;&lt; TAM_MAX_BITS) |     0, CAT_FNCT | SLS_ENABLED   | US_ENABLED  },//JM EXEC</v>
      </c>
    </row>
    <row r="2013" spans="1:1">
      <c r="A2013" s="155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",SOURCE!$R$2-LEN(SOURCE!F2013)+2), "")&amp;"("&amp;
      SUBSTITUTE(TEXT(SOURCE!G2013,"??0"),"  ","")&amp;" &lt;&lt; TAM_MAX_BITS) |"&amp; IF(SOURCE!$S$2-3 &gt;= 0, REPT(" ",SOURCE!$S$2-5+4+1-1-LEN(SUBSTITUTE(SUBSTITUTE(TEXT(SOURCE!H2013,"????0"),"  ","")," ",""))), "")&amp;
      SUBSTITUTE(SUBSTITUTE(TEXT(SOURCE!H2013,"????0"),"  ","")," ","")&amp;","&amp; IF(SOURCE!$T$2-3 &gt;= 0, REPT(" ",SOURCE!$T$2-3-5), "")&amp;
      SOURCE!I2013&amp;" | "&amp; IF(SOURCE!$U$2-LEN(SOURCE!I2013) &gt;= 0, REPT(" ",SOURCE!$U$2-LEN(SOURCE!I2013)), "")&amp;
      SOURCE!J2013&amp;      IF(SOURCE!$V$2-LEN(SOURCE!J2013) &gt;= 0, REPT(" ",SOURCE!$V$2-LEN(SOURCE!J2013)), "")&amp;
  " | "&amp; SOURCE!K2013&amp;      IF(SOURCE!$X$2-LEN(SOURCE!K2013) &gt;= 0, REPT(" ",SOURCE!$X$2-LEN(SOURCE!K2013)), "")&amp;
      "},"&amp;IF(SOURCE!L2013&lt;&gt;"",""&amp;SOURCE!L2013,"")
 )
)
)</f>
        <v>/* 1964 */  { fnXEQMENU,                    8,                           "XEQM08",                                      "XEQM08",                                      (0 &lt;&lt; TAM_MAX_BITS) |     0, CAT_FNCT | SLS_ENABLED   | US_ENABLED  },//JM EXEC</v>
      </c>
    </row>
    <row r="2014" spans="1:1">
      <c r="A2014" s="155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",SOURCE!$R$2-LEN(SOURCE!F2014)+2), "")&amp;"("&amp;
      SUBSTITUTE(TEXT(SOURCE!G2014,"??0"),"  ","")&amp;" &lt;&lt; TAM_MAX_BITS) |"&amp; IF(SOURCE!$S$2-3 &gt;= 0, REPT(" ",SOURCE!$S$2-5+4+1-1-LEN(SUBSTITUTE(SUBSTITUTE(TEXT(SOURCE!H2014,"????0"),"  ","")," ",""))), "")&amp;
      SUBSTITUTE(SUBSTITUTE(TEXT(SOURCE!H2014,"????0"),"  ","")," ","")&amp;","&amp; IF(SOURCE!$T$2-3 &gt;= 0, REPT(" ",SOURCE!$T$2-3-5), "")&amp;
      SOURCE!I2014&amp;" | "&amp; IF(SOURCE!$U$2-LEN(SOURCE!I2014) &gt;= 0, REPT(" ",SOURCE!$U$2-LEN(SOURCE!I2014)), "")&amp;
      SOURCE!J2014&amp;      IF(SOURCE!$V$2-LEN(SOURCE!J2014) &gt;= 0, REPT(" ",SOURCE!$V$2-LEN(SOURCE!J2014)), "")&amp;
  " | "&amp; SOURCE!K2014&amp;      IF(SOURCE!$X$2-LEN(SOURCE!K2014) &gt;= 0, REPT(" ",SOURCE!$X$2-LEN(SOURCE!K2014)), "")&amp;
      "},"&amp;IF(SOURCE!L2014&lt;&gt;"",""&amp;SOURCE!L2014,"")
 )
)
)</f>
        <v>/* 1965 */  { fnXEQMENU,                    9,                           "XEQM09",                                      "XEQM09",                                      (0 &lt;&lt; TAM_MAX_BITS) |     0, CAT_FNCT | SLS_ENABLED   | US_ENABLED  },//JM EXEC</v>
      </c>
    </row>
    <row r="2015" spans="1:1">
      <c r="A2015" s="155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",SOURCE!$R$2-LEN(SOURCE!F2015)+2), "")&amp;"("&amp;
      SUBSTITUTE(TEXT(SOURCE!G2015,"??0"),"  ","")&amp;" &lt;&lt; TAM_MAX_BITS) |"&amp; IF(SOURCE!$S$2-3 &gt;= 0, REPT(" ",SOURCE!$S$2-5+4+1-1-LEN(SUBSTITUTE(SUBSTITUTE(TEXT(SOURCE!H2015,"????0"),"  ","")," ",""))), "")&amp;
      SUBSTITUTE(SUBSTITUTE(TEXT(SOURCE!H2015,"????0"),"  ","")," ","")&amp;","&amp; IF(SOURCE!$T$2-3 &gt;= 0, REPT(" ",SOURCE!$T$2-3-5), "")&amp;
      SOURCE!I2015&amp;" | "&amp; IF(SOURCE!$U$2-LEN(SOURCE!I2015) &gt;= 0, REPT(" ",SOURCE!$U$2-LEN(SOURCE!I2015)), "")&amp;
      SOURCE!J2015&amp;      IF(SOURCE!$V$2-LEN(SOURCE!J2015) &gt;= 0, REPT(" ",SOURCE!$V$2-LEN(SOURCE!J2015)), "")&amp;
  " | "&amp; SOURCE!K2015&amp;      IF(SOURCE!$X$2-LEN(SOURCE!K2015) &gt;= 0, REPT(" ",SOURCE!$X$2-LEN(SOURCE!K2015)), "")&amp;
      "},"&amp;IF(SOURCE!L2015&lt;&gt;"",""&amp;SOURCE!L2015,"")
 )
)
)</f>
        <v>/* 1966 */  { fnXEQMENU,                    10,                          "XEQM10",                                      "XEQM10",                                      (0 &lt;&lt; TAM_MAX_BITS) |     0, CAT_FNCT | SLS_ENABLED   | US_ENABLED  },//JM EXEC</v>
      </c>
    </row>
    <row r="2016" spans="1:1">
      <c r="A2016" s="155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",SOURCE!$R$2-LEN(SOURCE!F2016)+2), "")&amp;"("&amp;
      SUBSTITUTE(TEXT(SOURCE!G2016,"??0"),"  ","")&amp;" &lt;&lt; TAM_MAX_BITS) |"&amp; IF(SOURCE!$S$2-3 &gt;= 0, REPT(" ",SOURCE!$S$2-5+4+1-1-LEN(SUBSTITUTE(SUBSTITUTE(TEXT(SOURCE!H2016,"????0"),"  ","")," ",""))), "")&amp;
      SUBSTITUTE(SUBSTITUTE(TEXT(SOURCE!H2016,"????0"),"  ","")," ","")&amp;","&amp; IF(SOURCE!$T$2-3 &gt;= 0, REPT(" ",SOURCE!$T$2-3-5), "")&amp;
      SOURCE!I2016&amp;" | "&amp; IF(SOURCE!$U$2-LEN(SOURCE!I2016) &gt;= 0, REPT(" ",SOURCE!$U$2-LEN(SOURCE!I2016)), "")&amp;
      SOURCE!J2016&amp;      IF(SOURCE!$V$2-LEN(SOURCE!J2016) &gt;= 0, REPT(" ",SOURCE!$V$2-LEN(SOURCE!J2016)), "")&amp;
  " | "&amp; SOURCE!K2016&amp;      IF(SOURCE!$X$2-LEN(SOURCE!K2016) &gt;= 0, REPT(" ",SOURCE!$X$2-LEN(SOURCE!K2016)), "")&amp;
      "},"&amp;IF(SOURCE!L2016&lt;&gt;"",""&amp;SOURCE!L2016,"")
 )
)
)</f>
        <v>/* 1967 */  { fnXEQMENU,                    11,                          "XEQM11",                                      "XEQM11",                                      (0 &lt;&lt; TAM_MAX_BITS) |     0, CAT_FNCT | SLS_ENABLED   | US_ENABLED  },//JM EXEC</v>
      </c>
    </row>
    <row r="2017" spans="1:1">
      <c r="A2017" s="155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",SOURCE!$R$2-LEN(SOURCE!F2017)+2), "")&amp;"("&amp;
      SUBSTITUTE(TEXT(SOURCE!G2017,"??0"),"  ","")&amp;" &lt;&lt; TAM_MAX_BITS) |"&amp; IF(SOURCE!$S$2-3 &gt;= 0, REPT(" ",SOURCE!$S$2-5+4+1-1-LEN(SUBSTITUTE(SUBSTITUTE(TEXT(SOURCE!H2017,"????0"),"  ","")," ",""))), "")&amp;
      SUBSTITUTE(SUBSTITUTE(TEXT(SOURCE!H2017,"????0"),"  ","")," ","")&amp;","&amp; IF(SOURCE!$T$2-3 &gt;= 0, REPT(" ",SOURCE!$T$2-3-5), "")&amp;
      SOURCE!I2017&amp;" | "&amp; IF(SOURCE!$U$2-LEN(SOURCE!I2017) &gt;= 0, REPT(" ",SOURCE!$U$2-LEN(SOURCE!I2017)), "")&amp;
      SOURCE!J2017&amp;      IF(SOURCE!$V$2-LEN(SOURCE!J2017) &gt;= 0, REPT(" ",SOURCE!$V$2-LEN(SOURCE!J2017)), "")&amp;
  " | "&amp; SOURCE!K2017&amp;      IF(SOURCE!$X$2-LEN(SOURCE!K2017) &gt;= 0, REPT(" ",SOURCE!$X$2-LEN(SOURCE!K2017)), "")&amp;
      "},"&amp;IF(SOURCE!L2017&lt;&gt;"",""&amp;SOURCE!L2017,"")
 )
)
)</f>
        <v>/* 1968 */  { fnXEQMENU,                    12,                          "XEQM12",                                      "XEQM12",                                      (0 &lt;&lt; TAM_MAX_BITS) |     0, CAT_FNCT | SLS_ENABLED   | US_ENABLED  },//JM EXEC</v>
      </c>
    </row>
    <row r="2018" spans="1:1">
      <c r="A2018" s="155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",SOURCE!$R$2-LEN(SOURCE!F2018)+2), "")&amp;"("&amp;
      SUBSTITUTE(TEXT(SOURCE!G2018,"??0"),"  ","")&amp;" &lt;&lt; TAM_MAX_BITS) |"&amp; IF(SOURCE!$S$2-3 &gt;= 0, REPT(" ",SOURCE!$S$2-5+4+1-1-LEN(SUBSTITUTE(SUBSTITUTE(TEXT(SOURCE!H2018,"????0"),"  ","")," ",""))), "")&amp;
      SUBSTITUTE(SUBSTITUTE(TEXT(SOURCE!H2018,"????0"),"  ","")," ","")&amp;","&amp; IF(SOURCE!$T$2-3 &gt;= 0, REPT(" ",SOURCE!$T$2-3-5), "")&amp;
      SOURCE!I2018&amp;" | "&amp; IF(SOURCE!$U$2-LEN(SOURCE!I2018) &gt;= 0, REPT(" ",SOURCE!$U$2-LEN(SOURCE!I2018)), "")&amp;
      SOURCE!J2018&amp;      IF(SOURCE!$V$2-LEN(SOURCE!J2018) &gt;= 0, REPT(" ",SOURCE!$V$2-LEN(SOURCE!J2018)), "")&amp;
  " | "&amp; SOURCE!K2018&amp;      IF(SOURCE!$X$2-LEN(SOURCE!K2018) &gt;= 0, REPT(" ",SOURCE!$X$2-LEN(SOURCE!K2018)), "")&amp;
      "},"&amp;IF(SOURCE!L2018&lt;&gt;"",""&amp;SOURCE!L2018,"")
 )
)
)</f>
        <v>/* 1969 */  { fnXEQMENU,                    13,                          "XEQM13",                                      "XEQM13",                                      (0 &lt;&lt; TAM_MAX_BITS) |     0, CAT_FNCT | SLS_ENABLED   | US_ENABLED  },//JM EXEC</v>
      </c>
    </row>
    <row r="2019" spans="1:1">
      <c r="A2019" s="155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",SOURCE!$R$2-LEN(SOURCE!F2019)+2), "")&amp;"("&amp;
      SUBSTITUTE(TEXT(SOURCE!G2019,"??0"),"  ","")&amp;" &lt;&lt; TAM_MAX_BITS) |"&amp; IF(SOURCE!$S$2-3 &gt;= 0, REPT(" ",SOURCE!$S$2-5+4+1-1-LEN(SUBSTITUTE(SUBSTITUTE(TEXT(SOURCE!H2019,"????0"),"  ","")," ",""))), "")&amp;
      SUBSTITUTE(SUBSTITUTE(TEXT(SOURCE!H2019,"????0"),"  ","")," ","")&amp;","&amp; IF(SOURCE!$T$2-3 &gt;= 0, REPT(" ",SOURCE!$T$2-3-5), "")&amp;
      SOURCE!I2019&amp;" | "&amp; IF(SOURCE!$U$2-LEN(SOURCE!I2019) &gt;= 0, REPT(" ",SOURCE!$U$2-LEN(SOURCE!I2019)), "")&amp;
      SOURCE!J2019&amp;      IF(SOURCE!$V$2-LEN(SOURCE!J2019) &gt;= 0, REPT(" ",SOURCE!$V$2-LEN(SOURCE!J2019)), "")&amp;
  " | "&amp; SOURCE!K2019&amp;      IF(SOURCE!$X$2-LEN(SOURCE!K2019) &gt;= 0, REPT(" ",SOURCE!$X$2-LEN(SOURCE!K2019)), "")&amp;
      "},"&amp;IF(SOURCE!L2019&lt;&gt;"",""&amp;SOURCE!L2019,"")
 )
)
)</f>
        <v>/* 1970 */  { fnXEQMENU,                    14,                          "XEQM14",                                      "XEQM14",                                      (0 &lt;&lt; TAM_MAX_BITS) |     0, CAT_FNCT | SLS_ENABLED   | US_ENABLED  },//JM EXEC</v>
      </c>
    </row>
    <row r="2020" spans="1:1">
      <c r="A2020" s="155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",SOURCE!$R$2-LEN(SOURCE!F2020)+2), "")&amp;"("&amp;
      SUBSTITUTE(TEXT(SOURCE!G2020,"??0"),"  ","")&amp;" &lt;&lt; TAM_MAX_BITS) |"&amp; IF(SOURCE!$S$2-3 &gt;= 0, REPT(" ",SOURCE!$S$2-5+4+1-1-LEN(SUBSTITUTE(SUBSTITUTE(TEXT(SOURCE!H2020,"????0"),"  ","")," ",""))), "")&amp;
      SUBSTITUTE(SUBSTITUTE(TEXT(SOURCE!H2020,"????0"),"  ","")," ","")&amp;","&amp; IF(SOURCE!$T$2-3 &gt;= 0, REPT(" ",SOURCE!$T$2-3-5), "")&amp;
      SOURCE!I2020&amp;" | "&amp; IF(SOURCE!$U$2-LEN(SOURCE!I2020) &gt;= 0, REPT(" ",SOURCE!$U$2-LEN(SOURCE!I2020)), "")&amp;
      SOURCE!J2020&amp;      IF(SOURCE!$V$2-LEN(SOURCE!J2020) &gt;= 0, REPT(" ",SOURCE!$V$2-LEN(SOURCE!J2020)), "")&amp;
  " | "&amp; SOURCE!K2020&amp;      IF(SOURCE!$X$2-LEN(SOURCE!K2020) &gt;= 0, REPT(" ",SOURCE!$X$2-LEN(SOURCE!K2020)), "")&amp;
      "},"&amp;IF(SOURCE!L2020&lt;&gt;"",""&amp;SOURCE!L2020,"")
 )
)
)</f>
        <v>/* 1971 */  { fnXEQMENU,                    15,                          "XEQM15",                                      "XEQM15",                                      (0 &lt;&lt; TAM_MAX_BITS) |     0, CAT_FNCT | SLS_ENABLED   | US_ENABLED  },//JM EXEC</v>
      </c>
    </row>
    <row r="2021" spans="1:1">
      <c r="A2021" s="155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",SOURCE!$R$2-LEN(SOURCE!F2021)+2), "")&amp;"("&amp;
      SUBSTITUTE(TEXT(SOURCE!G2021,"??0"),"  ","")&amp;" &lt;&lt; TAM_MAX_BITS) |"&amp; IF(SOURCE!$S$2-3 &gt;= 0, REPT(" ",SOURCE!$S$2-5+4+1-1-LEN(SUBSTITUTE(SUBSTITUTE(TEXT(SOURCE!H2021,"????0"),"  ","")," ",""))), "")&amp;
      SUBSTITUTE(SUBSTITUTE(TEXT(SOURCE!H2021,"????0"),"  ","")," ","")&amp;","&amp; IF(SOURCE!$T$2-3 &gt;= 0, REPT(" ",SOURCE!$T$2-3-5), "")&amp;
      SOURCE!I2021&amp;" | "&amp; IF(SOURCE!$U$2-LEN(SOURCE!I2021) &gt;= 0, REPT(" ",SOURCE!$U$2-LEN(SOURCE!I2021)), "")&amp;
      SOURCE!J2021&amp;      IF(SOURCE!$V$2-LEN(SOURCE!J2021) &gt;= 0, REPT(" ",SOURCE!$V$2-LEN(SOURCE!J2021)), "")&amp;
  " | "&amp; SOURCE!K2021&amp;      IF(SOURCE!$X$2-LEN(SOURCE!K2021) &gt;= 0, REPT(" ",SOURCE!$X$2-LEN(SOURCE!K2021)), "")&amp;
      "},"&amp;IF(SOURCE!L2021&lt;&gt;"",""&amp;SOURCE!L2021,"")
 )
)
)</f>
        <v>/* 1972 */  { fnXEQMENU,                    16,                          "XEQM16",                                      "XEQM16",                                      (0 &lt;&lt; TAM_MAX_BITS) |     0, CAT_FNCT | SLS_ENABLED   | US_ENABLED  },//JM EXEC</v>
      </c>
    </row>
    <row r="2022" spans="1:1">
      <c r="A2022" s="155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",SOURCE!$R$2-LEN(SOURCE!F2022)+2), "")&amp;"("&amp;
      SUBSTITUTE(TEXT(SOURCE!G2022,"??0"),"  ","")&amp;" &lt;&lt; TAM_MAX_BITS) |"&amp; IF(SOURCE!$S$2-3 &gt;= 0, REPT(" ",SOURCE!$S$2-5+4+1-1-LEN(SUBSTITUTE(SUBSTITUTE(TEXT(SOURCE!H2022,"????0"),"  ","")," ",""))), "")&amp;
      SUBSTITUTE(SUBSTITUTE(TEXT(SOURCE!H2022,"????0"),"  ","")," ","")&amp;","&amp; IF(SOURCE!$T$2-3 &gt;= 0, REPT(" ",SOURCE!$T$2-3-5), "")&amp;
      SOURCE!I2022&amp;" | "&amp; IF(SOURCE!$U$2-LEN(SOURCE!I2022) &gt;= 0, REPT(" ",SOURCE!$U$2-LEN(SOURCE!I2022)), "")&amp;
      SOURCE!J2022&amp;      IF(SOURCE!$V$2-LEN(SOURCE!J2022) &gt;= 0, REPT(" ",SOURCE!$V$2-LEN(SOURCE!J2022)), "")&amp;
  " | "&amp; SOURCE!K2022&amp;      IF(SOURCE!$X$2-LEN(SOURCE!K2022) &gt;= 0, REPT(" ",SOURCE!$X$2-LEN(SOURCE!K2022)), "")&amp;
      "},"&amp;IF(SOURCE!L2022&lt;&gt;"",""&amp;SOURCE!L2022,"")
 )
)
)</f>
        <v>/* 1973 */  { fnXEQMENU,                    17,                          "XEQM17",                                      "XEQM17",                                      (0 &lt;&lt; TAM_MAX_BITS) |     0, CAT_FNCT | SLS_ENABLED   | US_ENABLED  },//JM EXEC</v>
      </c>
    </row>
    <row r="2023" spans="1:1">
      <c r="A2023" s="155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",SOURCE!$R$2-LEN(SOURCE!F2023)+2), "")&amp;"("&amp;
      SUBSTITUTE(TEXT(SOURCE!G2023,"??0"),"  ","")&amp;" &lt;&lt; TAM_MAX_BITS) |"&amp; IF(SOURCE!$S$2-3 &gt;= 0, REPT(" ",SOURCE!$S$2-5+4+1-1-LEN(SUBSTITUTE(SUBSTITUTE(TEXT(SOURCE!H2023,"????0"),"  ","")," ",""))), "")&amp;
      SUBSTITUTE(SUBSTITUTE(TEXT(SOURCE!H2023,"????0"),"  ","")," ","")&amp;","&amp; IF(SOURCE!$T$2-3 &gt;= 0, REPT(" ",SOURCE!$T$2-3-5), "")&amp;
      SOURCE!I2023&amp;" | "&amp; IF(SOURCE!$U$2-LEN(SOURCE!I2023) &gt;= 0, REPT(" ",SOURCE!$U$2-LEN(SOURCE!I2023)), "")&amp;
      SOURCE!J2023&amp;      IF(SOURCE!$V$2-LEN(SOURCE!J2023) &gt;= 0, REPT(" ",SOURCE!$V$2-LEN(SOURCE!J2023)), "")&amp;
  " | "&amp; SOURCE!K2023&amp;      IF(SOURCE!$X$2-LEN(SOURCE!K2023) &gt;= 0, REPT(" ",SOURCE!$X$2-LEN(SOURCE!K2023)), "")&amp;
      "},"&amp;IF(SOURCE!L2023&lt;&gt;"",""&amp;SOURCE!L2023,"")
 )
)
)</f>
        <v>/* 1974 */  { fnXEQMENU,                    18,                          "XEQM18",                                      "XEQM18",                                      (0 &lt;&lt; TAM_MAX_BITS) |     0, CAT_FNCT | SLS_ENABLED   | US_ENABLED  },//JM EXEC</v>
      </c>
    </row>
    <row r="2024" spans="1:1">
      <c r="A2024" s="155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",SOURCE!$R$2-LEN(SOURCE!F2024)+2), "")&amp;"("&amp;
      SUBSTITUTE(TEXT(SOURCE!G2024,"??0"),"  ","")&amp;" &lt;&lt; TAM_MAX_BITS) |"&amp; IF(SOURCE!$S$2-3 &gt;= 0, REPT(" ",SOURCE!$S$2-5+4+1-1-LEN(SUBSTITUTE(SUBSTITUTE(TEXT(SOURCE!H2024,"????0"),"  ","")," ",""))), "")&amp;
      SUBSTITUTE(SUBSTITUTE(TEXT(SOURCE!H2024,"????0"),"  ","")," ","")&amp;","&amp; IF(SOURCE!$T$2-3 &gt;= 0, REPT(" ",SOURCE!$T$2-3-5), "")&amp;
      SOURCE!I2024&amp;" | "&amp; IF(SOURCE!$U$2-LEN(SOURCE!I2024) &gt;= 0, REPT(" ",SOURCE!$U$2-LEN(SOURCE!I2024)), "")&amp;
      SOURCE!J2024&amp;      IF(SOURCE!$V$2-LEN(SOURCE!J2024) &gt;= 0, REPT(" ",SOURCE!$V$2-LEN(SOURCE!J2024)), "")&amp;
  " | "&amp; SOURCE!K2024&amp;      IF(SOURCE!$X$2-LEN(SOURCE!K2024) &gt;= 0, REPT(" ",SOURCE!$X$2-LEN(SOURCE!K2024)), "")&amp;
      "},"&amp;IF(SOURCE!L2024&lt;&gt;"",""&amp;SOURCE!L2024,"")
 )
)
)</f>
        <v>/* 1975 */  { fnXEQMSAVE,                   TM_VALUE,                    "",                                            "X.SAVE",                                      (1 &lt;&lt; TAM_MAX_BITS) |    18, CAT_NONE | SLS_ENABLED   | US_UNCHANGED},</v>
      </c>
    </row>
    <row r="2025" spans="1:1">
      <c r="A2025" s="155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",SOURCE!$R$2-LEN(SOURCE!F2025)+2), "")&amp;"("&amp;
      SUBSTITUTE(TEXT(SOURCE!G2025,"??0"),"  ","")&amp;" &lt;&lt; TAM_MAX_BITS) |"&amp; IF(SOURCE!$S$2-3 &gt;= 0, REPT(" ",SOURCE!$S$2-5+4+1-1-LEN(SUBSTITUTE(SUBSTITUTE(TEXT(SOURCE!H2025,"????0"),"  ","")," ",""))), "")&amp;
      SUBSTITUTE(SUBSTITUTE(TEXT(SOURCE!H2025,"????0"),"  ","")," ","")&amp;","&amp; IF(SOURCE!$T$2-3 &gt;= 0, REPT(" ",SOURCE!$T$2-3-5), "")&amp;
      SOURCE!I2025&amp;" | "&amp; IF(SOURCE!$U$2-LEN(SOURCE!I2025) &gt;= 0, REPT(" ",SOURCE!$U$2-LEN(SOURCE!I2025)), "")&amp;
      SOURCE!J2025&amp;      IF(SOURCE!$V$2-LEN(SOURCE!J2025) &gt;= 0, REPT(" ",SOURCE!$V$2-LEN(SOURCE!J2025)), "")&amp;
  " | "&amp; SOURCE!K2025&amp;      IF(SOURCE!$X$2-LEN(SOURCE!K2025) &gt;= 0, REPT(" ",SOURCE!$X$2-LEN(SOURCE!K2025)), "")&amp;
      "},"&amp;IF(SOURCE!L2025&lt;&gt;"",""&amp;SOURCE!L2025,"")
 )
)
)</f>
        <v>/* 1976 */  { fnXEQMLOAD,                   TM_VALUE,                    "",                                            "X.LOAD",                                      (1 &lt;&lt; TAM_MAX_BITS) |    18, CAT_NONE | SLS_ENABLED   | US_ENABLED  },</v>
      </c>
    </row>
    <row r="2026" spans="1:1">
      <c r="A2026" s="155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",SOURCE!$R$2-LEN(SOURCE!F2026)+2), "")&amp;"("&amp;
      SUBSTITUTE(TEXT(SOURCE!G2026,"??0"),"  ","")&amp;" &lt;&lt; TAM_MAX_BITS) |"&amp; IF(SOURCE!$S$2-3 &gt;= 0, REPT(" ",SOURCE!$S$2-5+4+1-1-LEN(SUBSTITUTE(SUBSTITUTE(TEXT(SOURCE!H2026,"????0"),"  ","")," ",""))), "")&amp;
      SUBSTITUTE(SUBSTITUTE(TEXT(SOURCE!H2026,"????0"),"  ","")," ","")&amp;","&amp; IF(SOURCE!$T$2-3 &gt;= 0, REPT(" ",SOURCE!$T$2-3-5), "")&amp;
      SOURCE!I2026&amp;" | "&amp; IF(SOURCE!$U$2-LEN(SOURCE!I2026) &gt;= 0, REPT(" ",SOURCE!$U$2-LEN(SOURCE!I2026)), "")&amp;
      SOURCE!J2026&amp;      IF(SOURCE!$V$2-LEN(SOURCE!J2026) &gt;= 0, REPT(" ",SOURCE!$V$2-LEN(SOURCE!J2026)), "")&amp;
  " | "&amp; SOURCE!K2026&amp;      IF(SOURCE!$X$2-LEN(SOURCE!K2026) &gt;= 0, REPT(" ",SOURCE!$X$2-LEN(SOURCE!K2026)), "")&amp;
      "},"&amp;IF(SOURCE!L2026&lt;&gt;"",""&amp;SOURCE!L2026,"")
 )
)
)</f>
        <v>/* 1977 */  { fnFb,                         0,                           "",                                            "FB00",                                        (0 &lt;&lt; TAM_MAX_BITS) |     0, CAT_NONE | SLS_ENABLED   | US_ENABLED  },//JM SHOI</v>
      </c>
    </row>
    <row r="2027" spans="1:1">
      <c r="A2027" s="155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",SOURCE!$R$2-LEN(SOURCE!F2027)+2), "")&amp;"("&amp;
      SUBSTITUTE(TEXT(SOURCE!G2027,"??0"),"  ","")&amp;" &lt;&lt; TAM_MAX_BITS) |"&amp; IF(SOURCE!$S$2-3 &gt;= 0, REPT(" ",SOURCE!$S$2-5+4+1-1-LEN(SUBSTITUTE(SUBSTITUTE(TEXT(SOURCE!H2027,"????0"),"  ","")," ",""))), "")&amp;
      SUBSTITUTE(SUBSTITUTE(TEXT(SOURCE!H2027,"????0"),"  ","")," ","")&amp;","&amp; IF(SOURCE!$T$2-3 &gt;= 0, REPT(" ",SOURCE!$T$2-3-5), "")&amp;
      SOURCE!I2027&amp;" | "&amp; IF(SOURCE!$U$2-LEN(SOURCE!I2027) &gt;= 0, REPT(" ",SOURCE!$U$2-LEN(SOURCE!I2027)), "")&amp;
      SOURCE!J2027&amp;      IF(SOURCE!$V$2-LEN(SOURCE!J2027) &gt;= 0, REPT(" ",SOURCE!$V$2-LEN(SOURCE!J2027)), "")&amp;
  " | "&amp; SOURCE!K2027&amp;      IF(SOURCE!$X$2-LEN(SOURCE!K2027) &gt;= 0, REPT(" ",SOURCE!$X$2-LEN(SOURCE!K2027)), "")&amp;
      "},"&amp;IF(SOURCE!L2027&lt;&gt;"",""&amp;SOURCE!L2027,"")
 )
)
)</f>
        <v>/* 1978 */  { fnFb,                         1,                           "",                                            "FB01",                                        (0 &lt;&lt; TAM_MAX_BITS) |     0, CAT_NONE | SLS_ENABLED   | US_ENABLED  },//JM SHOI</v>
      </c>
    </row>
    <row r="2028" spans="1:1">
      <c r="A2028" s="155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",SOURCE!$R$2-LEN(SOURCE!F2028)+2), "")&amp;"("&amp;
      SUBSTITUTE(TEXT(SOURCE!G2028,"??0"),"  ","")&amp;" &lt;&lt; TAM_MAX_BITS) |"&amp; IF(SOURCE!$S$2-3 &gt;= 0, REPT(" ",SOURCE!$S$2-5+4+1-1-LEN(SUBSTITUTE(SUBSTITUTE(TEXT(SOURCE!H2028,"????0"),"  ","")," ",""))), "")&amp;
      SUBSTITUTE(SUBSTITUTE(TEXT(SOURCE!H2028,"????0"),"  ","")," ","")&amp;","&amp; IF(SOURCE!$T$2-3 &gt;= 0, REPT(" ",SOURCE!$T$2-3-5), "")&amp;
      SOURCE!I2028&amp;" | "&amp; IF(SOURCE!$U$2-LEN(SOURCE!I2028) &gt;= 0, REPT(" ",SOURCE!$U$2-LEN(SOURCE!I2028)), "")&amp;
      SOURCE!J2028&amp;      IF(SOURCE!$V$2-LEN(SOURCE!J2028) &gt;= 0, REPT(" ",SOURCE!$V$2-LEN(SOURCE!J2028)), "")&amp;
  " | "&amp; SOURCE!K2028&amp;      IF(SOURCE!$X$2-LEN(SOURCE!K2028) &gt;= 0, REPT(" ",SOURCE!$X$2-LEN(SOURCE!K2028)), "")&amp;
      "},"&amp;IF(SOURCE!L2028&lt;&gt;"",""&amp;SOURCE!L2028,"")
 )
)
)</f>
        <v>/* 1979 */  { fnFb,                         2,                           "",                                            "FB02",                                        (0 &lt;&lt; TAM_MAX_BITS) |     0, CAT_NONE | SLS_ENABLED   | US_ENABLED  },//JM SHOI</v>
      </c>
    </row>
    <row r="2029" spans="1:1">
      <c r="A2029" s="155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",SOURCE!$R$2-LEN(SOURCE!F2029)+2), "")&amp;"("&amp;
      SUBSTITUTE(TEXT(SOURCE!G2029,"??0"),"  ","")&amp;" &lt;&lt; TAM_MAX_BITS) |"&amp; IF(SOURCE!$S$2-3 &gt;= 0, REPT(" ",SOURCE!$S$2-5+4+1-1-LEN(SUBSTITUTE(SUBSTITUTE(TEXT(SOURCE!H2029,"????0"),"  ","")," ",""))), "")&amp;
      SUBSTITUTE(SUBSTITUTE(TEXT(SOURCE!H2029,"????0"),"  ","")," ","")&amp;","&amp; IF(SOURCE!$T$2-3 &gt;= 0, REPT(" ",SOURCE!$T$2-3-5), "")&amp;
      SOURCE!I2029&amp;" | "&amp; IF(SOURCE!$U$2-LEN(SOURCE!I2029) &gt;= 0, REPT(" ",SOURCE!$U$2-LEN(SOURCE!I2029)), "")&amp;
      SOURCE!J2029&amp;      IF(SOURCE!$V$2-LEN(SOURCE!J2029) &gt;= 0, REPT(" ",SOURCE!$V$2-LEN(SOURCE!J2029)), "")&amp;
  " | "&amp; SOURCE!K2029&amp;      IF(SOURCE!$X$2-LEN(SOURCE!K2029) &gt;= 0, REPT(" ",SOURCE!$X$2-LEN(SOURCE!K2029)), "")&amp;
      "},"&amp;IF(SOURCE!L2029&lt;&gt;"",""&amp;SOURCE!L2029,"")
 )
)
)</f>
        <v>/* 1980 */  { fnFb,                         3,                           "",                                            "FB03",                                        (0 &lt;&lt; TAM_MAX_BITS) |     0, CAT_NONE | SLS_ENABLED   | US_ENABLED  },//JM SHOI</v>
      </c>
    </row>
    <row r="2030" spans="1:1">
      <c r="A2030" s="155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",SOURCE!$R$2-LEN(SOURCE!F2030)+2), "")&amp;"("&amp;
      SUBSTITUTE(TEXT(SOURCE!G2030,"??0"),"  ","")&amp;" &lt;&lt; TAM_MAX_BITS) |"&amp; IF(SOURCE!$S$2-3 &gt;= 0, REPT(" ",SOURCE!$S$2-5+4+1-1-LEN(SUBSTITUTE(SUBSTITUTE(TEXT(SOURCE!H2030,"????0"),"  ","")," ",""))), "")&amp;
      SUBSTITUTE(SUBSTITUTE(TEXT(SOURCE!H2030,"????0"),"  ","")," ","")&amp;","&amp; IF(SOURCE!$T$2-3 &gt;= 0, REPT(" ",SOURCE!$T$2-3-5), "")&amp;
      SOURCE!I2030&amp;" | "&amp; IF(SOURCE!$U$2-LEN(SOURCE!I2030) &gt;= 0, REPT(" ",SOURCE!$U$2-LEN(SOURCE!I2030)), "")&amp;
      SOURCE!J2030&amp;      IF(SOURCE!$V$2-LEN(SOURCE!J2030) &gt;= 0, REPT(" ",SOURCE!$V$2-LEN(SOURCE!J2030)), "")&amp;
  " | "&amp; SOURCE!K2030&amp;      IF(SOURCE!$X$2-LEN(SOURCE!K2030) &gt;= 0, REPT(" ",SOURCE!$X$2-LEN(SOURCE!K2030)), "")&amp;
      "},"&amp;IF(SOURCE!L2030&lt;&gt;"",""&amp;SOURCE!L2030,"")
 )
)
)</f>
        <v>/* 1981 */  { fnByteShortcutsS,             6,                           "S06",                                         "S06",                                         (0 &lt;&lt; TAM_MAX_BITS) |     0, CAT_FNCT | SLS_ENABLED   | US_ENABLED  },//JM SHOI</v>
      </c>
    </row>
    <row r="2031" spans="1:1">
      <c r="A2031" s="155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",SOURCE!$R$2-LEN(SOURCE!F2031)+2), "")&amp;"("&amp;
      SUBSTITUTE(TEXT(SOURCE!G2031,"??0"),"  ","")&amp;" &lt;&lt; TAM_MAX_BITS) |"&amp; IF(SOURCE!$S$2-3 &gt;= 0, REPT(" ",SOURCE!$S$2-5+4+1-1-LEN(SUBSTITUTE(SUBSTITUTE(TEXT(SOURCE!H2031,"????0"),"  ","")," ",""))), "")&amp;
      SUBSTITUTE(SUBSTITUTE(TEXT(SOURCE!H2031,"????0"),"  ","")," ","")&amp;","&amp; IF(SOURCE!$T$2-3 &gt;= 0, REPT(" ",SOURCE!$T$2-3-5), "")&amp;
      SOURCE!I2031&amp;" | "&amp; IF(SOURCE!$U$2-LEN(SOURCE!I2031) &gt;= 0, REPT(" ",SOURCE!$U$2-LEN(SOURCE!I2031)), "")&amp;
      SOURCE!J2031&amp;      IF(SOURCE!$V$2-LEN(SOURCE!J2031) &gt;= 0, REPT(" ",SOURCE!$V$2-LEN(SOURCE!J2031)), "")&amp;
  " | "&amp; SOURCE!K2031&amp;      IF(SOURCE!$X$2-LEN(SOURCE!K2031) &gt;= 0, REPT(" ",SOURCE!$X$2-LEN(SOURCE!K2031)), "")&amp;
      "},"&amp;IF(SOURCE!L2031&lt;&gt;"",""&amp;SOURCE!L2031,"")
 )
)
)</f>
        <v>/* 1982 */  { fnByteShortcutsS,             8,                           "S08",                                         "S08",                                         (0 &lt;&lt; TAM_MAX_BITS) |     0, CAT_FNCT | SLS_ENABLED   | US_ENABLED  },//JM SHOI</v>
      </c>
    </row>
    <row r="2032" spans="1:1">
      <c r="A2032" s="155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",SOURCE!$R$2-LEN(SOURCE!F2032)+2), "")&amp;"("&amp;
      SUBSTITUTE(TEXT(SOURCE!G2032,"??0"),"  ","")&amp;" &lt;&lt; TAM_MAX_BITS) |"&amp; IF(SOURCE!$S$2-3 &gt;= 0, REPT(" ",SOURCE!$S$2-5+4+1-1-LEN(SUBSTITUTE(SUBSTITUTE(TEXT(SOURCE!H2032,"????0"),"  ","")," ",""))), "")&amp;
      SUBSTITUTE(SUBSTITUTE(TEXT(SOURCE!H2032,"????0"),"  ","")," ","")&amp;","&amp; IF(SOURCE!$T$2-3 &gt;= 0, REPT(" ",SOURCE!$T$2-3-5), "")&amp;
      SOURCE!I2032&amp;" | "&amp; IF(SOURCE!$U$2-LEN(SOURCE!I2032) &gt;= 0, REPT(" ",SOURCE!$U$2-LEN(SOURCE!I2032)), "")&amp;
      SOURCE!J2032&amp;      IF(SOURCE!$V$2-LEN(SOURCE!J2032) &gt;= 0, REPT(" ",SOURCE!$V$2-LEN(SOURCE!J2032)), "")&amp;
  " | "&amp; SOURCE!K2032&amp;      IF(SOURCE!$X$2-LEN(SOURCE!K2032) &gt;= 0, REPT(" ",SOURCE!$X$2-LEN(SOURCE!K2032)), "")&amp;
      "},"&amp;IF(SOURCE!L2032&lt;&gt;"",""&amp;SOURCE!L2032,"")
 )
)
)</f>
        <v>/* 1983 */  { fnByteShortcutsS,             16,                          "S16",                                         "S16",                                         (0 &lt;&lt; TAM_MAX_BITS) |     0, CAT_FNCT | SLS_ENABLED   | US_ENABLED  },//JM SHOI</v>
      </c>
    </row>
    <row r="2033" spans="1:1">
      <c r="A2033" s="155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",SOURCE!$R$2-LEN(SOURCE!F2033)+2), "")&amp;"("&amp;
      SUBSTITUTE(TEXT(SOURCE!G2033,"??0"),"  ","")&amp;" &lt;&lt; TAM_MAX_BITS) |"&amp; IF(SOURCE!$S$2-3 &gt;= 0, REPT(" ",SOURCE!$S$2-5+4+1-1-LEN(SUBSTITUTE(SUBSTITUTE(TEXT(SOURCE!H2033,"????0"),"  ","")," ",""))), "")&amp;
      SUBSTITUTE(SUBSTITUTE(TEXT(SOURCE!H2033,"????0"),"  ","")," ","")&amp;","&amp; IF(SOURCE!$T$2-3 &gt;= 0, REPT(" ",SOURCE!$T$2-3-5), "")&amp;
      SOURCE!I2033&amp;" | "&amp; IF(SOURCE!$U$2-LEN(SOURCE!I2033) &gt;= 0, REPT(" ",SOURCE!$U$2-LEN(SOURCE!I2033)), "")&amp;
      SOURCE!J2033&amp;      IF(SOURCE!$V$2-LEN(SOURCE!J2033) &gt;= 0, REPT(" ",SOURCE!$V$2-LEN(SOURCE!J2033)), "")&amp;
  " | "&amp; SOURCE!K2033&amp;      IF(SOURCE!$X$2-LEN(SOURCE!K2033) &gt;= 0, REPT(" ",SOURCE!$X$2-LEN(SOURCE!K2033)), "")&amp;
      "},"&amp;IF(SOURCE!L2033&lt;&gt;"",""&amp;SOURCE!L2033,"")
 )
)
)</f>
        <v>/* 1984 */  { fnByteShortcutsS,             32,                          "S32",                                         "S32",                                         (0 &lt;&lt; TAM_MAX_BITS) |     0, CAT_FNCT | SLS_ENABLED   | US_ENABLED  },//JM SHOI</v>
      </c>
    </row>
    <row r="2034" spans="1:1">
      <c r="A2034" s="155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",SOURCE!$R$2-LEN(SOURCE!F2034)+2), "")&amp;"("&amp;
      SUBSTITUTE(TEXT(SOURCE!G2034,"??0"),"  ","")&amp;" &lt;&lt; TAM_MAX_BITS) |"&amp; IF(SOURCE!$S$2-3 &gt;= 0, REPT(" ",SOURCE!$S$2-5+4+1-1-LEN(SUBSTITUTE(SUBSTITUTE(TEXT(SOURCE!H2034,"????0"),"  ","")," ",""))), "")&amp;
      SUBSTITUTE(SUBSTITUTE(TEXT(SOURCE!H2034,"????0"),"  ","")," ","")&amp;","&amp; IF(SOURCE!$T$2-3 &gt;= 0, REPT(" ",SOURCE!$T$2-3-5), "")&amp;
      SOURCE!I2034&amp;" | "&amp; IF(SOURCE!$U$2-LEN(SOURCE!I2034) &gt;= 0, REPT(" ",SOURCE!$U$2-LEN(SOURCE!I2034)), "")&amp;
      SOURCE!J2034&amp;      IF(SOURCE!$V$2-LEN(SOURCE!J2034) &gt;= 0, REPT(" ",SOURCE!$V$2-LEN(SOURCE!J2034)), "")&amp;
  " | "&amp; SOURCE!K2034&amp;      IF(SOURCE!$X$2-LEN(SOURCE!K2034) &gt;= 0, REPT(" ",SOURCE!$X$2-LEN(SOURCE!K2034)), "")&amp;
      "},"&amp;IF(SOURCE!L2034&lt;&gt;"",""&amp;SOURCE!L2034,"")
 )
)
)</f>
        <v>/* 1985 */  { fnByteShortcutsS,             64,                          "S64",                                         "S64",                                         (0 &lt;&lt; TAM_MAX_BITS) |     0, CAT_FNCT | SLS_ENABLED   | US_ENABLED  },//JM SHOI</v>
      </c>
    </row>
    <row r="2035" spans="1:1">
      <c r="A2035" s="155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",SOURCE!$R$2-LEN(SOURCE!F2035)+2), "")&amp;"("&amp;
      SUBSTITUTE(TEXT(SOURCE!G2035,"??0"),"  ","")&amp;" &lt;&lt; TAM_MAX_BITS) |"&amp; IF(SOURCE!$S$2-3 &gt;= 0, REPT(" ",SOURCE!$S$2-5+4+1-1-LEN(SUBSTITUTE(SUBSTITUTE(TEXT(SOURCE!H2035,"????0"),"  ","")," ",""))), "")&amp;
      SUBSTITUTE(SUBSTITUTE(TEXT(SOURCE!H2035,"????0"),"  ","")," ","")&amp;","&amp; IF(SOURCE!$T$2-3 &gt;= 0, REPT(" ",SOURCE!$T$2-3-5), "")&amp;
      SOURCE!I2035&amp;" | "&amp; IF(SOURCE!$U$2-LEN(SOURCE!I2035) &gt;= 0, REPT(" ",SOURCE!$U$2-LEN(SOURCE!I2035)), "")&amp;
      SOURCE!J2035&amp;      IF(SOURCE!$V$2-LEN(SOURCE!J2035) &gt;= 0, REPT(" ",SOURCE!$V$2-LEN(SOURCE!J2035)), "")&amp;
  " | "&amp; SOURCE!K2035&amp;      IF(SOURCE!$X$2-LEN(SOURCE!K2035) &gt;= 0, REPT(" ",SOURCE!$X$2-LEN(SOURCE!K2035)), "")&amp;
      "},"&amp;IF(SOURCE!L2035&lt;&gt;"",""&amp;SOURCE!L2035,"")
 )
)
)</f>
        <v>/* 1986 */  { fnByteShortcutsU,             6,                           "U06",                                         "U06",                                         (0 &lt;&lt; TAM_MAX_BITS) |     0, CAT_FNCT | SLS_ENABLED   | US_ENABLED  },//JM SHOI</v>
      </c>
    </row>
    <row r="2036" spans="1:1">
      <c r="A2036" s="155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",SOURCE!$R$2-LEN(SOURCE!F2036)+2), "")&amp;"("&amp;
      SUBSTITUTE(TEXT(SOURCE!G2036,"??0"),"  ","")&amp;" &lt;&lt; TAM_MAX_BITS) |"&amp; IF(SOURCE!$S$2-3 &gt;= 0, REPT(" ",SOURCE!$S$2-5+4+1-1-LEN(SUBSTITUTE(SUBSTITUTE(TEXT(SOURCE!H2036,"????0"),"  ","")," ",""))), "")&amp;
      SUBSTITUTE(SUBSTITUTE(TEXT(SOURCE!H2036,"????0"),"  ","")," ","")&amp;","&amp; IF(SOURCE!$T$2-3 &gt;= 0, REPT(" ",SOURCE!$T$2-3-5), "")&amp;
      SOURCE!I2036&amp;" | "&amp; IF(SOURCE!$U$2-LEN(SOURCE!I2036) &gt;= 0, REPT(" ",SOURCE!$U$2-LEN(SOURCE!I2036)), "")&amp;
      SOURCE!J2036&amp;      IF(SOURCE!$V$2-LEN(SOURCE!J2036) &gt;= 0, REPT(" ",SOURCE!$V$2-LEN(SOURCE!J2036)), "")&amp;
  " | "&amp; SOURCE!K2036&amp;      IF(SOURCE!$X$2-LEN(SOURCE!K2036) &gt;= 0, REPT(" ",SOURCE!$X$2-LEN(SOURCE!K2036)), "")&amp;
      "},"&amp;IF(SOURCE!L2036&lt;&gt;"",""&amp;SOURCE!L2036,"")
 )
)
)</f>
        <v>/* 1987 */  { fnByteShortcutsU,             8,                           "U08",                                         "U08",                                         (0 &lt;&lt; TAM_MAX_BITS) |     0, CAT_FNCT | SLS_ENABLED   | US_ENABLED  },//JM SHOI</v>
      </c>
    </row>
    <row r="2037" spans="1:1">
      <c r="A2037" s="155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",SOURCE!$R$2-LEN(SOURCE!F2037)+2), "")&amp;"("&amp;
      SUBSTITUTE(TEXT(SOURCE!G2037,"??0"),"  ","")&amp;" &lt;&lt; TAM_MAX_BITS) |"&amp; IF(SOURCE!$S$2-3 &gt;= 0, REPT(" ",SOURCE!$S$2-5+4+1-1-LEN(SUBSTITUTE(SUBSTITUTE(TEXT(SOURCE!H2037,"????0"),"  ","")," ",""))), "")&amp;
      SUBSTITUTE(SUBSTITUTE(TEXT(SOURCE!H2037,"????0"),"  ","")," ","")&amp;","&amp; IF(SOURCE!$T$2-3 &gt;= 0, REPT(" ",SOURCE!$T$2-3-5), "")&amp;
      SOURCE!I2037&amp;" | "&amp; IF(SOURCE!$U$2-LEN(SOURCE!I2037) &gt;= 0, REPT(" ",SOURCE!$U$2-LEN(SOURCE!I2037)), "")&amp;
      SOURCE!J2037&amp;      IF(SOURCE!$V$2-LEN(SOURCE!J2037) &gt;= 0, REPT(" ",SOURCE!$V$2-LEN(SOURCE!J2037)), "")&amp;
  " | "&amp; SOURCE!K2037&amp;      IF(SOURCE!$X$2-LEN(SOURCE!K2037) &gt;= 0, REPT(" ",SOURCE!$X$2-LEN(SOURCE!K2037)), "")&amp;
      "},"&amp;IF(SOURCE!L2037&lt;&gt;"",""&amp;SOURCE!L2037,"")
 )
)
)</f>
        <v>/* 1988 */  { fnByteShortcutsU,             16,                          "U16",                                         "U16",                                         (0 &lt;&lt; TAM_MAX_BITS) |     0, CAT_FNCT | SLS_ENABLED   | US_ENABLED  },//JM SHOI</v>
      </c>
    </row>
    <row r="2038" spans="1:1">
      <c r="A2038" s="155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",SOURCE!$R$2-LEN(SOURCE!F2038)+2), "")&amp;"("&amp;
      SUBSTITUTE(TEXT(SOURCE!G2038,"??0"),"  ","")&amp;" &lt;&lt; TAM_MAX_BITS) |"&amp; IF(SOURCE!$S$2-3 &gt;= 0, REPT(" ",SOURCE!$S$2-5+4+1-1-LEN(SUBSTITUTE(SUBSTITUTE(TEXT(SOURCE!H2038,"????0"),"  ","")," ",""))), "")&amp;
      SUBSTITUTE(SUBSTITUTE(TEXT(SOURCE!H2038,"????0"),"  ","")," ","")&amp;","&amp; IF(SOURCE!$T$2-3 &gt;= 0, REPT(" ",SOURCE!$T$2-3-5), "")&amp;
      SOURCE!I2038&amp;" | "&amp; IF(SOURCE!$U$2-LEN(SOURCE!I2038) &gt;= 0, REPT(" ",SOURCE!$U$2-LEN(SOURCE!I2038)), "")&amp;
      SOURCE!J2038&amp;      IF(SOURCE!$V$2-LEN(SOURCE!J2038) &gt;= 0, REPT(" ",SOURCE!$V$2-LEN(SOURCE!J2038)), "")&amp;
  " | "&amp; SOURCE!K2038&amp;      IF(SOURCE!$X$2-LEN(SOURCE!K2038) &gt;= 0, REPT(" ",SOURCE!$X$2-LEN(SOURCE!K2038)), "")&amp;
      "},"&amp;IF(SOURCE!L2038&lt;&gt;"",""&amp;SOURCE!L2038,"")
 )
)
)</f>
        <v>/* 1989 */  { fnByteShortcutsU,             32,                          "U32",                                         "U32",                                         (0 &lt;&lt; TAM_MAX_BITS) |     0, CAT_FNCT | SLS_ENABLED   | US_ENABLED  },//JM SHOI</v>
      </c>
    </row>
    <row r="2039" spans="1:1">
      <c r="A2039" s="155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",SOURCE!$R$2-LEN(SOURCE!F2039)+2), "")&amp;"("&amp;
      SUBSTITUTE(TEXT(SOURCE!G2039,"??0"),"  ","")&amp;" &lt;&lt; TAM_MAX_BITS) |"&amp; IF(SOURCE!$S$2-3 &gt;= 0, REPT(" ",SOURCE!$S$2-5+4+1-1-LEN(SUBSTITUTE(SUBSTITUTE(TEXT(SOURCE!H2039,"????0"),"  ","")," ",""))), "")&amp;
      SUBSTITUTE(SUBSTITUTE(TEXT(SOURCE!H2039,"????0"),"  ","")," ","")&amp;","&amp; IF(SOURCE!$T$2-3 &gt;= 0, REPT(" ",SOURCE!$T$2-3-5), "")&amp;
      SOURCE!I2039&amp;" | "&amp; IF(SOURCE!$U$2-LEN(SOURCE!I2039) &gt;= 0, REPT(" ",SOURCE!$U$2-LEN(SOURCE!I2039)), "")&amp;
      SOURCE!J2039&amp;      IF(SOURCE!$V$2-LEN(SOURCE!J2039) &gt;= 0, REPT(" ",SOURCE!$V$2-LEN(SOURCE!J2039)), "")&amp;
  " | "&amp; SOURCE!K2039&amp;      IF(SOURCE!$X$2-LEN(SOURCE!K2039) &gt;= 0, REPT(" ",SOURCE!$X$2-LEN(SOURCE!K2039)), "")&amp;
      "},"&amp;IF(SOURCE!L2039&lt;&gt;"",""&amp;SOURCE!L2039,"")
 )
)
)</f>
        <v>/* 1990 */  { fnByteShortcutsU,             64,                          "U64",                                         "U64",                                         (0 &lt;&lt; TAM_MAX_BITS) |     0, CAT_FNCT | SLS_ENABLED   | US_ENABLED  },//JM SHOI</v>
      </c>
    </row>
    <row r="2040" spans="1:1">
      <c r="A2040" s="155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",SOURCE!$R$2-LEN(SOURCE!F2040)+2), "")&amp;"("&amp;
      SUBSTITUTE(TEXT(SOURCE!G2040,"??0"),"  ","")&amp;" &lt;&lt; TAM_MAX_BITS) |"&amp; IF(SOURCE!$S$2-3 &gt;= 0, REPT(" ",SOURCE!$S$2-5+4+1-1-LEN(SUBSTITUTE(SUBSTITUTE(TEXT(SOURCE!H2040,"????0"),"  ","")," ",""))), "")&amp;
      SUBSTITUTE(SUBSTITUTE(TEXT(SOURCE!H2040,"????0"),"  ","")," ","")&amp;","&amp; IF(SOURCE!$T$2-3 &gt;= 0, REPT(" ",SOURCE!$T$2-3-5), "")&amp;
      SOURCE!I2040&amp;" | "&amp; IF(SOURCE!$U$2-LEN(SOURCE!I2040) &gt;= 0, REPT(" ",SOURCE!$U$2-LEN(SOURCE!I2040)), "")&amp;
      SOURCE!J2040&amp;      IF(SOURCE!$V$2-LEN(SOURCE!J2040) &gt;= 0, REPT(" ",SOURCE!$V$2-LEN(SOURCE!J2040)), "")&amp;
  " | "&amp; SOURCE!K2040&amp;      IF(SOURCE!$X$2-LEN(SOURCE!K2040) &gt;= 0, REPT(" ",SOURCE!$X$2-LEN(SOURCE!K2040)), "")&amp;
      "},"&amp;IF(SOURCE!L2040&lt;&gt;"",""&amp;SOURCE!L2040,"")
 )
)
)</f>
        <v>/* 1991 */  { fnByte,                       1,                           "SL1",                                         "SL1",                                         (0 &lt;&lt; TAM_MAX_BITS) |     0, CAT_FNCT | SLS_ENABLED   | US_ENABLED  },//JM SHOI</v>
      </c>
    </row>
    <row r="2041" spans="1:1">
      <c r="A2041" s="155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",SOURCE!$R$2-LEN(SOURCE!F2041)+2), "")&amp;"("&amp;
      SUBSTITUTE(TEXT(SOURCE!G2041,"??0"),"  ","")&amp;" &lt;&lt; TAM_MAX_BITS) |"&amp; IF(SOURCE!$S$2-3 &gt;= 0, REPT(" ",SOURCE!$S$2-5+4+1-1-LEN(SUBSTITUTE(SUBSTITUTE(TEXT(SOURCE!H2041,"????0"),"  ","")," ",""))), "")&amp;
      SUBSTITUTE(SUBSTITUTE(TEXT(SOURCE!H2041,"????0"),"  ","")," ","")&amp;","&amp; IF(SOURCE!$T$2-3 &gt;= 0, REPT(" ",SOURCE!$T$2-3-5), "")&amp;
      SOURCE!I2041&amp;" | "&amp; IF(SOURCE!$U$2-LEN(SOURCE!I2041) &gt;= 0, REPT(" ",SOURCE!$U$2-LEN(SOURCE!I2041)), "")&amp;
      SOURCE!J2041&amp;      IF(SOURCE!$V$2-LEN(SOURCE!J2041) &gt;= 0, REPT(" ",SOURCE!$V$2-LEN(SOURCE!J2041)), "")&amp;
  " | "&amp; SOURCE!K2041&amp;      IF(SOURCE!$X$2-LEN(SOURCE!K2041) &gt;= 0, REPT(" ",SOURCE!$X$2-LEN(SOURCE!K2041)), "")&amp;
      "},"&amp;IF(SOURCE!L2041&lt;&gt;"",""&amp;SOURCE!L2041,"")
 )
)
)</f>
        <v>/* 1992 */  { fnByte,                       2,                           "SR1",                                         "SR1",                                         (0 &lt;&lt; TAM_MAX_BITS) |     0, CAT_FNCT | SLS_ENABLED   | US_ENABLED  },//JM SHOI</v>
      </c>
    </row>
    <row r="2042" spans="1:1">
      <c r="A2042" s="155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",SOURCE!$R$2-LEN(SOURCE!F2042)+2), "")&amp;"("&amp;
      SUBSTITUTE(TEXT(SOURCE!G2042,"??0"),"  ","")&amp;" &lt;&lt; TAM_MAX_BITS) |"&amp; IF(SOURCE!$S$2-3 &gt;= 0, REPT(" ",SOURCE!$S$2-5+4+1-1-LEN(SUBSTITUTE(SUBSTITUTE(TEXT(SOURCE!H2042,"????0"),"  ","")," ",""))), "")&amp;
      SUBSTITUTE(SUBSTITUTE(TEXT(SOURCE!H2042,"????0"),"  ","")," ","")&amp;","&amp; IF(SOURCE!$T$2-3 &gt;= 0, REPT(" ",SOURCE!$T$2-3-5), "")&amp;
      SOURCE!I2042&amp;" | "&amp; IF(SOURCE!$U$2-LEN(SOURCE!I2042) &gt;= 0, REPT(" ",SOURCE!$U$2-LEN(SOURCE!I2042)), "")&amp;
      SOURCE!J2042&amp;      IF(SOURCE!$V$2-LEN(SOURCE!J2042) &gt;= 0, REPT(" ",SOURCE!$V$2-LEN(SOURCE!J2042)), "")&amp;
  " | "&amp; SOURCE!K2042&amp;      IF(SOURCE!$X$2-LEN(SOURCE!K2042) &gt;= 0, REPT(" ",SOURCE!$X$2-LEN(SOURCE!K2042)), "")&amp;
      "},"&amp;IF(SOURCE!L2042&lt;&gt;"",""&amp;SOURCE!L2042,"")
 )
)
)</f>
        <v>/* 1993 */  { fnByte,                       3,                           "RL1",                                         "RL1",                                         (0 &lt;&lt; TAM_MAX_BITS) |     0, CAT_FNCT | SLS_ENABLED   | US_ENABLED  },//JM SHOI</v>
      </c>
    </row>
    <row r="2043" spans="1:1">
      <c r="A2043" s="155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",SOURCE!$R$2-LEN(SOURCE!F2043)+2), "")&amp;"("&amp;
      SUBSTITUTE(TEXT(SOURCE!G2043,"??0"),"  ","")&amp;" &lt;&lt; TAM_MAX_BITS) |"&amp; IF(SOURCE!$S$2-3 &gt;= 0, REPT(" ",SOURCE!$S$2-5+4+1-1-LEN(SUBSTITUTE(SUBSTITUTE(TEXT(SOURCE!H2043,"????0"),"  ","")," ",""))), "")&amp;
      SUBSTITUTE(SUBSTITUTE(TEXT(SOURCE!H2043,"????0"),"  ","")," ","")&amp;","&amp; IF(SOURCE!$T$2-3 &gt;= 0, REPT(" ",SOURCE!$T$2-3-5), "")&amp;
      SOURCE!I2043&amp;" | "&amp; IF(SOURCE!$U$2-LEN(SOURCE!I2043) &gt;= 0, REPT(" ",SOURCE!$U$2-LEN(SOURCE!I2043)), "")&amp;
      SOURCE!J2043&amp;      IF(SOURCE!$V$2-LEN(SOURCE!J2043) &gt;= 0, REPT(" ",SOURCE!$V$2-LEN(SOURCE!J2043)), "")&amp;
  " | "&amp; SOURCE!K2043&amp;      IF(SOURCE!$X$2-LEN(SOURCE!K2043) &gt;= 0, REPT(" ",SOURCE!$X$2-LEN(SOURCE!K2043)), "")&amp;
      "},"&amp;IF(SOURCE!L2043&lt;&gt;"",""&amp;SOURCE!L2043,"")
 )
)
)</f>
        <v>/* 1994 */  { fnByte,                       4,                           "RR1",                                         "RR1",                                         (0 &lt;&lt; TAM_MAX_BITS) |     0, CAT_FNCT | SLS_ENABLED   | US_ENABLED  },//JM SHOI</v>
      </c>
    </row>
    <row r="2044" spans="1:1">
      <c r="A2044" s="155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",SOURCE!$R$2-LEN(SOURCE!F2044)+2), "")&amp;"("&amp;
      SUBSTITUTE(TEXT(SOURCE!G2044,"??0"),"  ","")&amp;" &lt;&lt; TAM_MAX_BITS) |"&amp; IF(SOURCE!$S$2-3 &gt;= 0, REPT(" ",SOURCE!$S$2-5+4+1-1-LEN(SUBSTITUTE(SUBSTITUTE(TEXT(SOURCE!H2044,"????0"),"  ","")," ",""))), "")&amp;
      SUBSTITUTE(SUBSTITUTE(TEXT(SOURCE!H2044,"????0"),"  ","")," ","")&amp;","&amp; IF(SOURCE!$T$2-3 &gt;= 0, REPT(" ",SOURCE!$T$2-3-5), "")&amp;
      SOURCE!I2044&amp;" | "&amp; IF(SOURCE!$U$2-LEN(SOURCE!I2044) &gt;= 0, REPT(" ",SOURCE!$U$2-LEN(SOURCE!I2044)), "")&amp;
      SOURCE!J2044&amp;      IF(SOURCE!$V$2-LEN(SOURCE!J2044) &gt;= 0, REPT(" ",SOURCE!$V$2-LEN(SOURCE!J2044)), "")&amp;
  " | "&amp; SOURCE!K2044&amp;      IF(SOURCE!$X$2-LEN(SOURCE!K2044) &gt;= 0, REPT(" ",SOURCE!$X$2-LEN(SOURCE!K2044)), "")&amp;
      "},"&amp;IF(SOURCE!L2044&lt;&gt;"",""&amp;SOURCE!L2044,"")
 )
)
)</f>
        <v>/* 1995 */  { fnByte,                       5,                           "SWAP.W",                                      "SWAP.W",                                      (0 &lt;&lt; TAM_MAX_BITS) |     0, CAT_FNCT | SLS_UNCHANGED | US_ENABLED  },//JM SHOI</v>
      </c>
    </row>
    <row r="2045" spans="1:1">
      <c r="A2045" s="155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",SOURCE!$R$2-LEN(SOURCE!F2045)+2), "")&amp;"("&amp;
      SUBSTITUTE(TEXT(SOURCE!G2045,"??0"),"  ","")&amp;" &lt;&lt; TAM_MAX_BITS) |"&amp; IF(SOURCE!$S$2-3 &gt;= 0, REPT(" ",SOURCE!$S$2-5+4+1-1-LEN(SUBSTITUTE(SUBSTITUTE(TEXT(SOURCE!H2045,"????0"),"  ","")," ",""))), "")&amp;
      SUBSTITUTE(SUBSTITUTE(TEXT(SOURCE!H2045,"????0"),"  ","")," ","")&amp;","&amp; IF(SOURCE!$T$2-3 &gt;= 0, REPT(" ",SOURCE!$T$2-3-5), "")&amp;
      SOURCE!I2045&amp;" | "&amp; IF(SOURCE!$U$2-LEN(SOURCE!I2045) &gt;= 0, REPT(" ",SOURCE!$U$2-LEN(SOURCE!I2045)), "")&amp;
      SOURCE!J2045&amp;      IF(SOURCE!$V$2-LEN(SOURCE!J2045) &gt;= 0, REPT(" ",SOURCE!$V$2-LEN(SOURCE!J2045)), "")&amp;
  " | "&amp; SOURCE!K2045&amp;      IF(SOURCE!$X$2-LEN(SOURCE!K2045) &gt;= 0, REPT(" ",SOURCE!$X$2-LEN(SOURCE!K2045)), "")&amp;
      "},"&amp;IF(SOURCE!L2045&lt;&gt;"",""&amp;SOURCE!L2045,"")
 )
)
)</f>
        <v>/* 1996 */  { fnByte,                       6,                           "SWAP.B",                                      "SWAP.B",                                      (0 &lt;&lt; TAM_MAX_BITS) |     0, CAT_FNCT | SLS_UNCHANGED | US_ENABLED  },//JM SHOI</v>
      </c>
    </row>
    <row r="2046" spans="1:1">
      <c r="A2046" s="155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",SOURCE!$R$2-LEN(SOURCE!F2046)+2), "")&amp;"("&amp;
      SUBSTITUTE(TEXT(SOURCE!G2046,"??0"),"  ","")&amp;" &lt;&lt; TAM_MAX_BITS) |"&amp; IF(SOURCE!$S$2-3 &gt;= 0, REPT(" ",SOURCE!$S$2-5+4+1-1-LEN(SUBSTITUTE(SUBSTITUTE(TEXT(SOURCE!H2046,"????0"),"  ","")," ",""))), "")&amp;
      SUBSTITUTE(SUBSTITUTE(TEXT(SOURCE!H2046,"????0"),"  ","")," ","")&amp;","&amp; IF(SOURCE!$T$2-3 &gt;= 0, REPT(" ",SOURCE!$T$2-3-5), "")&amp;
      SOURCE!I2046&amp;" | "&amp; IF(SOURCE!$U$2-LEN(SOURCE!I2046) &gt;= 0, REPT(" ",SOURCE!$U$2-LEN(SOURCE!I2046)), "")&amp;
      SOURCE!J2046&amp;      IF(SOURCE!$V$2-LEN(SOURCE!J2046) &gt;= 0, REPT(" ",SOURCE!$V$2-LEN(SOURCE!J2046)), "")&amp;
  " | "&amp; SOURCE!K2046&amp;      IF(SOURCE!$X$2-LEN(SOURCE!K2046) &gt;= 0, REPT(" ",SOURCE!$X$2-LEN(SOURCE!K2046)), "")&amp;
      "},"&amp;IF(SOURCE!L2046&lt;&gt;"",""&amp;SOURCE!L2046,"")
 )
)
)</f>
        <v>/* 1997 */  { fnClAIM,                      NOPARAM,                     "EXITCLR",                                     "EXITCLR",                                     (0 &lt;&lt; TAM_MAX_BITS) |     0, CAT_NONE | SLS_UNCHANGED | US_ENABLED  },//clear HEX mode</v>
      </c>
    </row>
    <row r="2047" spans="1:1">
      <c r="A2047" s="155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",SOURCE!$R$2-LEN(SOURCE!F2047)+2), "")&amp;"("&amp;
      SUBSTITUTE(TEXT(SOURCE!G2047,"??0"),"  ","")&amp;" &lt;&lt; TAM_MAX_BITS) |"&amp; IF(SOURCE!$S$2-3 &gt;= 0, REPT(" ",SOURCE!$S$2-5+4+1-1-LEN(SUBSTITUTE(SUBSTITUTE(TEXT(SOURCE!H2047,"????0"),"  ","")," ",""))), "")&amp;
      SUBSTITUTE(SUBSTITUTE(TEXT(SOURCE!H2047,"????0"),"  ","")," ","")&amp;","&amp; IF(SOURCE!$T$2-3 &gt;= 0, REPT(" ",SOURCE!$T$2-3-5), "")&amp;
      SOURCE!I2047&amp;" | "&amp; IF(SOURCE!$U$2-LEN(SOURCE!I2047) &gt;= 0, REPT(" ",SOURCE!$U$2-LEN(SOURCE!I2047)), "")&amp;
      SOURCE!J2047&amp;      IF(SOURCE!$V$2-LEN(SOURCE!J2047) &gt;= 0, REPT(" ",SOURCE!$V$2-LEN(SOURCE!J2047)), "")&amp;
  " | "&amp; SOURCE!K2047&amp;      IF(SOURCE!$X$2-LEN(SOURCE!K2047) &gt;= 0, REPT(" ",SOURCE!$X$2-LEN(SOURCE!K2047)), "")&amp;
      "},"&amp;IF(SOURCE!L2047&lt;&gt;"",""&amp;SOURCE!L2047,"")
 )
)
)</f>
        <v>/* 1998 */  { fnShoiXRepeats,               TM_VALUE,                    "",                                            "DISP_SI",                                     (0 &lt;&lt; TAM_MAX_BITS) |     3, CAT_NONE | SLS_UNCHANGED | US_UNCHANGED},//JM SHOI</v>
      </c>
    </row>
    <row r="2048" spans="1:1">
      <c r="A2048" s="155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",SOURCE!$R$2-LEN(SOURCE!F2048)+2), "")&amp;"("&amp;
      SUBSTITUTE(TEXT(SOURCE!G2048,"??0"),"  ","")&amp;" &lt;&lt; TAM_MAX_BITS) |"&amp; IF(SOURCE!$S$2-3 &gt;= 0, REPT(" ",SOURCE!$S$2-5+4+1-1-LEN(SUBSTITUTE(SUBSTITUTE(TEXT(SOURCE!H2048,"????0"),"  ","")," ",""))), "")&amp;
      SUBSTITUTE(SUBSTITUTE(TEXT(SOURCE!H2048,"????0"),"  ","")," ","")&amp;","&amp; IF(SOURCE!$T$2-3 &gt;= 0, REPT(" ",SOURCE!$T$2-3-5), "")&amp;
      SOURCE!I2048&amp;" | "&amp; IF(SOURCE!$U$2-LEN(SOURCE!I2048) &gt;= 0, REPT(" ",SOURCE!$U$2-LEN(SOURCE!I2048)), "")&amp;
      SOURCE!J2048&amp;      IF(SOURCE!$V$2-LEN(SOURCE!J2048) &gt;= 0, REPT(" ",SOURCE!$V$2-LEN(SOURCE!J2048)), "")&amp;
  " | "&amp; SOURCE!K2048&amp;      IF(SOURCE!$X$2-LEN(SOURCE!K2048) &gt;= 0, REPT(" ",SOURCE!$X$2-LEN(SOURCE!K2048)), "")&amp;
      "},"&amp;IF(SOURCE!L2048&lt;&gt;"",""&amp;SOURCE!L2048,"")
 )
)
)</f>
        <v>/* 1999 */  { fnScale,                      NOPARAM,                     "",                                            "TICKS",                                       (0 &lt;&lt; TAM_MAX_BITS) |     0, CAT_NONE | SLS_UNCHANGED | US_UNCHANGED},//JM GRAPHING</v>
      </c>
    </row>
    <row r="2049" spans="1:1">
      <c r="A2049" s="155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",SOURCE!$R$2-LEN(SOURCE!F2049)+2), "")&amp;"("&amp;
      SUBSTITUTE(TEXT(SOURCE!G2049,"??0"),"  ","")&amp;" &lt;&lt; TAM_MAX_BITS) |"&amp; IF(SOURCE!$S$2-3 &gt;= 0, REPT(" ",SOURCE!$S$2-5+4+1-1-LEN(SUBSTITUTE(SUBSTITUTE(TEXT(SOURCE!H2049,"????0"),"  ","")," ",""))), "")&amp;
      SUBSTITUTE(SUBSTITUTE(TEXT(SOURCE!H2049,"????0"),"  ","")," ","")&amp;","&amp; IF(SOURCE!$T$2-3 &gt;= 0, REPT(" ",SOURCE!$T$2-3-5), "")&amp;
      SOURCE!I2049&amp;" | "&amp; IF(SOURCE!$U$2-LEN(SOURCE!I2049) &gt;= 0, REPT(" ",SOURCE!$U$2-LEN(SOURCE!I2049)), "")&amp;
      SOURCE!J2049&amp;      IF(SOURCE!$V$2-LEN(SOURCE!J2049) &gt;= 0, REPT(" ",SOURCE!$V$2-LEN(SOURCE!J2049)), "")&amp;
  " | "&amp; SOURCE!K2049&amp;      IF(SOURCE!$X$2-LEN(SOURCE!K2049) &gt;= 0, REPT(" ",SOURCE!$X$2-LEN(SOURCE!K2049)), "")&amp;
      "},"&amp;IF(SOURCE!L2049&lt;&gt;"",""&amp;SOURCE!L2049,"")
 )
)
)</f>
        <v>/* 2000 */  { fnPlotLS,                     NOPARAM,                     "PLOTLS",                                      "PLOTLS",                                      (0 &lt;&lt; TAM_MAX_BITS) |     0, CAT_FNCT | SLS_UNCHANGED | US_UNCHANGED},</v>
      </c>
    </row>
    <row r="2050" spans="1:1">
      <c r="A2050" s="155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",SOURCE!$R$2-LEN(SOURCE!F2050)+2), "")&amp;"("&amp;
      SUBSTITUTE(TEXT(SOURCE!G2050,"??0"),"  ","")&amp;" &lt;&lt; TAM_MAX_BITS) |"&amp; IF(SOURCE!$S$2-3 &gt;= 0, REPT(" ",SOURCE!$S$2-5+4+1-1-LEN(SUBSTITUTE(SUBSTITUTE(TEXT(SOURCE!H2050,"????0"),"  ","")," ",""))), "")&amp;
      SUBSTITUTE(SUBSTITUTE(TEXT(SOURCE!H2050,"????0"),"  ","")," ","")&amp;","&amp; IF(SOURCE!$T$2-3 &gt;= 0, REPT(" ",SOURCE!$T$2-3-5), "")&amp;
      SOURCE!I2050&amp;" | "&amp; IF(SOURCE!$U$2-LEN(SOURCE!I2050) &gt;= 0, REPT(" ",SOURCE!$U$2-LEN(SOURCE!I2050)), "")&amp;
      SOURCE!J2050&amp;      IF(SOURCE!$V$2-LEN(SOURCE!J2050) &gt;= 0, REPT(" ",SOURCE!$V$2-LEN(SOURCE!J2050)), "")&amp;
  " | "&amp; SOURCE!K2050&amp;      IF(SOURCE!$X$2-LEN(SOURCE!K2050) &gt;= 0, REPT(" ",SOURCE!$X$2-LEN(SOURCE!K2050)), "")&amp;
      "},"&amp;IF(SOURCE!L2050&lt;&gt;"",""&amp;SOURCE!L2050,"")
 )
)
)</f>
        <v>/* 2001 */  { fnPline,                      NOPARAM,                     "",                                            "LINE",                                        (0 &lt;&lt; TAM_MAX_BITS) |     0, CAT_NONE | SLS_UNCHANGED | US_UNCHANGED},//GRAPH</v>
      </c>
    </row>
    <row r="2051" spans="1:1">
      <c r="A2051" s="155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",SOURCE!$R$2-LEN(SOURCE!F2051)+2), "")&amp;"("&amp;
      SUBSTITUTE(TEXT(SOURCE!G2051,"??0"),"  ","")&amp;" &lt;&lt; TAM_MAX_BITS) |"&amp; IF(SOURCE!$S$2-3 &gt;= 0, REPT(" ",SOURCE!$S$2-5+4+1-1-LEN(SUBSTITUTE(SUBSTITUTE(TEXT(SOURCE!H2051,"????0"),"  ","")," ",""))), "")&amp;
      SUBSTITUTE(SUBSTITUTE(TEXT(SOURCE!H2051,"????0"),"  ","")," ","")&amp;","&amp; IF(SOURCE!$T$2-3 &gt;= 0, REPT(" ",SOURCE!$T$2-3-5), "")&amp;
      SOURCE!I2051&amp;" | "&amp; IF(SOURCE!$U$2-LEN(SOURCE!I2051) &gt;= 0, REPT(" ",SOURCE!$U$2-LEN(SOURCE!I2051)), "")&amp;
      SOURCE!J2051&amp;      IF(SOURCE!$V$2-LEN(SOURCE!J2051) &gt;= 0, REPT(" ",SOURCE!$V$2-LEN(SOURCE!J2051)), "")&amp;
  " | "&amp; SOURCE!K2051&amp;      IF(SOURCE!$X$2-LEN(SOURCE!K2051) &gt;= 0, REPT(" ",SOURCE!$X$2-LEN(SOURCE!K2051)), "")&amp;
      "},"&amp;IF(SOURCE!L2051&lt;&gt;"",""&amp;SOURCE!L2051,"")
 )
)
)</f>
        <v>/* 2002 */  { fnPcros,                      NOPARAM,                     "",                                            "CROSS",                                       (0 &lt;&lt; TAM_MAX_BITS) |     0, CAT_NONE | SLS_UNCHANGED | US_UNCHANGED},//GRAPH</v>
      </c>
    </row>
    <row r="2052" spans="1:1">
      <c r="A2052" s="155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",SOURCE!$R$2-LEN(SOURCE!F2052)+2), "")&amp;"("&amp;
      SUBSTITUTE(TEXT(SOURCE!G2052,"??0"),"  ","")&amp;" &lt;&lt; TAM_MAX_BITS) |"&amp; IF(SOURCE!$S$2-3 &gt;= 0, REPT(" ",SOURCE!$S$2-5+4+1-1-LEN(SUBSTITUTE(SUBSTITUTE(TEXT(SOURCE!H2052,"????0"),"  ","")," ",""))), "")&amp;
      SUBSTITUTE(SUBSTITUTE(TEXT(SOURCE!H2052,"????0"),"  ","")," ","")&amp;","&amp; IF(SOURCE!$T$2-3 &gt;= 0, REPT(" ",SOURCE!$T$2-3-5), "")&amp;
      SOURCE!I2052&amp;" | "&amp; IF(SOURCE!$U$2-LEN(SOURCE!I2052) &gt;= 0, REPT(" ",SOURCE!$U$2-LEN(SOURCE!I2052)), "")&amp;
      SOURCE!J2052&amp;      IF(SOURCE!$V$2-LEN(SOURCE!J2052) &gt;= 0, REPT(" ",SOURCE!$V$2-LEN(SOURCE!J2052)), "")&amp;
  " | "&amp; SOURCE!K2052&amp;      IF(SOURCE!$X$2-LEN(SOURCE!K2052) &gt;= 0, REPT(" ",SOURCE!$X$2-LEN(SOURCE!K2052)), "")&amp;
      "},"&amp;IF(SOURCE!L2052&lt;&gt;"",""&amp;SOURCE!L2052,"")
 )
)
)</f>
        <v>/* 2003 */  { fnPbox,                       NOPARAM,                     "",                                            "BOX",                                         (0 &lt;&lt; TAM_MAX_BITS) |     0, CAT_NONE | SLS_UNCHANGED | US_UNCHANGED},//GRAPH</v>
      </c>
    </row>
    <row r="2053" spans="1:1">
      <c r="A2053" s="155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",SOURCE!$R$2-LEN(SOURCE!F2053)+2), "")&amp;"("&amp;
      SUBSTITUTE(TEXT(SOURCE!G2053,"??0"),"  ","")&amp;" &lt;&lt; TAM_MAX_BITS) |"&amp; IF(SOURCE!$S$2-3 &gt;= 0, REPT(" ",SOURCE!$S$2-5+4+1-1-LEN(SUBSTITUTE(SUBSTITUTE(TEXT(SOURCE!H2053,"????0"),"  ","")," ",""))), "")&amp;
      SUBSTITUTE(SUBSTITUTE(TEXT(SOURCE!H2053,"????0"),"  ","")," ","")&amp;","&amp; IF(SOURCE!$T$2-3 &gt;= 0, REPT(" ",SOURCE!$T$2-3-5), "")&amp;
      SOURCE!I2053&amp;" | "&amp; IF(SOURCE!$U$2-LEN(SOURCE!I2053) &gt;= 0, REPT(" ",SOURCE!$U$2-LEN(SOURCE!I2053)), "")&amp;
      SOURCE!J2053&amp;      IF(SOURCE!$V$2-LEN(SOURCE!J2053) &gt;= 0, REPT(" ",SOURCE!$V$2-LEN(SOURCE!J2053)), "")&amp;
  " | "&amp; SOURCE!K2053&amp;      IF(SOURCE!$X$2-LEN(SOURCE!K2053) &gt;= 0, REPT(" ",SOURCE!$X$2-LEN(SOURCE!K2053)), "")&amp;
      "},"&amp;IF(SOURCE!L2053&lt;&gt;"",""&amp;SOURCE!L2053,"")
 )
)
)</f>
        <v>/* 2004 */  { fnPvect,                      NOPARAM,                     "",                                            "VECT",                                        (0 &lt;&lt; TAM_MAX_BITS) |     0, CAT_NONE | SLS_UNCHANGED | US_UNCHANGED},//JM VECTOR MODE</v>
      </c>
    </row>
    <row r="2054" spans="1:1">
      <c r="A2054" s="155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",SOURCE!$R$2-LEN(SOURCE!F2054)+2), "")&amp;"("&amp;
      SUBSTITUTE(TEXT(SOURCE!G2054,"??0"),"  ","")&amp;" &lt;&lt; TAM_MAX_BITS) |"&amp; IF(SOURCE!$S$2-3 &gt;= 0, REPT(" ",SOURCE!$S$2-5+4+1-1-LEN(SUBSTITUTE(SUBSTITUTE(TEXT(SOURCE!H2054,"????0"),"  ","")," ",""))), "")&amp;
      SUBSTITUTE(SUBSTITUTE(TEXT(SOURCE!H2054,"????0"),"  ","")," ","")&amp;","&amp; IF(SOURCE!$T$2-3 &gt;= 0, REPT(" ",SOURCE!$T$2-3-5), "")&amp;
      SOURCE!I2054&amp;" | "&amp; IF(SOURCE!$U$2-LEN(SOURCE!I2054) &gt;= 0, REPT(" ",SOURCE!$U$2-LEN(SOURCE!I2054)), "")&amp;
      SOURCE!J2054&amp;      IF(SOURCE!$V$2-LEN(SOURCE!J2054) &gt;= 0, REPT(" ",SOURCE!$V$2-LEN(SOURCE!J2054)), "")&amp;
  " | "&amp; SOURCE!K2054&amp;      IF(SOURCE!$X$2-LEN(SOURCE!K2054) &gt;= 0, REPT(" ",SOURCE!$X$2-LEN(SOURCE!K2054)), "")&amp;
      "},"&amp;IF(SOURCE!L2054&lt;&gt;"",""&amp;SOURCE!L2054,"")
 )
)
)</f>
        <v>/* 2005 */  { fnPNvect,                     NOPARAM,                     "",                                            "N.VECT",                                      (0 &lt;&lt; TAM_MAX_BITS) |     0, CAT_NONE | SLS_UNCHANGED | US_UNCHANGED},//JM VECTOR MODE</v>
      </c>
    </row>
    <row r="2055" spans="1:1">
      <c r="A2055" s="155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",SOURCE!$R$2-LEN(SOURCE!F2055)+2), "")&amp;"("&amp;
      SUBSTITUTE(TEXT(SOURCE!G2055,"??0"),"  ","")&amp;" &lt;&lt; TAM_MAX_BITS) |"&amp; IF(SOURCE!$S$2-3 &gt;= 0, REPT(" ",SOURCE!$S$2-5+4+1-1-LEN(SUBSTITUTE(SUBSTITUTE(TEXT(SOURCE!H2055,"????0"),"  ","")," ",""))), "")&amp;
      SUBSTITUTE(SUBSTITUTE(TEXT(SOURCE!H2055,"????0"),"  ","")," ","")&amp;","&amp; IF(SOURCE!$T$2-3 &gt;= 0, REPT(" ",SOURCE!$T$2-3-5), "")&amp;
      SOURCE!I2055&amp;" | "&amp; IF(SOURCE!$U$2-LEN(SOURCE!I2055) &gt;= 0, REPT(" ",SOURCE!$U$2-LEN(SOURCE!I2055)), "")&amp;
      SOURCE!J2055&amp;      IF(SOURCE!$V$2-LEN(SOURCE!J2055) &gt;= 0, REPT(" ",SOURCE!$V$2-LEN(SOURCE!J2055)), "")&amp;
  " | "&amp; SOURCE!K2055&amp;      IF(SOURCE!$X$2-LEN(SOURCE!K2055) &gt;= 0, REPT(" ",SOURCE!$X$2-LEN(SOURCE!K2055)), "")&amp;
      "},"&amp;IF(SOURCE!L2055&lt;&gt;"",""&amp;SOURCE!L2055,"")
 )
)
)</f>
        <v>/* 2006 */  { fnPx,                         NOPARAM,                     "",                                            "MAGN.X",                                      (0 &lt;&lt; TAM_MAX_BITS) |     0, CAT_NONE | SLS_UNCHANGED | US_UNCHANGED},</v>
      </c>
    </row>
    <row r="2056" spans="1:1">
      <c r="A2056" s="155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",SOURCE!$R$2-LEN(SOURCE!F2056)+2), "")&amp;"("&amp;
      SUBSTITUTE(TEXT(SOURCE!G2056,"??0"),"  ","")&amp;" &lt;&lt; TAM_MAX_BITS) |"&amp; IF(SOURCE!$S$2-3 &gt;= 0, REPT(" ",SOURCE!$S$2-5+4+1-1-LEN(SUBSTITUTE(SUBSTITUTE(TEXT(SOURCE!H2056,"????0"),"  ","")," ",""))), "")&amp;
      SUBSTITUTE(SUBSTITUTE(TEXT(SOURCE!H2056,"????0"),"  ","")," ","")&amp;","&amp; IF(SOURCE!$T$2-3 &gt;= 0, REPT(" ",SOURCE!$T$2-3-5), "")&amp;
      SOURCE!I2056&amp;" | "&amp; IF(SOURCE!$U$2-LEN(SOURCE!I2056) &gt;= 0, REPT(" ",SOURCE!$U$2-LEN(SOURCE!I2056)), "")&amp;
      SOURCE!J2056&amp;      IF(SOURCE!$V$2-LEN(SOURCE!J2056) &gt;= 0, REPT(" ",SOURCE!$V$2-LEN(SOURCE!J2056)), "")&amp;
  " | "&amp; SOURCE!K2056&amp;      IF(SOURCE!$X$2-LEN(SOURCE!K2056) &gt;= 0, REPT(" ",SOURCE!$X$2-LEN(SOURCE!K2056)), "")&amp;
      "},"&amp;IF(SOURCE!L2056&lt;&gt;"",""&amp;SOURCE!L2056,"")
 )
)
)</f>
        <v>/* 2007 */  { fnPy,                         NOPARAM,                     "",                                            "MAGN.Y",                                      (0 &lt;&lt; TAM_MAX_BITS) |     0, CAT_NONE | SLS_UNCHANGED | US_UNCHANGED},</v>
      </c>
    </row>
    <row r="2057" spans="1:1">
      <c r="A2057" s="155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",SOURCE!$R$2-LEN(SOURCE!F2057)+2), "")&amp;"("&amp;
      SUBSTITUTE(TEXT(SOURCE!G2057,"??0"),"  ","")&amp;" &lt;&lt; TAM_MAX_BITS) |"&amp; IF(SOURCE!$S$2-3 &gt;= 0, REPT(" ",SOURCE!$S$2-5+4+1-1-LEN(SUBSTITUTE(SUBSTITUTE(TEXT(SOURCE!H2057,"????0"),"  ","")," ",""))), "")&amp;
      SUBSTITUTE(SUBSTITUTE(TEXT(SOURCE!H2057,"????0"),"  ","")," ","")&amp;","&amp; IF(SOURCE!$T$2-3 &gt;= 0, REPT(" ",SOURCE!$T$2-3-5), "")&amp;
      SOURCE!I2057&amp;" | "&amp; IF(SOURCE!$U$2-LEN(SOURCE!I2057) &gt;= 0, REPT(" ",SOURCE!$U$2-LEN(SOURCE!I2057)), "")&amp;
      SOURCE!J2057&amp;      IF(SOURCE!$V$2-LEN(SOURCE!J2057) &gt;= 0, REPT(" ",SOURCE!$V$2-LEN(SOURCE!J2057)), "")&amp;
  " | "&amp; SOURCE!K2057&amp;      IF(SOURCE!$X$2-LEN(SOURCE!K2057) &gt;= 0, REPT(" ",SOURCE!$X$2-LEN(SOURCE!K2057)), "")&amp;
      "},"&amp;IF(SOURCE!L2057&lt;&gt;"",""&amp;SOURCE!L2057,"")
 )
)
)</f>
        <v>/* 2008 */  { fnGraph,                      9,                           "",                                            "SOLV2",                                       (0 &lt;&lt; TAM_MAX_BITS) |     0, CAT_NONE | SLS_UNCHANGED | US_UNCHANGED},</v>
      </c>
    </row>
    <row r="2058" spans="1:1">
      <c r="A2058" s="155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",SOURCE!$R$2-LEN(SOURCE!F2058)+2), "")&amp;"("&amp;
      SUBSTITUTE(TEXT(SOURCE!G2058,"??0"),"  ","")&amp;" &lt;&lt; TAM_MAX_BITS) |"&amp; IF(SOURCE!$S$2-3 &gt;= 0, REPT(" ",SOURCE!$S$2-5+4+1-1-LEN(SUBSTITUTE(SUBSTITUTE(TEXT(SOURCE!H2058,"????0"),"  ","")," ",""))), "")&amp;
      SUBSTITUTE(SUBSTITUTE(TEXT(SOURCE!H2058,"????0"),"  ","")," ","")&amp;","&amp; IF(SOURCE!$T$2-3 &gt;= 0, REPT(" ",SOURCE!$T$2-3-5), "")&amp;
      SOURCE!I2058&amp;" | "&amp; IF(SOURCE!$U$2-LEN(SOURCE!I2058) &gt;= 0, REPT(" ",SOURCE!$U$2-LEN(SOURCE!I2058)), "")&amp;
      SOURCE!J2058&amp;      IF(SOURCE!$V$2-LEN(SOURCE!J2058) &gt;= 0, REPT(" ",SOURCE!$V$2-LEN(SOURCE!J2058)), "")&amp;
  " | "&amp; SOURCE!K2058&amp;      IF(SOURCE!$X$2-LEN(SOURCE!K2058) &gt;= 0, REPT(" ",SOURCE!$X$2-LEN(SOURCE!K2058)), "")&amp;
      "},"&amp;IF(SOURCE!L2058&lt;&gt;"",""&amp;SOURCE!L2058,"")
 )
)
)</f>
        <v>/* 2009 */  { fnGraph,                      10,                          "",                                            "SOLV3",                                       (0 &lt;&lt; TAM_MAX_BITS) |     0, CAT_NONE | SLS_UNCHANGED | US_UNCHANGED},</v>
      </c>
    </row>
    <row r="2059" spans="1:1">
      <c r="A2059" s="155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",SOURCE!$R$2-LEN(SOURCE!F2059)+2), "")&amp;"("&amp;
      SUBSTITUTE(TEXT(SOURCE!G2059,"??0"),"  ","")&amp;" &lt;&lt; TAM_MAX_BITS) |"&amp; IF(SOURCE!$S$2-3 &gt;= 0, REPT(" ",SOURCE!$S$2-5+4+1-1-LEN(SUBSTITUTE(SUBSTITUTE(TEXT(SOURCE!H2059,"????0"),"  ","")," ",""))), "")&amp;
      SUBSTITUTE(SUBSTITUTE(TEXT(SOURCE!H2059,"????0"),"  ","")," ","")&amp;","&amp; IF(SOURCE!$T$2-3 &gt;= 0, REPT(" ",SOURCE!$T$2-3-5), "")&amp;
      SOURCE!I2059&amp;" | "&amp; IF(SOURCE!$U$2-LEN(SOURCE!I2059) &gt;= 0, REPT(" ",SOURCE!$U$2-LEN(SOURCE!I2059)), "")&amp;
      SOURCE!J2059&amp;      IF(SOURCE!$V$2-LEN(SOURCE!J2059) &gt;= 0, REPT(" ",SOURCE!$V$2-LEN(SOURCE!J2059)), "")&amp;
  " | "&amp; SOURCE!K2059&amp;      IF(SOURCE!$X$2-LEN(SOURCE!K2059) &gt;= 0, REPT(" ",SOURCE!$X$2-LEN(SOURCE!K2059)), "")&amp;
      "},"&amp;IF(SOURCE!L2059&lt;&gt;"",""&amp;SOURCE!L2059,"")
 )
)
)</f>
        <v>/* 2010 */  { fnGraph,                      11,                          "DEMO1",                                       "DEMO1",                                       (0 &lt;&lt; TAM_MAX_BITS) |     0, CAT_FNCT | SLS_UNCHANGED | US_UNCHANGED},</v>
      </c>
    </row>
    <row r="2060" spans="1:1">
      <c r="A2060" s="155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",SOURCE!$R$2-LEN(SOURCE!F2060)+2), "")&amp;"("&amp;
      SUBSTITUTE(TEXT(SOURCE!G2060,"??0"),"  ","")&amp;" &lt;&lt; TAM_MAX_BITS) |"&amp; IF(SOURCE!$S$2-3 &gt;= 0, REPT(" ",SOURCE!$S$2-5+4+1-1-LEN(SUBSTITUTE(SUBSTITUTE(TEXT(SOURCE!H2060,"????0"),"  ","")," ",""))), "")&amp;
      SUBSTITUTE(SUBSTITUTE(TEXT(SOURCE!H2060,"????0"),"  ","")," ","")&amp;","&amp; IF(SOURCE!$T$2-3 &gt;= 0, REPT(" ",SOURCE!$T$2-3-5), "")&amp;
      SOURCE!I2060&amp;" | "&amp; IF(SOURCE!$U$2-LEN(SOURCE!I2060) &gt;= 0, REPT(" ",SOURCE!$U$2-LEN(SOURCE!I2060)), "")&amp;
      SOURCE!J2060&amp;      IF(SOURCE!$V$2-LEN(SOURCE!J2060) &gt;= 0, REPT(" ",SOURCE!$V$2-LEN(SOURCE!J2060)), "")&amp;
  " | "&amp; SOURCE!K2060&amp;      IF(SOURCE!$X$2-LEN(SOURCE!K2060) &gt;= 0, REPT(" ",SOURCE!$X$2-LEN(SOURCE!K2060)), "")&amp;
      "},"&amp;IF(SOURCE!L2060&lt;&gt;"",""&amp;SOURCE!L2060,"")
 )
)
)</f>
        <v>/* 2011 */  { fnGraph,                      12,                          "DEMO2",                                       "DEMO2",                                       (0 &lt;&lt; TAM_MAX_BITS) |     0, CAT_FNCT | SLS_UNCHANGED | US_UNCHANGED},</v>
      </c>
    </row>
    <row r="2061" spans="1:1">
      <c r="A2061" s="155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",SOURCE!$R$2-LEN(SOURCE!F2061)+2), "")&amp;"("&amp;
      SUBSTITUTE(TEXT(SOURCE!G2061,"??0"),"  ","")&amp;" &lt;&lt; TAM_MAX_BITS) |"&amp; IF(SOURCE!$S$2-3 &gt;= 0, REPT(" ",SOURCE!$S$2-5+4+1-1-LEN(SUBSTITUTE(SUBSTITUTE(TEXT(SOURCE!H2061,"????0"),"  ","")," ",""))), "")&amp;
      SUBSTITUTE(SUBSTITUTE(TEXT(SOURCE!H2061,"????0"),"  ","")," ","")&amp;","&amp; IF(SOURCE!$T$2-3 &gt;= 0, REPT(" ",SOURCE!$T$2-3-5), "")&amp;
      SOURCE!I2061&amp;" | "&amp; IF(SOURCE!$U$2-LEN(SOURCE!I2061) &gt;= 0, REPT(" ",SOURCE!$U$2-LEN(SOURCE!I2061)), "")&amp;
      SOURCE!J2061&amp;      IF(SOURCE!$V$2-LEN(SOURCE!J2061) &gt;= 0, REPT(" ",SOURCE!$V$2-LEN(SOURCE!J2061)), "")&amp;
  " | "&amp; SOURCE!K2061&amp;      IF(SOURCE!$X$2-LEN(SOURCE!K2061) &gt;= 0, REPT(" ",SOURCE!$X$2-LEN(SOURCE!K2061)), "")&amp;
      "},"&amp;IF(SOURCE!L2061&lt;&gt;"",""&amp;SOURCE!L2061,"")
 )
)
)</f>
        <v>/* 2012 */  { fnGraph,                      13,                          "DEMO3",                                       "DEMO3",                                       (0 &lt;&lt; TAM_MAX_BITS) |     0, CAT_FNCT | SLS_UNCHANGED | US_UNCHANGED},</v>
      </c>
    </row>
    <row r="2062" spans="1:1">
      <c r="A2062" s="155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",SOURCE!$R$2-LEN(SOURCE!F2062)+2), "")&amp;"("&amp;
      SUBSTITUTE(TEXT(SOURCE!G2062,"??0"),"  ","")&amp;" &lt;&lt; TAM_MAX_BITS) |"&amp; IF(SOURCE!$S$2-3 &gt;= 0, REPT(" ",SOURCE!$S$2-5+4+1-1-LEN(SUBSTITUTE(SUBSTITUTE(TEXT(SOURCE!H2062,"????0"),"  ","")," ",""))), "")&amp;
      SUBSTITUTE(SUBSTITUTE(TEXT(SOURCE!H2062,"????0"),"  ","")," ","")&amp;","&amp; IF(SOURCE!$T$2-3 &gt;= 0, REPT(" ",SOURCE!$T$2-3-5), "")&amp;
      SOURCE!I2062&amp;" | "&amp; IF(SOURCE!$U$2-LEN(SOURCE!I2062) &gt;= 0, REPT(" ",SOURCE!$U$2-LEN(SOURCE!I2062)), "")&amp;
      SOURCE!J2062&amp;      IF(SOURCE!$V$2-LEN(SOURCE!J2062) &gt;= 0, REPT(" ",SOURCE!$V$2-LEN(SOURCE!J2062)), "")&amp;
  " | "&amp; SOURCE!K2062&amp;      IF(SOURCE!$X$2-LEN(SOURCE!K2062) &gt;= 0, REPT(" ",SOURCE!$X$2-LEN(SOURCE!K2062)), "")&amp;
      "},"&amp;IF(SOURCE!L2062&lt;&gt;"",""&amp;SOURCE!L2062,"")
 )
)
)</f>
        <v>/* 2013 */  { fnGraph,                      14,                          "DEMO4",                                       "DEMO4",                                       (0 &lt;&lt; TAM_MAX_BITS) |     0, CAT_FNCT | SLS_UNCHANGED | US_UNCHANGED},</v>
      </c>
    </row>
    <row r="2063" spans="1:1">
      <c r="A2063" s="155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",SOURCE!$R$2-LEN(SOURCE!F2063)+2), "")&amp;"("&amp;
      SUBSTITUTE(TEXT(SOURCE!G2063,"??0"),"  ","")&amp;" &lt;&lt; TAM_MAX_BITS) |"&amp; IF(SOURCE!$S$2-3 &gt;= 0, REPT(" ",SOURCE!$S$2-5+4+1-1-LEN(SUBSTITUTE(SUBSTITUTE(TEXT(SOURCE!H2063,"????0"),"  ","")," ",""))), "")&amp;
      SUBSTITUTE(SUBSTITUTE(TEXT(SOURCE!H2063,"????0"),"  ","")," ","")&amp;","&amp; IF(SOURCE!$T$2-3 &gt;= 0, REPT(" ",SOURCE!$T$2-3-5), "")&amp;
      SOURCE!I2063&amp;" | "&amp; IF(SOURCE!$U$2-LEN(SOURCE!I2063) &gt;= 0, REPT(" ",SOURCE!$U$2-LEN(SOURCE!I2063)), "")&amp;
      SOURCE!J2063&amp;      IF(SOURCE!$V$2-LEN(SOURCE!J2063) &gt;= 0, REPT(" ",SOURCE!$V$2-LEN(SOURCE!J2063)), "")&amp;
  " | "&amp; SOURCE!K2063&amp;      IF(SOURCE!$X$2-LEN(SOURCE!K2063) &gt;= 0, REPT(" ",SOURCE!$X$2-LEN(SOURCE!K2063)), "")&amp;
      "},"&amp;IF(SOURCE!L2063&lt;&gt;"",""&amp;SOURCE!L2063,"")
 )
)
)</f>
        <v>/* 2014 */  { fnGraph,                      15,                          "DEMO5",                                       "DEMO5",                                       (0 &lt;&lt; TAM_MAX_BITS) |     0, CAT_FNCT | SLS_UNCHANGED | US_UNCHANGED},</v>
      </c>
    </row>
    <row r="2064" spans="1:1">
      <c r="A2064" s="155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",SOURCE!$R$2-LEN(SOURCE!F2064)+2), "")&amp;"("&amp;
      SUBSTITUTE(TEXT(SOURCE!G2064,"??0"),"  ","")&amp;" &lt;&lt; TAM_MAX_BITS) |"&amp; IF(SOURCE!$S$2-3 &gt;= 0, REPT(" ",SOURCE!$S$2-5+4+1-1-LEN(SUBSTITUTE(SUBSTITUTE(TEXT(SOURCE!H2064,"????0"),"  ","")," ",""))), "")&amp;
      SUBSTITUTE(SUBSTITUTE(TEXT(SOURCE!H2064,"????0"),"  ","")," ","")&amp;","&amp; IF(SOURCE!$T$2-3 &gt;= 0, REPT(" ",SOURCE!$T$2-3-5), "")&amp;
      SOURCE!I2064&amp;" | "&amp; IF(SOURCE!$U$2-LEN(SOURCE!I2064) &gt;= 0, REPT(" ",SOURCE!$U$2-LEN(SOURCE!I2064)), "")&amp;
      SOURCE!J2064&amp;      IF(SOURCE!$V$2-LEN(SOURCE!J2064) &gt;= 0, REPT(" ",SOURCE!$V$2-LEN(SOURCE!J2064)), "")&amp;
  " | "&amp; SOURCE!K2064&amp;      IF(SOURCE!$X$2-LEN(SOURCE!K2064) &gt;= 0, REPT(" ",SOURCE!$X$2-LEN(SOURCE!K2064)), "")&amp;
      "},"&amp;IF(SOURCE!L2064&lt;&gt;"",""&amp;SOURCE!L2064,"")
 )
)
)</f>
        <v>/* 2015 */  { fnGraph,                      16,                          "DEMO6",                                       "DEMO6",                                       (0 &lt;&lt; TAM_MAX_BITS) |     0, CAT_FNCT | SLS_UNCHANGED | US_UNCHANGED},</v>
      </c>
    </row>
    <row r="2065" spans="1:1">
      <c r="A2065" s="155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",SOURCE!$R$2-LEN(SOURCE!F2065)+2), "")&amp;"("&amp;
      SUBSTITUTE(TEXT(SOURCE!G2065,"??0"),"  ","")&amp;" &lt;&lt; TAM_MAX_BITS) |"&amp; IF(SOURCE!$S$2-3 &gt;= 0, REPT(" ",SOURCE!$S$2-5+4+1-1-LEN(SUBSTITUTE(SUBSTITUTE(TEXT(SOURCE!H2065,"????0"),"  ","")," ",""))), "")&amp;
      SUBSTITUTE(SUBSTITUTE(TEXT(SOURCE!H2065,"????0"),"  ","")," ","")&amp;","&amp; IF(SOURCE!$T$2-3 &gt;= 0, REPT(" ",SOURCE!$T$2-3-5), "")&amp;
      SOURCE!I2065&amp;" | "&amp; IF(SOURCE!$U$2-LEN(SOURCE!I2065) &gt;= 0, REPT(" ",SOURCE!$U$2-LEN(SOURCE!I2065)), "")&amp;
      SOURCE!J2065&amp;      IF(SOURCE!$V$2-LEN(SOURCE!J2065) &gt;= 0, REPT(" ",SOURCE!$V$2-LEN(SOURCE!J2065)), "")&amp;
  " | "&amp; SOURCE!K2065&amp;      IF(SOURCE!$X$2-LEN(SOURCE!K2065) &gt;= 0, REPT(" ",SOURCE!$X$2-LEN(SOURCE!K2065)), "")&amp;
      "},"&amp;IF(SOURCE!L2065&lt;&gt;"",""&amp;SOURCE!L2065,"")
 )
)
)</f>
        <v>/* 2016 */  { fnPintg,                      NOPARAM,                     "",                                            STD_SIGMA STD_y_BAR STD_DELTA "x",             (0 &lt;&lt; TAM_MAX_BITS) |     0, CAT_NONE | SLS_UNCHANGED | US_UNCHANGED},//GRAPH</v>
      </c>
    </row>
    <row r="2066" spans="1:1">
      <c r="A2066" s="155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",SOURCE!$R$2-LEN(SOURCE!F2066)+2), "")&amp;"("&amp;
      SUBSTITUTE(TEXT(SOURCE!G2066,"??0"),"  ","")&amp;" &lt;&lt; TAM_MAX_BITS) |"&amp; IF(SOURCE!$S$2-3 &gt;= 0, REPT(" ",SOURCE!$S$2-5+4+1-1-LEN(SUBSTITUTE(SUBSTITUTE(TEXT(SOURCE!H2066,"????0"),"  ","")," ",""))), "")&amp;
      SUBSTITUTE(SUBSTITUTE(TEXT(SOURCE!H2066,"????0"),"  ","")," ","")&amp;","&amp; IF(SOURCE!$T$2-3 &gt;= 0, REPT(" ",SOURCE!$T$2-3-5), "")&amp;
      SOURCE!I2066&amp;" | "&amp; IF(SOURCE!$U$2-LEN(SOURCE!I2066) &gt;= 0, REPT(" ",SOURCE!$U$2-LEN(SOURCE!I2066)), "")&amp;
      SOURCE!J2066&amp;      IF(SOURCE!$V$2-LEN(SOURCE!J2066) &gt;= 0, REPT(" ",SOURCE!$V$2-LEN(SOURCE!J2066)), "")&amp;
  " | "&amp; SOURCE!K2066&amp;      IF(SOURCE!$X$2-LEN(SOURCE!K2066) &gt;= 0, REPT(" ",SOURCE!$X$2-LEN(SOURCE!K2066)), "")&amp;
      "},"&amp;IF(SOURCE!L2066&lt;&gt;"",""&amp;SOURCE!L2066,"")
 )
)
)</f>
        <v>/* 2017 */  { fnPdiff,                      NOPARAM,                     "",                                            STD_DELTA "y/" STD_DELTA "x",                  (0 &lt;&lt; TAM_MAX_BITS) |     0, CAT_NONE | SLS_UNCHANGED | US_UNCHANGED},//GRAPH</v>
      </c>
    </row>
    <row r="2067" spans="1:1">
      <c r="A2067" s="155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",SOURCE!$R$2-LEN(SOURCE!F2067)+2), "")&amp;"("&amp;
      SUBSTITUTE(TEXT(SOURCE!G2067,"??0"),"  ","")&amp;" &lt;&lt; TAM_MAX_BITS) |"&amp; IF(SOURCE!$S$2-3 &gt;= 0, REPT(" ",SOURCE!$S$2-5+4+1-1-LEN(SUBSTITUTE(SUBSTITUTE(TEXT(SOURCE!H2067,"????0"),"  ","")," ",""))), "")&amp;
      SUBSTITUTE(SUBSTITUTE(TEXT(SOURCE!H2067,"????0"),"  ","")," ","")&amp;","&amp; IF(SOURCE!$T$2-3 &gt;= 0, REPT(" ",SOURCE!$T$2-3-5), "")&amp;
      SOURCE!I2067&amp;" | "&amp; IF(SOURCE!$U$2-LEN(SOURCE!I2067) &gt;= 0, REPT(" ",SOURCE!$U$2-LEN(SOURCE!I2067)), "")&amp;
      SOURCE!J2067&amp;      IF(SOURCE!$V$2-LEN(SOURCE!J2067) &gt;= 0, REPT(" ",SOURCE!$V$2-LEN(SOURCE!J2067)), "")&amp;
  " | "&amp; SOURCE!K2067&amp;      IF(SOURCE!$X$2-LEN(SOURCE!K2067) &gt;= 0, REPT(" ",SOURCE!$X$2-LEN(SOURCE!K2067)), "")&amp;
      "},"&amp;IF(SOURCE!L2067&lt;&gt;"",""&amp;SOURCE!L2067,"")
 )
)
)</f>
        <v>/* 2018 */  { fnPrms,                       NOPARAM,                     "",                                            "RMS",                                         (0 &lt;&lt; TAM_MAX_BITS) |     0, CAT_NONE | SLS_UNCHANGED | US_UNCHANGED},//GRAPH</v>
      </c>
    </row>
    <row r="2068" spans="1:1">
      <c r="A2068" s="155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",SOURCE!$R$2-LEN(SOURCE!F2068)+2), "")&amp;"("&amp;
      SUBSTITUTE(TEXT(SOURCE!G2068,"??0"),"  ","")&amp;" &lt;&lt; TAM_MAX_BITS) |"&amp; IF(SOURCE!$S$2-3 &gt;= 0, REPT(" ",SOURCE!$S$2-5+4+1-1-LEN(SUBSTITUTE(SUBSTITUTE(TEXT(SOURCE!H2068,"????0"),"  ","")," ",""))), "")&amp;
      SUBSTITUTE(SUBSTITUTE(TEXT(SOURCE!H2068,"????0"),"  ","")," ","")&amp;","&amp; IF(SOURCE!$T$2-3 &gt;= 0, REPT(" ",SOURCE!$T$2-3-5), "")&amp;
      SOURCE!I2068&amp;" | "&amp; IF(SOURCE!$U$2-LEN(SOURCE!I2068) &gt;= 0, REPT(" ",SOURCE!$U$2-LEN(SOURCE!I2068)), "")&amp;
      SOURCE!J2068&amp;      IF(SOURCE!$V$2-LEN(SOURCE!J2068) &gt;= 0, REPT(" ",SOURCE!$V$2-LEN(SOURCE!J2068)), "")&amp;
  " | "&amp; SOURCE!K2068&amp;      IF(SOURCE!$X$2-LEN(SOURCE!K2068) &gt;= 0, REPT(" ",SOURCE!$X$2-LEN(SOURCE!K2068)), "")&amp;
      "},"&amp;IF(SOURCE!L2068&lt;&gt;"",""&amp;SOURCE!L2068,"")
 )
)
)</f>
        <v>/* 2019 */  { fnPshade,                     NOPARAM,                     "",                                            STD_INTEGRAL "AREA",                           (0 &lt;&lt; TAM_MAX_BITS) |     0, CAT_NONE | SLS_UNCHANGED | US_UNCHANGED},//GRAPH</v>
      </c>
    </row>
    <row r="2069" spans="1:1">
      <c r="A2069" s="155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",SOURCE!$R$2-LEN(SOURCE!F2069)+2), "")&amp;"("&amp;
      SUBSTITUTE(TEXT(SOURCE!G2069,"??0"),"  ","")&amp;" &lt;&lt; TAM_MAX_BITS) |"&amp; IF(SOURCE!$S$2-3 &gt;= 0, REPT(" ",SOURCE!$S$2-5+4+1-1-LEN(SUBSTITUTE(SUBSTITUTE(TEXT(SOURCE!H2069,"????0"),"  ","")," ",""))), "")&amp;
      SUBSTITUTE(SUBSTITUTE(TEXT(SOURCE!H2069,"????0"),"  ","")," ","")&amp;","&amp; IF(SOURCE!$T$2-3 &gt;= 0, REPT(" ",SOURCE!$T$2-3-5), "")&amp;
      SOURCE!I2069&amp;" | "&amp; IF(SOURCE!$U$2-LEN(SOURCE!I2069) &gt;= 0, REPT(" ",SOURCE!$U$2-LEN(SOURCE!I2069)), "")&amp;
      SOURCE!J2069&amp;      IF(SOURCE!$V$2-LEN(SOURCE!J2069) &gt;= 0, REPT(" ",SOURCE!$V$2-LEN(SOURCE!J2069)), "")&amp;
  " | "&amp; SOURCE!K2069&amp;      IF(SOURCE!$X$2-LEN(SOURCE!K2069) &gt;= 0, REPT(" ",SOURCE!$X$2-LEN(SOURCE!K2069)), "")&amp;
      "},"&amp;IF(SOURCE!L2069&lt;&gt;"",""&amp;SOURCE!L2069,"")
 )
)
)</f>
        <v>/* 2020 */  { itemToBeCoded,                NOPARAM,                     "PLOTMNU",                                     "PLOTMNU",                                     (0 &lt;&lt; TAM_MAX_BITS) |     0, CAT_MENU | SLS_UNCHANGED | US_UNCHANGED},</v>
      </c>
    </row>
    <row r="2070" spans="1:1">
      <c r="A2070" s="155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",SOURCE!$R$2-LEN(SOURCE!F2070)+2), "")&amp;"("&amp;
      SUBSTITUTE(TEXT(SOURCE!G2070,"??0"),"  ","")&amp;" &lt;&lt; TAM_MAX_BITS) |"&amp; IF(SOURCE!$S$2-3 &gt;= 0, REPT(" ",SOURCE!$S$2-5+4+1-1-LEN(SUBSTITUTE(SUBSTITUTE(TEXT(SOURCE!H2070,"????0"),"  ","")," ",""))), "")&amp;
      SUBSTITUTE(SUBSTITUTE(TEXT(SOURCE!H2070,"????0"),"  ","")," ","")&amp;","&amp; IF(SOURCE!$T$2-3 &gt;= 0, REPT(" ",SOURCE!$T$2-3-5), "")&amp;
      SOURCE!I2070&amp;" | "&amp; IF(SOURCE!$U$2-LEN(SOURCE!I2070) &gt;= 0, REPT(" ",SOURCE!$U$2-LEN(SOURCE!I2070)), "")&amp;
      SOURCE!J2070&amp;      IF(SOURCE!$V$2-LEN(SOURCE!J2070) &gt;= 0, REPT(" ",SOURCE!$V$2-LEN(SOURCE!J2070)), "")&amp;
  " | "&amp; SOURCE!K2070&amp;      IF(SOURCE!$X$2-LEN(SOURCE!K2070) &gt;= 0, REPT(" ",SOURCE!$X$2-LEN(SOURCE!K2070)), "")&amp;
      "},"&amp;IF(SOURCE!L2070&lt;&gt;"",""&amp;SOURCE!L2070,"")
 )
)
)</f>
        <v>/* 2021 */  { fnSetSetJM,                   JC_NL,                       "",                                            STD_num,                                       (0 &lt;&lt; TAM_MAX_BITS) |     0, CAT_NONE | SLS_UNCHANGED | US_UNCHANGED},</v>
      </c>
    </row>
    <row r="2071" spans="1:1">
      <c r="A2071" s="155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",SOURCE!$R$2-LEN(SOURCE!F2071)+2), "")&amp;"("&amp;
      SUBSTITUTE(TEXT(SOURCE!G2071,"??0"),"  ","")&amp;" &lt;&lt; TAM_MAX_BITS) |"&amp; IF(SOURCE!$S$2-3 &gt;= 0, REPT(" ",SOURCE!$S$2-5+4+1-1-LEN(SUBSTITUTE(SUBSTITUTE(TEXT(SOURCE!H2071,"????0"),"  ","")," ",""))), "")&amp;
      SUBSTITUTE(SUBSTITUTE(TEXT(SOURCE!H2071,"????0"),"  ","")," ","")&amp;","&amp; IF(SOURCE!$T$2-3 &gt;= 0, REPT(" ",SOURCE!$T$2-3-5), "")&amp;
      SOURCE!I2071&amp;" | "&amp; IF(SOURCE!$U$2-LEN(SOURCE!I2071) &gt;= 0, REPT(" ",SOURCE!$U$2-LEN(SOURCE!I2071)), "")&amp;
      SOURCE!J2071&amp;      IF(SOURCE!$V$2-LEN(SOURCE!J2071) &gt;= 0, REPT(" ",SOURCE!$V$2-LEN(SOURCE!J2071)), "")&amp;
  " | "&amp; SOURCE!K2071&amp;      IF(SOURCE!$X$2-LEN(SOURCE!K2071) &gt;= 0, REPT(" ",SOURCE!$X$2-LEN(SOURCE!K2071)), "")&amp;
      "},"&amp;IF(SOURCE!L2071&lt;&gt;"",""&amp;SOURCE!L2071,"")
 )
)
)</f>
        <v>/* 2022 */  { itemToBeCoded,                NOPARAM,                     "",                                            "NLock",                                       (0 &lt;&lt; TAM_MAX_BITS) |     0, CAT_NONE | SLS_UNCHANGED | US_UNCHANGED},</v>
      </c>
    </row>
    <row r="2072" spans="1:1">
      <c r="A2072" s="155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",SOURCE!$R$2-LEN(SOURCE!F2072)+2), "")&amp;"("&amp;
      SUBSTITUTE(TEXT(SOURCE!G2072,"??0"),"  ","")&amp;" &lt;&lt; TAM_MAX_BITS) |"&amp; IF(SOURCE!$S$2-3 &gt;= 0, REPT(" ",SOURCE!$S$2-5+4+1-1-LEN(SUBSTITUTE(SUBSTITUTE(TEXT(SOURCE!H2072,"????0"),"  ","")," ",""))), "")&amp;
      SUBSTITUTE(SUBSTITUTE(TEXT(SOURCE!H2072,"????0"),"  ","")," ","")&amp;","&amp; IF(SOURCE!$T$2-3 &gt;= 0, REPT(" ",SOURCE!$T$2-3-5), "")&amp;
      SOURCE!I2072&amp;" | "&amp; IF(SOURCE!$U$2-LEN(SOURCE!I2072) &gt;= 0, REPT(" ",SOURCE!$U$2-LEN(SOURCE!I2072)), "")&amp;
      SOURCE!J2072&amp;      IF(SOURCE!$V$2-LEN(SOURCE!J2072) &gt;= 0, REPT(" ",SOURCE!$V$2-LEN(SOURCE!J2072)), "")&amp;
  " | "&amp; SOURCE!K2072&amp;      IF(SOURCE!$X$2-LEN(SOURCE!K2072) &gt;= 0, REPT(" ",SOURCE!$X$2-LEN(SOURCE!K2072)), "")&amp;
      "},"&amp;IF(SOURCE!L2072&lt;&gt;"",""&amp;SOURCE!L2072,"")
 )
)
)</f>
        <v>/* 2023 */  { itemToBeCoded,                NOPARAM,                     "",                                            "Nulock",                                      (0 &lt;&lt; TAM_MAX_BITS) |     0, CAT_NONE | SLS_UNCHANGED | US_UNCHANGED},</v>
      </c>
    </row>
    <row r="2073" spans="1:1">
      <c r="A2073" s="155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",SOURCE!$R$2-LEN(SOURCE!F2073)+2), "")&amp;"("&amp;
      SUBSTITUTE(TEXT(SOURCE!G2073,"??0"),"  ","")&amp;" &lt;&lt; TAM_MAX_BITS) |"&amp; IF(SOURCE!$S$2-3 &gt;= 0, REPT(" ",SOURCE!$S$2-5+4+1-1-LEN(SUBSTITUTE(SUBSTITUTE(TEXT(SOURCE!H2073,"????0"),"  ","")," ",""))), "")&amp;
      SUBSTITUTE(SUBSTITUTE(TEXT(SOURCE!H2073,"????0"),"  ","")," ","")&amp;","&amp; IF(SOURCE!$T$2-3 &gt;= 0, REPT(" ",SOURCE!$T$2-3-5), "")&amp;
      SOURCE!I2073&amp;" | "&amp; IF(SOURCE!$U$2-LEN(SOURCE!I2073) &gt;= 0, REPT(" ",SOURCE!$U$2-LEN(SOURCE!I2073)), "")&amp;
      SOURCE!J2073&amp;      IF(SOURCE!$V$2-LEN(SOURCE!J2073) &gt;= 0, REPT(" ",SOURCE!$V$2-LEN(SOURCE!J2073)), "")&amp;
  " | "&amp; SOURCE!K2073&amp;      IF(SOURCE!$X$2-LEN(SOURCE!K2073) &gt;= 0, REPT(" ",SOURCE!$X$2-LEN(SOURCE!K2073)), "")&amp;
      "},"&amp;IF(SOURCE!L2073&lt;&gt;"",""&amp;SOURCE!L2073,"")
 )
)
)</f>
        <v>/* 2024 */  { addItemToBuffer,              ITM_EEXCHR,                  "",                                            STD_SUB_E_OUTLINE,                             (0 &lt;&lt; TAM_MAX_BITS) |     0, CAT_NONE | SLS_UNCHANGED | US_UNCHANGED},</v>
      </c>
    </row>
    <row r="2074" spans="1:1">
      <c r="A2074" s="155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",SOURCE!$R$2-LEN(SOURCE!F2074)+2), "")&amp;"("&amp;
      SUBSTITUTE(TEXT(SOURCE!G2074,"??0"),"  ","")&amp;" &lt;&lt; TAM_MAX_BITS) |"&amp; IF(SOURCE!$S$2-3 &gt;= 0, REPT(" ",SOURCE!$S$2-5+4+1-1-LEN(SUBSTITUTE(SUBSTITUTE(TEXT(SOURCE!H2074,"????0"),"  ","")," ",""))), "")&amp;
      SUBSTITUTE(SUBSTITUTE(TEXT(SOURCE!H2074,"????0"),"  ","")," ","")&amp;","&amp; IF(SOURCE!$T$2-3 &gt;= 0, REPT(" ",SOURCE!$T$2-3-5), "")&amp;
      SOURCE!I2074&amp;" | "&amp; IF(SOURCE!$U$2-LEN(SOURCE!I2074) &gt;= 0, REPT(" ",SOURCE!$U$2-LEN(SOURCE!I2074)), "")&amp;
      SOURCE!J2074&amp;      IF(SOURCE!$V$2-LEN(SOURCE!J2074) &gt;= 0, REPT(" ",SOURCE!$V$2-LEN(SOURCE!J2074)), "")&amp;
  " | "&amp; SOURCE!K2074&amp;      IF(SOURCE!$X$2-LEN(SOURCE!K2074) &gt;= 0, REPT(" ",SOURCE!$X$2-LEN(SOURCE!K2074)), "")&amp;
      "},"&amp;IF(SOURCE!L2074&lt;&gt;"",""&amp;SOURCE!L2074,"")
 )
)
)</f>
        <v>/* 2025 */  { fnClGrf,                      NOPARAM,                     "CLGRF",                                       "CLGRF",                                       (0 &lt;&lt; TAM_MAX_BITS) |     0, CAT_FNCT | SLS_UNCHANGED | US_ENABLED  },</v>
      </c>
    </row>
    <row r="2075" spans="1:1">
      <c r="A2075" s="155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",SOURCE!$R$2-LEN(SOURCE!F2075)+2), "")&amp;"("&amp;
      SUBSTITUTE(TEXT(SOURCE!G2075,"??0"),"  ","")&amp;" &lt;&lt; TAM_MAX_BITS) |"&amp; IF(SOURCE!$S$2-3 &gt;= 0, REPT(" ",SOURCE!$S$2-5+4+1-1-LEN(SUBSTITUTE(SUBSTITUTE(TEXT(SOURCE!H2075,"????0"),"  ","")," ",""))), "")&amp;
      SUBSTITUTE(SUBSTITUTE(TEXT(SOURCE!H2075,"????0"),"  ","")," ","")&amp;","&amp; IF(SOURCE!$T$2-3 &gt;= 0, REPT(" ",SOURCE!$T$2-3-5), "")&amp;
      SOURCE!I2075&amp;" | "&amp; IF(SOURCE!$U$2-LEN(SOURCE!I2075) &gt;= 0, REPT(" ",SOURCE!$U$2-LEN(SOURCE!I2075)), "")&amp;
      SOURCE!J2075&amp;      IF(SOURCE!$V$2-LEN(SOURCE!J2075) &gt;= 0, REPT(" ",SOURCE!$V$2-LEN(SOURCE!J2075)), "")&amp;
  " | "&amp; SOURCE!K2075&amp;      IF(SOURCE!$X$2-LEN(SOURCE!K2075) &gt;= 0, REPT(" ",SOURCE!$X$2-LEN(SOURCE!K2075)), "")&amp;
      "},"&amp;IF(SOURCE!L2075&lt;&gt;"",""&amp;SOURCE!L2075,"")
 )
)
)</f>
        <v>/* 2026 */  { fnPzoom,                      1,                           "",                                            "ZOOMx",                                       (0 &lt;&lt; TAM_MAX_BITS) |     0, CAT_NONE | SLS_UNCHANGED | US_UNCHANGED},//GRAPH</v>
      </c>
    </row>
    <row r="2076" spans="1:1">
      <c r="A2076" s="155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",SOURCE!$R$2-LEN(SOURCE!F2076)+2), "")&amp;"("&amp;
      SUBSTITUTE(TEXT(SOURCE!G2076,"??0"),"  ","")&amp;" &lt;&lt; TAM_MAX_BITS) |"&amp; IF(SOURCE!$S$2-3 &gt;= 0, REPT(" ",SOURCE!$S$2-5+4+1-1-LEN(SUBSTITUTE(SUBSTITUTE(TEXT(SOURCE!H2076,"????0"),"  ","")," ",""))), "")&amp;
      SUBSTITUTE(SUBSTITUTE(TEXT(SOURCE!H2076,"????0"),"  ","")," ","")&amp;","&amp; IF(SOURCE!$T$2-3 &gt;= 0, REPT(" ",SOURCE!$T$2-3-5), "")&amp;
      SOURCE!I2076&amp;" | "&amp; IF(SOURCE!$U$2-LEN(SOURCE!I2076) &gt;= 0, REPT(" ",SOURCE!$U$2-LEN(SOURCE!I2076)), "")&amp;
      SOURCE!J2076&amp;      IF(SOURCE!$V$2-LEN(SOURCE!J2076) &gt;= 0, REPT(" ",SOURCE!$V$2-LEN(SOURCE!J2076)), "")&amp;
  " | "&amp; SOURCE!K2076&amp;      IF(SOURCE!$X$2-LEN(SOURCE!K2076) &gt;= 0, REPT(" ",SOURCE!$X$2-LEN(SOURCE!K2076)), "")&amp;
      "},"&amp;IF(SOURCE!L2076&lt;&gt;"",""&amp;SOURCE!L2076,"")
 )
)
)</f>
        <v>/* 2027 */  { fnPzoom,                      2,                           "",                                            "ZOOMy",                                       (0 &lt;&lt; TAM_MAX_BITS) |     0, CAT_NONE | SLS_UNCHANGED | US_UNCHANGED},//GRAPH</v>
      </c>
    </row>
    <row r="2077" spans="1:1">
      <c r="A2077" s="155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",SOURCE!$R$2-LEN(SOURCE!F2077)+2), "")&amp;"("&amp;
      SUBSTITUTE(TEXT(SOURCE!G2077,"??0"),"  ","")&amp;" &lt;&lt; TAM_MAX_BITS) |"&amp; IF(SOURCE!$S$2-3 &gt;= 0, REPT(" ",SOURCE!$S$2-5+4+1-1-LEN(SUBSTITUTE(SUBSTITUTE(TEXT(SOURCE!H2077,"????0"),"  ","")," ",""))), "")&amp;
      SUBSTITUTE(SUBSTITUTE(TEXT(SOURCE!H2077,"????0"),"  ","")," ","")&amp;","&amp; IF(SOURCE!$T$2-3 &gt;= 0, REPT(" ",SOURCE!$T$2-3-5), "")&amp;
      SOURCE!I2077&amp;" | "&amp; IF(SOURCE!$U$2-LEN(SOURCE!I2077) &gt;= 0, REPT(" ",SOURCE!$U$2-LEN(SOURCE!I2077)), "")&amp;
      SOURCE!J2077&amp;      IF(SOURCE!$V$2-LEN(SOURCE!J2077) &gt;= 0, REPT(" ",SOURCE!$V$2-LEN(SOURCE!J2077)), "")&amp;
  " | "&amp; SOURCE!K2077&amp;      IF(SOURCE!$X$2-LEN(SOURCE!K2077) &gt;= 0, REPT(" ",SOURCE!$X$2-LEN(SOURCE!K2077)), "")&amp;
      "},"&amp;IF(SOURCE!L2077&lt;&gt;"",""&amp;SOURCE!L2077,"")
 )
)
)</f>
        <v>/* 2028 */  { fnGraph,                      20,                          "X.SOLV",                                      "X.SOLV",                                      (0 &lt;&lt; TAM_MAX_BITS) |     0, CAT_FNCT | SLS_UNCHANGED | US_UNCHANGED},</v>
      </c>
    </row>
    <row r="2078" spans="1:1">
      <c r="A2078" s="155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",SOURCE!$R$2-LEN(SOURCE!F2078)+2), "")&amp;"("&amp;
      SUBSTITUTE(TEXT(SOURCE!G2078,"??0"),"  ","")&amp;" &lt;&lt; TAM_MAX_BITS) |"&amp; IF(SOURCE!$S$2-3 &gt;= 0, REPT(" ",SOURCE!$S$2-5+4+1-1-LEN(SUBSTITUTE(SUBSTITUTE(TEXT(SOURCE!H2078,"????0"),"  ","")," ",""))), "")&amp;
      SUBSTITUTE(SUBSTITUTE(TEXT(SOURCE!H2078,"????0"),"  ","")," ","")&amp;","&amp; IF(SOURCE!$T$2-3 &gt;= 0, REPT(" ",SOURCE!$T$2-3-5), "")&amp;
      SOURCE!I2078&amp;" | "&amp; IF(SOURCE!$U$2-LEN(SOURCE!I2078) &gt;= 0, REPT(" ",SOURCE!$U$2-LEN(SOURCE!I2078)), "")&amp;
      SOURCE!J2078&amp;      IF(SOURCE!$V$2-LEN(SOURCE!J2078) &gt;= 0, REPT(" ",SOURCE!$V$2-LEN(SOURCE!J2078)), "")&amp;
  " | "&amp; SOURCE!K2078&amp;      IF(SOURCE!$X$2-LEN(SOURCE!K2078) &gt;= 0, REPT(" ",SOURCE!$X$2-LEN(SOURCE!K2078)), "")&amp;
      "},"&amp;IF(SOURCE!L2078&lt;&gt;"",""&amp;SOURCE!L2078,"")
 )
)
)</f>
        <v>/* 2029 */  { fnGraph,                      21,                          "X.PLOT",                                      "X.PLOT",                                      (0 &lt;&lt; TAM_MAX_BITS) |     0, CAT_FNCT | SLS_UNCHANGED | US_UNCHANGED},</v>
      </c>
    </row>
    <row r="2079" spans="1:1">
      <c r="A2079" s="155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",SOURCE!$R$2-LEN(SOURCE!F2079)+2), "")&amp;"("&amp;
      SUBSTITUTE(TEXT(SOURCE!G2079,"??0"),"  ","")&amp;" &lt;&lt; TAM_MAX_BITS) |"&amp; IF(SOURCE!$S$2-3 &gt;= 0, REPT(" ",SOURCE!$S$2-5+4+1-1-LEN(SUBSTITUTE(SUBSTITUTE(TEXT(SOURCE!H2079,"????0"),"  ","")," ",""))), "")&amp;
      SUBSTITUTE(SUBSTITUTE(TEXT(SOURCE!H2079,"????0"),"  ","")," ","")&amp;","&amp; IF(SOURCE!$T$2-3 &gt;= 0, REPT(" ",SOURCE!$T$2-3-5), "")&amp;
      SOURCE!I2079&amp;" | "&amp; IF(SOURCE!$U$2-LEN(SOURCE!I2079) &gt;= 0, REPT(" ",SOURCE!$U$2-LEN(SOURCE!I2079)), "")&amp;
      SOURCE!J2079&amp;      IF(SOURCE!$V$2-LEN(SOURCE!J2079) &gt;= 0, REPT(" ",SOURCE!$V$2-LEN(SOURCE!J2079)), "")&amp;
  " | "&amp; SOURCE!K2079&amp;      IF(SOURCE!$X$2-LEN(SOURCE!K2079) &gt;= 0, REPT(" ",SOURCE!$X$2-LEN(SOURCE!K2079)), "")&amp;
      "},"&amp;IF(SOURCE!L2079&lt;&gt;"",""&amp;SOURCE!L2079,"")
 )
)
)</f>
        <v>/* 2030 */  { fnGraph,                      22,                          "X.DEMO",                                      "X.DEMO",                                      (0 &lt;&lt; TAM_MAX_BITS) |     0, CAT_FNCT | SLS_UNCHANGED | US_UNCHANGED},</v>
      </c>
    </row>
    <row r="2080" spans="1:1">
      <c r="A2080" s="155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",SOURCE!$R$2-LEN(SOURCE!F2080)+2), "")&amp;"("&amp;
      SUBSTITUTE(TEXT(SOURCE!G2080,"??0"),"  ","")&amp;" &lt;&lt; TAM_MAX_BITS) |"&amp; IF(SOURCE!$S$2-3 &gt;= 0, REPT(" ",SOURCE!$S$2-5+4+1-1-LEN(SUBSTITUTE(SUBSTITUTE(TEXT(SOURCE!H2080,"????0"),"  ","")," ",""))), "")&amp;
      SUBSTITUTE(SUBSTITUTE(TEXT(SOURCE!H2080,"????0"),"  ","")," ","")&amp;","&amp; IF(SOURCE!$T$2-3 &gt;= 0, REPT(" ",SOURCE!$T$2-3-5), "")&amp;
      SOURCE!I2080&amp;" | "&amp; IF(SOURCE!$U$2-LEN(SOURCE!I2080) &gt;= 0, REPT(" ",SOURCE!$U$2-LEN(SOURCE!I2080)), "")&amp;
      SOURCE!J2080&amp;      IF(SOURCE!$V$2-LEN(SOURCE!J2080) &gt;= 0, REPT(" ",SOURCE!$V$2-LEN(SOURCE!J2080)), "")&amp;
  " | "&amp; SOURCE!K2080&amp;      IF(SOURCE!$X$2-LEN(SOURCE!K2080) &gt;= 0, REPT(" ",SOURCE!$X$2-LEN(SOURCE!K2080)), "")&amp;
      "},"&amp;IF(SOURCE!L2080&lt;&gt;"",""&amp;SOURCE!L2080,"")
 )
)
)</f>
        <v>/* 2031 */  { fnP_All_Regs,                 1,                           "PRN",                                         "PRN",                                         (0 &lt;&lt; TAM_MAX_BITS) |     0, CAT_FNCT | SLS_UNCHANGED | US_UNCHANGED},</v>
      </c>
    </row>
    <row r="2081" spans="1:1">
      <c r="A2081" s="155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",SOURCE!$R$2-LEN(SOURCE!F2081)+2), "")&amp;"("&amp;
      SUBSTITUTE(TEXT(SOURCE!G2081,"??0"),"  ","")&amp;" &lt;&lt; TAM_MAX_BITS) |"&amp; IF(SOURCE!$S$2-3 &gt;= 0, REPT(" ",SOURCE!$S$2-5+4+1-1-LEN(SUBSTITUTE(SUBSTITUTE(TEXT(SOURCE!H2081,"????0"),"  ","")," ",""))), "")&amp;
      SUBSTITUTE(SUBSTITUTE(TEXT(SOURCE!H2081,"????0"),"  ","")," ","")&amp;","&amp; IF(SOURCE!$T$2-3 &gt;= 0, REPT(" ",SOURCE!$T$2-3-5), "")&amp;
      SOURCE!I2081&amp;" | "&amp; IF(SOURCE!$U$2-LEN(SOURCE!I2081) &gt;= 0, REPT(" ",SOURCE!$U$2-LEN(SOURCE!I2081)), "")&amp;
      SOURCE!J2081&amp;      IF(SOURCE!$V$2-LEN(SOURCE!J2081) &gt;= 0, REPT(" ",SOURCE!$V$2-LEN(SOURCE!J2081)), "")&amp;
  " | "&amp; SOURCE!K2081&amp;      IF(SOURCE!$X$2-LEN(SOURCE!K2081) &gt;= 0, REPT(" ",SOURCE!$X$2-LEN(SOURCE!K2081)), "")&amp;
      "},"&amp;IF(SOURCE!L2081&lt;&gt;"",""&amp;SOURCE!L2081,"")
 )
)
)</f>
        <v>/* 2032 */  { fnPlot,                       NOPARAM,                     "PLOTXY",                                      "PLOTXY",                                      (0 &lt;&lt; TAM_MAX_BITS) |     0, CAT_FNCT | SLS_ENABLED   | US_ENABLED  },</v>
      </c>
    </row>
    <row r="2082" spans="1:1">
      <c r="A2082" s="155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",SOURCE!$R$2-LEN(SOURCE!F2082)+2), "")&amp;"("&amp;
      SUBSTITUTE(TEXT(SOURCE!G2082,"??0"),"  ","")&amp;" &lt;&lt; TAM_MAX_BITS) |"&amp; IF(SOURCE!$S$2-3 &gt;= 0, REPT(" ",SOURCE!$S$2-5+4+1-1-LEN(SUBSTITUTE(SUBSTITUTE(TEXT(SOURCE!H2082,"????0"),"  ","")," ",""))), "")&amp;
      SUBSTITUTE(SUBSTITUTE(TEXT(SOURCE!H2082,"????0"),"  ","")," ","")&amp;","&amp; IF(SOURCE!$T$2-3 &gt;= 0, REPT(" ",SOURCE!$T$2-3-5), "")&amp;
      SOURCE!I2082&amp;" | "&amp; IF(SOURCE!$U$2-LEN(SOURCE!I2082) &gt;= 0, REPT(" ",SOURCE!$U$2-LEN(SOURCE!I2082)), "")&amp;
      SOURCE!J2082&amp;      IF(SOURCE!$V$2-LEN(SOURCE!J2082) &gt;= 0, REPT(" ",SOURCE!$V$2-LEN(SOURCE!J2082)), "")&amp;
  " | "&amp; SOURCE!K2082&amp;      IF(SOURCE!$X$2-LEN(SOURCE!K2082) &gt;= 0, REPT(" ",SOURCE!$X$2-LEN(SOURCE!K2082)), "")&amp;
      "},"&amp;IF(SOURCE!L2082&lt;&gt;"",""&amp;SOURCE!L2082,"")
 )
)
)</f>
        <v>/* 2033 */  { fnJM,                         47,                          "",                                            "M" STD_RIGHT_ARROW "zyx",                     (0 &lt;&lt; TAM_MAX_BITS) |     0, CAT_NONE | SLS_UNCHANGED | US_UNCHANGED},</v>
      </c>
    </row>
    <row r="2083" spans="1:1">
      <c r="A2083" s="155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",SOURCE!$R$2-LEN(SOURCE!F2083)+2), "")&amp;"("&amp;
      SUBSTITUTE(TEXT(SOURCE!G2083,"??0"),"  ","")&amp;" &lt;&lt; TAM_MAX_BITS) |"&amp; IF(SOURCE!$S$2-3 &gt;= 0, REPT(" ",SOURCE!$S$2-5+4+1-1-LEN(SUBSTITUTE(SUBSTITUTE(TEXT(SOURCE!H2083,"????0"),"  ","")," ",""))), "")&amp;
      SUBSTITUTE(SUBSTITUTE(TEXT(SOURCE!H2083,"????0"),"  ","")," ","")&amp;","&amp; IF(SOURCE!$T$2-3 &gt;= 0, REPT(" ",SOURCE!$T$2-3-5), "")&amp;
      SOURCE!I2083&amp;" | "&amp; IF(SOURCE!$U$2-LEN(SOURCE!I2083) &gt;= 0, REPT(" ",SOURCE!$U$2-LEN(SOURCE!I2083)), "")&amp;
      SOURCE!J2083&amp;      IF(SOURCE!$V$2-LEN(SOURCE!J2083) &gt;= 0, REPT(" ",SOURCE!$V$2-LEN(SOURCE!J2083)), "")&amp;
  " | "&amp; SOURCE!K2083&amp;      IF(SOURCE!$X$2-LEN(SOURCE!K2083) &gt;= 0, REPT(" ",SOURCE!$X$2-LEN(SOURCE!K2083)), "")&amp;
      "},"&amp;IF(SOURCE!L2083&lt;&gt;"",""&amp;SOURCE!L2083,"")
 )
)
)</f>
        <v>/* 2034 */  { fnPlotReset,                  NOPARAM,                     "PLTRST",                                      "PLTRST",                                      (0 &lt;&lt; TAM_MAX_BITS) |     0, CAT_FNCT | SLS_ENABLED   | US_ENABLED  },</v>
      </c>
    </row>
    <row r="2084" spans="1:1">
      <c r="A2084" s="155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",SOURCE!$R$2-LEN(SOURCE!F2084)+2), "")&amp;"("&amp;
      SUBSTITUTE(TEXT(SOURCE!G2084,"??0"),"  ","")&amp;" &lt;&lt; TAM_MAX_BITS) |"&amp; IF(SOURCE!$S$2-3 &gt;= 0, REPT(" ",SOURCE!$S$2-5+4+1-1-LEN(SUBSTITUTE(SUBSTITUTE(TEXT(SOURCE!H2084,"????0"),"  ","")," ",""))), "")&amp;
      SUBSTITUTE(SUBSTITUTE(TEXT(SOURCE!H2084,"????0"),"  ","")," ","")&amp;","&amp; IF(SOURCE!$T$2-3 &gt;= 0, REPT(" ",SOURCE!$T$2-3-5), "")&amp;
      SOURCE!I2084&amp;" | "&amp; IF(SOURCE!$U$2-LEN(SOURCE!I2084) &gt;= 0, REPT(" ",SOURCE!$U$2-LEN(SOURCE!I2084)), "")&amp;
      SOURCE!J2084&amp;      IF(SOURCE!$V$2-LEN(SOURCE!J2084) &gt;= 0, REPT(" ",SOURCE!$V$2-LEN(SOURCE!J2084)), "")&amp;
  " | "&amp; SOURCE!K2084&amp;      IF(SOURCE!$X$2-LEN(SOURCE!K2084) &gt;= 0, REPT(" ",SOURCE!$X$2-LEN(SOURCE!K2084)), "")&amp;
      "},"&amp;IF(SOURCE!L2084&lt;&gt;"",""&amp;SOURCE!L2084,"")
 )
)
)</f>
        <v>/* 2035 */  { fnStatDemo0,                  NOPARAM,                     "",                                             "DEMO0"                ,                      (0 &lt;&lt; TAM_MAX_BITS) |     0, CAT_NONE | SLS_ENABLED   | US_ENABLED  },</v>
      </c>
    </row>
    <row r="2085" spans="1:1">
      <c r="A2085" s="155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",SOURCE!$R$2-LEN(SOURCE!F2085)+2), "")&amp;"("&amp;
      SUBSTITUTE(TEXT(SOURCE!G2085,"??0"),"  ","")&amp;" &lt;&lt; TAM_MAX_BITS) |"&amp; IF(SOURCE!$S$2-3 &gt;= 0, REPT(" ",SOURCE!$S$2-5+4+1-1-LEN(SUBSTITUTE(SUBSTITUTE(TEXT(SOURCE!H2085,"????0"),"  ","")," ",""))), "")&amp;
      SUBSTITUTE(SUBSTITUTE(TEXT(SOURCE!H2085,"????0"),"  ","")," ","")&amp;","&amp; IF(SOURCE!$T$2-3 &gt;= 0, REPT(" ",SOURCE!$T$2-3-5), "")&amp;
      SOURCE!I2085&amp;" | "&amp; IF(SOURCE!$U$2-LEN(SOURCE!I2085) &gt;= 0, REPT(" ",SOURCE!$U$2-LEN(SOURCE!I2085)), "")&amp;
      SOURCE!J2085&amp;      IF(SOURCE!$V$2-LEN(SOURCE!J2085) &gt;= 0, REPT(" ",SOURCE!$V$2-LEN(SOURCE!J2085)), "")&amp;
  " | "&amp; SOURCE!K2085&amp;      IF(SOURCE!$X$2-LEN(SOURCE!K2085) &gt;= 0, REPT(" ",SOURCE!$X$2-LEN(SOURCE!K2085)), "")&amp;
      "},"&amp;IF(SOURCE!L2085&lt;&gt;"",""&amp;SOURCE!L2085,"")
 )
)
)</f>
        <v>/* 2036 */  { fnStatDemo1,                  NOPARAM,                     "",                                             "DEMO1"                ,                      (0 &lt;&lt; TAM_MAX_BITS) |     0, CAT_NONE | SLS_ENABLED   | US_ENABLED  },</v>
      </c>
    </row>
    <row r="2086" spans="1:1">
      <c r="A2086" s="155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",SOURCE!$R$2-LEN(SOURCE!F2086)+2), "")&amp;"("&amp;
      SUBSTITUTE(TEXT(SOURCE!G2086,"??0"),"  ","")&amp;" &lt;&lt; TAM_MAX_BITS) |"&amp; IF(SOURCE!$S$2-3 &gt;= 0, REPT(" ",SOURCE!$S$2-5+4+1-1-LEN(SUBSTITUTE(SUBSTITUTE(TEXT(SOURCE!H2086,"????0"),"  ","")," ",""))), "")&amp;
      SUBSTITUTE(SUBSTITUTE(TEXT(SOURCE!H2086,"????0"),"  ","")," ","")&amp;","&amp; IF(SOURCE!$T$2-3 &gt;= 0, REPT(" ",SOURCE!$T$2-3-5), "")&amp;
      SOURCE!I2086&amp;" | "&amp; IF(SOURCE!$U$2-LEN(SOURCE!I2086) &gt;= 0, REPT(" ",SOURCE!$U$2-LEN(SOURCE!I2086)), "")&amp;
      SOURCE!J2086&amp;      IF(SOURCE!$V$2-LEN(SOURCE!J2086) &gt;= 0, REPT(" ",SOURCE!$V$2-LEN(SOURCE!J2086)), "")&amp;
  " | "&amp; SOURCE!K2086&amp;      IF(SOURCE!$X$2-LEN(SOURCE!K2086) &gt;= 0, REPT(" ",SOURCE!$X$2-LEN(SOURCE!K2086)), "")&amp;
      "},"&amp;IF(SOURCE!L2086&lt;&gt;"",""&amp;SOURCE!L2086,"")
 )
)
)</f>
        <v>/* 2037 */  { fnStatDemo2,                  NOPARAM,                     "",                                             "DEMO2"                ,                      (0 &lt;&lt; TAM_MAX_BITS) |     0, CAT_NONE | SLS_ENABLED   | US_ENABLED  },</v>
      </c>
    </row>
    <row r="2087" spans="1:1">
      <c r="A2087" s="155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",SOURCE!$R$2-LEN(SOURCE!F2087)+2), "")&amp;"("&amp;
      SUBSTITUTE(TEXT(SOURCE!G2087,"??0"),"  ","")&amp;" &lt;&lt; TAM_MAX_BITS) |"&amp; IF(SOURCE!$S$2-3 &gt;= 0, REPT(" ",SOURCE!$S$2-5+4+1-1-LEN(SUBSTITUTE(SUBSTITUTE(TEXT(SOURCE!H2087,"????0"),"  ","")," ",""))), "")&amp;
      SUBSTITUTE(SUBSTITUTE(TEXT(SOURCE!H2087,"????0"),"  ","")," ","")&amp;","&amp; IF(SOURCE!$T$2-3 &gt;= 0, REPT(" ",SOURCE!$T$2-3-5), "")&amp;
      SOURCE!I2087&amp;" | "&amp; IF(SOURCE!$U$2-LEN(SOURCE!I2087) &gt;= 0, REPT(" ",SOURCE!$U$2-LEN(SOURCE!I2087)), "")&amp;
      SOURCE!J2087&amp;      IF(SOURCE!$V$2-LEN(SOURCE!J2087) &gt;= 0, REPT(" ",SOURCE!$V$2-LEN(SOURCE!J2087)), "")&amp;
  " | "&amp; SOURCE!K2087&amp;      IF(SOURCE!$X$2-LEN(SOURCE!K2087) &gt;= 0, REPT(" ",SOURCE!$X$2-LEN(SOURCE!K2087)), "")&amp;
      "},"&amp;IF(SOURCE!L2087&lt;&gt;"",""&amp;SOURCE!L2087,"")
 )
)
)</f>
        <v>/* 2038 */  { fnStatDemo105,                NOPARAM,                     "",                                            "DEM105",                                      (0 &lt;&lt; TAM_MAX_BITS) |     0, CAT_NONE | SLS_UNCHANGED | US_UNCHANGED},</v>
      </c>
    </row>
    <row r="2088" spans="1:1">
      <c r="A2088" s="155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",SOURCE!$R$2-LEN(SOURCE!F2088)+2), "")&amp;"("&amp;
      SUBSTITUTE(TEXT(SOURCE!G2088,"??0"),"  ","")&amp;" &lt;&lt; TAM_MAX_BITS) |"&amp; IF(SOURCE!$S$2-3 &gt;= 0, REPT(" ",SOURCE!$S$2-5+4+1-1-LEN(SUBSTITUTE(SUBSTITUTE(TEXT(SOURCE!H2088,"????0"),"  ","")," ",""))), "")&amp;
      SUBSTITUTE(SUBSTITUTE(TEXT(SOURCE!H2088,"????0"),"  ","")," ","")&amp;","&amp; IF(SOURCE!$T$2-3 &gt;= 0, REPT(" ",SOURCE!$T$2-3-5), "")&amp;
      SOURCE!I2088&amp;" | "&amp; IF(SOURCE!$U$2-LEN(SOURCE!I2088) &gt;= 0, REPT(" ",SOURCE!$U$2-LEN(SOURCE!I2088)), "")&amp;
      SOURCE!J2088&amp;      IF(SOURCE!$V$2-LEN(SOURCE!J2088) &gt;= 0, REPT(" ",SOURCE!$V$2-LEN(SOURCE!J2088)), "")&amp;
  " | "&amp; SOURCE!K2088&amp;      IF(SOURCE!$X$2-LEN(SOURCE!K2088) &gt;= 0, REPT(" ",SOURCE!$X$2-LEN(SOURCE!K2088)), "")&amp;
      "},"&amp;IF(SOURCE!L2088&lt;&gt;"",""&amp;SOURCE!L2088,"")
 )
)
)</f>
        <v>/* 2039 */  { fnStatDemo107,                NOPARAM,                     "",                                            "DEM107",                                      (0 &lt;&lt; TAM_MAX_BITS) |     0, CAT_NONE | SLS_UNCHANGED | US_UNCHANGED},</v>
      </c>
    </row>
    <row r="2089" spans="1:1">
      <c r="A2089" s="155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",SOURCE!$R$2-LEN(SOURCE!F2089)+2), "")&amp;"("&amp;
      SUBSTITUTE(TEXT(SOURCE!G2089,"??0"),"  ","")&amp;" &lt;&lt; TAM_MAX_BITS) |"&amp; IF(SOURCE!$S$2-3 &gt;= 0, REPT(" ",SOURCE!$S$2-5+4+1-1-LEN(SUBSTITUTE(SUBSTITUTE(TEXT(SOURCE!H2089,"????0"),"  ","")," ",""))), "")&amp;
      SUBSTITUTE(SUBSTITUTE(TEXT(SOURCE!H2089,"????0"),"  ","")," ","")&amp;","&amp; IF(SOURCE!$T$2-3 &gt;= 0, REPT(" ",SOURCE!$T$2-3-5), "")&amp;
      SOURCE!I2089&amp;" | "&amp; IF(SOURCE!$U$2-LEN(SOURCE!I2089) &gt;= 0, REPT(" ",SOURCE!$U$2-LEN(SOURCE!I2089)), "")&amp;
      SOURCE!J2089&amp;      IF(SOURCE!$V$2-LEN(SOURCE!J2089) &gt;= 0, REPT(" ",SOURCE!$V$2-LEN(SOURCE!J2089)), "")&amp;
  " | "&amp; SOURCE!K2089&amp;      IF(SOURCE!$X$2-LEN(SOURCE!K2089) &gt;= 0, REPT(" ",SOURCE!$X$2-LEN(SOURCE!K2089)), "")&amp;
      "},"&amp;IF(SOURCE!L2089&lt;&gt;"",""&amp;SOURCE!L2089,"")
 )
)
)</f>
        <v>/* 2040 */  { fnStatDemo109,                NOPARAM,                     "",                                            "DEM109",                                      (0 &lt;&lt; TAM_MAX_BITS) |     0, CAT_NONE | SLS_UNCHANGED | US_UNCHANGED},</v>
      </c>
    </row>
    <row r="2090" spans="1:1">
      <c r="A2090" s="155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",SOURCE!$R$2-LEN(SOURCE!F2090)+2), "")&amp;"("&amp;
      SUBSTITUTE(TEXT(SOURCE!G2090,"??0"),"  ","")&amp;" &lt;&lt; TAM_MAX_BITS) |"&amp; IF(SOURCE!$S$2-3 &gt;= 0, REPT(" ",SOURCE!$S$2-5+4+1-1-LEN(SUBSTITUTE(SUBSTITUTE(TEXT(SOURCE!H2090,"????0"),"  ","")," ",""))), "")&amp;
      SUBSTITUTE(SUBSTITUTE(TEXT(SOURCE!H2090,"????0"),"  ","")," ","")&amp;","&amp; IF(SOURCE!$T$2-3 &gt;= 0, REPT(" ",SOURCE!$T$2-3-5), "")&amp;
      SOURCE!I2090&amp;" | "&amp; IF(SOURCE!$U$2-LEN(SOURCE!I2090) &gt;= 0, REPT(" ",SOURCE!$U$2-LEN(SOURCE!I2090)), "")&amp;
      SOURCE!J2090&amp;      IF(SOURCE!$V$2-LEN(SOURCE!J2090) &gt;= 0, REPT(" ",SOURCE!$V$2-LEN(SOURCE!J2090)), "")&amp;
  " | "&amp; SOURCE!K2090&amp;      IF(SOURCE!$X$2-LEN(SOURCE!K2090) &gt;= 0, REPT(" ",SOURCE!$X$2-LEN(SOURCE!K2090)), "")&amp;
      "},"&amp;IF(SOURCE!L2090&lt;&gt;"",""&amp;SOURCE!L2090,"")
 )
)
)</f>
        <v>/* 2041 */  { fnCurveFitting_T,             CF_EXPONENTIAL_FITTING_EX,   "ExpF",                                        "ExpF",                                        (0 &lt;&lt; TAM_MAX_BITS) |     0, CAT_FNCT | SLS_ENABLED   | US_ENABLED  },</v>
      </c>
    </row>
    <row r="2091" spans="1:1">
      <c r="A2091" s="155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",SOURCE!$R$2-LEN(SOURCE!F2091)+2), "")&amp;"("&amp;
      SUBSTITUTE(TEXT(SOURCE!G2091,"??0"),"  ","")&amp;" &lt;&lt; TAM_MAX_BITS) |"&amp; IF(SOURCE!$S$2-3 &gt;= 0, REPT(" ",SOURCE!$S$2-5+4+1-1-LEN(SUBSTITUTE(SUBSTITUTE(TEXT(SOURCE!H2091,"????0"),"  ","")," ",""))), "")&amp;
      SUBSTITUTE(SUBSTITUTE(TEXT(SOURCE!H2091,"????0"),"  ","")," ","")&amp;","&amp; IF(SOURCE!$T$2-3 &gt;= 0, REPT(" ",SOURCE!$T$2-3-5), "")&amp;
      SOURCE!I2091&amp;" | "&amp; IF(SOURCE!$U$2-LEN(SOURCE!I2091) &gt;= 0, REPT(" ",SOURCE!$U$2-LEN(SOURCE!I2091)), "")&amp;
      SOURCE!J2091&amp;      IF(SOURCE!$V$2-LEN(SOURCE!J2091) &gt;= 0, REPT(" ",SOURCE!$V$2-LEN(SOURCE!J2091)), "")&amp;
  " | "&amp; SOURCE!K2091&amp;      IF(SOURCE!$X$2-LEN(SOURCE!K2091) &gt;= 0, REPT(" ",SOURCE!$X$2-LEN(SOURCE!K2091)), "")&amp;
      "},"&amp;IF(SOURCE!L2091&lt;&gt;"",""&amp;SOURCE!L2091,"")
 )
)
)</f>
        <v>/* 2042 */  { fnCurveFitting_T,             CF_LINEAR_FITTING_EX,        "LinF",                                        "LinF",                                        (0 &lt;&lt; TAM_MAX_BITS) |     0, CAT_FNCT | SLS_ENABLED   | US_ENABLED  },</v>
      </c>
    </row>
    <row r="2092" spans="1:1">
      <c r="A2092" s="155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",SOURCE!$R$2-LEN(SOURCE!F2092)+2), "")&amp;"("&amp;
      SUBSTITUTE(TEXT(SOURCE!G2092,"??0"),"  ","")&amp;" &lt;&lt; TAM_MAX_BITS) |"&amp; IF(SOURCE!$S$2-3 &gt;= 0, REPT(" ",SOURCE!$S$2-5+4+1-1-LEN(SUBSTITUTE(SUBSTITUTE(TEXT(SOURCE!H2092,"????0"),"  ","")," ",""))), "")&amp;
      SUBSTITUTE(SUBSTITUTE(TEXT(SOURCE!H2092,"????0"),"  ","")," ","")&amp;","&amp; IF(SOURCE!$T$2-3 &gt;= 0, REPT(" ",SOURCE!$T$2-3-5), "")&amp;
      SOURCE!I2092&amp;" | "&amp; IF(SOURCE!$U$2-LEN(SOURCE!I2092) &gt;= 0, REPT(" ",SOURCE!$U$2-LEN(SOURCE!I2092)), "")&amp;
      SOURCE!J2092&amp;      IF(SOURCE!$V$2-LEN(SOURCE!J2092) &gt;= 0, REPT(" ",SOURCE!$V$2-LEN(SOURCE!J2092)), "")&amp;
  " | "&amp; SOURCE!K2092&amp;      IF(SOURCE!$X$2-LEN(SOURCE!K2092) &gt;= 0, REPT(" ",SOURCE!$X$2-LEN(SOURCE!K2092)), "")&amp;
      "},"&amp;IF(SOURCE!L2092&lt;&gt;"",""&amp;SOURCE!L2092,"")
 )
)
)</f>
        <v>/* 2043 */  { fnCurveFitting_T,             CF_LOGARITHMIC_FITTING_EX,   "LogF",                                        "LogF",                                        (0 &lt;&lt; TAM_MAX_BITS) |     0, CAT_FNCT | SLS_ENABLED   | US_ENABLED  },</v>
      </c>
    </row>
    <row r="2093" spans="1:1">
      <c r="A2093" s="155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",SOURCE!$R$2-LEN(SOURCE!F2093)+2), "")&amp;"("&amp;
      SUBSTITUTE(TEXT(SOURCE!G2093,"??0"),"  ","")&amp;" &lt;&lt; TAM_MAX_BITS) |"&amp; IF(SOURCE!$S$2-3 &gt;= 0, REPT(" ",SOURCE!$S$2-5+4+1-1-LEN(SUBSTITUTE(SUBSTITUTE(TEXT(SOURCE!H2093,"????0"),"  ","")," ",""))), "")&amp;
      SUBSTITUTE(SUBSTITUTE(TEXT(SOURCE!H2093,"????0"),"  ","")," ","")&amp;","&amp; IF(SOURCE!$T$2-3 &gt;= 0, REPT(" ",SOURCE!$T$2-3-5), "")&amp;
      SOURCE!I2093&amp;" | "&amp; IF(SOURCE!$U$2-LEN(SOURCE!I2093) &gt;= 0, REPT(" ",SOURCE!$U$2-LEN(SOURCE!I2093)), "")&amp;
      SOURCE!J2093&amp;      IF(SOURCE!$V$2-LEN(SOURCE!J2093) &gt;= 0, REPT(" ",SOURCE!$V$2-LEN(SOURCE!J2093)), "")&amp;
  " | "&amp; SOURCE!K2093&amp;      IF(SOURCE!$X$2-LEN(SOURCE!K2093) &gt;= 0, REPT(" ",SOURCE!$X$2-LEN(SOURCE!K2093)), "")&amp;
      "},"&amp;IF(SOURCE!L2093&lt;&gt;"",""&amp;SOURCE!L2093,"")
 )
)
)</f>
        <v>/* 2044 */  { fnCurveFitting_T,             CF_ORTHOGONAL_FITTING_EX,    "OrthoF",                                      "OrthoF",                                      (0 &lt;&lt; TAM_MAX_BITS) |     0, CAT_FNCT | SLS_ENABLED   | US_ENABLED  },</v>
      </c>
    </row>
    <row r="2094" spans="1:1">
      <c r="A2094" s="155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",SOURCE!$R$2-LEN(SOURCE!F2094)+2), "")&amp;"("&amp;
      SUBSTITUTE(TEXT(SOURCE!G2094,"??0"),"  ","")&amp;" &lt;&lt; TAM_MAX_BITS) |"&amp; IF(SOURCE!$S$2-3 &gt;= 0, REPT(" ",SOURCE!$S$2-5+4+1-1-LEN(SUBSTITUTE(SUBSTITUTE(TEXT(SOURCE!H2094,"????0"),"  ","")," ",""))), "")&amp;
      SUBSTITUTE(SUBSTITUTE(TEXT(SOURCE!H2094,"????0"),"  ","")," ","")&amp;","&amp; IF(SOURCE!$T$2-3 &gt;= 0, REPT(" ",SOURCE!$T$2-3-5), "")&amp;
      SOURCE!I2094&amp;" | "&amp; IF(SOURCE!$U$2-LEN(SOURCE!I2094) &gt;= 0, REPT(" ",SOURCE!$U$2-LEN(SOURCE!I2094)), "")&amp;
      SOURCE!J2094&amp;      IF(SOURCE!$V$2-LEN(SOURCE!J2094) &gt;= 0, REPT(" ",SOURCE!$V$2-LEN(SOURCE!J2094)), "")&amp;
  " | "&amp; SOURCE!K2094&amp;      IF(SOURCE!$X$2-LEN(SOURCE!K2094) &gt;= 0, REPT(" ",SOURCE!$X$2-LEN(SOURCE!K2094)), "")&amp;
      "},"&amp;IF(SOURCE!L2094&lt;&gt;"",""&amp;SOURCE!L2094,"")
 )
)
)</f>
        <v>/* 2045 */  { fnCurveFitting_T,             CF_POWER_FITTING_EX,         "PowerF",                                      "PowerF",                                      (0 &lt;&lt; TAM_MAX_BITS) |     0, CAT_FNCT | SLS_ENABLED   | US_ENABLED  },</v>
      </c>
    </row>
    <row r="2095" spans="1:1">
      <c r="A2095" s="155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",SOURCE!$R$2-LEN(SOURCE!F2095)+2), "")&amp;"("&amp;
      SUBSTITUTE(TEXT(SOURCE!G2095,"??0"),"  ","")&amp;" &lt;&lt; TAM_MAX_BITS) |"&amp; IF(SOURCE!$S$2-3 &gt;= 0, REPT(" ",SOURCE!$S$2-5+4+1-1-LEN(SUBSTITUTE(SUBSTITUTE(TEXT(SOURCE!H2095,"????0"),"  ","")," ",""))), "")&amp;
      SUBSTITUTE(SUBSTITUTE(TEXT(SOURCE!H2095,"????0"),"  ","")," ","")&amp;","&amp; IF(SOURCE!$T$2-3 &gt;= 0, REPT(" ",SOURCE!$T$2-3-5), "")&amp;
      SOURCE!I2095&amp;" | "&amp; IF(SOURCE!$U$2-LEN(SOURCE!I2095) &gt;= 0, REPT(" ",SOURCE!$U$2-LEN(SOURCE!I2095)), "")&amp;
      SOURCE!J2095&amp;      IF(SOURCE!$V$2-LEN(SOURCE!J2095) &gt;= 0, REPT(" ",SOURCE!$V$2-LEN(SOURCE!J2095)), "")&amp;
  " | "&amp; SOURCE!K2095&amp;      IF(SOURCE!$X$2-LEN(SOURCE!K2095) &gt;= 0, REPT(" ",SOURCE!$X$2-LEN(SOURCE!K2095)), "")&amp;
      "},"&amp;IF(SOURCE!L2095&lt;&gt;"",""&amp;SOURCE!L2095,"")
 )
)
)</f>
        <v>/* 2046 */  { fnCurveFitting_T,             CF_GAUSS_FITTING_EX,         "GaussF",                                      "GaussF",                                      (0 &lt;&lt; TAM_MAX_BITS) |     0, CAT_FNCT | SLS_ENABLED   | US_ENABLED  },</v>
      </c>
    </row>
    <row r="2096" spans="1:1">
      <c r="A2096" s="155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",SOURCE!$R$2-LEN(SOURCE!F2096)+2), "")&amp;"("&amp;
      SUBSTITUTE(TEXT(SOURCE!G2096,"??0"),"  ","")&amp;" &lt;&lt; TAM_MAX_BITS) |"&amp; IF(SOURCE!$S$2-3 &gt;= 0, REPT(" ",SOURCE!$S$2-5+4+1-1-LEN(SUBSTITUTE(SUBSTITUTE(TEXT(SOURCE!H2096,"????0"),"  ","")," ",""))), "")&amp;
      SUBSTITUTE(SUBSTITUTE(TEXT(SOURCE!H2096,"????0"),"  ","")," ","")&amp;","&amp; IF(SOURCE!$T$2-3 &gt;= 0, REPT(" ",SOURCE!$T$2-3-5), "")&amp;
      SOURCE!I2096&amp;" | "&amp; IF(SOURCE!$U$2-LEN(SOURCE!I2096) &gt;= 0, REPT(" ",SOURCE!$U$2-LEN(SOURCE!I2096)), "")&amp;
      SOURCE!J2096&amp;      IF(SOURCE!$V$2-LEN(SOURCE!J2096) &gt;= 0, REPT(" ",SOURCE!$V$2-LEN(SOURCE!J2096)), "")&amp;
  " | "&amp; SOURCE!K2096&amp;      IF(SOURCE!$X$2-LEN(SOURCE!K2096) &gt;= 0, REPT(" ",SOURCE!$X$2-LEN(SOURCE!K2096)), "")&amp;
      "},"&amp;IF(SOURCE!L2096&lt;&gt;"",""&amp;SOURCE!L2096,"")
 )
)
)</f>
        <v>/* 2047 */  { fnCurveFitting_T,             CF_CAUCHY_FITTING_EX,        "CauchF",                                      "CauchF",                                      (0 &lt;&lt; TAM_MAX_BITS) |     0, CAT_FNCT | SLS_ENABLED   | US_ENABLED  },</v>
      </c>
    </row>
    <row r="2097" spans="1:1">
      <c r="A2097" s="155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",SOURCE!$R$2-LEN(SOURCE!F2097)+2), "")&amp;"("&amp;
      SUBSTITUTE(TEXT(SOURCE!G2097,"??0"),"  ","")&amp;" &lt;&lt; TAM_MAX_BITS) |"&amp; IF(SOURCE!$S$2-3 &gt;= 0, REPT(" ",SOURCE!$S$2-5+4+1-1-LEN(SUBSTITUTE(SUBSTITUTE(TEXT(SOURCE!H2097,"????0"),"  ","")," ",""))), "")&amp;
      SUBSTITUTE(SUBSTITUTE(TEXT(SOURCE!H2097,"????0"),"  ","")," ","")&amp;","&amp; IF(SOURCE!$T$2-3 &gt;= 0, REPT(" ",SOURCE!$T$2-3-5), "")&amp;
      SOURCE!I2097&amp;" | "&amp; IF(SOURCE!$U$2-LEN(SOURCE!I2097) &gt;= 0, REPT(" ",SOURCE!$U$2-LEN(SOURCE!I2097)), "")&amp;
      SOURCE!J2097&amp;      IF(SOURCE!$V$2-LEN(SOURCE!J2097) &gt;= 0, REPT(" ",SOURCE!$V$2-LEN(SOURCE!J2097)), "")&amp;
  " | "&amp; SOURCE!K2097&amp;      IF(SOURCE!$X$2-LEN(SOURCE!K2097) &gt;= 0, REPT(" ",SOURCE!$X$2-LEN(SOURCE!K2097)), "")&amp;
      "},"&amp;IF(SOURCE!L2097&lt;&gt;"",""&amp;SOURCE!L2097,"")
 )
)
)</f>
        <v>/* 2048 */  { fnCurveFitting_T,             CF_PARABOLIC_FITTING_EX,     "ParabF",                                      "ParabF",                                      (0 &lt;&lt; TAM_MAX_BITS) |     0, CAT_FNCT | SLS_ENABLED   | US_ENABLED  },</v>
      </c>
    </row>
    <row r="2098" spans="1:1">
      <c r="A2098" s="155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",SOURCE!$R$2-LEN(SOURCE!F2098)+2), "")&amp;"("&amp;
      SUBSTITUTE(TEXT(SOURCE!G2098,"??0"),"  ","")&amp;" &lt;&lt; TAM_MAX_BITS) |"&amp; IF(SOURCE!$S$2-3 &gt;= 0, REPT(" ",SOURCE!$S$2-5+4+1-1-LEN(SUBSTITUTE(SUBSTITUTE(TEXT(SOURCE!H2098,"????0"),"  ","")," ",""))), "")&amp;
      SUBSTITUTE(SUBSTITUTE(TEXT(SOURCE!H2098,"????0"),"  ","")," ","")&amp;","&amp; IF(SOURCE!$T$2-3 &gt;= 0, REPT(" ",SOURCE!$T$2-3-5), "")&amp;
      SOURCE!I2098&amp;" | "&amp; IF(SOURCE!$U$2-LEN(SOURCE!I2098) &gt;= 0, REPT(" ",SOURCE!$U$2-LEN(SOURCE!I2098)), "")&amp;
      SOURCE!J2098&amp;      IF(SOURCE!$V$2-LEN(SOURCE!J2098) &gt;= 0, REPT(" ",SOURCE!$V$2-LEN(SOURCE!J2098)), "")&amp;
  " | "&amp; SOURCE!K2098&amp;      IF(SOURCE!$X$2-LEN(SOURCE!K2098) &gt;= 0, REPT(" ",SOURCE!$X$2-LEN(SOURCE!K2098)), "")&amp;
      "},"&amp;IF(SOURCE!L2098&lt;&gt;"",""&amp;SOURCE!L2098,"")
 )
)
)</f>
        <v>/* 2049 */  { fnCurveFitting_T,             CF_HYPERBOLIC_FITTING_EX,    "HypF",                                        "HypF",                                        (0 &lt;&lt; TAM_MAX_BITS) |     0, CAT_FNCT | SLS_ENABLED   | US_ENABLED  },</v>
      </c>
    </row>
    <row r="2099" spans="1:1">
      <c r="A2099" s="155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",SOURCE!$R$2-LEN(SOURCE!F2099)+2), "")&amp;"("&amp;
      SUBSTITUTE(TEXT(SOURCE!G2099,"??0"),"  ","")&amp;" &lt;&lt; TAM_MAX_BITS) |"&amp; IF(SOURCE!$S$2-3 &gt;= 0, REPT(" ",SOURCE!$S$2-5+4+1-1-LEN(SUBSTITUTE(SUBSTITUTE(TEXT(SOURCE!H2099,"????0"),"  ","")," ",""))), "")&amp;
      SUBSTITUTE(SUBSTITUTE(TEXT(SOURCE!H2099,"????0"),"  ","")," ","")&amp;","&amp; IF(SOURCE!$T$2-3 &gt;= 0, REPT(" ",SOURCE!$T$2-3-5), "")&amp;
      SOURCE!I2099&amp;" | "&amp; IF(SOURCE!$U$2-LEN(SOURCE!I2099) &gt;= 0, REPT(" ",SOURCE!$U$2-LEN(SOURCE!I2099)), "")&amp;
      SOURCE!J2099&amp;      IF(SOURCE!$V$2-LEN(SOURCE!J2099) &gt;= 0, REPT(" ",SOURCE!$V$2-LEN(SOURCE!J2099)), "")&amp;
  " | "&amp; SOURCE!K2099&amp;      IF(SOURCE!$X$2-LEN(SOURCE!K2099) &gt;= 0, REPT(" ",SOURCE!$X$2-LEN(SOURCE!K2099)), "")&amp;
      "},"&amp;IF(SOURCE!L2099&lt;&gt;"",""&amp;SOURCE!L2099,"")
 )
)
)</f>
        <v>/* 2050 */  { fnCurveFitting_T,             CF_ROOT_FITTING_EX,          "RootF",                                       "RootF",                                       (0 &lt;&lt; TAM_MAX_BITS) |     0, CAT_FNCT | SLS_ENABLED   | US_ENABLED  },</v>
      </c>
    </row>
    <row r="2100" spans="1:1">
      <c r="A2100" s="155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",SOURCE!$R$2-LEN(SOURCE!F2100)+2), "")&amp;"("&amp;
      SUBSTITUTE(TEXT(SOURCE!G2100,"??0"),"  ","")&amp;" &lt;&lt; TAM_MAX_BITS) |"&amp; IF(SOURCE!$S$2-3 &gt;= 0, REPT(" ",SOURCE!$S$2-5+4+1-1-LEN(SUBSTITUTE(SUBSTITUTE(TEXT(SOURCE!H2100,"????0"),"  ","")," ",""))), "")&amp;
      SUBSTITUTE(SUBSTITUTE(TEXT(SOURCE!H2100,"????0"),"  ","")," ","")&amp;","&amp; IF(SOURCE!$T$2-3 &gt;= 0, REPT(" ",SOURCE!$T$2-3-5), "")&amp;
      SOURCE!I2100&amp;" | "&amp; IF(SOURCE!$U$2-LEN(SOURCE!I2100) &gt;= 0, REPT(" ",SOURCE!$U$2-LEN(SOURCE!I2100)), "")&amp;
      SOURCE!J2100&amp;      IF(SOURCE!$V$2-LEN(SOURCE!J2100) &gt;= 0, REPT(" ",SOURCE!$V$2-LEN(SOURCE!J2100)), "")&amp;
  " | "&amp; SOURCE!K2100&amp;      IF(SOURCE!$X$2-LEN(SOURCE!K2100) &gt;= 0, REPT(" ",SOURCE!$X$2-LEN(SOURCE!K2100)), "")&amp;
      "},"&amp;IF(SOURCE!L2100&lt;&gt;"",""&amp;SOURCE!L2100,"")
 )
)
)</f>
        <v>/* 2051 */  { fnCurveFittingReset,          NOPARAM,                     "ResetF",                                      "ResetF",                                      (0 &lt;&lt; TAM_MAX_BITS) |     0, CAT_FNCT | SLS_ENABLED   | US_ENABLED  },</v>
      </c>
    </row>
    <row r="2101" spans="1:1">
      <c r="A2101" s="155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",SOURCE!$R$2-LEN(SOURCE!F2101)+2), "")&amp;"("&amp;
      SUBSTITUTE(TEXT(SOURCE!G2101,"??0"),"  ","")&amp;" &lt;&lt; TAM_MAX_BITS) |"&amp; IF(SOURCE!$S$2-3 &gt;= 0, REPT(" ",SOURCE!$S$2-5+4+1-1-LEN(SUBSTITUTE(SUBSTITUTE(TEXT(SOURCE!H2101,"????0"),"  ","")," ",""))), "")&amp;
      SUBSTITUTE(SUBSTITUTE(TEXT(SOURCE!H2101,"????0"),"  ","")," ","")&amp;","&amp; IF(SOURCE!$T$2-3 &gt;= 0, REPT(" ",SOURCE!$T$2-3-5), "")&amp;
      SOURCE!I2101&amp;" | "&amp; IF(SOURCE!$U$2-LEN(SOURCE!I2101) &gt;= 0, REPT(" ",SOURCE!$U$2-LEN(SOURCE!I2101)), "")&amp;
      SOURCE!J2101&amp;      IF(SOURCE!$V$2-LEN(SOURCE!J2101) &gt;= 0, REPT(" ",SOURCE!$V$2-LEN(SOURCE!J2101)), "")&amp;
  " | "&amp; SOURCE!K2101&amp;      IF(SOURCE!$X$2-LEN(SOURCE!K2101) &gt;= 0, REPT(" ",SOURCE!$X$2-LEN(SOURCE!K2101)), "")&amp;
      "},"&amp;IF(SOURCE!L2101&lt;&gt;"",""&amp;SOURCE!L2101,"")
 )
)
)</f>
        <v/>
      </c>
    </row>
    <row r="2102" spans="1:1">
      <c r="A2102" s="155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",SOURCE!$R$2-LEN(SOURCE!F2102)+2), "")&amp;"("&amp;
      SUBSTITUTE(TEXT(SOURCE!G2102,"??0"),"  ","")&amp;" &lt;&lt; TAM_MAX_BITS) |"&amp; IF(SOURCE!$S$2-3 &gt;= 0, REPT(" ",SOURCE!$S$2-5+4+1-1-LEN(SUBSTITUTE(SUBSTITUTE(TEXT(SOURCE!H2102,"????0"),"  ","")," ",""))), "")&amp;
      SUBSTITUTE(SUBSTITUTE(TEXT(SOURCE!H2102,"????0"),"  ","")," ","")&amp;","&amp; IF(SOURCE!$T$2-3 &gt;= 0, REPT(" ",SOURCE!$T$2-3-5), "")&amp;
      SOURCE!I2102&amp;" | "&amp; IF(SOURCE!$U$2-LEN(SOURCE!I2102) &gt;= 0, REPT(" ",SOURCE!$U$2-LEN(SOURCE!I2102)), "")&amp;
      SOURCE!J2102&amp;      IF(SOURCE!$V$2-LEN(SOURCE!J2102) &gt;= 0, REPT(" ",SOURCE!$V$2-LEN(SOURCE!J2102)), "")&amp;
  " | "&amp; SOURCE!K2102&amp;      IF(SOURCE!$X$2-LEN(SOURCE!K2102) &gt;= 0, REPT(" ",SOURCE!$X$2-LEN(SOURCE!K2102)), "")&amp;
      "},"&amp;IF(SOURCE!L2102&lt;&gt;"",""&amp;SOURCE!L2102,"")
 )
)
)</f>
        <v/>
      </c>
    </row>
    <row r="2103" spans="1:1">
      <c r="A2103" s="155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",SOURCE!$R$2-LEN(SOURCE!F2103)+2), "")&amp;"("&amp;
      SUBSTITUTE(TEXT(SOURCE!G2103,"??0"),"  ","")&amp;" &lt;&lt; TAM_MAX_BITS) |"&amp; IF(SOURCE!$S$2-3 &gt;= 0, REPT(" ",SOURCE!$S$2-5+4+1-1-LEN(SUBSTITUTE(SUBSTITUTE(TEXT(SOURCE!H2103,"????0"),"  ","")," ",""))), "")&amp;
      SUBSTITUTE(SUBSTITUTE(TEXT(SOURCE!H2103,"????0"),"  ","")," ","")&amp;","&amp; IF(SOURCE!$T$2-3 &gt;= 0, REPT(" ",SOURCE!$T$2-3-5), "")&amp;
      SOURCE!I2103&amp;" | "&amp; IF(SOURCE!$U$2-LEN(SOURCE!I2103) &gt;= 0, REPT(" ",SOURCE!$U$2-LEN(SOURCE!I2103)), "")&amp;
      SOURCE!J2103&amp;      IF(SOURCE!$V$2-LEN(SOURCE!J2103) &gt;= 0, REPT(" ",SOURCE!$V$2-LEN(SOURCE!J2103)), "")&amp;
  " | "&amp; SOURCE!K2103&amp;      IF(SOURCE!$X$2-LEN(SOURCE!K2103) &gt;= 0, REPT(" ",SOURCE!$X$2-LEN(SOURCE!K2103)), "")&amp;
      "},"&amp;IF(SOURCE!L2103&lt;&gt;"",""&amp;SOURCE!L2103,"")
 )
)
)</f>
        <v/>
      </c>
    </row>
    <row r="2104" spans="1:1">
      <c r="A2104" s="155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",SOURCE!$R$2-LEN(SOURCE!F2104)+2), "")&amp;"("&amp;
      SUBSTITUTE(TEXT(SOURCE!G2104,"??0"),"  ","")&amp;" &lt;&lt; TAM_MAX_BITS) |"&amp; IF(SOURCE!$S$2-3 &gt;= 0, REPT(" ",SOURCE!$S$2-5+4+1-1-LEN(SUBSTITUTE(SUBSTITUTE(TEXT(SOURCE!H2104,"????0"),"  ","")," ",""))), "")&amp;
      SUBSTITUTE(SUBSTITUTE(TEXT(SOURCE!H2104,"????0"),"  ","")," ","")&amp;","&amp; IF(SOURCE!$T$2-3 &gt;= 0, REPT(" ",SOURCE!$T$2-3-5), "")&amp;
      SOURCE!I2104&amp;" | "&amp; IF(SOURCE!$U$2-LEN(SOURCE!I2104) &gt;= 0, REPT(" ",SOURCE!$U$2-LEN(SOURCE!I2104)), "")&amp;
      SOURCE!J2104&amp;      IF(SOURCE!$V$2-LEN(SOURCE!J2104) &gt;= 0, REPT(" ",SOURCE!$V$2-LEN(SOURCE!J2104)), "")&amp;
  " | "&amp; SOURCE!K2104&amp;      IF(SOURCE!$X$2-LEN(SOURCE!K2104) &gt;= 0, REPT(" ",SOURCE!$X$2-LEN(SOURCE!K2104)), "")&amp;
      "},"&amp;IF(SOURCE!L2104&lt;&gt;"",""&amp;SOURCE!L2104,"")
 )
)
)</f>
        <v/>
      </c>
    </row>
    <row r="2105" spans="1:1">
      <c r="A2105" s="155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",SOURCE!$R$2-LEN(SOURCE!F2105)+2), "")&amp;"("&amp;
      SUBSTITUTE(TEXT(SOURCE!G2105,"??0"),"  ","")&amp;" &lt;&lt; TAM_MAX_BITS) |"&amp; IF(SOURCE!$S$2-3 &gt;= 0, REPT(" ",SOURCE!$S$2-5+4+1-1-LEN(SUBSTITUTE(SUBSTITUTE(TEXT(SOURCE!H2105,"????0"),"  ","")," ",""))), "")&amp;
      SUBSTITUTE(SUBSTITUTE(TEXT(SOURCE!H2105,"????0"),"  ","")," ","")&amp;","&amp; IF(SOURCE!$T$2-3 &gt;= 0, REPT(" ",SOURCE!$T$2-3-5), "")&amp;
      SOURCE!I2105&amp;" | "&amp; IF(SOURCE!$U$2-LEN(SOURCE!I2105) &gt;= 0, REPT(" ",SOURCE!$U$2-LEN(SOURCE!I2105)), "")&amp;
      SOURCE!J2105&amp;      IF(SOURCE!$V$2-LEN(SOURCE!J2105) &gt;= 0, REPT(" ",SOURCE!$V$2-LEN(SOURCE!J2105)), "")&amp;
  " | "&amp; SOURCE!K2105&amp;      IF(SOURCE!$X$2-LEN(SOURCE!K2105) &gt;= 0, REPT(" ",SOURCE!$X$2-LEN(SOURCE!K2105)), "")&amp;
      "},"&amp;IF(SOURCE!L2105&lt;&gt;"",""&amp;SOURCE!L2105,"")
 )
)
)</f>
        <v/>
      </c>
    </row>
    <row r="2106" spans="1:1">
      <c r="A2106" s="155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",SOURCE!$R$2-LEN(SOURCE!F2106)+2), "")&amp;"("&amp;
      SUBSTITUTE(TEXT(SOURCE!G2106,"??0"),"  ","")&amp;" &lt;&lt; TAM_MAX_BITS) |"&amp; IF(SOURCE!$S$2-3 &gt;= 0, REPT(" ",SOURCE!$S$2-5+4+1-1-LEN(SUBSTITUTE(SUBSTITUTE(TEXT(SOURCE!H2106,"????0"),"  ","")," ",""))), "")&amp;
      SUBSTITUTE(SUBSTITUTE(TEXT(SOURCE!H2106,"????0"),"  ","")," ","")&amp;","&amp; IF(SOURCE!$T$2-3 &gt;= 0, REPT(" ",SOURCE!$T$2-3-5), "")&amp;
      SOURCE!I2106&amp;" | "&amp; IF(SOURCE!$U$2-LEN(SOURCE!I2106) &gt;= 0, REPT(" ",SOURCE!$U$2-LEN(SOURCE!I2106)), "")&amp;
      SOURCE!J2106&amp;      IF(SOURCE!$V$2-LEN(SOURCE!J2106) &gt;= 0, REPT(" ",SOURCE!$V$2-LEN(SOURCE!J2106)), "")&amp;
  " | "&amp; SOURCE!K2106&amp;      IF(SOURCE!$X$2-LEN(SOURCE!K2106) &gt;= 0, REPT(" ",SOURCE!$X$2-LEN(SOURCE!K2106)), "")&amp;
      "},"&amp;IF(SOURCE!L2106&lt;&gt;"",""&amp;SOURCE!L2106,"")
 )
)
)</f>
        <v/>
      </c>
    </row>
    <row r="2107" spans="1:1">
      <c r="A2107" s="155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",SOURCE!$R$2-LEN(SOURCE!F2107)+2), "")&amp;"("&amp;
      SUBSTITUTE(TEXT(SOURCE!G2107,"??0"),"  ","")&amp;" &lt;&lt; TAM_MAX_BITS) |"&amp; IF(SOURCE!$S$2-3 &gt;= 0, REPT(" ",SOURCE!$S$2-5+4+1-1-LEN(SUBSTITUTE(SUBSTITUTE(TEXT(SOURCE!H2107,"????0"),"  ","")," ",""))), "")&amp;
      SUBSTITUTE(SUBSTITUTE(TEXT(SOURCE!H2107,"????0"),"  ","")," ","")&amp;","&amp; IF(SOURCE!$T$2-3 &gt;= 0, REPT(" ",SOURCE!$T$2-3-5), "")&amp;
      SOURCE!I2107&amp;" | "&amp; IF(SOURCE!$U$2-LEN(SOURCE!I2107) &gt;= 0, REPT(" ",SOURCE!$U$2-LEN(SOURCE!I2107)), "")&amp;
      SOURCE!J2107&amp;      IF(SOURCE!$V$2-LEN(SOURCE!J2107) &gt;= 0, REPT(" ",SOURCE!$V$2-LEN(SOURCE!J2107)), "")&amp;
  " | "&amp; SOURCE!K2107&amp;      IF(SOURCE!$X$2-LEN(SOURCE!K2107) &gt;= 0, REPT(" ",SOURCE!$X$2-LEN(SOURCE!K2107)), "")&amp;
      "},"&amp;IF(SOURCE!L2107&lt;&gt;"",""&amp;SOURCE!L2107,"")
 )
)
)</f>
        <v/>
      </c>
    </row>
    <row r="2108" spans="1:1">
      <c r="A2108" s="155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",SOURCE!$R$2-LEN(SOURCE!F2108)+2), "")&amp;"("&amp;
      SUBSTITUTE(TEXT(SOURCE!G2108,"??0"),"  ","")&amp;" &lt;&lt; TAM_MAX_BITS) |"&amp; IF(SOURCE!$S$2-3 &gt;= 0, REPT(" ",SOURCE!$S$2-5+4+1-1-LEN(SUBSTITUTE(SUBSTITUTE(TEXT(SOURCE!H2108,"????0"),"  ","")," ",""))), "")&amp;
      SUBSTITUTE(SUBSTITUTE(TEXT(SOURCE!H2108,"????0"),"  ","")," ","")&amp;","&amp; IF(SOURCE!$T$2-3 &gt;= 0, REPT(" ",SOURCE!$T$2-3-5), "")&amp;
      SOURCE!I2108&amp;" | "&amp; IF(SOURCE!$U$2-LEN(SOURCE!I2108) &gt;= 0, REPT(" ",SOURCE!$U$2-LEN(SOURCE!I2108)), "")&amp;
      SOURCE!J2108&amp;      IF(SOURCE!$V$2-LEN(SOURCE!J2108) &gt;= 0, REPT(" ",SOURCE!$V$2-LEN(SOURCE!J2108)), "")&amp;
  " | "&amp; SOURCE!K2108&amp;      IF(SOURCE!$X$2-LEN(SOURCE!K2108) &gt;= 0, REPT(" ",SOURCE!$X$2-LEN(SOURCE!K2108)), "")&amp;
      "},"&amp;IF(SOURCE!L2108&lt;&gt;"",""&amp;SOURCE!L2108,"")
 )
)
)</f>
        <v/>
      </c>
    </row>
    <row r="2109" spans="1:1">
      <c r="A2109" s="155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",SOURCE!$R$2-LEN(SOURCE!F2109)+2), "")&amp;"("&amp;
      SUBSTITUTE(TEXT(SOURCE!G2109,"??0"),"  ","")&amp;" &lt;&lt; TAM_MAX_BITS) |"&amp; IF(SOURCE!$S$2-3 &gt;= 0, REPT(" ",SOURCE!$S$2-5+4+1-1-LEN(SUBSTITUTE(SUBSTITUTE(TEXT(SOURCE!H2109,"????0"),"  ","")," ",""))), "")&amp;
      SUBSTITUTE(SUBSTITUTE(TEXT(SOURCE!H2109,"????0"),"  ","")," ","")&amp;","&amp; IF(SOURCE!$T$2-3 &gt;= 0, REPT(" ",SOURCE!$T$2-3-5), "")&amp;
      SOURCE!I2109&amp;" | "&amp; IF(SOURCE!$U$2-LEN(SOURCE!I2109) &gt;= 0, REPT(" ",SOURCE!$U$2-LEN(SOURCE!I2109)), "")&amp;
      SOURCE!J2109&amp;      IF(SOURCE!$V$2-LEN(SOURCE!J2109) &gt;= 0, REPT(" ",SOURCE!$V$2-LEN(SOURCE!J2109)), "")&amp;
  " | "&amp; SOURCE!K2109&amp;      IF(SOURCE!$X$2-LEN(SOURCE!K2109) &gt;= 0, REPT(" ",SOURCE!$X$2-LEN(SOURCE!K2109)), "")&amp;
      "},"&amp;IF(SOURCE!L2109&lt;&gt;"",""&amp;SOURCE!L2109,"")
 )
)
)</f>
        <v/>
      </c>
    </row>
    <row r="2110" spans="1:1">
      <c r="A2110" s="155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",SOURCE!$R$2-LEN(SOURCE!F2110)+2), "")&amp;"("&amp;
      SUBSTITUTE(TEXT(SOURCE!G2110,"??0"),"  ","")&amp;" &lt;&lt; TAM_MAX_BITS) |"&amp; IF(SOURCE!$S$2-3 &gt;= 0, REPT(" ",SOURCE!$S$2-5+4+1-1-LEN(SUBSTITUTE(SUBSTITUTE(TEXT(SOURCE!H2110,"????0"),"  ","")," ",""))), "")&amp;
      SUBSTITUTE(SUBSTITUTE(TEXT(SOURCE!H2110,"????0"),"  ","")," ","")&amp;","&amp; IF(SOURCE!$T$2-3 &gt;= 0, REPT(" ",SOURCE!$T$2-3-5), "")&amp;
      SOURCE!I2110&amp;" | "&amp; IF(SOURCE!$U$2-LEN(SOURCE!I2110) &gt;= 0, REPT(" ",SOURCE!$U$2-LEN(SOURCE!I2110)), "")&amp;
      SOURCE!J2110&amp;      IF(SOURCE!$V$2-LEN(SOURCE!J2110) &gt;= 0, REPT(" ",SOURCE!$V$2-LEN(SOURCE!J2110)), "")&amp;
  " | "&amp; SOURCE!K2110&amp;      IF(SOURCE!$X$2-LEN(SOURCE!K2110) &gt;= 0, REPT(" ",SOURCE!$X$2-LEN(SOURCE!K2110)), "")&amp;
      "},"&amp;IF(SOURCE!L2110&lt;&gt;"",""&amp;SOURCE!L2110,"")
 )
)
)</f>
        <v/>
      </c>
    </row>
    <row r="2111" spans="1:1">
      <c r="A2111" s="155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",SOURCE!$R$2-LEN(SOURCE!F2111)+2), "")&amp;"("&amp;
      SUBSTITUTE(TEXT(SOURCE!G2111,"??0"),"  ","")&amp;" &lt;&lt; TAM_MAX_BITS) |"&amp; IF(SOURCE!$S$2-3 &gt;= 0, REPT(" ",SOURCE!$S$2-5+4+1-1-LEN(SUBSTITUTE(SUBSTITUTE(TEXT(SOURCE!H2111,"????0"),"  ","")," ",""))), "")&amp;
      SUBSTITUTE(SUBSTITUTE(TEXT(SOURCE!H2111,"????0"),"  ","")," ","")&amp;","&amp; IF(SOURCE!$T$2-3 &gt;= 0, REPT(" ",SOURCE!$T$2-3-5), "")&amp;
      SOURCE!I2111&amp;" | "&amp; IF(SOURCE!$U$2-LEN(SOURCE!I2111) &gt;= 0, REPT(" ",SOURCE!$U$2-LEN(SOURCE!I2111)), "")&amp;
      SOURCE!J2111&amp;      IF(SOURCE!$V$2-LEN(SOURCE!J2111) &gt;= 0, REPT(" ",SOURCE!$V$2-LEN(SOURCE!J2111)), "")&amp;
  " | "&amp; SOURCE!K2111&amp;      IF(SOURCE!$X$2-LEN(SOURCE!K2111) &gt;= 0, REPT(" ",SOURCE!$X$2-LEN(SOURCE!K2111)), "")&amp;
      "},"&amp;IF(SOURCE!L2111&lt;&gt;"",""&amp;SOURCE!L2111,"")
 )
)
)</f>
        <v/>
      </c>
    </row>
    <row r="2112" spans="1:1">
      <c r="A2112" s="155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",SOURCE!$R$2-LEN(SOURCE!F2112)+2), "")&amp;"("&amp;
      SUBSTITUTE(TEXT(SOURCE!G2112,"??0"),"  ","")&amp;" &lt;&lt; TAM_MAX_BITS) |"&amp; IF(SOURCE!$S$2-3 &gt;= 0, REPT(" ",SOURCE!$S$2-5+4+1-1-LEN(SUBSTITUTE(SUBSTITUTE(TEXT(SOURCE!H2112,"????0"),"  ","")," ",""))), "")&amp;
      SUBSTITUTE(SUBSTITUTE(TEXT(SOURCE!H2112,"????0"),"  ","")," ","")&amp;","&amp; IF(SOURCE!$T$2-3 &gt;= 0, REPT(" ",SOURCE!$T$2-3-5), "")&amp;
      SOURCE!I2112&amp;" | "&amp; IF(SOURCE!$U$2-LEN(SOURCE!I2112) &gt;= 0, REPT(" ",SOURCE!$U$2-LEN(SOURCE!I2112)), "")&amp;
      SOURCE!J2112&amp;      IF(SOURCE!$V$2-LEN(SOURCE!J2112) &gt;= 0, REPT(" ",SOURCE!$V$2-LEN(SOURCE!J2112)), "")&amp;
  " | "&amp; SOURCE!K2112&amp;      IF(SOURCE!$X$2-LEN(SOURCE!K2112) &gt;= 0, REPT(" ",SOURCE!$X$2-LEN(SOURCE!K2112)), "")&amp;
      "},"&amp;IF(SOURCE!L2112&lt;&gt;"",""&amp;SOURCE!L2112,"")
 )
)
)</f>
        <v/>
      </c>
    </row>
    <row r="2113" spans="1:1">
      <c r="A2113" s="155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",SOURCE!$R$2-LEN(SOURCE!F2113)+2), "")&amp;"("&amp;
      SUBSTITUTE(TEXT(SOURCE!G2113,"??0"),"  ","")&amp;" &lt;&lt; TAM_MAX_BITS) |"&amp; IF(SOURCE!$S$2-3 &gt;= 0, REPT(" ",SOURCE!$S$2-5+4+1-1-LEN(SUBSTITUTE(SUBSTITUTE(TEXT(SOURCE!H2113,"????0"),"  ","")," ",""))), "")&amp;
      SUBSTITUTE(SUBSTITUTE(TEXT(SOURCE!H2113,"????0"),"  ","")," ","")&amp;","&amp; IF(SOURCE!$T$2-3 &gt;= 0, REPT(" ",SOURCE!$T$2-3-5), "")&amp;
      SOURCE!I2113&amp;" | "&amp; IF(SOURCE!$U$2-LEN(SOURCE!I2113) &gt;= 0, REPT(" ",SOURCE!$U$2-LEN(SOURCE!I2113)), "")&amp;
      SOURCE!J2113&amp;      IF(SOURCE!$V$2-LEN(SOURCE!J2113) &gt;= 0, REPT(" ",SOURCE!$V$2-LEN(SOURCE!J2113)), "")&amp;
  " | "&amp; SOURCE!K2113&amp;      IF(SOURCE!$X$2-LEN(SOURCE!K2113) &gt;= 0, REPT(" ",SOURCE!$X$2-LEN(SOURCE!K2113)), "")&amp;
      "},"&amp;IF(SOURCE!L2113&lt;&gt;"",""&amp;SOURCE!L2113,"")
 )
)
)</f>
        <v/>
      </c>
    </row>
    <row r="2114" spans="1:1">
      <c r="A2114" s="155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",SOURCE!$R$2-LEN(SOURCE!F2114)+2), "")&amp;"("&amp;
      SUBSTITUTE(TEXT(SOURCE!G2114,"??0"),"  ","")&amp;" &lt;&lt; TAM_MAX_BITS) |"&amp; IF(SOURCE!$S$2-3 &gt;= 0, REPT(" ",SOURCE!$S$2-5+4+1-1-LEN(SUBSTITUTE(SUBSTITUTE(TEXT(SOURCE!H2114,"????0"),"  ","")," ",""))), "")&amp;
      SUBSTITUTE(SUBSTITUTE(TEXT(SOURCE!H2114,"????0"),"  ","")," ","")&amp;","&amp; IF(SOURCE!$T$2-3 &gt;= 0, REPT(" ",SOURCE!$T$2-3-5), "")&amp;
      SOURCE!I2114&amp;" | "&amp; IF(SOURCE!$U$2-LEN(SOURCE!I2114) &gt;= 0, REPT(" ",SOURCE!$U$2-LEN(SOURCE!I2114)), "")&amp;
      SOURCE!J2114&amp;      IF(SOURCE!$V$2-LEN(SOURCE!J2114) &gt;= 0, REPT(" ",SOURCE!$V$2-LEN(SOURCE!J2114)), "")&amp;
  " | "&amp; SOURCE!K2114&amp;      IF(SOURCE!$X$2-LEN(SOURCE!K2114) &gt;= 0, REPT(" ",SOURCE!$X$2-LEN(SOURCE!K2114)), "")&amp;
      "},"&amp;IF(SOURCE!L2114&lt;&gt;"",""&amp;SOURCE!L2114,"")
 )
)
)</f>
        <v/>
      </c>
    </row>
    <row r="2115" spans="1:1">
      <c r="A2115" s="155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",SOURCE!$R$2-LEN(SOURCE!F2115)+2), "")&amp;"("&amp;
      SUBSTITUTE(TEXT(SOURCE!G2115,"??0"),"  ","")&amp;" &lt;&lt; TAM_MAX_BITS) |"&amp; IF(SOURCE!$S$2-3 &gt;= 0, REPT(" ",SOURCE!$S$2-5+4+1-1-LEN(SUBSTITUTE(SUBSTITUTE(TEXT(SOURCE!H2115,"????0"),"  ","")," ",""))), "")&amp;
      SUBSTITUTE(SUBSTITUTE(TEXT(SOURCE!H2115,"????0"),"  ","")," ","")&amp;","&amp; IF(SOURCE!$T$2-3 &gt;= 0, REPT(" ",SOURCE!$T$2-3-5), "")&amp;
      SOURCE!I2115&amp;" | "&amp; IF(SOURCE!$U$2-LEN(SOURCE!I2115) &gt;= 0, REPT(" ",SOURCE!$U$2-LEN(SOURCE!I2115)), "")&amp;
      SOURCE!J2115&amp;      IF(SOURCE!$V$2-LEN(SOURCE!J2115) &gt;= 0, REPT(" ",SOURCE!$V$2-LEN(SOURCE!J2115)), "")&amp;
  " | "&amp; SOURCE!K2115&amp;      IF(SOURCE!$X$2-LEN(SOURCE!K2115) &gt;= 0, REPT(" ",SOURCE!$X$2-LEN(SOURCE!K2115)), "")&amp;
      "},"&amp;IF(SOURCE!L2115&lt;&gt;"",""&amp;SOURCE!L2115,"")
 )
)
)</f>
        <v/>
      </c>
    </row>
    <row r="2116" spans="1:1">
      <c r="A2116" s="155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",SOURCE!$R$2-LEN(SOURCE!F2116)+2), "")&amp;"("&amp;
      SUBSTITUTE(TEXT(SOURCE!G2116,"??0"),"  ","")&amp;" &lt;&lt; TAM_MAX_BITS) |"&amp; IF(SOURCE!$S$2-3 &gt;= 0, REPT(" ",SOURCE!$S$2-5+4+1-1-LEN(SUBSTITUTE(SUBSTITUTE(TEXT(SOURCE!H2116,"????0"),"  ","")," ",""))), "")&amp;
      SUBSTITUTE(SUBSTITUTE(TEXT(SOURCE!H2116,"????0"),"  ","")," ","")&amp;","&amp; IF(SOURCE!$T$2-3 &gt;= 0, REPT(" ",SOURCE!$T$2-3-5), "")&amp;
      SOURCE!I2116&amp;" | "&amp; IF(SOURCE!$U$2-LEN(SOURCE!I2116) &gt;= 0, REPT(" ",SOURCE!$U$2-LEN(SOURCE!I2116)), "")&amp;
      SOURCE!J2116&amp;      IF(SOURCE!$V$2-LEN(SOURCE!J2116) &gt;= 0, REPT(" ",SOURCE!$V$2-LEN(SOURCE!J2116)), "")&amp;
  " | "&amp; SOURCE!K2116&amp;      IF(SOURCE!$X$2-LEN(SOURCE!K2116) &gt;= 0, REPT(" ",SOURCE!$X$2-LEN(SOURCE!K2116)), "")&amp;
      "},"&amp;IF(SOURCE!L2116&lt;&gt;"",""&amp;SOURCE!L2116,"")
 )
)
)</f>
        <v/>
      </c>
    </row>
    <row r="2117" spans="1:1">
      <c r="A2117" s="155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",SOURCE!$R$2-LEN(SOURCE!F2117)+2), "")&amp;"("&amp;
      SUBSTITUTE(TEXT(SOURCE!G2117,"??0"),"  ","")&amp;" &lt;&lt; TAM_MAX_BITS) |"&amp; IF(SOURCE!$S$2-3 &gt;= 0, REPT(" ",SOURCE!$S$2-5+4+1-1-LEN(SUBSTITUTE(SUBSTITUTE(TEXT(SOURCE!H2117,"????0"),"  ","")," ",""))), "")&amp;
      SUBSTITUTE(SUBSTITUTE(TEXT(SOURCE!H2117,"????0"),"  ","")," ","")&amp;","&amp; IF(SOURCE!$T$2-3 &gt;= 0, REPT(" ",SOURCE!$T$2-3-5), "")&amp;
      SOURCE!I2117&amp;" | "&amp; IF(SOURCE!$U$2-LEN(SOURCE!I2117) &gt;= 0, REPT(" ",SOURCE!$U$2-LEN(SOURCE!I2117)), "")&amp;
      SOURCE!J2117&amp;      IF(SOURCE!$V$2-LEN(SOURCE!J2117) &gt;= 0, REPT(" ",SOURCE!$V$2-LEN(SOURCE!J2117)), "")&amp;
  " | "&amp; SOURCE!K2117&amp;      IF(SOURCE!$X$2-LEN(SOURCE!K2117) &gt;= 0, REPT(" ",SOURCE!$X$2-LEN(SOURCE!K2117)), "")&amp;
      "},"&amp;IF(SOURCE!L2117&lt;&gt;"",""&amp;SOURCE!L2117,"")
 )
)
)</f>
        <v/>
      </c>
    </row>
    <row r="2118" spans="1:1">
      <c r="A2118" s="155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",SOURCE!$R$2-LEN(SOURCE!F2118)+2), "")&amp;"("&amp;
      SUBSTITUTE(TEXT(SOURCE!G2118,"??0"),"  ","")&amp;" &lt;&lt; TAM_MAX_BITS) |"&amp; IF(SOURCE!$S$2-3 &gt;= 0, REPT(" ",SOURCE!$S$2-5+4+1-1-LEN(SUBSTITUTE(SUBSTITUTE(TEXT(SOURCE!H2118,"????0"),"  ","")," ",""))), "")&amp;
      SUBSTITUTE(SUBSTITUTE(TEXT(SOURCE!H2118,"????0"),"  ","")," ","")&amp;","&amp; IF(SOURCE!$T$2-3 &gt;= 0, REPT(" ",SOURCE!$T$2-3-5), "")&amp;
      SOURCE!I2118&amp;" | "&amp; IF(SOURCE!$U$2-LEN(SOURCE!I2118) &gt;= 0, REPT(" ",SOURCE!$U$2-LEN(SOURCE!I2118)), "")&amp;
      SOURCE!J2118&amp;      IF(SOURCE!$V$2-LEN(SOURCE!J2118) &gt;= 0, REPT(" ",SOURCE!$V$2-LEN(SOURCE!J2118)), "")&amp;
  " | "&amp; SOURCE!K2118&amp;      IF(SOURCE!$X$2-LEN(SOURCE!K2118) &gt;= 0, REPT(" ",SOURCE!$X$2-LEN(SOURCE!K2118)), "")&amp;
      "},"&amp;IF(SOURCE!L2118&lt;&gt;"",""&amp;SOURCE!L2118,"")
 )
)
)</f>
        <v/>
      </c>
    </row>
    <row r="2119" spans="1:1">
      <c r="A2119" s="155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",SOURCE!$R$2-LEN(SOURCE!F2119)+2), "")&amp;"("&amp;
      SUBSTITUTE(TEXT(SOURCE!G2119,"??0"),"  ","")&amp;" &lt;&lt; TAM_MAX_BITS) |"&amp; IF(SOURCE!$S$2-3 &gt;= 0, REPT(" ",SOURCE!$S$2-5+4+1-1-LEN(SUBSTITUTE(SUBSTITUTE(TEXT(SOURCE!H2119,"????0"),"  ","")," ",""))), "")&amp;
      SUBSTITUTE(SUBSTITUTE(TEXT(SOURCE!H2119,"????0"),"  ","")," ","")&amp;","&amp; IF(SOURCE!$T$2-3 &gt;= 0, REPT(" ",SOURCE!$T$2-3-5), "")&amp;
      SOURCE!I2119&amp;" | "&amp; IF(SOURCE!$U$2-LEN(SOURCE!I2119) &gt;= 0, REPT(" ",SOURCE!$U$2-LEN(SOURCE!I2119)), "")&amp;
      SOURCE!J2119&amp;      IF(SOURCE!$V$2-LEN(SOURCE!J2119) &gt;= 0, REPT(" ",SOURCE!$V$2-LEN(SOURCE!J2119)), "")&amp;
  " | "&amp; SOURCE!K2119&amp;      IF(SOURCE!$X$2-LEN(SOURCE!K2119) &gt;= 0, REPT(" ",SOURCE!$X$2-LEN(SOURCE!K2119)), "")&amp;
      "},"&amp;IF(SOURCE!L2119&lt;&gt;"",""&amp;SOURCE!L2119,"")
 )
)
)</f>
        <v/>
      </c>
    </row>
    <row r="2120" spans="1:1">
      <c r="A2120" s="155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",SOURCE!$R$2-LEN(SOURCE!F2120)+2), "")&amp;"("&amp;
      SUBSTITUTE(TEXT(SOURCE!G2120,"??0"),"  ","")&amp;" &lt;&lt; TAM_MAX_BITS) |"&amp; IF(SOURCE!$S$2-3 &gt;= 0, REPT(" ",SOURCE!$S$2-5+4+1-1-LEN(SUBSTITUTE(SUBSTITUTE(TEXT(SOURCE!H2120,"????0"),"  ","")," ",""))), "")&amp;
      SUBSTITUTE(SUBSTITUTE(TEXT(SOURCE!H2120,"????0"),"  ","")," ","")&amp;","&amp; IF(SOURCE!$T$2-3 &gt;= 0, REPT(" ",SOURCE!$T$2-3-5), "")&amp;
      SOURCE!I2120&amp;" | "&amp; IF(SOURCE!$U$2-LEN(SOURCE!I2120) &gt;= 0, REPT(" ",SOURCE!$U$2-LEN(SOURCE!I2120)), "")&amp;
      SOURCE!J2120&amp;      IF(SOURCE!$V$2-LEN(SOURCE!J2120) &gt;= 0, REPT(" ",SOURCE!$V$2-LEN(SOURCE!J2120)), "")&amp;
  " | "&amp; SOURCE!K2120&amp;      IF(SOURCE!$X$2-LEN(SOURCE!K2120) &gt;= 0, REPT(" ",SOURCE!$X$2-LEN(SOURCE!K2120)), "")&amp;
      "},"&amp;IF(SOURCE!L2120&lt;&gt;"",""&amp;SOURCE!L2120,"")
 )
)
)</f>
        <v/>
      </c>
    </row>
    <row r="2121" spans="1:1">
      <c r="A2121" s="155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",SOURCE!$R$2-LEN(SOURCE!F2121)+2), "")&amp;"("&amp;
      SUBSTITUTE(TEXT(SOURCE!G2121,"??0"),"  ","")&amp;" &lt;&lt; TAM_MAX_BITS) |"&amp; IF(SOURCE!$S$2-3 &gt;= 0, REPT(" ",SOURCE!$S$2-5+4+1-1-LEN(SUBSTITUTE(SUBSTITUTE(TEXT(SOURCE!H2121,"????0"),"  ","")," ",""))), "")&amp;
      SUBSTITUTE(SUBSTITUTE(TEXT(SOURCE!H2121,"????0"),"  ","")," ","")&amp;","&amp; IF(SOURCE!$T$2-3 &gt;= 0, REPT(" ",SOURCE!$T$2-3-5), "")&amp;
      SOURCE!I2121&amp;" | "&amp; IF(SOURCE!$U$2-LEN(SOURCE!I2121) &gt;= 0, REPT(" ",SOURCE!$U$2-LEN(SOURCE!I2121)), "")&amp;
      SOURCE!J2121&amp;      IF(SOURCE!$V$2-LEN(SOURCE!J2121) &gt;= 0, REPT(" ",SOURCE!$V$2-LEN(SOURCE!J2121)), "")&amp;
  " | "&amp; SOURCE!K2121&amp;      IF(SOURCE!$X$2-LEN(SOURCE!K2121) &gt;= 0, REPT(" ",SOURCE!$X$2-LEN(SOURCE!K2121)), "")&amp;
      "},"&amp;IF(SOURCE!L2121&lt;&gt;"",""&amp;SOURCE!L2121,"")
 )
)
)</f>
        <v/>
      </c>
    </row>
    <row r="2122" spans="1:1">
      <c r="A2122" s="155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",SOURCE!$R$2-LEN(SOURCE!F2122)+2), "")&amp;"("&amp;
      SUBSTITUTE(TEXT(SOURCE!G2122,"??0"),"  ","")&amp;" &lt;&lt; TAM_MAX_BITS) |"&amp; IF(SOURCE!$S$2-3 &gt;= 0, REPT(" ",SOURCE!$S$2-5+4+1-1-LEN(SUBSTITUTE(SUBSTITUTE(TEXT(SOURCE!H2122,"????0"),"  ","")," ",""))), "")&amp;
      SUBSTITUTE(SUBSTITUTE(TEXT(SOURCE!H2122,"????0"),"  ","")," ","")&amp;","&amp; IF(SOURCE!$T$2-3 &gt;= 0, REPT(" ",SOURCE!$T$2-3-5), "")&amp;
      SOURCE!I2122&amp;" | "&amp; IF(SOURCE!$U$2-LEN(SOURCE!I2122) &gt;= 0, REPT(" ",SOURCE!$U$2-LEN(SOURCE!I2122)), "")&amp;
      SOURCE!J2122&amp;      IF(SOURCE!$V$2-LEN(SOURCE!J2122) &gt;= 0, REPT(" ",SOURCE!$V$2-LEN(SOURCE!J2122)), "")&amp;
  " | "&amp; SOURCE!K2122&amp;      IF(SOURCE!$X$2-LEN(SOURCE!K2122) &gt;= 0, REPT(" ",SOURCE!$X$2-LEN(SOURCE!K2122)), "")&amp;
      "},"&amp;IF(SOURCE!L2122&lt;&gt;"",""&amp;SOURCE!L2122,"")
 )
)
)</f>
        <v/>
      </c>
    </row>
    <row r="2123" spans="1:1">
      <c r="A2123" s="155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",SOURCE!$R$2-LEN(SOURCE!F2123)+2), "")&amp;"("&amp;
      SUBSTITUTE(TEXT(SOURCE!G2123,"??0"),"  ","")&amp;" &lt;&lt; TAM_MAX_BITS) |"&amp; IF(SOURCE!$S$2-3 &gt;= 0, REPT(" ",SOURCE!$S$2-5+4+1-1-LEN(SUBSTITUTE(SUBSTITUTE(TEXT(SOURCE!H2123,"????0"),"  ","")," ",""))), "")&amp;
      SUBSTITUTE(SUBSTITUTE(TEXT(SOURCE!H2123,"????0"),"  ","")," ","")&amp;","&amp; IF(SOURCE!$T$2-3 &gt;= 0, REPT(" ",SOURCE!$T$2-3-5), "")&amp;
      SOURCE!I2123&amp;" | "&amp; IF(SOURCE!$U$2-LEN(SOURCE!I2123) &gt;= 0, REPT(" ",SOURCE!$U$2-LEN(SOURCE!I2123)), "")&amp;
      SOURCE!J2123&amp;      IF(SOURCE!$V$2-LEN(SOURCE!J2123) &gt;= 0, REPT(" ",SOURCE!$V$2-LEN(SOURCE!J2123)), "")&amp;
  " | "&amp; SOURCE!K2123&amp;      IF(SOURCE!$X$2-LEN(SOURCE!K2123) &gt;= 0, REPT(" ",SOURCE!$X$2-LEN(SOURCE!K2123)), "")&amp;
      "},"&amp;IF(SOURCE!L2123&lt;&gt;"",""&amp;SOURCE!L2123,"")
 )
)
)</f>
        <v/>
      </c>
    </row>
    <row r="2124" spans="1:1">
      <c r="A2124" s="155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",SOURCE!$R$2-LEN(SOURCE!F2124)+2), "")&amp;"("&amp;
      SUBSTITUTE(TEXT(SOURCE!G2124,"??0"),"  ","")&amp;" &lt;&lt; TAM_MAX_BITS) |"&amp; IF(SOURCE!$S$2-3 &gt;= 0, REPT(" ",SOURCE!$S$2-5+4+1-1-LEN(SUBSTITUTE(SUBSTITUTE(TEXT(SOURCE!H2124,"????0"),"  ","")," ",""))), "")&amp;
      SUBSTITUTE(SUBSTITUTE(TEXT(SOURCE!H2124,"????0"),"  ","")," ","")&amp;","&amp; IF(SOURCE!$T$2-3 &gt;= 0, REPT(" ",SOURCE!$T$2-3-5), "")&amp;
      SOURCE!I2124&amp;" | "&amp; IF(SOURCE!$U$2-LEN(SOURCE!I2124) &gt;= 0, REPT(" ",SOURCE!$U$2-LEN(SOURCE!I2124)), "")&amp;
      SOURCE!J2124&amp;      IF(SOURCE!$V$2-LEN(SOURCE!J2124) &gt;= 0, REPT(" ",SOURCE!$V$2-LEN(SOURCE!J2124)), "")&amp;
  " | "&amp; SOURCE!K2124&amp;      IF(SOURCE!$X$2-LEN(SOURCE!K2124) &gt;= 0, REPT(" ",SOURCE!$X$2-LEN(SOURCE!K2124)), "")&amp;
      "},"&amp;IF(SOURCE!L2124&lt;&gt;"",""&amp;SOURCE!L2124,"")
 )
)
)</f>
        <v/>
      </c>
    </row>
    <row r="2125" spans="1:1">
      <c r="A2125" s="155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",SOURCE!$R$2-LEN(SOURCE!F2125)+2), "")&amp;"("&amp;
      SUBSTITUTE(TEXT(SOURCE!G2125,"??0"),"  ","")&amp;" &lt;&lt; TAM_MAX_BITS) |"&amp; IF(SOURCE!$S$2-3 &gt;= 0, REPT(" ",SOURCE!$S$2-5+4+1-1-LEN(SUBSTITUTE(SUBSTITUTE(TEXT(SOURCE!H2125,"????0"),"  ","")," ",""))), "")&amp;
      SUBSTITUTE(SUBSTITUTE(TEXT(SOURCE!H2125,"????0"),"  ","")," ","")&amp;","&amp; IF(SOURCE!$T$2-3 &gt;= 0, REPT(" ",SOURCE!$T$2-3-5), "")&amp;
      SOURCE!I2125&amp;" | "&amp; IF(SOURCE!$U$2-LEN(SOURCE!I2125) &gt;= 0, REPT(" ",SOURCE!$U$2-LEN(SOURCE!I2125)), "")&amp;
      SOURCE!J2125&amp;      IF(SOURCE!$V$2-LEN(SOURCE!J2125) &gt;= 0, REPT(" ",SOURCE!$V$2-LEN(SOURCE!J2125)), "")&amp;
  " | "&amp; SOURCE!K2125&amp;      IF(SOURCE!$X$2-LEN(SOURCE!K2125) &gt;= 0, REPT(" ",SOURCE!$X$2-LEN(SOURCE!K2125)), "")&amp;
      "},"&amp;IF(SOURCE!L2125&lt;&gt;"",""&amp;SOURCE!L2125,"")
 )
)
)</f>
        <v/>
      </c>
    </row>
    <row r="2126" spans="1:1">
      <c r="A2126" s="155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",SOURCE!$R$2-LEN(SOURCE!F2126)+2), "")&amp;"("&amp;
      SUBSTITUTE(TEXT(SOURCE!G2126,"??0"),"  ","")&amp;" &lt;&lt; TAM_MAX_BITS) |"&amp; IF(SOURCE!$S$2-3 &gt;= 0, REPT(" ",SOURCE!$S$2-5+4+1-1-LEN(SUBSTITUTE(SUBSTITUTE(TEXT(SOURCE!H2126,"????0"),"  ","")," ",""))), "")&amp;
      SUBSTITUTE(SUBSTITUTE(TEXT(SOURCE!H2126,"????0"),"  ","")," ","")&amp;","&amp; IF(SOURCE!$T$2-3 &gt;= 0, REPT(" ",SOURCE!$T$2-3-5), "")&amp;
      SOURCE!I2126&amp;" | "&amp; IF(SOURCE!$U$2-LEN(SOURCE!I2126) &gt;= 0, REPT(" ",SOURCE!$U$2-LEN(SOURCE!I2126)), "")&amp;
      SOURCE!J2126&amp;      IF(SOURCE!$V$2-LEN(SOURCE!J2126) &gt;= 0, REPT(" ",SOURCE!$V$2-LEN(SOURCE!J2126)), "")&amp;
  " | "&amp; SOURCE!K2126&amp;      IF(SOURCE!$X$2-LEN(SOURCE!K2126) &gt;= 0, REPT(" ",SOURCE!$X$2-LEN(SOURCE!K2126)), "")&amp;
      "},"&amp;IF(SOURCE!L2126&lt;&gt;"",""&amp;SOURCE!L2126,"")
 )
)
)</f>
        <v/>
      </c>
    </row>
    <row r="2127" spans="1:1">
      <c r="A2127" s="155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",SOURCE!$R$2-LEN(SOURCE!F2127)+2), "")&amp;"("&amp;
      SUBSTITUTE(TEXT(SOURCE!G2127,"??0"),"  ","")&amp;" &lt;&lt; TAM_MAX_BITS) |"&amp; IF(SOURCE!$S$2-3 &gt;= 0, REPT(" ",SOURCE!$S$2-5+4+1-1-LEN(SUBSTITUTE(SUBSTITUTE(TEXT(SOURCE!H2127,"????0"),"  ","")," ",""))), "")&amp;
      SUBSTITUTE(SUBSTITUTE(TEXT(SOURCE!H2127,"????0"),"  ","")," ","")&amp;","&amp; IF(SOURCE!$T$2-3 &gt;= 0, REPT(" ",SOURCE!$T$2-3-5), "")&amp;
      SOURCE!I2127&amp;" | "&amp; IF(SOURCE!$U$2-LEN(SOURCE!I2127) &gt;= 0, REPT(" ",SOURCE!$U$2-LEN(SOURCE!I2127)), "")&amp;
      SOURCE!J2127&amp;      IF(SOURCE!$V$2-LEN(SOURCE!J2127) &gt;= 0, REPT(" ",SOURCE!$V$2-LEN(SOURCE!J2127)), "")&amp;
  " | "&amp; SOURCE!K2127&amp;      IF(SOURCE!$X$2-LEN(SOURCE!K2127) &gt;= 0, REPT(" ",SOURCE!$X$2-LEN(SOURCE!K2127)), "")&amp;
      "},"&amp;IF(SOURCE!L2127&lt;&gt;"",""&amp;SOURCE!L2127,"")
 )
)
)</f>
        <v/>
      </c>
    </row>
    <row r="2128" spans="1:1">
      <c r="A2128" s="155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",SOURCE!$R$2-LEN(SOURCE!F2128)+2), "")&amp;"("&amp;
      SUBSTITUTE(TEXT(SOURCE!G2128,"??0"),"  ","")&amp;" &lt;&lt; TAM_MAX_BITS) |"&amp; IF(SOURCE!$S$2-3 &gt;= 0, REPT(" ",SOURCE!$S$2-5+4+1-1-LEN(SUBSTITUTE(SUBSTITUTE(TEXT(SOURCE!H2128,"????0"),"  ","")," ",""))), "")&amp;
      SUBSTITUTE(SUBSTITUTE(TEXT(SOURCE!H2128,"????0"),"  ","")," ","")&amp;","&amp; IF(SOURCE!$T$2-3 &gt;= 0, REPT(" ",SOURCE!$T$2-3-5), "")&amp;
      SOURCE!I2128&amp;" | "&amp; IF(SOURCE!$U$2-LEN(SOURCE!I2128) &gt;= 0, REPT(" ",SOURCE!$U$2-LEN(SOURCE!I2128)), "")&amp;
      SOURCE!J2128&amp;      IF(SOURCE!$V$2-LEN(SOURCE!J2128) &gt;= 0, REPT(" ",SOURCE!$V$2-LEN(SOURCE!J2128)), "")&amp;
  " | "&amp; SOURCE!K2128&amp;      IF(SOURCE!$X$2-LEN(SOURCE!K2128) &gt;= 0, REPT(" ",SOURCE!$X$2-LEN(SOURCE!K2128)), "")&amp;
      "},"&amp;IF(SOURCE!L2128&lt;&gt;"",""&amp;SOURCE!L2128,"")
 )
)
)</f>
        <v/>
      </c>
    </row>
    <row r="2129" spans="1:1">
      <c r="A2129" s="155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",SOURCE!$R$2-LEN(SOURCE!F2129)+2), "")&amp;"("&amp;
      SUBSTITUTE(TEXT(SOURCE!G2129,"??0"),"  ","")&amp;" &lt;&lt; TAM_MAX_BITS) |"&amp; IF(SOURCE!$S$2-3 &gt;= 0, REPT(" ",SOURCE!$S$2-5+4+1-1-LEN(SUBSTITUTE(SUBSTITUTE(TEXT(SOURCE!H2129,"????0"),"  ","")," ",""))), "")&amp;
      SUBSTITUTE(SUBSTITUTE(TEXT(SOURCE!H2129,"????0"),"  ","")," ","")&amp;","&amp; IF(SOURCE!$T$2-3 &gt;= 0, REPT(" ",SOURCE!$T$2-3-5), "")&amp;
      SOURCE!I2129&amp;" | "&amp; IF(SOURCE!$U$2-LEN(SOURCE!I2129) &gt;= 0, REPT(" ",SOURCE!$U$2-LEN(SOURCE!I2129)), "")&amp;
      SOURCE!J2129&amp;      IF(SOURCE!$V$2-LEN(SOURCE!J2129) &gt;= 0, REPT(" ",SOURCE!$V$2-LEN(SOURCE!J2129)), "")&amp;
  " | "&amp; SOURCE!K2129&amp;      IF(SOURCE!$X$2-LEN(SOURCE!K2129) &gt;= 0, REPT(" ",SOURCE!$X$2-LEN(SOURCE!K2129)), "")&amp;
      "},"&amp;IF(SOURCE!L2129&lt;&gt;"",""&amp;SOURCE!L2129,"")
 )
)
)</f>
        <v/>
      </c>
    </row>
    <row r="2130" spans="1:1">
      <c r="A2130" s="155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",SOURCE!$R$2-LEN(SOURCE!F2130)+2), "")&amp;"("&amp;
      SUBSTITUTE(TEXT(SOURCE!G2130,"??0"),"  ","")&amp;" &lt;&lt; TAM_MAX_BITS) |"&amp; IF(SOURCE!$S$2-3 &gt;= 0, REPT(" ",SOURCE!$S$2-5+4+1-1-LEN(SUBSTITUTE(SUBSTITUTE(TEXT(SOURCE!H2130,"????0"),"  ","")," ",""))), "")&amp;
      SUBSTITUTE(SUBSTITUTE(TEXT(SOURCE!H2130,"????0"),"  ","")," ","")&amp;","&amp; IF(SOURCE!$T$2-3 &gt;= 0, REPT(" ",SOURCE!$T$2-3-5), "")&amp;
      SOURCE!I2130&amp;" | "&amp; IF(SOURCE!$U$2-LEN(SOURCE!I2130) &gt;= 0, REPT(" ",SOURCE!$U$2-LEN(SOURCE!I2130)), "")&amp;
      SOURCE!J2130&amp;      IF(SOURCE!$V$2-LEN(SOURCE!J2130) &gt;= 0, REPT(" ",SOURCE!$V$2-LEN(SOURCE!J2130)), "")&amp;
  " | "&amp; SOURCE!K2130&amp;      IF(SOURCE!$X$2-LEN(SOURCE!K2130) &gt;= 0, REPT(" ",SOURCE!$X$2-LEN(SOURCE!K2130)), "")&amp;
      "},"&amp;IF(SOURCE!L2130&lt;&gt;"",""&amp;SOURCE!L2130,"")
 )
)
)</f>
        <v/>
      </c>
    </row>
    <row r="2131" spans="1:1">
      <c r="A2131" s="155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",SOURCE!$R$2-LEN(SOURCE!F2131)+2), "")&amp;"("&amp;
      SUBSTITUTE(TEXT(SOURCE!G2131,"??0"),"  ","")&amp;" &lt;&lt; TAM_MAX_BITS) |"&amp; IF(SOURCE!$S$2-3 &gt;= 0, REPT(" ",SOURCE!$S$2-5+4+1-1-LEN(SUBSTITUTE(SUBSTITUTE(TEXT(SOURCE!H2131,"????0"),"  ","")," ",""))), "")&amp;
      SUBSTITUTE(SUBSTITUTE(TEXT(SOURCE!H2131,"????0"),"  ","")," ","")&amp;","&amp; IF(SOURCE!$T$2-3 &gt;= 0, REPT(" ",SOURCE!$T$2-3-5), "")&amp;
      SOURCE!I2131&amp;" | "&amp; IF(SOURCE!$U$2-LEN(SOURCE!I2131) &gt;= 0, REPT(" ",SOURCE!$U$2-LEN(SOURCE!I2131)), "")&amp;
      SOURCE!J2131&amp;      IF(SOURCE!$V$2-LEN(SOURCE!J2131) &gt;= 0, REPT(" ",SOURCE!$V$2-LEN(SOURCE!J2131)), "")&amp;
  " | "&amp; SOURCE!K2131&amp;      IF(SOURCE!$X$2-LEN(SOURCE!K2131) &gt;= 0, REPT(" ",SOURCE!$X$2-LEN(SOURCE!K2131)), "")&amp;
      "},"&amp;IF(SOURCE!L2131&lt;&gt;"",""&amp;SOURCE!L2131,"")
 )
)
)</f>
        <v/>
      </c>
    </row>
    <row r="2132" spans="1:1">
      <c r="A2132" s="155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",SOURCE!$R$2-LEN(SOURCE!F2132)+2), "")&amp;"("&amp;
      SUBSTITUTE(TEXT(SOURCE!G2132,"??0"),"  ","")&amp;" &lt;&lt; TAM_MAX_BITS) |"&amp; IF(SOURCE!$S$2-3 &gt;= 0, REPT(" ",SOURCE!$S$2-5+4+1-1-LEN(SUBSTITUTE(SUBSTITUTE(TEXT(SOURCE!H2132,"????0"),"  ","")," ",""))), "")&amp;
      SUBSTITUTE(SUBSTITUTE(TEXT(SOURCE!H2132,"????0"),"  ","")," ","")&amp;","&amp; IF(SOURCE!$T$2-3 &gt;= 0, REPT(" ",SOURCE!$T$2-3-5), "")&amp;
      SOURCE!I2132&amp;" | "&amp; IF(SOURCE!$U$2-LEN(SOURCE!I2132) &gt;= 0, REPT(" ",SOURCE!$U$2-LEN(SOURCE!I2132)), "")&amp;
      SOURCE!J2132&amp;      IF(SOURCE!$V$2-LEN(SOURCE!J2132) &gt;= 0, REPT(" ",SOURCE!$V$2-LEN(SOURCE!J2132)), "")&amp;
  " | "&amp; SOURCE!K2132&amp;      IF(SOURCE!$X$2-LEN(SOURCE!K2132) &gt;= 0, REPT(" ",SOURCE!$X$2-LEN(SOURCE!K2132)), "")&amp;
      "},"&amp;IF(SOURCE!L2132&lt;&gt;"",""&amp;SOURCE!L2132,"")
 )
)
)</f>
        <v/>
      </c>
    </row>
    <row r="2133" spans="1:1">
      <c r="A2133" s="155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",SOURCE!$R$2-LEN(SOURCE!F2133)+2), "")&amp;"("&amp;
      SUBSTITUTE(TEXT(SOURCE!G2133,"??0"),"  ","")&amp;" &lt;&lt; TAM_MAX_BITS) |"&amp; IF(SOURCE!$S$2-3 &gt;= 0, REPT(" ",SOURCE!$S$2-5+4+1-1-LEN(SUBSTITUTE(SUBSTITUTE(TEXT(SOURCE!H2133,"????0"),"  ","")," ",""))), "")&amp;
      SUBSTITUTE(SUBSTITUTE(TEXT(SOURCE!H2133,"????0"),"  ","")," ","")&amp;","&amp; IF(SOURCE!$T$2-3 &gt;= 0, REPT(" ",SOURCE!$T$2-3-5), "")&amp;
      SOURCE!I2133&amp;" | "&amp; IF(SOURCE!$U$2-LEN(SOURCE!I2133) &gt;= 0, REPT(" ",SOURCE!$U$2-LEN(SOURCE!I2133)), "")&amp;
      SOURCE!J2133&amp;      IF(SOURCE!$V$2-LEN(SOURCE!J2133) &gt;= 0, REPT(" ",SOURCE!$V$2-LEN(SOURCE!J2133)), "")&amp;
  " | "&amp; SOURCE!K2133&amp;      IF(SOURCE!$X$2-LEN(SOURCE!K2133) &gt;= 0, REPT(" ",SOURCE!$X$2-LEN(SOURCE!K2133)), "")&amp;
      "},"&amp;IF(SOURCE!L2133&lt;&gt;"",""&amp;SOURCE!L2133,"")
 )
)
)</f>
        <v/>
      </c>
    </row>
    <row r="2134" spans="1:1">
      <c r="A2134" s="155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",SOURCE!$R$2-LEN(SOURCE!F2134)+2), "")&amp;"("&amp;
      SUBSTITUTE(TEXT(SOURCE!G2134,"??0"),"  ","")&amp;" &lt;&lt; TAM_MAX_BITS) |"&amp; IF(SOURCE!$S$2-3 &gt;= 0, REPT(" ",SOURCE!$S$2-5+4+1-1-LEN(SUBSTITUTE(SUBSTITUTE(TEXT(SOURCE!H2134,"????0"),"  ","")," ",""))), "")&amp;
      SUBSTITUTE(SUBSTITUTE(TEXT(SOURCE!H2134,"????0"),"  ","")," ","")&amp;","&amp; IF(SOURCE!$T$2-3 &gt;= 0, REPT(" ",SOURCE!$T$2-3-5), "")&amp;
      SOURCE!I2134&amp;" | "&amp; IF(SOURCE!$U$2-LEN(SOURCE!I2134) &gt;= 0, REPT(" ",SOURCE!$U$2-LEN(SOURCE!I2134)), "")&amp;
      SOURCE!J2134&amp;      IF(SOURCE!$V$2-LEN(SOURCE!J2134) &gt;= 0, REPT(" ",SOURCE!$V$2-LEN(SOURCE!J2134)), "")&amp;
  " | "&amp; SOURCE!K2134&amp;      IF(SOURCE!$X$2-LEN(SOURCE!K2134) &gt;= 0, REPT(" ",SOURCE!$X$2-LEN(SOURCE!K2134)), "")&amp;
      "},"&amp;IF(SOURCE!L2134&lt;&gt;"",""&amp;SOURCE!L2134,"")
 )
)
)</f>
        <v/>
      </c>
    </row>
    <row r="2135" spans="1:1">
      <c r="A2135" s="155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",SOURCE!$R$2-LEN(SOURCE!F2135)+2), "")&amp;"("&amp;
      SUBSTITUTE(TEXT(SOURCE!G2135,"??0"),"  ","")&amp;" &lt;&lt; TAM_MAX_BITS) |"&amp; IF(SOURCE!$S$2-3 &gt;= 0, REPT(" ",SOURCE!$S$2-5+4+1-1-LEN(SUBSTITUTE(SUBSTITUTE(TEXT(SOURCE!H2135,"????0"),"  ","")," ",""))), "")&amp;
      SUBSTITUTE(SUBSTITUTE(TEXT(SOURCE!H2135,"????0"),"  ","")," ","")&amp;","&amp; IF(SOURCE!$T$2-3 &gt;= 0, REPT(" ",SOURCE!$T$2-3-5), "")&amp;
      SOURCE!I2135&amp;" | "&amp; IF(SOURCE!$U$2-LEN(SOURCE!I2135) &gt;= 0, REPT(" ",SOURCE!$U$2-LEN(SOURCE!I2135)), "")&amp;
      SOURCE!J2135&amp;      IF(SOURCE!$V$2-LEN(SOURCE!J2135) &gt;= 0, REPT(" ",SOURCE!$V$2-LEN(SOURCE!J2135)), "")&amp;
  " | "&amp; SOURCE!K2135&amp;      IF(SOURCE!$X$2-LEN(SOURCE!K2135) &gt;= 0, REPT(" ",SOURCE!$X$2-LEN(SOURCE!K2135)), "")&amp;
      "},"&amp;IF(SOURCE!L2135&lt;&gt;"",""&amp;SOURCE!L2135,"")
 )
)
)</f>
        <v/>
      </c>
    </row>
    <row r="2136" spans="1:1">
      <c r="A2136" s="155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",SOURCE!$R$2-LEN(SOURCE!F2136)+2), "")&amp;"("&amp;
      SUBSTITUTE(TEXT(SOURCE!G2136,"??0"),"  ","")&amp;" &lt;&lt; TAM_MAX_BITS) |"&amp; IF(SOURCE!$S$2-3 &gt;= 0, REPT(" ",SOURCE!$S$2-5+4+1-1-LEN(SUBSTITUTE(SUBSTITUTE(TEXT(SOURCE!H2136,"????0"),"  ","")," ",""))), "")&amp;
      SUBSTITUTE(SUBSTITUTE(TEXT(SOURCE!H2136,"????0"),"  ","")," ","")&amp;","&amp; IF(SOURCE!$T$2-3 &gt;= 0, REPT(" ",SOURCE!$T$2-3-5), "")&amp;
      SOURCE!I2136&amp;" | "&amp; IF(SOURCE!$U$2-LEN(SOURCE!I2136) &gt;= 0, REPT(" ",SOURCE!$U$2-LEN(SOURCE!I2136)), "")&amp;
      SOURCE!J2136&amp;      IF(SOURCE!$V$2-LEN(SOURCE!J2136) &gt;= 0, REPT(" ",SOURCE!$V$2-LEN(SOURCE!J2136)), "")&amp;
  " | "&amp; SOURCE!K2136&amp;      IF(SOURCE!$X$2-LEN(SOURCE!K2136) &gt;= 0, REPT(" ",SOURCE!$X$2-LEN(SOURCE!K2136)), "")&amp;
      "},"&amp;IF(SOURCE!L2136&lt;&gt;"",""&amp;SOURCE!L2136,"")
 )
)
)</f>
        <v/>
      </c>
    </row>
    <row r="2137" spans="1:1">
      <c r="A2137" s="155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",SOURCE!$R$2-LEN(SOURCE!F2137)+2), "")&amp;"("&amp;
      SUBSTITUTE(TEXT(SOURCE!G2137,"??0"),"  ","")&amp;" &lt;&lt; TAM_MAX_BITS) |"&amp; IF(SOURCE!$S$2-3 &gt;= 0, REPT(" ",SOURCE!$S$2-5+4+1-1-LEN(SUBSTITUTE(SUBSTITUTE(TEXT(SOURCE!H2137,"????0"),"  ","")," ",""))), "")&amp;
      SUBSTITUTE(SUBSTITUTE(TEXT(SOURCE!H2137,"????0"),"  ","")," ","")&amp;","&amp; IF(SOURCE!$T$2-3 &gt;= 0, REPT(" ",SOURCE!$T$2-3-5), "")&amp;
      SOURCE!I2137&amp;" | "&amp; IF(SOURCE!$U$2-LEN(SOURCE!I2137) &gt;= 0, REPT(" ",SOURCE!$U$2-LEN(SOURCE!I2137)), "")&amp;
      SOURCE!J2137&amp;      IF(SOURCE!$V$2-LEN(SOURCE!J2137) &gt;= 0, REPT(" ",SOURCE!$V$2-LEN(SOURCE!J2137)), "")&amp;
  " | "&amp; SOURCE!K2137&amp;      IF(SOURCE!$X$2-LEN(SOURCE!K2137) &gt;= 0, REPT(" ",SOURCE!$X$2-LEN(SOURCE!K2137)), "")&amp;
      "},"&amp;IF(SOURCE!L2137&lt;&gt;"",""&amp;SOURCE!L2137,"")
 )
)
)</f>
        <v/>
      </c>
    </row>
    <row r="2138" spans="1:1">
      <c r="A2138" s="155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",SOURCE!$R$2-LEN(SOURCE!F2138)+2), "")&amp;"("&amp;
      SUBSTITUTE(TEXT(SOURCE!G2138,"??0"),"  ","")&amp;" &lt;&lt; TAM_MAX_BITS) |"&amp; IF(SOURCE!$S$2-3 &gt;= 0, REPT(" ",SOURCE!$S$2-5+4+1-1-LEN(SUBSTITUTE(SUBSTITUTE(TEXT(SOURCE!H2138,"????0"),"  ","")," ",""))), "")&amp;
      SUBSTITUTE(SUBSTITUTE(TEXT(SOURCE!H2138,"????0"),"  ","")," ","")&amp;","&amp; IF(SOURCE!$T$2-3 &gt;= 0, REPT(" ",SOURCE!$T$2-3-5), "")&amp;
      SOURCE!I2138&amp;" | "&amp; IF(SOURCE!$U$2-LEN(SOURCE!I2138) &gt;= 0, REPT(" ",SOURCE!$U$2-LEN(SOURCE!I2138)), "")&amp;
      SOURCE!J2138&amp;      IF(SOURCE!$V$2-LEN(SOURCE!J2138) &gt;= 0, REPT(" ",SOURCE!$V$2-LEN(SOURCE!J2138)), "")&amp;
  " | "&amp; SOURCE!K2138&amp;      IF(SOURCE!$X$2-LEN(SOURCE!K2138) &gt;= 0, REPT(" ",SOURCE!$X$2-LEN(SOURCE!K2138)), "")&amp;
      "},"&amp;IF(SOURCE!L2138&lt;&gt;"",""&amp;SOURCE!L2138,"")
 )
)
)</f>
        <v/>
      </c>
    </row>
    <row r="2139" spans="1:1">
      <c r="A2139" s="155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",SOURCE!$R$2-LEN(SOURCE!F2139)+2), "")&amp;"("&amp;
      SUBSTITUTE(TEXT(SOURCE!G2139,"??0"),"  ","")&amp;" &lt;&lt; TAM_MAX_BITS) |"&amp; IF(SOURCE!$S$2-3 &gt;= 0, REPT(" ",SOURCE!$S$2-5+4+1-1-LEN(SUBSTITUTE(SUBSTITUTE(TEXT(SOURCE!H2139,"????0"),"  ","")," ",""))), "")&amp;
      SUBSTITUTE(SUBSTITUTE(TEXT(SOURCE!H2139,"????0"),"  ","")," ","")&amp;","&amp; IF(SOURCE!$T$2-3 &gt;= 0, REPT(" ",SOURCE!$T$2-3-5), "")&amp;
      SOURCE!I2139&amp;" | "&amp; IF(SOURCE!$U$2-LEN(SOURCE!I2139) &gt;= 0, REPT(" ",SOURCE!$U$2-LEN(SOURCE!I2139)), "")&amp;
      SOURCE!J2139&amp;      IF(SOURCE!$V$2-LEN(SOURCE!J2139) &gt;= 0, REPT(" ",SOURCE!$V$2-LEN(SOURCE!J2139)), "")&amp;
  " | "&amp; SOURCE!K2139&amp;      IF(SOURCE!$X$2-LEN(SOURCE!K2139) &gt;= 0, REPT(" ",SOURCE!$X$2-LEN(SOURCE!K2139)), "")&amp;
      "},"&amp;IF(SOURCE!L2139&lt;&gt;"",""&amp;SOURCE!L2139,"")
 )
)
)</f>
        <v/>
      </c>
    </row>
    <row r="2140" spans="1:1">
      <c r="A2140" s="155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",SOURCE!$R$2-LEN(SOURCE!F2140)+2), "")&amp;"("&amp;
      SUBSTITUTE(TEXT(SOURCE!G2140,"??0"),"  ","")&amp;" &lt;&lt; TAM_MAX_BITS) |"&amp; IF(SOURCE!$S$2-3 &gt;= 0, REPT(" ",SOURCE!$S$2-5+4+1-1-LEN(SUBSTITUTE(SUBSTITUTE(TEXT(SOURCE!H2140,"????0"),"  ","")," ",""))), "")&amp;
      SUBSTITUTE(SUBSTITUTE(TEXT(SOURCE!H2140,"????0"),"  ","")," ","")&amp;","&amp; IF(SOURCE!$T$2-3 &gt;= 0, REPT(" ",SOURCE!$T$2-3-5), "")&amp;
      SOURCE!I2140&amp;" | "&amp; IF(SOURCE!$U$2-LEN(SOURCE!I2140) &gt;= 0, REPT(" ",SOURCE!$U$2-LEN(SOURCE!I2140)), "")&amp;
      SOURCE!J2140&amp;      IF(SOURCE!$V$2-LEN(SOURCE!J2140) &gt;= 0, REPT(" ",SOURCE!$V$2-LEN(SOURCE!J2140)), "")&amp;
  " | "&amp; SOURCE!K2140&amp;      IF(SOURCE!$X$2-LEN(SOURCE!K2140) &gt;= 0, REPT(" ",SOURCE!$X$2-LEN(SOURCE!K2140)), "")&amp;
      "},"&amp;IF(SOURCE!L2140&lt;&gt;"",""&amp;SOURCE!L2140,"")
 )
)
)</f>
        <v/>
      </c>
    </row>
    <row r="2141" spans="1:1">
      <c r="A2141" s="155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",SOURCE!$R$2-LEN(SOURCE!F2141)+2), "")&amp;"("&amp;
      SUBSTITUTE(TEXT(SOURCE!G2141,"??0"),"  ","")&amp;" &lt;&lt; TAM_MAX_BITS) |"&amp; IF(SOURCE!$S$2-3 &gt;= 0, REPT(" ",SOURCE!$S$2-5+4+1-1-LEN(SUBSTITUTE(SUBSTITUTE(TEXT(SOURCE!H2141,"????0"),"  ","")," ",""))), "")&amp;
      SUBSTITUTE(SUBSTITUTE(TEXT(SOURCE!H2141,"????0"),"  ","")," ","")&amp;","&amp; IF(SOURCE!$T$2-3 &gt;= 0, REPT(" ",SOURCE!$T$2-3-5), "")&amp;
      SOURCE!I2141&amp;" | "&amp; IF(SOURCE!$U$2-LEN(SOURCE!I2141) &gt;= 0, REPT(" ",SOURCE!$U$2-LEN(SOURCE!I2141)), "")&amp;
      SOURCE!J2141&amp;      IF(SOURCE!$V$2-LEN(SOURCE!J2141) &gt;= 0, REPT(" ",SOURCE!$V$2-LEN(SOURCE!J2141)), "")&amp;
  " | "&amp; SOURCE!K2141&amp;      IF(SOURCE!$X$2-LEN(SOURCE!K2141) &gt;= 0, REPT(" ",SOURCE!$X$2-LEN(SOURCE!K2141)), "")&amp;
      "},"&amp;IF(SOURCE!L2141&lt;&gt;"",""&amp;SOURCE!L2141,"")
 )
)
)</f>
        <v/>
      </c>
    </row>
    <row r="2142" spans="1:1">
      <c r="A2142" s="155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",SOURCE!$R$2-LEN(SOURCE!F2142)+2), "")&amp;"("&amp;
      SUBSTITUTE(TEXT(SOURCE!G2142,"??0"),"  ","")&amp;" &lt;&lt; TAM_MAX_BITS) |"&amp; IF(SOURCE!$S$2-3 &gt;= 0, REPT(" ",SOURCE!$S$2-5+4+1-1-LEN(SUBSTITUTE(SUBSTITUTE(TEXT(SOURCE!H2142,"????0"),"  ","")," ",""))), "")&amp;
      SUBSTITUTE(SUBSTITUTE(TEXT(SOURCE!H2142,"????0"),"  ","")," ","")&amp;","&amp; IF(SOURCE!$T$2-3 &gt;= 0, REPT(" ",SOURCE!$T$2-3-5), "")&amp;
      SOURCE!I2142&amp;" | "&amp; IF(SOURCE!$U$2-LEN(SOURCE!I2142) &gt;= 0, REPT(" ",SOURCE!$U$2-LEN(SOURCE!I2142)), "")&amp;
      SOURCE!J2142&amp;      IF(SOURCE!$V$2-LEN(SOURCE!J2142) &gt;= 0, REPT(" ",SOURCE!$V$2-LEN(SOURCE!J2142)), "")&amp;
  " | "&amp; SOURCE!K2142&amp;      IF(SOURCE!$X$2-LEN(SOURCE!K2142) &gt;= 0, REPT(" ",SOURCE!$X$2-LEN(SOURCE!K2142)), "")&amp;
      "},"&amp;IF(SOURCE!L2142&lt;&gt;"",""&amp;SOURCE!L2142,"")
 )
)
)</f>
        <v/>
      </c>
    </row>
    <row r="2143" spans="1:1">
      <c r="A2143" s="155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",SOURCE!$R$2-LEN(SOURCE!F2143)+2), "")&amp;"("&amp;
      SUBSTITUTE(TEXT(SOURCE!G2143,"??0"),"  ","")&amp;" &lt;&lt; TAM_MAX_BITS) |"&amp; IF(SOURCE!$S$2-3 &gt;= 0, REPT(" ",SOURCE!$S$2-5+4+1-1-LEN(SUBSTITUTE(SUBSTITUTE(TEXT(SOURCE!H2143,"????0"),"  ","")," ",""))), "")&amp;
      SUBSTITUTE(SUBSTITUTE(TEXT(SOURCE!H2143,"????0"),"  ","")," ","")&amp;","&amp; IF(SOURCE!$T$2-3 &gt;= 0, REPT(" ",SOURCE!$T$2-3-5), "")&amp;
      SOURCE!I2143&amp;" | "&amp; IF(SOURCE!$U$2-LEN(SOURCE!I2143) &gt;= 0, REPT(" ",SOURCE!$U$2-LEN(SOURCE!I2143)), "")&amp;
      SOURCE!J2143&amp;      IF(SOURCE!$V$2-LEN(SOURCE!J2143) &gt;= 0, REPT(" ",SOURCE!$V$2-LEN(SOURCE!J2143)), "")&amp;
  " | "&amp; SOURCE!K2143&amp;      IF(SOURCE!$X$2-LEN(SOURCE!K2143) &gt;= 0, REPT(" ",SOURCE!$X$2-LEN(SOURCE!K2143)), "")&amp;
      "},"&amp;IF(SOURCE!L2143&lt;&gt;"",""&amp;SOURCE!L2143,"")
 )
)
)</f>
        <v/>
      </c>
    </row>
    <row r="2144" spans="1:1">
      <c r="A2144" s="155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",SOURCE!$R$2-LEN(SOURCE!F2144)+2), "")&amp;"("&amp;
      SUBSTITUTE(TEXT(SOURCE!G2144,"??0"),"  ","")&amp;" &lt;&lt; TAM_MAX_BITS) |"&amp; IF(SOURCE!$S$2-3 &gt;= 0, REPT(" ",SOURCE!$S$2-5+4+1-1-LEN(SUBSTITUTE(SUBSTITUTE(TEXT(SOURCE!H2144,"????0"),"  ","")," ",""))), "")&amp;
      SUBSTITUTE(SUBSTITUTE(TEXT(SOURCE!H2144,"????0"),"  ","")," ","")&amp;","&amp; IF(SOURCE!$T$2-3 &gt;= 0, REPT(" ",SOURCE!$T$2-3-5), "")&amp;
      SOURCE!I2144&amp;" | "&amp; IF(SOURCE!$U$2-LEN(SOURCE!I2144) &gt;= 0, REPT(" ",SOURCE!$U$2-LEN(SOURCE!I2144)), "")&amp;
      SOURCE!J2144&amp;      IF(SOURCE!$V$2-LEN(SOURCE!J2144) &gt;= 0, REPT(" ",SOURCE!$V$2-LEN(SOURCE!J2144)), "")&amp;
  " | "&amp; SOURCE!K2144&amp;      IF(SOURCE!$X$2-LEN(SOURCE!K2144) &gt;= 0, REPT(" ",SOURCE!$X$2-LEN(SOURCE!K2144)), "")&amp;
      "},"&amp;IF(SOURCE!L2144&lt;&gt;"",""&amp;SOURCE!L2144,"")
 )
)
)</f>
        <v/>
      </c>
    </row>
    <row r="2145" spans="1:1">
      <c r="A2145" s="155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",SOURCE!$R$2-LEN(SOURCE!F2145)+2), "")&amp;"("&amp;
      SUBSTITUTE(TEXT(SOURCE!G2145,"??0"),"  ","")&amp;" &lt;&lt; TAM_MAX_BITS) |"&amp; IF(SOURCE!$S$2-3 &gt;= 0, REPT(" ",SOURCE!$S$2-5+4+1-1-LEN(SUBSTITUTE(SUBSTITUTE(TEXT(SOURCE!H2145,"????0"),"  ","")," ",""))), "")&amp;
      SUBSTITUTE(SUBSTITUTE(TEXT(SOURCE!H2145,"????0"),"  ","")," ","")&amp;","&amp; IF(SOURCE!$T$2-3 &gt;= 0, REPT(" ",SOURCE!$T$2-3-5), "")&amp;
      SOURCE!I2145&amp;" | "&amp; IF(SOURCE!$U$2-LEN(SOURCE!I2145) &gt;= 0, REPT(" ",SOURCE!$U$2-LEN(SOURCE!I2145)), "")&amp;
      SOURCE!J2145&amp;      IF(SOURCE!$V$2-LEN(SOURCE!J2145) &gt;= 0, REPT(" ",SOURCE!$V$2-LEN(SOURCE!J2145)), "")&amp;
  " | "&amp; SOURCE!K2145&amp;      IF(SOURCE!$X$2-LEN(SOURCE!K2145) &gt;= 0, REPT(" ",SOURCE!$X$2-LEN(SOURCE!K2145)), "")&amp;
      "},"&amp;IF(SOURCE!L2145&lt;&gt;"",""&amp;SOURCE!L2145,"")
 )
)
)</f>
        <v/>
      </c>
    </row>
    <row r="2146" spans="1:1">
      <c r="A2146" s="155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",SOURCE!$R$2-LEN(SOURCE!F2146)+2), "")&amp;"("&amp;
      SUBSTITUTE(TEXT(SOURCE!G2146,"??0"),"  ","")&amp;" &lt;&lt; TAM_MAX_BITS) |"&amp; IF(SOURCE!$S$2-3 &gt;= 0, REPT(" ",SOURCE!$S$2-5+4+1-1-LEN(SUBSTITUTE(SUBSTITUTE(TEXT(SOURCE!H2146,"????0"),"  ","")," ",""))), "")&amp;
      SUBSTITUTE(SUBSTITUTE(TEXT(SOURCE!H2146,"????0"),"  ","")," ","")&amp;","&amp; IF(SOURCE!$T$2-3 &gt;= 0, REPT(" ",SOURCE!$T$2-3-5), "")&amp;
      SOURCE!I2146&amp;" | "&amp; IF(SOURCE!$U$2-LEN(SOURCE!I2146) &gt;= 0, REPT(" ",SOURCE!$U$2-LEN(SOURCE!I2146)), "")&amp;
      SOURCE!J2146&amp;      IF(SOURCE!$V$2-LEN(SOURCE!J2146) &gt;= 0, REPT(" ",SOURCE!$V$2-LEN(SOURCE!J2146)), "")&amp;
  " | "&amp; SOURCE!K2146&amp;      IF(SOURCE!$X$2-LEN(SOURCE!K2146) &gt;= 0, REPT(" ",SOURCE!$X$2-LEN(SOURCE!K2146)), "")&amp;
      "},"&amp;IF(SOURCE!L2146&lt;&gt;"",""&amp;SOURCE!L2146,"")
 )
)
)</f>
        <v/>
      </c>
    </row>
    <row r="2147" spans="1:1">
      <c r="A2147" s="155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",SOURCE!$R$2-LEN(SOURCE!F2147)+2), "")&amp;"("&amp;
      SUBSTITUTE(TEXT(SOURCE!G2147,"??0"),"  ","")&amp;" &lt;&lt; TAM_MAX_BITS) |"&amp; IF(SOURCE!$S$2-3 &gt;= 0, REPT(" ",SOURCE!$S$2-5+4+1-1-LEN(SUBSTITUTE(SUBSTITUTE(TEXT(SOURCE!H2147,"????0"),"  ","")," ",""))), "")&amp;
      SUBSTITUTE(SUBSTITUTE(TEXT(SOURCE!H2147,"????0"),"  ","")," ","")&amp;","&amp; IF(SOURCE!$T$2-3 &gt;= 0, REPT(" ",SOURCE!$T$2-3-5), "")&amp;
      SOURCE!I2147&amp;" | "&amp; IF(SOURCE!$U$2-LEN(SOURCE!I2147) &gt;= 0, REPT(" ",SOURCE!$U$2-LEN(SOURCE!I2147)), "")&amp;
      SOURCE!J2147&amp;      IF(SOURCE!$V$2-LEN(SOURCE!J2147) &gt;= 0, REPT(" ",SOURCE!$V$2-LEN(SOURCE!J2147)), "")&amp;
  " | "&amp; SOURCE!K2147&amp;      IF(SOURCE!$X$2-LEN(SOURCE!K2147) &gt;= 0, REPT(" ",SOURCE!$X$2-LEN(SOURCE!K2147)), "")&amp;
      "},"&amp;IF(SOURCE!L2147&lt;&gt;"",""&amp;SOURCE!L2147,"")
 )
)
)</f>
        <v/>
      </c>
    </row>
    <row r="2148" spans="1:1">
      <c r="A2148" s="155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",SOURCE!$R$2-LEN(SOURCE!F2148)+2), "")&amp;"("&amp;
      SUBSTITUTE(TEXT(SOURCE!G2148,"??0"),"  ","")&amp;" &lt;&lt; TAM_MAX_BITS) |"&amp; IF(SOURCE!$S$2-3 &gt;= 0, REPT(" ",SOURCE!$S$2-5+4+1-1-LEN(SUBSTITUTE(SUBSTITUTE(TEXT(SOURCE!H2148,"????0"),"  ","")," ",""))), "")&amp;
      SUBSTITUTE(SUBSTITUTE(TEXT(SOURCE!H2148,"????0"),"  ","")," ","")&amp;","&amp; IF(SOURCE!$T$2-3 &gt;= 0, REPT(" ",SOURCE!$T$2-3-5), "")&amp;
      SOURCE!I2148&amp;" | "&amp; IF(SOURCE!$U$2-LEN(SOURCE!I2148) &gt;= 0, REPT(" ",SOURCE!$U$2-LEN(SOURCE!I2148)), "")&amp;
      SOURCE!J2148&amp;      IF(SOURCE!$V$2-LEN(SOURCE!J2148) &gt;= 0, REPT(" ",SOURCE!$V$2-LEN(SOURCE!J2148)), "")&amp;
  " | "&amp; SOURCE!K2148&amp;      IF(SOURCE!$X$2-LEN(SOURCE!K2148) &gt;= 0, REPT(" ",SOURCE!$X$2-LEN(SOURCE!K2148)), "")&amp;
      "},"&amp;IF(SOURCE!L2148&lt;&gt;"",""&amp;SOURCE!L2148,"")
 )
)
)</f>
        <v/>
      </c>
    </row>
    <row r="2149" spans="1:1">
      <c r="A2149" s="155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",SOURCE!$R$2-LEN(SOURCE!F2149)+2), "")&amp;"("&amp;
      SUBSTITUTE(TEXT(SOURCE!G2149,"??0"),"  ","")&amp;" &lt;&lt; TAM_MAX_BITS) |"&amp; IF(SOURCE!$S$2-3 &gt;= 0, REPT(" ",SOURCE!$S$2-5+4+1-1-LEN(SUBSTITUTE(SUBSTITUTE(TEXT(SOURCE!H2149,"????0"),"  ","")," ",""))), "")&amp;
      SUBSTITUTE(SUBSTITUTE(TEXT(SOURCE!H2149,"????0"),"  ","")," ","")&amp;","&amp; IF(SOURCE!$T$2-3 &gt;= 0, REPT(" ",SOURCE!$T$2-3-5), "")&amp;
      SOURCE!I2149&amp;" | "&amp; IF(SOURCE!$U$2-LEN(SOURCE!I2149) &gt;= 0, REPT(" ",SOURCE!$U$2-LEN(SOURCE!I2149)), "")&amp;
      SOURCE!J2149&amp;      IF(SOURCE!$V$2-LEN(SOURCE!J2149) &gt;= 0, REPT(" ",SOURCE!$V$2-LEN(SOURCE!J2149)), "")&amp;
  " | "&amp; SOURCE!K2149&amp;      IF(SOURCE!$X$2-LEN(SOURCE!K2149) &gt;= 0, REPT(" ",SOURCE!$X$2-LEN(SOURCE!K2149)), "")&amp;
      "},"&amp;IF(SOURCE!L2149&lt;&gt;"",""&amp;SOURCE!L2149,"")
 )
)
)</f>
        <v/>
      </c>
    </row>
    <row r="2150" spans="1:1">
      <c r="A2150" s="155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",SOURCE!$R$2-LEN(SOURCE!F2150)+2), "")&amp;"("&amp;
      SUBSTITUTE(TEXT(SOURCE!G2150,"??0"),"  ","")&amp;" &lt;&lt; TAM_MAX_BITS) |"&amp; IF(SOURCE!$S$2-3 &gt;= 0, REPT(" ",SOURCE!$S$2-5+4+1-1-LEN(SUBSTITUTE(SUBSTITUTE(TEXT(SOURCE!H2150,"????0"),"  ","")," ",""))), "")&amp;
      SUBSTITUTE(SUBSTITUTE(TEXT(SOURCE!H2150,"????0"),"  ","")," ","")&amp;","&amp; IF(SOURCE!$T$2-3 &gt;= 0, REPT(" ",SOURCE!$T$2-3-5), "")&amp;
      SOURCE!I2150&amp;" | "&amp; IF(SOURCE!$U$2-LEN(SOURCE!I2150) &gt;= 0, REPT(" ",SOURCE!$U$2-LEN(SOURCE!I2150)), "")&amp;
      SOURCE!J2150&amp;      IF(SOURCE!$V$2-LEN(SOURCE!J2150) &gt;= 0, REPT(" ",SOURCE!$V$2-LEN(SOURCE!J2150)), "")&amp;
  " | "&amp; SOURCE!K2150&amp;      IF(SOURCE!$X$2-LEN(SOURCE!K2150) &gt;= 0, REPT(" ",SOURCE!$X$2-LEN(SOURCE!K2150)), "")&amp;
      "},"&amp;IF(SOURCE!L2150&lt;&gt;"",""&amp;SOURCE!L2150,"")
 )
)
)</f>
        <v/>
      </c>
    </row>
    <row r="2151" spans="1:1">
      <c r="A2151" s="155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",SOURCE!$R$2-LEN(SOURCE!F2151)+2), "")&amp;"("&amp;
      SUBSTITUTE(TEXT(SOURCE!G2151,"??0"),"  ","")&amp;" &lt;&lt; TAM_MAX_BITS) |"&amp; IF(SOURCE!$S$2-3 &gt;= 0, REPT(" ",SOURCE!$S$2-5+4+1-1-LEN(SUBSTITUTE(SUBSTITUTE(TEXT(SOURCE!H2151,"????0"),"  ","")," ",""))), "")&amp;
      SUBSTITUTE(SUBSTITUTE(TEXT(SOURCE!H2151,"????0"),"  ","")," ","")&amp;","&amp; IF(SOURCE!$T$2-3 &gt;= 0, REPT(" ",SOURCE!$T$2-3-5), "")&amp;
      SOURCE!I2151&amp;" | "&amp; IF(SOURCE!$U$2-LEN(SOURCE!I2151) &gt;= 0, REPT(" ",SOURCE!$U$2-LEN(SOURCE!I2151)), "")&amp;
      SOURCE!J2151&amp;      IF(SOURCE!$V$2-LEN(SOURCE!J2151) &gt;= 0, REPT(" ",SOURCE!$V$2-LEN(SOURCE!J2151)), "")&amp;
  " | "&amp; SOURCE!K2151&amp;      IF(SOURCE!$X$2-LEN(SOURCE!K2151) &gt;= 0, REPT(" ",SOURCE!$X$2-LEN(SOURCE!K2151)), "")&amp;
      "},"&amp;IF(SOURCE!L2151&lt;&gt;"",""&amp;SOURCE!L2151,"")
 )
)
)</f>
        <v/>
      </c>
    </row>
    <row r="2152" spans="1:1">
      <c r="A2152" s="155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",SOURCE!$R$2-LEN(SOURCE!F2152)+2), "")&amp;"("&amp;
      SUBSTITUTE(TEXT(SOURCE!G2152,"??0"),"  ","")&amp;" &lt;&lt; TAM_MAX_BITS) |"&amp; IF(SOURCE!$S$2-3 &gt;= 0, REPT(" ",SOURCE!$S$2-5+4+1-1-LEN(SUBSTITUTE(SUBSTITUTE(TEXT(SOURCE!H2152,"????0"),"  ","")," ",""))), "")&amp;
      SUBSTITUTE(SUBSTITUTE(TEXT(SOURCE!H2152,"????0"),"  ","")," ","")&amp;","&amp; IF(SOURCE!$T$2-3 &gt;= 0, REPT(" ",SOURCE!$T$2-3-5), "")&amp;
      SOURCE!I2152&amp;" | "&amp; IF(SOURCE!$U$2-LEN(SOURCE!I2152) &gt;= 0, REPT(" ",SOURCE!$U$2-LEN(SOURCE!I2152)), "")&amp;
      SOURCE!J2152&amp;      IF(SOURCE!$V$2-LEN(SOURCE!J2152) &gt;= 0, REPT(" ",SOURCE!$V$2-LEN(SOURCE!J2152)), "")&amp;
  " | "&amp; SOURCE!K2152&amp;      IF(SOURCE!$X$2-LEN(SOURCE!K2152) &gt;= 0, REPT(" ",SOURCE!$X$2-LEN(SOURCE!K2152)), "")&amp;
      "},"&amp;IF(SOURCE!L2152&lt;&gt;"",""&amp;SOURCE!L2152,"")
 )
)
)</f>
        <v/>
      </c>
    </row>
    <row r="2153" spans="1:1">
      <c r="A2153" s="155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",SOURCE!$R$2-LEN(SOURCE!F2153)+2), "")&amp;"("&amp;
      SUBSTITUTE(TEXT(SOURCE!G2153,"??0"),"  ","")&amp;" &lt;&lt; TAM_MAX_BITS) |"&amp; IF(SOURCE!$S$2-3 &gt;= 0, REPT(" ",SOURCE!$S$2-5+4+1-1-LEN(SUBSTITUTE(SUBSTITUTE(TEXT(SOURCE!H2153,"????0"),"  ","")," ",""))), "")&amp;
      SUBSTITUTE(SUBSTITUTE(TEXT(SOURCE!H2153,"????0"),"  ","")," ","")&amp;","&amp; IF(SOURCE!$T$2-3 &gt;= 0, REPT(" ",SOURCE!$T$2-3-5), "")&amp;
      SOURCE!I2153&amp;" | "&amp; IF(SOURCE!$U$2-LEN(SOURCE!I2153) &gt;= 0, REPT(" ",SOURCE!$U$2-LEN(SOURCE!I2153)), "")&amp;
      SOURCE!J2153&amp;      IF(SOURCE!$V$2-LEN(SOURCE!J2153) &gt;= 0, REPT(" ",SOURCE!$V$2-LEN(SOURCE!J2153)), "")&amp;
  " | "&amp; SOURCE!K2153&amp;      IF(SOURCE!$X$2-LEN(SOURCE!K2153) &gt;= 0, REPT(" ",SOURCE!$X$2-LEN(SOURCE!K2153)), "")&amp;
      "},"&amp;IF(SOURCE!L2153&lt;&gt;"",""&amp;SOURCE!L2153,"")
 )
)
)</f>
        <v/>
      </c>
    </row>
    <row r="2154" spans="1:1">
      <c r="A2154" s="155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",SOURCE!$R$2-LEN(SOURCE!F2154)+2), "")&amp;"("&amp;
      SUBSTITUTE(TEXT(SOURCE!G2154,"??0"),"  ","")&amp;" &lt;&lt; TAM_MAX_BITS) |"&amp; IF(SOURCE!$S$2-3 &gt;= 0, REPT(" ",SOURCE!$S$2-5+4+1-1-LEN(SUBSTITUTE(SUBSTITUTE(TEXT(SOURCE!H2154,"????0"),"  ","")," ",""))), "")&amp;
      SUBSTITUTE(SUBSTITUTE(TEXT(SOURCE!H2154,"????0"),"  ","")," ","")&amp;","&amp; IF(SOURCE!$T$2-3 &gt;= 0, REPT(" ",SOURCE!$T$2-3-5), "")&amp;
      SOURCE!I2154&amp;" | "&amp; IF(SOURCE!$U$2-LEN(SOURCE!I2154) &gt;= 0, REPT(" ",SOURCE!$U$2-LEN(SOURCE!I2154)), "")&amp;
      SOURCE!J2154&amp;      IF(SOURCE!$V$2-LEN(SOURCE!J2154) &gt;= 0, REPT(" ",SOURCE!$V$2-LEN(SOURCE!J2154)), "")&amp;
  " | "&amp; SOURCE!K2154&amp;      IF(SOURCE!$X$2-LEN(SOURCE!K2154) &gt;= 0, REPT(" ",SOURCE!$X$2-LEN(SOURCE!K2154)), "")&amp;
      "},"&amp;IF(SOURCE!L2154&lt;&gt;"",""&amp;SOURCE!L2154,"")
 )
)
)</f>
        <v/>
      </c>
    </row>
    <row r="2155" spans="1:1">
      <c r="A2155" s="155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",SOURCE!$R$2-LEN(SOURCE!F2155)+2), "")&amp;"("&amp;
      SUBSTITUTE(TEXT(SOURCE!G2155,"??0"),"  ","")&amp;" &lt;&lt; TAM_MAX_BITS) |"&amp; IF(SOURCE!$S$2-3 &gt;= 0, REPT(" ",SOURCE!$S$2-5+4+1-1-LEN(SUBSTITUTE(SUBSTITUTE(TEXT(SOURCE!H2155,"????0"),"  ","")," ",""))), "")&amp;
      SUBSTITUTE(SUBSTITUTE(TEXT(SOURCE!H2155,"????0"),"  ","")," ","")&amp;","&amp; IF(SOURCE!$T$2-3 &gt;= 0, REPT(" ",SOURCE!$T$2-3-5), "")&amp;
      SOURCE!I2155&amp;" | "&amp; IF(SOURCE!$U$2-LEN(SOURCE!I2155) &gt;= 0, REPT(" ",SOURCE!$U$2-LEN(SOURCE!I2155)), "")&amp;
      SOURCE!J2155&amp;      IF(SOURCE!$V$2-LEN(SOURCE!J2155) &gt;= 0, REPT(" ",SOURCE!$V$2-LEN(SOURCE!J2155)), "")&amp;
  " | "&amp; SOURCE!K2155&amp;      IF(SOURCE!$X$2-LEN(SOURCE!K2155) &gt;= 0, REPT(" ",SOURCE!$X$2-LEN(SOURCE!K2155)), "")&amp;
      "},"&amp;IF(SOURCE!L2155&lt;&gt;"",""&amp;SOURCE!L2155,"")
 )
)
)</f>
        <v/>
      </c>
    </row>
    <row r="2156" spans="1:1">
      <c r="A2156" s="155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",SOURCE!$R$2-LEN(SOURCE!F2156)+2), "")&amp;"("&amp;
      SUBSTITUTE(TEXT(SOURCE!G2156,"??0"),"  ","")&amp;" &lt;&lt; TAM_MAX_BITS) |"&amp; IF(SOURCE!$S$2-3 &gt;= 0, REPT(" ",SOURCE!$S$2-5+4+1-1-LEN(SUBSTITUTE(SUBSTITUTE(TEXT(SOURCE!H2156,"????0"),"  ","")," ",""))), "")&amp;
      SUBSTITUTE(SUBSTITUTE(TEXT(SOURCE!H2156,"????0"),"  ","")," ","")&amp;","&amp; IF(SOURCE!$T$2-3 &gt;= 0, REPT(" ",SOURCE!$T$2-3-5), "")&amp;
      SOURCE!I2156&amp;" | "&amp; IF(SOURCE!$U$2-LEN(SOURCE!I2156) &gt;= 0, REPT(" ",SOURCE!$U$2-LEN(SOURCE!I2156)), "")&amp;
      SOURCE!J2156&amp;      IF(SOURCE!$V$2-LEN(SOURCE!J2156) &gt;= 0, REPT(" ",SOURCE!$V$2-LEN(SOURCE!J2156)), "")&amp;
  " | "&amp; SOURCE!K2156&amp;      IF(SOURCE!$X$2-LEN(SOURCE!K2156) &gt;= 0, REPT(" ",SOURCE!$X$2-LEN(SOURCE!K2156)), "")&amp;
      "},"&amp;IF(SOURCE!L2156&lt;&gt;"",""&amp;SOURCE!L2156,"")
 )
)
)</f>
        <v/>
      </c>
    </row>
    <row r="2157" spans="1:1">
      <c r="A2157" s="155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",SOURCE!$R$2-LEN(SOURCE!F2157)+2), "")&amp;"("&amp;
      SUBSTITUTE(TEXT(SOURCE!G2157,"??0"),"  ","")&amp;" &lt;&lt; TAM_MAX_BITS) |"&amp; IF(SOURCE!$S$2-3 &gt;= 0, REPT(" ",SOURCE!$S$2-5+4+1-1-LEN(SUBSTITUTE(SUBSTITUTE(TEXT(SOURCE!H2157,"????0"),"  ","")," ",""))), "")&amp;
      SUBSTITUTE(SUBSTITUTE(TEXT(SOURCE!H2157,"????0"),"  ","")," ","")&amp;","&amp; IF(SOURCE!$T$2-3 &gt;= 0, REPT(" ",SOURCE!$T$2-3-5), "")&amp;
      SOURCE!I2157&amp;" | "&amp; IF(SOURCE!$U$2-LEN(SOURCE!I2157) &gt;= 0, REPT(" ",SOURCE!$U$2-LEN(SOURCE!I2157)), "")&amp;
      SOURCE!J2157&amp;      IF(SOURCE!$V$2-LEN(SOURCE!J2157) &gt;= 0, REPT(" ",SOURCE!$V$2-LEN(SOURCE!J2157)), "")&amp;
  " | "&amp; SOURCE!K2157&amp;      IF(SOURCE!$X$2-LEN(SOURCE!K2157) &gt;= 0, REPT(" ",SOURCE!$X$2-LEN(SOURCE!K2157)), "")&amp;
      "},"&amp;IF(SOURCE!L2157&lt;&gt;"",""&amp;SOURCE!L2157,"")
 )
)
)</f>
        <v/>
      </c>
    </row>
    <row r="2158" spans="1:1">
      <c r="A2158" s="155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",SOURCE!$R$2-LEN(SOURCE!F2158)+2), "")&amp;"("&amp;
      SUBSTITUTE(TEXT(SOURCE!G2158,"??0"),"  ","")&amp;" &lt;&lt; TAM_MAX_BITS) |"&amp; IF(SOURCE!$S$2-3 &gt;= 0, REPT(" ",SOURCE!$S$2-5+4+1-1-LEN(SUBSTITUTE(SUBSTITUTE(TEXT(SOURCE!H2158,"????0"),"  ","")," ",""))), "")&amp;
      SUBSTITUTE(SUBSTITUTE(TEXT(SOURCE!H2158,"????0"),"  ","")," ","")&amp;","&amp; IF(SOURCE!$T$2-3 &gt;= 0, REPT(" ",SOURCE!$T$2-3-5), "")&amp;
      SOURCE!I2158&amp;" | "&amp; IF(SOURCE!$U$2-LEN(SOURCE!I2158) &gt;= 0, REPT(" ",SOURCE!$U$2-LEN(SOURCE!I2158)), "")&amp;
      SOURCE!J2158&amp;      IF(SOURCE!$V$2-LEN(SOURCE!J2158) &gt;= 0, REPT(" ",SOURCE!$V$2-LEN(SOURCE!J2158)), "")&amp;
  " | "&amp; SOURCE!K2158&amp;      IF(SOURCE!$X$2-LEN(SOURCE!K2158) &gt;= 0, REPT(" ",SOURCE!$X$2-LEN(SOURCE!K2158)), "")&amp;
      "},"&amp;IF(SOURCE!L2158&lt;&gt;"",""&amp;SOURCE!L2158,"")
 )
)
)</f>
        <v/>
      </c>
    </row>
    <row r="2159" spans="1:1">
      <c r="A2159" s="155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",SOURCE!$R$2-LEN(SOURCE!F2159)+2), "")&amp;"("&amp;
      SUBSTITUTE(TEXT(SOURCE!G2159,"??0"),"  ","")&amp;" &lt;&lt; TAM_MAX_BITS) |"&amp; IF(SOURCE!$S$2-3 &gt;= 0, REPT(" ",SOURCE!$S$2-5+4+1-1-LEN(SUBSTITUTE(SUBSTITUTE(TEXT(SOURCE!H2159,"????0"),"  ","")," ",""))), "")&amp;
      SUBSTITUTE(SUBSTITUTE(TEXT(SOURCE!H2159,"????0"),"  ","")," ","")&amp;","&amp; IF(SOURCE!$T$2-3 &gt;= 0, REPT(" ",SOURCE!$T$2-3-5), "")&amp;
      SOURCE!I2159&amp;" | "&amp; IF(SOURCE!$U$2-LEN(SOURCE!I2159) &gt;= 0, REPT(" ",SOURCE!$U$2-LEN(SOURCE!I2159)), "")&amp;
      SOURCE!J2159&amp;      IF(SOURCE!$V$2-LEN(SOURCE!J2159) &gt;= 0, REPT(" ",SOURCE!$V$2-LEN(SOURCE!J2159)), "")&amp;
  " | "&amp; SOURCE!K2159&amp;      IF(SOURCE!$X$2-LEN(SOURCE!K2159) &gt;= 0, REPT(" ",SOURCE!$X$2-LEN(SOURCE!K2159)), "")&amp;
      "},"&amp;IF(SOURCE!L2159&lt;&gt;"",""&amp;SOURCE!L2159,"")
 )
)
)</f>
        <v/>
      </c>
    </row>
    <row r="2160" spans="1:1">
      <c r="A2160" s="155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",SOURCE!$R$2-LEN(SOURCE!F2160)+2), "")&amp;"("&amp;
      SUBSTITUTE(TEXT(SOURCE!G2160,"??0"),"  ","")&amp;" &lt;&lt; TAM_MAX_BITS) |"&amp; IF(SOURCE!$S$2-3 &gt;= 0, REPT(" ",SOURCE!$S$2-5+4+1-1-LEN(SUBSTITUTE(SUBSTITUTE(TEXT(SOURCE!H2160,"????0"),"  ","")," ",""))), "")&amp;
      SUBSTITUTE(SUBSTITUTE(TEXT(SOURCE!H2160,"????0"),"  ","")," ","")&amp;","&amp; IF(SOURCE!$T$2-3 &gt;= 0, REPT(" ",SOURCE!$T$2-3-5), "")&amp;
      SOURCE!I2160&amp;" | "&amp; IF(SOURCE!$U$2-LEN(SOURCE!I2160) &gt;= 0, REPT(" ",SOURCE!$U$2-LEN(SOURCE!I2160)), "")&amp;
      SOURCE!J2160&amp;      IF(SOURCE!$V$2-LEN(SOURCE!J2160) &gt;= 0, REPT(" ",SOURCE!$V$2-LEN(SOURCE!J2160)), "")&amp;
  " | "&amp; SOURCE!K2160&amp;      IF(SOURCE!$X$2-LEN(SOURCE!K2160) &gt;= 0, REPT(" ",SOURCE!$X$2-LEN(SOURCE!K2160)), "")&amp;
      "},"&amp;IF(SOURCE!L2160&lt;&gt;"",""&amp;SOURCE!L2160,"")
 )
)
)</f>
        <v/>
      </c>
    </row>
    <row r="2161" spans="1:1">
      <c r="A2161" s="155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",SOURCE!$R$2-LEN(SOURCE!F2161)+2), "")&amp;"("&amp;
      SUBSTITUTE(TEXT(SOURCE!G2161,"??0"),"  ","")&amp;" &lt;&lt; TAM_MAX_BITS) |"&amp; IF(SOURCE!$S$2-3 &gt;= 0, REPT(" ",SOURCE!$S$2-5+4+1-1-LEN(SUBSTITUTE(SUBSTITUTE(TEXT(SOURCE!H2161,"????0"),"  ","")," ",""))), "")&amp;
      SUBSTITUTE(SUBSTITUTE(TEXT(SOURCE!H2161,"????0"),"  ","")," ","")&amp;","&amp; IF(SOURCE!$T$2-3 &gt;= 0, REPT(" ",SOURCE!$T$2-3-5), "")&amp;
      SOURCE!I2161&amp;" | "&amp; IF(SOURCE!$U$2-LEN(SOURCE!I2161) &gt;= 0, REPT(" ",SOURCE!$U$2-LEN(SOURCE!I2161)), "")&amp;
      SOURCE!J2161&amp;      IF(SOURCE!$V$2-LEN(SOURCE!J2161) &gt;= 0, REPT(" ",SOURCE!$V$2-LEN(SOURCE!J2161)), "")&amp;
  " | "&amp; SOURCE!K2161&amp;      IF(SOURCE!$X$2-LEN(SOURCE!K2161) &gt;= 0, REPT(" ",SOURCE!$X$2-LEN(SOURCE!K2161)), "")&amp;
      "},"&amp;IF(SOURCE!L2161&lt;&gt;"",""&amp;SOURCE!L2161,"")
 )
)
)</f>
        <v/>
      </c>
    </row>
    <row r="2162" spans="1:1">
      <c r="A2162" s="155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",SOURCE!$R$2-LEN(SOURCE!F2162)+2), "")&amp;"("&amp;
      SUBSTITUTE(TEXT(SOURCE!G2162,"??0"),"  ","")&amp;" &lt;&lt; TAM_MAX_BITS) |"&amp; IF(SOURCE!$S$2-3 &gt;= 0, REPT(" ",SOURCE!$S$2-5+4+1-1-LEN(SUBSTITUTE(SUBSTITUTE(TEXT(SOURCE!H2162,"????0"),"  ","")," ",""))), "")&amp;
      SUBSTITUTE(SUBSTITUTE(TEXT(SOURCE!H2162,"????0"),"  ","")," ","")&amp;","&amp; IF(SOURCE!$T$2-3 &gt;= 0, REPT(" ",SOURCE!$T$2-3-5), "")&amp;
      SOURCE!I2162&amp;" | "&amp; IF(SOURCE!$U$2-LEN(SOURCE!I2162) &gt;= 0, REPT(" ",SOURCE!$U$2-LEN(SOURCE!I2162)), "")&amp;
      SOURCE!J2162&amp;      IF(SOURCE!$V$2-LEN(SOURCE!J2162) &gt;= 0, REPT(" ",SOURCE!$V$2-LEN(SOURCE!J2162)), "")&amp;
  " | "&amp; SOURCE!K2162&amp;      IF(SOURCE!$X$2-LEN(SOURCE!K2162) &gt;= 0, REPT(" ",SOURCE!$X$2-LEN(SOURCE!K2162)), "")&amp;
      "},"&amp;IF(SOURCE!L2162&lt;&gt;"",""&amp;SOURCE!L2162,"")
 )
)
)</f>
        <v/>
      </c>
    </row>
    <row r="2163" spans="1:1">
      <c r="A2163" s="155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",SOURCE!$R$2-LEN(SOURCE!F2163)+2), "")&amp;"("&amp;
      SUBSTITUTE(TEXT(SOURCE!G2163,"??0"),"  ","")&amp;" &lt;&lt; TAM_MAX_BITS) |"&amp; IF(SOURCE!$S$2-3 &gt;= 0, REPT(" ",SOURCE!$S$2-5+4+1-1-LEN(SUBSTITUTE(SUBSTITUTE(TEXT(SOURCE!H2163,"????0"),"  ","")," ",""))), "")&amp;
      SUBSTITUTE(SUBSTITUTE(TEXT(SOURCE!H2163,"????0"),"  ","")," ","")&amp;","&amp; IF(SOURCE!$T$2-3 &gt;= 0, REPT(" ",SOURCE!$T$2-3-5), "")&amp;
      SOURCE!I2163&amp;" | "&amp; IF(SOURCE!$U$2-LEN(SOURCE!I2163) &gt;= 0, REPT(" ",SOURCE!$U$2-LEN(SOURCE!I2163)), "")&amp;
      SOURCE!J2163&amp;      IF(SOURCE!$V$2-LEN(SOURCE!J2163) &gt;= 0, REPT(" ",SOURCE!$V$2-LEN(SOURCE!J2163)), "")&amp;
  " | "&amp; SOURCE!K2163&amp;      IF(SOURCE!$X$2-LEN(SOURCE!K2163) &gt;= 0, REPT(" ",SOURCE!$X$2-LEN(SOURCE!K2163)), "")&amp;
      "},"&amp;IF(SOURCE!L2163&lt;&gt;"",""&amp;SOURCE!L2163,"")
 )
)
)</f>
        <v/>
      </c>
    </row>
    <row r="2164" spans="1:1">
      <c r="A2164" s="155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",SOURCE!$R$2-LEN(SOURCE!F2164)+2), "")&amp;"("&amp;
      SUBSTITUTE(TEXT(SOURCE!G2164,"??0"),"  ","")&amp;" &lt;&lt; TAM_MAX_BITS) |"&amp; IF(SOURCE!$S$2-3 &gt;= 0, REPT(" ",SOURCE!$S$2-5+4+1-1-LEN(SUBSTITUTE(SUBSTITUTE(TEXT(SOURCE!H2164,"????0"),"  ","")," ",""))), "")&amp;
      SUBSTITUTE(SUBSTITUTE(TEXT(SOURCE!H2164,"????0"),"  ","")," ","")&amp;","&amp; IF(SOURCE!$T$2-3 &gt;= 0, REPT(" ",SOURCE!$T$2-3-5), "")&amp;
      SOURCE!I2164&amp;" | "&amp; IF(SOURCE!$U$2-LEN(SOURCE!I2164) &gt;= 0, REPT(" ",SOURCE!$U$2-LEN(SOURCE!I2164)), "")&amp;
      SOURCE!J2164&amp;      IF(SOURCE!$V$2-LEN(SOURCE!J2164) &gt;= 0, REPT(" ",SOURCE!$V$2-LEN(SOURCE!J2164)), "")&amp;
  " | "&amp; SOURCE!K2164&amp;      IF(SOURCE!$X$2-LEN(SOURCE!K2164) &gt;= 0, REPT(" ",SOURCE!$X$2-LEN(SOURCE!K2164)), "")&amp;
      "},"&amp;IF(SOURCE!L2164&lt;&gt;"",""&amp;SOURCE!L2164,"")
 )
)
)</f>
        <v/>
      </c>
    </row>
    <row r="2165" spans="1:1">
      <c r="A2165" s="155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",SOURCE!$R$2-LEN(SOURCE!F2165)+2), "")&amp;"("&amp;
      SUBSTITUTE(TEXT(SOURCE!G2165,"??0"),"  ","")&amp;" &lt;&lt; TAM_MAX_BITS) |"&amp; IF(SOURCE!$S$2-3 &gt;= 0, REPT(" ",SOURCE!$S$2-5+4+1-1-LEN(SUBSTITUTE(SUBSTITUTE(TEXT(SOURCE!H2165,"????0"),"  ","")," ",""))), "")&amp;
      SUBSTITUTE(SUBSTITUTE(TEXT(SOURCE!H2165,"????0"),"  ","")," ","")&amp;","&amp; IF(SOURCE!$T$2-3 &gt;= 0, REPT(" ",SOURCE!$T$2-3-5), "")&amp;
      SOURCE!I2165&amp;" | "&amp; IF(SOURCE!$U$2-LEN(SOURCE!I2165) &gt;= 0, REPT(" ",SOURCE!$U$2-LEN(SOURCE!I2165)), "")&amp;
      SOURCE!J2165&amp;      IF(SOURCE!$V$2-LEN(SOURCE!J2165) &gt;= 0, REPT(" ",SOURCE!$V$2-LEN(SOURCE!J2165)), "")&amp;
  " | "&amp; SOURCE!K2165&amp;      IF(SOURCE!$X$2-LEN(SOURCE!K2165) &gt;= 0, REPT(" ",SOURCE!$X$2-LEN(SOURCE!K2165)), "")&amp;
      "},"&amp;IF(SOURCE!L2165&lt;&gt;"",""&amp;SOURCE!L2165,"")
 )
)
)</f>
        <v/>
      </c>
    </row>
    <row r="2166" spans="1:1">
      <c r="A2166" s="155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",SOURCE!$R$2-LEN(SOURCE!F2166)+2), "")&amp;"("&amp;
      SUBSTITUTE(TEXT(SOURCE!G2166,"??0"),"  ","")&amp;" &lt;&lt; TAM_MAX_BITS) |"&amp; IF(SOURCE!$S$2-3 &gt;= 0, REPT(" ",SOURCE!$S$2-5+4+1-1-LEN(SUBSTITUTE(SUBSTITUTE(TEXT(SOURCE!H2166,"????0"),"  ","")," ",""))), "")&amp;
      SUBSTITUTE(SUBSTITUTE(TEXT(SOURCE!H2166,"????0"),"  ","")," ","")&amp;","&amp; IF(SOURCE!$T$2-3 &gt;= 0, REPT(" ",SOURCE!$T$2-3-5), "")&amp;
      SOURCE!I2166&amp;" | "&amp; IF(SOURCE!$U$2-LEN(SOURCE!I2166) &gt;= 0, REPT(" ",SOURCE!$U$2-LEN(SOURCE!I2166)), "")&amp;
      SOURCE!J2166&amp;      IF(SOURCE!$V$2-LEN(SOURCE!J2166) &gt;= 0, REPT(" ",SOURCE!$V$2-LEN(SOURCE!J2166)), "")&amp;
  " | "&amp; SOURCE!K2166&amp;      IF(SOURCE!$X$2-LEN(SOURCE!K2166) &gt;= 0, REPT(" ",SOURCE!$X$2-LEN(SOURCE!K2166)), "")&amp;
      "},"&amp;IF(SOURCE!L2166&lt;&gt;"",""&amp;SOURCE!L2166,"")
 )
)
)</f>
        <v/>
      </c>
    </row>
    <row r="2167" spans="1:1">
      <c r="A2167" s="155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",SOURCE!$R$2-LEN(SOURCE!F2167)+2), "")&amp;"("&amp;
      SUBSTITUTE(TEXT(SOURCE!G2167,"??0"),"  ","")&amp;" &lt;&lt; TAM_MAX_BITS) |"&amp; IF(SOURCE!$S$2-3 &gt;= 0, REPT(" ",SOURCE!$S$2-5+4+1-1-LEN(SUBSTITUTE(SUBSTITUTE(TEXT(SOURCE!H2167,"????0"),"  ","")," ",""))), "")&amp;
      SUBSTITUTE(SUBSTITUTE(TEXT(SOURCE!H2167,"????0"),"  ","")," ","")&amp;","&amp; IF(SOURCE!$T$2-3 &gt;= 0, REPT(" ",SOURCE!$T$2-3-5), "")&amp;
      SOURCE!I2167&amp;" | "&amp; IF(SOURCE!$U$2-LEN(SOURCE!I2167) &gt;= 0, REPT(" ",SOURCE!$U$2-LEN(SOURCE!I2167)), "")&amp;
      SOURCE!J2167&amp;      IF(SOURCE!$V$2-LEN(SOURCE!J2167) &gt;= 0, REPT(" ",SOURCE!$V$2-LEN(SOURCE!J2167)), "")&amp;
  " | "&amp; SOURCE!K2167&amp;      IF(SOURCE!$X$2-LEN(SOURCE!K2167) &gt;= 0, REPT(" ",SOURCE!$X$2-LEN(SOURCE!K2167)), "")&amp;
      "},"&amp;IF(SOURCE!L2167&lt;&gt;"",""&amp;SOURCE!L2167,"")
 )
)
)</f>
        <v/>
      </c>
    </row>
    <row r="2168" spans="1:1">
      <c r="A2168" s="155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",SOURCE!$R$2-LEN(SOURCE!F2168)+2), "")&amp;"("&amp;
      SUBSTITUTE(TEXT(SOURCE!G2168,"??0"),"  ","")&amp;" &lt;&lt; TAM_MAX_BITS) |"&amp; IF(SOURCE!$S$2-3 &gt;= 0, REPT(" ",SOURCE!$S$2-5+4+1-1-LEN(SUBSTITUTE(SUBSTITUTE(TEXT(SOURCE!H2168,"????0"),"  ","")," ",""))), "")&amp;
      SUBSTITUTE(SUBSTITUTE(TEXT(SOURCE!H2168,"????0"),"  ","")," ","")&amp;","&amp; IF(SOURCE!$T$2-3 &gt;= 0, REPT(" ",SOURCE!$T$2-3-5), "")&amp;
      SOURCE!I2168&amp;" | "&amp; IF(SOURCE!$U$2-LEN(SOURCE!I2168) &gt;= 0, REPT(" ",SOURCE!$U$2-LEN(SOURCE!I2168)), "")&amp;
      SOURCE!J2168&amp;      IF(SOURCE!$V$2-LEN(SOURCE!J2168) &gt;= 0, REPT(" ",SOURCE!$V$2-LEN(SOURCE!J2168)), "")&amp;
  " | "&amp; SOURCE!K2168&amp;      IF(SOURCE!$X$2-LEN(SOURCE!K2168) &gt;= 0, REPT(" ",SOURCE!$X$2-LEN(SOURCE!K2168)), "")&amp;
      "},"&amp;IF(SOURCE!L2168&lt;&gt;"",""&amp;SOURCE!L2168,"")
 )
)
)</f>
        <v/>
      </c>
    </row>
    <row r="2169" spans="1:1">
      <c r="A2169" s="155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",SOURCE!$R$2-LEN(SOURCE!F2169)+2), "")&amp;"("&amp;
      SUBSTITUTE(TEXT(SOURCE!G2169,"??0"),"  ","")&amp;" &lt;&lt; TAM_MAX_BITS) |"&amp; IF(SOURCE!$S$2-3 &gt;= 0, REPT(" ",SOURCE!$S$2-5+4+1-1-LEN(SUBSTITUTE(SUBSTITUTE(TEXT(SOURCE!H2169,"????0"),"  ","")," ",""))), "")&amp;
      SUBSTITUTE(SUBSTITUTE(TEXT(SOURCE!H2169,"????0"),"  ","")," ","")&amp;","&amp; IF(SOURCE!$T$2-3 &gt;= 0, REPT(" ",SOURCE!$T$2-3-5), "")&amp;
      SOURCE!I2169&amp;" | "&amp; IF(SOURCE!$U$2-LEN(SOURCE!I2169) &gt;= 0, REPT(" ",SOURCE!$U$2-LEN(SOURCE!I2169)), "")&amp;
      SOURCE!J2169&amp;      IF(SOURCE!$V$2-LEN(SOURCE!J2169) &gt;= 0, REPT(" ",SOURCE!$V$2-LEN(SOURCE!J2169)), "")&amp;
  " | "&amp; SOURCE!K2169&amp;      IF(SOURCE!$X$2-LEN(SOURCE!K2169) &gt;= 0, REPT(" ",SOURCE!$X$2-LEN(SOURCE!K2169)), "")&amp;
      "},"&amp;IF(SOURCE!L2169&lt;&gt;"",""&amp;SOURCE!L2169,"")
 )
)
)</f>
        <v/>
      </c>
    </row>
    <row r="2170" spans="1:1">
      <c r="A2170" s="155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",SOURCE!$R$2-LEN(SOURCE!F2170)+2), "")&amp;"("&amp;
      SUBSTITUTE(TEXT(SOURCE!G2170,"??0"),"  ","")&amp;" &lt;&lt; TAM_MAX_BITS) |"&amp; IF(SOURCE!$S$2-3 &gt;= 0, REPT(" ",SOURCE!$S$2-5+4+1-1-LEN(SUBSTITUTE(SUBSTITUTE(TEXT(SOURCE!H2170,"????0"),"  ","")," ",""))), "")&amp;
      SUBSTITUTE(SUBSTITUTE(TEXT(SOURCE!H2170,"????0"),"  ","")," ","")&amp;","&amp; IF(SOURCE!$T$2-3 &gt;= 0, REPT(" ",SOURCE!$T$2-3-5), "")&amp;
      SOURCE!I2170&amp;" | "&amp; IF(SOURCE!$U$2-LEN(SOURCE!I2170) &gt;= 0, REPT(" ",SOURCE!$U$2-LEN(SOURCE!I2170)), "")&amp;
      SOURCE!J2170&amp;      IF(SOURCE!$V$2-LEN(SOURCE!J2170) &gt;= 0, REPT(" ",SOURCE!$V$2-LEN(SOURCE!J2170)), "")&amp;
  " | "&amp; SOURCE!K2170&amp;      IF(SOURCE!$X$2-LEN(SOURCE!K2170) &gt;= 0, REPT(" ",SOURCE!$X$2-LEN(SOURCE!K2170)), "")&amp;
      "},"&amp;IF(SOURCE!L2170&lt;&gt;"",""&amp;SOURCE!L2170,"")
 )
)
)</f>
        <v/>
      </c>
    </row>
    <row r="2171" spans="1:1">
      <c r="A2171" s="155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",SOURCE!$R$2-LEN(SOURCE!F2171)+2), "")&amp;"("&amp;
      SUBSTITUTE(TEXT(SOURCE!G2171,"??0"),"  ","")&amp;" &lt;&lt; TAM_MAX_BITS) |"&amp; IF(SOURCE!$S$2-3 &gt;= 0, REPT(" ",SOURCE!$S$2-5+4+1-1-LEN(SUBSTITUTE(SUBSTITUTE(TEXT(SOURCE!H2171,"????0"),"  ","")," ",""))), "")&amp;
      SUBSTITUTE(SUBSTITUTE(TEXT(SOURCE!H2171,"????0"),"  ","")," ","")&amp;","&amp; IF(SOURCE!$T$2-3 &gt;= 0, REPT(" ",SOURCE!$T$2-3-5), "")&amp;
      SOURCE!I2171&amp;" | "&amp; IF(SOURCE!$U$2-LEN(SOURCE!I2171) &gt;= 0, REPT(" ",SOURCE!$U$2-LEN(SOURCE!I2171)), "")&amp;
      SOURCE!J2171&amp;      IF(SOURCE!$V$2-LEN(SOURCE!J2171) &gt;= 0, REPT(" ",SOURCE!$V$2-LEN(SOURCE!J2171)), "")&amp;
  " | "&amp; SOURCE!K2171&amp;      IF(SOURCE!$X$2-LEN(SOURCE!K2171) &gt;= 0, REPT(" ",SOURCE!$X$2-LEN(SOURCE!K2171)), "")&amp;
      "},"&amp;IF(SOURCE!L2171&lt;&gt;"",""&amp;SOURCE!L2171,"")
 )
)
)</f>
        <v/>
      </c>
    </row>
    <row r="2172" spans="1:1">
      <c r="A2172" s="155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",SOURCE!$R$2-LEN(SOURCE!F2172)+2), "")&amp;"("&amp;
      SUBSTITUTE(TEXT(SOURCE!G2172,"??0"),"  ","")&amp;" &lt;&lt; TAM_MAX_BITS) |"&amp; IF(SOURCE!$S$2-3 &gt;= 0, REPT(" ",SOURCE!$S$2-5+4+1-1-LEN(SUBSTITUTE(SUBSTITUTE(TEXT(SOURCE!H2172,"????0"),"  ","")," ",""))), "")&amp;
      SUBSTITUTE(SUBSTITUTE(TEXT(SOURCE!H2172,"????0"),"  ","")," ","")&amp;","&amp; IF(SOURCE!$T$2-3 &gt;= 0, REPT(" ",SOURCE!$T$2-3-5), "")&amp;
      SOURCE!I2172&amp;" | "&amp; IF(SOURCE!$U$2-LEN(SOURCE!I2172) &gt;= 0, REPT(" ",SOURCE!$U$2-LEN(SOURCE!I2172)), "")&amp;
      SOURCE!J2172&amp;      IF(SOURCE!$V$2-LEN(SOURCE!J2172) &gt;= 0, REPT(" ",SOURCE!$V$2-LEN(SOURCE!J2172)), "")&amp;
  " | "&amp; SOURCE!K2172&amp;      IF(SOURCE!$X$2-LEN(SOURCE!K2172) &gt;= 0, REPT(" ",SOURCE!$X$2-LEN(SOURCE!K2172)), "")&amp;
      "},"&amp;IF(SOURCE!L2172&lt;&gt;"",""&amp;SOURCE!L2172,"")
 )
)
)</f>
        <v/>
      </c>
    </row>
    <row r="2173" spans="1:1">
      <c r="A2173" s="155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",SOURCE!$R$2-LEN(SOURCE!F2173)+2), "")&amp;"("&amp;
      SUBSTITUTE(TEXT(SOURCE!G2173,"??0"),"  ","")&amp;" &lt;&lt; TAM_MAX_BITS) |"&amp; IF(SOURCE!$S$2-3 &gt;= 0, REPT(" ",SOURCE!$S$2-5+4+1-1-LEN(SUBSTITUTE(SUBSTITUTE(TEXT(SOURCE!H2173,"????0"),"  ","")," ",""))), "")&amp;
      SUBSTITUTE(SUBSTITUTE(TEXT(SOURCE!H2173,"????0"),"  ","")," ","")&amp;","&amp; IF(SOURCE!$T$2-3 &gt;= 0, REPT(" ",SOURCE!$T$2-3-5), "")&amp;
      SOURCE!I2173&amp;" | "&amp; IF(SOURCE!$U$2-LEN(SOURCE!I2173) &gt;= 0, REPT(" ",SOURCE!$U$2-LEN(SOURCE!I2173)), "")&amp;
      SOURCE!J2173&amp;      IF(SOURCE!$V$2-LEN(SOURCE!J2173) &gt;= 0, REPT(" ",SOURCE!$V$2-LEN(SOURCE!J2173)), "")&amp;
  " | "&amp; SOURCE!K2173&amp;      IF(SOURCE!$X$2-LEN(SOURCE!K2173) &gt;= 0, REPT(" ",SOURCE!$X$2-LEN(SOURCE!K2173)), "")&amp;
      "},"&amp;IF(SOURCE!L2173&lt;&gt;"",""&amp;SOURCE!L2173,"")
 )
)
)</f>
        <v/>
      </c>
    </row>
    <row r="2174" spans="1:1">
      <c r="A2174" s="155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",SOURCE!$R$2-LEN(SOURCE!F2174)+2), "")&amp;"("&amp;
      SUBSTITUTE(TEXT(SOURCE!G2174,"??0"),"  ","")&amp;" &lt;&lt; TAM_MAX_BITS) |"&amp; IF(SOURCE!$S$2-3 &gt;= 0, REPT(" ",SOURCE!$S$2-5+4+1-1-LEN(SUBSTITUTE(SUBSTITUTE(TEXT(SOURCE!H2174,"????0"),"  ","")," ",""))), "")&amp;
      SUBSTITUTE(SUBSTITUTE(TEXT(SOURCE!H2174,"????0"),"  ","")," ","")&amp;","&amp; IF(SOURCE!$T$2-3 &gt;= 0, REPT(" ",SOURCE!$T$2-3-5), "")&amp;
      SOURCE!I2174&amp;" | "&amp; IF(SOURCE!$U$2-LEN(SOURCE!I2174) &gt;= 0, REPT(" ",SOURCE!$U$2-LEN(SOURCE!I2174)), "")&amp;
      SOURCE!J2174&amp;      IF(SOURCE!$V$2-LEN(SOURCE!J2174) &gt;= 0, REPT(" ",SOURCE!$V$2-LEN(SOURCE!J2174)), "")&amp;
  " | "&amp; SOURCE!K2174&amp;      IF(SOURCE!$X$2-LEN(SOURCE!K2174) &gt;= 0, REPT(" ",SOURCE!$X$2-LEN(SOURCE!K2174)), "")&amp;
      "},"&amp;IF(SOURCE!L2174&lt;&gt;"",""&amp;SOURCE!L2174,"")
 )
)
)</f>
        <v/>
      </c>
    </row>
    <row r="2175" spans="1:1">
      <c r="A2175" s="155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",SOURCE!$R$2-LEN(SOURCE!F2175)+2), "")&amp;"("&amp;
      SUBSTITUTE(TEXT(SOURCE!G2175,"??0"),"  ","")&amp;" &lt;&lt; TAM_MAX_BITS) |"&amp; IF(SOURCE!$S$2-3 &gt;= 0, REPT(" ",SOURCE!$S$2-5+4+1-1-LEN(SUBSTITUTE(SUBSTITUTE(TEXT(SOURCE!H2175,"????0"),"  ","")," ",""))), "")&amp;
      SUBSTITUTE(SUBSTITUTE(TEXT(SOURCE!H2175,"????0"),"  ","")," ","")&amp;","&amp; IF(SOURCE!$T$2-3 &gt;= 0, REPT(" ",SOURCE!$T$2-3-5), "")&amp;
      SOURCE!I2175&amp;" | "&amp; IF(SOURCE!$U$2-LEN(SOURCE!I2175) &gt;= 0, REPT(" ",SOURCE!$U$2-LEN(SOURCE!I2175)), "")&amp;
      SOURCE!J2175&amp;      IF(SOURCE!$V$2-LEN(SOURCE!J2175) &gt;= 0, REPT(" ",SOURCE!$V$2-LEN(SOURCE!J2175)), "")&amp;
  " | "&amp; SOURCE!K2175&amp;      IF(SOURCE!$X$2-LEN(SOURCE!K2175) &gt;= 0, REPT(" ",SOURCE!$X$2-LEN(SOURCE!K2175)), "")&amp;
      "},"&amp;IF(SOURCE!L2175&lt;&gt;"",""&amp;SOURCE!L2175,"")
 )
)
)</f>
        <v/>
      </c>
    </row>
    <row r="2176" spans="1:1">
      <c r="A2176" s="155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",SOURCE!$R$2-LEN(SOURCE!F2176)+2), "")&amp;"("&amp;
      SUBSTITUTE(TEXT(SOURCE!G2176,"??0"),"  ","")&amp;" &lt;&lt; TAM_MAX_BITS) |"&amp; IF(SOURCE!$S$2-3 &gt;= 0, REPT(" ",SOURCE!$S$2-5+4+1-1-LEN(SUBSTITUTE(SUBSTITUTE(TEXT(SOURCE!H2176,"????0"),"  ","")," ",""))), "")&amp;
      SUBSTITUTE(SUBSTITUTE(TEXT(SOURCE!H2176,"????0"),"  ","")," ","")&amp;","&amp; IF(SOURCE!$T$2-3 &gt;= 0, REPT(" ",SOURCE!$T$2-3-5), "")&amp;
      SOURCE!I2176&amp;" | "&amp; IF(SOURCE!$U$2-LEN(SOURCE!I2176) &gt;= 0, REPT(" ",SOURCE!$U$2-LEN(SOURCE!I2176)), "")&amp;
      SOURCE!J2176&amp;      IF(SOURCE!$V$2-LEN(SOURCE!J2176) &gt;= 0, REPT(" ",SOURCE!$V$2-LEN(SOURCE!J2176)), "")&amp;
  " | "&amp; SOURCE!K2176&amp;      IF(SOURCE!$X$2-LEN(SOURCE!K2176) &gt;= 0, REPT(" ",SOURCE!$X$2-LEN(SOURCE!K2176)), "")&amp;
      "},"&amp;IF(SOURCE!L2176&lt;&gt;"",""&amp;SOURCE!L2176,"")
 )
)
)</f>
        <v/>
      </c>
    </row>
    <row r="2177" spans="1:1">
      <c r="A2177" s="155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",SOURCE!$R$2-LEN(SOURCE!F2177)+2), "")&amp;"("&amp;
      SUBSTITUTE(TEXT(SOURCE!G2177,"??0"),"  ","")&amp;" &lt;&lt; TAM_MAX_BITS) |"&amp; IF(SOURCE!$S$2-3 &gt;= 0, REPT(" ",SOURCE!$S$2-5+4+1-1-LEN(SUBSTITUTE(SUBSTITUTE(TEXT(SOURCE!H2177,"????0"),"  ","")," ",""))), "")&amp;
      SUBSTITUTE(SUBSTITUTE(TEXT(SOURCE!H2177,"????0"),"  ","")," ","")&amp;","&amp; IF(SOURCE!$T$2-3 &gt;= 0, REPT(" ",SOURCE!$T$2-3-5), "")&amp;
      SOURCE!I2177&amp;" | "&amp; IF(SOURCE!$U$2-LEN(SOURCE!I2177) &gt;= 0, REPT(" ",SOURCE!$U$2-LEN(SOURCE!I2177)), "")&amp;
      SOURCE!J2177&amp;      IF(SOURCE!$V$2-LEN(SOURCE!J2177) &gt;= 0, REPT(" ",SOURCE!$V$2-LEN(SOURCE!J2177)), "")&amp;
  " | "&amp; SOURCE!K2177&amp;      IF(SOURCE!$X$2-LEN(SOURCE!K2177) &gt;= 0, REPT(" ",SOURCE!$X$2-LEN(SOURCE!K2177)), "")&amp;
      "},"&amp;IF(SOURCE!L2177&lt;&gt;"",""&amp;SOURCE!L2177,"")
 )
)
)</f>
        <v/>
      </c>
    </row>
    <row r="2178" spans="1:1">
      <c r="A2178" s="155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",SOURCE!$R$2-LEN(SOURCE!F2178)+2), "")&amp;"("&amp;
      SUBSTITUTE(TEXT(SOURCE!G2178,"??0"),"  ","")&amp;" &lt;&lt; TAM_MAX_BITS) |"&amp; IF(SOURCE!$S$2-3 &gt;= 0, REPT(" ",SOURCE!$S$2-5+4+1-1-LEN(SUBSTITUTE(SUBSTITUTE(TEXT(SOURCE!H2178,"????0"),"  ","")," ",""))), "")&amp;
      SUBSTITUTE(SUBSTITUTE(TEXT(SOURCE!H2178,"????0"),"  ","")," ","")&amp;","&amp; IF(SOURCE!$T$2-3 &gt;= 0, REPT(" ",SOURCE!$T$2-3-5), "")&amp;
      SOURCE!I2178&amp;" | "&amp; IF(SOURCE!$U$2-LEN(SOURCE!I2178) &gt;= 0, REPT(" ",SOURCE!$U$2-LEN(SOURCE!I2178)), "")&amp;
      SOURCE!J2178&amp;      IF(SOURCE!$V$2-LEN(SOURCE!J2178) &gt;= 0, REPT(" ",SOURCE!$V$2-LEN(SOURCE!J2178)), "")&amp;
  " | "&amp; SOURCE!K2178&amp;      IF(SOURCE!$X$2-LEN(SOURCE!K2178) &gt;= 0, REPT(" ",SOURCE!$X$2-LEN(SOURCE!K2178)), "")&amp;
      "},"&amp;IF(SOURCE!L2178&lt;&gt;"",""&amp;SOURCE!L2178,"")
 )
)
)</f>
        <v/>
      </c>
    </row>
    <row r="2179" spans="1:1">
      <c r="A2179" s="155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",SOURCE!$R$2-LEN(SOURCE!F2179)+2), "")&amp;"("&amp;
      SUBSTITUTE(TEXT(SOURCE!G2179,"??0"),"  ","")&amp;" &lt;&lt; TAM_MAX_BITS) |"&amp; IF(SOURCE!$S$2-3 &gt;= 0, REPT(" ",SOURCE!$S$2-5+4+1-1-LEN(SUBSTITUTE(SUBSTITUTE(TEXT(SOURCE!H2179,"????0"),"  ","")," ",""))), "")&amp;
      SUBSTITUTE(SUBSTITUTE(TEXT(SOURCE!H2179,"????0"),"  ","")," ","")&amp;","&amp; IF(SOURCE!$T$2-3 &gt;= 0, REPT(" ",SOURCE!$T$2-3-5), "")&amp;
      SOURCE!I2179&amp;" | "&amp; IF(SOURCE!$U$2-LEN(SOURCE!I2179) &gt;= 0, REPT(" ",SOURCE!$U$2-LEN(SOURCE!I2179)), "")&amp;
      SOURCE!J2179&amp;      IF(SOURCE!$V$2-LEN(SOURCE!J2179) &gt;= 0, REPT(" ",SOURCE!$V$2-LEN(SOURCE!J2179)), "")&amp;
  " | "&amp; SOURCE!K2179&amp;      IF(SOURCE!$X$2-LEN(SOURCE!K2179) &gt;= 0, REPT(" ",SOURCE!$X$2-LEN(SOURCE!K2179)), "")&amp;
      "},"&amp;IF(SOURCE!L2179&lt;&gt;"",""&amp;SOURCE!L2179,"")
 )
)
)</f>
        <v/>
      </c>
    </row>
    <row r="2180" spans="1:1">
      <c r="A2180" s="155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",SOURCE!$R$2-LEN(SOURCE!F2180)+2), "")&amp;"("&amp;
      SUBSTITUTE(TEXT(SOURCE!G2180,"??0"),"  ","")&amp;" &lt;&lt; TAM_MAX_BITS) |"&amp; IF(SOURCE!$S$2-3 &gt;= 0, REPT(" ",SOURCE!$S$2-5+4+1-1-LEN(SUBSTITUTE(SUBSTITUTE(TEXT(SOURCE!H2180,"????0"),"  ","")," ",""))), "")&amp;
      SUBSTITUTE(SUBSTITUTE(TEXT(SOURCE!H2180,"????0"),"  ","")," ","")&amp;","&amp; IF(SOURCE!$T$2-3 &gt;= 0, REPT(" ",SOURCE!$T$2-3-5), "")&amp;
      SOURCE!I2180&amp;" | "&amp; IF(SOURCE!$U$2-LEN(SOURCE!I2180) &gt;= 0, REPT(" ",SOURCE!$U$2-LEN(SOURCE!I2180)), "")&amp;
      SOURCE!J2180&amp;      IF(SOURCE!$V$2-LEN(SOURCE!J2180) &gt;= 0, REPT(" ",SOURCE!$V$2-LEN(SOURCE!J2180)), "")&amp;
  " | "&amp; SOURCE!K2180&amp;      IF(SOURCE!$X$2-LEN(SOURCE!K2180) &gt;= 0, REPT(" ",SOURCE!$X$2-LEN(SOURCE!K2180)), "")&amp;
      "},"&amp;IF(SOURCE!L2180&lt;&gt;"",""&amp;SOURCE!L2180,"")
 )
)
)</f>
        <v/>
      </c>
    </row>
    <row r="2181" spans="1:1">
      <c r="A2181" s="155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",SOURCE!$R$2-LEN(SOURCE!F2181)+2), "")&amp;"("&amp;
      SUBSTITUTE(TEXT(SOURCE!G2181,"??0"),"  ","")&amp;" &lt;&lt; TAM_MAX_BITS) |"&amp; IF(SOURCE!$S$2-3 &gt;= 0, REPT(" ",SOURCE!$S$2-5+4+1-1-LEN(SUBSTITUTE(SUBSTITUTE(TEXT(SOURCE!H2181,"????0"),"  ","")," ",""))), "")&amp;
      SUBSTITUTE(SUBSTITUTE(TEXT(SOURCE!H2181,"????0"),"  ","")," ","")&amp;","&amp; IF(SOURCE!$T$2-3 &gt;= 0, REPT(" ",SOURCE!$T$2-3-5), "")&amp;
      SOURCE!I2181&amp;" | "&amp; IF(SOURCE!$U$2-LEN(SOURCE!I2181) &gt;= 0, REPT(" ",SOURCE!$U$2-LEN(SOURCE!I2181)), "")&amp;
      SOURCE!J2181&amp;      IF(SOURCE!$V$2-LEN(SOURCE!J2181) &gt;= 0, REPT(" ",SOURCE!$V$2-LEN(SOURCE!J2181)), "")&amp;
  " | "&amp; SOURCE!K2181&amp;      IF(SOURCE!$X$2-LEN(SOURCE!K2181) &gt;= 0, REPT(" ",SOURCE!$X$2-LEN(SOURCE!K2181)), "")&amp;
      "},"&amp;IF(SOURCE!L2181&lt;&gt;"",""&amp;SOURCE!L2181,"")
 )
)
)</f>
        <v/>
      </c>
    </row>
    <row r="2182" spans="1:1">
      <c r="A2182" s="155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",SOURCE!$R$2-LEN(SOURCE!F2182)+2), "")&amp;"("&amp;
      SUBSTITUTE(TEXT(SOURCE!G2182,"??0"),"  ","")&amp;" &lt;&lt; TAM_MAX_BITS) |"&amp; IF(SOURCE!$S$2-3 &gt;= 0, REPT(" ",SOURCE!$S$2-5+4+1-1-LEN(SUBSTITUTE(SUBSTITUTE(TEXT(SOURCE!H2182,"????0"),"  ","")," ",""))), "")&amp;
      SUBSTITUTE(SUBSTITUTE(TEXT(SOURCE!H2182,"????0"),"  ","")," ","")&amp;","&amp; IF(SOURCE!$T$2-3 &gt;= 0, REPT(" ",SOURCE!$T$2-3-5), "")&amp;
      SOURCE!I2182&amp;" | "&amp; IF(SOURCE!$U$2-LEN(SOURCE!I2182) &gt;= 0, REPT(" ",SOURCE!$U$2-LEN(SOURCE!I2182)), "")&amp;
      SOURCE!J2182&amp;      IF(SOURCE!$V$2-LEN(SOURCE!J2182) &gt;= 0, REPT(" ",SOURCE!$V$2-LEN(SOURCE!J2182)), "")&amp;
  " | "&amp; SOURCE!K2182&amp;      IF(SOURCE!$X$2-LEN(SOURCE!K2182) &gt;= 0, REPT(" ",SOURCE!$X$2-LEN(SOURCE!K2182)), "")&amp;
      "},"&amp;IF(SOURCE!L2182&lt;&gt;"",""&amp;SOURCE!L2182,"")
 )
)
)</f>
        <v/>
      </c>
    </row>
    <row r="2183" spans="1:1">
      <c r="A2183" s="155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",SOURCE!$R$2-LEN(SOURCE!F2183)+2), "")&amp;"("&amp;
      SUBSTITUTE(TEXT(SOURCE!G2183,"??0"),"  ","")&amp;" &lt;&lt; TAM_MAX_BITS) |"&amp; IF(SOURCE!$S$2-3 &gt;= 0, REPT(" ",SOURCE!$S$2-5+4+1-1-LEN(SUBSTITUTE(SUBSTITUTE(TEXT(SOURCE!H2183,"????0"),"  ","")," ",""))), "")&amp;
      SUBSTITUTE(SUBSTITUTE(TEXT(SOURCE!H2183,"????0"),"  ","")," ","")&amp;","&amp; IF(SOURCE!$T$2-3 &gt;= 0, REPT(" ",SOURCE!$T$2-3-5), "")&amp;
      SOURCE!I2183&amp;" | "&amp; IF(SOURCE!$U$2-LEN(SOURCE!I2183) &gt;= 0, REPT(" ",SOURCE!$U$2-LEN(SOURCE!I2183)), "")&amp;
      SOURCE!J2183&amp;      IF(SOURCE!$V$2-LEN(SOURCE!J2183) &gt;= 0, REPT(" ",SOURCE!$V$2-LEN(SOURCE!J2183)), "")&amp;
  " | "&amp; SOURCE!K2183&amp;      IF(SOURCE!$X$2-LEN(SOURCE!K2183) &gt;= 0, REPT(" ",SOURCE!$X$2-LEN(SOURCE!K2183)), "")&amp;
      "},"&amp;IF(SOURCE!L2183&lt;&gt;"",""&amp;SOURCE!L2183,"")
 )
)
)</f>
        <v/>
      </c>
    </row>
    <row r="2184" spans="1:1">
      <c r="A2184" s="155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",SOURCE!$R$2-LEN(SOURCE!F2184)+2), "")&amp;"("&amp;
      SUBSTITUTE(TEXT(SOURCE!G2184,"??0"),"  ","")&amp;" &lt;&lt; TAM_MAX_BITS) |"&amp; IF(SOURCE!$S$2-3 &gt;= 0, REPT(" ",SOURCE!$S$2-5+4+1-1-LEN(SUBSTITUTE(SUBSTITUTE(TEXT(SOURCE!H2184,"????0"),"  ","")," ",""))), "")&amp;
      SUBSTITUTE(SUBSTITUTE(TEXT(SOURCE!H2184,"????0"),"  ","")," ","")&amp;","&amp; IF(SOURCE!$T$2-3 &gt;= 0, REPT(" ",SOURCE!$T$2-3-5), "")&amp;
      SOURCE!I2184&amp;" | "&amp; IF(SOURCE!$U$2-LEN(SOURCE!I2184) &gt;= 0, REPT(" ",SOURCE!$U$2-LEN(SOURCE!I2184)), "")&amp;
      SOURCE!J2184&amp;      IF(SOURCE!$V$2-LEN(SOURCE!J2184) &gt;= 0, REPT(" ",SOURCE!$V$2-LEN(SOURCE!J2184)), "")&amp;
  " | "&amp; SOURCE!K2184&amp;      IF(SOURCE!$X$2-LEN(SOURCE!K2184) &gt;= 0, REPT(" ",SOURCE!$X$2-LEN(SOURCE!K2184)), "")&amp;
      "},"&amp;IF(SOURCE!L2184&lt;&gt;"",""&amp;SOURCE!L2184,"")
 )
)
)</f>
        <v/>
      </c>
    </row>
    <row r="2185" spans="1:1">
      <c r="A2185" s="155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",SOURCE!$R$2-LEN(SOURCE!F2185)+2), "")&amp;"("&amp;
      SUBSTITUTE(TEXT(SOURCE!G2185,"??0"),"  ","")&amp;" &lt;&lt; TAM_MAX_BITS) |"&amp; IF(SOURCE!$S$2-3 &gt;= 0, REPT(" ",SOURCE!$S$2-5+4+1-1-LEN(SUBSTITUTE(SUBSTITUTE(TEXT(SOURCE!H2185,"????0"),"  ","")," ",""))), "")&amp;
      SUBSTITUTE(SUBSTITUTE(TEXT(SOURCE!H2185,"????0"),"  ","")," ","")&amp;","&amp; IF(SOURCE!$T$2-3 &gt;= 0, REPT(" ",SOURCE!$T$2-3-5), "")&amp;
      SOURCE!I2185&amp;" | "&amp; IF(SOURCE!$U$2-LEN(SOURCE!I2185) &gt;= 0, REPT(" ",SOURCE!$U$2-LEN(SOURCE!I2185)), "")&amp;
      SOURCE!J2185&amp;      IF(SOURCE!$V$2-LEN(SOURCE!J2185) &gt;= 0, REPT(" ",SOURCE!$V$2-LEN(SOURCE!J2185)), "")&amp;
  " | "&amp; SOURCE!K2185&amp;      IF(SOURCE!$X$2-LEN(SOURCE!K2185) &gt;= 0, REPT(" ",SOURCE!$X$2-LEN(SOURCE!K2185)), "")&amp;
      "},"&amp;IF(SOURCE!L2185&lt;&gt;"",""&amp;SOURCE!L2185,"")
 )
)
)</f>
        <v/>
      </c>
    </row>
    <row r="2186" spans="1:1">
      <c r="A2186" s="155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",SOURCE!$R$2-LEN(SOURCE!F2186)+2), "")&amp;"("&amp;
      SUBSTITUTE(TEXT(SOURCE!G2186,"??0"),"  ","")&amp;" &lt;&lt; TAM_MAX_BITS) |"&amp; IF(SOURCE!$S$2-3 &gt;= 0, REPT(" ",SOURCE!$S$2-5+4+1-1-LEN(SUBSTITUTE(SUBSTITUTE(TEXT(SOURCE!H2186,"????0"),"  ","")," ",""))), "")&amp;
      SUBSTITUTE(SUBSTITUTE(TEXT(SOURCE!H2186,"????0"),"  ","")," ","")&amp;","&amp; IF(SOURCE!$T$2-3 &gt;= 0, REPT(" ",SOURCE!$T$2-3-5), "")&amp;
      SOURCE!I2186&amp;" | "&amp; IF(SOURCE!$U$2-LEN(SOURCE!I2186) &gt;= 0, REPT(" ",SOURCE!$U$2-LEN(SOURCE!I2186)), "")&amp;
      SOURCE!J2186&amp;      IF(SOURCE!$V$2-LEN(SOURCE!J2186) &gt;= 0, REPT(" ",SOURCE!$V$2-LEN(SOURCE!J2186)), "")&amp;
  " | "&amp; SOURCE!K2186&amp;      IF(SOURCE!$X$2-LEN(SOURCE!K2186) &gt;= 0, REPT(" ",SOURCE!$X$2-LEN(SOURCE!K2186)), "")&amp;
      "},"&amp;IF(SOURCE!L2186&lt;&gt;"",""&amp;SOURCE!L2186,"")
 )
)
)</f>
        <v/>
      </c>
    </row>
    <row r="2187" spans="1:1">
      <c r="A2187" s="155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",SOURCE!$R$2-LEN(SOURCE!F2187)+2), "")&amp;"("&amp;
      SUBSTITUTE(TEXT(SOURCE!G2187,"??0"),"  ","")&amp;" &lt;&lt; TAM_MAX_BITS) |"&amp; IF(SOURCE!$S$2-3 &gt;= 0, REPT(" ",SOURCE!$S$2-5+4+1-1-LEN(SUBSTITUTE(SUBSTITUTE(TEXT(SOURCE!H2187,"????0"),"  ","")," ",""))), "")&amp;
      SUBSTITUTE(SUBSTITUTE(TEXT(SOURCE!H2187,"????0"),"  ","")," ","")&amp;","&amp; IF(SOURCE!$T$2-3 &gt;= 0, REPT(" ",SOURCE!$T$2-3-5), "")&amp;
      SOURCE!I2187&amp;" | "&amp; IF(SOURCE!$U$2-LEN(SOURCE!I2187) &gt;= 0, REPT(" ",SOURCE!$U$2-LEN(SOURCE!I2187)), "")&amp;
      SOURCE!J2187&amp;      IF(SOURCE!$V$2-LEN(SOURCE!J2187) &gt;= 0, REPT(" ",SOURCE!$V$2-LEN(SOURCE!J2187)), "")&amp;
  " | "&amp; SOURCE!K2187&amp;      IF(SOURCE!$X$2-LEN(SOURCE!K2187) &gt;= 0, REPT(" ",SOURCE!$X$2-LEN(SOURCE!K2187)), "")&amp;
      "},"&amp;IF(SOURCE!L2187&lt;&gt;"",""&amp;SOURCE!L2187,"")
 )
)
)</f>
        <v/>
      </c>
    </row>
    <row r="2188" spans="1:1">
      <c r="A2188" s="155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",SOURCE!$R$2-LEN(SOURCE!F2188)+2), "")&amp;"("&amp;
      SUBSTITUTE(TEXT(SOURCE!G2188,"??0"),"  ","")&amp;" &lt;&lt; TAM_MAX_BITS) |"&amp; IF(SOURCE!$S$2-3 &gt;= 0, REPT(" ",SOURCE!$S$2-5+4+1-1-LEN(SUBSTITUTE(SUBSTITUTE(TEXT(SOURCE!H2188,"????0"),"  ","")," ",""))), "")&amp;
      SUBSTITUTE(SUBSTITUTE(TEXT(SOURCE!H2188,"????0"),"  ","")," ","")&amp;","&amp; IF(SOURCE!$T$2-3 &gt;= 0, REPT(" ",SOURCE!$T$2-3-5), "")&amp;
      SOURCE!I2188&amp;" | "&amp; IF(SOURCE!$U$2-LEN(SOURCE!I2188) &gt;= 0, REPT(" ",SOURCE!$U$2-LEN(SOURCE!I2188)), "")&amp;
      SOURCE!J2188&amp;      IF(SOURCE!$V$2-LEN(SOURCE!J2188) &gt;= 0, REPT(" ",SOURCE!$V$2-LEN(SOURCE!J2188)), "")&amp;
  " | "&amp; SOURCE!K2188&amp;      IF(SOURCE!$X$2-LEN(SOURCE!K2188) &gt;= 0, REPT(" ",SOURCE!$X$2-LEN(SOURCE!K2188)), "")&amp;
      "},"&amp;IF(SOURCE!L2188&lt;&gt;"",""&amp;SOURCE!L2188,"")
 )
)
)</f>
        <v/>
      </c>
    </row>
    <row r="2189" spans="1:1">
      <c r="A2189" s="155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",SOURCE!$R$2-LEN(SOURCE!F2189)+2), "")&amp;"("&amp;
      SUBSTITUTE(TEXT(SOURCE!G2189,"??0"),"  ","")&amp;" &lt;&lt; TAM_MAX_BITS) |"&amp; IF(SOURCE!$S$2-3 &gt;= 0, REPT(" ",SOURCE!$S$2-5+4+1-1-LEN(SUBSTITUTE(SUBSTITUTE(TEXT(SOURCE!H2189,"????0"),"  ","")," ",""))), "")&amp;
      SUBSTITUTE(SUBSTITUTE(TEXT(SOURCE!H2189,"????0"),"  ","")," ","")&amp;","&amp; IF(SOURCE!$T$2-3 &gt;= 0, REPT(" ",SOURCE!$T$2-3-5), "")&amp;
      SOURCE!I2189&amp;" | "&amp; IF(SOURCE!$U$2-LEN(SOURCE!I2189) &gt;= 0, REPT(" ",SOURCE!$U$2-LEN(SOURCE!I2189)), "")&amp;
      SOURCE!J2189&amp;      IF(SOURCE!$V$2-LEN(SOURCE!J2189) &gt;= 0, REPT(" ",SOURCE!$V$2-LEN(SOURCE!J2189)), "")&amp;
  " | "&amp; SOURCE!K2189&amp;      IF(SOURCE!$X$2-LEN(SOURCE!K2189) &gt;= 0, REPT(" ",SOURCE!$X$2-LEN(SOURCE!K2189)), "")&amp;
      "},"&amp;IF(SOURCE!L2189&lt;&gt;"",""&amp;SOURCE!L2189,"")
 )
)
)</f>
        <v/>
      </c>
    </row>
    <row r="2190" spans="1:1">
      <c r="A2190" s="155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",SOURCE!$R$2-LEN(SOURCE!F2190)+2), "")&amp;"("&amp;
      SUBSTITUTE(TEXT(SOURCE!G2190,"??0"),"  ","")&amp;" &lt;&lt; TAM_MAX_BITS) |"&amp; IF(SOURCE!$S$2-3 &gt;= 0, REPT(" ",SOURCE!$S$2-5+4+1-1-LEN(SUBSTITUTE(SUBSTITUTE(TEXT(SOURCE!H2190,"????0"),"  ","")," ",""))), "")&amp;
      SUBSTITUTE(SUBSTITUTE(TEXT(SOURCE!H2190,"????0"),"  ","")," ","")&amp;","&amp; IF(SOURCE!$T$2-3 &gt;= 0, REPT(" ",SOURCE!$T$2-3-5), "")&amp;
      SOURCE!I2190&amp;" | "&amp; IF(SOURCE!$U$2-LEN(SOURCE!I2190) &gt;= 0, REPT(" ",SOURCE!$U$2-LEN(SOURCE!I2190)), "")&amp;
      SOURCE!J2190&amp;      IF(SOURCE!$V$2-LEN(SOURCE!J2190) &gt;= 0, REPT(" ",SOURCE!$V$2-LEN(SOURCE!J2190)), "")&amp;
  " | "&amp; SOURCE!K2190&amp;      IF(SOURCE!$X$2-LEN(SOURCE!K2190) &gt;= 0, REPT(" ",SOURCE!$X$2-LEN(SOURCE!K2190)), "")&amp;
      "},"&amp;IF(SOURCE!L2190&lt;&gt;"",""&amp;SOURCE!L2190,"")
 )
)
)</f>
        <v/>
      </c>
    </row>
    <row r="2191" spans="1:1">
      <c r="A2191" s="155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",SOURCE!$R$2-LEN(SOURCE!F2191)+2), "")&amp;"("&amp;
      SUBSTITUTE(TEXT(SOURCE!G2191,"??0"),"  ","")&amp;" &lt;&lt; TAM_MAX_BITS) |"&amp; IF(SOURCE!$S$2-3 &gt;= 0, REPT(" ",SOURCE!$S$2-5+4+1-1-LEN(SUBSTITUTE(SUBSTITUTE(TEXT(SOURCE!H2191,"????0"),"  ","")," ",""))), "")&amp;
      SUBSTITUTE(SUBSTITUTE(TEXT(SOURCE!H2191,"????0"),"  ","")," ","")&amp;","&amp; IF(SOURCE!$T$2-3 &gt;= 0, REPT(" ",SOURCE!$T$2-3-5), "")&amp;
      SOURCE!I2191&amp;" | "&amp; IF(SOURCE!$U$2-LEN(SOURCE!I2191) &gt;= 0, REPT(" ",SOURCE!$U$2-LEN(SOURCE!I2191)), "")&amp;
      SOURCE!J2191&amp;      IF(SOURCE!$V$2-LEN(SOURCE!J2191) &gt;= 0, REPT(" ",SOURCE!$V$2-LEN(SOURCE!J2191)), "")&amp;
  " | "&amp; SOURCE!K2191&amp;      IF(SOURCE!$X$2-LEN(SOURCE!K2191) &gt;= 0, REPT(" ",SOURCE!$X$2-LEN(SOURCE!K2191)), "")&amp;
      "},"&amp;IF(SOURCE!L2191&lt;&gt;"",""&amp;SOURCE!L2191,"")
 )
)
)</f>
        <v/>
      </c>
    </row>
    <row r="2192" spans="1:1">
      <c r="A2192" s="155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",SOURCE!$R$2-LEN(SOURCE!F2192)+2), "")&amp;"("&amp;
      SUBSTITUTE(TEXT(SOURCE!G2192,"??0"),"  ","")&amp;" &lt;&lt; TAM_MAX_BITS) |"&amp; IF(SOURCE!$S$2-3 &gt;= 0, REPT(" ",SOURCE!$S$2-5+4+1-1-LEN(SUBSTITUTE(SUBSTITUTE(TEXT(SOURCE!H2192,"????0"),"  ","")," ",""))), "")&amp;
      SUBSTITUTE(SUBSTITUTE(TEXT(SOURCE!H2192,"????0"),"  ","")," ","")&amp;","&amp; IF(SOURCE!$T$2-3 &gt;= 0, REPT(" ",SOURCE!$T$2-3-5), "")&amp;
      SOURCE!I2192&amp;" | "&amp; IF(SOURCE!$U$2-LEN(SOURCE!I2192) &gt;= 0, REPT(" ",SOURCE!$U$2-LEN(SOURCE!I2192)), "")&amp;
      SOURCE!J2192&amp;      IF(SOURCE!$V$2-LEN(SOURCE!J2192) &gt;= 0, REPT(" ",SOURCE!$V$2-LEN(SOURCE!J2192)), "")&amp;
  " | "&amp; SOURCE!K2192&amp;      IF(SOURCE!$X$2-LEN(SOURCE!K2192) &gt;= 0, REPT(" ",SOURCE!$X$2-LEN(SOURCE!K2192)), "")&amp;
      "},"&amp;IF(SOURCE!L2192&lt;&gt;"",""&amp;SOURCE!L2192,"")
 )
)
)</f>
        <v/>
      </c>
    </row>
    <row r="2193" spans="1:1">
      <c r="A2193" s="155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",SOURCE!$R$2-LEN(SOURCE!F2193)+2), "")&amp;"("&amp;
      SUBSTITUTE(TEXT(SOURCE!G2193,"??0"),"  ","")&amp;" &lt;&lt; TAM_MAX_BITS) |"&amp; IF(SOURCE!$S$2-3 &gt;= 0, REPT(" ",SOURCE!$S$2-5+4+1-1-LEN(SUBSTITUTE(SUBSTITUTE(TEXT(SOURCE!H2193,"????0"),"  ","")," ",""))), "")&amp;
      SUBSTITUTE(SUBSTITUTE(TEXT(SOURCE!H2193,"????0"),"  ","")," ","")&amp;","&amp; IF(SOURCE!$T$2-3 &gt;= 0, REPT(" ",SOURCE!$T$2-3-5), "")&amp;
      SOURCE!I2193&amp;" | "&amp; IF(SOURCE!$U$2-LEN(SOURCE!I2193) &gt;= 0, REPT(" ",SOURCE!$U$2-LEN(SOURCE!I2193)), "")&amp;
      SOURCE!J2193&amp;      IF(SOURCE!$V$2-LEN(SOURCE!J2193) &gt;= 0, REPT(" ",SOURCE!$V$2-LEN(SOURCE!J2193)), "")&amp;
  " | "&amp; SOURCE!K2193&amp;      IF(SOURCE!$X$2-LEN(SOURCE!K2193) &gt;= 0, REPT(" ",SOURCE!$X$2-LEN(SOURCE!K2193)), "")&amp;
      "},"&amp;IF(SOURCE!L2193&lt;&gt;"",""&amp;SOURCE!L2193,"")
 )
)
)</f>
        <v/>
      </c>
    </row>
    <row r="2194" spans="1:1">
      <c r="A2194" s="155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",SOURCE!$R$2-LEN(SOURCE!F2194)+2), "")&amp;"("&amp;
      SUBSTITUTE(TEXT(SOURCE!G2194,"??0"),"  ","")&amp;" &lt;&lt; TAM_MAX_BITS) |"&amp; IF(SOURCE!$S$2-3 &gt;= 0, REPT(" ",SOURCE!$S$2-5+4+1-1-LEN(SUBSTITUTE(SUBSTITUTE(TEXT(SOURCE!H2194,"????0"),"  ","")," ",""))), "")&amp;
      SUBSTITUTE(SUBSTITUTE(TEXT(SOURCE!H2194,"????0"),"  ","")," ","")&amp;","&amp; IF(SOURCE!$T$2-3 &gt;= 0, REPT(" ",SOURCE!$T$2-3-5), "")&amp;
      SOURCE!I2194&amp;" | "&amp; IF(SOURCE!$U$2-LEN(SOURCE!I2194) &gt;= 0, REPT(" ",SOURCE!$U$2-LEN(SOURCE!I2194)), "")&amp;
      SOURCE!J2194&amp;      IF(SOURCE!$V$2-LEN(SOURCE!J2194) &gt;= 0, REPT(" ",SOURCE!$V$2-LEN(SOURCE!J2194)), "")&amp;
  " | "&amp; SOURCE!K2194&amp;      IF(SOURCE!$X$2-LEN(SOURCE!K2194) &gt;= 0, REPT(" ",SOURCE!$X$2-LEN(SOURCE!K2194)), "")&amp;
      "},"&amp;IF(SOURCE!L2194&lt;&gt;"",""&amp;SOURCE!L2194,"")
 )
)
)</f>
        <v/>
      </c>
    </row>
    <row r="2195" spans="1:1">
      <c r="A2195" s="155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",SOURCE!$R$2-LEN(SOURCE!F2195)+2), "")&amp;"("&amp;
      SUBSTITUTE(TEXT(SOURCE!G2195,"??0"),"  ","")&amp;" &lt;&lt; TAM_MAX_BITS) |"&amp; IF(SOURCE!$S$2-3 &gt;= 0, REPT(" ",SOURCE!$S$2-5+4+1-1-LEN(SUBSTITUTE(SUBSTITUTE(TEXT(SOURCE!H2195,"????0"),"  ","")," ",""))), "")&amp;
      SUBSTITUTE(SUBSTITUTE(TEXT(SOURCE!H2195,"????0"),"  ","")," ","")&amp;","&amp; IF(SOURCE!$T$2-3 &gt;= 0, REPT(" ",SOURCE!$T$2-3-5), "")&amp;
      SOURCE!I2195&amp;" | "&amp; IF(SOURCE!$U$2-LEN(SOURCE!I2195) &gt;= 0, REPT(" ",SOURCE!$U$2-LEN(SOURCE!I2195)), "")&amp;
      SOURCE!J2195&amp;      IF(SOURCE!$V$2-LEN(SOURCE!J2195) &gt;= 0, REPT(" ",SOURCE!$V$2-LEN(SOURCE!J2195)), "")&amp;
  " | "&amp; SOURCE!K2195&amp;      IF(SOURCE!$X$2-LEN(SOURCE!K2195) &gt;= 0, REPT(" ",SOURCE!$X$2-LEN(SOURCE!K2195)), "")&amp;
      "},"&amp;IF(SOURCE!L2195&lt;&gt;"",""&amp;SOURCE!L2195,"")
 )
)
)</f>
        <v/>
      </c>
    </row>
    <row r="2196" spans="1:1">
      <c r="A2196" s="155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",SOURCE!$R$2-LEN(SOURCE!F2196)+2), "")&amp;"("&amp;
      SUBSTITUTE(TEXT(SOURCE!G2196,"??0"),"  ","")&amp;" &lt;&lt; TAM_MAX_BITS) |"&amp; IF(SOURCE!$S$2-3 &gt;= 0, REPT(" ",SOURCE!$S$2-5+4+1-1-LEN(SUBSTITUTE(SUBSTITUTE(TEXT(SOURCE!H2196,"????0"),"  ","")," ",""))), "")&amp;
      SUBSTITUTE(SUBSTITUTE(TEXT(SOURCE!H2196,"????0"),"  ","")," ","")&amp;","&amp; IF(SOURCE!$T$2-3 &gt;= 0, REPT(" ",SOURCE!$T$2-3-5), "")&amp;
      SOURCE!I2196&amp;" | "&amp; IF(SOURCE!$U$2-LEN(SOURCE!I2196) &gt;= 0, REPT(" ",SOURCE!$U$2-LEN(SOURCE!I2196)), "")&amp;
      SOURCE!J2196&amp;      IF(SOURCE!$V$2-LEN(SOURCE!J2196) &gt;= 0, REPT(" ",SOURCE!$V$2-LEN(SOURCE!J2196)), "")&amp;
  " | "&amp; SOURCE!K2196&amp;      IF(SOURCE!$X$2-LEN(SOURCE!K2196) &gt;= 0, REPT(" ",SOURCE!$X$2-LEN(SOURCE!K2196)), "")&amp;
      "},"&amp;IF(SOURCE!L2196&lt;&gt;"",""&amp;SOURCE!L2196,"")
 )
)
)</f>
        <v/>
      </c>
    </row>
    <row r="2197" spans="1:1">
      <c r="A2197" s="155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",SOURCE!$R$2-LEN(SOURCE!F2197)+2), "")&amp;"("&amp;
      SUBSTITUTE(TEXT(SOURCE!G2197,"??0"),"  ","")&amp;" &lt;&lt; TAM_MAX_BITS) |"&amp; IF(SOURCE!$S$2-3 &gt;= 0, REPT(" ",SOURCE!$S$2-5+4+1-1-LEN(SUBSTITUTE(SUBSTITUTE(TEXT(SOURCE!H2197,"????0"),"  ","")," ",""))), "")&amp;
      SUBSTITUTE(SUBSTITUTE(TEXT(SOURCE!H2197,"????0"),"  ","")," ","")&amp;","&amp; IF(SOURCE!$T$2-3 &gt;= 0, REPT(" ",SOURCE!$T$2-3-5), "")&amp;
      SOURCE!I2197&amp;" | "&amp; IF(SOURCE!$U$2-LEN(SOURCE!I2197) &gt;= 0, REPT(" ",SOURCE!$U$2-LEN(SOURCE!I2197)), "")&amp;
      SOURCE!J2197&amp;      IF(SOURCE!$V$2-LEN(SOURCE!J2197) &gt;= 0, REPT(" ",SOURCE!$V$2-LEN(SOURCE!J2197)), "")&amp;
  " | "&amp; SOURCE!K2197&amp;      IF(SOURCE!$X$2-LEN(SOURCE!K2197) &gt;= 0, REPT(" ",SOURCE!$X$2-LEN(SOURCE!K2197)), "")&amp;
      "},"&amp;IF(SOURCE!L2197&lt;&gt;"",""&amp;SOURCE!L2197,"")
 )
)
)</f>
        <v/>
      </c>
    </row>
    <row r="2198" spans="1:1">
      <c r="A2198" s="155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",SOURCE!$R$2-LEN(SOURCE!F2198)+2), "")&amp;"("&amp;
      SUBSTITUTE(TEXT(SOURCE!G2198,"??0"),"  ","")&amp;" &lt;&lt; TAM_MAX_BITS) |"&amp; IF(SOURCE!$S$2-3 &gt;= 0, REPT(" ",SOURCE!$S$2-5+4+1-1-LEN(SUBSTITUTE(SUBSTITUTE(TEXT(SOURCE!H2198,"????0"),"  ","")," ",""))), "")&amp;
      SUBSTITUTE(SUBSTITUTE(TEXT(SOURCE!H2198,"????0"),"  ","")," ","")&amp;","&amp; IF(SOURCE!$T$2-3 &gt;= 0, REPT(" ",SOURCE!$T$2-3-5), "")&amp;
      SOURCE!I2198&amp;" | "&amp; IF(SOURCE!$U$2-LEN(SOURCE!I2198) &gt;= 0, REPT(" ",SOURCE!$U$2-LEN(SOURCE!I2198)), "")&amp;
      SOURCE!J2198&amp;      IF(SOURCE!$V$2-LEN(SOURCE!J2198) &gt;= 0, REPT(" ",SOURCE!$V$2-LEN(SOURCE!J2198)), "")&amp;
  " | "&amp; SOURCE!K2198&amp;      IF(SOURCE!$X$2-LEN(SOURCE!K2198) &gt;= 0, REPT(" ",SOURCE!$X$2-LEN(SOURCE!K2198)), "")&amp;
      "},"&amp;IF(SOURCE!L2198&lt;&gt;"",""&amp;SOURCE!L2198,"")
 )
)
)</f>
        <v/>
      </c>
    </row>
    <row r="2199" spans="1:1">
      <c r="A2199" s="155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",SOURCE!$R$2-LEN(SOURCE!F2199)+2), "")&amp;"("&amp;
      SUBSTITUTE(TEXT(SOURCE!G2199,"??0"),"  ","")&amp;" &lt;&lt; TAM_MAX_BITS) |"&amp; IF(SOURCE!$S$2-3 &gt;= 0, REPT(" ",SOURCE!$S$2-5+4+1-1-LEN(SUBSTITUTE(SUBSTITUTE(TEXT(SOURCE!H2199,"????0"),"  ","")," ",""))), "")&amp;
      SUBSTITUTE(SUBSTITUTE(TEXT(SOURCE!H2199,"????0"),"  ","")," ","")&amp;","&amp; IF(SOURCE!$T$2-3 &gt;= 0, REPT(" ",SOURCE!$T$2-3-5), "")&amp;
      SOURCE!I2199&amp;" | "&amp; IF(SOURCE!$U$2-LEN(SOURCE!I2199) &gt;= 0, REPT(" ",SOURCE!$U$2-LEN(SOURCE!I2199)), "")&amp;
      SOURCE!J2199&amp;      IF(SOURCE!$V$2-LEN(SOURCE!J2199) &gt;= 0, REPT(" ",SOURCE!$V$2-LEN(SOURCE!J2199)), "")&amp;
  " | "&amp; SOURCE!K2199&amp;      IF(SOURCE!$X$2-LEN(SOURCE!K2199) &gt;= 0, REPT(" ",SOURCE!$X$2-LEN(SOURCE!K2199)), "")&amp;
      "},"&amp;IF(SOURCE!L2199&lt;&gt;"",""&amp;SOURCE!L2199,"")
 )
)
)</f>
        <v/>
      </c>
    </row>
    <row r="2200" spans="1:1">
      <c r="A2200" s="155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",SOURCE!$R$2-LEN(SOURCE!F2200)+2), "")&amp;"("&amp;
      SUBSTITUTE(TEXT(SOURCE!G2200,"??0"),"  ","")&amp;" &lt;&lt; TAM_MAX_BITS) |"&amp; IF(SOURCE!$S$2-3 &gt;= 0, REPT(" ",SOURCE!$S$2-5+4+1-1-LEN(SUBSTITUTE(SUBSTITUTE(TEXT(SOURCE!H2200,"????0"),"  ","")," ",""))), "")&amp;
      SUBSTITUTE(SUBSTITUTE(TEXT(SOURCE!H2200,"????0"),"  ","")," ","")&amp;","&amp; IF(SOURCE!$T$2-3 &gt;= 0, REPT(" ",SOURCE!$T$2-3-5), "")&amp;
      SOURCE!I2200&amp;" | "&amp; IF(SOURCE!$U$2-LEN(SOURCE!I2200) &gt;= 0, REPT(" ",SOURCE!$U$2-LEN(SOURCE!I2200)), "")&amp;
      SOURCE!J2200&amp;      IF(SOURCE!$V$2-LEN(SOURCE!J2200) &gt;= 0, REPT(" ",SOURCE!$V$2-LEN(SOURCE!J2200)), "")&amp;
  " | "&amp; SOURCE!K2200&amp;      IF(SOURCE!$X$2-LEN(SOURCE!K2200) &gt;= 0, REPT(" ",SOURCE!$X$2-LEN(SOURCE!K2200)), "")&amp;
      "},"&amp;IF(SOURCE!L2200&lt;&gt;"",""&amp;SOURCE!L2200,"")
 )
)
)</f>
        <v/>
      </c>
    </row>
    <row r="2201" spans="1:1">
      <c r="A2201" s="155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",SOURCE!$R$2-LEN(SOURCE!F2201)+2), "")&amp;"("&amp;
      SUBSTITUTE(TEXT(SOURCE!G2201,"??0"),"  ","")&amp;" &lt;&lt; TAM_MAX_BITS) |"&amp; IF(SOURCE!$S$2-3 &gt;= 0, REPT(" ",SOURCE!$S$2-5+4+1-1-LEN(SUBSTITUTE(SUBSTITUTE(TEXT(SOURCE!H2201,"????0"),"  ","")," ",""))), "")&amp;
      SUBSTITUTE(SUBSTITUTE(TEXT(SOURCE!H2201,"????0"),"  ","")," ","")&amp;","&amp; IF(SOURCE!$T$2-3 &gt;= 0, REPT(" ",SOURCE!$T$2-3-5), "")&amp;
      SOURCE!I2201&amp;" | "&amp; IF(SOURCE!$U$2-LEN(SOURCE!I2201) &gt;= 0, REPT(" ",SOURCE!$U$2-LEN(SOURCE!I2201)), "")&amp;
      SOURCE!J2201&amp;      IF(SOURCE!$V$2-LEN(SOURCE!J2201) &gt;= 0, REPT(" ",SOURCE!$V$2-LEN(SOURCE!J2201)), "")&amp;
  " | "&amp; SOURCE!K2201&amp;      IF(SOURCE!$X$2-LEN(SOURCE!K2201) &gt;= 0, REPT(" ",SOURCE!$X$2-LEN(SOURCE!K2201)), "")&amp;
      "},"&amp;IF(SOURCE!L2201&lt;&gt;"",""&amp;SOURCE!L2201,"")
 )
)
)</f>
        <v/>
      </c>
    </row>
    <row r="2202" spans="1:1">
      <c r="A2202" s="155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",SOURCE!$R$2-LEN(SOURCE!F2202)+2), "")&amp;"("&amp;
      SUBSTITUTE(TEXT(SOURCE!G2202,"??0"),"  ","")&amp;" &lt;&lt; TAM_MAX_BITS) |"&amp; IF(SOURCE!$S$2-3 &gt;= 0, REPT(" ",SOURCE!$S$2-5+4+1-1-LEN(SUBSTITUTE(SUBSTITUTE(TEXT(SOURCE!H2202,"????0"),"  ","")," ",""))), "")&amp;
      SUBSTITUTE(SUBSTITUTE(TEXT(SOURCE!H2202,"????0"),"  ","")," ","")&amp;","&amp; IF(SOURCE!$T$2-3 &gt;= 0, REPT(" ",SOURCE!$T$2-3-5), "")&amp;
      SOURCE!I2202&amp;" | "&amp; IF(SOURCE!$U$2-LEN(SOURCE!I2202) &gt;= 0, REPT(" ",SOURCE!$U$2-LEN(SOURCE!I2202)), "")&amp;
      SOURCE!J2202&amp;      IF(SOURCE!$V$2-LEN(SOURCE!J2202) &gt;= 0, REPT(" ",SOURCE!$V$2-LEN(SOURCE!J2202)), "")&amp;
  " | "&amp; SOURCE!K2202&amp;      IF(SOURCE!$X$2-LEN(SOURCE!K2202) &gt;= 0, REPT(" ",SOURCE!$X$2-LEN(SOURCE!K2202)), "")&amp;
      "},"&amp;IF(SOURCE!L2202&lt;&gt;"",""&amp;SOURCE!L2202,"")
 )
)
)</f>
        <v/>
      </c>
    </row>
    <row r="2203" spans="1:1">
      <c r="A2203" s="155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",SOURCE!$R$2-LEN(SOURCE!F2203)+2), "")&amp;"("&amp;
      SUBSTITUTE(TEXT(SOURCE!G2203,"??0"),"  ","")&amp;" &lt;&lt; TAM_MAX_BITS) |"&amp; IF(SOURCE!$S$2-3 &gt;= 0, REPT(" ",SOURCE!$S$2-5+4+1-1-LEN(SUBSTITUTE(SUBSTITUTE(TEXT(SOURCE!H2203,"????0"),"  ","")," ",""))), "")&amp;
      SUBSTITUTE(SUBSTITUTE(TEXT(SOURCE!H2203,"????0"),"  ","")," ","")&amp;","&amp; IF(SOURCE!$T$2-3 &gt;= 0, REPT(" ",SOURCE!$T$2-3-5), "")&amp;
      SOURCE!I2203&amp;" | "&amp; IF(SOURCE!$U$2-LEN(SOURCE!I2203) &gt;= 0, REPT(" ",SOURCE!$U$2-LEN(SOURCE!I2203)), "")&amp;
      SOURCE!J2203&amp;      IF(SOURCE!$V$2-LEN(SOURCE!J2203) &gt;= 0, REPT(" ",SOURCE!$V$2-LEN(SOURCE!J2203)), "")&amp;
  " | "&amp; SOURCE!K2203&amp;      IF(SOURCE!$X$2-LEN(SOURCE!K2203) &gt;= 0, REPT(" ",SOURCE!$X$2-LEN(SOURCE!K2203)), "")&amp;
      "},"&amp;IF(SOURCE!L2203&lt;&gt;"",""&amp;SOURCE!L2203,"")
 )
)
)</f>
        <v/>
      </c>
    </row>
    <row r="2204" spans="1:1">
      <c r="A2204" s="155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",SOURCE!$R$2-LEN(SOURCE!F2204)+2), "")&amp;"("&amp;
      SUBSTITUTE(TEXT(SOURCE!G2204,"??0"),"  ","")&amp;" &lt;&lt; TAM_MAX_BITS) |"&amp; IF(SOURCE!$S$2-3 &gt;= 0, REPT(" ",SOURCE!$S$2-5+4+1-1-LEN(SUBSTITUTE(SUBSTITUTE(TEXT(SOURCE!H2204,"????0"),"  ","")," ",""))), "")&amp;
      SUBSTITUTE(SUBSTITUTE(TEXT(SOURCE!H2204,"????0"),"  ","")," ","")&amp;","&amp; IF(SOURCE!$T$2-3 &gt;= 0, REPT(" ",SOURCE!$T$2-3-5), "")&amp;
      SOURCE!I2204&amp;" | "&amp; IF(SOURCE!$U$2-LEN(SOURCE!I2204) &gt;= 0, REPT(" ",SOURCE!$U$2-LEN(SOURCE!I2204)), "")&amp;
      SOURCE!J2204&amp;      IF(SOURCE!$V$2-LEN(SOURCE!J2204) &gt;= 0, REPT(" ",SOURCE!$V$2-LEN(SOURCE!J2204)), "")&amp;
  " | "&amp; SOURCE!K2204&amp;      IF(SOURCE!$X$2-LEN(SOURCE!K2204) &gt;= 0, REPT(" ",SOURCE!$X$2-LEN(SOURCE!K2204)), "")&amp;
      "},"&amp;IF(SOURCE!L2204&lt;&gt;"",""&amp;SOURCE!L2204,"")
 )
)
)</f>
        <v/>
      </c>
    </row>
    <row r="2205" spans="1:1">
      <c r="A2205" s="155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",SOURCE!$R$2-LEN(SOURCE!F2205)+2), "")&amp;"("&amp;
      SUBSTITUTE(TEXT(SOURCE!G2205,"??0"),"  ","")&amp;" &lt;&lt; TAM_MAX_BITS) |"&amp; IF(SOURCE!$S$2-3 &gt;= 0, REPT(" ",SOURCE!$S$2-5+4+1-1-LEN(SUBSTITUTE(SUBSTITUTE(TEXT(SOURCE!H2205,"????0"),"  ","")," ",""))), "")&amp;
      SUBSTITUTE(SUBSTITUTE(TEXT(SOURCE!H2205,"????0"),"  ","")," ","")&amp;","&amp; IF(SOURCE!$T$2-3 &gt;= 0, REPT(" ",SOURCE!$T$2-3-5), "")&amp;
      SOURCE!I2205&amp;" | "&amp; IF(SOURCE!$U$2-LEN(SOURCE!I2205) &gt;= 0, REPT(" ",SOURCE!$U$2-LEN(SOURCE!I2205)), "")&amp;
      SOURCE!J2205&amp;      IF(SOURCE!$V$2-LEN(SOURCE!J2205) &gt;= 0, REPT(" ",SOURCE!$V$2-LEN(SOURCE!J2205)), "")&amp;
  " | "&amp; SOURCE!K2205&amp;      IF(SOURCE!$X$2-LEN(SOURCE!K2205) &gt;= 0, REPT(" ",SOURCE!$X$2-LEN(SOURCE!K2205)), "")&amp;
      "},"&amp;IF(SOURCE!L2205&lt;&gt;"",""&amp;SOURCE!L2205,"")
 )
)
)</f>
        <v/>
      </c>
    </row>
    <row r="2206" spans="1:1">
      <c r="A2206" s="155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",SOURCE!$R$2-LEN(SOURCE!F2206)+2), "")&amp;"("&amp;
      SUBSTITUTE(TEXT(SOURCE!G2206,"??0"),"  ","")&amp;" &lt;&lt; TAM_MAX_BITS) |"&amp; IF(SOURCE!$S$2-3 &gt;= 0, REPT(" ",SOURCE!$S$2-5+4+1-1-LEN(SUBSTITUTE(SUBSTITUTE(TEXT(SOURCE!H2206,"????0"),"  ","")," ",""))), "")&amp;
      SUBSTITUTE(SUBSTITUTE(TEXT(SOURCE!H2206,"????0"),"  ","")," ","")&amp;","&amp; IF(SOURCE!$T$2-3 &gt;= 0, REPT(" ",SOURCE!$T$2-3-5), "")&amp;
      SOURCE!I2206&amp;" | "&amp; IF(SOURCE!$U$2-LEN(SOURCE!I2206) &gt;= 0, REPT(" ",SOURCE!$U$2-LEN(SOURCE!I2206)), "")&amp;
      SOURCE!J2206&amp;      IF(SOURCE!$V$2-LEN(SOURCE!J2206) &gt;= 0, REPT(" ",SOURCE!$V$2-LEN(SOURCE!J2206)), "")&amp;
  " | "&amp; SOURCE!K2206&amp;      IF(SOURCE!$X$2-LEN(SOURCE!K2206) &gt;= 0, REPT(" ",SOURCE!$X$2-LEN(SOURCE!K2206)), "")&amp;
      "},"&amp;IF(SOURCE!L2206&lt;&gt;"",""&amp;SOURCE!L2206,"")
 )
)
)</f>
        <v/>
      </c>
    </row>
    <row r="2207" spans="1:1">
      <c r="A2207" s="155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",SOURCE!$R$2-LEN(SOURCE!F2207)+2), "")&amp;"("&amp;
      SUBSTITUTE(TEXT(SOURCE!G2207,"??0"),"  ","")&amp;" &lt;&lt; TAM_MAX_BITS) |"&amp; IF(SOURCE!$S$2-3 &gt;= 0, REPT(" ",SOURCE!$S$2-5+4+1-1-LEN(SUBSTITUTE(SUBSTITUTE(TEXT(SOURCE!H2207,"????0"),"  ","")," ",""))), "")&amp;
      SUBSTITUTE(SUBSTITUTE(TEXT(SOURCE!H2207,"????0"),"  ","")," ","")&amp;","&amp; IF(SOURCE!$T$2-3 &gt;= 0, REPT(" ",SOURCE!$T$2-3-5), "")&amp;
      SOURCE!I2207&amp;" | "&amp; IF(SOURCE!$U$2-LEN(SOURCE!I2207) &gt;= 0, REPT(" ",SOURCE!$U$2-LEN(SOURCE!I2207)), "")&amp;
      SOURCE!J2207&amp;      IF(SOURCE!$V$2-LEN(SOURCE!J2207) &gt;= 0, REPT(" ",SOURCE!$V$2-LEN(SOURCE!J2207)), "")&amp;
  " | "&amp; SOURCE!K2207&amp;      IF(SOURCE!$X$2-LEN(SOURCE!K2207) &gt;= 0, REPT(" ",SOURCE!$X$2-LEN(SOURCE!K2207)), "")&amp;
      "},"&amp;IF(SOURCE!L2207&lt;&gt;"",""&amp;SOURCE!L2207,"")
 )
)
)</f>
        <v/>
      </c>
    </row>
    <row r="2208" spans="1:1">
      <c r="A2208" s="155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",SOURCE!$R$2-LEN(SOURCE!F2208)+2), "")&amp;"("&amp;
      SUBSTITUTE(TEXT(SOURCE!G2208,"??0"),"  ","")&amp;" &lt;&lt; TAM_MAX_BITS) |"&amp; IF(SOURCE!$S$2-3 &gt;= 0, REPT(" ",SOURCE!$S$2-5+4+1-1-LEN(SUBSTITUTE(SUBSTITUTE(TEXT(SOURCE!H2208,"????0"),"  ","")," ",""))), "")&amp;
      SUBSTITUTE(SUBSTITUTE(TEXT(SOURCE!H2208,"????0"),"  ","")," ","")&amp;","&amp; IF(SOURCE!$T$2-3 &gt;= 0, REPT(" ",SOURCE!$T$2-3-5), "")&amp;
      SOURCE!I2208&amp;" | "&amp; IF(SOURCE!$U$2-LEN(SOURCE!I2208) &gt;= 0, REPT(" ",SOURCE!$U$2-LEN(SOURCE!I2208)), "")&amp;
      SOURCE!J2208&amp;      IF(SOURCE!$V$2-LEN(SOURCE!J2208) &gt;= 0, REPT(" ",SOURCE!$V$2-LEN(SOURCE!J2208)), "")&amp;
  " | "&amp; SOURCE!K2208&amp;      IF(SOURCE!$X$2-LEN(SOURCE!K2208) &gt;= 0, REPT(" ",SOURCE!$X$2-LEN(SOURCE!K2208)), "")&amp;
      "},"&amp;IF(SOURCE!L2208&lt;&gt;"",""&amp;SOURCE!L2208,"")
 )
)
)</f>
        <v/>
      </c>
    </row>
    <row r="2209" spans="1:1">
      <c r="A2209" s="155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",SOURCE!$R$2-LEN(SOURCE!F2209)+2), "")&amp;"("&amp;
      SUBSTITUTE(TEXT(SOURCE!G2209,"??0"),"  ","")&amp;" &lt;&lt; TAM_MAX_BITS) |"&amp; IF(SOURCE!$S$2-3 &gt;= 0, REPT(" ",SOURCE!$S$2-5+4+1-1-LEN(SUBSTITUTE(SUBSTITUTE(TEXT(SOURCE!H2209,"????0"),"  ","")," ",""))), "")&amp;
      SUBSTITUTE(SUBSTITUTE(TEXT(SOURCE!H2209,"????0"),"  ","")," ","")&amp;","&amp; IF(SOURCE!$T$2-3 &gt;= 0, REPT(" ",SOURCE!$T$2-3-5), "")&amp;
      SOURCE!I2209&amp;" | "&amp; IF(SOURCE!$U$2-LEN(SOURCE!I2209) &gt;= 0, REPT(" ",SOURCE!$U$2-LEN(SOURCE!I2209)), "")&amp;
      SOURCE!J2209&amp;      IF(SOURCE!$V$2-LEN(SOURCE!J2209) &gt;= 0, REPT(" ",SOURCE!$V$2-LEN(SOURCE!J2209)), "")&amp;
  " | "&amp; SOURCE!K2209&amp;      IF(SOURCE!$X$2-LEN(SOURCE!K2209) &gt;= 0, REPT(" ",SOURCE!$X$2-LEN(SOURCE!K2209)), "")&amp;
      "},"&amp;IF(SOURCE!L2209&lt;&gt;"",""&amp;SOURCE!L2209,"")
 )
)
)</f>
        <v/>
      </c>
    </row>
    <row r="2210" spans="1:1">
      <c r="A2210" s="155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",SOURCE!$R$2-LEN(SOURCE!F2210)+2), "")&amp;"("&amp;
      SUBSTITUTE(TEXT(SOURCE!G2210,"??0"),"  ","")&amp;" &lt;&lt; TAM_MAX_BITS) |"&amp; IF(SOURCE!$S$2-3 &gt;= 0, REPT(" ",SOURCE!$S$2-5+4+1-1-LEN(SUBSTITUTE(SUBSTITUTE(TEXT(SOURCE!H2210,"????0"),"  ","")," ",""))), "")&amp;
      SUBSTITUTE(SUBSTITUTE(TEXT(SOURCE!H2210,"????0"),"  ","")," ","")&amp;","&amp; IF(SOURCE!$T$2-3 &gt;= 0, REPT(" ",SOURCE!$T$2-3-5), "")&amp;
      SOURCE!I2210&amp;" | "&amp; IF(SOURCE!$U$2-LEN(SOURCE!I2210) &gt;= 0, REPT(" ",SOURCE!$U$2-LEN(SOURCE!I2210)), "")&amp;
      SOURCE!J2210&amp;      IF(SOURCE!$V$2-LEN(SOURCE!J2210) &gt;= 0, REPT(" ",SOURCE!$V$2-LEN(SOURCE!J2210)), "")&amp;
  " | "&amp; SOURCE!K2210&amp;      IF(SOURCE!$X$2-LEN(SOURCE!K2210) &gt;= 0, REPT(" ",SOURCE!$X$2-LEN(SOURCE!K2210)), "")&amp;
      "},"&amp;IF(SOURCE!L2210&lt;&gt;"",""&amp;SOURCE!L2210,"")
 )
)
)</f>
        <v/>
      </c>
    </row>
    <row r="2211" spans="1:1">
      <c r="A2211" s="155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",SOURCE!$R$2-LEN(SOURCE!F2211)+2), "")&amp;"("&amp;
      SUBSTITUTE(TEXT(SOURCE!G2211,"??0"),"  ","")&amp;" &lt;&lt; TAM_MAX_BITS) |"&amp; IF(SOURCE!$S$2-3 &gt;= 0, REPT(" ",SOURCE!$S$2-5+4+1-1-LEN(SUBSTITUTE(SUBSTITUTE(TEXT(SOURCE!H2211,"????0"),"  ","")," ",""))), "")&amp;
      SUBSTITUTE(SUBSTITUTE(TEXT(SOURCE!H2211,"????0"),"  ","")," ","")&amp;","&amp; IF(SOURCE!$T$2-3 &gt;= 0, REPT(" ",SOURCE!$T$2-3-5), "")&amp;
      SOURCE!I2211&amp;" | "&amp; IF(SOURCE!$U$2-LEN(SOURCE!I2211) &gt;= 0, REPT(" ",SOURCE!$U$2-LEN(SOURCE!I2211)), "")&amp;
      SOURCE!J2211&amp;      IF(SOURCE!$V$2-LEN(SOURCE!J2211) &gt;= 0, REPT(" ",SOURCE!$V$2-LEN(SOURCE!J2211)), "")&amp;
  " | "&amp; SOURCE!K2211&amp;      IF(SOURCE!$X$2-LEN(SOURCE!K2211) &gt;= 0, REPT(" ",SOURCE!$X$2-LEN(SOURCE!K2211)), "")&amp;
      "},"&amp;IF(SOURCE!L2211&lt;&gt;"",""&amp;SOURCE!L2211,"")
 )
)
)</f>
        <v/>
      </c>
    </row>
    <row r="2212" spans="1:1">
      <c r="A2212" s="155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",SOURCE!$R$2-LEN(SOURCE!F2212)+2), "")&amp;"("&amp;
      SUBSTITUTE(TEXT(SOURCE!G2212,"??0"),"  ","")&amp;" &lt;&lt; TAM_MAX_BITS) |"&amp; IF(SOURCE!$S$2-3 &gt;= 0, REPT(" ",SOURCE!$S$2-5+4+1-1-LEN(SUBSTITUTE(SUBSTITUTE(TEXT(SOURCE!H2212,"????0"),"  ","")," ",""))), "")&amp;
      SUBSTITUTE(SUBSTITUTE(TEXT(SOURCE!H2212,"????0"),"  ","")," ","")&amp;","&amp; IF(SOURCE!$T$2-3 &gt;= 0, REPT(" ",SOURCE!$T$2-3-5), "")&amp;
      SOURCE!I2212&amp;" | "&amp; IF(SOURCE!$U$2-LEN(SOURCE!I2212) &gt;= 0, REPT(" ",SOURCE!$U$2-LEN(SOURCE!I2212)), "")&amp;
      SOURCE!J2212&amp;      IF(SOURCE!$V$2-LEN(SOURCE!J2212) &gt;= 0, REPT(" ",SOURCE!$V$2-LEN(SOURCE!J2212)), "")&amp;
  " | "&amp; SOURCE!K2212&amp;      IF(SOURCE!$X$2-LEN(SOURCE!K2212) &gt;= 0, REPT(" ",SOURCE!$X$2-LEN(SOURCE!K2212)), "")&amp;
      "},"&amp;IF(SOURCE!L2212&lt;&gt;"",""&amp;SOURCE!L2212,"")
 )
)
)</f>
        <v/>
      </c>
    </row>
    <row r="2213" spans="1:1">
      <c r="A2213" s="155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",SOURCE!$R$2-LEN(SOURCE!F2213)+2), "")&amp;"("&amp;
      SUBSTITUTE(TEXT(SOURCE!G2213,"??0"),"  ","")&amp;" &lt;&lt; TAM_MAX_BITS) |"&amp; IF(SOURCE!$S$2-3 &gt;= 0, REPT(" ",SOURCE!$S$2-5+4+1-1-LEN(SUBSTITUTE(SUBSTITUTE(TEXT(SOURCE!H2213,"????0"),"  ","")," ",""))), "")&amp;
      SUBSTITUTE(SUBSTITUTE(TEXT(SOURCE!H2213,"????0"),"  ","")," ","")&amp;","&amp; IF(SOURCE!$T$2-3 &gt;= 0, REPT(" ",SOURCE!$T$2-3-5), "")&amp;
      SOURCE!I2213&amp;" | "&amp; IF(SOURCE!$U$2-LEN(SOURCE!I2213) &gt;= 0, REPT(" ",SOURCE!$U$2-LEN(SOURCE!I2213)), "")&amp;
      SOURCE!J2213&amp;      IF(SOURCE!$V$2-LEN(SOURCE!J2213) &gt;= 0, REPT(" ",SOURCE!$V$2-LEN(SOURCE!J2213)), "")&amp;
  " | "&amp; SOURCE!K2213&amp;      IF(SOURCE!$X$2-LEN(SOURCE!K2213) &gt;= 0, REPT(" ",SOURCE!$X$2-LEN(SOURCE!K2213)), "")&amp;
      "},"&amp;IF(SOURCE!L2213&lt;&gt;"",""&amp;SOURCE!L2213,"")
 )
)
)</f>
        <v/>
      </c>
    </row>
    <row r="2214" spans="1:1">
      <c r="A2214" s="155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",SOURCE!$R$2-LEN(SOURCE!F2214)+2), "")&amp;"("&amp;
      SUBSTITUTE(TEXT(SOURCE!G2214,"??0"),"  ","")&amp;" &lt;&lt; TAM_MAX_BITS) |"&amp; IF(SOURCE!$S$2-3 &gt;= 0, REPT(" ",SOURCE!$S$2-5+4+1-1-LEN(SUBSTITUTE(SUBSTITUTE(TEXT(SOURCE!H2214,"????0"),"  ","")," ",""))), "")&amp;
      SUBSTITUTE(SUBSTITUTE(TEXT(SOURCE!H2214,"????0"),"  ","")," ","")&amp;","&amp; IF(SOURCE!$T$2-3 &gt;= 0, REPT(" ",SOURCE!$T$2-3-5), "")&amp;
      SOURCE!I2214&amp;" | "&amp; IF(SOURCE!$U$2-LEN(SOURCE!I2214) &gt;= 0, REPT(" ",SOURCE!$U$2-LEN(SOURCE!I2214)), "")&amp;
      SOURCE!J2214&amp;      IF(SOURCE!$V$2-LEN(SOURCE!J2214) &gt;= 0, REPT(" ",SOURCE!$V$2-LEN(SOURCE!J2214)), "")&amp;
  " | "&amp; SOURCE!K2214&amp;      IF(SOURCE!$X$2-LEN(SOURCE!K2214) &gt;= 0, REPT(" ",SOURCE!$X$2-LEN(SOURCE!K2214)), "")&amp;
      "},"&amp;IF(SOURCE!L2214&lt;&gt;"",""&amp;SOURCE!L2214,"")
 )
)
)</f>
        <v/>
      </c>
    </row>
    <row r="2215" spans="1:1">
      <c r="A2215" s="155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",SOURCE!$R$2-LEN(SOURCE!F2215)+2), "")&amp;"("&amp;
      SUBSTITUTE(TEXT(SOURCE!G2215,"??0"),"  ","")&amp;" &lt;&lt; TAM_MAX_BITS) |"&amp; IF(SOURCE!$S$2-3 &gt;= 0, REPT(" ",SOURCE!$S$2-5+4+1-1-LEN(SUBSTITUTE(SUBSTITUTE(TEXT(SOURCE!H2215,"????0"),"  ","")," ",""))), "")&amp;
      SUBSTITUTE(SUBSTITUTE(TEXT(SOURCE!H2215,"????0"),"  ","")," ","")&amp;","&amp; IF(SOURCE!$T$2-3 &gt;= 0, REPT(" ",SOURCE!$T$2-3-5), "")&amp;
      SOURCE!I2215&amp;" | "&amp; IF(SOURCE!$U$2-LEN(SOURCE!I2215) &gt;= 0, REPT(" ",SOURCE!$U$2-LEN(SOURCE!I2215)), "")&amp;
      SOURCE!J2215&amp;      IF(SOURCE!$V$2-LEN(SOURCE!J2215) &gt;= 0, REPT(" ",SOURCE!$V$2-LEN(SOURCE!J2215)), "")&amp;
  " | "&amp; SOURCE!K2215&amp;      IF(SOURCE!$X$2-LEN(SOURCE!K2215) &gt;= 0, REPT(" ",SOURCE!$X$2-LEN(SOURCE!K2215)), "")&amp;
      "},"&amp;IF(SOURCE!L2215&lt;&gt;"",""&amp;SOURCE!L2215,"")
 )
)
)</f>
        <v/>
      </c>
    </row>
    <row r="2216" spans="1:1">
      <c r="A2216" s="155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",SOURCE!$R$2-LEN(SOURCE!F2216)+2), "")&amp;"("&amp;
      SUBSTITUTE(TEXT(SOURCE!G2216,"??0"),"  ","")&amp;" &lt;&lt; TAM_MAX_BITS) |"&amp; IF(SOURCE!$S$2-3 &gt;= 0, REPT(" ",SOURCE!$S$2-5+4+1-1-LEN(SUBSTITUTE(SUBSTITUTE(TEXT(SOURCE!H2216,"????0"),"  ","")," ",""))), "")&amp;
      SUBSTITUTE(SUBSTITUTE(TEXT(SOURCE!H2216,"????0"),"  ","")," ","")&amp;","&amp; IF(SOURCE!$T$2-3 &gt;= 0, REPT(" ",SOURCE!$T$2-3-5), "")&amp;
      SOURCE!I2216&amp;" | "&amp; IF(SOURCE!$U$2-LEN(SOURCE!I2216) &gt;= 0, REPT(" ",SOURCE!$U$2-LEN(SOURCE!I2216)), "")&amp;
      SOURCE!J2216&amp;      IF(SOURCE!$V$2-LEN(SOURCE!J2216) &gt;= 0, REPT(" ",SOURCE!$V$2-LEN(SOURCE!J2216)), "")&amp;
  " | "&amp; SOURCE!K2216&amp;      IF(SOURCE!$X$2-LEN(SOURCE!K2216) &gt;= 0, REPT(" ",SOURCE!$X$2-LEN(SOURCE!K2216)), "")&amp;
      "},"&amp;IF(SOURCE!L2216&lt;&gt;"",""&amp;SOURCE!L2216,"")
 )
)
)</f>
        <v/>
      </c>
    </row>
    <row r="2217" spans="1:1">
      <c r="A2217" s="155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",SOURCE!$R$2-LEN(SOURCE!F2217)+2), "")&amp;"("&amp;
      SUBSTITUTE(TEXT(SOURCE!G2217,"??0"),"  ","")&amp;" &lt;&lt; TAM_MAX_BITS) |"&amp; IF(SOURCE!$S$2-3 &gt;= 0, REPT(" ",SOURCE!$S$2-5+4+1-1-LEN(SUBSTITUTE(SUBSTITUTE(TEXT(SOURCE!H2217,"????0"),"  ","")," ",""))), "")&amp;
      SUBSTITUTE(SUBSTITUTE(TEXT(SOURCE!H2217,"????0"),"  ","")," ","")&amp;","&amp; IF(SOURCE!$T$2-3 &gt;= 0, REPT(" ",SOURCE!$T$2-3-5), "")&amp;
      SOURCE!I2217&amp;" | "&amp; IF(SOURCE!$U$2-LEN(SOURCE!I2217) &gt;= 0, REPT(" ",SOURCE!$U$2-LEN(SOURCE!I2217)), "")&amp;
      SOURCE!J2217&amp;      IF(SOURCE!$V$2-LEN(SOURCE!J2217) &gt;= 0, REPT(" ",SOURCE!$V$2-LEN(SOURCE!J2217)), "")&amp;
  " | "&amp; SOURCE!K2217&amp;      IF(SOURCE!$X$2-LEN(SOURCE!K2217) &gt;= 0, REPT(" ",SOURCE!$X$2-LEN(SOURCE!K2217)), "")&amp;
      "},"&amp;IF(SOURCE!L2217&lt;&gt;"",""&amp;SOURCE!L2217,"")
 )
)
)</f>
        <v/>
      </c>
    </row>
    <row r="2218" spans="1:1">
      <c r="A2218" s="155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",SOURCE!$R$2-LEN(SOURCE!F2218)+2), "")&amp;"("&amp;
      SUBSTITUTE(TEXT(SOURCE!G2218,"??0"),"  ","")&amp;" &lt;&lt; TAM_MAX_BITS) |"&amp; IF(SOURCE!$S$2-3 &gt;= 0, REPT(" ",SOURCE!$S$2-5+4+1-1-LEN(SUBSTITUTE(SUBSTITUTE(TEXT(SOURCE!H2218,"????0"),"  ","")," ",""))), "")&amp;
      SUBSTITUTE(SUBSTITUTE(TEXT(SOURCE!H2218,"????0"),"  ","")," ","")&amp;","&amp; IF(SOURCE!$T$2-3 &gt;= 0, REPT(" ",SOURCE!$T$2-3-5), "")&amp;
      SOURCE!I2218&amp;" | "&amp; IF(SOURCE!$U$2-LEN(SOURCE!I2218) &gt;= 0, REPT(" ",SOURCE!$U$2-LEN(SOURCE!I2218)), "")&amp;
      SOURCE!J2218&amp;      IF(SOURCE!$V$2-LEN(SOURCE!J2218) &gt;= 0, REPT(" ",SOURCE!$V$2-LEN(SOURCE!J2218)), "")&amp;
  " | "&amp; SOURCE!K2218&amp;      IF(SOURCE!$X$2-LEN(SOURCE!K2218) &gt;= 0, REPT(" ",SOURCE!$X$2-LEN(SOURCE!K2218)), "")&amp;
      "},"&amp;IF(SOURCE!L2218&lt;&gt;"",""&amp;SOURCE!L2218,"")
 )
)
)</f>
        <v/>
      </c>
    </row>
    <row r="2219" spans="1:1">
      <c r="A2219" s="155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",SOURCE!$R$2-LEN(SOURCE!F2219)+2), "")&amp;"("&amp;
      SUBSTITUTE(TEXT(SOURCE!G2219,"??0"),"  ","")&amp;" &lt;&lt; TAM_MAX_BITS) |"&amp; IF(SOURCE!$S$2-3 &gt;= 0, REPT(" ",SOURCE!$S$2-5+4+1-1-LEN(SUBSTITUTE(SUBSTITUTE(TEXT(SOURCE!H2219,"????0"),"  ","")," ",""))), "")&amp;
      SUBSTITUTE(SUBSTITUTE(TEXT(SOURCE!H2219,"????0"),"  ","")," ","")&amp;","&amp; IF(SOURCE!$T$2-3 &gt;= 0, REPT(" ",SOURCE!$T$2-3-5), "")&amp;
      SOURCE!I2219&amp;" | "&amp; IF(SOURCE!$U$2-LEN(SOURCE!I2219) &gt;= 0, REPT(" ",SOURCE!$U$2-LEN(SOURCE!I2219)), "")&amp;
      SOURCE!J2219&amp;      IF(SOURCE!$V$2-LEN(SOURCE!J2219) &gt;= 0, REPT(" ",SOURCE!$V$2-LEN(SOURCE!J2219)), "")&amp;
  " | "&amp; SOURCE!K2219&amp;      IF(SOURCE!$X$2-LEN(SOURCE!K2219) &gt;= 0, REPT(" ",SOURCE!$X$2-LEN(SOURCE!K2219)), "")&amp;
      "},"&amp;IF(SOURCE!L2219&lt;&gt;"",""&amp;SOURCE!L2219,"")
 )
)
)</f>
        <v/>
      </c>
    </row>
    <row r="2220" spans="1:1">
      <c r="A2220" s="155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",SOURCE!$R$2-LEN(SOURCE!F2220)+2), "")&amp;"("&amp;
      SUBSTITUTE(TEXT(SOURCE!G2220,"??0"),"  ","")&amp;" &lt;&lt; TAM_MAX_BITS) |"&amp; IF(SOURCE!$S$2-3 &gt;= 0, REPT(" ",SOURCE!$S$2-5+4+1-1-LEN(SUBSTITUTE(SUBSTITUTE(TEXT(SOURCE!H2220,"????0"),"  ","")," ",""))), "")&amp;
      SUBSTITUTE(SUBSTITUTE(TEXT(SOURCE!H2220,"????0"),"  ","")," ","")&amp;","&amp; IF(SOURCE!$T$2-3 &gt;= 0, REPT(" ",SOURCE!$T$2-3-5), "")&amp;
      SOURCE!I2220&amp;" | "&amp; IF(SOURCE!$U$2-LEN(SOURCE!I2220) &gt;= 0, REPT(" ",SOURCE!$U$2-LEN(SOURCE!I2220)), "")&amp;
      SOURCE!J2220&amp;      IF(SOURCE!$V$2-LEN(SOURCE!J2220) &gt;= 0, REPT(" ",SOURCE!$V$2-LEN(SOURCE!J2220)), "")&amp;
  " | "&amp; SOURCE!K2220&amp;      IF(SOURCE!$X$2-LEN(SOURCE!K2220) &gt;= 0, REPT(" ",SOURCE!$X$2-LEN(SOURCE!K2220)), "")&amp;
      "},"&amp;IF(SOURCE!L2220&lt;&gt;"",""&amp;SOURCE!L2220,"")
 )
)
)</f>
        <v/>
      </c>
    </row>
    <row r="2221" spans="1:1">
      <c r="A2221" s="155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",SOURCE!$R$2-LEN(SOURCE!F2221)+2), "")&amp;"("&amp;
      SUBSTITUTE(TEXT(SOURCE!G2221,"??0"),"  ","")&amp;" &lt;&lt; TAM_MAX_BITS) |"&amp; IF(SOURCE!$S$2-3 &gt;= 0, REPT(" ",SOURCE!$S$2-5+4+1-1-LEN(SUBSTITUTE(SUBSTITUTE(TEXT(SOURCE!H2221,"????0"),"  ","")," ",""))), "")&amp;
      SUBSTITUTE(SUBSTITUTE(TEXT(SOURCE!H2221,"????0"),"  ","")," ","")&amp;","&amp; IF(SOURCE!$T$2-3 &gt;= 0, REPT(" ",SOURCE!$T$2-3-5), "")&amp;
      SOURCE!I2221&amp;" | "&amp; IF(SOURCE!$U$2-LEN(SOURCE!I2221) &gt;= 0, REPT(" ",SOURCE!$U$2-LEN(SOURCE!I2221)), "")&amp;
      SOURCE!J2221&amp;      IF(SOURCE!$V$2-LEN(SOURCE!J2221) &gt;= 0, REPT(" ",SOURCE!$V$2-LEN(SOURCE!J2221)), "")&amp;
  " | "&amp; SOURCE!K2221&amp;      IF(SOURCE!$X$2-LEN(SOURCE!K2221) &gt;= 0, REPT(" ",SOURCE!$X$2-LEN(SOURCE!K2221)), "")&amp;
      "},"&amp;IF(SOURCE!L2221&lt;&gt;"",""&amp;SOURCE!L2221,"")
 )
)
)</f>
        <v/>
      </c>
    </row>
    <row r="2222" spans="1:1">
      <c r="A2222" s="155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",SOURCE!$R$2-LEN(SOURCE!F2222)+2), "")&amp;"("&amp;
      SUBSTITUTE(TEXT(SOURCE!G2222,"??0"),"  ","")&amp;" &lt;&lt; TAM_MAX_BITS) |"&amp; IF(SOURCE!$S$2-3 &gt;= 0, REPT(" ",SOURCE!$S$2-5+4+1-1-LEN(SUBSTITUTE(SUBSTITUTE(TEXT(SOURCE!H2222,"????0"),"  ","")," ",""))), "")&amp;
      SUBSTITUTE(SUBSTITUTE(TEXT(SOURCE!H2222,"????0"),"  ","")," ","")&amp;","&amp; IF(SOURCE!$T$2-3 &gt;= 0, REPT(" ",SOURCE!$T$2-3-5), "")&amp;
      SOURCE!I2222&amp;" | "&amp; IF(SOURCE!$U$2-LEN(SOURCE!I2222) &gt;= 0, REPT(" ",SOURCE!$U$2-LEN(SOURCE!I2222)), "")&amp;
      SOURCE!J2222&amp;      IF(SOURCE!$V$2-LEN(SOURCE!J2222) &gt;= 0, REPT(" ",SOURCE!$V$2-LEN(SOURCE!J2222)), "")&amp;
  " | "&amp; SOURCE!K2222&amp;      IF(SOURCE!$X$2-LEN(SOURCE!K2222) &gt;= 0, REPT(" ",SOURCE!$X$2-LEN(SOURCE!K2222)), "")&amp;
      "},"&amp;IF(SOURCE!L2222&lt;&gt;"",""&amp;SOURCE!L2222,"")
 )
)
)</f>
        <v/>
      </c>
    </row>
    <row r="2223" spans="1:1">
      <c r="A2223" s="155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",SOURCE!$R$2-LEN(SOURCE!F2223)+2), "")&amp;"("&amp;
      SUBSTITUTE(TEXT(SOURCE!G2223,"??0"),"  ","")&amp;" &lt;&lt; TAM_MAX_BITS) |"&amp; IF(SOURCE!$S$2-3 &gt;= 0, REPT(" ",SOURCE!$S$2-5+4+1-1-LEN(SUBSTITUTE(SUBSTITUTE(TEXT(SOURCE!H2223,"????0"),"  ","")," ",""))), "")&amp;
      SUBSTITUTE(SUBSTITUTE(TEXT(SOURCE!H2223,"????0"),"  ","")," ","")&amp;","&amp; IF(SOURCE!$T$2-3 &gt;= 0, REPT(" ",SOURCE!$T$2-3-5), "")&amp;
      SOURCE!I2223&amp;" | "&amp; IF(SOURCE!$U$2-LEN(SOURCE!I2223) &gt;= 0, REPT(" ",SOURCE!$U$2-LEN(SOURCE!I2223)), "")&amp;
      SOURCE!J2223&amp;      IF(SOURCE!$V$2-LEN(SOURCE!J2223) &gt;= 0, REPT(" ",SOURCE!$V$2-LEN(SOURCE!J2223)), "")&amp;
  " | "&amp; SOURCE!K2223&amp;      IF(SOURCE!$X$2-LEN(SOURCE!K2223) &gt;= 0, REPT(" ",SOURCE!$X$2-LEN(SOURCE!K2223)), "")&amp;
      "},"&amp;IF(SOURCE!L2223&lt;&gt;"",""&amp;SOURCE!L2223,"")
 )
)
)</f>
        <v/>
      </c>
    </row>
    <row r="2224" spans="1:1">
      <c r="A2224" s="155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",SOURCE!$R$2-LEN(SOURCE!F2224)+2), "")&amp;"("&amp;
      SUBSTITUTE(TEXT(SOURCE!G2224,"??0"),"  ","")&amp;" &lt;&lt; TAM_MAX_BITS) |"&amp; IF(SOURCE!$S$2-3 &gt;= 0, REPT(" ",SOURCE!$S$2-5+4+1-1-LEN(SUBSTITUTE(SUBSTITUTE(TEXT(SOURCE!H2224,"????0"),"  ","")," ",""))), "")&amp;
      SUBSTITUTE(SUBSTITUTE(TEXT(SOURCE!H2224,"????0"),"  ","")," ","")&amp;","&amp; IF(SOURCE!$T$2-3 &gt;= 0, REPT(" ",SOURCE!$T$2-3-5), "")&amp;
      SOURCE!I2224&amp;" | "&amp; IF(SOURCE!$U$2-LEN(SOURCE!I2224) &gt;= 0, REPT(" ",SOURCE!$U$2-LEN(SOURCE!I2224)), "")&amp;
      SOURCE!J2224&amp;      IF(SOURCE!$V$2-LEN(SOURCE!J2224) &gt;= 0, REPT(" ",SOURCE!$V$2-LEN(SOURCE!J2224)), "")&amp;
  " | "&amp; SOURCE!K2224&amp;      IF(SOURCE!$X$2-LEN(SOURCE!K2224) &gt;= 0, REPT(" ",SOURCE!$X$2-LEN(SOURCE!K2224)), "")&amp;
      "},"&amp;IF(SOURCE!L2224&lt;&gt;"",""&amp;SOURCE!L2224,"")
 )
)
)</f>
        <v/>
      </c>
    </row>
    <row r="2225" spans="1:1">
      <c r="A2225" s="155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",SOURCE!$R$2-LEN(SOURCE!F2225)+2), "")&amp;"("&amp;
      SUBSTITUTE(TEXT(SOURCE!G2225,"??0"),"  ","")&amp;" &lt;&lt; TAM_MAX_BITS) |"&amp; IF(SOURCE!$S$2-3 &gt;= 0, REPT(" ",SOURCE!$S$2-5+4+1-1-LEN(SUBSTITUTE(SUBSTITUTE(TEXT(SOURCE!H2225,"????0"),"  ","")," ",""))), "")&amp;
      SUBSTITUTE(SUBSTITUTE(TEXT(SOURCE!H2225,"????0"),"  ","")," ","")&amp;","&amp; IF(SOURCE!$T$2-3 &gt;= 0, REPT(" ",SOURCE!$T$2-3-5), "")&amp;
      SOURCE!I2225&amp;" | "&amp; IF(SOURCE!$U$2-LEN(SOURCE!I2225) &gt;= 0, REPT(" ",SOURCE!$U$2-LEN(SOURCE!I2225)), "")&amp;
      SOURCE!J2225&amp;      IF(SOURCE!$V$2-LEN(SOURCE!J2225) &gt;= 0, REPT(" ",SOURCE!$V$2-LEN(SOURCE!J2225)), "")&amp;
  " | "&amp; SOURCE!K2225&amp;      IF(SOURCE!$X$2-LEN(SOURCE!K2225) &gt;= 0, REPT(" ",SOURCE!$X$2-LEN(SOURCE!K2225)), "")&amp;
      "},"&amp;IF(SOURCE!L2225&lt;&gt;"",""&amp;SOURCE!L2225,"")
 )
)
)</f>
        <v/>
      </c>
    </row>
    <row r="2226" spans="1:1">
      <c r="A2226" s="155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",SOURCE!$R$2-LEN(SOURCE!F2226)+2), "")&amp;"("&amp;
      SUBSTITUTE(TEXT(SOURCE!G2226,"??0"),"  ","")&amp;" &lt;&lt; TAM_MAX_BITS) |"&amp; IF(SOURCE!$S$2-3 &gt;= 0, REPT(" ",SOURCE!$S$2-5+4+1-1-LEN(SUBSTITUTE(SUBSTITUTE(TEXT(SOURCE!H2226,"????0"),"  ","")," ",""))), "")&amp;
      SUBSTITUTE(SUBSTITUTE(TEXT(SOURCE!H2226,"????0"),"  ","")," ","")&amp;","&amp; IF(SOURCE!$T$2-3 &gt;= 0, REPT(" ",SOURCE!$T$2-3-5), "")&amp;
      SOURCE!I2226&amp;" | "&amp; IF(SOURCE!$U$2-LEN(SOURCE!I2226) &gt;= 0, REPT(" ",SOURCE!$U$2-LEN(SOURCE!I2226)), "")&amp;
      SOURCE!J2226&amp;      IF(SOURCE!$V$2-LEN(SOURCE!J2226) &gt;= 0, REPT(" ",SOURCE!$V$2-LEN(SOURCE!J2226)), "")&amp;
  " | "&amp; SOURCE!K2226&amp;      IF(SOURCE!$X$2-LEN(SOURCE!K2226) &gt;= 0, REPT(" ",SOURCE!$X$2-LEN(SOURCE!K2226)), "")&amp;
      "},"&amp;IF(SOURCE!L2226&lt;&gt;"",""&amp;SOURCE!L2226,"")
 )
)
)</f>
        <v/>
      </c>
    </row>
    <row r="2227" spans="1:1">
      <c r="A2227" s="155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",SOURCE!$R$2-LEN(SOURCE!F2227)+2), "")&amp;"("&amp;
      SUBSTITUTE(TEXT(SOURCE!G2227,"??0"),"  ","")&amp;" &lt;&lt; TAM_MAX_BITS) |"&amp; IF(SOURCE!$S$2-3 &gt;= 0, REPT(" ",SOURCE!$S$2-5+4+1-1-LEN(SUBSTITUTE(SUBSTITUTE(TEXT(SOURCE!H2227,"????0"),"  ","")," ",""))), "")&amp;
      SUBSTITUTE(SUBSTITUTE(TEXT(SOURCE!H2227,"????0"),"  ","")," ","")&amp;","&amp; IF(SOURCE!$T$2-3 &gt;= 0, REPT(" ",SOURCE!$T$2-3-5), "")&amp;
      SOURCE!I2227&amp;" | "&amp; IF(SOURCE!$U$2-LEN(SOURCE!I2227) &gt;= 0, REPT(" ",SOURCE!$U$2-LEN(SOURCE!I2227)), "")&amp;
      SOURCE!J2227&amp;      IF(SOURCE!$V$2-LEN(SOURCE!J2227) &gt;= 0, REPT(" ",SOURCE!$V$2-LEN(SOURCE!J2227)), "")&amp;
  " | "&amp; SOURCE!K2227&amp;      IF(SOURCE!$X$2-LEN(SOURCE!K2227) &gt;= 0, REPT(" ",SOURCE!$X$2-LEN(SOURCE!K2227)), "")&amp;
      "},"&amp;IF(SOURCE!L2227&lt;&gt;"",""&amp;SOURCE!L2227,"")
 )
)
)</f>
        <v/>
      </c>
    </row>
    <row r="2228" spans="1:1">
      <c r="A2228" s="155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",SOURCE!$R$2-LEN(SOURCE!F2228)+2), "")&amp;"("&amp;
      SUBSTITUTE(TEXT(SOURCE!G2228,"??0"),"  ","")&amp;" &lt;&lt; TAM_MAX_BITS) |"&amp; IF(SOURCE!$S$2-3 &gt;= 0, REPT(" ",SOURCE!$S$2-5+4+1-1-LEN(SUBSTITUTE(SUBSTITUTE(TEXT(SOURCE!H2228,"????0"),"  ","")," ",""))), "")&amp;
      SUBSTITUTE(SUBSTITUTE(TEXT(SOURCE!H2228,"????0"),"  ","")," ","")&amp;","&amp; IF(SOURCE!$T$2-3 &gt;= 0, REPT(" ",SOURCE!$T$2-3-5), "")&amp;
      SOURCE!I2228&amp;" | "&amp; IF(SOURCE!$U$2-LEN(SOURCE!I2228) &gt;= 0, REPT(" ",SOURCE!$U$2-LEN(SOURCE!I2228)), "")&amp;
      SOURCE!J2228&amp;      IF(SOURCE!$V$2-LEN(SOURCE!J2228) &gt;= 0, REPT(" ",SOURCE!$V$2-LEN(SOURCE!J2228)), "")&amp;
  " | "&amp; SOURCE!K2228&amp;      IF(SOURCE!$X$2-LEN(SOURCE!K2228) &gt;= 0, REPT(" ",SOURCE!$X$2-LEN(SOURCE!K2228)), "")&amp;
      "},"&amp;IF(SOURCE!L2228&lt;&gt;"",""&amp;SOURCE!L2228,"")
 )
)
)</f>
        <v/>
      </c>
    </row>
    <row r="2229" spans="1:1">
      <c r="A2229" s="155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",SOURCE!$R$2-LEN(SOURCE!F2229)+2), "")&amp;"("&amp;
      SUBSTITUTE(TEXT(SOURCE!G2229,"??0"),"  ","")&amp;" &lt;&lt; TAM_MAX_BITS) |"&amp; IF(SOURCE!$S$2-3 &gt;= 0, REPT(" ",SOURCE!$S$2-5+4+1-1-LEN(SUBSTITUTE(SUBSTITUTE(TEXT(SOURCE!H2229,"????0"),"  ","")," ",""))), "")&amp;
      SUBSTITUTE(SUBSTITUTE(TEXT(SOURCE!H2229,"????0"),"  ","")," ","")&amp;","&amp; IF(SOURCE!$T$2-3 &gt;= 0, REPT(" ",SOURCE!$T$2-3-5), "")&amp;
      SOURCE!I2229&amp;" | "&amp; IF(SOURCE!$U$2-LEN(SOURCE!I2229) &gt;= 0, REPT(" ",SOURCE!$U$2-LEN(SOURCE!I2229)), "")&amp;
      SOURCE!J2229&amp;      IF(SOURCE!$V$2-LEN(SOURCE!J2229) &gt;= 0, REPT(" ",SOURCE!$V$2-LEN(SOURCE!J2229)), "")&amp;
  " | "&amp; SOURCE!K2229&amp;      IF(SOURCE!$X$2-LEN(SOURCE!K2229) &gt;= 0, REPT(" ",SOURCE!$X$2-LEN(SOURCE!K2229)), "")&amp;
      "},"&amp;IF(SOURCE!L2229&lt;&gt;"",""&amp;SOURCE!L2229,"")
 )
)
)</f>
        <v/>
      </c>
    </row>
    <row r="2230" spans="1:1">
      <c r="A2230" s="155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",SOURCE!$R$2-LEN(SOURCE!F2230)+2), "")&amp;"("&amp;
      SUBSTITUTE(TEXT(SOURCE!G2230,"??0"),"  ","")&amp;" &lt;&lt; TAM_MAX_BITS) |"&amp; IF(SOURCE!$S$2-3 &gt;= 0, REPT(" ",SOURCE!$S$2-5+4+1-1-LEN(SUBSTITUTE(SUBSTITUTE(TEXT(SOURCE!H2230,"????0"),"  ","")," ",""))), "")&amp;
      SUBSTITUTE(SUBSTITUTE(TEXT(SOURCE!H2230,"????0"),"  ","")," ","")&amp;","&amp; IF(SOURCE!$T$2-3 &gt;= 0, REPT(" ",SOURCE!$T$2-3-5), "")&amp;
      SOURCE!I2230&amp;" | "&amp; IF(SOURCE!$U$2-LEN(SOURCE!I2230) &gt;= 0, REPT(" ",SOURCE!$U$2-LEN(SOURCE!I2230)), "")&amp;
      SOURCE!J2230&amp;      IF(SOURCE!$V$2-LEN(SOURCE!J2230) &gt;= 0, REPT(" ",SOURCE!$V$2-LEN(SOURCE!J2230)), "")&amp;
  " | "&amp; SOURCE!K2230&amp;      IF(SOURCE!$X$2-LEN(SOURCE!K2230) &gt;= 0, REPT(" ",SOURCE!$X$2-LEN(SOURCE!K2230)), "")&amp;
      "},"&amp;IF(SOURCE!L2230&lt;&gt;"",""&amp;SOURCE!L2230,"")
 )
)
)</f>
        <v/>
      </c>
    </row>
    <row r="2231" spans="1:1">
      <c r="A2231" s="155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",SOURCE!$R$2-LEN(SOURCE!F2231)+2), "")&amp;"("&amp;
      SUBSTITUTE(TEXT(SOURCE!G2231,"??0"),"  ","")&amp;" &lt;&lt; TAM_MAX_BITS) |"&amp; IF(SOURCE!$S$2-3 &gt;= 0, REPT(" ",SOURCE!$S$2-5+4+1-1-LEN(SUBSTITUTE(SUBSTITUTE(TEXT(SOURCE!H2231,"????0"),"  ","")," ",""))), "")&amp;
      SUBSTITUTE(SUBSTITUTE(TEXT(SOURCE!H2231,"????0"),"  ","")," ","")&amp;","&amp; IF(SOURCE!$T$2-3 &gt;= 0, REPT(" ",SOURCE!$T$2-3-5), "")&amp;
      SOURCE!I2231&amp;" | "&amp; IF(SOURCE!$U$2-LEN(SOURCE!I2231) &gt;= 0, REPT(" ",SOURCE!$U$2-LEN(SOURCE!I2231)), "")&amp;
      SOURCE!J2231&amp;      IF(SOURCE!$V$2-LEN(SOURCE!J2231) &gt;= 0, REPT(" ",SOURCE!$V$2-LEN(SOURCE!J2231)), "")&amp;
  " | "&amp; SOURCE!K2231&amp;      IF(SOURCE!$X$2-LEN(SOURCE!K2231) &gt;= 0, REPT(" ",SOURCE!$X$2-LEN(SOURCE!K2231)), "")&amp;
      "},"&amp;IF(SOURCE!L2231&lt;&gt;"",""&amp;SOURCE!L2231,"")
 )
)
)</f>
        <v/>
      </c>
    </row>
    <row r="2232" spans="1:1">
      <c r="A2232" s="155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",SOURCE!$R$2-LEN(SOURCE!F2232)+2), "")&amp;"("&amp;
      SUBSTITUTE(TEXT(SOURCE!G2232,"??0"),"  ","")&amp;" &lt;&lt; TAM_MAX_BITS) |"&amp; IF(SOURCE!$S$2-3 &gt;= 0, REPT(" ",SOURCE!$S$2-5+4+1-1-LEN(SUBSTITUTE(SUBSTITUTE(TEXT(SOURCE!H2232,"????0"),"  ","")," ",""))), "")&amp;
      SUBSTITUTE(SUBSTITUTE(TEXT(SOURCE!H2232,"????0"),"  ","")," ","")&amp;","&amp; IF(SOURCE!$T$2-3 &gt;= 0, REPT(" ",SOURCE!$T$2-3-5), "")&amp;
      SOURCE!I2232&amp;" | "&amp; IF(SOURCE!$U$2-LEN(SOURCE!I2232) &gt;= 0, REPT(" ",SOURCE!$U$2-LEN(SOURCE!I2232)), "")&amp;
      SOURCE!J2232&amp;      IF(SOURCE!$V$2-LEN(SOURCE!J2232) &gt;= 0, REPT(" ",SOURCE!$V$2-LEN(SOURCE!J2232)), "")&amp;
  " | "&amp; SOURCE!K2232&amp;      IF(SOURCE!$X$2-LEN(SOURCE!K2232) &gt;= 0, REPT(" ",SOURCE!$X$2-LEN(SOURCE!K2232)), "")&amp;
      "},"&amp;IF(SOURCE!L2232&lt;&gt;"",""&amp;SOURCE!L2232,"")
 )
)
)</f>
        <v/>
      </c>
    </row>
    <row r="2233" spans="1:1">
      <c r="A2233" s="155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",SOURCE!$R$2-LEN(SOURCE!F2233)+2), "")&amp;"("&amp;
      SUBSTITUTE(TEXT(SOURCE!G2233,"??0"),"  ","")&amp;" &lt;&lt; TAM_MAX_BITS) |"&amp; IF(SOURCE!$S$2-3 &gt;= 0, REPT(" ",SOURCE!$S$2-5+4+1-1-LEN(SUBSTITUTE(SUBSTITUTE(TEXT(SOURCE!H2233,"????0"),"  ","")," ",""))), "")&amp;
      SUBSTITUTE(SUBSTITUTE(TEXT(SOURCE!H2233,"????0"),"  ","")," ","")&amp;","&amp; IF(SOURCE!$T$2-3 &gt;= 0, REPT(" ",SOURCE!$T$2-3-5), "")&amp;
      SOURCE!I2233&amp;" | "&amp; IF(SOURCE!$U$2-LEN(SOURCE!I2233) &gt;= 0, REPT(" ",SOURCE!$U$2-LEN(SOURCE!I2233)), "")&amp;
      SOURCE!J2233&amp;      IF(SOURCE!$V$2-LEN(SOURCE!J2233) &gt;= 0, REPT(" ",SOURCE!$V$2-LEN(SOURCE!J2233)), "")&amp;
  " | "&amp; SOURCE!K2233&amp;      IF(SOURCE!$X$2-LEN(SOURCE!K2233) &gt;= 0, REPT(" ",SOURCE!$X$2-LEN(SOURCE!K2233)), "")&amp;
      "},"&amp;IF(SOURCE!L2233&lt;&gt;"",""&amp;SOURCE!L2233,"")
 )
)
)</f>
        <v/>
      </c>
    </row>
    <row r="2234" spans="1:1">
      <c r="A2234" s="155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",SOURCE!$R$2-LEN(SOURCE!F2234)+2), "")&amp;"("&amp;
      SUBSTITUTE(TEXT(SOURCE!G2234,"??0"),"  ","")&amp;" &lt;&lt; TAM_MAX_BITS) |"&amp; IF(SOURCE!$S$2-3 &gt;= 0, REPT(" ",SOURCE!$S$2-5+4+1-1-LEN(SUBSTITUTE(SUBSTITUTE(TEXT(SOURCE!H2234,"????0"),"  ","")," ",""))), "")&amp;
      SUBSTITUTE(SUBSTITUTE(TEXT(SOURCE!H2234,"????0"),"  ","")," ","")&amp;","&amp; IF(SOURCE!$T$2-3 &gt;= 0, REPT(" ",SOURCE!$T$2-3-5), "")&amp;
      SOURCE!I2234&amp;" | "&amp; IF(SOURCE!$U$2-LEN(SOURCE!I2234) &gt;= 0, REPT(" ",SOURCE!$U$2-LEN(SOURCE!I2234)), "")&amp;
      SOURCE!J2234&amp;      IF(SOURCE!$V$2-LEN(SOURCE!J2234) &gt;= 0, REPT(" ",SOURCE!$V$2-LEN(SOURCE!J2234)), "")&amp;
  " | "&amp; SOURCE!K2234&amp;      IF(SOURCE!$X$2-LEN(SOURCE!K2234) &gt;= 0, REPT(" ",SOURCE!$X$2-LEN(SOURCE!K2234)), "")&amp;
      "},"&amp;IF(SOURCE!L2234&lt;&gt;"",""&amp;SOURCE!L2234,"")
 )
)
)</f>
        <v/>
      </c>
    </row>
    <row r="2235" spans="1:1">
      <c r="A2235" s="155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",SOURCE!$R$2-LEN(SOURCE!F2235)+2), "")&amp;"("&amp;
      SUBSTITUTE(TEXT(SOURCE!G2235,"??0"),"  ","")&amp;" &lt;&lt; TAM_MAX_BITS) |"&amp; IF(SOURCE!$S$2-3 &gt;= 0, REPT(" ",SOURCE!$S$2-5+4+1-1-LEN(SUBSTITUTE(SUBSTITUTE(TEXT(SOURCE!H2235,"????0"),"  ","")," ",""))), "")&amp;
      SUBSTITUTE(SUBSTITUTE(TEXT(SOURCE!H2235,"????0"),"  ","")," ","")&amp;","&amp; IF(SOURCE!$T$2-3 &gt;= 0, REPT(" ",SOURCE!$T$2-3-5), "")&amp;
      SOURCE!I2235&amp;" | "&amp; IF(SOURCE!$U$2-LEN(SOURCE!I2235) &gt;= 0, REPT(" ",SOURCE!$U$2-LEN(SOURCE!I2235)), "")&amp;
      SOURCE!J2235&amp;      IF(SOURCE!$V$2-LEN(SOURCE!J2235) &gt;= 0, REPT(" ",SOURCE!$V$2-LEN(SOURCE!J2235)), "")&amp;
  " | "&amp; SOURCE!K2235&amp;      IF(SOURCE!$X$2-LEN(SOURCE!K2235) &gt;= 0, REPT(" ",SOURCE!$X$2-LEN(SOURCE!K2235)), "")&amp;
      "},"&amp;IF(SOURCE!L2235&lt;&gt;"",""&amp;SOURCE!L2235,"")
 )
)
)</f>
        <v/>
      </c>
    </row>
    <row r="2236" spans="1:1">
      <c r="A2236" s="155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",SOURCE!$R$2-LEN(SOURCE!F2236)+2), "")&amp;"("&amp;
      SUBSTITUTE(TEXT(SOURCE!G2236,"??0"),"  ","")&amp;" &lt;&lt; TAM_MAX_BITS) |"&amp; IF(SOURCE!$S$2-3 &gt;= 0, REPT(" ",SOURCE!$S$2-5+4+1-1-LEN(SUBSTITUTE(SUBSTITUTE(TEXT(SOURCE!H2236,"????0"),"  ","")," ",""))), "")&amp;
      SUBSTITUTE(SUBSTITUTE(TEXT(SOURCE!H2236,"????0"),"  ","")," ","")&amp;","&amp; IF(SOURCE!$T$2-3 &gt;= 0, REPT(" ",SOURCE!$T$2-3-5), "")&amp;
      SOURCE!I2236&amp;" | "&amp; IF(SOURCE!$U$2-LEN(SOURCE!I2236) &gt;= 0, REPT(" ",SOURCE!$U$2-LEN(SOURCE!I2236)), "")&amp;
      SOURCE!J2236&amp;      IF(SOURCE!$V$2-LEN(SOURCE!J2236) &gt;= 0, REPT(" ",SOURCE!$V$2-LEN(SOURCE!J2236)), "")&amp;
  " | "&amp; SOURCE!K2236&amp;      IF(SOURCE!$X$2-LEN(SOURCE!K2236) &gt;= 0, REPT(" ",SOURCE!$X$2-LEN(SOURCE!K2236)), "")&amp;
      "},"&amp;IF(SOURCE!L2236&lt;&gt;"",""&amp;SOURCE!L2236,"")
 )
)
)</f>
        <v/>
      </c>
    </row>
    <row r="2237" spans="1:1">
      <c r="A2237" s="155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",SOURCE!$R$2-LEN(SOURCE!F2237)+2), "")&amp;"("&amp;
      SUBSTITUTE(TEXT(SOURCE!G2237,"??0"),"  ","")&amp;" &lt;&lt; TAM_MAX_BITS) |"&amp; IF(SOURCE!$S$2-3 &gt;= 0, REPT(" ",SOURCE!$S$2-5+4+1-1-LEN(SUBSTITUTE(SUBSTITUTE(TEXT(SOURCE!H2237,"????0"),"  ","")," ",""))), "")&amp;
      SUBSTITUTE(SUBSTITUTE(TEXT(SOURCE!H2237,"????0"),"  ","")," ","")&amp;","&amp; IF(SOURCE!$T$2-3 &gt;= 0, REPT(" ",SOURCE!$T$2-3-5), "")&amp;
      SOURCE!I2237&amp;" | "&amp; IF(SOURCE!$U$2-LEN(SOURCE!I2237) &gt;= 0, REPT(" ",SOURCE!$U$2-LEN(SOURCE!I2237)), "")&amp;
      SOURCE!J2237&amp;      IF(SOURCE!$V$2-LEN(SOURCE!J2237) &gt;= 0, REPT(" ",SOURCE!$V$2-LEN(SOURCE!J2237)), "")&amp;
  " | "&amp; SOURCE!K2237&amp;      IF(SOURCE!$X$2-LEN(SOURCE!K2237) &gt;= 0, REPT(" ",SOURCE!$X$2-LEN(SOURCE!K2237)), "")&amp;
      "},"&amp;IF(SOURCE!L2237&lt;&gt;"",""&amp;SOURCE!L2237,"")
 )
)
)</f>
        <v/>
      </c>
    </row>
    <row r="2238" spans="1:1">
      <c r="A2238" s="155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",SOURCE!$R$2-LEN(SOURCE!F2238)+2), "")&amp;"("&amp;
      SUBSTITUTE(TEXT(SOURCE!G2238,"??0"),"  ","")&amp;" &lt;&lt; TAM_MAX_BITS) |"&amp; IF(SOURCE!$S$2-3 &gt;= 0, REPT(" ",SOURCE!$S$2-5+4+1-1-LEN(SUBSTITUTE(SUBSTITUTE(TEXT(SOURCE!H2238,"????0"),"  ","")," ",""))), "")&amp;
      SUBSTITUTE(SUBSTITUTE(TEXT(SOURCE!H2238,"????0"),"  ","")," ","")&amp;","&amp; IF(SOURCE!$T$2-3 &gt;= 0, REPT(" ",SOURCE!$T$2-3-5), "")&amp;
      SOURCE!I2238&amp;" | "&amp; IF(SOURCE!$U$2-LEN(SOURCE!I2238) &gt;= 0, REPT(" ",SOURCE!$U$2-LEN(SOURCE!I2238)), "")&amp;
      SOURCE!J2238&amp;      IF(SOURCE!$V$2-LEN(SOURCE!J2238) &gt;= 0, REPT(" ",SOURCE!$V$2-LEN(SOURCE!J2238)), "")&amp;
  " | "&amp; SOURCE!K2238&amp;      IF(SOURCE!$X$2-LEN(SOURCE!K2238) &gt;= 0, REPT(" ",SOURCE!$X$2-LEN(SOURCE!K2238)), "")&amp;
      "},"&amp;IF(SOURCE!L2238&lt;&gt;"",""&amp;SOURCE!L2238,"")
 )
)
)</f>
        <v/>
      </c>
    </row>
    <row r="2239" spans="1:1">
      <c r="A2239" s="155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",SOURCE!$R$2-LEN(SOURCE!F2239)+2), "")&amp;"("&amp;
      SUBSTITUTE(TEXT(SOURCE!G2239,"??0"),"  ","")&amp;" &lt;&lt; TAM_MAX_BITS) |"&amp; IF(SOURCE!$S$2-3 &gt;= 0, REPT(" ",SOURCE!$S$2-5+4+1-1-LEN(SUBSTITUTE(SUBSTITUTE(TEXT(SOURCE!H2239,"????0"),"  ","")," ",""))), "")&amp;
      SUBSTITUTE(SUBSTITUTE(TEXT(SOURCE!H2239,"????0"),"  ","")," ","")&amp;","&amp; IF(SOURCE!$T$2-3 &gt;= 0, REPT(" ",SOURCE!$T$2-3-5), "")&amp;
      SOURCE!I2239&amp;" | "&amp; IF(SOURCE!$U$2-LEN(SOURCE!I2239) &gt;= 0, REPT(" ",SOURCE!$U$2-LEN(SOURCE!I2239)), "")&amp;
      SOURCE!J2239&amp;      IF(SOURCE!$V$2-LEN(SOURCE!J2239) &gt;= 0, REPT(" ",SOURCE!$V$2-LEN(SOURCE!J2239)), "")&amp;
  " | "&amp; SOURCE!K2239&amp;      IF(SOURCE!$X$2-LEN(SOURCE!K2239) &gt;= 0, REPT(" ",SOURCE!$X$2-LEN(SOURCE!K2239)), "")&amp;
      "},"&amp;IF(SOURCE!L2239&lt;&gt;"",""&amp;SOURCE!L2239,"")
 )
)
)</f>
        <v/>
      </c>
    </row>
    <row r="2240" spans="1:1">
      <c r="A2240" s="155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",SOURCE!$R$2-LEN(SOURCE!F2240)+2), "")&amp;"("&amp;
      SUBSTITUTE(TEXT(SOURCE!G2240,"??0"),"  ","")&amp;" &lt;&lt; TAM_MAX_BITS) |"&amp; IF(SOURCE!$S$2-3 &gt;= 0, REPT(" ",SOURCE!$S$2-5+4+1-1-LEN(SUBSTITUTE(SUBSTITUTE(TEXT(SOURCE!H2240,"????0"),"  ","")," ",""))), "")&amp;
      SUBSTITUTE(SUBSTITUTE(TEXT(SOURCE!H2240,"????0"),"  ","")," ","")&amp;","&amp; IF(SOURCE!$T$2-3 &gt;= 0, REPT(" ",SOURCE!$T$2-3-5), "")&amp;
      SOURCE!I2240&amp;" | "&amp; IF(SOURCE!$U$2-LEN(SOURCE!I2240) &gt;= 0, REPT(" ",SOURCE!$U$2-LEN(SOURCE!I2240)), "")&amp;
      SOURCE!J2240&amp;      IF(SOURCE!$V$2-LEN(SOURCE!J2240) &gt;= 0, REPT(" ",SOURCE!$V$2-LEN(SOURCE!J2240)), "")&amp;
  " | "&amp; SOURCE!K2240&amp;      IF(SOURCE!$X$2-LEN(SOURCE!K2240) &gt;= 0, REPT(" ",SOURCE!$X$2-LEN(SOURCE!K2240)), "")&amp;
      "},"&amp;IF(SOURCE!L2240&lt;&gt;"",""&amp;SOURCE!L2240,"")
 )
)
)</f>
        <v/>
      </c>
    </row>
    <row r="2241" spans="1:1">
      <c r="A2241" s="155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",SOURCE!$R$2-LEN(SOURCE!F2241)+2), "")&amp;"("&amp;
      SUBSTITUTE(TEXT(SOURCE!G2241,"??0"),"  ","")&amp;" &lt;&lt; TAM_MAX_BITS) |"&amp; IF(SOURCE!$S$2-3 &gt;= 0, REPT(" ",SOURCE!$S$2-5+4+1-1-LEN(SUBSTITUTE(SUBSTITUTE(TEXT(SOURCE!H2241,"????0"),"  ","")," ",""))), "")&amp;
      SUBSTITUTE(SUBSTITUTE(TEXT(SOURCE!H2241,"????0"),"  ","")," ","")&amp;","&amp; IF(SOURCE!$T$2-3 &gt;= 0, REPT(" ",SOURCE!$T$2-3-5), "")&amp;
      SOURCE!I2241&amp;" | "&amp; IF(SOURCE!$U$2-LEN(SOURCE!I2241) &gt;= 0, REPT(" ",SOURCE!$U$2-LEN(SOURCE!I2241)), "")&amp;
      SOURCE!J2241&amp;      IF(SOURCE!$V$2-LEN(SOURCE!J2241) &gt;= 0, REPT(" ",SOURCE!$V$2-LEN(SOURCE!J2241)), "")&amp;
  " | "&amp; SOURCE!K2241&amp;      IF(SOURCE!$X$2-LEN(SOURCE!K2241) &gt;= 0, REPT(" ",SOURCE!$X$2-LEN(SOURCE!K2241)), "")&amp;
      "},"&amp;IF(SOURCE!L2241&lt;&gt;"",""&amp;SOURCE!L2241,"")
 )
)
)</f>
        <v/>
      </c>
    </row>
    <row r="2242" spans="1:1">
      <c r="A2242" s="155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",SOURCE!$R$2-LEN(SOURCE!F2242)+2), "")&amp;"("&amp;
      SUBSTITUTE(TEXT(SOURCE!G2242,"??0"),"  ","")&amp;" &lt;&lt; TAM_MAX_BITS) |"&amp; IF(SOURCE!$S$2-3 &gt;= 0, REPT(" ",SOURCE!$S$2-5+4+1-1-LEN(SUBSTITUTE(SUBSTITUTE(TEXT(SOURCE!H2242,"????0"),"  ","")," ",""))), "")&amp;
      SUBSTITUTE(SUBSTITUTE(TEXT(SOURCE!H2242,"????0"),"  ","")," ","")&amp;","&amp; IF(SOURCE!$T$2-3 &gt;= 0, REPT(" ",SOURCE!$T$2-3-5), "")&amp;
      SOURCE!I2242&amp;" | "&amp; IF(SOURCE!$U$2-LEN(SOURCE!I2242) &gt;= 0, REPT(" ",SOURCE!$U$2-LEN(SOURCE!I2242)), "")&amp;
      SOURCE!J2242&amp;      IF(SOURCE!$V$2-LEN(SOURCE!J2242) &gt;= 0, REPT(" ",SOURCE!$V$2-LEN(SOURCE!J2242)), "")&amp;
  " |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155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",SOURCE!$R$2-LEN(SOURCE!F2243)+2), "")&amp;"("&amp;
      SUBSTITUTE(TEXT(SOURCE!G2243,"??0"),"  ","")&amp;" &lt;&lt; TAM_MAX_BITS) |"&amp; IF(SOURCE!$S$2-3 &gt;= 0, REPT(" ",SOURCE!$S$2-5+4+1-1-LEN(SUBSTITUTE(SUBSTITUTE(TEXT(SOURCE!H2243,"????0"),"  ","")," ",""))), "")&amp;
      SUBSTITUTE(SUBSTITUTE(TEXT(SOURCE!H2243,"????0"),"  ","")," ","")&amp;","&amp; IF(SOURCE!$T$2-3 &gt;= 0, REPT(" ",SOURCE!$T$2-3-5), "")&amp;
      SOURCE!I2243&amp;" | "&amp; IF(SOURCE!$U$2-LEN(SOURCE!I2243) &gt;= 0, REPT(" ",SOURCE!$U$2-LEN(SOURCE!I2243)), "")&amp;
      SOURCE!J2243&amp;      IF(SOURCE!$V$2-LEN(SOURCE!J2243) &gt;= 0, REPT(" ",SOURCE!$V$2-LEN(SOURCE!J2243)), "")&amp;
  " |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155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",SOURCE!$R$2-LEN(SOURCE!F2244)+2), "")&amp;"("&amp;
      SUBSTITUTE(TEXT(SOURCE!G2244,"??0"),"  ","")&amp;" &lt;&lt; TAM_MAX_BITS) |"&amp; IF(SOURCE!$S$2-3 &gt;= 0, REPT(" ",SOURCE!$S$2-5+4+1-1-LEN(SUBSTITUTE(SUBSTITUTE(TEXT(SOURCE!H2244,"????0"),"  ","")," ",""))), "")&amp;
      SUBSTITUTE(SUBSTITUTE(TEXT(SOURCE!H2244,"????0"),"  ","")," ","")&amp;","&amp; IF(SOURCE!$T$2-3 &gt;= 0, REPT(" ",SOURCE!$T$2-3-5), "")&amp;
      SOURCE!I2244&amp;" | "&amp; IF(SOURCE!$U$2-LEN(SOURCE!I2244) &gt;= 0, REPT(" ",SOURCE!$U$2-LEN(SOURCE!I2244)), "")&amp;
      SOURCE!J2244&amp;      IF(SOURCE!$V$2-LEN(SOURCE!J2244) &gt;= 0, REPT(" ",SOURCE!$V$2-LEN(SOURCE!J2244)), "")&amp;
  " |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155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",SOURCE!$R$2-LEN(SOURCE!F2245)+2), "")&amp;"("&amp;
      SUBSTITUTE(TEXT(SOURCE!G2245,"??0"),"  ","")&amp;" &lt;&lt; TAM_MAX_BITS) |"&amp; IF(SOURCE!$S$2-3 &gt;= 0, REPT(" ",SOURCE!$S$2-5+4+1-1-LEN(SUBSTITUTE(SUBSTITUTE(TEXT(SOURCE!H2245,"????0"),"  ","")," ",""))), "")&amp;
      SUBSTITUTE(SUBSTITUTE(TEXT(SOURCE!H2245,"????0"),"  ","")," ","")&amp;","&amp; IF(SOURCE!$T$2-3 &gt;= 0, REPT(" ",SOURCE!$T$2-3-5), "")&amp;
      SOURCE!I2245&amp;" | "&amp; IF(SOURCE!$U$2-LEN(SOURCE!I2245) &gt;= 0, REPT(" ",SOURCE!$U$2-LEN(SOURCE!I2245)), "")&amp;
      SOURCE!J2245&amp;      IF(SOURCE!$V$2-LEN(SOURCE!J2245) &gt;= 0, REPT(" ",SOURCE!$V$2-LEN(SOURCE!J2245)), "")&amp;
  " |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155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",SOURCE!$R$2-LEN(SOURCE!F2246)+2), "")&amp;"("&amp;
      SUBSTITUTE(TEXT(SOURCE!G2246,"??0"),"  ","")&amp;" &lt;&lt; TAM_MAX_BITS) |"&amp; IF(SOURCE!$S$2-3 &gt;= 0, REPT(" ",SOURCE!$S$2-5+4+1-1-LEN(SUBSTITUTE(SUBSTITUTE(TEXT(SOURCE!H2246,"????0"),"  ","")," ",""))), "")&amp;
      SUBSTITUTE(SUBSTITUTE(TEXT(SOURCE!H2246,"????0"),"  ","")," ","")&amp;","&amp; IF(SOURCE!$T$2-3 &gt;= 0, REPT(" ",SOURCE!$T$2-3-5), "")&amp;
      SOURCE!I2246&amp;" | "&amp; IF(SOURCE!$U$2-LEN(SOURCE!I2246) &gt;= 0, REPT(" ",SOURCE!$U$2-LEN(SOURCE!I2246)), "")&amp;
      SOURCE!J2246&amp;      IF(SOURCE!$V$2-LEN(SOURCE!J2246) &gt;= 0, REPT(" ",SOURCE!$V$2-LEN(SOURCE!J2246)), "")&amp;
  " | "&amp; SOURCE!K2246&amp;      IF(SOURCE!$X$2-LEN(SOURCE!K2246) &gt;= 0, REPT(" ",SOURCE!$X$2-LEN(SOURCE!K2246)), "")&amp;
      "},"&amp;IF(SOURCE!L2246&lt;&gt;"",""&amp;SOURCE!L2246,"")
 )
)
)</f>
        <v/>
      </c>
    </row>
    <row r="2247" spans="1:1">
      <c r="A2247" s="155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",SOURCE!$R$2-LEN(SOURCE!F2247)+2), "")&amp;"("&amp;
      SUBSTITUTE(TEXT(SOURCE!G2247,"??0"),"  ","")&amp;" &lt;&lt; TAM_MAX_BITS) |"&amp; IF(SOURCE!$S$2-3 &gt;= 0, REPT(" ",SOURCE!$S$2-5+4+1-1-LEN(SUBSTITUTE(SUBSTITUTE(TEXT(SOURCE!H2247,"????0"),"  ","")," ",""))), "")&amp;
      SUBSTITUTE(SUBSTITUTE(TEXT(SOURCE!H2247,"????0"),"  ","")," ","")&amp;","&amp; IF(SOURCE!$T$2-3 &gt;= 0, REPT(" ",SOURCE!$T$2-3-5), "")&amp;
      SOURCE!I2247&amp;" | "&amp; IF(SOURCE!$U$2-LEN(SOURCE!I2247) &gt;= 0, REPT(" ",SOURCE!$U$2-LEN(SOURCE!I2247)), "")&amp;
      SOURCE!J2247&amp;      IF(SOURCE!$V$2-LEN(SOURCE!J2247) &gt;= 0, REPT(" ",SOURCE!$V$2-LEN(SOURCE!J2247)), "")&amp;
  " | "&amp; SOURCE!K2247&amp;      IF(SOURCE!$X$2-LEN(SOURCE!K2247) &gt;= 0, REPT(" ",SOURCE!$X$2-LEN(SOURCE!K2247)), "")&amp;
      "},"&amp;IF(SOURCE!L2247&lt;&gt;"",""&amp;SOURCE!L2247,"")
 )
)
)</f>
        <v/>
      </c>
    </row>
    <row r="2248" spans="1:1">
      <c r="A2248" s="155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",SOURCE!$R$2-LEN(SOURCE!F2248)+2), "")&amp;"("&amp;
      SUBSTITUTE(TEXT(SOURCE!G2248,"??0"),"  ","")&amp;" &lt;&lt; TAM_MAX_BITS) |"&amp; IF(SOURCE!$S$2-3 &gt;= 0, REPT(" ",SOURCE!$S$2-5+4+1-1-LEN(SUBSTITUTE(SUBSTITUTE(TEXT(SOURCE!H2248,"????0"),"  ","")," ",""))), "")&amp;
      SUBSTITUTE(SUBSTITUTE(TEXT(SOURCE!H2248,"????0"),"  ","")," ","")&amp;","&amp; IF(SOURCE!$T$2-3 &gt;= 0, REPT(" ",SOURCE!$T$2-3-5), "")&amp;
      SOURCE!I2248&amp;" | "&amp; IF(SOURCE!$U$2-LEN(SOURCE!I2248) &gt;= 0, REPT(" ",SOURCE!$U$2-LEN(SOURCE!I2248)), "")&amp;
      SOURCE!J2248&amp;      IF(SOURCE!$V$2-LEN(SOURCE!J2248) &gt;= 0, REPT(" ",SOURCE!$V$2-LEN(SOURCE!J2248)), "")&amp;
  " | "&amp; SOURCE!K2248&amp;      IF(SOURCE!$X$2-LEN(SOURCE!K2248) &gt;= 0, REPT(" ",SOURCE!$X$2-LEN(SOURCE!K2248)), "")&amp;
      "},"&amp;IF(SOURCE!L2248&lt;&gt;"",""&amp;SOURCE!L2248,"")
 )
)
)</f>
        <v/>
      </c>
    </row>
    <row r="2249" spans="1:1">
      <c r="A2249" s="155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",SOURCE!$R$2-LEN(SOURCE!F2249)+2), "")&amp;"("&amp;
      SUBSTITUTE(TEXT(SOURCE!G2249,"??0"),"  ","")&amp;" &lt;&lt; TAM_MAX_BITS) |"&amp; IF(SOURCE!$S$2-3 &gt;= 0, REPT(" ",SOURCE!$S$2-5+4+1-1-LEN(SUBSTITUTE(SUBSTITUTE(TEXT(SOURCE!H2249,"????0"),"  ","")," ",""))), "")&amp;
      SUBSTITUTE(SUBSTITUTE(TEXT(SOURCE!H2249,"????0"),"  ","")," ","")&amp;","&amp; IF(SOURCE!$T$2-3 &gt;= 0, REPT(" ",SOURCE!$T$2-3-5), "")&amp;
      SOURCE!I2249&amp;" | "&amp; IF(SOURCE!$U$2-LEN(SOURCE!I2249) &gt;= 0, REPT(" ",SOURCE!$U$2-LEN(SOURCE!I2249)), "")&amp;
      SOURCE!J2249&amp;      IF(SOURCE!$V$2-LEN(SOURCE!J2249) &gt;= 0, REPT(" ",SOURCE!$V$2-LEN(SOURCE!J2249)), "")&amp;
  " | "&amp; SOURCE!K2249&amp;      IF(SOURCE!$X$2-LEN(SOURCE!K2249) &gt;= 0, REPT(" ",SOURCE!$X$2-LEN(SOURCE!K2249)), "")&amp;
      "},"&amp;IF(SOURCE!L2249&lt;&gt;"",""&amp;SOURCE!L2249,"")
 )
)
)</f>
        <v/>
      </c>
    </row>
    <row r="2250" spans="1:1">
      <c r="A2250" s="155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",SOURCE!$R$2-LEN(SOURCE!F2250)+2), "")&amp;"("&amp;
      SUBSTITUTE(TEXT(SOURCE!G2250,"??0"),"  ","")&amp;" &lt;&lt; TAM_MAX_BITS) |"&amp; IF(SOURCE!$S$2-3 &gt;= 0, REPT(" ",SOURCE!$S$2-5+4+1-1-LEN(SUBSTITUTE(SUBSTITUTE(TEXT(SOURCE!H2250,"????0"),"  ","")," ",""))), "")&amp;
      SUBSTITUTE(SUBSTITUTE(TEXT(SOURCE!H2250,"????0"),"  ","")," ","")&amp;","&amp; IF(SOURCE!$T$2-3 &gt;= 0, REPT(" ",SOURCE!$T$2-3-5), "")&amp;
      SOURCE!I2250&amp;" | "&amp; IF(SOURCE!$U$2-LEN(SOURCE!I2250) &gt;= 0, REPT(" ",SOURCE!$U$2-LEN(SOURCE!I2250)), "")&amp;
      SOURCE!J2250&amp;      IF(SOURCE!$V$2-LEN(SOURCE!J2250) &gt;= 0, REPT(" ",SOURCE!$V$2-LEN(SOURCE!J2250)), "")&amp;
  " | "&amp; SOURCE!K2250&amp;      IF(SOURCE!$X$2-LEN(SOURCE!K2250) &gt;= 0, REPT(" ",SOURCE!$X$2-LEN(SOURCE!K2250)), "")&amp;
      "},"&amp;IF(SOURCE!L2250&lt;&gt;"",""&amp;SOURCE!L2250,"")
 )
)
)</f>
        <v/>
      </c>
    </row>
    <row r="2251" spans="1:1">
      <c r="A2251" s="155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",SOURCE!$R$2-LEN(SOURCE!F2251)+2), "")&amp;"("&amp;
      SUBSTITUTE(TEXT(SOURCE!G2251,"??0"),"  ","")&amp;" &lt;&lt; TAM_MAX_BITS) |"&amp; IF(SOURCE!$S$2-3 &gt;= 0, REPT(" ",SOURCE!$S$2-5+4+1-1-LEN(SUBSTITUTE(SUBSTITUTE(TEXT(SOURCE!H2251,"????0"),"  ","")," ",""))), "")&amp;
      SUBSTITUTE(SUBSTITUTE(TEXT(SOURCE!H2251,"????0"),"  ","")," ","")&amp;","&amp; IF(SOURCE!$T$2-3 &gt;= 0, REPT(" ",SOURCE!$T$2-3-5), "")&amp;
      SOURCE!I2251&amp;" | "&amp; IF(SOURCE!$U$2-LEN(SOURCE!I2251) &gt;= 0, REPT(" ",SOURCE!$U$2-LEN(SOURCE!I2251)), "")&amp;
      SOURCE!J2251&amp;      IF(SOURCE!$V$2-LEN(SOURCE!J2251) &gt;= 0, REPT(" ",SOURCE!$V$2-LEN(SOURCE!J2251)), "")&amp;
  " | "&amp; SOURCE!K2251&amp;      IF(SOURCE!$X$2-LEN(SOURCE!K2251) &gt;= 0, REPT(" ",SOURCE!$X$2-LEN(SOURCE!K2251)), "")&amp;
      "},"&amp;IF(SOURCE!L2251&lt;&gt;"",""&amp;SOURCE!L2251,"")
 )
)
)</f>
        <v/>
      </c>
    </row>
    <row r="2252" spans="1:1">
      <c r="A2252" s="155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",SOURCE!$R$2-LEN(SOURCE!F2252)+2), "")&amp;"("&amp;
      SUBSTITUTE(TEXT(SOURCE!G2252,"??0"),"  ","")&amp;" &lt;&lt; TAM_MAX_BITS) |"&amp; IF(SOURCE!$S$2-3 &gt;= 0, REPT(" ",SOURCE!$S$2-5+4+1-1-LEN(SUBSTITUTE(SUBSTITUTE(TEXT(SOURCE!H2252,"????0"),"  ","")," ",""))), "")&amp;
      SUBSTITUTE(SUBSTITUTE(TEXT(SOURCE!H2252,"????0"),"  ","")," ","")&amp;","&amp; IF(SOURCE!$T$2-3 &gt;= 0, REPT(" ",SOURCE!$T$2-3-5), "")&amp;
      SOURCE!I2252&amp;" | "&amp; IF(SOURCE!$U$2-LEN(SOURCE!I2252) &gt;= 0, REPT(" ",SOURCE!$U$2-LEN(SOURCE!I2252)), "")&amp;
      SOURCE!J2252&amp;      IF(SOURCE!$V$2-LEN(SOURCE!J2252) &gt;= 0, REPT(" ",SOURCE!$V$2-LEN(SOURCE!J2252)), "")&amp;
  " | "&amp; SOURCE!K2252&amp;      IF(SOURCE!$X$2-LEN(SOURCE!K2252) &gt;= 0, REPT(" ",SOURCE!$X$2-LEN(SOURCE!K2252)), "")&amp;
      "},"&amp;IF(SOURCE!L2252&lt;&gt;"",""&amp;SOURCE!L2252,"")
 )
)
)</f>
        <v/>
      </c>
    </row>
    <row r="2253" spans="1:1">
      <c r="A2253" s="155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",SOURCE!$R$2-LEN(SOURCE!F2253)+2), "")&amp;"("&amp;
      SUBSTITUTE(TEXT(SOURCE!G2253,"??0"),"  ","")&amp;" &lt;&lt; TAM_MAX_BITS) |"&amp; IF(SOURCE!$S$2-3 &gt;= 0, REPT(" ",SOURCE!$S$2-5+4+1-1-LEN(SUBSTITUTE(SUBSTITUTE(TEXT(SOURCE!H2253,"????0"),"  ","")," ",""))), "")&amp;
      SUBSTITUTE(SUBSTITUTE(TEXT(SOURCE!H2253,"????0"),"  ","")," ","")&amp;","&amp; IF(SOURCE!$T$2-3 &gt;= 0, REPT(" ",SOURCE!$T$2-3-5), "")&amp;
      SOURCE!I2253&amp;" | "&amp; IF(SOURCE!$U$2-LEN(SOURCE!I2253) &gt;= 0, REPT(" ",SOURCE!$U$2-LEN(SOURCE!I2253)), "")&amp;
      SOURCE!J2253&amp;      IF(SOURCE!$V$2-LEN(SOURCE!J2253) &gt;= 0, REPT(" ",SOURCE!$V$2-LEN(SOURCE!J2253)), "")&amp;
  " | "&amp; SOURCE!K2253&amp;      IF(SOURCE!$X$2-LEN(SOURCE!K2253) &gt;= 0, REPT(" ",SOURCE!$X$2-LEN(SOURCE!K2253)), "")&amp;
      "},"&amp;IF(SOURCE!L2253&lt;&gt;"",""&amp;SOURCE!L2253,"")
 )
)
)</f>
        <v/>
      </c>
    </row>
    <row r="2254" spans="1:1">
      <c r="A2254" s="155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",SOURCE!$R$2-LEN(SOURCE!F2254)+2), "")&amp;"("&amp;
      SUBSTITUTE(TEXT(SOURCE!G2254,"??0"),"  ","")&amp;" &lt;&lt; TAM_MAX_BITS) |"&amp; IF(SOURCE!$S$2-3 &gt;= 0, REPT(" ",SOURCE!$S$2-5+4+1-1-LEN(SUBSTITUTE(SUBSTITUTE(TEXT(SOURCE!H2254,"????0"),"  ","")," ",""))), "")&amp;
      SUBSTITUTE(SUBSTITUTE(TEXT(SOURCE!H2254,"????0"),"  ","")," ","")&amp;","&amp; IF(SOURCE!$T$2-3 &gt;= 0, REPT(" ",SOURCE!$T$2-3-5), "")&amp;
      SOURCE!I2254&amp;" | "&amp; IF(SOURCE!$U$2-LEN(SOURCE!I2254) &gt;= 0, REPT(" ",SOURCE!$U$2-LEN(SOURCE!I2254)), "")&amp;
      SOURCE!J2254&amp;      IF(SOURCE!$V$2-LEN(SOURCE!J2254) &gt;= 0, REPT(" ",SOURCE!$V$2-LEN(SOURCE!J2254)), "")&amp;
  " | "&amp; SOURCE!K2254&amp;      IF(SOURCE!$X$2-LEN(SOURCE!K2254) &gt;= 0, REPT(" ",SOURCE!$X$2-LEN(SOURCE!K2254)), "")&amp;
      "},"&amp;IF(SOURCE!L2254&lt;&gt;"",""&amp;SOURCE!L2254,"")
 )
)
)</f>
        <v/>
      </c>
    </row>
    <row r="2255" spans="1:1">
      <c r="A2255" s="155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",SOURCE!$R$2-LEN(SOURCE!F2255)+2), "")&amp;"("&amp;
      SUBSTITUTE(TEXT(SOURCE!G2255,"??0"),"  ","")&amp;" &lt;&lt; TAM_MAX_BITS) |"&amp; IF(SOURCE!$S$2-3 &gt;= 0, REPT(" ",SOURCE!$S$2-5+4+1-1-LEN(SUBSTITUTE(SUBSTITUTE(TEXT(SOURCE!H2255,"????0"),"  ","")," ",""))), "")&amp;
      SUBSTITUTE(SUBSTITUTE(TEXT(SOURCE!H2255,"????0"),"  ","")," ","")&amp;","&amp; IF(SOURCE!$T$2-3 &gt;= 0, REPT(" ",SOURCE!$T$2-3-5), "")&amp;
      SOURCE!I2255&amp;" | "&amp; IF(SOURCE!$U$2-LEN(SOURCE!I2255) &gt;= 0, REPT(" ",SOURCE!$U$2-LEN(SOURCE!I2255)), "")&amp;
      SOURCE!J2255&amp;      IF(SOURCE!$V$2-LEN(SOURCE!J2255) &gt;= 0, REPT(" ",SOURCE!$V$2-LEN(SOURCE!J2255)), "")&amp;
  " | "&amp; SOURCE!K2255&amp;      IF(SOURCE!$X$2-LEN(SOURCE!K2255) &gt;= 0, REPT(" ",SOURCE!$X$2-LEN(SOURCE!K2255)), "")&amp;
      "},"&amp;IF(SOURCE!L2255&lt;&gt;"",""&amp;SOURCE!L2255,"")
 )
)
)</f>
        <v/>
      </c>
    </row>
    <row r="2256" spans="1:1">
      <c r="A2256" s="155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",SOURCE!$R$2-LEN(SOURCE!F2256)+2), "")&amp;"("&amp;
      SUBSTITUTE(TEXT(SOURCE!G2256,"??0"),"  ","")&amp;" &lt;&lt; TAM_MAX_BITS) |"&amp; IF(SOURCE!$S$2-3 &gt;= 0, REPT(" ",SOURCE!$S$2-5+4+1-1-LEN(SUBSTITUTE(SUBSTITUTE(TEXT(SOURCE!H2256,"????0"),"  ","")," ",""))), "")&amp;
      SUBSTITUTE(SUBSTITUTE(TEXT(SOURCE!H2256,"????0"),"  ","")," ","")&amp;","&amp; IF(SOURCE!$T$2-3 &gt;= 0, REPT(" ",SOURCE!$T$2-3-5), "")&amp;
      SOURCE!I2256&amp;" | "&amp; IF(SOURCE!$U$2-LEN(SOURCE!I2256) &gt;= 0, REPT(" ",SOURCE!$U$2-LEN(SOURCE!I2256)), "")&amp;
      SOURCE!J2256&amp;      IF(SOURCE!$V$2-LEN(SOURCE!J2256) &gt;= 0, REPT(" ",SOURCE!$V$2-LEN(SOURCE!J2256)), "")&amp;
  " | "&amp; SOURCE!K2256&amp;      IF(SOURCE!$X$2-LEN(SOURCE!K2256) &gt;= 0, REPT(" ",SOURCE!$X$2-LEN(SOURCE!K2256)), "")&amp;
      "},"&amp;IF(SOURCE!L2256&lt;&gt;"",""&amp;SOURCE!L2256,"")
 )
)
)</f>
        <v/>
      </c>
    </row>
    <row r="2257" spans="1:1">
      <c r="A2257" s="155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",SOURCE!$R$2-LEN(SOURCE!F2257)+2), "")&amp;"("&amp;
      SUBSTITUTE(TEXT(SOURCE!G2257,"??0"),"  ","")&amp;" &lt;&lt; TAM_MAX_BITS) |"&amp; IF(SOURCE!$S$2-3 &gt;= 0, REPT(" ",SOURCE!$S$2-5+4+1-1-LEN(SUBSTITUTE(SUBSTITUTE(TEXT(SOURCE!H2257,"????0"),"  ","")," ",""))), "")&amp;
      SUBSTITUTE(SUBSTITUTE(TEXT(SOURCE!H2257,"????0"),"  ","")," ","")&amp;","&amp; IF(SOURCE!$T$2-3 &gt;= 0, REPT(" ",SOURCE!$T$2-3-5), "")&amp;
      SOURCE!I2257&amp;" | "&amp; IF(SOURCE!$U$2-LEN(SOURCE!I2257) &gt;= 0, REPT(" ",SOURCE!$U$2-LEN(SOURCE!I2257)), "")&amp;
      SOURCE!J2257&amp;      IF(SOURCE!$V$2-LEN(SOURCE!J2257) &gt;= 0, REPT(" ",SOURCE!$V$2-LEN(SOURCE!J2257)), "")&amp;
  " | "&amp; SOURCE!K2257&amp;      IF(SOURCE!$X$2-LEN(SOURCE!K2257) &gt;= 0, REPT(" ",SOURCE!$X$2-LEN(SOURCE!K2257)), "")&amp;
      "},"&amp;IF(SOURCE!L2257&lt;&gt;"",""&amp;SOURCE!L2257,"")
 )
)
)</f>
        <v/>
      </c>
    </row>
    <row r="2258" spans="1:1">
      <c r="A2258" s="155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",SOURCE!$R$2-LEN(SOURCE!F2258)+2), "")&amp;"("&amp;
      SUBSTITUTE(TEXT(SOURCE!G2258,"??0"),"  ","")&amp;" &lt;&lt; TAM_MAX_BITS) |"&amp; IF(SOURCE!$S$2-3 &gt;= 0, REPT(" ",SOURCE!$S$2-5+4+1-1-LEN(SUBSTITUTE(SUBSTITUTE(TEXT(SOURCE!H2258,"????0"),"  ","")," ",""))), "")&amp;
      SUBSTITUTE(SUBSTITUTE(TEXT(SOURCE!H2258,"????0"),"  ","")," ","")&amp;","&amp; IF(SOURCE!$T$2-3 &gt;= 0, REPT(" ",SOURCE!$T$2-3-5), "")&amp;
      SOURCE!I2258&amp;" | "&amp; IF(SOURCE!$U$2-LEN(SOURCE!I2258) &gt;= 0, REPT(" ",SOURCE!$U$2-LEN(SOURCE!I2258)), "")&amp;
      SOURCE!J2258&amp;      IF(SOURCE!$V$2-LEN(SOURCE!J2258) &gt;= 0, REPT(" ",SOURCE!$V$2-LEN(SOURCE!J2258)), "")&amp;
  " | "&amp; SOURCE!K2258&amp;      IF(SOURCE!$X$2-LEN(SOURCE!K2258) &gt;= 0, REPT(" ",SOURCE!$X$2-LEN(SOURCE!K2258)), "")&amp;
      "},"&amp;IF(SOURCE!L2258&lt;&gt;"",""&amp;SOURCE!L2258,"")
 )
)
)</f>
        <v/>
      </c>
    </row>
    <row r="2259" spans="1:1">
      <c r="A2259" s="155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",SOURCE!$R$2-LEN(SOURCE!F2259)+2), "")&amp;"("&amp;
      SUBSTITUTE(TEXT(SOURCE!G2259,"??0"),"  ","")&amp;" &lt;&lt; TAM_MAX_BITS) |"&amp; IF(SOURCE!$S$2-3 &gt;= 0, REPT(" ",SOURCE!$S$2-5+4+1-1-LEN(SUBSTITUTE(SUBSTITUTE(TEXT(SOURCE!H2259,"????0"),"  ","")," ",""))), "")&amp;
      SUBSTITUTE(SUBSTITUTE(TEXT(SOURCE!H2259,"????0"),"  ","")," ","")&amp;","&amp; IF(SOURCE!$T$2-3 &gt;= 0, REPT(" ",SOURCE!$T$2-3-5), "")&amp;
      SOURCE!I2259&amp;" | "&amp; IF(SOURCE!$U$2-LEN(SOURCE!I2259) &gt;= 0, REPT(" ",SOURCE!$U$2-LEN(SOURCE!I2259)), "")&amp;
      SOURCE!J2259&amp;      IF(SOURCE!$V$2-LEN(SOURCE!J2259) &gt;= 0, REPT(" ",SOURCE!$V$2-LEN(SOURCE!J2259)), "")&amp;
  " | "&amp; SOURCE!K2259&amp;      IF(SOURCE!$X$2-LEN(SOURCE!K2259) &gt;= 0, REPT(" ",SOURCE!$X$2-LEN(SOURCE!K2259)), "")&amp;
      "},"&amp;IF(SOURCE!L2259&lt;&gt;"",""&amp;SOURCE!L2259,"")
 )
)
)</f>
        <v/>
      </c>
    </row>
    <row r="2260" spans="1:1">
      <c r="A2260" s="155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",SOURCE!$R$2-LEN(SOURCE!F2260)+2), "")&amp;"("&amp;
      SUBSTITUTE(TEXT(SOURCE!G2260,"??0"),"  ","")&amp;" &lt;&lt; TAM_MAX_BITS) |"&amp; IF(SOURCE!$S$2-3 &gt;= 0, REPT(" ",SOURCE!$S$2-5+4+1-1-LEN(SUBSTITUTE(SUBSTITUTE(TEXT(SOURCE!H2260,"????0"),"  ","")," ",""))), "")&amp;
      SUBSTITUTE(SUBSTITUTE(TEXT(SOURCE!H2260,"????0"),"  ","")," ","")&amp;","&amp; IF(SOURCE!$T$2-3 &gt;= 0, REPT(" ",SOURCE!$T$2-3-5), "")&amp;
      SOURCE!I2260&amp;" | "&amp; IF(SOURCE!$U$2-LEN(SOURCE!I2260) &gt;= 0, REPT(" ",SOURCE!$U$2-LEN(SOURCE!I2260)), "")&amp;
      SOURCE!J2260&amp;      IF(SOURCE!$V$2-LEN(SOURCE!J2260) &gt;= 0, REPT(" ",SOURCE!$V$2-LEN(SOURCE!J2260)), "")&amp;
  " | "&amp; SOURCE!K2260&amp;      IF(SOURCE!$X$2-LEN(SOURCE!K2260) &gt;= 0, REPT(" ",SOURCE!$X$2-LEN(SOURCE!K2260)), "")&amp;
      "},"&amp;IF(SOURCE!L2260&lt;&gt;"",""&amp;SOURCE!L2260,"")
 )
)
)</f>
        <v/>
      </c>
    </row>
    <row r="2261" spans="1:1">
      <c r="A2261" s="155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",SOURCE!$R$2-LEN(SOURCE!F2261)+2), "")&amp;"("&amp;
      SUBSTITUTE(TEXT(SOURCE!G2261,"??0"),"  ","")&amp;" &lt;&lt; TAM_MAX_BITS) |"&amp; IF(SOURCE!$S$2-3 &gt;= 0, REPT(" ",SOURCE!$S$2-5+4+1-1-LEN(SUBSTITUTE(SUBSTITUTE(TEXT(SOURCE!H2261,"????0"),"  ","")," ",""))), "")&amp;
      SUBSTITUTE(SUBSTITUTE(TEXT(SOURCE!H2261,"????0"),"  ","")," ","")&amp;","&amp; IF(SOURCE!$T$2-3 &gt;= 0, REPT(" ",SOURCE!$T$2-3-5), "")&amp;
      SOURCE!I2261&amp;" | "&amp; IF(SOURCE!$U$2-LEN(SOURCE!I2261) &gt;= 0, REPT(" ",SOURCE!$U$2-LEN(SOURCE!I2261)), "")&amp;
      SOURCE!J2261&amp;      IF(SOURCE!$V$2-LEN(SOURCE!J2261) &gt;= 0, REPT(" ",SOURCE!$V$2-LEN(SOURCE!J2261)), "")&amp;
  " | "&amp; SOURCE!K2261&amp;      IF(SOURCE!$X$2-LEN(SOURCE!K2261) &gt;= 0, REPT(" ",SOURCE!$X$2-LEN(SOURCE!K2261)), "")&amp;
      "},"&amp;IF(SOURCE!L2261&lt;&gt;"",""&amp;SOURCE!L2261,"")
 )
)
)</f>
        <v/>
      </c>
    </row>
    <row r="2262" spans="1:1">
      <c r="A2262" s="155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",SOURCE!$R$2-LEN(SOURCE!F2262)+2), "")&amp;"("&amp;
      SUBSTITUTE(TEXT(SOURCE!G2262,"??0"),"  ","")&amp;" &lt;&lt; TAM_MAX_BITS) |"&amp; IF(SOURCE!$S$2-3 &gt;= 0, REPT(" ",SOURCE!$S$2-5+4+1-1-LEN(SUBSTITUTE(SUBSTITUTE(TEXT(SOURCE!H2262,"????0"),"  ","")," ",""))), "")&amp;
      SUBSTITUTE(SUBSTITUTE(TEXT(SOURCE!H2262,"????0"),"  ","")," ","")&amp;","&amp; IF(SOURCE!$T$2-3 &gt;= 0, REPT(" ",SOURCE!$T$2-3-5), "")&amp;
      SOURCE!I2262&amp;" | "&amp; IF(SOURCE!$U$2-LEN(SOURCE!I2262) &gt;= 0, REPT(" ",SOURCE!$U$2-LEN(SOURCE!I2262)), "")&amp;
      SOURCE!J2262&amp;      IF(SOURCE!$V$2-LEN(SOURCE!J2262) &gt;= 0, REPT(" ",SOURCE!$V$2-LEN(SOURCE!J2262)), "")&amp;
  " | "&amp; SOURCE!K2262&amp;      IF(SOURCE!$X$2-LEN(SOURCE!K2262) &gt;= 0, REPT(" ",SOURCE!$X$2-LEN(SOURCE!K2262)), "")&amp;
      "},"&amp;IF(SOURCE!L2262&lt;&gt;"",""&amp;SOURCE!L2262,"")
 )
)
)</f>
        <v/>
      </c>
    </row>
    <row r="2263" spans="1:1">
      <c r="A2263" s="155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",SOURCE!$R$2-LEN(SOURCE!F2263)+2), "")&amp;"("&amp;
      SUBSTITUTE(TEXT(SOURCE!G2263,"??0"),"  ","")&amp;" &lt;&lt; TAM_MAX_BITS) |"&amp; IF(SOURCE!$S$2-3 &gt;= 0, REPT(" ",SOURCE!$S$2-5+4+1-1-LEN(SUBSTITUTE(SUBSTITUTE(TEXT(SOURCE!H2263,"????0"),"  ","")," ",""))), "")&amp;
      SUBSTITUTE(SUBSTITUTE(TEXT(SOURCE!H2263,"????0"),"  ","")," ","")&amp;","&amp; IF(SOURCE!$T$2-3 &gt;= 0, REPT(" ",SOURCE!$T$2-3-5), "")&amp;
      SOURCE!I2263&amp;" | "&amp; IF(SOURCE!$U$2-LEN(SOURCE!I2263) &gt;= 0, REPT(" ",SOURCE!$U$2-LEN(SOURCE!I2263)), "")&amp;
      SOURCE!J2263&amp;      IF(SOURCE!$V$2-LEN(SOURCE!J2263) &gt;= 0, REPT(" ",SOURCE!$V$2-LEN(SOURCE!J2263)), "")&amp;
  " | "&amp; SOURCE!K2263&amp;      IF(SOURCE!$X$2-LEN(SOURCE!K2263) &gt;= 0, REPT(" ",SOURCE!$X$2-LEN(SOURCE!K2263)), "")&amp;
      "},"&amp;IF(SOURCE!L2263&lt;&gt;"",""&amp;SOURCE!L2263,"")
 )
)
)</f>
        <v/>
      </c>
    </row>
    <row r="2264" spans="1:1">
      <c r="A2264" s="155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",SOURCE!$R$2-LEN(SOURCE!F2264)+2), "")&amp;"("&amp;
      SUBSTITUTE(TEXT(SOURCE!G2264,"??0"),"  ","")&amp;" &lt;&lt; TAM_MAX_BITS) |"&amp; IF(SOURCE!$S$2-3 &gt;= 0, REPT(" ",SOURCE!$S$2-5+4+1-1-LEN(SUBSTITUTE(SUBSTITUTE(TEXT(SOURCE!H2264,"????0"),"  ","")," ",""))), "")&amp;
      SUBSTITUTE(SUBSTITUTE(TEXT(SOURCE!H2264,"????0"),"  ","")," ","")&amp;","&amp; IF(SOURCE!$T$2-3 &gt;= 0, REPT(" ",SOURCE!$T$2-3-5), "")&amp;
      SOURCE!I2264&amp;" | "&amp; IF(SOURCE!$U$2-LEN(SOURCE!I2264) &gt;= 0, REPT(" ",SOURCE!$U$2-LEN(SOURCE!I2264)), "")&amp;
      SOURCE!J2264&amp;      IF(SOURCE!$V$2-LEN(SOURCE!J2264) &gt;= 0, REPT(" ",SOURCE!$V$2-LEN(SOURCE!J2264)), "")&amp;
  " | "&amp; SOURCE!K2264&amp;      IF(SOURCE!$X$2-LEN(SOURCE!K2264) &gt;= 0, REPT(" ",SOURCE!$X$2-LEN(SOURCE!K2264)), "")&amp;
      "},"&amp;IF(SOURCE!L2264&lt;&gt;"",""&amp;SOURCE!L2264,"")
 )
)
)</f>
        <v/>
      </c>
    </row>
    <row r="2265" spans="1:1">
      <c r="A2265" s="155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",SOURCE!$R$2-LEN(SOURCE!F2265)+2), "")&amp;"("&amp;
      SUBSTITUTE(TEXT(SOURCE!G2265,"??0"),"  ","")&amp;" &lt;&lt; TAM_MAX_BITS) |"&amp; IF(SOURCE!$S$2-3 &gt;= 0, REPT(" ",SOURCE!$S$2-5+4+1-1-LEN(SUBSTITUTE(SUBSTITUTE(TEXT(SOURCE!H2265,"????0"),"  ","")," ",""))), "")&amp;
      SUBSTITUTE(SUBSTITUTE(TEXT(SOURCE!H2265,"????0"),"  ","")," ","")&amp;","&amp; IF(SOURCE!$T$2-3 &gt;= 0, REPT(" ",SOURCE!$T$2-3-5), "")&amp;
      SOURCE!I2265&amp;" | "&amp; IF(SOURCE!$U$2-LEN(SOURCE!I2265) &gt;= 0, REPT(" ",SOURCE!$U$2-LEN(SOURCE!I2265)), "")&amp;
      SOURCE!J2265&amp;      IF(SOURCE!$V$2-LEN(SOURCE!J2265) &gt;= 0, REPT(" ",SOURCE!$V$2-LEN(SOURCE!J2265)), "")&amp;
  " | "&amp; SOURCE!K2265&amp;      IF(SOURCE!$X$2-LEN(SOURCE!K2265) &gt;= 0, REPT(" ",SOURCE!$X$2-LEN(SOURCE!K2265)), "")&amp;
      "},"&amp;IF(SOURCE!L2265&lt;&gt;"",""&amp;SOURCE!L2265,"")
 )
)
)</f>
        <v/>
      </c>
    </row>
    <row r="2266" spans="1:1">
      <c r="A2266" s="155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",SOURCE!$R$2-LEN(SOURCE!F2266)+2), "")&amp;"("&amp;
      SUBSTITUTE(TEXT(SOURCE!G2266,"??0"),"  ","")&amp;" &lt;&lt; TAM_MAX_BITS) |"&amp; IF(SOURCE!$S$2-3 &gt;= 0, REPT(" ",SOURCE!$S$2-5+4+1-1-LEN(SUBSTITUTE(SUBSTITUTE(TEXT(SOURCE!H2266,"????0"),"  ","")," ",""))), "")&amp;
      SUBSTITUTE(SUBSTITUTE(TEXT(SOURCE!H2266,"????0"),"  ","")," ","")&amp;","&amp; IF(SOURCE!$T$2-3 &gt;= 0, REPT(" ",SOURCE!$T$2-3-5), "")&amp;
      SOURCE!I2266&amp;" | "&amp; IF(SOURCE!$U$2-LEN(SOURCE!I2266) &gt;= 0, REPT(" ",SOURCE!$U$2-LEN(SOURCE!I2266)), "")&amp;
      SOURCE!J2266&amp;      IF(SOURCE!$V$2-LEN(SOURCE!J2266) &gt;= 0, REPT(" ",SOURCE!$V$2-LEN(SOURCE!J2266)), "")&amp;
  " | "&amp; SOURCE!K2266&amp;      IF(SOURCE!$X$2-LEN(SOURCE!K2266) &gt;= 0, REPT(" ",SOURCE!$X$2-LEN(SOURCE!K2266)), "")&amp;
      "},"&amp;IF(SOURCE!L2266&lt;&gt;"",""&amp;SOURCE!L2266,"")
 )
)
)</f>
        <v/>
      </c>
    </row>
    <row r="2267" spans="1:1">
      <c r="A2267" s="155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",SOURCE!$R$2-LEN(SOURCE!F2267)+2), "")&amp;"("&amp;
      SUBSTITUTE(TEXT(SOURCE!G2267,"??0"),"  ","")&amp;" &lt;&lt; TAM_MAX_BITS) |"&amp; IF(SOURCE!$S$2-3 &gt;= 0, REPT(" ",SOURCE!$S$2-5+4+1-1-LEN(SUBSTITUTE(SUBSTITUTE(TEXT(SOURCE!H2267,"????0"),"  ","")," ",""))), "")&amp;
      SUBSTITUTE(SUBSTITUTE(TEXT(SOURCE!H2267,"????0"),"  ","")," ","")&amp;","&amp; IF(SOURCE!$T$2-3 &gt;= 0, REPT(" ",SOURCE!$T$2-3-5), "")&amp;
      SOURCE!I2267&amp;" | "&amp; IF(SOURCE!$U$2-LEN(SOURCE!I2267) &gt;= 0, REPT(" ",SOURCE!$U$2-LEN(SOURCE!I2267)), "")&amp;
      SOURCE!J2267&amp;      IF(SOURCE!$V$2-LEN(SOURCE!J2267) &gt;= 0, REPT(" ",SOURCE!$V$2-LEN(SOURCE!J2267)), "")&amp;
  " | "&amp; SOURCE!K2267&amp;      IF(SOURCE!$X$2-LEN(SOURCE!K2267) &gt;= 0, REPT(" ",SOURCE!$X$2-LEN(SOURCE!K2267)), "")&amp;
      "},"&amp;IF(SOURCE!L2267&lt;&gt;"",""&amp;SOURCE!L2267,"")
 )
)
)</f>
        <v/>
      </c>
    </row>
    <row r="2268" spans="1:1">
      <c r="A2268" s="155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",SOURCE!$R$2-LEN(SOURCE!F2268)+2), "")&amp;"("&amp;
      SUBSTITUTE(TEXT(SOURCE!G2268,"??0"),"  ","")&amp;" &lt;&lt; TAM_MAX_BITS) |"&amp; IF(SOURCE!$S$2-3 &gt;= 0, REPT(" ",SOURCE!$S$2-5+4+1-1-LEN(SUBSTITUTE(SUBSTITUTE(TEXT(SOURCE!H2268,"????0"),"  ","")," ",""))), "")&amp;
      SUBSTITUTE(SUBSTITUTE(TEXT(SOURCE!H2268,"????0"),"  ","")," ","")&amp;","&amp; IF(SOURCE!$T$2-3 &gt;= 0, REPT(" ",SOURCE!$T$2-3-5), "")&amp;
      SOURCE!I2268&amp;" | "&amp; IF(SOURCE!$U$2-LEN(SOURCE!I2268) &gt;= 0, REPT(" ",SOURCE!$U$2-LEN(SOURCE!I2268)), "")&amp;
      SOURCE!J2268&amp;      IF(SOURCE!$V$2-LEN(SOURCE!J2268) &gt;= 0, REPT(" ",SOURCE!$V$2-LEN(SOURCE!J2268)), "")&amp;
  " | "&amp; SOURCE!K2268&amp;      IF(SOURCE!$X$2-LEN(SOURCE!K2268) &gt;= 0, REPT(" ",SOURCE!$X$2-LEN(SOURCE!K2268)), "")&amp;
      "},"&amp;IF(SOURCE!L2268&lt;&gt;"",""&amp;SOURCE!L2268,"")
 )
)
)</f>
        <v/>
      </c>
    </row>
    <row r="2269" spans="1:1">
      <c r="A2269" s="155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IF(SOURCE!$O$2-LEN(SOURCE!C2269) &gt;= 0, REPT(" ",SOURCE!$O$2-LEN(SOURCE!C2269)), "")&amp;
      SOURCE!D2269&amp;", "&amp; IF(SOURCE!$P$2-LEN(SOURCE!D2269) &gt;= 0, REPT(" ",SOURCE!$P$2-LEN(SOURCE!D2269)), "")&amp;
      SOURCE!E2269&amp;", "&amp; IF(SOURCE!$Q$2-LEN(SOURCE!E2269) &gt;=0, REPT(" ",SOURCE!$Q$2-LEN(SOURCE!E2269)), "")&amp;
      SOURCE!F2269&amp;", "&amp; IF(SOURCE!$R$2-LEN(SOURCE!F2269) &gt;= 0, REPT(" ",SOURCE!$R$2-LEN(SOURCE!F2269)+2), "")&amp;"("&amp;
      SUBSTITUTE(TEXT(SOURCE!G2269,"??0"),"  ","")&amp;" &lt;&lt; TAM_MAX_BITS) |"&amp; IF(SOURCE!$S$2-3 &gt;= 0, REPT(" ",SOURCE!$S$2-5+4+1-1-LEN(SUBSTITUTE(SUBSTITUTE(TEXT(SOURCE!H2269,"????0"),"  ","")," ",""))), "")&amp;
      SUBSTITUTE(SUBSTITUTE(TEXT(SOURCE!H2269,"????0"),"  ","")," ","")&amp;","&amp; IF(SOURCE!$T$2-3 &gt;= 0, REPT(" ",SOURCE!$T$2-3-5), "")&amp;
      SOURCE!I2269&amp;" | "&amp; IF(SOURCE!$U$2-LEN(SOURCE!I2269) &gt;= 0, REPT(" ",SOURCE!$U$2-LEN(SOURCE!I2269)), "")&amp;
      SOURCE!J2269&amp;      IF(SOURCE!$V$2-LEN(SOURCE!J2269) &gt;= 0, REPT(" ",SOURCE!$V$2-LEN(SOURCE!J2269)), "")&amp;
  " | "&amp; SOURCE!K2269&amp;      IF(SOURCE!$X$2-LEN(SOURCE!K2269) &gt;= 0, REPT(" ",SOURCE!$X$2-LEN(SOURCE!K2269)), "")&amp;
      "},"&amp;IF(SOURCE!L2269&lt;&gt;"",""&amp;SOURCE!L2269,"")
 )
)
)</f>
        <v/>
      </c>
    </row>
    <row r="2270" spans="1:1">
      <c r="A2270" s="155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IF(SOURCE!$O$2-LEN(SOURCE!C2270) &gt;= 0, REPT(" ",SOURCE!$O$2-LEN(SOURCE!C2270)), "")&amp;
      SOURCE!D2270&amp;", "&amp; IF(SOURCE!$P$2-LEN(SOURCE!D2270) &gt;= 0, REPT(" ",SOURCE!$P$2-LEN(SOURCE!D2270)), "")&amp;
      SOURCE!E2270&amp;", "&amp; IF(SOURCE!$Q$2-LEN(SOURCE!E2270) &gt;=0, REPT(" ",SOURCE!$Q$2-LEN(SOURCE!E2270)), "")&amp;
      SOURCE!F2270&amp;", "&amp; IF(SOURCE!$R$2-LEN(SOURCE!F2270) &gt;= 0, REPT(" ",SOURCE!$R$2-LEN(SOURCE!F2270)+2), "")&amp;"("&amp;
      SUBSTITUTE(TEXT(SOURCE!G2270,"??0"),"  ","")&amp;" &lt;&lt; TAM_MAX_BITS) |"&amp; IF(SOURCE!$S$2-3 &gt;= 0, REPT(" ",SOURCE!$S$2-5+4+1-1-LEN(SUBSTITUTE(SUBSTITUTE(TEXT(SOURCE!H2270,"????0"),"  ","")," ",""))), "")&amp;
      SUBSTITUTE(SUBSTITUTE(TEXT(SOURCE!H2270,"????0"),"  ","")," ","")&amp;","&amp; IF(SOURCE!$T$2-3 &gt;= 0, REPT(" ",SOURCE!$T$2-3-5), "")&amp;
      SOURCE!I2270&amp;" | "&amp; IF(SOURCE!$U$2-LEN(SOURCE!I2270) &gt;= 0, REPT(" ",SOURCE!$U$2-LEN(SOURCE!I2270)), "")&amp;
      SOURCE!J2270&amp;      IF(SOURCE!$V$2-LEN(SOURCE!J2270) &gt;= 0, REPT(" ",SOURCE!$V$2-LEN(SOURCE!J2270)), "")&amp;
  " | "&amp; SOURCE!K2270&amp;      IF(SOURCE!$X$2-LEN(SOURCE!K2270) &gt;= 0, REPT(" ",SOURCE!$X$2-LEN(SOURCE!K2270)), "")&amp;
      "},"&amp;IF(SOURCE!L2270&lt;&gt;"",""&amp;SOURCE!L2270,"")
 )
)
)</f>
        <v/>
      </c>
    </row>
    <row r="2271" spans="1:1">
      <c r="A2271" s="155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IF(SOURCE!$O$2-LEN(SOURCE!C2271) &gt;= 0, REPT(" ",SOURCE!$O$2-LEN(SOURCE!C2271)), "")&amp;
      SOURCE!D2271&amp;", "&amp; IF(SOURCE!$P$2-LEN(SOURCE!D2271) &gt;= 0, REPT(" ",SOURCE!$P$2-LEN(SOURCE!D2271)), "")&amp;
      SOURCE!E2271&amp;", "&amp; IF(SOURCE!$Q$2-LEN(SOURCE!E2271) &gt;=0, REPT(" ",SOURCE!$Q$2-LEN(SOURCE!E2271)), "")&amp;
      SOURCE!F2271&amp;", "&amp; IF(SOURCE!$R$2-LEN(SOURCE!F2271) &gt;= 0, REPT(" ",SOURCE!$R$2-LEN(SOURCE!F2271)+2), "")&amp;"("&amp;
      SUBSTITUTE(TEXT(SOURCE!G2271,"??0"),"  ","")&amp;" &lt;&lt; TAM_MAX_BITS) |"&amp; IF(SOURCE!$S$2-3 &gt;= 0, REPT(" ",SOURCE!$S$2-5+4+1-1-LEN(SUBSTITUTE(SUBSTITUTE(TEXT(SOURCE!H2271,"????0"),"  ","")," ",""))), "")&amp;
      SUBSTITUTE(SUBSTITUTE(TEXT(SOURCE!H2271,"????0"),"  ","")," ","")&amp;","&amp; IF(SOURCE!$T$2-3 &gt;= 0, REPT(" ",SOURCE!$T$2-3-5), "")&amp;
      SOURCE!I2271&amp;" | "&amp; IF(SOURCE!$U$2-LEN(SOURCE!I2271) &gt;= 0, REPT(" ",SOURCE!$U$2-LEN(SOURCE!I2271)), "")&amp;
      SOURCE!J2271&amp;      IF(SOURCE!$V$2-LEN(SOURCE!J2271) &gt;= 0, REPT(" ",SOURCE!$V$2-LEN(SOURCE!J2271)), "")&amp;
  " | "&amp; SOURCE!K2271&amp;      IF(SOURCE!$X$2-LEN(SOURCE!K2271) &gt;= 0, REPT(" ",SOURCE!$X$2-LEN(SOURCE!K2271)), "")&amp;
      "},"&amp;IF(SOURCE!L2271&lt;&gt;"",""&amp;SOURCE!L2271,"")
 )
)
)</f>
        <v/>
      </c>
    </row>
    <row r="2272" spans="1:1">
      <c r="A2272" s="155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IF(SOURCE!$O$2-LEN(SOURCE!C2272) &gt;= 0, REPT(" ",SOURCE!$O$2-LEN(SOURCE!C2272)), "")&amp;
      SOURCE!D2272&amp;", "&amp; IF(SOURCE!$P$2-LEN(SOURCE!D2272) &gt;= 0, REPT(" ",SOURCE!$P$2-LEN(SOURCE!D2272)), "")&amp;
      SOURCE!E2272&amp;", "&amp; IF(SOURCE!$Q$2-LEN(SOURCE!E2272) &gt;=0, REPT(" ",SOURCE!$Q$2-LEN(SOURCE!E2272)), "")&amp;
      SOURCE!F2272&amp;", "&amp; IF(SOURCE!$R$2-LEN(SOURCE!F2272) &gt;= 0, REPT(" ",SOURCE!$R$2-LEN(SOURCE!F2272)+2), "")&amp;"("&amp;
      SUBSTITUTE(TEXT(SOURCE!G2272,"??0"),"  ","")&amp;" &lt;&lt; TAM_MAX_BITS) |"&amp; IF(SOURCE!$S$2-3 &gt;= 0, REPT(" ",SOURCE!$S$2-5+4+1-1-LEN(SUBSTITUTE(SUBSTITUTE(TEXT(SOURCE!H2272,"????0"),"  ","")," ",""))), "")&amp;
      SUBSTITUTE(SUBSTITUTE(TEXT(SOURCE!H2272,"????0"),"  ","")," ","")&amp;","&amp; IF(SOURCE!$T$2-3 &gt;= 0, REPT(" ",SOURCE!$T$2-3-5), "")&amp;
      SOURCE!I2272&amp;" | "&amp; IF(SOURCE!$U$2-LEN(SOURCE!I2272) &gt;= 0, REPT(" ",SOURCE!$U$2-LEN(SOURCE!I2272)), "")&amp;
      SOURCE!J2272&amp;      IF(SOURCE!$V$2-LEN(SOURCE!J2272) &gt;= 0, REPT(" ",SOURCE!$V$2-LEN(SOURCE!J2272)), "")&amp;
  " | "&amp; SOURCE!K2272&amp;      IF(SOURCE!$X$2-LEN(SOURCE!K2272) &gt;= 0, REPT(" ",SOURCE!$X$2-LEN(SOURCE!K2272)), "")&amp;
      "},"&amp;IF(SOURCE!L2272&lt;&gt;"",""&amp;SOURCE!L2272,"")
 )
)
)</f>
        <v/>
      </c>
    </row>
    <row r="2273" spans="1:1">
      <c r="A2273" s="155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IF(SOURCE!$O$2-LEN(SOURCE!C2273) &gt;= 0, REPT(" ",SOURCE!$O$2-LEN(SOURCE!C2273)), "")&amp;
      SOURCE!D2273&amp;", "&amp; IF(SOURCE!$P$2-LEN(SOURCE!D2273) &gt;= 0, REPT(" ",SOURCE!$P$2-LEN(SOURCE!D2273)), "")&amp;
      SOURCE!E2273&amp;", "&amp; IF(SOURCE!$Q$2-LEN(SOURCE!E2273) &gt;=0, REPT(" ",SOURCE!$Q$2-LEN(SOURCE!E2273)), "")&amp;
      SOURCE!F2273&amp;", "&amp; IF(SOURCE!$R$2-LEN(SOURCE!F2273) &gt;= 0, REPT(" ",SOURCE!$R$2-LEN(SOURCE!F2273)+2), "")&amp;"("&amp;
      SUBSTITUTE(TEXT(SOURCE!G2273,"??0"),"  ","")&amp;" &lt;&lt; TAM_MAX_BITS) |"&amp; IF(SOURCE!$S$2-3 &gt;= 0, REPT(" ",SOURCE!$S$2-5+4+1-1-LEN(SUBSTITUTE(SUBSTITUTE(TEXT(SOURCE!H2273,"????0"),"  ","")," ",""))), "")&amp;
      SUBSTITUTE(SUBSTITUTE(TEXT(SOURCE!H2273,"????0"),"  ","")," ","")&amp;","&amp; IF(SOURCE!$T$2-3 &gt;= 0, REPT(" ",SOURCE!$T$2-3-5), "")&amp;
      SOURCE!I2273&amp;" | "&amp; IF(SOURCE!$U$2-LEN(SOURCE!I2273) &gt;= 0, REPT(" ",SOURCE!$U$2-LEN(SOURCE!I2273)), "")&amp;
      SOURCE!J2273&amp;      IF(SOURCE!$V$2-LEN(SOURCE!J2273) &gt;= 0, REPT(" ",SOURCE!$V$2-LEN(SOURCE!J2273)), "")&amp;
  " | "&amp; SOURCE!K2273&amp;      IF(SOURCE!$X$2-LEN(SOURCE!K2273) &gt;= 0, REPT(" ",SOURCE!$X$2-LEN(SOURCE!K2273)), "")&amp;
      "},"&amp;IF(SOURCE!L2273&lt;&gt;"",""&amp;SOURCE!L2273,"")
 )
)
)</f>
        <v/>
      </c>
    </row>
    <row r="2274" spans="1:1">
      <c r="A2274" s="155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IF(SOURCE!$O$2-LEN(SOURCE!C2274) &gt;= 0, REPT(" ",SOURCE!$O$2-LEN(SOURCE!C2274)), "")&amp;
      SOURCE!D2274&amp;", "&amp; IF(SOURCE!$P$2-LEN(SOURCE!D2274) &gt;= 0, REPT(" ",SOURCE!$P$2-LEN(SOURCE!D2274)), "")&amp;
      SOURCE!E2274&amp;", "&amp; IF(SOURCE!$Q$2-LEN(SOURCE!E2274) &gt;=0, REPT(" ",SOURCE!$Q$2-LEN(SOURCE!E2274)), "")&amp;
      SOURCE!F2274&amp;", "&amp; IF(SOURCE!$R$2-LEN(SOURCE!F2274) &gt;= 0, REPT(" ",SOURCE!$R$2-LEN(SOURCE!F2274)+2), "")&amp;"("&amp;
      SUBSTITUTE(TEXT(SOURCE!G2274,"??0"),"  ","")&amp;" &lt;&lt; TAM_MAX_BITS) |"&amp; IF(SOURCE!$S$2-3 &gt;= 0, REPT(" ",SOURCE!$S$2-5+4+1-1-LEN(SUBSTITUTE(SUBSTITUTE(TEXT(SOURCE!H2274,"????0"),"  ","")," ",""))), "")&amp;
      SUBSTITUTE(SUBSTITUTE(TEXT(SOURCE!H2274,"????0"),"  ","")," ","")&amp;","&amp; IF(SOURCE!$T$2-3 &gt;= 0, REPT(" ",SOURCE!$T$2-3-5), "")&amp;
      SOURCE!I2274&amp;" | "&amp; IF(SOURCE!$U$2-LEN(SOURCE!I2274) &gt;= 0, REPT(" ",SOURCE!$U$2-LEN(SOURCE!I2274)), "")&amp;
      SOURCE!J2274&amp;      IF(SOURCE!$V$2-LEN(SOURCE!J2274) &gt;= 0, REPT(" ",SOURCE!$V$2-LEN(SOURCE!J2274)), "")&amp;
  " | "&amp; SOURCE!K2274&amp;      IF(SOURCE!$X$2-LEN(SOURCE!K2274) &gt;= 0, REPT(" ",SOURCE!$X$2-LEN(SOURCE!K2274)), "")&amp;
      "},"&amp;IF(SOURCE!L2274&lt;&gt;"",""&amp;SOURCE!L2274,"")
 )
)
)</f>
        <v/>
      </c>
    </row>
    <row r="2275" spans="1:1">
      <c r="A2275" s="155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IF(SOURCE!$O$2-LEN(SOURCE!C2275) &gt;= 0, REPT(" ",SOURCE!$O$2-LEN(SOURCE!C2275)), "")&amp;
      SOURCE!D2275&amp;", "&amp; IF(SOURCE!$P$2-LEN(SOURCE!D2275) &gt;= 0, REPT(" ",SOURCE!$P$2-LEN(SOURCE!D2275)), "")&amp;
      SOURCE!E2275&amp;", "&amp; IF(SOURCE!$Q$2-LEN(SOURCE!E2275) &gt;=0, REPT(" ",SOURCE!$Q$2-LEN(SOURCE!E2275)), "")&amp;
      SOURCE!F2275&amp;", "&amp; IF(SOURCE!$R$2-LEN(SOURCE!F2275) &gt;= 0, REPT(" ",SOURCE!$R$2-LEN(SOURCE!F2275)+2), "")&amp;"("&amp;
      SUBSTITUTE(TEXT(SOURCE!G2275,"??0"),"  ","")&amp;" &lt;&lt; TAM_MAX_BITS) |"&amp; IF(SOURCE!$S$2-3 &gt;= 0, REPT(" ",SOURCE!$S$2-5+4+1-1-LEN(SUBSTITUTE(SUBSTITUTE(TEXT(SOURCE!H2275,"????0"),"  ","")," ",""))), "")&amp;
      SUBSTITUTE(SUBSTITUTE(TEXT(SOURCE!H2275,"????0"),"  ","")," ","")&amp;","&amp; IF(SOURCE!$T$2-3 &gt;= 0, REPT(" ",SOURCE!$T$2-3-5), "")&amp;
      SOURCE!I2275&amp;" | "&amp; IF(SOURCE!$U$2-LEN(SOURCE!I2275) &gt;= 0, REPT(" ",SOURCE!$U$2-LEN(SOURCE!I2275)), "")&amp;
      SOURCE!J2275&amp;      IF(SOURCE!$V$2-LEN(SOURCE!J2275) &gt;= 0, REPT(" ",SOURCE!$V$2-LEN(SOURCE!J2275)), "")&amp;
  " | "&amp; SOURCE!K2275&amp;      IF(SOURCE!$X$2-LEN(SOURCE!K2275) &gt;= 0, REPT(" ",SOURCE!$X$2-LEN(SOURCE!K2275)), "")&amp;
      "},"&amp;IF(SOURCE!L2275&lt;&gt;"",""&amp;SOURCE!L2275,"")
 )
)
)</f>
        <v/>
      </c>
    </row>
    <row r="2276" spans="1:1">
      <c r="A2276" s="155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IF(SOURCE!$O$2-LEN(SOURCE!C2276) &gt;= 0, REPT(" ",SOURCE!$O$2-LEN(SOURCE!C2276)), "")&amp;
      SOURCE!D2276&amp;", "&amp; IF(SOURCE!$P$2-LEN(SOURCE!D2276) &gt;= 0, REPT(" ",SOURCE!$P$2-LEN(SOURCE!D2276)), "")&amp;
      SOURCE!E2276&amp;", "&amp; IF(SOURCE!$Q$2-LEN(SOURCE!E2276) &gt;=0, REPT(" ",SOURCE!$Q$2-LEN(SOURCE!E2276)), "")&amp;
      SOURCE!F2276&amp;", "&amp; IF(SOURCE!$R$2-LEN(SOURCE!F2276) &gt;= 0, REPT(" ",SOURCE!$R$2-LEN(SOURCE!F2276)+2), "")&amp;"("&amp;
      SUBSTITUTE(TEXT(SOURCE!G2276,"??0"),"  ","")&amp;" &lt;&lt; TAM_MAX_BITS) |"&amp; IF(SOURCE!$S$2-3 &gt;= 0, REPT(" ",SOURCE!$S$2-5+4+1-1-LEN(SUBSTITUTE(SUBSTITUTE(TEXT(SOURCE!H2276,"????0"),"  ","")," ",""))), "")&amp;
      SUBSTITUTE(SUBSTITUTE(TEXT(SOURCE!H2276,"????0"),"  ","")," ","")&amp;","&amp; IF(SOURCE!$T$2-3 &gt;= 0, REPT(" ",SOURCE!$T$2-3-5), "")&amp;
      SOURCE!I2276&amp;" | "&amp; IF(SOURCE!$U$2-LEN(SOURCE!I2276) &gt;= 0, REPT(" ",SOURCE!$U$2-LEN(SOURCE!I2276)), "")&amp;
      SOURCE!J2276&amp;      IF(SOURCE!$V$2-LEN(SOURCE!J2276) &gt;= 0, REPT(" ",SOURCE!$V$2-LEN(SOURCE!J2276)), "")&amp;
  " | "&amp; SOURCE!K2276&amp;      IF(SOURCE!$X$2-LEN(SOURCE!K2276) &gt;= 0, REPT(" ",SOURCE!$X$2-LEN(SOURCE!K2276)), "")&amp;
      "},"&amp;IF(SOURCE!L2276&lt;&gt;"",""&amp;SOURCE!L2276,"")
 )
)
)</f>
        <v/>
      </c>
    </row>
    <row r="2277" spans="1:1">
      <c r="A2277" s="155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IF(SOURCE!$O$2-LEN(SOURCE!C2277) &gt;= 0, REPT(" ",SOURCE!$O$2-LEN(SOURCE!C2277)), "")&amp;
      SOURCE!D2277&amp;", "&amp; IF(SOURCE!$P$2-LEN(SOURCE!D2277) &gt;= 0, REPT(" ",SOURCE!$P$2-LEN(SOURCE!D2277)), "")&amp;
      SOURCE!E2277&amp;", "&amp; IF(SOURCE!$Q$2-LEN(SOURCE!E2277) &gt;=0, REPT(" ",SOURCE!$Q$2-LEN(SOURCE!E2277)), "")&amp;
      SOURCE!F2277&amp;", "&amp; IF(SOURCE!$R$2-LEN(SOURCE!F2277) &gt;= 0, REPT(" ",SOURCE!$R$2-LEN(SOURCE!F2277)+2), "")&amp;"("&amp;
      SUBSTITUTE(TEXT(SOURCE!G2277,"??0"),"  ","")&amp;" &lt;&lt; TAM_MAX_BITS) |"&amp; IF(SOURCE!$S$2-3 &gt;= 0, REPT(" ",SOURCE!$S$2-5+4+1-1-LEN(SUBSTITUTE(SUBSTITUTE(TEXT(SOURCE!H2277,"????0"),"  ","")," ",""))), "")&amp;
      SUBSTITUTE(SUBSTITUTE(TEXT(SOURCE!H2277,"????0"),"  ","")," ","")&amp;","&amp; IF(SOURCE!$T$2-3 &gt;= 0, REPT(" ",SOURCE!$T$2-3-5), "")&amp;
      SOURCE!I2277&amp;" | "&amp; IF(SOURCE!$U$2-LEN(SOURCE!I2277) &gt;= 0, REPT(" ",SOURCE!$U$2-LEN(SOURCE!I2277)), "")&amp;
      SOURCE!J2277&amp;      IF(SOURCE!$V$2-LEN(SOURCE!J2277) &gt;= 0, REPT(" ",SOURCE!$V$2-LEN(SOURCE!J2277)), "")&amp;
  " | "&amp; SOURCE!K2277&amp;      IF(SOURCE!$X$2-LEN(SOURCE!K2277) &gt;= 0, REPT(" ",SOURCE!$X$2-LEN(SOURCE!K2277)), "")&amp;
      "},"&amp;IF(SOURCE!L2277&lt;&gt;"",""&amp;SOURCE!L2277,"")
 )
)
)</f>
        <v/>
      </c>
    </row>
    <row r="2278" spans="1:1">
      <c r="A2278" s="155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IF(SOURCE!$O$2-LEN(SOURCE!C2278) &gt;= 0, REPT(" ",SOURCE!$O$2-LEN(SOURCE!C2278)), "")&amp;
      SOURCE!D2278&amp;", "&amp; IF(SOURCE!$P$2-LEN(SOURCE!D2278) &gt;= 0, REPT(" ",SOURCE!$P$2-LEN(SOURCE!D2278)), "")&amp;
      SOURCE!E2278&amp;", "&amp; IF(SOURCE!$Q$2-LEN(SOURCE!E2278) &gt;=0, REPT(" ",SOURCE!$Q$2-LEN(SOURCE!E2278)), "")&amp;
      SOURCE!F2278&amp;", "&amp; IF(SOURCE!$R$2-LEN(SOURCE!F2278) &gt;= 0, REPT(" ",SOURCE!$R$2-LEN(SOURCE!F2278)+2), "")&amp;"("&amp;
      SUBSTITUTE(TEXT(SOURCE!G2278,"??0"),"  ","")&amp;" &lt;&lt; TAM_MAX_BITS) |"&amp; IF(SOURCE!$S$2-3 &gt;= 0, REPT(" ",SOURCE!$S$2-5+4+1-1-LEN(SUBSTITUTE(SUBSTITUTE(TEXT(SOURCE!H2278,"????0"),"  ","")," ",""))), "")&amp;
      SUBSTITUTE(SUBSTITUTE(TEXT(SOURCE!H2278,"????0"),"  ","")," ","")&amp;","&amp; IF(SOURCE!$T$2-3 &gt;= 0, REPT(" ",SOURCE!$T$2-3-5), "")&amp;
      SOURCE!I2278&amp;" | "&amp; IF(SOURCE!$U$2-LEN(SOURCE!I2278) &gt;= 0, REPT(" ",SOURCE!$U$2-LEN(SOURCE!I2278)), "")&amp;
      SOURCE!J2278&amp;      IF(SOURCE!$V$2-LEN(SOURCE!J2278) &gt;= 0, REPT(" ",SOURCE!$V$2-LEN(SOURCE!J2278)), "")&amp;
  " | "&amp; SOURCE!K2278&amp;      IF(SOURCE!$X$2-LEN(SOURCE!K2278) &gt;= 0, REPT(" ",SOURCE!$X$2-LEN(SOURCE!K2278)), "")&amp;
      "},"&amp;IF(SOURCE!L2278&lt;&gt;"",""&amp;SOURCE!L2278,"")
 )
)
)</f>
        <v/>
      </c>
    </row>
    <row r="2279" spans="1:1">
      <c r="A2279" s="155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",SOURCE!$R$2-LEN(SOURCE!F2279)+2), "")&amp;"("&amp;
      SUBSTITUTE(TEXT(SOURCE!G2279,"??0"),"  ","")&amp;" &lt;&lt; TAM_MAX_BITS) |"&amp; IF(SOURCE!$S$2-3 &gt;= 0, REPT(" ",SOURCE!$S$2-5+4+1-1-LEN(SUBSTITUTE(SUBSTITUTE(TEXT(SOURCE!H2279,"????0"),"  ","")," ",""))), "")&amp;
      SUBSTITUTE(SUBSTITUTE(TEXT(SOURCE!H2279,"????0"),"  ","")," ","")&amp;","&amp; IF(SOURCE!$T$2-3 &gt;= 0, REPT(" ",SOURCE!$T$2-3-5), "")&amp;
      SOURCE!I2279&amp;" | "&amp; IF(SOURCE!$U$2-LEN(SOURCE!I2279) &gt;= 0, REPT(" ",SOURCE!$U$2-LEN(SOURCE!I2279)), "")&amp;
      SOURCE!J2279&amp;      IF(SOURCE!$V$2-LEN(SOURCE!J2279) &gt;= 0, REPT(" ",SOURCE!$V$2-LEN(SOURCE!J2279)), "")&amp;
  " | "&amp; SOURCE!K2279&amp;      IF(SOURCE!$X$2-LEN(SOURCE!K2279) &gt;= 0, REPT(" ",SOURCE!$X$2-LEN(SOURCE!K2279)), "")&amp;
      "},"&amp;IF(SOURCE!L2279&lt;&gt;"",""&amp;SOURCE!L2279,"")
 )
)
)</f>
        <v/>
      </c>
    </row>
    <row r="2280" spans="1:1">
      <c r="A2280" s="155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",SOURCE!$R$2-LEN(SOURCE!F2280)+2), "")&amp;"("&amp;
      SUBSTITUTE(TEXT(SOURCE!G2280,"??0"),"  ","")&amp;" &lt;&lt; TAM_MAX_BITS) |"&amp; IF(SOURCE!$S$2-3 &gt;= 0, REPT(" ",SOURCE!$S$2-5+4+1-1-LEN(SUBSTITUTE(SUBSTITUTE(TEXT(SOURCE!H2280,"????0"),"  ","")," ",""))), "")&amp;
      SUBSTITUTE(SUBSTITUTE(TEXT(SOURCE!H2280,"????0"),"  ","")," ","")&amp;","&amp; IF(SOURCE!$T$2-3 &gt;= 0, REPT(" ",SOURCE!$T$2-3-5), "")&amp;
      SOURCE!I2280&amp;" | "&amp; IF(SOURCE!$U$2-LEN(SOURCE!I2280) &gt;= 0, REPT(" ",SOURCE!$U$2-LEN(SOURCE!I2280)), "")&amp;
      SOURCE!J2280&amp;      IF(SOURCE!$V$2-LEN(SOURCE!J2280) &gt;= 0, REPT(" ",SOURCE!$V$2-LEN(SOURCE!J2280)), "")&amp;
  " | "&amp; SOURCE!K2280&amp;      IF(SOURCE!$X$2-LEN(SOURCE!K2280) &gt;= 0, REPT(" ",SOURCE!$X$2-LEN(SOURCE!K2280)), "")&amp;
      "},"&amp;IF(SOURCE!L2280&lt;&gt;"",""&amp;SOURCE!L2280,"")
 )
)
)</f>
        <v/>
      </c>
    </row>
    <row r="2281" spans="1:1">
      <c r="A2281" s="155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",SOURCE!$R$2-LEN(SOURCE!F2281)+2), "")&amp;"("&amp;
      SUBSTITUTE(TEXT(SOURCE!G2281,"??0"),"  ","")&amp;" &lt;&lt; TAM_MAX_BITS) |"&amp; IF(SOURCE!$S$2-3 &gt;= 0, REPT(" ",SOURCE!$S$2-5+4+1-1-LEN(SUBSTITUTE(SUBSTITUTE(TEXT(SOURCE!H2281,"????0"),"  ","")," ",""))), "")&amp;
      SUBSTITUTE(SUBSTITUTE(TEXT(SOURCE!H2281,"????0"),"  ","")," ","")&amp;","&amp; IF(SOURCE!$T$2-3 &gt;= 0, REPT(" ",SOURCE!$T$2-3-5), "")&amp;
      SOURCE!I2281&amp;" | "&amp; IF(SOURCE!$U$2-LEN(SOURCE!I2281) &gt;= 0, REPT(" ",SOURCE!$U$2-LEN(SOURCE!I2281)), "")&amp;
      SOURCE!J2281&amp;      IF(SOURCE!$V$2-LEN(SOURCE!J2281) &gt;= 0, REPT(" ",SOURCE!$V$2-LEN(SOURCE!J2281)), "")&amp;
  " | "&amp; SOURCE!K2281&amp;      IF(SOURCE!$X$2-LEN(SOURCE!K2281) &gt;= 0, REPT(" ",SOURCE!$X$2-LEN(SOURCE!K2281)), "")&amp;
      "},"&amp;IF(SOURCE!L2281&lt;&gt;"",""&amp;SOURCE!L2281,"")
 )
)
)</f>
        <v/>
      </c>
    </row>
    <row r="2282" spans="1:1">
      <c r="A2282" s="155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",SOURCE!$R$2-LEN(SOURCE!F2282)+2), "")&amp;"("&amp;
      SUBSTITUTE(TEXT(SOURCE!G2282,"??0"),"  ","")&amp;" &lt;&lt; TAM_MAX_BITS) |"&amp; IF(SOURCE!$S$2-3 &gt;= 0, REPT(" ",SOURCE!$S$2-5+4+1-1-LEN(SUBSTITUTE(SUBSTITUTE(TEXT(SOURCE!H2282,"????0"),"  ","")," ",""))), "")&amp;
      SUBSTITUTE(SUBSTITUTE(TEXT(SOURCE!H2282,"????0"),"  ","")," ","")&amp;","&amp; IF(SOURCE!$T$2-3 &gt;= 0, REPT(" ",SOURCE!$T$2-3-5), "")&amp;
      SOURCE!I2282&amp;" | "&amp; IF(SOURCE!$U$2-LEN(SOURCE!I2282) &gt;= 0, REPT(" ",SOURCE!$U$2-LEN(SOURCE!I2282)), "")&amp;
      SOURCE!J2282&amp;      IF(SOURCE!$V$2-LEN(SOURCE!J2282) &gt;= 0, REPT(" ",SOURCE!$V$2-LEN(SOURCE!J2282)), "")&amp;
  " | "&amp; SOURCE!K2282&amp;      IF(SOURCE!$X$2-LEN(SOURCE!K2282) &gt;= 0, REPT(" ",SOURCE!$X$2-LEN(SOURCE!K2282)), "")&amp;
      "},"&amp;IF(SOURCE!L2282&lt;&gt;"",""&amp;SOURCE!L2282,"")
 )
)
)</f>
        <v/>
      </c>
    </row>
    <row r="2283" spans="1:1">
      <c r="A2283" s="155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",SOURCE!$R$2-LEN(SOURCE!F2283)+2), "")&amp;"("&amp;
      SUBSTITUTE(TEXT(SOURCE!G2283,"??0"),"  ","")&amp;" &lt;&lt; TAM_MAX_BITS) |"&amp; IF(SOURCE!$S$2-3 &gt;= 0, REPT(" ",SOURCE!$S$2-5+4+1-1-LEN(SUBSTITUTE(SUBSTITUTE(TEXT(SOURCE!H2283,"????0"),"  ","")," ",""))), "")&amp;
      SUBSTITUTE(SUBSTITUTE(TEXT(SOURCE!H2283,"????0"),"  ","")," ","")&amp;","&amp; IF(SOURCE!$T$2-3 &gt;= 0, REPT(" ",SOURCE!$T$2-3-5), "")&amp;
      SOURCE!I2283&amp;" | "&amp; IF(SOURCE!$U$2-LEN(SOURCE!I2283) &gt;= 0, REPT(" ",SOURCE!$U$2-LEN(SOURCE!I2283)), "")&amp;
      SOURCE!J2283&amp;      IF(SOURCE!$V$2-LEN(SOURCE!J2283) &gt;= 0, REPT(" ",SOURCE!$V$2-LEN(SOURCE!J2283)), "")&amp;
  " | "&amp; SOURCE!K2283&amp;      IF(SOURCE!$X$2-LEN(SOURCE!K2283) &gt;= 0, REPT(" ",SOURCE!$X$2-LEN(SOURCE!K2283)), "")&amp;
      "},"&amp;IF(SOURCE!L2283&lt;&gt;"",""&amp;SOURCE!L2283,"")
 )
)
)</f>
        <v/>
      </c>
    </row>
    <row r="2284" spans="1:1">
      <c r="A2284" s="155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",SOURCE!$R$2-LEN(SOURCE!F2284)+2), "")&amp;"("&amp;
      SUBSTITUTE(TEXT(SOURCE!G2284,"??0"),"  ","")&amp;" &lt;&lt; TAM_MAX_BITS) |"&amp; IF(SOURCE!$S$2-3 &gt;= 0, REPT(" ",SOURCE!$S$2-5+4+1-1-LEN(SUBSTITUTE(SUBSTITUTE(TEXT(SOURCE!H2284,"????0"),"  ","")," ",""))), "")&amp;
      SUBSTITUTE(SUBSTITUTE(TEXT(SOURCE!H2284,"????0"),"  ","")," ","")&amp;","&amp; IF(SOURCE!$T$2-3 &gt;= 0, REPT(" ",SOURCE!$T$2-3-5), "")&amp;
      SOURCE!I2284&amp;" | "&amp; IF(SOURCE!$U$2-LEN(SOURCE!I2284) &gt;= 0, REPT(" ",SOURCE!$U$2-LEN(SOURCE!I2284)), "")&amp;
      SOURCE!J2284&amp;      IF(SOURCE!$V$2-LEN(SOURCE!J2284) &gt;= 0, REPT(" ",SOURCE!$V$2-LEN(SOURCE!J2284)), "")&amp;
  " | "&amp; SOURCE!K2284&amp;      IF(SOURCE!$X$2-LEN(SOURCE!K2284) &gt;= 0, REPT(" ",SOURCE!$X$2-LEN(SOURCE!K2284)), "")&amp;
      "},"&amp;IF(SOURCE!L2284&lt;&gt;"",""&amp;SOURCE!L2284,"")
 )
)
)</f>
        <v/>
      </c>
    </row>
    <row r="2285" spans="1:1">
      <c r="A2285" s="155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",SOURCE!$R$2-LEN(SOURCE!F2285)+2), "")&amp;"("&amp;
      SUBSTITUTE(TEXT(SOURCE!G2285,"??0"),"  ","")&amp;" &lt;&lt; TAM_MAX_BITS) |"&amp; IF(SOURCE!$S$2-3 &gt;= 0, REPT(" ",SOURCE!$S$2-5+4+1-1-LEN(SUBSTITUTE(SUBSTITUTE(TEXT(SOURCE!H2285,"????0"),"  ","")," ",""))), "")&amp;
      SUBSTITUTE(SUBSTITUTE(TEXT(SOURCE!H2285,"????0"),"  ","")," ","")&amp;","&amp; IF(SOURCE!$T$2-3 &gt;= 0, REPT(" ",SOURCE!$T$2-3-5), "")&amp;
      SOURCE!I2285&amp;" | "&amp; IF(SOURCE!$U$2-LEN(SOURCE!I2285) &gt;= 0, REPT(" ",SOURCE!$U$2-LEN(SOURCE!I2285)), "")&amp;
      SOURCE!J2285&amp;      IF(SOURCE!$V$2-LEN(SOURCE!J2285) &gt;= 0, REPT(" ",SOURCE!$V$2-LEN(SOURCE!J2285)), "")&amp;
  " | "&amp; SOURCE!K2285&amp;      IF(SOURCE!$X$2-LEN(SOURCE!K2285) &gt;= 0, REPT(" ",SOURCE!$X$2-LEN(SOURCE!K2285)), "")&amp;
      "},"&amp;IF(SOURCE!L2285&lt;&gt;"",""&amp;SOURCE!L2285,"")
 )
)
)</f>
        <v/>
      </c>
    </row>
    <row r="2286" spans="1:1">
      <c r="A2286" s="155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",SOURCE!$R$2-LEN(SOURCE!F2286)+2), "")&amp;"("&amp;
      SUBSTITUTE(TEXT(SOURCE!G2286,"??0"),"  ","")&amp;" &lt;&lt; TAM_MAX_BITS) |"&amp; IF(SOURCE!$S$2-3 &gt;= 0, REPT(" ",SOURCE!$S$2-5+4+1-1-LEN(SUBSTITUTE(SUBSTITUTE(TEXT(SOURCE!H2286,"????0"),"  ","")," ",""))), "")&amp;
      SUBSTITUTE(SUBSTITUTE(TEXT(SOURCE!H2286,"????0"),"  ","")," ","")&amp;","&amp; IF(SOURCE!$T$2-3 &gt;= 0, REPT(" ",SOURCE!$T$2-3-5), "")&amp;
      SOURCE!I2286&amp;" | "&amp; IF(SOURCE!$U$2-LEN(SOURCE!I2286) &gt;= 0, REPT(" ",SOURCE!$U$2-LEN(SOURCE!I2286)), "")&amp;
      SOURCE!J2286&amp;      IF(SOURCE!$V$2-LEN(SOURCE!J2286) &gt;= 0, REPT(" ",SOURCE!$V$2-LEN(SOURCE!J2286)), "")&amp;
  " | "&amp; SOURCE!K2286&amp;      IF(SOURCE!$X$2-LEN(SOURCE!K2286) &gt;= 0, REPT(" ",SOURCE!$X$2-LEN(SOURCE!K2286)), "")&amp;
      "},"&amp;IF(SOURCE!L2286&lt;&gt;"",""&amp;SOURCE!L2286,"")
 )
)
)</f>
        <v/>
      </c>
    </row>
    <row r="2287" spans="1:1">
      <c r="A2287" s="155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",SOURCE!$R$2-LEN(SOURCE!F2287)+2), "")&amp;"("&amp;
      SUBSTITUTE(TEXT(SOURCE!G2287,"??0"),"  ","")&amp;" &lt;&lt; TAM_MAX_BITS) |"&amp; IF(SOURCE!$S$2-3 &gt;= 0, REPT(" ",SOURCE!$S$2-5+4+1-1-LEN(SUBSTITUTE(SUBSTITUTE(TEXT(SOURCE!H2287,"????0"),"  ","")," ",""))), "")&amp;
      SUBSTITUTE(SUBSTITUTE(TEXT(SOURCE!H2287,"????0"),"  ","")," ","")&amp;","&amp; IF(SOURCE!$T$2-3 &gt;= 0, REPT(" ",SOURCE!$T$2-3-5), "")&amp;
      SOURCE!I2287&amp;" | "&amp; IF(SOURCE!$U$2-LEN(SOURCE!I2287) &gt;= 0, REPT(" ",SOURCE!$U$2-LEN(SOURCE!I2287)), "")&amp;
      SOURCE!J2287&amp;      IF(SOURCE!$V$2-LEN(SOURCE!J2287) &gt;= 0, REPT(" ",SOURCE!$V$2-LEN(SOURCE!J2287)), "")&amp;
  " | "&amp; SOURCE!K2287&amp;      IF(SOURCE!$X$2-LEN(SOURCE!K2287) &gt;= 0, REPT(" ",SOURCE!$X$2-LEN(SOURCE!K2287)), "")&amp;
      "},"&amp;IF(SOURCE!L2287&lt;&gt;"",""&amp;SOURCE!L2287,"")
 )
)
)</f>
        <v/>
      </c>
    </row>
    <row r="2288" spans="1:1">
      <c r="A2288" s="155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",SOURCE!$R$2-LEN(SOURCE!F2288)+2), "")&amp;"("&amp;
      SUBSTITUTE(TEXT(SOURCE!G2288,"??0"),"  ","")&amp;" &lt;&lt; TAM_MAX_BITS) |"&amp; IF(SOURCE!$S$2-3 &gt;= 0, REPT(" ",SOURCE!$S$2-5+4+1-1-LEN(SUBSTITUTE(SUBSTITUTE(TEXT(SOURCE!H2288,"????0"),"  ","")," ",""))), "")&amp;
      SUBSTITUTE(SUBSTITUTE(TEXT(SOURCE!H2288,"????0"),"  ","")," ","")&amp;","&amp; IF(SOURCE!$T$2-3 &gt;= 0, REPT(" ",SOURCE!$T$2-3-5), "")&amp;
      SOURCE!I2288&amp;" | "&amp; IF(SOURCE!$U$2-LEN(SOURCE!I2288) &gt;= 0, REPT(" ",SOURCE!$U$2-LEN(SOURCE!I2288)), "")&amp;
      SOURCE!J2288&amp;      IF(SOURCE!$V$2-LEN(SOURCE!J2288) &gt;= 0, REPT(" ",SOURCE!$V$2-LEN(SOURCE!J2288)), "")&amp;
  " | "&amp; SOURCE!K2288&amp;      IF(SOURCE!$X$2-LEN(SOURCE!K2288) &gt;= 0, REPT(" ",SOURCE!$X$2-LEN(SOURCE!K2288)), "")&amp;
      "},"&amp;IF(SOURCE!L2288&lt;&gt;"",""&amp;SOURCE!L2288,"")
 )
)
)</f>
        <v/>
      </c>
    </row>
    <row r="2289" spans="1:1">
      <c r="A2289" s="155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",SOURCE!$R$2-LEN(SOURCE!F2289)+2), "")&amp;"("&amp;
      SUBSTITUTE(TEXT(SOURCE!G2289,"??0"),"  ","")&amp;" &lt;&lt; TAM_MAX_BITS) |"&amp; IF(SOURCE!$S$2-3 &gt;= 0, REPT(" ",SOURCE!$S$2-5+4+1-1-LEN(SUBSTITUTE(SUBSTITUTE(TEXT(SOURCE!H2289,"????0"),"  ","")," ",""))), "")&amp;
      SUBSTITUTE(SUBSTITUTE(TEXT(SOURCE!H2289,"????0"),"  ","")," ","")&amp;","&amp; IF(SOURCE!$T$2-3 &gt;= 0, REPT(" ",SOURCE!$T$2-3-5), "")&amp;
      SOURCE!I2289&amp;" | "&amp; IF(SOURCE!$U$2-LEN(SOURCE!I2289) &gt;= 0, REPT(" ",SOURCE!$U$2-LEN(SOURCE!I2289)), "")&amp;
      SOURCE!J2289&amp;      IF(SOURCE!$V$2-LEN(SOURCE!J2289) &gt;= 0, REPT(" ",SOURCE!$V$2-LEN(SOURCE!J2289)), "")&amp;
  " | "&amp; SOURCE!K2289&amp;      IF(SOURCE!$X$2-LEN(SOURCE!K2289) &gt;= 0, REPT(" ",SOURCE!$X$2-LEN(SOURCE!K2289)), "")&amp;
      "},"&amp;IF(SOURCE!L2289&lt;&gt;"",""&amp;SOURCE!L2289,"")
 )
)
)</f>
        <v/>
      </c>
    </row>
    <row r="2290" spans="1:1">
      <c r="A2290" s="155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",SOURCE!$R$2-LEN(SOURCE!F2290)+2), "")&amp;"("&amp;
      SUBSTITUTE(TEXT(SOURCE!G2290,"??0"),"  ","")&amp;" &lt;&lt; TAM_MAX_BITS) |"&amp; IF(SOURCE!$S$2-3 &gt;= 0, REPT(" ",SOURCE!$S$2-5+4+1-1-LEN(SUBSTITUTE(SUBSTITUTE(TEXT(SOURCE!H2290,"????0"),"  ","")," ",""))), "")&amp;
      SUBSTITUTE(SUBSTITUTE(TEXT(SOURCE!H2290,"????0"),"  ","")," ","")&amp;","&amp; IF(SOURCE!$T$2-3 &gt;= 0, REPT(" ",SOURCE!$T$2-3-5), "")&amp;
      SOURCE!I2290&amp;" | "&amp; IF(SOURCE!$U$2-LEN(SOURCE!I2290) &gt;= 0, REPT(" ",SOURCE!$U$2-LEN(SOURCE!I2290)), "")&amp;
      SOURCE!J2290&amp;      IF(SOURCE!$V$2-LEN(SOURCE!J2290) &gt;= 0, REPT(" ",SOURCE!$V$2-LEN(SOURCE!J2290)), "")&amp;
  " | "&amp; SOURCE!K2290&amp;      IF(SOURCE!$X$2-LEN(SOURCE!K2290) &gt;= 0, REPT(" ",SOURCE!$X$2-LEN(SOURCE!K2290)), "")&amp;
      "},"&amp;IF(SOURCE!L2290&lt;&gt;"",""&amp;SOURCE!L2290,"")
 )
)
)</f>
        <v/>
      </c>
    </row>
    <row r="2291" spans="1:1">
      <c r="A2291" s="155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",SOURCE!$R$2-LEN(SOURCE!F2291)+2), "")&amp;"("&amp;
      SUBSTITUTE(TEXT(SOURCE!G2291,"??0"),"  ","")&amp;" &lt;&lt; TAM_MAX_BITS) |"&amp; IF(SOURCE!$S$2-3 &gt;= 0, REPT(" ",SOURCE!$S$2-5+4+1-1-LEN(SUBSTITUTE(SUBSTITUTE(TEXT(SOURCE!H2291,"????0"),"  ","")," ",""))), "")&amp;
      SUBSTITUTE(SUBSTITUTE(TEXT(SOURCE!H2291,"????0"),"  ","")," ","")&amp;","&amp; IF(SOURCE!$T$2-3 &gt;= 0, REPT(" ",SOURCE!$T$2-3-5), "")&amp;
      SOURCE!I2291&amp;" | "&amp; IF(SOURCE!$U$2-LEN(SOURCE!I2291) &gt;= 0, REPT(" ",SOURCE!$U$2-LEN(SOURCE!I2291)), "")&amp;
      SOURCE!J2291&amp;      IF(SOURCE!$V$2-LEN(SOURCE!J2291) &gt;= 0, REPT(" ",SOURCE!$V$2-LEN(SOURCE!J2291)), "")&amp;
  " | "&amp; SOURCE!K2291&amp;      IF(SOURCE!$X$2-LEN(SOURCE!K2291) &gt;= 0, REPT(" ",SOURCE!$X$2-LEN(SOURCE!K2291)), "")&amp;
      "},"&amp;IF(SOURCE!L2291&lt;&gt;"",""&amp;SOURCE!L2291,"")
 )
)
)</f>
        <v/>
      </c>
    </row>
    <row r="2292" spans="1:1">
      <c r="A2292" s="155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",SOURCE!$R$2-LEN(SOURCE!F2292)+2), "")&amp;"("&amp;
      SUBSTITUTE(TEXT(SOURCE!G2292,"??0"),"  ","")&amp;" &lt;&lt; TAM_MAX_BITS) |"&amp; IF(SOURCE!$S$2-3 &gt;= 0, REPT(" ",SOURCE!$S$2-5+4+1-1-LEN(SUBSTITUTE(SUBSTITUTE(TEXT(SOURCE!H2292,"????0"),"  ","")," ",""))), "")&amp;
      SUBSTITUTE(SUBSTITUTE(TEXT(SOURCE!H2292,"????0"),"  ","")," ","")&amp;","&amp; IF(SOURCE!$T$2-3 &gt;= 0, REPT(" ",SOURCE!$T$2-3-5), "")&amp;
      SOURCE!I2292&amp;" | "&amp; IF(SOURCE!$U$2-LEN(SOURCE!I2292) &gt;= 0, REPT(" ",SOURCE!$U$2-LEN(SOURCE!I2292)), "")&amp;
      SOURCE!J2292&amp;      IF(SOURCE!$V$2-LEN(SOURCE!J2292) &gt;= 0, REPT(" ",SOURCE!$V$2-LEN(SOURCE!J2292)), "")&amp;
  " | "&amp; SOURCE!K2292&amp;      IF(SOURCE!$X$2-LEN(SOURCE!K2292) &gt;= 0, REPT(" ",SOURCE!$X$2-LEN(SOURCE!K2292)), "")&amp;
      "},"&amp;IF(SOURCE!L2292&lt;&gt;"",""&amp;SOURCE!L2292,"")
 )
)
)</f>
        <v/>
      </c>
    </row>
    <row r="2293" spans="1:1">
      <c r="A2293" s="155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",SOURCE!$R$2-LEN(SOURCE!F2293)+2), "")&amp;"("&amp;
      SUBSTITUTE(TEXT(SOURCE!G2293,"??0"),"  ","")&amp;" &lt;&lt; TAM_MAX_BITS) |"&amp; IF(SOURCE!$S$2-3 &gt;= 0, REPT(" ",SOURCE!$S$2-5+4+1-1-LEN(SUBSTITUTE(SUBSTITUTE(TEXT(SOURCE!H2293,"????0"),"  ","")," ",""))), "")&amp;
      SUBSTITUTE(SUBSTITUTE(TEXT(SOURCE!H2293,"????0"),"  ","")," ","")&amp;","&amp; IF(SOURCE!$T$2-3 &gt;= 0, REPT(" ",SOURCE!$T$2-3-5), "")&amp;
      SOURCE!I2293&amp;" | "&amp; IF(SOURCE!$U$2-LEN(SOURCE!I2293) &gt;= 0, REPT(" ",SOURCE!$U$2-LEN(SOURCE!I2293)), "")&amp;
      SOURCE!J2293&amp;      IF(SOURCE!$V$2-LEN(SOURCE!J2293) &gt;= 0, REPT(" ",SOURCE!$V$2-LEN(SOURCE!J2293)), "")&amp;
  " | "&amp; SOURCE!K2293&amp;      IF(SOURCE!$X$2-LEN(SOURCE!K2293) &gt;= 0, REPT(" ",SOURCE!$X$2-LEN(SOURCE!K2293)), "")&amp;
      "},"&amp;IF(SOURCE!L2293&lt;&gt;"",""&amp;SOURCE!L2293,"")
 )
)
)</f>
        <v/>
      </c>
    </row>
    <row r="2294" spans="1:1">
      <c r="A2294" s="155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",SOURCE!$R$2-LEN(SOURCE!F2294)+2), "")&amp;"("&amp;
      SUBSTITUTE(TEXT(SOURCE!G2294,"??0"),"  ","")&amp;" &lt;&lt; TAM_MAX_BITS) |"&amp; IF(SOURCE!$S$2-3 &gt;= 0, REPT(" ",SOURCE!$S$2-5+4+1-1-LEN(SUBSTITUTE(SUBSTITUTE(TEXT(SOURCE!H2294,"????0"),"  ","")," ",""))), "")&amp;
      SUBSTITUTE(SUBSTITUTE(TEXT(SOURCE!H2294,"????0"),"  ","")," ","")&amp;","&amp; IF(SOURCE!$T$2-3 &gt;= 0, REPT(" ",SOURCE!$T$2-3-5), "")&amp;
      SOURCE!I2294&amp;" | "&amp; IF(SOURCE!$U$2-LEN(SOURCE!I2294) &gt;= 0, REPT(" ",SOURCE!$U$2-LEN(SOURCE!I2294)), "")&amp;
      SOURCE!J2294&amp;      IF(SOURCE!$V$2-LEN(SOURCE!J2294) &gt;= 0, REPT(" ",SOURCE!$V$2-LEN(SOURCE!J2294)), "")&amp;
  " | "&amp; SOURCE!K2294&amp;      IF(SOURCE!$X$2-LEN(SOURCE!K2294) &gt;= 0, REPT(" ",SOURCE!$X$2-LEN(SOURCE!K2294)), "")&amp;
      "},"&amp;IF(SOURCE!L2294&lt;&gt;"",""&amp;SOURCE!L2294,"")
 )
)
)</f>
        <v/>
      </c>
    </row>
    <row r="2295" spans="1:1">
      <c r="A2295" s="155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",SOURCE!$R$2-LEN(SOURCE!F2295)+2), "")&amp;"("&amp;
      SUBSTITUTE(TEXT(SOURCE!G2295,"??0"),"  ","")&amp;" &lt;&lt; TAM_MAX_BITS) |"&amp; IF(SOURCE!$S$2-3 &gt;= 0, REPT(" ",SOURCE!$S$2-5+4+1-1-LEN(SUBSTITUTE(SUBSTITUTE(TEXT(SOURCE!H2295,"????0"),"  ","")," ",""))), "")&amp;
      SUBSTITUTE(SUBSTITUTE(TEXT(SOURCE!H2295,"????0"),"  ","")," ","")&amp;","&amp; IF(SOURCE!$T$2-3 &gt;= 0, REPT(" ",SOURCE!$T$2-3-5), "")&amp;
      SOURCE!I2295&amp;" | "&amp; IF(SOURCE!$U$2-LEN(SOURCE!I2295) &gt;= 0, REPT(" ",SOURCE!$U$2-LEN(SOURCE!I2295)), "")&amp;
      SOURCE!J2295&amp;      IF(SOURCE!$V$2-LEN(SOURCE!J2295) &gt;= 0, REPT(" ",SOURCE!$V$2-LEN(SOURCE!J2295)), "")&amp;
  " | "&amp; SOURCE!K2295&amp;      IF(SOURCE!$X$2-LEN(SOURCE!K2295) &gt;= 0, REPT(" ",SOURCE!$X$2-LEN(SOURCE!K2295)), "")&amp;
      "},"&amp;IF(SOURCE!L2295&lt;&gt;"",""&amp;SOURCE!L2295,"")
 )
)
)</f>
        <v/>
      </c>
    </row>
    <row r="2296" spans="1:1">
      <c r="A2296" s="155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",SOURCE!$R$2-LEN(SOURCE!F2296)+2), "")&amp;"("&amp;
      SUBSTITUTE(TEXT(SOURCE!G2296,"??0"),"  ","")&amp;" &lt;&lt; TAM_MAX_BITS) |"&amp; IF(SOURCE!$S$2-3 &gt;= 0, REPT(" ",SOURCE!$S$2-5+4+1-1-LEN(SUBSTITUTE(SUBSTITUTE(TEXT(SOURCE!H2296,"????0"),"  ","")," ",""))), "")&amp;
      SUBSTITUTE(SUBSTITUTE(TEXT(SOURCE!H2296,"????0"),"  ","")," ","")&amp;","&amp; IF(SOURCE!$T$2-3 &gt;= 0, REPT(" ",SOURCE!$T$2-3-5), "")&amp;
      SOURCE!I2296&amp;" | "&amp; IF(SOURCE!$U$2-LEN(SOURCE!I2296) &gt;= 0, REPT(" ",SOURCE!$U$2-LEN(SOURCE!I2296)), "")&amp;
      SOURCE!J2296&amp;      IF(SOURCE!$V$2-LEN(SOURCE!J2296) &gt;= 0, REPT(" ",SOURCE!$V$2-LEN(SOURCE!J2296)), "")&amp;
  " | "&amp; SOURCE!K2296&amp;      IF(SOURCE!$X$2-LEN(SOURCE!K2296) &gt;= 0, REPT(" ",SOURCE!$X$2-LEN(SOURCE!K2296)), "")&amp;
      "},"&amp;IF(SOURCE!L2296&lt;&gt;"",""&amp;SOURCE!L2296,"")
 )
)
)</f>
        <v/>
      </c>
    </row>
    <row r="2297" spans="1:1">
      <c r="A2297" s="155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",SOURCE!$R$2-LEN(SOURCE!F2297)+2), "")&amp;"("&amp;
      SUBSTITUTE(TEXT(SOURCE!G2297,"??0"),"  ","")&amp;" &lt;&lt; TAM_MAX_BITS) |"&amp; IF(SOURCE!$S$2-3 &gt;= 0, REPT(" ",SOURCE!$S$2-5+4+1-1-LEN(SUBSTITUTE(SUBSTITUTE(TEXT(SOURCE!H2297,"????0"),"  ","")," ",""))), "")&amp;
      SUBSTITUTE(SUBSTITUTE(TEXT(SOURCE!H2297,"????0"),"  ","")," ","")&amp;","&amp; IF(SOURCE!$T$2-3 &gt;= 0, REPT(" ",SOURCE!$T$2-3-5), "")&amp;
      SOURCE!I2297&amp;" | "&amp; IF(SOURCE!$U$2-LEN(SOURCE!I2297) &gt;= 0, REPT(" ",SOURCE!$U$2-LEN(SOURCE!I2297)), "")&amp;
      SOURCE!J2297&amp;      IF(SOURCE!$V$2-LEN(SOURCE!J2297) &gt;= 0, REPT(" ",SOURCE!$V$2-LEN(SOURCE!J2297)), "")&amp;
  " | "&amp; SOURCE!K2297&amp;      IF(SOURCE!$X$2-LEN(SOURCE!K2297) &gt;= 0, REPT(" ",SOURCE!$X$2-LEN(SOURCE!K2297)), "")&amp;
      "},"&amp;IF(SOURCE!L2297&lt;&gt;"",""&amp;SOURCE!L2297,"")
 )
)
)</f>
        <v/>
      </c>
    </row>
    <row r="2298" spans="1:1">
      <c r="A2298" s="155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",SOURCE!$R$2-LEN(SOURCE!F2298)+2), "")&amp;"("&amp;
      SUBSTITUTE(TEXT(SOURCE!G2298,"??0"),"  ","")&amp;" &lt;&lt; TAM_MAX_BITS) |"&amp; IF(SOURCE!$S$2-3 &gt;= 0, REPT(" ",SOURCE!$S$2-5+4+1-1-LEN(SUBSTITUTE(SUBSTITUTE(TEXT(SOURCE!H2298,"????0"),"  ","")," ",""))), "")&amp;
      SUBSTITUTE(SUBSTITUTE(TEXT(SOURCE!H2298,"????0"),"  ","")," ","")&amp;","&amp; IF(SOURCE!$T$2-3 &gt;= 0, REPT(" ",SOURCE!$T$2-3-5), "")&amp;
      SOURCE!I2298&amp;" | "&amp; IF(SOURCE!$U$2-LEN(SOURCE!I2298) &gt;= 0, REPT(" ",SOURCE!$U$2-LEN(SOURCE!I2298)), "")&amp;
      SOURCE!J2298&amp;      IF(SOURCE!$V$2-LEN(SOURCE!J2298) &gt;= 0, REPT(" ",SOURCE!$V$2-LEN(SOURCE!J2298)), "")&amp;
  " | "&amp; SOURCE!K2298&amp;      IF(SOURCE!$X$2-LEN(SOURCE!K2298) &gt;= 0, REPT(" ",SOURCE!$X$2-LEN(SOURCE!K2298)), "")&amp;
      "},"&amp;IF(SOURCE!L2298&lt;&gt;"",""&amp;SOURCE!L2298,"")
 )
)
)</f>
        <v/>
      </c>
    </row>
    <row r="2299" spans="1:1">
      <c r="A2299" s="155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",SOURCE!$R$2-LEN(SOURCE!F2299)+2), "")&amp;"("&amp;
      SUBSTITUTE(TEXT(SOURCE!G2299,"??0"),"  ","")&amp;" &lt;&lt; TAM_MAX_BITS) |"&amp; IF(SOURCE!$S$2-3 &gt;= 0, REPT(" ",SOURCE!$S$2-5+4+1-1-LEN(SUBSTITUTE(SUBSTITUTE(TEXT(SOURCE!H2299,"????0"),"  ","")," ",""))), "")&amp;
      SUBSTITUTE(SUBSTITUTE(TEXT(SOURCE!H2299,"????0"),"  ","")," ","")&amp;","&amp; IF(SOURCE!$T$2-3 &gt;= 0, REPT(" ",SOURCE!$T$2-3-5), "")&amp;
      SOURCE!I2299&amp;" | "&amp; IF(SOURCE!$U$2-LEN(SOURCE!I2299) &gt;= 0, REPT(" ",SOURCE!$U$2-LEN(SOURCE!I2299)), "")&amp;
      SOURCE!J2299&amp;      IF(SOURCE!$V$2-LEN(SOURCE!J2299) &gt;= 0, REPT(" ",SOURCE!$V$2-LEN(SOURCE!J2299)), "")&amp;
  " | "&amp; SOURCE!K2299&amp;      IF(SOURCE!$X$2-LEN(SOURCE!K2299) &gt;= 0, REPT(" ",SOURCE!$X$2-LEN(SOURCE!K2299)), "")&amp;
      "},"&amp;IF(SOURCE!L2299&lt;&gt;"",""&amp;SOURCE!L2299,"")
 )
)
)</f>
        <v/>
      </c>
    </row>
    <row r="2300" spans="1:1">
      <c r="A2300" s="155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",SOURCE!$R$2-LEN(SOURCE!F2300)+2), "")&amp;"("&amp;
      SUBSTITUTE(TEXT(SOURCE!G2300,"??0"),"  ","")&amp;" &lt;&lt; TAM_MAX_BITS) |"&amp; IF(SOURCE!$S$2-3 &gt;= 0, REPT(" ",SOURCE!$S$2-5+4+1-1-LEN(SUBSTITUTE(SUBSTITUTE(TEXT(SOURCE!H2300,"????0"),"  ","")," ",""))), "")&amp;
      SUBSTITUTE(SUBSTITUTE(TEXT(SOURCE!H2300,"????0"),"  ","")," ","")&amp;","&amp; IF(SOURCE!$T$2-3 &gt;= 0, REPT(" ",SOURCE!$T$2-3-5), "")&amp;
      SOURCE!I2300&amp;" | "&amp; IF(SOURCE!$U$2-LEN(SOURCE!I2300) &gt;= 0, REPT(" ",SOURCE!$U$2-LEN(SOURCE!I2300)), "")&amp;
      SOURCE!J2300&amp;      IF(SOURCE!$V$2-LEN(SOURCE!J2300) &gt;= 0, REPT(" ",SOURCE!$V$2-LEN(SOURCE!J2300)), "")&amp;
  " | "&amp; SOURCE!K2300&amp;      IF(SOURCE!$X$2-LEN(SOURCE!K2300) &gt;= 0, REPT(" ",SOURCE!$X$2-LEN(SOURCE!K2300)), "")&amp;
      "},"&amp;IF(SOURCE!L2300&lt;&gt;"",""&amp;SOURCE!L2300,"")
 )
)
)</f>
        <v/>
      </c>
    </row>
    <row r="2301" spans="1:1">
      <c r="A2301" s="155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",SOURCE!$R$2-LEN(SOURCE!F2301)+2), "")&amp;"("&amp;
      SUBSTITUTE(TEXT(SOURCE!G2301,"??0"),"  ","")&amp;" &lt;&lt; TAM_MAX_BITS) |"&amp; IF(SOURCE!$S$2-3 &gt;= 0, REPT(" ",SOURCE!$S$2-5+4+1-1-LEN(SUBSTITUTE(SUBSTITUTE(TEXT(SOURCE!H2301,"????0"),"  ","")," ",""))), "")&amp;
      SUBSTITUTE(SUBSTITUTE(TEXT(SOURCE!H2301,"????0"),"  ","")," ","")&amp;","&amp; IF(SOURCE!$T$2-3 &gt;= 0, REPT(" ",SOURCE!$T$2-3-5), "")&amp;
      SOURCE!I2301&amp;" | "&amp; IF(SOURCE!$U$2-LEN(SOURCE!I2301) &gt;= 0, REPT(" ",SOURCE!$U$2-LEN(SOURCE!I2301)), "")&amp;
      SOURCE!J2301&amp;      IF(SOURCE!$V$2-LEN(SOURCE!J2301) &gt;= 0, REPT(" ",SOURCE!$V$2-LEN(SOURCE!J2301)), "")&amp;
  " | "&amp; SOURCE!K2301&amp;      IF(SOURCE!$X$2-LEN(SOURCE!K2301) &gt;= 0, REPT(" ",SOURCE!$X$2-LEN(SOURCE!K2301)), "")&amp;
      "},"&amp;IF(SOURCE!L2301&lt;&gt;"",""&amp;SOURCE!L2301,"")
 )
)
)</f>
        <v/>
      </c>
    </row>
    <row r="2302" spans="1:1">
      <c r="A2302" s="155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",SOURCE!$R$2-LEN(SOURCE!F2302)+2), "")&amp;"("&amp;
      SUBSTITUTE(TEXT(SOURCE!G2302,"??0"),"  ","")&amp;" &lt;&lt; TAM_MAX_BITS) |"&amp; IF(SOURCE!$S$2-3 &gt;= 0, REPT(" ",SOURCE!$S$2-5+4+1-1-LEN(SUBSTITUTE(SUBSTITUTE(TEXT(SOURCE!H2302,"????0"),"  ","")," ",""))), "")&amp;
      SUBSTITUTE(SUBSTITUTE(TEXT(SOURCE!H2302,"????0"),"  ","")," ","")&amp;","&amp; IF(SOURCE!$T$2-3 &gt;= 0, REPT(" ",SOURCE!$T$2-3-5), "")&amp;
      SOURCE!I2302&amp;" | "&amp; IF(SOURCE!$U$2-LEN(SOURCE!I2302) &gt;= 0, REPT(" ",SOURCE!$U$2-LEN(SOURCE!I2302)), "")&amp;
      SOURCE!J2302&amp;      IF(SOURCE!$V$2-LEN(SOURCE!J2302) &gt;= 0, REPT(" ",SOURCE!$V$2-LEN(SOURCE!J2302)), "")&amp;
  " | "&amp; SOURCE!K2302&amp;      IF(SOURCE!$X$2-LEN(SOURCE!K2302) &gt;= 0, REPT(" ",SOURCE!$X$2-LEN(SOURCE!K2302)), "")&amp;
      "},"&amp;IF(SOURCE!L2302&lt;&gt;"",""&amp;SOURCE!L2302,"")
 )
)
)</f>
        <v/>
      </c>
    </row>
    <row r="2303" spans="1:1">
      <c r="A2303" s="155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",SOURCE!$R$2-LEN(SOURCE!F2303)+2), "")&amp;"("&amp;
      SUBSTITUTE(TEXT(SOURCE!G2303,"??0"),"  ","")&amp;" &lt;&lt; TAM_MAX_BITS) |"&amp; IF(SOURCE!$S$2-3 &gt;= 0, REPT(" ",SOURCE!$S$2-5+4+1-1-LEN(SUBSTITUTE(SUBSTITUTE(TEXT(SOURCE!H2303,"????0"),"  ","")," ",""))), "")&amp;
      SUBSTITUTE(SUBSTITUTE(TEXT(SOURCE!H2303,"????0"),"  ","")," ","")&amp;","&amp; IF(SOURCE!$T$2-3 &gt;= 0, REPT(" ",SOURCE!$T$2-3-5), "")&amp;
      SOURCE!I2303&amp;" | "&amp; IF(SOURCE!$U$2-LEN(SOURCE!I2303) &gt;= 0, REPT(" ",SOURCE!$U$2-LEN(SOURCE!I2303)), "")&amp;
      SOURCE!J2303&amp;      IF(SOURCE!$V$2-LEN(SOURCE!J2303) &gt;= 0, REPT(" ",SOURCE!$V$2-LEN(SOURCE!J2303)), "")&amp;
  " | "&amp; SOURCE!K2303&amp;      IF(SOURCE!$X$2-LEN(SOURCE!K2303) &gt;= 0, REPT(" ",SOURCE!$X$2-LEN(SOURCE!K2303)), "")&amp;
      "},"&amp;IF(SOURCE!L2303&lt;&gt;"",""&amp;SOURCE!L2303,"")
 )
)
)</f>
        <v/>
      </c>
    </row>
    <row r="2304" spans="1:1">
      <c r="A2304" s="155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",SOURCE!$R$2-LEN(SOURCE!F2304)+2), "")&amp;"("&amp;
      SUBSTITUTE(TEXT(SOURCE!G2304,"??0"),"  ","")&amp;" &lt;&lt; TAM_MAX_BITS) |"&amp; IF(SOURCE!$S$2-3 &gt;= 0, REPT(" ",SOURCE!$S$2-5+4+1-1-LEN(SUBSTITUTE(SUBSTITUTE(TEXT(SOURCE!H2304,"????0"),"  ","")," ",""))), "")&amp;
      SUBSTITUTE(SUBSTITUTE(TEXT(SOURCE!H2304,"????0"),"  ","")," ","")&amp;","&amp; IF(SOURCE!$T$2-3 &gt;= 0, REPT(" ",SOURCE!$T$2-3-5), "")&amp;
      SOURCE!I2304&amp;" | "&amp; IF(SOURCE!$U$2-LEN(SOURCE!I2304) &gt;= 0, REPT(" ",SOURCE!$U$2-LEN(SOURCE!I2304)), "")&amp;
      SOURCE!J2304&amp;      IF(SOURCE!$V$2-LEN(SOURCE!J2304) &gt;= 0, REPT(" ",SOURCE!$V$2-LEN(SOURCE!J2304)), "")&amp;
  " | "&amp; SOURCE!K2304&amp;      IF(SOURCE!$X$2-LEN(SOURCE!K2304) &gt;= 0, REPT(" ",SOURCE!$X$2-LEN(SOURCE!K2304)), "")&amp;
      "},"&amp;IF(SOURCE!L2304&lt;&gt;"",""&amp;SOURCE!L2304,"")
 )
)
)</f>
        <v/>
      </c>
    </row>
    <row r="2305" spans="1:1" hidden="1">
      <c r="A2305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",SOURCE!$S$2-5), "")&amp;
      TEXT(SOURCE!H2118,"????0")&amp;",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/>
      </c>
    </row>
    <row r="2306" spans="1:1" hidden="1">
      <c r="A2306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",SOURCE!$S$2-5), "")&amp;
      TEXT(SOURCE!H2119,"????0")&amp;",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/>
      </c>
    </row>
    <row r="2307" spans="1:1" hidden="1">
      <c r="A2307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",SOURCE!$S$2-5), "")&amp;
      TEXT(SOURCE!H2120,"????0")&amp;",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/>
      </c>
    </row>
    <row r="2308" spans="1:1" hidden="1">
      <c r="A2308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",SOURCE!$S$2-5), "")&amp;
      TEXT(SOURCE!H2121,"????0")&amp;",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/>
      </c>
    </row>
    <row r="2309" spans="1:1" hidden="1">
      <c r="A2309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",SOURCE!$S$2-5), "")&amp;
      TEXT(SOURCE!H2122,"????0")&amp;",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/>
      </c>
    </row>
    <row r="2310" spans="1:1" hidden="1">
      <c r="A2310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",SOURCE!$S$2-5), "")&amp;
      TEXT(SOURCE!H2123,"????0")&amp;",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/>
      </c>
    </row>
    <row r="2311" spans="1:1" hidden="1">
      <c r="A2311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",SOURCE!$S$2-5), "")&amp;
      TEXT(SOURCE!H2124,"????0")&amp;",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/>
      </c>
    </row>
    <row r="2312" spans="1:1" hidden="1">
      <c r="A2312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",SOURCE!$S$2-5), "")&amp;
      TEXT(SOURCE!H2125,"????0")&amp;",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/>
      </c>
    </row>
    <row r="2313" spans="1:1" hidden="1">
      <c r="A2313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",SOURCE!$S$2-5), "")&amp;
      TEXT(SOURCE!H2126,"????0")&amp;",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/>
      </c>
    </row>
    <row r="2314" spans="1:1" hidden="1">
      <c r="A2314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",SOURCE!$S$2-5), "")&amp;
      TEXT(SOURCE!H2127,"????0")&amp;",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/>
      </c>
    </row>
    <row r="2315" spans="1:1" hidden="1">
      <c r="A2315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",SOURCE!$S$2-5), "")&amp;
      TEXT(SOURCE!H2128,"????0")&amp;",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/>
      </c>
    </row>
    <row r="2316" spans="1:1" hidden="1">
      <c r="A2316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",SOURCE!$S$2-5), "")&amp;
      TEXT(SOURCE!H2129,"????0")&amp;",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/>
      </c>
    </row>
    <row r="2317" spans="1:1" hidden="1">
      <c r="A2317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",SOURCE!$S$2-5), "")&amp;
      TEXT(SOURCE!H2130,"????0")&amp;",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/>
      </c>
    </row>
    <row r="2318" spans="1:1" hidden="1">
      <c r="A2318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",SOURCE!$S$2-5), "")&amp;
      TEXT(SOURCE!H2131,"????0")&amp;",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/>
      </c>
    </row>
    <row r="2319" spans="1:1" hidden="1">
      <c r="A2319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",SOURCE!$S$2-5), "")&amp;
      TEXT(SOURCE!H2132,"????0")&amp;",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/>
      </c>
    </row>
    <row r="2320" spans="1:1" hidden="1">
      <c r="A2320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",SOURCE!$S$2-5), "")&amp;
      TEXT(SOURCE!H2133,"????0")&amp;",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/>
      </c>
    </row>
    <row r="2321" spans="1:1" hidden="1">
      <c r="A2321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",SOURCE!$S$2-5), "")&amp;
      TEXT(SOURCE!H2134,"????0")&amp;",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/>
      </c>
    </row>
    <row r="2322" spans="1:1" hidden="1">
      <c r="A2322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",SOURCE!$S$2-5), "")&amp;
      TEXT(SOURCE!H2135,"????0")&amp;",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/>
      </c>
    </row>
    <row r="2323" spans="1:1" hidden="1">
      <c r="A2323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",SOURCE!$S$2-5), "")&amp;
      TEXT(SOURCE!H2136,"????0")&amp;",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/>
      </c>
    </row>
    <row r="2324" spans="1:1" hidden="1">
      <c r="A2324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",SOURCE!$S$2-5), "")&amp;
      TEXT(SOURCE!H2137,"????0")&amp;",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/>
      </c>
    </row>
    <row r="2325" spans="1:1" hidden="1">
      <c r="A2325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",SOURCE!$S$2-5), "")&amp;
      TEXT(SOURCE!H2138,"????0")&amp;",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/>
      </c>
    </row>
    <row r="2326" spans="1:1" hidden="1">
      <c r="A2326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",SOURCE!$S$2-5), "")&amp;
      TEXT(SOURCE!H2139,"????0")&amp;",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/>
      </c>
    </row>
    <row r="2327" spans="1:1" hidden="1">
      <c r="A2327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",SOURCE!$S$2-5), "")&amp;
      TEXT(SOURCE!H2140,"????0")&amp;",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/>
      </c>
    </row>
    <row r="2328" spans="1:1" hidden="1">
      <c r="A2328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",SOURCE!$S$2-5), "")&amp;
      TEXT(SOURCE!H2141,"????0")&amp;",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/>
      </c>
    </row>
    <row r="2329" spans="1:1" hidden="1">
      <c r="A2329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",SOURCE!$S$2-5), "")&amp;
      TEXT(SOURCE!H2142,"????0")&amp;",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/>
      </c>
    </row>
    <row r="2330" spans="1:1" hidden="1">
      <c r="A2330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",SOURCE!$S$2-5), "")&amp;
      TEXT(SOURCE!H2143,"????0")&amp;",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/>
      </c>
    </row>
    <row r="2331" spans="1:1" hidden="1">
      <c r="A2331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",SOURCE!$S$2-5), "")&amp;
      TEXT(SOURCE!H2144,"????0")&amp;",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/>
      </c>
    </row>
    <row r="2332" spans="1:1" hidden="1">
      <c r="A2332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",SOURCE!$S$2-5), "")&amp;
      TEXT(SOURCE!H2145,"????0")&amp;",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/>
      </c>
    </row>
    <row r="2333" spans="1:1" hidden="1">
      <c r="A2333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",SOURCE!$S$2-5), "")&amp;
      TEXT(SOURCE!H2146,"????0")&amp;",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/>
      </c>
    </row>
    <row r="2334" spans="1:1" hidden="1">
      <c r="A2334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",SOURCE!$S$2-5), "")&amp;
      TEXT(SOURCE!H2147,"????0")&amp;",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/>
      </c>
    </row>
    <row r="2335" spans="1:1" hidden="1">
      <c r="A2335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",SOURCE!$S$2-5), "")&amp;
      TEXT(SOURCE!H2148,"????0")&amp;",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/>
      </c>
    </row>
    <row r="2336" spans="1:1" hidden="1">
      <c r="A2336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",SOURCE!$S$2-5), "")&amp;
      TEXT(SOURCE!H2149,"????0")&amp;",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/>
      </c>
    </row>
    <row r="2337" spans="1:1" hidden="1">
      <c r="A2337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",SOURCE!$S$2-5), "")&amp;
      TEXT(SOURCE!H2150,"????0")&amp;",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/>
      </c>
    </row>
    <row r="2338" spans="1:1" hidden="1">
      <c r="A2338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",SOURCE!$S$2-5), "")&amp;
      TEXT(SOURCE!H2151,"????0")&amp;",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/>
      </c>
    </row>
    <row r="2339" spans="1:1" hidden="1">
      <c r="A2339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",SOURCE!$S$2-5), "")&amp;
      TEXT(SOURCE!H2152,"????0")&amp;",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/>
      </c>
    </row>
    <row r="2340" spans="1:1" hidden="1">
      <c r="A2340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",SOURCE!$S$2-5), "")&amp;
      TEXT(SOURCE!H2153,"????0")&amp;",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/>
      </c>
    </row>
    <row r="2341" spans="1:1" hidden="1">
      <c r="A2341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",SOURCE!$S$2-5), "")&amp;
      TEXT(SOURCE!H2154,"????0")&amp;",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/>
      </c>
    </row>
    <row r="2342" spans="1:1" hidden="1">
      <c r="A2342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",SOURCE!$S$2-5), "")&amp;
      TEXT(SOURCE!H2155,"????0")&amp;",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/>
      </c>
    </row>
    <row r="2343" spans="1:1" hidden="1">
      <c r="A2343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",SOURCE!$S$2-5), "")&amp;
      TEXT(SOURCE!H2156,"????0")&amp;",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/>
      </c>
    </row>
    <row r="2344" spans="1:1" hidden="1">
      <c r="A2344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",SOURCE!$S$2-5), "")&amp;
      TEXT(SOURCE!H2157,"????0")&amp;",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/>
      </c>
    </row>
    <row r="2345" spans="1:1" hidden="1">
      <c r="A2345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",SOURCE!$S$2-5), "")&amp;
      TEXT(SOURCE!H2158,"????0")&amp;",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/>
      </c>
    </row>
    <row r="2346" spans="1:1" hidden="1">
      <c r="A2346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",SOURCE!$S$2-5), "")&amp;
      TEXT(SOURCE!H2159,"????0")&amp;",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/>
      </c>
    </row>
    <row r="2347" spans="1:1" hidden="1">
      <c r="A2347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",SOURCE!$S$2-5), "")&amp;
      TEXT(SOURCE!H2160,"????0")&amp;",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/>
      </c>
    </row>
    <row r="2348" spans="1:1" hidden="1">
      <c r="A2348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",SOURCE!$S$2-5), "")&amp;
      TEXT(SOURCE!H2161,"????0")&amp;",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/>
      </c>
    </row>
    <row r="2349" spans="1:1" hidden="1">
      <c r="A2349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",SOURCE!$S$2-5), "")&amp;
      TEXT(SOURCE!H2162,"????0")&amp;",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/>
      </c>
    </row>
    <row r="2350" spans="1:1" hidden="1">
      <c r="A2350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",SOURCE!$S$2-5), "")&amp;
      TEXT(SOURCE!H2163,"????0")&amp;",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/>
      </c>
    </row>
    <row r="2351" spans="1:1" hidden="1">
      <c r="A2351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",SOURCE!$S$2-5), "")&amp;
      TEXT(SOURCE!H2164,"????0")&amp;",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/>
      </c>
    </row>
    <row r="2352" spans="1:1" hidden="1">
      <c r="A2352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",SOURCE!$S$2-5), "")&amp;
      TEXT(SOURCE!H2165,"????0")&amp;",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/>
      </c>
    </row>
    <row r="2353" spans="1:1" hidden="1">
      <c r="A2353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",SOURCE!$S$2-5), "")&amp;
      TEXT(SOURCE!H2166,"????0")&amp;",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/>
      </c>
    </row>
    <row r="2354" spans="1:1" hidden="1">
      <c r="A2354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",SOURCE!$S$2-5), "")&amp;
      TEXT(SOURCE!H2167,"????0")&amp;",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/>
      </c>
    </row>
    <row r="2355" spans="1:1" hidden="1">
      <c r="A2355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",SOURCE!$S$2-5), "")&amp;
      TEXT(SOURCE!H2168,"????0")&amp;",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/>
      </c>
    </row>
    <row r="2356" spans="1:1" hidden="1">
      <c r="A2356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",SOURCE!$S$2-5), "")&amp;
      TEXT(SOURCE!H2169,"????0")&amp;",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/>
      </c>
    </row>
    <row r="2357" spans="1:1" hidden="1">
      <c r="A2357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",SOURCE!$S$2-5), "")&amp;
      TEXT(SOURCE!H2170,"????0")&amp;",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/>
      </c>
    </row>
    <row r="2358" spans="1:1" hidden="1">
      <c r="A2358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",SOURCE!$S$2-5), "")&amp;
      TEXT(SOURCE!H2171,"????0")&amp;",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/>
      </c>
    </row>
    <row r="2359" spans="1:1" hidden="1">
      <c r="A2359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",SOURCE!$S$2-5), "")&amp;
      TEXT(SOURCE!H2172,"????0")&amp;",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/>
      </c>
    </row>
    <row r="2360" spans="1:1" hidden="1">
      <c r="A2360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",SOURCE!$S$2-5), "")&amp;
      TEXT(SOURCE!H2173,"????0")&amp;",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/>
      </c>
    </row>
    <row r="2361" spans="1:1" hidden="1">
      <c r="A2361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",SOURCE!$S$2-5), "")&amp;
      TEXT(SOURCE!H2174,"????0")&amp;",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/>
      </c>
    </row>
    <row r="2362" spans="1:1" hidden="1">
      <c r="A2362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",SOURCE!$S$2-5), "")&amp;
      TEXT(SOURCE!H2175,"????0")&amp;",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/>
      </c>
    </row>
    <row r="2363" spans="1:1" hidden="1">
      <c r="A2363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",SOURCE!$S$2-5), "")&amp;
      TEXT(SOURCE!H2176,"????0")&amp;",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/>
      </c>
    </row>
    <row r="2364" spans="1:1" hidden="1">
      <c r="A2364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",SOURCE!$S$2-5), "")&amp;
      TEXT(SOURCE!H2177,"????0")&amp;",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/>
      </c>
    </row>
    <row r="2365" spans="1:1" hidden="1">
      <c r="A2365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",SOURCE!$S$2-5), "")&amp;
      TEXT(SOURCE!H2178,"????0")&amp;",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/>
      </c>
    </row>
    <row r="2366" spans="1:1" hidden="1">
      <c r="A2366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",SOURCE!$S$2-5), "")&amp;
      TEXT(SOURCE!H2179,"????0")&amp;",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/>
      </c>
    </row>
    <row r="2367" spans="1:1" hidden="1">
      <c r="A2367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",SOURCE!$S$2-5), "")&amp;
      TEXT(SOURCE!H2180,"????0")&amp;",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/>
      </c>
    </row>
    <row r="2368" spans="1:1" hidden="1">
      <c r="A2368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",SOURCE!$S$2-5), "")&amp;
      TEXT(SOURCE!H2181,"????0")&amp;",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/>
      </c>
    </row>
    <row r="2369" spans="1:1" hidden="1">
      <c r="A2369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",SOURCE!$S$2-5), "")&amp;
      TEXT(SOURCE!H2182,"????0")&amp;",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/>
      </c>
    </row>
    <row r="2370" spans="1:1" hidden="1">
      <c r="A2370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",SOURCE!$S$2-5), "")&amp;
      TEXT(SOURCE!H2183,"????0")&amp;",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/>
      </c>
    </row>
    <row r="2371" spans="1:1" hidden="1">
      <c r="A2371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",SOURCE!$S$2-5), "")&amp;
      TEXT(SOURCE!H2184,"????0")&amp;",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/>
      </c>
    </row>
    <row r="2372" spans="1:1" hidden="1">
      <c r="A2372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",SOURCE!$S$2-5), "")&amp;
      TEXT(SOURCE!H2185,"????0")&amp;",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/>
      </c>
    </row>
    <row r="2373" spans="1:1" hidden="1">
      <c r="A2373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",SOURCE!$S$2-5), "")&amp;
      TEXT(SOURCE!H2186,"????0")&amp;",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/>
      </c>
    </row>
    <row r="2374" spans="1:1" hidden="1">
      <c r="A2374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",SOURCE!$S$2-5), "")&amp;
      TEXT(SOURCE!H2187,"????0")&amp;",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/>
      </c>
    </row>
    <row r="2375" spans="1:1" hidden="1">
      <c r="A2375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",SOURCE!$S$2-5), "")&amp;
      TEXT(SOURCE!H2188,"????0")&amp;",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/>
      </c>
    </row>
    <row r="2376" spans="1:1" hidden="1">
      <c r="A2376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",SOURCE!$S$2-5), "")&amp;
      TEXT(SOURCE!H2189,"????0")&amp;",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/>
      </c>
    </row>
    <row r="2377" spans="1:1" hidden="1">
      <c r="A2377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",SOURCE!$S$2-5), "")&amp;
      TEXT(SOURCE!H2190,"????0")&amp;",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/>
      </c>
    </row>
    <row r="2378" spans="1:1" hidden="1">
      <c r="A2378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",SOURCE!$S$2-5), "")&amp;
      TEXT(SOURCE!H2191,"????0")&amp;",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/>
      </c>
    </row>
    <row r="2379" spans="1:1" hidden="1">
      <c r="A2379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",SOURCE!$S$2-5), "")&amp;
      TEXT(SOURCE!H2192,"????0")&amp;",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/>
      </c>
    </row>
    <row r="2380" spans="1:1" hidden="1">
      <c r="A2380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",SOURCE!$S$2-5), "")&amp;
      TEXT(SOURCE!H2193,"????0")&amp;",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/>
      </c>
    </row>
    <row r="2381" spans="1:1" hidden="1">
      <c r="A2381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",SOURCE!$S$2-5), "")&amp;
      TEXT(SOURCE!H2194,"????0")&amp;",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/>
      </c>
    </row>
    <row r="2382" spans="1:1" hidden="1">
      <c r="A2382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",SOURCE!$S$2-5), "")&amp;
      TEXT(SOURCE!H2195,"????0")&amp;",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/>
      </c>
    </row>
    <row r="2383" spans="1:1" hidden="1">
      <c r="A2383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",SOURCE!$S$2-5), "")&amp;
      TEXT(SOURCE!H2196,"????0")&amp;",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/>
      </c>
    </row>
    <row r="2384" spans="1:1" hidden="1">
      <c r="A2384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",SOURCE!$S$2-5), "")&amp;
      TEXT(SOURCE!H2197,"????0")&amp;",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/>
      </c>
    </row>
    <row r="2385" spans="1:1" hidden="1">
      <c r="A2385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",SOURCE!$S$2-5), "")&amp;
      TEXT(SOURCE!H2198,"????0")&amp;",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/>
      </c>
    </row>
    <row r="2386" spans="1:1" hidden="1">
      <c r="A2386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",SOURCE!$S$2-5), "")&amp;
      TEXT(SOURCE!H2199,"????0")&amp;",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/>
      </c>
    </row>
    <row r="2387" spans="1:1" hidden="1">
      <c r="A2387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",SOURCE!$S$2-5), "")&amp;
      TEXT(SOURCE!H2200,"????0")&amp;",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/>
      </c>
    </row>
    <row r="2388" spans="1:1" hidden="1">
      <c r="A2388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",SOURCE!$S$2-5), "")&amp;
      TEXT(SOURCE!H2201,"????0")&amp;",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/>
      </c>
    </row>
    <row r="2389" spans="1:1" hidden="1">
      <c r="A2389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",SOURCE!$S$2-5), "")&amp;
      TEXT(SOURCE!H2202,"????0")&amp;",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/>
      </c>
    </row>
    <row r="2390" spans="1:1" hidden="1">
      <c r="A2390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",SOURCE!$S$2-5), "")&amp;
      TEXT(SOURCE!H2203,"????0")&amp;",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/>
      </c>
    </row>
    <row r="2391" spans="1:1" hidden="1">
      <c r="A2391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",SOURCE!$S$2-5), "")&amp;
      TEXT(SOURCE!H2204,"????0")&amp;",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/>
      </c>
    </row>
    <row r="2392" spans="1:1" hidden="1">
      <c r="A2392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",SOURCE!$S$2-5), "")&amp;
      TEXT(SOURCE!H2205,"????0")&amp;",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/>
      </c>
    </row>
    <row r="2393" spans="1:1" hidden="1">
      <c r="A2393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",SOURCE!$S$2-5), "")&amp;
      TEXT(SOURCE!H2206,"????0")&amp;",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/>
      </c>
    </row>
    <row r="2394" spans="1:1" hidden="1">
      <c r="A2394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",SOURCE!$S$2-5), "")&amp;
      TEXT(SOURCE!H2207,"????0")&amp;",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/>
      </c>
    </row>
    <row r="2395" spans="1:1" hidden="1">
      <c r="A2395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",SOURCE!$S$2-5), "")&amp;
      TEXT(SOURCE!H2208,"????0")&amp;",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/>
      </c>
    </row>
    <row r="2396" spans="1:1" hidden="1">
      <c r="A2396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",SOURCE!$S$2-5), "")&amp;
      TEXT(SOURCE!H2209,"????0")&amp;",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/>
      </c>
    </row>
    <row r="2397" spans="1:1" hidden="1">
      <c r="A2397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",SOURCE!$S$2-5), "")&amp;
      TEXT(SOURCE!H2210,"????0")&amp;",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/>
      </c>
    </row>
    <row r="2398" spans="1:1" hidden="1">
      <c r="A2398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",SOURCE!$S$2-5), "")&amp;
      TEXT(SOURCE!H2211,"????0")&amp;",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/>
      </c>
    </row>
    <row r="2399" spans="1:1" hidden="1">
      <c r="A2399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",SOURCE!$S$2-5), "")&amp;
      TEXT(SOURCE!H2212,"????0")&amp;",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/>
      </c>
    </row>
    <row r="2400" spans="1:1" hidden="1">
      <c r="A2400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",SOURCE!$S$2-5), "")&amp;
      TEXT(SOURCE!H2213,"????0")&amp;",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/>
      </c>
    </row>
    <row r="2401" spans="1:1" hidden="1">
      <c r="A2401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",SOURCE!$S$2-5), "")&amp;
      TEXT(SOURCE!H2214,"????0")&amp;",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/>
      </c>
    </row>
    <row r="2402" spans="1:1" hidden="1">
      <c r="A2402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",SOURCE!$S$2-5), "")&amp;
      TEXT(SOURCE!H2215,"????0")&amp;",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/>
      </c>
    </row>
    <row r="2403" spans="1:1" hidden="1">
      <c r="A2403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",SOURCE!$S$2-5), "")&amp;
      TEXT(SOURCE!H2216,"????0")&amp;",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/>
      </c>
    </row>
    <row r="2404" spans="1:1" hidden="1">
      <c r="A2404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",SOURCE!$S$2-5), "")&amp;
      TEXT(SOURCE!H2217,"????0")&amp;",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/>
      </c>
    </row>
    <row r="2405" spans="1:1" hidden="1">
      <c r="A2405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",SOURCE!$S$2-5), "")&amp;
      TEXT(SOURCE!H2218,"????0")&amp;",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/>
      </c>
    </row>
    <row r="2406" spans="1:1" hidden="1">
      <c r="A2406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",SOURCE!$S$2-5), "")&amp;
      TEXT(SOURCE!H2219,"????0")&amp;",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/>
      </c>
    </row>
    <row r="2407" spans="1:1" hidden="1">
      <c r="A2407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",SOURCE!$S$2-5), "")&amp;
      TEXT(SOURCE!H2220,"????0")&amp;",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/>
      </c>
    </row>
    <row r="2408" spans="1:1" hidden="1">
      <c r="A2408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",SOURCE!$S$2-5), "")&amp;
      TEXT(SOURCE!H2221,"????0")&amp;",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/>
      </c>
    </row>
    <row r="2409" spans="1:1" hidden="1">
      <c r="A2409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",SOURCE!$S$2-5), "")&amp;
      TEXT(SOURCE!H2222,"????0")&amp;",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/>
      </c>
    </row>
    <row r="2410" spans="1:1" hidden="1">
      <c r="A2410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",SOURCE!$S$2-5), "")&amp;
      TEXT(SOURCE!H2223,"????0")&amp;",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/>
      </c>
    </row>
    <row r="2411" spans="1:1" hidden="1">
      <c r="A2411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",SOURCE!$S$2-5), "")&amp;
      TEXT(SOURCE!H2224,"????0")&amp;",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/>
      </c>
    </row>
    <row r="2412" spans="1:1" hidden="1">
      <c r="A2412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",SOURCE!$S$2-5), "")&amp;
      TEXT(SOURCE!H2225,"????0")&amp;",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/>
      </c>
    </row>
    <row r="2413" spans="1:1" hidden="1">
      <c r="A2413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",SOURCE!$S$2-5), "")&amp;
      TEXT(SOURCE!H2226,"????0")&amp;",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/>
      </c>
    </row>
    <row r="2414" spans="1:1" hidden="1">
      <c r="A2414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",SOURCE!$S$2-5), "")&amp;
      TEXT(SOURCE!H2227,"????0")&amp;",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/>
      </c>
    </row>
    <row r="2415" spans="1:1" hidden="1">
      <c r="A2415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",SOURCE!$S$2-5), "")&amp;
      TEXT(SOURCE!H2228,"????0")&amp;",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/>
      </c>
    </row>
    <row r="2416" spans="1:1" hidden="1">
      <c r="A2416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",SOURCE!$S$2-5), "")&amp;
      TEXT(SOURCE!H2229,"????0")&amp;",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/>
      </c>
    </row>
    <row r="2417" spans="1:1" hidden="1">
      <c r="A2417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",SOURCE!$S$2-5), "")&amp;
      TEXT(SOURCE!H2230,"????0")&amp;",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/>
      </c>
    </row>
    <row r="2418" spans="1:1" hidden="1">
      <c r="A2418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",SOURCE!$S$2-5), "")&amp;
      TEXT(SOURCE!H2231,"????0")&amp;",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/>
      </c>
    </row>
    <row r="2419" spans="1:1" hidden="1">
      <c r="A2419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",SOURCE!$S$2-5), "")&amp;
      TEXT(SOURCE!H2232,"????0")&amp;",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/>
      </c>
    </row>
    <row r="2420" spans="1:1" hidden="1">
      <c r="A2420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",SOURCE!$S$2-5), "")&amp;
      TEXT(SOURCE!H2233,"????0")&amp;",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/>
      </c>
    </row>
    <row r="2421" spans="1:1" hidden="1">
      <c r="A2421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",SOURCE!$S$2-5), "")&amp;
      TEXT(SOURCE!H2234,"????0")&amp;",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/>
      </c>
    </row>
    <row r="2422" spans="1:1" hidden="1">
      <c r="A2422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",SOURCE!$S$2-5), "")&amp;
      TEXT(SOURCE!H2235,"????0")&amp;",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/>
      </c>
    </row>
    <row r="2423" spans="1:1" hidden="1">
      <c r="A2423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",SOURCE!$S$2-5), "")&amp;
      TEXT(SOURCE!H2236,"????0")&amp;",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/>
      </c>
    </row>
    <row r="2424" spans="1:1" hidden="1">
      <c r="A2424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",SOURCE!$S$2-5), "")&amp;
      TEXT(SOURCE!H2237,"????0")&amp;",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/>
      </c>
    </row>
    <row r="2425" spans="1:1" hidden="1">
      <c r="A2425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",SOURCE!$S$2-5), "")&amp;
      TEXT(SOURCE!H2238,"????0")&amp;",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/>
      </c>
    </row>
    <row r="2426" spans="1:1" hidden="1">
      <c r="A2426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",SOURCE!$S$2-5), "")&amp;
      TEXT(SOURCE!H2239,"????0")&amp;",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/>
      </c>
    </row>
    <row r="2427" spans="1:1" hidden="1">
      <c r="A2427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",SOURCE!$S$2-5), "")&amp;
      TEXT(SOURCE!H2240,"????0")&amp;",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/>
      </c>
    </row>
    <row r="2428" spans="1:1" hidden="1">
      <c r="A2428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",SOURCE!$S$2-5), "")&amp;
      TEXT(SOURCE!H2241,"????0")&amp;",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/>
      </c>
    </row>
    <row r="2429" spans="1:1" hidden="1">
      <c r="A2429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",SOURCE!$S$2-5), "")&amp;
      TEXT(SOURCE!H2242,"????0")&amp;",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430" spans="1:1" hidden="1">
      <c r="A2430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",SOURCE!$S$2-5), "")&amp;
      TEXT(SOURCE!H2243,"????0")&amp;",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431" spans="1:1" hidden="1">
      <c r="A2431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",SOURCE!$S$2-5), "")&amp;
      TEXT(SOURCE!H2244,"????0")&amp;",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432" spans="1:1" hidden="1">
      <c r="A2432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",SOURCE!$S$2-5), "")&amp;
      TEXT(SOURCE!H2245,"????0")&amp;",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433" spans="1:1" hidden="1">
      <c r="A2433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",SOURCE!$S$2-5), "")&amp;
      TEXT(SOURCE!H2246,"????0")&amp;",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  <row r="2434" spans="1:1" hidden="1">
      <c r="A2434" s="8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",SOURCE!$R$2-LEN(SOURCE!F2247)), "")&amp;
      TEXT(SOURCE!G2247,"??0")&amp;", "&amp; IF(SOURCE!$S$2-3 &gt;= 0, REPT(" ",SOURCE!$S$2-5), "")&amp;
      TEXT(SOURCE!H2247,"????0")&amp;", "&amp; IF(SOURCE!$T$2-3 &gt;= 0, REPT(" ",SOURCE!$T$2-3), "")&amp;
      SOURCE!I2247&amp;", "&amp; IF(SOURCE!$U$2-LEN(SOURCE!I2247) &gt;= 0, REPT(" ",SOURCE!$U$2-LEN(SOURCE!I2247)), "")&amp;
      SOURCE!J2247&amp;      IF(SOURCE!$V$2-LEN(SOURCE!J2247) &gt;= 0, REPT(" ",SOURCE!$V$2-LEN(SOURCE!J2247)), "")&amp;
  ", "&amp; SOURCE!K2247&amp;      IF(SOURCE!$X$2-LEN(SOURCE!K2247) &gt;= 0, REPT(" ",SOURCE!$X$2-LEN(SOURCE!K2247)), "")&amp;
      "},"&amp;IF(SOURCE!L2247&lt;&gt;"",""&amp;SOURCE!L2247,"")
 )
)
)</f>
        <v/>
      </c>
    </row>
    <row r="2435" spans="1:1" hidden="1">
      <c r="A2435" s="8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",SOURCE!$R$2-LEN(SOURCE!F2248)), "")&amp;
      TEXT(SOURCE!G2248,"??0")&amp;", "&amp; IF(SOURCE!$S$2-3 &gt;= 0, REPT(" ",SOURCE!$S$2-5), "")&amp;
      TEXT(SOURCE!H2248,"????0")&amp;", "&amp; IF(SOURCE!$T$2-3 &gt;= 0, REPT(" ",SOURCE!$T$2-3), "")&amp;
      SOURCE!I2248&amp;", "&amp; IF(SOURCE!$U$2-LEN(SOURCE!I2248) &gt;= 0, REPT(" ",SOURCE!$U$2-LEN(SOURCE!I2248)), "")&amp;
      SOURCE!J2248&amp;      IF(SOURCE!$V$2-LEN(SOURCE!J2248) &gt;= 0, REPT(" ",SOURCE!$V$2-LEN(SOURCE!J2248)), "")&amp;
  ", "&amp; SOURCE!K2248&amp;      IF(SOURCE!$X$2-LEN(SOURCE!K2248) &gt;= 0, REPT(" ",SOURCE!$X$2-LEN(SOURCE!K2248)), "")&amp;
      "},"&amp;IF(SOURCE!L2248&lt;&gt;"",""&amp;SOURCE!L2248,"")
 )
)
)</f>
        <v/>
      </c>
    </row>
    <row r="2436" spans="1:1" hidden="1">
      <c r="A2436" s="8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",SOURCE!$R$2-LEN(SOURCE!F2249)), "")&amp;
      TEXT(SOURCE!G2249,"??0")&amp;", "&amp; IF(SOURCE!$S$2-3 &gt;= 0, REPT(" ",SOURCE!$S$2-5), "")&amp;
      TEXT(SOURCE!H2249,"????0")&amp;", "&amp; IF(SOURCE!$T$2-3 &gt;= 0, REPT(" ",SOURCE!$T$2-3), "")&amp;
      SOURCE!I2249&amp;", "&amp; IF(SOURCE!$U$2-LEN(SOURCE!I2249) &gt;= 0, REPT(" ",SOURCE!$U$2-LEN(SOURCE!I2249)), "")&amp;
      SOURCE!J2249&amp;      IF(SOURCE!$V$2-LEN(SOURCE!J2249) &gt;= 0, REPT(" ",SOURCE!$V$2-LEN(SOURCE!J2249)), "")&amp;
  ", "&amp; SOURCE!K2249&amp;      IF(SOURCE!$X$2-LEN(SOURCE!K2249) &gt;= 0, REPT(" ",SOURCE!$X$2-LEN(SOURCE!K2249)), "")&amp;
      "},"&amp;IF(SOURCE!L2249&lt;&gt;"",""&amp;SOURCE!L2249,"")
 )
)
)</f>
        <v/>
      </c>
    </row>
    <row r="2437" spans="1:1" hidden="1">
      <c r="A2437" s="8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",SOURCE!$R$2-LEN(SOURCE!F2250)), "")&amp;
      TEXT(SOURCE!G2250,"??0")&amp;", "&amp; IF(SOURCE!$S$2-3 &gt;= 0, REPT(" ",SOURCE!$S$2-5), "")&amp;
      TEXT(SOURCE!H2250,"????0")&amp;", "&amp; IF(SOURCE!$T$2-3 &gt;= 0, REPT(" ",SOURCE!$T$2-3), "")&amp;
      SOURCE!I2250&amp;", "&amp; IF(SOURCE!$U$2-LEN(SOURCE!I2250) &gt;= 0, REPT(" ",SOURCE!$U$2-LEN(SOURCE!I2250)), "")&amp;
      SOURCE!J2250&amp;      IF(SOURCE!$V$2-LEN(SOURCE!J2250) &gt;= 0, REPT(" ",SOURCE!$V$2-LEN(SOURCE!J2250)), "")&amp;
  ", "&amp; SOURCE!K2250&amp;      IF(SOURCE!$X$2-LEN(SOURCE!K2250) &gt;= 0, REPT(" ",SOURCE!$X$2-LEN(SOURCE!K2250)), "")&amp;
      "},"&amp;IF(SOURCE!L2250&lt;&gt;"",""&amp;SOURCE!L2250,"")
 )
)
)</f>
        <v/>
      </c>
    </row>
    <row r="2438" spans="1:1" hidden="1">
      <c r="A2438" s="8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",SOURCE!$R$2-LEN(SOURCE!F2251)), "")&amp;
      TEXT(SOURCE!G2251,"??0")&amp;", "&amp; IF(SOURCE!$S$2-3 &gt;= 0, REPT(" ",SOURCE!$S$2-5), "")&amp;
      TEXT(SOURCE!H2251,"????0")&amp;", "&amp; IF(SOURCE!$T$2-3 &gt;= 0, REPT(" ",SOURCE!$T$2-3), "")&amp;
      SOURCE!I2251&amp;", "&amp; IF(SOURCE!$U$2-LEN(SOURCE!I2251) &gt;= 0, REPT(" ",SOURCE!$U$2-LEN(SOURCE!I2251)), "")&amp;
      SOURCE!J2251&amp;      IF(SOURCE!$V$2-LEN(SOURCE!J2251) &gt;= 0, REPT(" ",SOURCE!$V$2-LEN(SOURCE!J2251)), "")&amp;
  ", "&amp; SOURCE!K2251&amp;      IF(SOURCE!$X$2-LEN(SOURCE!K2251) &gt;= 0, REPT(" ",SOURCE!$X$2-LEN(SOURCE!K2251)), "")&amp;
      "},"&amp;IF(SOURCE!L2251&lt;&gt;"",""&amp;SOURCE!L2251,"")
 )
)
)</f>
        <v/>
      </c>
    </row>
    <row r="2439" spans="1:1" hidden="1">
      <c r="A2439" s="8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",SOURCE!$R$2-LEN(SOURCE!F2252)), "")&amp;
      TEXT(SOURCE!G2252,"??0")&amp;", "&amp; IF(SOURCE!$S$2-3 &gt;= 0, REPT(" ",SOURCE!$S$2-5), "")&amp;
      TEXT(SOURCE!H2252,"????0")&amp;", "&amp; IF(SOURCE!$T$2-3 &gt;= 0, REPT(" ",SOURCE!$T$2-3), "")&amp;
      SOURCE!I2252&amp;", "&amp; IF(SOURCE!$U$2-LEN(SOURCE!I2252) &gt;= 0, REPT(" ",SOURCE!$U$2-LEN(SOURCE!I2252)), "")&amp;
      SOURCE!J2252&amp;      IF(SOURCE!$V$2-LEN(SOURCE!J2252) &gt;= 0, REPT(" ",SOURCE!$V$2-LEN(SOURCE!J2252)), "")&amp;
  ", "&amp; SOURCE!K2252&amp;      IF(SOURCE!$X$2-LEN(SOURCE!K2252) &gt;= 0, REPT(" ",SOURCE!$X$2-LEN(SOURCE!K2252)), "")&amp;
      "},"&amp;IF(SOURCE!L2252&lt;&gt;"",""&amp;SOURCE!L2252,"")
 )
)
)</f>
        <v/>
      </c>
    </row>
    <row r="2440" spans="1:1" hidden="1">
      <c r="A2440" s="8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",SOURCE!$R$2-LEN(SOURCE!F2253)), "")&amp;
      TEXT(SOURCE!G2253,"??0")&amp;", "&amp; IF(SOURCE!$S$2-3 &gt;= 0, REPT(" ",SOURCE!$S$2-5), "")&amp;
      TEXT(SOURCE!H2253,"????0")&amp;", "&amp; IF(SOURCE!$T$2-3 &gt;= 0, REPT(" ",SOURCE!$T$2-3), "")&amp;
      SOURCE!I2253&amp;", "&amp; IF(SOURCE!$U$2-LEN(SOURCE!I2253) &gt;= 0, REPT(" ",SOURCE!$U$2-LEN(SOURCE!I2253)), "")&amp;
      SOURCE!J2253&amp;      IF(SOURCE!$V$2-LEN(SOURCE!J2253) &gt;= 0, REPT(" ",SOURCE!$V$2-LEN(SOURCE!J2253)), "")&amp;
  ", "&amp; SOURCE!K2253&amp;      IF(SOURCE!$X$2-LEN(SOURCE!K2253) &gt;= 0, REPT(" ",SOURCE!$X$2-LEN(SOURCE!K2253)), "")&amp;
      "},"&amp;IF(SOURCE!L2253&lt;&gt;"",""&amp;SOURCE!L2253,"")
 )
)
)</f>
        <v/>
      </c>
    </row>
    <row r="2441" spans="1:1" hidden="1">
      <c r="A2441" s="8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",SOURCE!$R$2-LEN(SOURCE!F2254)), "")&amp;
      TEXT(SOURCE!G2254,"??0")&amp;", "&amp; IF(SOURCE!$S$2-3 &gt;= 0, REPT(" ",SOURCE!$S$2-5), "")&amp;
      TEXT(SOURCE!H2254,"????0")&amp;", "&amp; IF(SOURCE!$T$2-3 &gt;= 0, REPT(" ",SOURCE!$T$2-3), "")&amp;
      SOURCE!I2254&amp;", "&amp; IF(SOURCE!$U$2-LEN(SOURCE!I2254) &gt;= 0, REPT(" ",SOURCE!$U$2-LEN(SOURCE!I2254)), "")&amp;
      SOURCE!J2254&amp;      IF(SOURCE!$V$2-LEN(SOURCE!J2254) &gt;= 0, REPT(" ",SOURCE!$V$2-LEN(SOURCE!J2254)), "")&amp;
  ", "&amp; SOURCE!K2254&amp;      IF(SOURCE!$X$2-LEN(SOURCE!K2254) &gt;= 0, REPT(" ",SOURCE!$X$2-LEN(SOURCE!K2254)), "")&amp;
      "},"&amp;IF(SOURCE!L2254&lt;&gt;"",""&amp;SOURCE!L2254,"")
 )
)
)</f>
        <v/>
      </c>
    </row>
    <row r="2442" spans="1:1" hidden="1">
      <c r="A2442" s="8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",SOURCE!$R$2-LEN(SOURCE!F2255)), "")&amp;
      TEXT(SOURCE!G2255,"??0")&amp;", "&amp; IF(SOURCE!$S$2-3 &gt;= 0, REPT(" ",SOURCE!$S$2-5), "")&amp;
      TEXT(SOURCE!H2255,"????0")&amp;", "&amp; IF(SOURCE!$T$2-3 &gt;= 0, REPT(" ",SOURCE!$T$2-3), "")&amp;
      SOURCE!I2255&amp;", "&amp; IF(SOURCE!$U$2-LEN(SOURCE!I2255) &gt;= 0, REPT(" ",SOURCE!$U$2-LEN(SOURCE!I2255)), "")&amp;
      SOURCE!J2255&amp;      IF(SOURCE!$V$2-LEN(SOURCE!J2255) &gt;= 0, REPT(" ",SOURCE!$V$2-LEN(SOURCE!J2255)), "")&amp;
  ", "&amp; SOURCE!K2255&amp;      IF(SOURCE!$X$2-LEN(SOURCE!K2255) &gt;= 0, REPT(" ",SOURCE!$X$2-LEN(SOURCE!K2255)), "")&amp;
      "},"&amp;IF(SOURCE!L2255&lt;&gt;"",""&amp;SOURCE!L2255,"")
 )
)
)</f>
        <v/>
      </c>
    </row>
    <row r="2443" spans="1:1" hidden="1">
      <c r="A2443" s="8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",SOURCE!$R$2-LEN(SOURCE!F2256)), "")&amp;
      TEXT(SOURCE!G2256,"??0")&amp;", "&amp; IF(SOURCE!$S$2-3 &gt;= 0, REPT(" ",SOURCE!$S$2-5), "")&amp;
      TEXT(SOURCE!H2256,"????0")&amp;", "&amp; IF(SOURCE!$T$2-3 &gt;= 0, REPT(" ",SOURCE!$T$2-3), "")&amp;
      SOURCE!I2256&amp;", "&amp; IF(SOURCE!$U$2-LEN(SOURCE!I2256) &gt;= 0, REPT(" ",SOURCE!$U$2-LEN(SOURCE!I2256)), "")&amp;
      SOURCE!J2256&amp;      IF(SOURCE!$V$2-LEN(SOURCE!J2256) &gt;= 0, REPT(" ",SOURCE!$V$2-LEN(SOURCE!J2256)), "")&amp;
  ", "&amp; SOURCE!K2256&amp;      IF(SOURCE!$X$2-LEN(SOURCE!K2256) &gt;= 0, REPT(" ",SOURCE!$X$2-LEN(SOURCE!K2256)), "")&amp;
      "},"&amp;IF(SOURCE!L2256&lt;&gt;"",""&amp;SOURCE!L2256,"")
 )
)
)</f>
        <v/>
      </c>
    </row>
    <row r="2444" spans="1:1" hidden="1">
      <c r="A2444" s="8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",SOURCE!$R$2-LEN(SOURCE!F2257)), "")&amp;
      TEXT(SOURCE!G2257,"??0")&amp;", "&amp; IF(SOURCE!$S$2-3 &gt;= 0, REPT(" ",SOURCE!$S$2-5), "")&amp;
      TEXT(SOURCE!H2257,"????0")&amp;", "&amp; IF(SOURCE!$T$2-3 &gt;= 0, REPT(" ",SOURCE!$T$2-3), "")&amp;
      SOURCE!I2257&amp;", "&amp; IF(SOURCE!$U$2-LEN(SOURCE!I2257) &gt;= 0, REPT(" ",SOURCE!$U$2-LEN(SOURCE!I2257)), "")&amp;
      SOURCE!J2257&amp;      IF(SOURCE!$V$2-LEN(SOURCE!J2257) &gt;= 0, REPT(" ",SOURCE!$V$2-LEN(SOURCE!J2257)), "")&amp;
  ", "&amp; SOURCE!K2257&amp;      IF(SOURCE!$X$2-LEN(SOURCE!K2257) &gt;= 0, REPT(" ",SOURCE!$X$2-LEN(SOURCE!K2257)), "")&amp;
      "},"&amp;IF(SOURCE!L2257&lt;&gt;"",""&amp;SOURCE!L2257,"")
 )
)
)</f>
        <v/>
      </c>
    </row>
    <row r="2445" spans="1:1" hidden="1">
      <c r="A2445" s="8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",SOURCE!$R$2-LEN(SOURCE!F2258)), "")&amp;
      TEXT(SOURCE!G2258,"??0")&amp;", "&amp; IF(SOURCE!$S$2-3 &gt;= 0, REPT(" ",SOURCE!$S$2-5), "")&amp;
      TEXT(SOURCE!H2258,"????0")&amp;", "&amp; IF(SOURCE!$T$2-3 &gt;= 0, REPT(" ",SOURCE!$T$2-3), "")&amp;
      SOURCE!I2258&amp;", "&amp; IF(SOURCE!$U$2-LEN(SOURCE!I2258) &gt;= 0, REPT(" ",SOURCE!$U$2-LEN(SOURCE!I2258)), "")&amp;
      SOURCE!J2258&amp;      IF(SOURCE!$V$2-LEN(SOURCE!J2258) &gt;= 0, REPT(" ",SOURCE!$V$2-LEN(SOURCE!J2258)), "")&amp;
  ", "&amp; SOURCE!K2258&amp;      IF(SOURCE!$X$2-LEN(SOURCE!K2258) &gt;= 0, REPT(" ",SOURCE!$X$2-LEN(SOURCE!K2258)), "")&amp;
      "},"&amp;IF(SOURCE!L2258&lt;&gt;"",""&amp;SOURCE!L2258,"")
 )
)
)</f>
        <v/>
      </c>
    </row>
    <row r="2446" spans="1:1" hidden="1">
      <c r="A2446" s="8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",SOURCE!$R$2-LEN(SOURCE!F2259)), "")&amp;
      TEXT(SOURCE!G2259,"??0")&amp;", "&amp; IF(SOURCE!$S$2-3 &gt;= 0, REPT(" ",SOURCE!$S$2-5), "")&amp;
      TEXT(SOURCE!H2259,"????0")&amp;", "&amp; IF(SOURCE!$T$2-3 &gt;= 0, REPT(" ",SOURCE!$T$2-3), "")&amp;
      SOURCE!I2259&amp;", "&amp; IF(SOURCE!$U$2-LEN(SOURCE!I2259) &gt;= 0, REPT(" ",SOURCE!$U$2-LEN(SOURCE!I2259)), "")&amp;
      SOURCE!J2259&amp;      IF(SOURCE!$V$2-LEN(SOURCE!J2259) &gt;= 0, REPT(" ",SOURCE!$V$2-LEN(SOURCE!J2259)), "")&amp;
  ", "&amp; SOURCE!K2259&amp;      IF(SOURCE!$X$2-LEN(SOURCE!K2259) &gt;= 0, REPT(" ",SOURCE!$X$2-LEN(SOURCE!K2259)), "")&amp;
      "},"&amp;IF(SOURCE!L2259&lt;&gt;"",""&amp;SOURCE!L2259,"")
 )
)
)</f>
        <v/>
      </c>
    </row>
    <row r="2447" spans="1:1" hidden="1">
      <c r="A2447" s="8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",SOURCE!$R$2-LEN(SOURCE!F2260)), "")&amp;
      TEXT(SOURCE!G2260,"??0")&amp;", "&amp; IF(SOURCE!$S$2-3 &gt;= 0, REPT(" ",SOURCE!$S$2-5), "")&amp;
      TEXT(SOURCE!H2260,"????0")&amp;", "&amp; IF(SOURCE!$T$2-3 &gt;= 0, REPT(" ",SOURCE!$T$2-3), "")&amp;
      SOURCE!I2260&amp;", "&amp; IF(SOURCE!$U$2-LEN(SOURCE!I2260) &gt;= 0, REPT(" ",SOURCE!$U$2-LEN(SOURCE!I2260)), "")&amp;
      SOURCE!J2260&amp;      IF(SOURCE!$V$2-LEN(SOURCE!J2260) &gt;= 0, REPT(" ",SOURCE!$V$2-LEN(SOURCE!J2260)), "")&amp;
  ", "&amp; SOURCE!K2260&amp;      IF(SOURCE!$X$2-LEN(SOURCE!K2260) &gt;= 0, REPT(" ",SOURCE!$X$2-LEN(SOURCE!K2260)), "")&amp;
      "},"&amp;IF(SOURCE!L2260&lt;&gt;"",""&amp;SOURCE!L2260,"")
 )
)
)</f>
        <v/>
      </c>
    </row>
    <row r="2448" spans="1:1" hidden="1">
      <c r="A2448" s="8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",SOURCE!$R$2-LEN(SOURCE!F2261)), "")&amp;
      TEXT(SOURCE!G2261,"??0")&amp;", "&amp; IF(SOURCE!$S$2-3 &gt;= 0, REPT(" ",SOURCE!$S$2-5), "")&amp;
      TEXT(SOURCE!H2261,"????0")&amp;", "&amp; IF(SOURCE!$T$2-3 &gt;= 0, REPT(" ",SOURCE!$T$2-3), "")&amp;
      SOURCE!I2261&amp;", "&amp; IF(SOURCE!$U$2-LEN(SOURCE!I2261) &gt;= 0, REPT(" ",SOURCE!$U$2-LEN(SOURCE!I2261)), "")&amp;
      SOURCE!J2261&amp;      IF(SOURCE!$V$2-LEN(SOURCE!J2261) &gt;= 0, REPT(" ",SOURCE!$V$2-LEN(SOURCE!J2261)), "")&amp;
  ", "&amp; SOURCE!K2261&amp;      IF(SOURCE!$X$2-LEN(SOURCE!K2261) &gt;= 0, REPT(" ",SOURCE!$X$2-LEN(SOURCE!K2261)), "")&amp;
      "},"&amp;IF(SOURCE!L2261&lt;&gt;"",""&amp;SOURCE!L2261,"")
 )
)
)</f>
        <v/>
      </c>
    </row>
    <row r="2449" spans="1:1" hidden="1">
      <c r="A2449" s="8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",SOURCE!$R$2-LEN(SOURCE!F2262)), "")&amp;
      TEXT(SOURCE!G2262,"??0")&amp;", "&amp; IF(SOURCE!$S$2-3 &gt;= 0, REPT(" ",SOURCE!$S$2-5), "")&amp;
      TEXT(SOURCE!H2262,"????0")&amp;", "&amp; IF(SOURCE!$T$2-3 &gt;= 0, REPT(" ",SOURCE!$T$2-3), "")&amp;
      SOURCE!I2262&amp;", "&amp; IF(SOURCE!$U$2-LEN(SOURCE!I2262) &gt;= 0, REPT(" ",SOURCE!$U$2-LEN(SOURCE!I2262)), "")&amp;
      SOURCE!J2262&amp;      IF(SOURCE!$V$2-LEN(SOURCE!J2262) &gt;= 0, REPT(" ",SOURCE!$V$2-LEN(SOURCE!J2262)), "")&amp;
  ", "&amp; SOURCE!K2262&amp;      IF(SOURCE!$X$2-LEN(SOURCE!K2262) &gt;= 0, REPT(" ",SOURCE!$X$2-LEN(SOURCE!K2262)), "")&amp;
      "},"&amp;IF(SOURCE!L2262&lt;&gt;"",""&amp;SOURCE!L2262,"")
 )
)
)</f>
        <v/>
      </c>
    </row>
    <row r="2450" spans="1:1" hidden="1">
      <c r="A2450" s="8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",SOURCE!$R$2-LEN(SOURCE!F2263)), "")&amp;
      TEXT(SOURCE!G2263,"??0")&amp;", "&amp; IF(SOURCE!$S$2-3 &gt;= 0, REPT(" ",SOURCE!$S$2-5), "")&amp;
      TEXT(SOURCE!H2263,"????0")&amp;", "&amp; IF(SOURCE!$T$2-3 &gt;= 0, REPT(" ",SOURCE!$T$2-3), "")&amp;
      SOURCE!I2263&amp;", "&amp; IF(SOURCE!$U$2-LEN(SOURCE!I2263) &gt;= 0, REPT(" ",SOURCE!$U$2-LEN(SOURCE!I2263)), "")&amp;
      SOURCE!J2263&amp;      IF(SOURCE!$V$2-LEN(SOURCE!J2263) &gt;= 0, REPT(" ",SOURCE!$V$2-LEN(SOURCE!J2263)), "")&amp;
  ", "&amp; SOURCE!K2263&amp;      IF(SOURCE!$X$2-LEN(SOURCE!K2263) &gt;= 0, REPT(" ",SOURCE!$X$2-LEN(SOURCE!K2263)), "")&amp;
      "},"&amp;IF(SOURCE!L2263&lt;&gt;"",""&amp;SOURCE!L2263,"")
 )
)
)</f>
        <v/>
      </c>
    </row>
    <row r="2451" spans="1:1" hidden="1">
      <c r="A2451" s="8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",SOURCE!$R$2-LEN(SOURCE!F2264)), "")&amp;
      TEXT(SOURCE!G2264,"??0")&amp;", "&amp; IF(SOURCE!$S$2-3 &gt;= 0, REPT(" ",SOURCE!$S$2-5), "")&amp;
      TEXT(SOURCE!H2264,"????0")&amp;", "&amp; IF(SOURCE!$T$2-3 &gt;= 0, REPT(" ",SOURCE!$T$2-3), "")&amp;
      SOURCE!I2264&amp;", "&amp; IF(SOURCE!$U$2-LEN(SOURCE!I2264) &gt;= 0, REPT(" ",SOURCE!$U$2-LEN(SOURCE!I2264)), "")&amp;
      SOURCE!J2264&amp;      IF(SOURCE!$V$2-LEN(SOURCE!J2264) &gt;= 0, REPT(" ",SOURCE!$V$2-LEN(SOURCE!J2264)), "")&amp;
  ", "&amp; SOURCE!K2264&amp;      IF(SOURCE!$X$2-LEN(SOURCE!K2264) &gt;= 0, REPT(" ",SOURCE!$X$2-LEN(SOURCE!K2264)), "")&amp;
      "},"&amp;IF(SOURCE!L2264&lt;&gt;"",""&amp;SOURCE!L2264,"")
 )
)
)</f>
        <v/>
      </c>
    </row>
    <row r="2452" spans="1:1" hidden="1">
      <c r="A2452" s="8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",SOURCE!$R$2-LEN(SOURCE!F2265)), "")&amp;
      TEXT(SOURCE!G2265,"??0")&amp;", "&amp; IF(SOURCE!$S$2-3 &gt;= 0, REPT(" ",SOURCE!$S$2-5), "")&amp;
      TEXT(SOURCE!H2265,"????0")&amp;", "&amp; IF(SOURCE!$T$2-3 &gt;= 0, REPT(" ",SOURCE!$T$2-3), "")&amp;
      SOURCE!I2265&amp;", "&amp; IF(SOURCE!$U$2-LEN(SOURCE!I2265) &gt;= 0, REPT(" ",SOURCE!$U$2-LEN(SOURCE!I2265)), "")&amp;
      SOURCE!J2265&amp;      IF(SOURCE!$V$2-LEN(SOURCE!J2265) &gt;= 0, REPT(" ",SOURCE!$V$2-LEN(SOURCE!J2265)), "")&amp;
  ", "&amp; SOURCE!K2265&amp;      IF(SOURCE!$X$2-LEN(SOURCE!K2265) &gt;= 0, REPT(" ",SOURCE!$X$2-LEN(SOURCE!K2265)), "")&amp;
      "},"&amp;IF(SOURCE!L2265&lt;&gt;"",""&amp;SOURCE!L2265,"")
 )
)
)</f>
        <v/>
      </c>
    </row>
    <row r="2453" spans="1:1" hidden="1">
      <c r="A2453" s="8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",SOURCE!$R$2-LEN(SOURCE!F2266)), "")&amp;
      TEXT(SOURCE!G2266,"??0")&amp;", "&amp; IF(SOURCE!$S$2-3 &gt;= 0, REPT(" ",SOURCE!$S$2-5), "")&amp;
      TEXT(SOURCE!H2266,"????0")&amp;", "&amp; IF(SOURCE!$T$2-3 &gt;= 0, REPT(" ",SOURCE!$T$2-3), "")&amp;
      SOURCE!I2266&amp;", "&amp; IF(SOURCE!$U$2-LEN(SOURCE!I2266) &gt;= 0, REPT(" ",SOURCE!$U$2-LEN(SOURCE!I2266)), "")&amp;
      SOURCE!J2266&amp;      IF(SOURCE!$V$2-LEN(SOURCE!J2266) &gt;= 0, REPT(" ",SOURCE!$V$2-LEN(SOURCE!J2266)), "")&amp;
  ", "&amp; SOURCE!K2266&amp;      IF(SOURCE!$X$2-LEN(SOURCE!K2266) &gt;= 0, REPT(" ",SOURCE!$X$2-LEN(SOURCE!K2266)), "")&amp;
      "},"&amp;IF(SOURCE!L2266&lt;&gt;"",""&amp;SOURCE!L2266,"")
 )
)
)</f>
        <v/>
      </c>
    </row>
    <row r="2454" spans="1:1" hidden="1">
      <c r="A2454" s="8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",SOURCE!$R$2-LEN(SOURCE!F2267)), "")&amp;
      TEXT(SOURCE!G2267,"??0")&amp;", "&amp; IF(SOURCE!$S$2-3 &gt;= 0, REPT(" ",SOURCE!$S$2-5), "")&amp;
      TEXT(SOURCE!H2267,"????0")&amp;", "&amp; IF(SOURCE!$T$2-3 &gt;= 0, REPT(" ",SOURCE!$T$2-3), "")&amp;
      SOURCE!I2267&amp;", "&amp; IF(SOURCE!$U$2-LEN(SOURCE!I2267) &gt;= 0, REPT(" ",SOURCE!$U$2-LEN(SOURCE!I2267)), "")&amp;
      SOURCE!J2267&amp;      IF(SOURCE!$V$2-LEN(SOURCE!J2267) &gt;= 0, REPT(" ",SOURCE!$V$2-LEN(SOURCE!J2267)), "")&amp;
  ", "&amp; SOURCE!K2267&amp;      IF(SOURCE!$X$2-LEN(SOURCE!K2267) &gt;= 0, REPT(" ",SOURCE!$X$2-LEN(SOURCE!K2267)), "")&amp;
      "},"&amp;IF(SOURCE!L2267&lt;&gt;"",""&amp;SOURCE!L2267,"")
 )
)
)</f>
        <v/>
      </c>
    </row>
    <row r="2455" spans="1:1" hidden="1">
      <c r="A2455" s="8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",SOURCE!$R$2-LEN(SOURCE!F2268)), "")&amp;
      TEXT(SOURCE!G2268,"??0")&amp;", "&amp; IF(SOURCE!$S$2-3 &gt;= 0, REPT(" ",SOURCE!$S$2-5), "")&amp;
      TEXT(SOURCE!H2268,"????0")&amp;", "&amp; IF(SOURCE!$T$2-3 &gt;= 0, REPT(" ",SOURCE!$T$2-3), "")&amp;
      SOURCE!I2268&amp;", "&amp; IF(SOURCE!$U$2-LEN(SOURCE!I2268) &gt;= 0, REPT(" ",SOURCE!$U$2-LEN(SOURCE!I2268)), "")&amp;
      SOURCE!J2268&amp;      IF(SOURCE!$V$2-LEN(SOURCE!J2268) &gt;= 0, REPT(" ",SOURCE!$V$2-LEN(SOURCE!J2268)), "")&amp;
  ", "&amp; SOURCE!K2268&amp;      IF(SOURCE!$X$2-LEN(SOURCE!K2268) &gt;= 0, REPT(" ",SOURCE!$X$2-LEN(SOURCE!K2268)), "")&amp;
      "},"&amp;IF(SOURCE!L2268&lt;&gt;"",""&amp;SOURCE!L2268,"")
 )
)
)</f>
        <v/>
      </c>
    </row>
    <row r="2456" spans="1:1" hidden="1">
      <c r="A2456" s="8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IF(SOURCE!$O$2-LEN(SOURCE!C2269) &gt;= 0, REPT(" ",SOURCE!$O$2-LEN(SOURCE!C2269)), "")&amp;
      SOURCE!D2269&amp;", "&amp; IF(SOURCE!$P$2-LEN(SOURCE!D2269) &gt;= 0, REPT(" ",SOURCE!$P$2-LEN(SOURCE!D2269)), "")&amp;
      SOURCE!E2269&amp;", "&amp; IF(SOURCE!$Q$2-LEN(SOURCE!E2269) &gt;=0, REPT(" ",SOURCE!$Q$2-LEN(SOURCE!E2269)), "")&amp;
      SOURCE!F2269&amp;", "&amp; IF(SOURCE!$R$2-LEN(SOURCE!F2269) &gt;= 0, REPT(" ",SOURCE!$R$2-LEN(SOURCE!F2269)), "")&amp;
      TEXT(SOURCE!G2269,"??0")&amp;", "&amp; IF(SOURCE!$S$2-3 &gt;= 0, REPT(" ",SOURCE!$S$2-5), "")&amp;
      TEXT(SOURCE!H2269,"????0")&amp;", "&amp; IF(SOURCE!$T$2-3 &gt;= 0, REPT(" ",SOURCE!$T$2-3), "")&amp;
      SOURCE!I2269&amp;", "&amp; IF(SOURCE!$U$2-LEN(SOURCE!I2269) &gt;= 0, REPT(" ",SOURCE!$U$2-LEN(SOURCE!I2269)), "")&amp;
      SOURCE!J2269&amp;      IF(SOURCE!$V$2-LEN(SOURCE!J2269) &gt;= 0, REPT(" ",SOURCE!$V$2-LEN(SOURCE!J2269)), "")&amp;
  ", "&amp; SOURCE!K2269&amp;      IF(SOURCE!$X$2-LEN(SOURCE!K2269) &gt;= 0, REPT(" ",SOURCE!$X$2-LEN(SOURCE!K2269)), "")&amp;
      "},"&amp;IF(SOURCE!L2269&lt;&gt;"",""&amp;SOURCE!L2269,"")
 )
)
)</f>
        <v/>
      </c>
    </row>
    <row r="2457" spans="1:1" hidden="1">
      <c r="A2457" s="8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IF(SOURCE!$O$2-LEN(SOURCE!C2270) &gt;= 0, REPT(" ",SOURCE!$O$2-LEN(SOURCE!C2270)), "")&amp;
      SOURCE!D2270&amp;", "&amp; IF(SOURCE!$P$2-LEN(SOURCE!D2270) &gt;= 0, REPT(" ",SOURCE!$P$2-LEN(SOURCE!D2270)), "")&amp;
      SOURCE!E2270&amp;", "&amp; IF(SOURCE!$Q$2-LEN(SOURCE!E2270) &gt;=0, REPT(" ",SOURCE!$Q$2-LEN(SOURCE!E2270)), "")&amp;
      SOURCE!F2270&amp;", "&amp; IF(SOURCE!$R$2-LEN(SOURCE!F2270) &gt;= 0, REPT(" ",SOURCE!$R$2-LEN(SOURCE!F2270)), "")&amp;
      TEXT(SOURCE!G2270,"??0")&amp;", "&amp; IF(SOURCE!$S$2-3 &gt;= 0, REPT(" ",SOURCE!$S$2-5), "")&amp;
      TEXT(SOURCE!H2270,"????0")&amp;", "&amp; IF(SOURCE!$T$2-3 &gt;= 0, REPT(" ",SOURCE!$T$2-3), "")&amp;
      SOURCE!I2270&amp;", "&amp; IF(SOURCE!$U$2-LEN(SOURCE!I2270) &gt;= 0, REPT(" ",SOURCE!$U$2-LEN(SOURCE!I2270)), "")&amp;
      SOURCE!J2270&amp;      IF(SOURCE!$V$2-LEN(SOURCE!J2270) &gt;= 0, REPT(" ",SOURCE!$V$2-LEN(SOURCE!J2270)), "")&amp;
  ", "&amp; SOURCE!K2270&amp;      IF(SOURCE!$X$2-LEN(SOURCE!K2270) &gt;= 0, REPT(" ",SOURCE!$X$2-LEN(SOURCE!K2270)), "")&amp;
      "},"&amp;IF(SOURCE!L2270&lt;&gt;"",""&amp;SOURCE!L2270,"")
 )
)
)</f>
        <v/>
      </c>
    </row>
    <row r="2458" spans="1:1" hidden="1">
      <c r="A2458" s="8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IF(SOURCE!$O$2-LEN(SOURCE!C2271) &gt;= 0, REPT(" ",SOURCE!$O$2-LEN(SOURCE!C2271)), "")&amp;
      SOURCE!D2271&amp;", "&amp; IF(SOURCE!$P$2-LEN(SOURCE!D2271) &gt;= 0, REPT(" ",SOURCE!$P$2-LEN(SOURCE!D2271)), "")&amp;
      SOURCE!E2271&amp;", "&amp; IF(SOURCE!$Q$2-LEN(SOURCE!E2271) &gt;=0, REPT(" ",SOURCE!$Q$2-LEN(SOURCE!E2271)), "")&amp;
      SOURCE!F2271&amp;", "&amp; IF(SOURCE!$R$2-LEN(SOURCE!F2271) &gt;= 0, REPT(" ",SOURCE!$R$2-LEN(SOURCE!F2271)), "")&amp;
      TEXT(SOURCE!G2271,"??0")&amp;", "&amp; IF(SOURCE!$S$2-3 &gt;= 0, REPT(" ",SOURCE!$S$2-5), "")&amp;
      TEXT(SOURCE!H2271,"????0")&amp;", "&amp; IF(SOURCE!$T$2-3 &gt;= 0, REPT(" ",SOURCE!$T$2-3), "")&amp;
      SOURCE!I2271&amp;", "&amp; IF(SOURCE!$U$2-LEN(SOURCE!I2271) &gt;= 0, REPT(" ",SOURCE!$U$2-LEN(SOURCE!I2271)), "")&amp;
      SOURCE!J2271&amp;      IF(SOURCE!$V$2-LEN(SOURCE!J2271) &gt;= 0, REPT(" ",SOURCE!$V$2-LEN(SOURCE!J2271)), "")&amp;
  ", "&amp; SOURCE!K2271&amp;      IF(SOURCE!$X$2-LEN(SOURCE!K2271) &gt;= 0, REPT(" ",SOURCE!$X$2-LEN(SOURCE!K2271)), "")&amp;
      "},"&amp;IF(SOURCE!L2271&lt;&gt;"",""&amp;SOURCE!L2271,"")
 )
)
)</f>
        <v/>
      </c>
    </row>
    <row r="2459" spans="1:1" hidden="1">
      <c r="A2459" s="8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IF(SOURCE!$O$2-LEN(SOURCE!C2272) &gt;= 0, REPT(" ",SOURCE!$O$2-LEN(SOURCE!C2272)), "")&amp;
      SOURCE!D2272&amp;", "&amp; IF(SOURCE!$P$2-LEN(SOURCE!D2272) &gt;= 0, REPT(" ",SOURCE!$P$2-LEN(SOURCE!D2272)), "")&amp;
      SOURCE!E2272&amp;", "&amp; IF(SOURCE!$Q$2-LEN(SOURCE!E2272) &gt;=0, REPT(" ",SOURCE!$Q$2-LEN(SOURCE!E2272)), "")&amp;
      SOURCE!F2272&amp;", "&amp; IF(SOURCE!$R$2-LEN(SOURCE!F2272) &gt;= 0, REPT(" ",SOURCE!$R$2-LEN(SOURCE!F2272)), "")&amp;
      TEXT(SOURCE!G2272,"??0")&amp;", "&amp; IF(SOURCE!$S$2-3 &gt;= 0, REPT(" ",SOURCE!$S$2-5), "")&amp;
      TEXT(SOURCE!H2272,"????0")&amp;", "&amp; IF(SOURCE!$T$2-3 &gt;= 0, REPT(" ",SOURCE!$T$2-3), "")&amp;
      SOURCE!I2272&amp;", "&amp; IF(SOURCE!$U$2-LEN(SOURCE!I2272) &gt;= 0, REPT(" ",SOURCE!$U$2-LEN(SOURCE!I2272)), "")&amp;
      SOURCE!J2272&amp;      IF(SOURCE!$V$2-LEN(SOURCE!J2272) &gt;= 0, REPT(" ",SOURCE!$V$2-LEN(SOURCE!J2272)), "")&amp;
  ", "&amp; SOURCE!K2272&amp;      IF(SOURCE!$X$2-LEN(SOURCE!K2272) &gt;= 0, REPT(" ",SOURCE!$X$2-LEN(SOURCE!K2272)), "")&amp;
      "},"&amp;IF(SOURCE!L2272&lt;&gt;"",""&amp;SOURCE!L2272,"")
 )
)
)</f>
        <v/>
      </c>
    </row>
    <row r="2460" spans="1:1" hidden="1">
      <c r="A2460" s="8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IF(SOURCE!$O$2-LEN(SOURCE!C2273) &gt;= 0, REPT(" ",SOURCE!$O$2-LEN(SOURCE!C2273)), "")&amp;
      SOURCE!D2273&amp;", "&amp; IF(SOURCE!$P$2-LEN(SOURCE!D2273) &gt;= 0, REPT(" ",SOURCE!$P$2-LEN(SOURCE!D2273)), "")&amp;
      SOURCE!E2273&amp;", "&amp; IF(SOURCE!$Q$2-LEN(SOURCE!E2273) &gt;=0, REPT(" ",SOURCE!$Q$2-LEN(SOURCE!E2273)), "")&amp;
      SOURCE!F2273&amp;", "&amp; IF(SOURCE!$R$2-LEN(SOURCE!F2273) &gt;= 0, REPT(" ",SOURCE!$R$2-LEN(SOURCE!F2273)), "")&amp;
      TEXT(SOURCE!G2273,"??0")&amp;", "&amp; IF(SOURCE!$S$2-3 &gt;= 0, REPT(" ",SOURCE!$S$2-5), "")&amp;
      TEXT(SOURCE!H2273,"????0")&amp;", "&amp; IF(SOURCE!$T$2-3 &gt;= 0, REPT(" ",SOURCE!$T$2-3), "")&amp;
      SOURCE!I2273&amp;", "&amp; IF(SOURCE!$U$2-LEN(SOURCE!I2273) &gt;= 0, REPT(" ",SOURCE!$U$2-LEN(SOURCE!I2273)), "")&amp;
      SOURCE!J2273&amp;      IF(SOURCE!$V$2-LEN(SOURCE!J2273) &gt;= 0, REPT(" ",SOURCE!$V$2-LEN(SOURCE!J2273)), "")&amp;
  ", "&amp; SOURCE!K2273&amp;      IF(SOURCE!$X$2-LEN(SOURCE!K2273) &gt;= 0, REPT(" ",SOURCE!$X$2-LEN(SOURCE!K2273)), "")&amp;
      "},"&amp;IF(SOURCE!L2273&lt;&gt;"",""&amp;SOURCE!L2273,"")
 )
)
)</f>
        <v/>
      </c>
    </row>
    <row r="2461" spans="1:1" hidden="1">
      <c r="A2461" s="8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IF(SOURCE!$O$2-LEN(SOURCE!C2274) &gt;= 0, REPT(" ",SOURCE!$O$2-LEN(SOURCE!C2274)), "")&amp;
      SOURCE!D2274&amp;", "&amp; IF(SOURCE!$P$2-LEN(SOURCE!D2274) &gt;= 0, REPT(" ",SOURCE!$P$2-LEN(SOURCE!D2274)), "")&amp;
      SOURCE!E2274&amp;", "&amp; IF(SOURCE!$Q$2-LEN(SOURCE!E2274) &gt;=0, REPT(" ",SOURCE!$Q$2-LEN(SOURCE!E2274)), "")&amp;
      SOURCE!F2274&amp;", "&amp; IF(SOURCE!$R$2-LEN(SOURCE!F2274) &gt;= 0, REPT(" ",SOURCE!$R$2-LEN(SOURCE!F2274)), "")&amp;
      TEXT(SOURCE!G2274,"??0")&amp;", "&amp; IF(SOURCE!$S$2-3 &gt;= 0, REPT(" ",SOURCE!$S$2-5), "")&amp;
      TEXT(SOURCE!H2274,"????0")&amp;", "&amp; IF(SOURCE!$T$2-3 &gt;= 0, REPT(" ",SOURCE!$T$2-3), "")&amp;
      SOURCE!I2274&amp;", "&amp; IF(SOURCE!$U$2-LEN(SOURCE!I2274) &gt;= 0, REPT(" ",SOURCE!$U$2-LEN(SOURCE!I2274)), "")&amp;
      SOURCE!J2274&amp;      IF(SOURCE!$V$2-LEN(SOURCE!J2274) &gt;= 0, REPT(" ",SOURCE!$V$2-LEN(SOURCE!J2274)), "")&amp;
  ", "&amp; SOURCE!K2274&amp;      IF(SOURCE!$X$2-LEN(SOURCE!K2274) &gt;= 0, REPT(" ",SOURCE!$X$2-LEN(SOURCE!K2274)), "")&amp;
      "},"&amp;IF(SOURCE!L2274&lt;&gt;"",""&amp;SOURCE!L2274,"")
 )
)
)</f>
        <v/>
      </c>
    </row>
    <row r="2462" spans="1:1" hidden="1">
      <c r="A2462" s="8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IF(SOURCE!$O$2-LEN(SOURCE!C2275) &gt;= 0, REPT(" ",SOURCE!$O$2-LEN(SOURCE!C2275)), "")&amp;
      SOURCE!D2275&amp;", "&amp; IF(SOURCE!$P$2-LEN(SOURCE!D2275) &gt;= 0, REPT(" ",SOURCE!$P$2-LEN(SOURCE!D2275)), "")&amp;
      SOURCE!E2275&amp;", "&amp; IF(SOURCE!$Q$2-LEN(SOURCE!E2275) &gt;=0, REPT(" ",SOURCE!$Q$2-LEN(SOURCE!E2275)), "")&amp;
      SOURCE!F2275&amp;", "&amp; IF(SOURCE!$R$2-LEN(SOURCE!F2275) &gt;= 0, REPT(" ",SOURCE!$R$2-LEN(SOURCE!F2275)), "")&amp;
      TEXT(SOURCE!G2275,"??0")&amp;", "&amp; IF(SOURCE!$S$2-3 &gt;= 0, REPT(" ",SOURCE!$S$2-5), "")&amp;
      TEXT(SOURCE!H2275,"????0")&amp;", "&amp; IF(SOURCE!$T$2-3 &gt;= 0, REPT(" ",SOURCE!$T$2-3), "")&amp;
      SOURCE!I2275&amp;", "&amp; IF(SOURCE!$U$2-LEN(SOURCE!I2275) &gt;= 0, REPT(" ",SOURCE!$U$2-LEN(SOURCE!I2275)), "")&amp;
      SOURCE!J2275&amp;      IF(SOURCE!$V$2-LEN(SOURCE!J2275) &gt;= 0, REPT(" ",SOURCE!$V$2-LEN(SOURCE!J2275)), "")&amp;
  ", "&amp; SOURCE!K2275&amp;      IF(SOURCE!$X$2-LEN(SOURCE!K2275) &gt;= 0, REPT(" ",SOURCE!$X$2-LEN(SOURCE!K2275)), "")&amp;
      "},"&amp;IF(SOURCE!L2275&lt;&gt;"",""&amp;SOURCE!L2275,"")
 )
)
)</f>
        <v/>
      </c>
    </row>
    <row r="2463" spans="1:1" hidden="1">
      <c r="A2463" s="8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IF(SOURCE!$O$2-LEN(SOURCE!C2276) &gt;= 0, REPT(" ",SOURCE!$O$2-LEN(SOURCE!C2276)), "")&amp;
      SOURCE!D2276&amp;", "&amp; IF(SOURCE!$P$2-LEN(SOURCE!D2276) &gt;= 0, REPT(" ",SOURCE!$P$2-LEN(SOURCE!D2276)), "")&amp;
      SOURCE!E2276&amp;", "&amp; IF(SOURCE!$Q$2-LEN(SOURCE!E2276) &gt;=0, REPT(" ",SOURCE!$Q$2-LEN(SOURCE!E2276)), "")&amp;
      SOURCE!F2276&amp;", "&amp; IF(SOURCE!$R$2-LEN(SOURCE!F2276) &gt;= 0, REPT(" ",SOURCE!$R$2-LEN(SOURCE!F2276)), "")&amp;
      TEXT(SOURCE!G2276,"??0")&amp;", "&amp; IF(SOURCE!$S$2-3 &gt;= 0, REPT(" ",SOURCE!$S$2-5), "")&amp;
      TEXT(SOURCE!H2276,"????0")&amp;", "&amp; IF(SOURCE!$T$2-3 &gt;= 0, REPT(" ",SOURCE!$T$2-3), "")&amp;
      SOURCE!I2276&amp;", "&amp; IF(SOURCE!$U$2-LEN(SOURCE!I2276) &gt;= 0, REPT(" ",SOURCE!$U$2-LEN(SOURCE!I2276)), "")&amp;
      SOURCE!J2276&amp;      IF(SOURCE!$V$2-LEN(SOURCE!J2276) &gt;= 0, REPT(" ",SOURCE!$V$2-LEN(SOURCE!J2276)), "")&amp;
  ", "&amp; SOURCE!K2276&amp;      IF(SOURCE!$X$2-LEN(SOURCE!K2276) &gt;= 0, REPT(" ",SOURCE!$X$2-LEN(SOURCE!K2276)), "")&amp;
      "},"&amp;IF(SOURCE!L2276&lt;&gt;"",""&amp;SOURCE!L2276,"")
 )
)
)</f>
        <v/>
      </c>
    </row>
    <row r="2464" spans="1:1" hidden="1">
      <c r="A2464" s="8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IF(SOURCE!$O$2-LEN(SOURCE!C2277) &gt;= 0, REPT(" ",SOURCE!$O$2-LEN(SOURCE!C2277)), "")&amp;
      SOURCE!D2277&amp;", "&amp; IF(SOURCE!$P$2-LEN(SOURCE!D2277) &gt;= 0, REPT(" ",SOURCE!$P$2-LEN(SOURCE!D2277)), "")&amp;
      SOURCE!E2277&amp;", "&amp; IF(SOURCE!$Q$2-LEN(SOURCE!E2277) &gt;=0, REPT(" ",SOURCE!$Q$2-LEN(SOURCE!E2277)), "")&amp;
      SOURCE!F2277&amp;", "&amp; IF(SOURCE!$R$2-LEN(SOURCE!F2277) &gt;= 0, REPT(" ",SOURCE!$R$2-LEN(SOURCE!F2277)), "")&amp;
      TEXT(SOURCE!G2277,"??0")&amp;", "&amp; IF(SOURCE!$S$2-3 &gt;= 0, REPT(" ",SOURCE!$S$2-5), "")&amp;
      TEXT(SOURCE!H2277,"????0")&amp;", "&amp; IF(SOURCE!$T$2-3 &gt;= 0, REPT(" ",SOURCE!$T$2-3), "")&amp;
      SOURCE!I2277&amp;", "&amp; IF(SOURCE!$U$2-LEN(SOURCE!I2277) &gt;= 0, REPT(" ",SOURCE!$U$2-LEN(SOURCE!I2277)), "")&amp;
      SOURCE!J2277&amp;      IF(SOURCE!$V$2-LEN(SOURCE!J2277) &gt;= 0, REPT(" ",SOURCE!$V$2-LEN(SOURCE!J2277)), "")&amp;
  ", "&amp; SOURCE!K2277&amp;      IF(SOURCE!$X$2-LEN(SOURCE!K2277) &gt;= 0, REPT(" ",SOURCE!$X$2-LEN(SOURCE!K2277)), "")&amp;
      "},"&amp;IF(SOURCE!L2277&lt;&gt;"",""&amp;SOURCE!L2277,"")
 )
)
)</f>
        <v/>
      </c>
    </row>
    <row r="2465" spans="1:1" hidden="1">
      <c r="A2465" s="8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IF(SOURCE!$O$2-LEN(SOURCE!C2278) &gt;= 0, REPT(" ",SOURCE!$O$2-LEN(SOURCE!C2278)), "")&amp;
      SOURCE!D2278&amp;", "&amp; IF(SOURCE!$P$2-LEN(SOURCE!D2278) &gt;= 0, REPT(" ",SOURCE!$P$2-LEN(SOURCE!D2278)), "")&amp;
      SOURCE!E2278&amp;", "&amp; IF(SOURCE!$Q$2-LEN(SOURCE!E2278) &gt;=0, REPT(" ",SOURCE!$Q$2-LEN(SOURCE!E2278)), "")&amp;
      SOURCE!F2278&amp;", "&amp; IF(SOURCE!$R$2-LEN(SOURCE!F2278) &gt;= 0, REPT(" ",SOURCE!$R$2-LEN(SOURCE!F2278)), "")&amp;
      TEXT(SOURCE!G2278,"??0")&amp;", "&amp; IF(SOURCE!$S$2-3 &gt;= 0, REPT(" ",SOURCE!$S$2-5), "")&amp;
      TEXT(SOURCE!H2278,"????0")&amp;", "&amp; IF(SOURCE!$T$2-3 &gt;= 0, REPT(" ",SOURCE!$T$2-3), "")&amp;
      SOURCE!I2278&amp;", "&amp; IF(SOURCE!$U$2-LEN(SOURCE!I2278) &gt;= 0, REPT(" ",SOURCE!$U$2-LEN(SOURCE!I2278)), "")&amp;
      SOURCE!J2278&amp;      IF(SOURCE!$V$2-LEN(SOURCE!J2278) &gt;= 0, REPT(" ",SOURCE!$V$2-LEN(SOURCE!J2278)), "")&amp;
  ", "&amp; SOURCE!K2278&amp;      IF(SOURCE!$X$2-LEN(SOURCE!K2278) &gt;= 0, REPT(" ",SOURCE!$X$2-LEN(SOURCE!K2278)), "")&amp;
      "},"&amp;IF(SOURCE!L2278&lt;&gt;"",""&amp;SOURCE!L2278,"")
 )
)
)</f>
        <v/>
      </c>
    </row>
    <row r="2466" spans="1:1" hidden="1">
      <c r="A2466" s="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",SOURCE!$R$2-LEN(SOURCE!F2279)), "")&amp;
      TEXT(SOURCE!G2279,"??0")&amp;", "&amp; IF(SOURCE!$S$2-3 &gt;= 0, REPT(" ",SOURCE!$S$2-5), "")&amp;
      TEXT(SOURCE!H2279,"????0")&amp;", "&amp; IF(SOURCE!$T$2-3 &gt;= 0, REPT(" ",SOURCE!$T$2-3), "")&amp;
      SOURCE!I2279&amp;", "&amp; IF(SOURCE!$U$2-LEN(SOURCE!I2279) &gt;= 0, REPT(" ",SOURCE!$U$2-LEN(SOURCE!I2279)), "")&amp;
      SOURCE!J2279&amp;      IF(SOURCE!$V$2-LEN(SOURCE!J2279) &gt;= 0, REPT(" ",SOURCE!$V$2-LEN(SOURCE!J2279)), "")&amp;
  ", "&amp; SOURCE!K2279&amp;      IF(SOURCE!$X$2-LEN(SOURCE!K2279) &gt;= 0, REPT(" ",SOURCE!$X$2-LEN(SOURCE!K2279)), "")&amp;
      "},"&amp;IF(SOURCE!L2279&lt;&gt;"",""&amp;SOURCE!L2279,"")
 )
)
)</f>
        <v/>
      </c>
    </row>
    <row r="2467" spans="1:1" hidden="1">
      <c r="A2467" s="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",SOURCE!$R$2-LEN(SOURCE!F2280)), "")&amp;
      TEXT(SOURCE!G2280,"??0")&amp;", "&amp; IF(SOURCE!$S$2-3 &gt;= 0, REPT(" ",SOURCE!$S$2-5), "")&amp;
      TEXT(SOURCE!H2280,"????0")&amp;", "&amp; IF(SOURCE!$T$2-3 &gt;= 0, REPT(" ",SOURCE!$T$2-3), "")&amp;
      SOURCE!I2280&amp;", "&amp; IF(SOURCE!$U$2-LEN(SOURCE!I2280) &gt;= 0, REPT(" ",SOURCE!$U$2-LEN(SOURCE!I2280)), "")&amp;
      SOURCE!J2280&amp;      IF(SOURCE!$V$2-LEN(SOURCE!J2280) &gt;= 0, REPT(" ",SOURCE!$V$2-LEN(SOURCE!J2280)), "")&amp;
  ", "&amp; SOURCE!K2280&amp;      IF(SOURCE!$X$2-LEN(SOURCE!K2280) &gt;= 0, REPT(" ",SOURCE!$X$2-LEN(SOURCE!K2280)), "")&amp;
      "},"&amp;IF(SOURCE!L2280&lt;&gt;"",""&amp;SOURCE!L2280,"")
 )
)
)</f>
        <v/>
      </c>
    </row>
    <row r="2468" spans="1:1" hidden="1">
      <c r="A2468" s="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",SOURCE!$R$2-LEN(SOURCE!F2281)), "")&amp;
      TEXT(SOURCE!G2281,"??0")&amp;", "&amp; IF(SOURCE!$S$2-3 &gt;= 0, REPT(" ",SOURCE!$S$2-5), "")&amp;
      TEXT(SOURCE!H2281,"????0")&amp;", "&amp; IF(SOURCE!$T$2-3 &gt;= 0, REPT(" ",SOURCE!$T$2-3), "")&amp;
      SOURCE!I2281&amp;", "&amp; IF(SOURCE!$U$2-LEN(SOURCE!I2281) &gt;= 0, REPT(" ",SOURCE!$U$2-LEN(SOURCE!I2281)), "")&amp;
      SOURCE!J2281&amp;      IF(SOURCE!$V$2-LEN(SOURCE!J2281) &gt;= 0, REPT(" ",SOURCE!$V$2-LEN(SOURCE!J2281)), "")&amp;
  ", "&amp; SOURCE!K2281&amp;      IF(SOURCE!$X$2-LEN(SOURCE!K2281) &gt;= 0, REPT(" ",SOURCE!$X$2-LEN(SOURCE!K2281)), "")&amp;
      "},"&amp;IF(SOURCE!L2281&lt;&gt;"",""&amp;SOURCE!L2281,"")
 )
)
)</f>
        <v/>
      </c>
    </row>
    <row r="2469" spans="1:1" hidden="1">
      <c r="A2469" s="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",SOURCE!$R$2-LEN(SOURCE!F2282)), "")&amp;
      TEXT(SOURCE!G2282,"??0")&amp;", "&amp; IF(SOURCE!$S$2-3 &gt;= 0, REPT(" ",SOURCE!$S$2-5), "")&amp;
      TEXT(SOURCE!H2282,"????0")&amp;", "&amp; IF(SOURCE!$T$2-3 &gt;= 0, REPT(" ",SOURCE!$T$2-3), "")&amp;
      SOURCE!I2282&amp;", "&amp; IF(SOURCE!$U$2-LEN(SOURCE!I2282) &gt;= 0, REPT(" ",SOURCE!$U$2-LEN(SOURCE!I2282)), "")&amp;
      SOURCE!J2282&amp;      IF(SOURCE!$V$2-LEN(SOURCE!J2282) &gt;= 0, REPT(" ",SOURCE!$V$2-LEN(SOURCE!J2282)), "")&amp;
  ", "&amp; SOURCE!K2282&amp;      IF(SOURCE!$X$2-LEN(SOURCE!K2282) &gt;= 0, REPT(" ",SOURCE!$X$2-LEN(SOURCE!K2282)), "")&amp;
      "},"&amp;IF(SOURCE!L2282&lt;&gt;"",""&amp;SOURCE!L2282,"")
 )
)
)</f>
        <v/>
      </c>
    </row>
    <row r="2470" spans="1:1" hidden="1">
      <c r="A2470" s="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",SOURCE!$R$2-LEN(SOURCE!F2283)), "")&amp;
      TEXT(SOURCE!G2283,"??0")&amp;", "&amp; IF(SOURCE!$S$2-3 &gt;= 0, REPT(" ",SOURCE!$S$2-5), "")&amp;
      TEXT(SOURCE!H2283,"????0")&amp;", "&amp; IF(SOURCE!$T$2-3 &gt;= 0, REPT(" ",SOURCE!$T$2-3), "")&amp;
      SOURCE!I2283&amp;", "&amp; IF(SOURCE!$U$2-LEN(SOURCE!I2283) &gt;= 0, REPT(" ",SOURCE!$U$2-LEN(SOURCE!I2283)), "")&amp;
      SOURCE!J2283&amp;      IF(SOURCE!$V$2-LEN(SOURCE!J2283) &gt;= 0, REPT(" ",SOURCE!$V$2-LEN(SOURCE!J2283)), "")&amp;
  ", "&amp; SOURCE!K2283&amp;      IF(SOURCE!$X$2-LEN(SOURCE!K2283) &gt;= 0, REPT(" ",SOURCE!$X$2-LEN(SOURCE!K2283)), "")&amp;
      "},"&amp;IF(SOURCE!L2283&lt;&gt;"",""&amp;SOURCE!L2283,"")
 )
)
)</f>
        <v/>
      </c>
    </row>
    <row r="2471" spans="1:1" hidden="1">
      <c r="A2471" s="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",SOURCE!$R$2-LEN(SOURCE!F2284)), "")&amp;
      TEXT(SOURCE!G2284,"??0")&amp;", "&amp; IF(SOURCE!$S$2-3 &gt;= 0, REPT(" ",SOURCE!$S$2-5), "")&amp;
      TEXT(SOURCE!H2284,"????0")&amp;", "&amp; IF(SOURCE!$T$2-3 &gt;= 0, REPT(" ",SOURCE!$T$2-3), "")&amp;
      SOURCE!I2284&amp;", "&amp; IF(SOURCE!$U$2-LEN(SOURCE!I2284) &gt;= 0, REPT(" ",SOURCE!$U$2-LEN(SOURCE!I2284)), "")&amp;
      SOURCE!J2284&amp;      IF(SOURCE!$V$2-LEN(SOURCE!J2284) &gt;= 0, REPT(" ",SOURCE!$V$2-LEN(SOURCE!J2284)), "")&amp;
  ", "&amp; SOURCE!K2284&amp;      IF(SOURCE!$X$2-LEN(SOURCE!K2284) &gt;= 0, REPT(" ",SOURCE!$X$2-LEN(SOURCE!K2284)), "")&amp;
      "},"&amp;IF(SOURCE!L2284&lt;&gt;"",""&amp;SOURCE!L2284,"")
 )
)
)</f>
        <v/>
      </c>
    </row>
    <row r="2472" spans="1:1" hidden="1">
      <c r="A2472" s="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",SOURCE!$R$2-LEN(SOURCE!F2285)), "")&amp;
      TEXT(SOURCE!G2285,"??0")&amp;", "&amp; IF(SOURCE!$S$2-3 &gt;= 0, REPT(" ",SOURCE!$S$2-5), "")&amp;
      TEXT(SOURCE!H2285,"????0")&amp;", "&amp; IF(SOURCE!$T$2-3 &gt;= 0, REPT(" ",SOURCE!$T$2-3), "")&amp;
      SOURCE!I2285&amp;", "&amp; IF(SOURCE!$U$2-LEN(SOURCE!I2285) &gt;= 0, REPT(" ",SOURCE!$U$2-LEN(SOURCE!I2285)), "")&amp;
      SOURCE!J2285&amp;      IF(SOURCE!$V$2-LEN(SOURCE!J2285) &gt;= 0, REPT(" ",SOURCE!$V$2-LEN(SOURCE!J2285)), "")&amp;
  ", "&amp; SOURCE!K2285&amp;      IF(SOURCE!$X$2-LEN(SOURCE!K2285) &gt;= 0, REPT(" ",SOURCE!$X$2-LEN(SOURCE!K2285)), "")&amp;
      "},"&amp;IF(SOURCE!L2285&lt;&gt;"",""&amp;SOURCE!L2285,"")
 )
)
)</f>
        <v/>
      </c>
    </row>
    <row r="2473" spans="1:1" hidden="1">
      <c r="A2473" s="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",SOURCE!$R$2-LEN(SOURCE!F2286)), "")&amp;
      TEXT(SOURCE!G2286,"??0")&amp;", "&amp; IF(SOURCE!$S$2-3 &gt;= 0, REPT(" ",SOURCE!$S$2-5), "")&amp;
      TEXT(SOURCE!H2286,"????0")&amp;", "&amp; IF(SOURCE!$T$2-3 &gt;= 0, REPT(" ",SOURCE!$T$2-3), "")&amp;
      SOURCE!I2286&amp;", "&amp; IF(SOURCE!$U$2-LEN(SOURCE!I2286) &gt;= 0, REPT(" ",SOURCE!$U$2-LEN(SOURCE!I2286)), "")&amp;
      SOURCE!J2286&amp;      IF(SOURCE!$V$2-LEN(SOURCE!J2286) &gt;= 0, REPT(" ",SOURCE!$V$2-LEN(SOURCE!J2286)), "")&amp;
  ", "&amp; SOURCE!K2286&amp;      IF(SOURCE!$X$2-LEN(SOURCE!K2286) &gt;= 0, REPT(" ",SOURCE!$X$2-LEN(SOURCE!K2286)), "")&amp;
      "},"&amp;IF(SOURCE!L2286&lt;&gt;"",""&amp;SOURCE!L2286,"")
 )
)
)</f>
        <v/>
      </c>
    </row>
    <row r="2474" spans="1:1" hidden="1">
      <c r="A2474" s="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",SOURCE!$R$2-LEN(SOURCE!F2287)), "")&amp;
      TEXT(SOURCE!G2287,"??0")&amp;", "&amp; IF(SOURCE!$S$2-3 &gt;= 0, REPT(" ",SOURCE!$S$2-5), "")&amp;
      TEXT(SOURCE!H2287,"????0")&amp;", "&amp; IF(SOURCE!$T$2-3 &gt;= 0, REPT(" ",SOURCE!$T$2-3), "")&amp;
      SOURCE!I2287&amp;", "&amp; IF(SOURCE!$U$2-LEN(SOURCE!I2287) &gt;= 0, REPT(" ",SOURCE!$U$2-LEN(SOURCE!I2287)), "")&amp;
      SOURCE!J2287&amp;      IF(SOURCE!$V$2-LEN(SOURCE!J2287) &gt;= 0, REPT(" ",SOURCE!$V$2-LEN(SOURCE!J2287)), "")&amp;
  ", "&amp; SOURCE!K2287&amp;      IF(SOURCE!$X$2-LEN(SOURCE!K2287) &gt;= 0, REPT(" ",SOURCE!$X$2-LEN(SOURCE!K2287)), "")&amp;
      "},"&amp;IF(SOURCE!L2287&lt;&gt;"",""&amp;SOURCE!L2287,"")
 )
)
)</f>
        <v/>
      </c>
    </row>
    <row r="2475" spans="1:1" hidden="1">
      <c r="A2475" s="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",SOURCE!$R$2-LEN(SOURCE!F2288)), "")&amp;
      TEXT(SOURCE!G2288,"??0")&amp;", "&amp; IF(SOURCE!$S$2-3 &gt;= 0, REPT(" ",SOURCE!$S$2-5), "")&amp;
      TEXT(SOURCE!H2288,"????0")&amp;", "&amp; IF(SOURCE!$T$2-3 &gt;= 0, REPT(" ",SOURCE!$T$2-3), "")&amp;
      SOURCE!I2288&amp;", "&amp; IF(SOURCE!$U$2-LEN(SOURCE!I2288) &gt;= 0, REPT(" ",SOURCE!$U$2-LEN(SOURCE!I2288)), "")&amp;
      SOURCE!J2288&amp;      IF(SOURCE!$V$2-LEN(SOURCE!J2288) &gt;= 0, REPT(" ",SOURCE!$V$2-LEN(SOURCE!J2288)), "")&amp;
  ", "&amp; SOURCE!K2288&amp;      IF(SOURCE!$X$2-LEN(SOURCE!K2288) &gt;= 0, REPT(" ",SOURCE!$X$2-LEN(SOURCE!K2288)), "")&amp;
      "},"&amp;IF(SOURCE!L2288&lt;&gt;"",""&amp;SOURCE!L2288,"")
 )
)
)</f>
        <v/>
      </c>
    </row>
    <row r="2476" spans="1:1" hidden="1">
      <c r="A2476" s="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",SOURCE!$R$2-LEN(SOURCE!F2289)), "")&amp;
      TEXT(SOURCE!G2289,"??0")&amp;", "&amp; IF(SOURCE!$S$2-3 &gt;= 0, REPT(" ",SOURCE!$S$2-5), "")&amp;
      TEXT(SOURCE!H2289,"????0")&amp;", "&amp; IF(SOURCE!$T$2-3 &gt;= 0, REPT(" ",SOURCE!$T$2-3), "")&amp;
      SOURCE!I2289&amp;", "&amp; IF(SOURCE!$U$2-LEN(SOURCE!I2289) &gt;= 0, REPT(" ",SOURCE!$U$2-LEN(SOURCE!I2289)), "")&amp;
      SOURCE!J2289&amp;      IF(SOURCE!$V$2-LEN(SOURCE!J2289) &gt;= 0, REPT(" ",SOURCE!$V$2-LEN(SOURCE!J2289)), "")&amp;
  ", "&amp; SOURCE!K2289&amp;      IF(SOURCE!$X$2-LEN(SOURCE!K2289) &gt;= 0, REPT(" ",SOURCE!$X$2-LEN(SOURCE!K2289)), "")&amp;
      "},"&amp;IF(SOURCE!L2289&lt;&gt;"",""&amp;SOURCE!L2289,"")
 )
)
)</f>
        <v/>
      </c>
    </row>
    <row r="2477" spans="1:1" hidden="1">
      <c r="A2477" s="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",SOURCE!$R$2-LEN(SOURCE!F2290)), "")&amp;
      TEXT(SOURCE!G2290,"??0")&amp;", "&amp; IF(SOURCE!$S$2-3 &gt;= 0, REPT(" ",SOURCE!$S$2-5), "")&amp;
      TEXT(SOURCE!H2290,"????0")&amp;", "&amp; IF(SOURCE!$T$2-3 &gt;= 0, REPT(" ",SOURCE!$T$2-3), "")&amp;
      SOURCE!I2290&amp;", "&amp; IF(SOURCE!$U$2-LEN(SOURCE!I2290) &gt;= 0, REPT(" ",SOURCE!$U$2-LEN(SOURCE!I2290)), "")&amp;
      SOURCE!J2290&amp;      IF(SOURCE!$V$2-LEN(SOURCE!J2290) &gt;= 0, REPT(" ",SOURCE!$V$2-LEN(SOURCE!J2290)), "")&amp;
  ", "&amp; SOURCE!K2290&amp;      IF(SOURCE!$X$2-LEN(SOURCE!K2290) &gt;= 0, REPT(" ",SOURCE!$X$2-LEN(SOURCE!K2290)), "")&amp;
      "},"&amp;IF(SOURCE!L2290&lt;&gt;"",""&amp;SOURCE!L2290,"")
 )
)
)</f>
        <v/>
      </c>
    </row>
    <row r="2478" spans="1:1" hidden="1">
      <c r="A2478" s="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",SOURCE!$R$2-LEN(SOURCE!F2291)), "")&amp;
      TEXT(SOURCE!G2291,"??0")&amp;", "&amp; IF(SOURCE!$S$2-3 &gt;= 0, REPT(" ",SOURCE!$S$2-5), "")&amp;
      TEXT(SOURCE!H2291,"????0")&amp;", "&amp; IF(SOURCE!$T$2-3 &gt;= 0, REPT(" ",SOURCE!$T$2-3), "")&amp;
      SOURCE!I2291&amp;", "&amp; IF(SOURCE!$U$2-LEN(SOURCE!I2291) &gt;= 0, REPT(" ",SOURCE!$U$2-LEN(SOURCE!I2291)), "")&amp;
      SOURCE!J2291&amp;      IF(SOURCE!$V$2-LEN(SOURCE!J2291) &gt;= 0, REPT(" ",SOURCE!$V$2-LEN(SOURCE!J2291)), "")&amp;
  ", "&amp; SOURCE!K2291&amp;      IF(SOURCE!$X$2-LEN(SOURCE!K2291) &gt;= 0, REPT(" ",SOURCE!$X$2-LEN(SOURCE!K2291)), "")&amp;
      "},"&amp;IF(SOURCE!L2291&lt;&gt;"",""&amp;SOURCE!L2291,"")
 )
)
)</f>
        <v/>
      </c>
    </row>
    <row r="2479" spans="1:1" hidden="1">
      <c r="A2479" s="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",SOURCE!$R$2-LEN(SOURCE!F2292)), "")&amp;
      TEXT(SOURCE!G2292,"??0")&amp;", "&amp; IF(SOURCE!$S$2-3 &gt;= 0, REPT(" ",SOURCE!$S$2-5), "")&amp;
      TEXT(SOURCE!H2292,"????0")&amp;", "&amp; IF(SOURCE!$T$2-3 &gt;= 0, REPT(" ",SOURCE!$T$2-3), "")&amp;
      SOURCE!I2292&amp;", "&amp; IF(SOURCE!$U$2-LEN(SOURCE!I2292) &gt;= 0, REPT(" ",SOURCE!$U$2-LEN(SOURCE!I2292)), "")&amp;
      SOURCE!J2292&amp;      IF(SOURCE!$V$2-LEN(SOURCE!J2292) &gt;= 0, REPT(" ",SOURCE!$V$2-LEN(SOURCE!J2292)), "")&amp;
  ", "&amp; SOURCE!K2292&amp;      IF(SOURCE!$X$2-LEN(SOURCE!K2292) &gt;= 0, REPT(" ",SOURCE!$X$2-LEN(SOURCE!K2292)), "")&amp;
      "},"&amp;IF(SOURCE!L2292&lt;&gt;"",""&amp;SOURCE!L2292,"")
 )
)
)</f>
        <v/>
      </c>
    </row>
    <row r="2480" spans="1:1" hidden="1">
      <c r="A2480" s="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",SOURCE!$R$2-LEN(SOURCE!F2293)), "")&amp;
      TEXT(SOURCE!G2293,"??0")&amp;", "&amp; IF(SOURCE!$S$2-3 &gt;= 0, REPT(" ",SOURCE!$S$2-5), "")&amp;
      TEXT(SOURCE!H2293,"????0")&amp;", "&amp; IF(SOURCE!$T$2-3 &gt;= 0, REPT(" ",SOURCE!$T$2-3), "")&amp;
      SOURCE!I2293&amp;", "&amp; IF(SOURCE!$U$2-LEN(SOURCE!I2293) &gt;= 0, REPT(" ",SOURCE!$U$2-LEN(SOURCE!I2293)), "")&amp;
      SOURCE!J2293&amp;      IF(SOURCE!$V$2-LEN(SOURCE!J2293) &gt;= 0, REPT(" ",SOURCE!$V$2-LEN(SOURCE!J2293)), "")&amp;
  ", "&amp; SOURCE!K2293&amp;      IF(SOURCE!$X$2-LEN(SOURCE!K2293) &gt;= 0, REPT(" ",SOURCE!$X$2-LEN(SOURCE!K2293)), "")&amp;
      "},"&amp;IF(SOURCE!L2293&lt;&gt;"",""&amp;SOURCE!L2293,"")
 )
)
)</f>
        <v/>
      </c>
    </row>
    <row r="2481" spans="1:1" hidden="1">
      <c r="A2481" s="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",SOURCE!$R$2-LEN(SOURCE!F2294)), "")&amp;
      TEXT(SOURCE!G2294,"??0")&amp;", "&amp; IF(SOURCE!$S$2-3 &gt;= 0, REPT(" ",SOURCE!$S$2-5), "")&amp;
      TEXT(SOURCE!H2294,"????0")&amp;", "&amp; IF(SOURCE!$T$2-3 &gt;= 0, REPT(" ",SOURCE!$T$2-3), "")&amp;
      SOURCE!I2294&amp;", "&amp; IF(SOURCE!$U$2-LEN(SOURCE!I2294) &gt;= 0, REPT(" ",SOURCE!$U$2-LEN(SOURCE!I2294)), "")&amp;
      SOURCE!J2294&amp;      IF(SOURCE!$V$2-LEN(SOURCE!J2294) &gt;= 0, REPT(" ",SOURCE!$V$2-LEN(SOURCE!J2294)), "")&amp;
  ", "&amp; SOURCE!K2294&amp;      IF(SOURCE!$X$2-LEN(SOURCE!K2294) &gt;= 0, REPT(" ",SOURCE!$X$2-LEN(SOURCE!K2294)), "")&amp;
      "},"&amp;IF(SOURCE!L2294&lt;&gt;"",""&amp;SOURCE!L2294,"")
 )
)
)</f>
        <v/>
      </c>
    </row>
    <row r="2482" spans="1:1" hidden="1">
      <c r="A2482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",SOURCE!$R$2-LEN(SOURCE!F2295)), "")&amp;
      TEXT(SOURCE!G2295,"??0")&amp;", "&amp; IF(SOURCE!$S$2-3 &gt;= 0, REPT(" ",SOURCE!$S$2-5), "")&amp;
      TEXT(SOURCE!H2295,"????0")&amp;", "&amp; IF(SOURCE!$T$2-3 &gt;= 0, REPT(" ",SOURCE!$T$2-3), "")&amp;
      SOURCE!I2295&amp;", "&amp; IF(SOURCE!$U$2-LEN(SOURCE!I2295) &gt;= 0, REPT(" ",SOURCE!$U$2-LEN(SOURCE!I2295)), "")&amp;
      SOURCE!J2295&amp;      IF(SOURCE!$V$2-LEN(SOURCE!J2295) &gt;= 0, REPT(" ",SOURCE!$V$2-LEN(SOURCE!J2295)), "")&amp;
  ", "&amp; SOURCE!K2295&amp;      IF(SOURCE!$X$2-LEN(SOURCE!K2295) &gt;= 0, REPT(" ",SOURCE!$X$2-LEN(SOURCE!K2295)), "")&amp;
      "},"&amp;IF(SOURCE!L2295&lt;&gt;"",""&amp;SOURCE!L2295,"")
 )
)
)</f>
        <v/>
      </c>
    </row>
    <row r="2483" spans="1:1" hidden="1">
      <c r="A2483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",SOURCE!$R$2-LEN(SOURCE!F2296)), "")&amp;
      TEXT(SOURCE!G2296,"??0")&amp;", "&amp; IF(SOURCE!$S$2-3 &gt;= 0, REPT(" ",SOURCE!$S$2-5), "")&amp;
      TEXT(SOURCE!H2296,"????0")&amp;", "&amp; IF(SOURCE!$T$2-3 &gt;= 0, REPT(" ",SOURCE!$T$2-3), "")&amp;
      SOURCE!I2296&amp;", "&amp; IF(SOURCE!$U$2-LEN(SOURCE!I2296) &gt;= 0, REPT(" ",SOURCE!$U$2-LEN(SOURCE!I2296)), "")&amp;
      SOURCE!J2296&amp;      IF(SOURCE!$V$2-LEN(SOURCE!J2296) &gt;= 0, REPT(" ",SOURCE!$V$2-LEN(SOURCE!J2296)), "")&amp;
  ", "&amp; SOURCE!K2296&amp;      IF(SOURCE!$X$2-LEN(SOURCE!K2296) &gt;= 0, REPT(" ",SOURCE!$X$2-LEN(SOURCE!K2296)), "")&amp;
      "},"&amp;IF(SOURCE!L2296&lt;&gt;"",""&amp;SOURCE!L2296,"")
 )
)
)</f>
        <v/>
      </c>
    </row>
    <row r="2484" spans="1:1" hidden="1">
      <c r="A2484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",SOURCE!$R$2-LEN(SOURCE!F2297)), "")&amp;
      TEXT(SOURCE!G2297,"??0")&amp;", "&amp; IF(SOURCE!$S$2-3 &gt;= 0, REPT(" ",SOURCE!$S$2-5), "")&amp;
      TEXT(SOURCE!H2297,"????0")&amp;", "&amp; IF(SOURCE!$T$2-3 &gt;= 0, REPT(" ",SOURCE!$T$2-3), "")&amp;
      SOURCE!I2297&amp;", "&amp; IF(SOURCE!$U$2-LEN(SOURCE!I2297) &gt;= 0, REPT(" ",SOURCE!$U$2-LEN(SOURCE!I2297)), "")&amp;
      SOURCE!J2297&amp;      IF(SOURCE!$V$2-LEN(SOURCE!J2297) &gt;= 0, REPT(" ",SOURCE!$V$2-LEN(SOURCE!J2297)), "")&amp;
  ", "&amp; SOURCE!K2297&amp;      IF(SOURCE!$X$2-LEN(SOURCE!K2297) &gt;= 0, REPT(" ",SOURCE!$X$2-LEN(SOURCE!K2297)), "")&amp;
      "},"&amp;IF(SOURCE!L2297&lt;&gt;"",""&amp;SOURCE!L2297,"")
 )
)
)</f>
        <v/>
      </c>
    </row>
    <row r="2485" spans="1:1" hidden="1">
      <c r="A2485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",SOURCE!$R$2-LEN(SOURCE!F2298)), "")&amp;
      TEXT(SOURCE!G2298,"??0")&amp;", "&amp; IF(SOURCE!$S$2-3 &gt;= 0, REPT(" ",SOURCE!$S$2-5), "")&amp;
      TEXT(SOURCE!H2298,"????0")&amp;", "&amp; IF(SOURCE!$T$2-3 &gt;= 0, REPT(" ",SOURCE!$T$2-3), "")&amp;
      SOURCE!I2298&amp;", "&amp; IF(SOURCE!$U$2-LEN(SOURCE!I2298) &gt;= 0, REPT(" ",SOURCE!$U$2-LEN(SOURCE!I2298)), "")&amp;
      SOURCE!J2298&amp;      IF(SOURCE!$V$2-LEN(SOURCE!J2298) &gt;= 0, REPT(" ",SOURCE!$V$2-LEN(SOURCE!J2298)), "")&amp;
  ", "&amp; SOURCE!K2298&amp;      IF(SOURCE!$X$2-LEN(SOURCE!K2298) &gt;= 0, REPT(" ",SOURCE!$X$2-LEN(SOURCE!K2298)), "")&amp;
      "},"&amp;IF(SOURCE!L2298&lt;&gt;"",""&amp;SOURCE!L2298,"")
 )
)
)</f>
        <v/>
      </c>
    </row>
    <row r="2486" spans="1:1" hidden="1">
      <c r="A2486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",SOURCE!$R$2-LEN(SOURCE!F2299)), "")&amp;
      TEXT(SOURCE!G2299,"??0")&amp;", "&amp; IF(SOURCE!$S$2-3 &gt;= 0, REPT(" ",SOURCE!$S$2-5), "")&amp;
      TEXT(SOURCE!H2299,"????0")&amp;", "&amp; IF(SOURCE!$T$2-3 &gt;= 0, REPT(" ",SOURCE!$T$2-3), "")&amp;
      SOURCE!I2299&amp;", "&amp; IF(SOURCE!$U$2-LEN(SOURCE!I2299) &gt;= 0, REPT(" ",SOURCE!$U$2-LEN(SOURCE!I2299)), "")&amp;
      SOURCE!J2299&amp;      IF(SOURCE!$V$2-LEN(SOURCE!J2299) &gt;= 0, REPT(" ",SOURCE!$V$2-LEN(SOURCE!J2299)), "")&amp;
  ", "&amp; SOURCE!K2299&amp;      IF(SOURCE!$X$2-LEN(SOURCE!K2299) &gt;= 0, REPT(" ",SOURCE!$X$2-LEN(SOURCE!K2299)), "")&amp;
      "},"&amp;IF(SOURCE!L2299&lt;&gt;"",""&amp;SOURCE!L2299,"")
 )
)
)</f>
        <v/>
      </c>
    </row>
    <row r="2487" spans="1:1" hidden="1">
      <c r="A2487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",SOURCE!$R$2-LEN(SOURCE!F2300)), "")&amp;
      TEXT(SOURCE!G2300,"??0")&amp;", "&amp; IF(SOURCE!$S$2-3 &gt;= 0, REPT(" ",SOURCE!$S$2-5), "")&amp;
      TEXT(SOURCE!H2300,"????0")&amp;", "&amp; IF(SOURCE!$T$2-3 &gt;= 0, REPT(" ",SOURCE!$T$2-3), "")&amp;
      SOURCE!I2300&amp;", "&amp; IF(SOURCE!$U$2-LEN(SOURCE!I2300) &gt;= 0, REPT(" ",SOURCE!$U$2-LEN(SOURCE!I2300)), "")&amp;
      SOURCE!J2300&amp;      IF(SOURCE!$V$2-LEN(SOURCE!J2300) &gt;= 0, REPT(" ",SOURCE!$V$2-LEN(SOURCE!J2300)), "")&amp;
  ", "&amp; SOURCE!K2300&amp;      IF(SOURCE!$X$2-LEN(SOURCE!K2300) &gt;= 0, REPT(" ",SOURCE!$X$2-LEN(SOURCE!K2300)), "")&amp;
      "},"&amp;IF(SOURCE!L2300&lt;&gt;"",""&amp;SOURCE!L2300,"")
 )
)
)</f>
        <v/>
      </c>
    </row>
    <row r="2488" spans="1:1" hidden="1">
      <c r="A2488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",SOURCE!$R$2-LEN(SOURCE!F2301)), "")&amp;
      TEXT(SOURCE!G2301,"??0")&amp;", "&amp; IF(SOURCE!$S$2-3 &gt;= 0, REPT(" ",SOURCE!$S$2-5), "")&amp;
      TEXT(SOURCE!H2301,"????0")&amp;", "&amp; IF(SOURCE!$T$2-3 &gt;= 0, REPT(" ",SOURCE!$T$2-3), "")&amp;
      SOURCE!I2301&amp;", "&amp; IF(SOURCE!$U$2-LEN(SOURCE!I2301) &gt;= 0, REPT(" ",SOURCE!$U$2-LEN(SOURCE!I2301)), "")&amp;
      SOURCE!J2301&amp;      IF(SOURCE!$V$2-LEN(SOURCE!J2301) &gt;= 0, REPT(" ",SOURCE!$V$2-LEN(SOURCE!J2301)), "")&amp;
  ", "&amp; SOURCE!K2301&amp;      IF(SOURCE!$X$2-LEN(SOURCE!K2301) &gt;= 0, REPT(" ",SOURCE!$X$2-LEN(SOURCE!K2301)), "")&amp;
      "},"&amp;IF(SOURCE!L2301&lt;&gt;"",""&amp;SOURCE!L2301,"")
 )
)
)</f>
        <v/>
      </c>
    </row>
    <row r="2489" spans="1:1" hidden="1">
      <c r="A2489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",SOURCE!$R$2-LEN(SOURCE!F2302)), "")&amp;
      TEXT(SOURCE!G2302,"??0")&amp;", "&amp; IF(SOURCE!$S$2-3 &gt;= 0, REPT(" ",SOURCE!$S$2-5), "")&amp;
      TEXT(SOURCE!H2302,"????0")&amp;", "&amp; IF(SOURCE!$T$2-3 &gt;= 0, REPT(" ",SOURCE!$T$2-3), "")&amp;
      SOURCE!I2302&amp;", "&amp; IF(SOURCE!$U$2-LEN(SOURCE!I2302) &gt;= 0, REPT(" ",SOURCE!$U$2-LEN(SOURCE!I2302)), "")&amp;
      SOURCE!J2302&amp;      IF(SOURCE!$V$2-LEN(SOURCE!J2302) &gt;= 0, REPT(" ",SOURCE!$V$2-LEN(SOURCE!J2302)), "")&amp;
  ", "&amp; SOURCE!K2302&amp;      IF(SOURCE!$X$2-LEN(SOURCE!K2302) &gt;= 0, REPT(" ",SOURCE!$X$2-LEN(SOURCE!K2302)), "")&amp;
      "},"&amp;IF(SOURCE!L2302&lt;&gt;"",""&amp;SOURCE!L2302,"")
 )
)
)</f>
        <v/>
      </c>
    </row>
    <row r="2490" spans="1:1" hidden="1">
      <c r="A2490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",SOURCE!$R$2-LEN(SOURCE!F2303)), "")&amp;
      TEXT(SOURCE!G2303,"??0")&amp;", "&amp; IF(SOURCE!$S$2-3 &gt;= 0, REPT(" ",SOURCE!$S$2-5), "")&amp;
      TEXT(SOURCE!H2303,"????0")&amp;", "&amp; IF(SOURCE!$T$2-3 &gt;= 0, REPT(" ",SOURCE!$T$2-3), "")&amp;
      SOURCE!I2303&amp;", "&amp; IF(SOURCE!$U$2-LEN(SOURCE!I2303) &gt;= 0, REPT(" ",SOURCE!$U$2-LEN(SOURCE!I2303)), "")&amp;
      SOURCE!J2303&amp;      IF(SOURCE!$V$2-LEN(SOURCE!J2303) &gt;= 0, REPT(" ",SOURCE!$V$2-LEN(SOURCE!J2303)), "")&amp;
  ", "&amp; SOURCE!K2303&amp;      IF(SOURCE!$X$2-LEN(SOURCE!K2303) &gt;= 0, REPT(" ",SOURCE!$X$2-LEN(SOURCE!K2303)), "")&amp;
      "},"&amp;IF(SOURCE!L2303&lt;&gt;"",""&amp;SOURCE!L2303,"")
 )
)
)</f>
        <v/>
      </c>
    </row>
    <row r="2491" spans="1:1" hidden="1">
      <c r="A2491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",SOURCE!$R$2-LEN(SOURCE!F2304)), "")&amp;
      TEXT(SOURCE!G2304,"??0")&amp;", "&amp; IF(SOURCE!$S$2-3 &gt;= 0, REPT(" ",SOURCE!$S$2-5), "")&amp;
      TEXT(SOURCE!H2304,"????0")&amp;", "&amp; IF(SOURCE!$T$2-3 &gt;= 0, REPT(" ",SOURCE!$T$2-3), "")&amp;
      SOURCE!I2304&amp;", "&amp; IF(SOURCE!$U$2-LEN(SOURCE!I2304) &gt;= 0, REPT(" ",SOURCE!$U$2-LEN(SOURCE!I2304)), "")&amp;
      SOURCE!J2304&amp;      IF(SOURCE!$V$2-LEN(SOURCE!J2304) &gt;= 0, REPT(" ",SOURCE!$V$2-LEN(SOURCE!J2304)), "")&amp;
  ", "&amp; SOURCE!K2304&amp;      IF(SOURCE!$X$2-LEN(SOURCE!K2304) &gt;= 0, REPT(" ",SOURCE!$X$2-LEN(SOURCE!K2304)), "")&amp;
      "},"&amp;IF(SOURCE!L2304&lt;&gt;"",""&amp;SOURCE!L2304,"")
 )
)
)</f>
        <v/>
      </c>
    </row>
    <row r="2492" spans="1:1" hidden="1">
      <c r="A2492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IF(SOURCE!$O$2-LEN(SOURCE!C2305) &gt;= 0, REPT(" ",SOURCE!$O$2-LEN(SOURCE!C2305)), "")&amp;
      SOURCE!D2305&amp;", "&amp; IF(SOURCE!$P$2-LEN(SOURCE!D2305) &gt;= 0, REPT(" ",SOURCE!$P$2-LEN(SOURCE!D2305)), "")&amp;
      SOURCE!E2305&amp;", "&amp; IF(SOURCE!$Q$2-LEN(SOURCE!E2305) &gt;=0, REPT(" ",SOURCE!$Q$2-LEN(SOURCE!E2305)), "")&amp;
      SOURCE!F2305&amp;", "&amp; IF(SOURCE!$R$2-LEN(SOURCE!F2305) &gt;= 0, REPT(" ",SOURCE!$R$2-LEN(SOURCE!F2305)), "")&amp;
      TEXT(SOURCE!G2305,"??0")&amp;", "&amp; IF(SOURCE!$S$2-3 &gt;= 0, REPT(" ",SOURCE!$S$2-5), "")&amp;
      TEXT(SOURCE!H2305,"????0")&amp;", "&amp; IF(SOURCE!$T$2-3 &gt;= 0, REPT(" ",SOURCE!$T$2-3), "")&amp;
      SOURCE!I2305&amp;", "&amp; IF(SOURCE!$U$2-LEN(SOURCE!I2305) &gt;= 0, REPT(" ",SOURCE!$U$2-LEN(SOURCE!I2305)), "")&amp;
      SOURCE!J2305&amp;      IF(SOURCE!$V$2-LEN(SOURCE!J2305) &gt;= 0, REPT(" ",SOURCE!$V$2-LEN(SOURCE!J2305)), "")&amp;
  ", "&amp; SOURCE!K2305&amp;      IF(SOURCE!$X$2-LEN(SOURCE!K2305) &gt;= 0, REPT(" ",SOURCE!$X$2-LEN(SOURCE!K2305)), "")&amp;
      "},"&amp;IF(SOURCE!L2305&lt;&gt;"",""&amp;SOURCE!L2305,"")
 )
)
)</f>
        <v/>
      </c>
    </row>
    <row r="2493" spans="1:1" hidden="1">
      <c r="A2493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IF(SOURCE!$O$2-LEN(SOURCE!C2306) &gt;= 0, REPT(" ",SOURCE!$O$2-LEN(SOURCE!C2306)), "")&amp;
      SOURCE!D2306&amp;", "&amp; IF(SOURCE!$P$2-LEN(SOURCE!D2306) &gt;= 0, REPT(" ",SOURCE!$P$2-LEN(SOURCE!D2306)), "")&amp;
      SOURCE!E2306&amp;", "&amp; IF(SOURCE!$Q$2-LEN(SOURCE!E2306) &gt;=0, REPT(" ",SOURCE!$Q$2-LEN(SOURCE!E2306)), "")&amp;
      SOURCE!F2306&amp;", "&amp; IF(SOURCE!$R$2-LEN(SOURCE!F2306) &gt;= 0, REPT(" ",SOURCE!$R$2-LEN(SOURCE!F2306)), "")&amp;
      TEXT(SOURCE!G2306,"??0")&amp;", "&amp; IF(SOURCE!$S$2-3 &gt;= 0, REPT(" ",SOURCE!$S$2-5), "")&amp;
      TEXT(SOURCE!H2306,"????0")&amp;", "&amp; IF(SOURCE!$T$2-3 &gt;= 0, REPT(" ",SOURCE!$T$2-3), "")&amp;
      SOURCE!I2306&amp;", "&amp; IF(SOURCE!$U$2-LEN(SOURCE!I2306) &gt;= 0, REPT(" ",SOURCE!$U$2-LEN(SOURCE!I2306)), "")&amp;
      SOURCE!J2306&amp;      IF(SOURCE!$V$2-LEN(SOURCE!J2306) &gt;= 0, REPT(" ",SOURCE!$V$2-LEN(SOURCE!J2306)), "")&amp;
  ", "&amp; SOURCE!K2306&amp;      IF(SOURCE!$X$2-LEN(SOURCE!K2306) &gt;= 0, REPT(" ",SOURCE!$X$2-LEN(SOURCE!K2306)), "")&amp;
      "},"&amp;IF(SOURCE!L2306&lt;&gt;"",""&amp;SOURCE!L2306,"")
 )
)
)</f>
        <v/>
      </c>
    </row>
    <row r="2494" spans="1:1" hidden="1">
      <c r="A2494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IF(SOURCE!$O$2-LEN(SOURCE!C2307) &gt;= 0, REPT(" ",SOURCE!$O$2-LEN(SOURCE!C2307)), "")&amp;
      SOURCE!D2307&amp;", "&amp; IF(SOURCE!$P$2-LEN(SOURCE!D2307) &gt;= 0, REPT(" ",SOURCE!$P$2-LEN(SOURCE!D2307)), "")&amp;
      SOURCE!E2307&amp;", "&amp; IF(SOURCE!$Q$2-LEN(SOURCE!E2307) &gt;=0, REPT(" ",SOURCE!$Q$2-LEN(SOURCE!E2307)), "")&amp;
      SOURCE!F2307&amp;", "&amp; IF(SOURCE!$R$2-LEN(SOURCE!F2307) &gt;= 0, REPT(" ",SOURCE!$R$2-LEN(SOURCE!F2307)), "")&amp;
      TEXT(SOURCE!G2307,"??0")&amp;", "&amp; IF(SOURCE!$S$2-3 &gt;= 0, REPT(" ",SOURCE!$S$2-5), "")&amp;
      TEXT(SOURCE!H2307,"????0")&amp;", "&amp; IF(SOURCE!$T$2-3 &gt;= 0, REPT(" ",SOURCE!$T$2-3), "")&amp;
      SOURCE!I2307&amp;", "&amp; IF(SOURCE!$U$2-LEN(SOURCE!I2307) &gt;= 0, REPT(" ",SOURCE!$U$2-LEN(SOURCE!I2307)), "")&amp;
      SOURCE!J2307&amp;      IF(SOURCE!$V$2-LEN(SOURCE!J2307) &gt;= 0, REPT(" ",SOURCE!$V$2-LEN(SOURCE!J2307)), "")&amp;
  ", "&amp; SOURCE!K2307&amp;      IF(SOURCE!$X$2-LEN(SOURCE!K2307) &gt;= 0, REPT(" ",SOURCE!$X$2-LEN(SOURCE!K2307)), "")&amp;
      "},"&amp;IF(SOURCE!L2307&lt;&gt;"",""&amp;SOURCE!L2307,"")
 )
)
)</f>
        <v/>
      </c>
    </row>
    <row r="2495" spans="1:1" hidden="1">
      <c r="A2495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IF(SOURCE!$O$2-LEN(SOURCE!C2308) &gt;= 0, REPT(" ",SOURCE!$O$2-LEN(SOURCE!C2308)), "")&amp;
      SOURCE!D2308&amp;", "&amp; IF(SOURCE!$P$2-LEN(SOURCE!D2308) &gt;= 0, REPT(" ",SOURCE!$P$2-LEN(SOURCE!D2308)), "")&amp;
      SOURCE!E2308&amp;", "&amp; IF(SOURCE!$Q$2-LEN(SOURCE!E2308) &gt;=0, REPT(" ",SOURCE!$Q$2-LEN(SOURCE!E2308)), "")&amp;
      SOURCE!F2308&amp;", "&amp; IF(SOURCE!$R$2-LEN(SOURCE!F2308) &gt;= 0, REPT(" ",SOURCE!$R$2-LEN(SOURCE!F2308)), "")&amp;
      TEXT(SOURCE!G2308,"??0")&amp;", "&amp; IF(SOURCE!$S$2-3 &gt;= 0, REPT(" ",SOURCE!$S$2-5), "")&amp;
      TEXT(SOURCE!H2308,"????0")&amp;", "&amp; IF(SOURCE!$T$2-3 &gt;= 0, REPT(" ",SOURCE!$T$2-3), "")&amp;
      SOURCE!I2308&amp;", "&amp; IF(SOURCE!$U$2-LEN(SOURCE!I2308) &gt;= 0, REPT(" ",SOURCE!$U$2-LEN(SOURCE!I2308)), "")&amp;
      SOURCE!J2308&amp;      IF(SOURCE!$V$2-LEN(SOURCE!J2308) &gt;= 0, REPT(" ",SOURCE!$V$2-LEN(SOURCE!J2308)), "")&amp;
  ", "&amp; SOURCE!K2308&amp;      IF(SOURCE!$X$2-LEN(SOURCE!K2308) &gt;= 0, REPT(" ",SOURCE!$X$2-LEN(SOURCE!K2308)), "")&amp;
      "},"&amp;IF(SOURCE!L2308&lt;&gt;"",""&amp;SOURCE!L2308,"")
 )
)
)</f>
        <v/>
      </c>
    </row>
    <row r="2496" spans="1:1" hidden="1">
      <c r="A2496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IF(SOURCE!$O$2-LEN(SOURCE!C2309) &gt;= 0, REPT(" ",SOURCE!$O$2-LEN(SOURCE!C2309)), "")&amp;
      SOURCE!D2309&amp;", "&amp; IF(SOURCE!$P$2-LEN(SOURCE!D2309) &gt;= 0, REPT(" ",SOURCE!$P$2-LEN(SOURCE!D2309)), "")&amp;
      SOURCE!E2309&amp;", "&amp; IF(SOURCE!$Q$2-LEN(SOURCE!E2309) &gt;=0, REPT(" ",SOURCE!$Q$2-LEN(SOURCE!E2309)), "")&amp;
      SOURCE!F2309&amp;", "&amp; IF(SOURCE!$R$2-LEN(SOURCE!F2309) &gt;= 0, REPT(" ",SOURCE!$R$2-LEN(SOURCE!F2309)), "")&amp;
      TEXT(SOURCE!G2309,"??0")&amp;", "&amp; IF(SOURCE!$S$2-3 &gt;= 0, REPT(" ",SOURCE!$S$2-5), "")&amp;
      TEXT(SOURCE!H2309,"????0")&amp;", "&amp; IF(SOURCE!$T$2-3 &gt;= 0, REPT(" ",SOURCE!$T$2-3), "")&amp;
      SOURCE!I2309&amp;", "&amp; IF(SOURCE!$U$2-LEN(SOURCE!I2309) &gt;= 0, REPT(" ",SOURCE!$U$2-LEN(SOURCE!I2309)), "")&amp;
      SOURCE!J2309&amp;      IF(SOURCE!$V$2-LEN(SOURCE!J2309) &gt;= 0, REPT(" ",SOURCE!$V$2-LEN(SOURCE!J2309)), "")&amp;
  ", "&amp; SOURCE!K2309&amp;      IF(SOURCE!$X$2-LEN(SOURCE!K2309) &gt;= 0, REPT(" ",SOURCE!$X$2-LEN(SOURCE!K2309)), "")&amp;
      "},"&amp;IF(SOURCE!L2309&lt;&gt;"",""&amp;SOURCE!L2309,"")
 )
)
)</f>
        <v/>
      </c>
    </row>
    <row r="2497" spans="1:1" hidden="1">
      <c r="A2497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IF(SOURCE!$O$2-LEN(SOURCE!C2310) &gt;= 0, REPT(" ",SOURCE!$O$2-LEN(SOURCE!C2310)), "")&amp;
      SOURCE!D2310&amp;", "&amp; IF(SOURCE!$P$2-LEN(SOURCE!D2310) &gt;= 0, REPT(" ",SOURCE!$P$2-LEN(SOURCE!D2310)), "")&amp;
      SOURCE!E2310&amp;", "&amp; IF(SOURCE!$Q$2-LEN(SOURCE!E2310) &gt;=0, REPT(" ",SOURCE!$Q$2-LEN(SOURCE!E2310)), "")&amp;
      SOURCE!F2310&amp;", "&amp; IF(SOURCE!$R$2-LEN(SOURCE!F2310) &gt;= 0, REPT(" ",SOURCE!$R$2-LEN(SOURCE!F2310)), "")&amp;
      TEXT(SOURCE!G2310,"??0")&amp;", "&amp; IF(SOURCE!$S$2-3 &gt;= 0, REPT(" ",SOURCE!$S$2-5), "")&amp;
      TEXT(SOURCE!H2310,"????0")&amp;", "&amp; IF(SOURCE!$T$2-3 &gt;= 0, REPT(" ",SOURCE!$T$2-3), "")&amp;
      SOURCE!I2310&amp;", "&amp; IF(SOURCE!$U$2-LEN(SOURCE!I2310) &gt;= 0, REPT(" ",SOURCE!$U$2-LEN(SOURCE!I2310)), "")&amp;
      SOURCE!J2310&amp;      IF(SOURCE!$V$2-LEN(SOURCE!J2310) &gt;= 0, REPT(" ",SOURCE!$V$2-LEN(SOURCE!J2310)), "")&amp;
  ", "&amp; SOURCE!K2310&amp;      IF(SOURCE!$X$2-LEN(SOURCE!K2310) &gt;= 0, REPT(" ",SOURCE!$X$2-LEN(SOURCE!K2310)), "")&amp;
      "},"&amp;IF(SOURCE!L2310&lt;&gt;"",""&amp;SOURCE!L2310,"")
 )
)
)</f>
        <v/>
      </c>
    </row>
    <row r="2498" spans="1:1" hidden="1">
      <c r="A2498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IF(SOURCE!$O$2-LEN(SOURCE!C2311) &gt;= 0, REPT(" ",SOURCE!$O$2-LEN(SOURCE!C2311)), "")&amp;
      SOURCE!D2311&amp;", "&amp; IF(SOURCE!$P$2-LEN(SOURCE!D2311) &gt;= 0, REPT(" ",SOURCE!$P$2-LEN(SOURCE!D2311)), "")&amp;
      SOURCE!E2311&amp;", "&amp; IF(SOURCE!$Q$2-LEN(SOURCE!E2311) &gt;=0, REPT(" ",SOURCE!$Q$2-LEN(SOURCE!E2311)), "")&amp;
      SOURCE!F2311&amp;", "&amp; IF(SOURCE!$R$2-LEN(SOURCE!F2311) &gt;= 0, REPT(" ",SOURCE!$R$2-LEN(SOURCE!F2311)), "")&amp;
      TEXT(SOURCE!G2311,"??0")&amp;", "&amp; IF(SOURCE!$S$2-3 &gt;= 0, REPT(" ",SOURCE!$S$2-5), "")&amp;
      TEXT(SOURCE!H2311,"????0")&amp;", "&amp; IF(SOURCE!$T$2-3 &gt;= 0, REPT(" ",SOURCE!$T$2-3), "")&amp;
      SOURCE!I2311&amp;", "&amp; IF(SOURCE!$U$2-LEN(SOURCE!I2311) &gt;= 0, REPT(" ",SOURCE!$U$2-LEN(SOURCE!I2311)), "")&amp;
      SOURCE!J2311&amp;      IF(SOURCE!$V$2-LEN(SOURCE!J2311) &gt;= 0, REPT(" ",SOURCE!$V$2-LEN(SOURCE!J2311)), "")&amp;
  ", "&amp; SOURCE!K2311&amp;      IF(SOURCE!$X$2-LEN(SOURCE!K2311) &gt;= 0, REPT(" ",SOURCE!$X$2-LEN(SOURCE!K2311)), "")&amp;
      "},"&amp;IF(SOURCE!L2311&lt;&gt;"",""&amp;SOURCE!L2311,"")
 )
)
)</f>
        <v/>
      </c>
    </row>
    <row r="2499" spans="1:1" hidden="1">
      <c r="A2499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IF(SOURCE!$O$2-LEN(SOURCE!C2312) &gt;= 0, REPT(" ",SOURCE!$O$2-LEN(SOURCE!C2312)), "")&amp;
      SOURCE!D2312&amp;", "&amp; IF(SOURCE!$P$2-LEN(SOURCE!D2312) &gt;= 0, REPT(" ",SOURCE!$P$2-LEN(SOURCE!D2312)), "")&amp;
      SOURCE!E2312&amp;", "&amp; IF(SOURCE!$Q$2-LEN(SOURCE!E2312) &gt;=0, REPT(" ",SOURCE!$Q$2-LEN(SOURCE!E2312)), "")&amp;
      SOURCE!F2312&amp;", "&amp; IF(SOURCE!$R$2-LEN(SOURCE!F2312) &gt;= 0, REPT(" ",SOURCE!$R$2-LEN(SOURCE!F2312)), "")&amp;
      TEXT(SOURCE!G2312,"??0")&amp;", "&amp; IF(SOURCE!$S$2-3 &gt;= 0, REPT(" ",SOURCE!$S$2-5), "")&amp;
      TEXT(SOURCE!H2312,"????0")&amp;", "&amp; IF(SOURCE!$T$2-3 &gt;= 0, REPT(" ",SOURCE!$T$2-3), "")&amp;
      SOURCE!I2312&amp;", "&amp; IF(SOURCE!$U$2-LEN(SOURCE!I2312) &gt;= 0, REPT(" ",SOURCE!$U$2-LEN(SOURCE!I2312)), "")&amp;
      SOURCE!J2312&amp;      IF(SOURCE!$V$2-LEN(SOURCE!J2312) &gt;= 0, REPT(" ",SOURCE!$V$2-LEN(SOURCE!J2312)), "")&amp;
  ", "&amp; SOURCE!K2312&amp;      IF(SOURCE!$X$2-LEN(SOURCE!K2312) &gt;= 0, REPT(" ",SOURCE!$X$2-LEN(SOURCE!K2312)), "")&amp;
      "},"&amp;IF(SOURCE!L2312&lt;&gt;"",""&amp;SOURCE!L2312,"")
 )
)
)</f>
        <v/>
      </c>
    </row>
    <row r="2500" spans="1:1" hidden="1">
      <c r="A2500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IF(SOURCE!$O$2-LEN(SOURCE!C2313) &gt;= 0, REPT(" ",SOURCE!$O$2-LEN(SOURCE!C2313)), "")&amp;
      SOURCE!D2313&amp;", "&amp; IF(SOURCE!$P$2-LEN(SOURCE!D2313) &gt;= 0, REPT(" ",SOURCE!$P$2-LEN(SOURCE!D2313)), "")&amp;
      SOURCE!E2313&amp;", "&amp; IF(SOURCE!$Q$2-LEN(SOURCE!E2313) &gt;=0, REPT(" ",SOURCE!$Q$2-LEN(SOURCE!E2313)), "")&amp;
      SOURCE!F2313&amp;", "&amp; IF(SOURCE!$R$2-LEN(SOURCE!F2313) &gt;= 0, REPT(" ",SOURCE!$R$2-LEN(SOURCE!F2313)), "")&amp;
      TEXT(SOURCE!G2313,"??0")&amp;", "&amp; IF(SOURCE!$S$2-3 &gt;= 0, REPT(" ",SOURCE!$S$2-5), "")&amp;
      TEXT(SOURCE!H2313,"????0")&amp;", "&amp; IF(SOURCE!$T$2-3 &gt;= 0, REPT(" ",SOURCE!$T$2-3), "")&amp;
      SOURCE!I2313&amp;", "&amp; IF(SOURCE!$U$2-LEN(SOURCE!I2313) &gt;= 0, REPT(" ",SOURCE!$U$2-LEN(SOURCE!I2313)), "")&amp;
      SOURCE!J2313&amp;      IF(SOURCE!$V$2-LEN(SOURCE!J2313) &gt;= 0, REPT(" ",SOURCE!$V$2-LEN(SOURCE!J2313)), "")&amp;
  ", "&amp; SOURCE!K2313&amp;      IF(SOURCE!$X$2-LEN(SOURCE!K2313) &gt;= 0, REPT(" ",SOURCE!$X$2-LEN(SOURCE!K2313)), "")&amp;
      "},"&amp;IF(SOURCE!L2313&lt;&gt;"",""&amp;SOURCE!L2313,"")
 )
)
)</f>
        <v/>
      </c>
    </row>
    <row r="2501" spans="1:1" hidden="1">
      <c r="A2501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IF(SOURCE!$O$2-LEN(SOURCE!C2314) &gt;= 0, REPT(" ",SOURCE!$O$2-LEN(SOURCE!C2314)), "")&amp;
      SOURCE!D2314&amp;", "&amp; IF(SOURCE!$P$2-LEN(SOURCE!D2314) &gt;= 0, REPT(" ",SOURCE!$P$2-LEN(SOURCE!D2314)), "")&amp;
      SOURCE!E2314&amp;", "&amp; IF(SOURCE!$Q$2-LEN(SOURCE!E2314) &gt;=0, REPT(" ",SOURCE!$Q$2-LEN(SOURCE!E2314)), "")&amp;
      SOURCE!F2314&amp;", "&amp; IF(SOURCE!$R$2-LEN(SOURCE!F2314) &gt;= 0, REPT(" ",SOURCE!$R$2-LEN(SOURCE!F2314)), "")&amp;
      TEXT(SOURCE!G2314,"??0")&amp;", "&amp; IF(SOURCE!$S$2-3 &gt;= 0, REPT(" ",SOURCE!$S$2-5), "")&amp;
      TEXT(SOURCE!H2314,"????0")&amp;", "&amp; IF(SOURCE!$T$2-3 &gt;= 0, REPT(" ",SOURCE!$T$2-3), "")&amp;
      SOURCE!I2314&amp;", "&amp; IF(SOURCE!$U$2-LEN(SOURCE!I2314) &gt;= 0, REPT(" ",SOURCE!$U$2-LEN(SOURCE!I2314)), "")&amp;
      SOURCE!J2314&amp;      IF(SOURCE!$V$2-LEN(SOURCE!J2314) &gt;= 0, REPT(" ",SOURCE!$V$2-LEN(SOURCE!J2314)), "")&amp;
  ", "&amp; SOURCE!K2314&amp;      IF(SOURCE!$X$2-LEN(SOURCE!K2314) &gt;= 0, REPT(" ",SOURCE!$X$2-LEN(SOURCE!K2314)), "")&amp;
      "},"&amp;IF(SOURCE!L2314&lt;&gt;"",""&amp;SOURCE!L2314,"")
 )
)
)</f>
        <v/>
      </c>
    </row>
    <row r="2502" spans="1:1" hidden="1">
      <c r="A2502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IF(SOURCE!$O$2-LEN(SOURCE!C2315) &gt;= 0, REPT(" ",SOURCE!$O$2-LEN(SOURCE!C2315)), "")&amp;
      SOURCE!D2315&amp;", "&amp; IF(SOURCE!$P$2-LEN(SOURCE!D2315) &gt;= 0, REPT(" ",SOURCE!$P$2-LEN(SOURCE!D2315)), "")&amp;
      SOURCE!E2315&amp;", "&amp; IF(SOURCE!$Q$2-LEN(SOURCE!E2315) &gt;=0, REPT(" ",SOURCE!$Q$2-LEN(SOURCE!E2315)), "")&amp;
      SOURCE!F2315&amp;", "&amp; IF(SOURCE!$R$2-LEN(SOURCE!F2315) &gt;= 0, REPT(" ",SOURCE!$R$2-LEN(SOURCE!F2315)), "")&amp;
      TEXT(SOURCE!G2315,"??0")&amp;", "&amp; IF(SOURCE!$S$2-3 &gt;= 0, REPT(" ",SOURCE!$S$2-5), "")&amp;
      TEXT(SOURCE!H2315,"????0")&amp;", "&amp; IF(SOURCE!$T$2-3 &gt;= 0, REPT(" ",SOURCE!$T$2-3), "")&amp;
      SOURCE!I2315&amp;", "&amp; IF(SOURCE!$U$2-LEN(SOURCE!I2315) &gt;= 0, REPT(" ",SOURCE!$U$2-LEN(SOURCE!I2315)), "")&amp;
      SOURCE!J2315&amp;      IF(SOURCE!$V$2-LEN(SOURCE!J2315) &gt;= 0, REPT(" ",SOURCE!$V$2-LEN(SOURCE!J2315)), "")&amp;
  ", "&amp; SOURCE!K2315&amp;      IF(SOURCE!$X$2-LEN(SOURCE!K2315) &gt;= 0, REPT(" ",SOURCE!$X$2-LEN(SOURCE!K2315)), "")&amp;
      "},"&amp;IF(SOURCE!L2315&lt;&gt;"",""&amp;SOURCE!L2315,"")
 )
)
)</f>
        <v/>
      </c>
    </row>
    <row r="2503" spans="1:1" hidden="1">
      <c r="A2503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IF(SOURCE!$O$2-LEN(SOURCE!C2316) &gt;= 0, REPT(" ",SOURCE!$O$2-LEN(SOURCE!C2316)), "")&amp;
      SOURCE!D2316&amp;", "&amp; IF(SOURCE!$P$2-LEN(SOURCE!D2316) &gt;= 0, REPT(" ",SOURCE!$P$2-LEN(SOURCE!D2316)), "")&amp;
      SOURCE!E2316&amp;", "&amp; IF(SOURCE!$Q$2-LEN(SOURCE!E2316) &gt;=0, REPT(" ",SOURCE!$Q$2-LEN(SOURCE!E2316)), "")&amp;
      SOURCE!F2316&amp;", "&amp; IF(SOURCE!$R$2-LEN(SOURCE!F2316) &gt;= 0, REPT(" ",SOURCE!$R$2-LEN(SOURCE!F2316)), "")&amp;
      TEXT(SOURCE!G2316,"??0")&amp;", "&amp; IF(SOURCE!$S$2-3 &gt;= 0, REPT(" ",SOURCE!$S$2-5), "")&amp;
      TEXT(SOURCE!H2316,"????0")&amp;", "&amp; IF(SOURCE!$T$2-3 &gt;= 0, REPT(" ",SOURCE!$T$2-3), "")&amp;
      SOURCE!I2316&amp;", "&amp; IF(SOURCE!$U$2-LEN(SOURCE!I2316) &gt;= 0, REPT(" ",SOURCE!$U$2-LEN(SOURCE!I2316)), "")&amp;
      SOURCE!J2316&amp;      IF(SOURCE!$V$2-LEN(SOURCE!J2316) &gt;= 0, REPT(" ",SOURCE!$V$2-LEN(SOURCE!J2316)), "")&amp;
  ", "&amp; SOURCE!K2316&amp;      IF(SOURCE!$X$2-LEN(SOURCE!K2316) &gt;= 0, REPT(" ",SOURCE!$X$2-LEN(SOURCE!K2316)), "")&amp;
      "},"&amp;IF(SOURCE!L2316&lt;&gt;"",""&amp;SOURCE!L2316,"")
 )
)
)</f>
        <v/>
      </c>
    </row>
    <row r="2504" spans="1:1" hidden="1">
      <c r="A2504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IF(SOURCE!$O$2-LEN(SOURCE!C2317) &gt;= 0, REPT(" ",SOURCE!$O$2-LEN(SOURCE!C2317)), "")&amp;
      SOURCE!D2317&amp;", "&amp; IF(SOURCE!$P$2-LEN(SOURCE!D2317) &gt;= 0, REPT(" ",SOURCE!$P$2-LEN(SOURCE!D2317)), "")&amp;
      SOURCE!E2317&amp;", "&amp; IF(SOURCE!$Q$2-LEN(SOURCE!E2317) &gt;=0, REPT(" ",SOURCE!$Q$2-LEN(SOURCE!E2317)), "")&amp;
      SOURCE!F2317&amp;", "&amp; IF(SOURCE!$R$2-LEN(SOURCE!F2317) &gt;= 0, REPT(" ",SOURCE!$R$2-LEN(SOURCE!F2317)), "")&amp;
      TEXT(SOURCE!G2317,"??0")&amp;", "&amp; IF(SOURCE!$S$2-3 &gt;= 0, REPT(" ",SOURCE!$S$2-5), "")&amp;
      TEXT(SOURCE!H2317,"????0")&amp;", "&amp; IF(SOURCE!$T$2-3 &gt;= 0, REPT(" ",SOURCE!$T$2-3), "")&amp;
      SOURCE!I2317&amp;", "&amp; IF(SOURCE!$U$2-LEN(SOURCE!I2317) &gt;= 0, REPT(" ",SOURCE!$U$2-LEN(SOURCE!I2317)), "")&amp;
      SOURCE!J2317&amp;      IF(SOURCE!$V$2-LEN(SOURCE!J2317) &gt;= 0, REPT(" ",SOURCE!$V$2-LEN(SOURCE!J2317)), "")&amp;
  ", "&amp; SOURCE!K2317&amp;      IF(SOURCE!$X$2-LEN(SOURCE!K2317) &gt;= 0, REPT(" ",SOURCE!$X$2-LEN(SOURCE!K2317)), "")&amp;
      "},"&amp;IF(SOURCE!L2317&lt;&gt;"",""&amp;SOURCE!L2317,"")
 )
)
)</f>
        <v/>
      </c>
    </row>
    <row r="2505" spans="1:1" hidden="1">
      <c r="A2505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IF(SOURCE!$O$2-LEN(SOURCE!C2318) &gt;= 0, REPT(" ",SOURCE!$O$2-LEN(SOURCE!C2318)), "")&amp;
      SOURCE!D2318&amp;", "&amp; IF(SOURCE!$P$2-LEN(SOURCE!D2318) &gt;= 0, REPT(" ",SOURCE!$P$2-LEN(SOURCE!D2318)), "")&amp;
      SOURCE!E2318&amp;", "&amp; IF(SOURCE!$Q$2-LEN(SOURCE!E2318) &gt;=0, REPT(" ",SOURCE!$Q$2-LEN(SOURCE!E2318)), "")&amp;
      SOURCE!F2318&amp;", "&amp; IF(SOURCE!$R$2-LEN(SOURCE!F2318) &gt;= 0, REPT(" ",SOURCE!$R$2-LEN(SOURCE!F2318)), "")&amp;
      TEXT(SOURCE!G2318,"??0")&amp;", "&amp; IF(SOURCE!$S$2-3 &gt;= 0, REPT(" ",SOURCE!$S$2-5), "")&amp;
      TEXT(SOURCE!H2318,"????0")&amp;", "&amp; IF(SOURCE!$T$2-3 &gt;= 0, REPT(" ",SOURCE!$T$2-3), "")&amp;
      SOURCE!I2318&amp;", "&amp; IF(SOURCE!$U$2-LEN(SOURCE!I2318) &gt;= 0, REPT(" ",SOURCE!$U$2-LEN(SOURCE!I2318)), "")&amp;
      SOURCE!J2318&amp;      IF(SOURCE!$V$2-LEN(SOURCE!J2318) &gt;= 0, REPT(" ",SOURCE!$V$2-LEN(SOURCE!J2318)), "")&amp;
  ", "&amp; SOURCE!K2318&amp;      IF(SOURCE!$X$2-LEN(SOURCE!K2318) &gt;= 0, REPT(" ",SOURCE!$X$2-LEN(SOURCE!K2318)), "")&amp;
      "},"&amp;IF(SOURCE!L2318&lt;&gt;"",""&amp;SOURCE!L2318,"")
 )
)
)</f>
        <v/>
      </c>
    </row>
    <row r="2506" spans="1:1" hidden="1">
      <c r="A2506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IF(SOURCE!$O$2-LEN(SOURCE!C2319) &gt;= 0, REPT(" ",SOURCE!$O$2-LEN(SOURCE!C2319)), "")&amp;
      SOURCE!D2319&amp;", "&amp; IF(SOURCE!$P$2-LEN(SOURCE!D2319) &gt;= 0, REPT(" ",SOURCE!$P$2-LEN(SOURCE!D2319)), "")&amp;
      SOURCE!E2319&amp;", "&amp; IF(SOURCE!$Q$2-LEN(SOURCE!E2319) &gt;=0, REPT(" ",SOURCE!$Q$2-LEN(SOURCE!E2319)), "")&amp;
      SOURCE!F2319&amp;", "&amp; IF(SOURCE!$R$2-LEN(SOURCE!F2319) &gt;= 0, REPT(" ",SOURCE!$R$2-LEN(SOURCE!F2319)), "")&amp;
      TEXT(SOURCE!G2319,"??0")&amp;", "&amp; IF(SOURCE!$S$2-3 &gt;= 0, REPT(" ",SOURCE!$S$2-5), "")&amp;
      TEXT(SOURCE!H2319,"????0")&amp;", "&amp; IF(SOURCE!$T$2-3 &gt;= 0, REPT(" ",SOURCE!$T$2-3), "")&amp;
      SOURCE!I2319&amp;", "&amp; IF(SOURCE!$U$2-LEN(SOURCE!I2319) &gt;= 0, REPT(" ",SOURCE!$U$2-LEN(SOURCE!I2319)), "")&amp;
      SOURCE!J2319&amp;      IF(SOURCE!$V$2-LEN(SOURCE!J2319) &gt;= 0, REPT(" ",SOURCE!$V$2-LEN(SOURCE!J2319)), "")&amp;
  ", "&amp; SOURCE!K2319&amp;      IF(SOURCE!$X$2-LEN(SOURCE!K2319) &gt;= 0, REPT(" ",SOURCE!$X$2-LEN(SOURCE!K2319)), "")&amp;
      "},"&amp;IF(SOURCE!L2319&lt;&gt;"",""&amp;SOURCE!L2319,"")
 )
)
)</f>
        <v/>
      </c>
    </row>
    <row r="2507" spans="1:1" hidden="1">
      <c r="A2507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IF(SOURCE!$O$2-LEN(SOURCE!C2320) &gt;= 0, REPT(" ",SOURCE!$O$2-LEN(SOURCE!C2320)), "")&amp;
      SOURCE!D2320&amp;", "&amp; IF(SOURCE!$P$2-LEN(SOURCE!D2320) &gt;= 0, REPT(" ",SOURCE!$P$2-LEN(SOURCE!D2320)), "")&amp;
      SOURCE!E2320&amp;", "&amp; IF(SOURCE!$Q$2-LEN(SOURCE!E2320) &gt;=0, REPT(" ",SOURCE!$Q$2-LEN(SOURCE!E2320)), "")&amp;
      SOURCE!F2320&amp;", "&amp; IF(SOURCE!$R$2-LEN(SOURCE!F2320) &gt;= 0, REPT(" ",SOURCE!$R$2-LEN(SOURCE!F2320)), "")&amp;
      TEXT(SOURCE!G2320,"??0")&amp;", "&amp; IF(SOURCE!$S$2-3 &gt;= 0, REPT(" ",SOURCE!$S$2-5), "")&amp;
      TEXT(SOURCE!H2320,"????0")&amp;", "&amp; IF(SOURCE!$T$2-3 &gt;= 0, REPT(" ",SOURCE!$T$2-3), "")&amp;
      SOURCE!I2320&amp;", "&amp; IF(SOURCE!$U$2-LEN(SOURCE!I2320) &gt;= 0, REPT(" ",SOURCE!$U$2-LEN(SOURCE!I2320)), "")&amp;
      SOURCE!J2320&amp;      IF(SOURCE!$V$2-LEN(SOURCE!J2320) &gt;= 0, REPT(" ",SOURCE!$V$2-LEN(SOURCE!J2320)), "")&amp;
  ", "&amp; SOURCE!K2320&amp;      IF(SOURCE!$X$2-LEN(SOURCE!K2320) &gt;= 0, REPT(" ",SOURCE!$X$2-LEN(SOURCE!K2320)), "")&amp;
      "},"&amp;IF(SOURCE!L2320&lt;&gt;"",""&amp;SOURCE!L2320,"")
 )
)
)</f>
        <v/>
      </c>
    </row>
    <row r="2508" spans="1:1" hidden="1">
      <c r="A2508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IF(SOURCE!$O$2-LEN(SOURCE!C2321) &gt;= 0, REPT(" ",SOURCE!$O$2-LEN(SOURCE!C2321)), "")&amp;
      SOURCE!D2321&amp;", "&amp; IF(SOURCE!$P$2-LEN(SOURCE!D2321) &gt;= 0, REPT(" ",SOURCE!$P$2-LEN(SOURCE!D2321)), "")&amp;
      SOURCE!E2321&amp;", "&amp; IF(SOURCE!$Q$2-LEN(SOURCE!E2321) &gt;=0, REPT(" ",SOURCE!$Q$2-LEN(SOURCE!E2321)), "")&amp;
      SOURCE!F2321&amp;", "&amp; IF(SOURCE!$R$2-LEN(SOURCE!F2321) &gt;= 0, REPT(" ",SOURCE!$R$2-LEN(SOURCE!F2321)), "")&amp;
      TEXT(SOURCE!G2321,"??0")&amp;", "&amp; IF(SOURCE!$S$2-3 &gt;= 0, REPT(" ",SOURCE!$S$2-5), "")&amp;
      TEXT(SOURCE!H2321,"????0")&amp;", "&amp; IF(SOURCE!$T$2-3 &gt;= 0, REPT(" ",SOURCE!$T$2-3), "")&amp;
      SOURCE!I2321&amp;", "&amp; IF(SOURCE!$U$2-LEN(SOURCE!I2321) &gt;= 0, REPT(" ",SOURCE!$U$2-LEN(SOURCE!I2321)), "")&amp;
      SOURCE!J2321&amp;      IF(SOURCE!$V$2-LEN(SOURCE!J2321) &gt;= 0, REPT(" ",SOURCE!$V$2-LEN(SOURCE!J2321)), "")&amp;
  ", "&amp; SOURCE!K2321&amp;      IF(SOURCE!$X$2-LEN(SOURCE!K2321) &gt;= 0, REPT(" ",SOURCE!$X$2-LEN(SOURCE!K2321)), "")&amp;
      "},"&amp;IF(SOURCE!L2321&lt;&gt;"",""&amp;SOURCE!L2321,"")
 )
)
)</f>
        <v/>
      </c>
    </row>
    <row r="2509" spans="1:1" hidden="1">
      <c r="A2509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IF(SOURCE!$O$2-LEN(SOURCE!C2322) &gt;= 0, REPT(" ",SOURCE!$O$2-LEN(SOURCE!C2322)), "")&amp;
      SOURCE!D2322&amp;", "&amp; IF(SOURCE!$P$2-LEN(SOURCE!D2322) &gt;= 0, REPT(" ",SOURCE!$P$2-LEN(SOURCE!D2322)), "")&amp;
      SOURCE!E2322&amp;", "&amp; IF(SOURCE!$Q$2-LEN(SOURCE!E2322) &gt;=0, REPT(" ",SOURCE!$Q$2-LEN(SOURCE!E2322)), "")&amp;
      SOURCE!F2322&amp;", "&amp; IF(SOURCE!$R$2-LEN(SOURCE!F2322) &gt;= 0, REPT(" ",SOURCE!$R$2-LEN(SOURCE!F2322)), "")&amp;
      TEXT(SOURCE!G2322,"??0")&amp;", "&amp; IF(SOURCE!$S$2-3 &gt;= 0, REPT(" ",SOURCE!$S$2-5), "")&amp;
      TEXT(SOURCE!H2322,"????0")&amp;", "&amp; IF(SOURCE!$T$2-3 &gt;= 0, REPT(" ",SOURCE!$T$2-3), "")&amp;
      SOURCE!I2322&amp;", "&amp; IF(SOURCE!$U$2-LEN(SOURCE!I2322) &gt;= 0, REPT(" ",SOURCE!$U$2-LEN(SOURCE!I2322)), "")&amp;
      SOURCE!J2322&amp;      IF(SOURCE!$V$2-LEN(SOURCE!J2322) &gt;= 0, REPT(" ",SOURCE!$V$2-LEN(SOURCE!J2322)), "")&amp;
  ", "&amp; SOURCE!K2322&amp;      IF(SOURCE!$X$2-LEN(SOURCE!K2322) &gt;= 0, REPT(" ",SOURCE!$X$2-LEN(SOURCE!K2322)), "")&amp;
      "},"&amp;IF(SOURCE!L2322&lt;&gt;"",""&amp;SOURCE!L2322,"")
 )
)
)</f>
        <v/>
      </c>
    </row>
    <row r="2510" spans="1:1" hidden="1">
      <c r="A2510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IF(SOURCE!$O$2-LEN(SOURCE!C2323) &gt;= 0, REPT(" ",SOURCE!$O$2-LEN(SOURCE!C2323)), "")&amp;
      SOURCE!D2323&amp;", "&amp; IF(SOURCE!$P$2-LEN(SOURCE!D2323) &gt;= 0, REPT(" ",SOURCE!$P$2-LEN(SOURCE!D2323)), "")&amp;
      SOURCE!E2323&amp;", "&amp; IF(SOURCE!$Q$2-LEN(SOURCE!E2323) &gt;=0, REPT(" ",SOURCE!$Q$2-LEN(SOURCE!E2323)), "")&amp;
      SOURCE!F2323&amp;", "&amp; IF(SOURCE!$R$2-LEN(SOURCE!F2323) &gt;= 0, REPT(" ",SOURCE!$R$2-LEN(SOURCE!F2323)), "")&amp;
      TEXT(SOURCE!G2323,"??0")&amp;", "&amp; IF(SOURCE!$S$2-3 &gt;= 0, REPT(" ",SOURCE!$S$2-5), "")&amp;
      TEXT(SOURCE!H2323,"????0")&amp;", "&amp; IF(SOURCE!$T$2-3 &gt;= 0, REPT(" ",SOURCE!$T$2-3), "")&amp;
      SOURCE!I2323&amp;", "&amp; IF(SOURCE!$U$2-LEN(SOURCE!I2323) &gt;= 0, REPT(" ",SOURCE!$U$2-LEN(SOURCE!I2323)), "")&amp;
      SOURCE!J2323&amp;      IF(SOURCE!$V$2-LEN(SOURCE!J2323) &gt;= 0, REPT(" ",SOURCE!$V$2-LEN(SOURCE!J2323)), "")&amp;
  ", "&amp; SOURCE!K2323&amp;      IF(SOURCE!$X$2-LEN(SOURCE!K2323) &gt;= 0, REPT(" ",SOURCE!$X$2-LEN(SOURCE!K2323)), "")&amp;
      "},"&amp;IF(SOURCE!L2323&lt;&gt;"",""&amp;SOURCE!L2323,"")
 )
)
)</f>
        <v/>
      </c>
    </row>
    <row r="2511" spans="1:1" hidden="1">
      <c r="A2511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IF(SOURCE!$O$2-LEN(SOURCE!C2324) &gt;= 0, REPT(" ",SOURCE!$O$2-LEN(SOURCE!C2324)), "")&amp;
      SOURCE!D2324&amp;", "&amp; IF(SOURCE!$P$2-LEN(SOURCE!D2324) &gt;= 0, REPT(" ",SOURCE!$P$2-LEN(SOURCE!D2324)), "")&amp;
      SOURCE!E2324&amp;", "&amp; IF(SOURCE!$Q$2-LEN(SOURCE!E2324) &gt;=0, REPT(" ",SOURCE!$Q$2-LEN(SOURCE!E2324)), "")&amp;
      SOURCE!F2324&amp;", "&amp; IF(SOURCE!$R$2-LEN(SOURCE!F2324) &gt;= 0, REPT(" ",SOURCE!$R$2-LEN(SOURCE!F2324)), "")&amp;
      TEXT(SOURCE!G2324,"??0")&amp;", "&amp; IF(SOURCE!$S$2-3 &gt;= 0, REPT(" ",SOURCE!$S$2-5), "")&amp;
      TEXT(SOURCE!H2324,"????0")&amp;", "&amp; IF(SOURCE!$T$2-3 &gt;= 0, REPT(" ",SOURCE!$T$2-3), "")&amp;
      SOURCE!I2324&amp;", "&amp; IF(SOURCE!$U$2-LEN(SOURCE!I2324) &gt;= 0, REPT(" ",SOURCE!$U$2-LEN(SOURCE!I2324)), "")&amp;
      SOURCE!J2324&amp;      IF(SOURCE!$V$2-LEN(SOURCE!J2324) &gt;= 0, REPT(" ",SOURCE!$V$2-LEN(SOURCE!J2324)), "")&amp;
  ", "&amp; SOURCE!K2324&amp;      IF(SOURCE!$X$2-LEN(SOURCE!K2324) &gt;= 0, REPT(" ",SOURCE!$X$2-LEN(SOURCE!K2324)), "")&amp;
      "},"&amp;IF(SOURCE!L2324&lt;&gt;"",""&amp;SOURCE!L2324,"")
 )
)
)</f>
        <v/>
      </c>
    </row>
    <row r="2512" spans="1:1" hidden="1">
      <c r="A2512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IF(SOURCE!$O$2-LEN(SOURCE!C2325) &gt;= 0, REPT(" ",SOURCE!$O$2-LEN(SOURCE!C2325)), "")&amp;
      SOURCE!D2325&amp;", "&amp; IF(SOURCE!$P$2-LEN(SOURCE!D2325) &gt;= 0, REPT(" ",SOURCE!$P$2-LEN(SOURCE!D2325)), "")&amp;
      SOURCE!E2325&amp;", "&amp; IF(SOURCE!$Q$2-LEN(SOURCE!E2325) &gt;=0, REPT(" ",SOURCE!$Q$2-LEN(SOURCE!E2325)), "")&amp;
      SOURCE!F2325&amp;", "&amp; IF(SOURCE!$R$2-LEN(SOURCE!F2325) &gt;= 0, REPT(" ",SOURCE!$R$2-LEN(SOURCE!F2325)), "")&amp;
      TEXT(SOURCE!G2325,"??0")&amp;", "&amp; IF(SOURCE!$S$2-3 &gt;= 0, REPT(" ",SOURCE!$S$2-5), "")&amp;
      TEXT(SOURCE!H2325,"????0")&amp;", "&amp; IF(SOURCE!$T$2-3 &gt;= 0, REPT(" ",SOURCE!$T$2-3), "")&amp;
      SOURCE!I2325&amp;", "&amp; IF(SOURCE!$U$2-LEN(SOURCE!I2325) &gt;= 0, REPT(" ",SOURCE!$U$2-LEN(SOURCE!I2325)), "")&amp;
      SOURCE!J2325&amp;      IF(SOURCE!$V$2-LEN(SOURCE!J2325) &gt;= 0, REPT(" ",SOURCE!$V$2-LEN(SOURCE!J2325)), "")&amp;
  ", "&amp; SOURCE!K2325&amp;      IF(SOURCE!$X$2-LEN(SOURCE!K2325) &gt;= 0, REPT(" ",SOURCE!$X$2-LEN(SOURCE!K2325)), "")&amp;
      "},"&amp;IF(SOURCE!L2325&lt;&gt;"",""&amp;SOURCE!L2325,"")
 )
)
)</f>
        <v/>
      </c>
    </row>
    <row r="2513" spans="1:1" hidden="1">
      <c r="A2513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IF(SOURCE!$O$2-LEN(SOURCE!C2326) &gt;= 0, REPT(" ",SOURCE!$O$2-LEN(SOURCE!C2326)), "")&amp;
      SOURCE!D2326&amp;", "&amp; IF(SOURCE!$P$2-LEN(SOURCE!D2326) &gt;= 0, REPT(" ",SOURCE!$P$2-LEN(SOURCE!D2326)), "")&amp;
      SOURCE!E2326&amp;", "&amp; IF(SOURCE!$Q$2-LEN(SOURCE!E2326) &gt;=0, REPT(" ",SOURCE!$Q$2-LEN(SOURCE!E2326)), "")&amp;
      SOURCE!F2326&amp;", "&amp; IF(SOURCE!$R$2-LEN(SOURCE!F2326) &gt;= 0, REPT(" ",SOURCE!$R$2-LEN(SOURCE!F2326)), "")&amp;
      TEXT(SOURCE!G2326,"??0")&amp;", "&amp; IF(SOURCE!$S$2-3 &gt;= 0, REPT(" ",SOURCE!$S$2-5), "")&amp;
      TEXT(SOURCE!H2326,"????0")&amp;", "&amp; IF(SOURCE!$T$2-3 &gt;= 0, REPT(" ",SOURCE!$T$2-3), "")&amp;
      SOURCE!I2326&amp;", "&amp; IF(SOURCE!$U$2-LEN(SOURCE!I2326) &gt;= 0, REPT(" ",SOURCE!$U$2-LEN(SOURCE!I2326)), "")&amp;
      SOURCE!J2326&amp;      IF(SOURCE!$V$2-LEN(SOURCE!J2326) &gt;= 0, REPT(" ",SOURCE!$V$2-LEN(SOURCE!J2326)), "")&amp;
  ", "&amp; SOURCE!K2326&amp;      IF(SOURCE!$X$2-LEN(SOURCE!K2326) &gt;= 0, REPT(" ",SOURCE!$X$2-LEN(SOURCE!K2326)), "")&amp;
      "},"&amp;IF(SOURCE!L2326&lt;&gt;"",""&amp;SOURCE!L2326,"")
 )
)
)</f>
        <v/>
      </c>
    </row>
    <row r="2514" spans="1:1" hidden="1">
      <c r="A2514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IF(SOURCE!$O$2-LEN(SOURCE!C2327) &gt;= 0, REPT(" ",SOURCE!$O$2-LEN(SOURCE!C2327)), "")&amp;
      SOURCE!D2327&amp;", "&amp; IF(SOURCE!$P$2-LEN(SOURCE!D2327) &gt;= 0, REPT(" ",SOURCE!$P$2-LEN(SOURCE!D2327)), "")&amp;
      SOURCE!E2327&amp;", "&amp; IF(SOURCE!$Q$2-LEN(SOURCE!E2327) &gt;=0, REPT(" ",SOURCE!$Q$2-LEN(SOURCE!E2327)), "")&amp;
      SOURCE!F2327&amp;", "&amp; IF(SOURCE!$R$2-LEN(SOURCE!F2327) &gt;= 0, REPT(" ",SOURCE!$R$2-LEN(SOURCE!F2327)), "")&amp;
      TEXT(SOURCE!G2327,"??0")&amp;", "&amp; IF(SOURCE!$S$2-3 &gt;= 0, REPT(" ",SOURCE!$S$2-5), "")&amp;
      TEXT(SOURCE!H2327,"????0")&amp;", "&amp; IF(SOURCE!$T$2-3 &gt;= 0, REPT(" ",SOURCE!$T$2-3), "")&amp;
      SOURCE!I2327&amp;", "&amp; IF(SOURCE!$U$2-LEN(SOURCE!I2327) &gt;= 0, REPT(" ",SOURCE!$U$2-LEN(SOURCE!I2327)), "")&amp;
      SOURCE!J2327&amp;      IF(SOURCE!$V$2-LEN(SOURCE!J2327) &gt;= 0, REPT(" ",SOURCE!$V$2-LEN(SOURCE!J2327)), "")&amp;
  ", "&amp; SOURCE!K2327&amp;      IF(SOURCE!$X$2-LEN(SOURCE!K2327) &gt;= 0, REPT(" ",SOURCE!$X$2-LEN(SOURCE!K2327)), "")&amp;
      "},"&amp;IF(SOURCE!L2327&lt;&gt;"",""&amp;SOURCE!L2327,"")
 )
)
)</f>
        <v/>
      </c>
    </row>
    <row r="2515" spans="1:1" hidden="1">
      <c r="A2515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IF(SOURCE!$O$2-LEN(SOURCE!C2328) &gt;= 0, REPT(" ",SOURCE!$O$2-LEN(SOURCE!C2328)), "")&amp;
      SOURCE!D2328&amp;", "&amp; IF(SOURCE!$P$2-LEN(SOURCE!D2328) &gt;= 0, REPT(" ",SOURCE!$P$2-LEN(SOURCE!D2328)), "")&amp;
      SOURCE!E2328&amp;", "&amp; IF(SOURCE!$Q$2-LEN(SOURCE!E2328) &gt;=0, REPT(" ",SOURCE!$Q$2-LEN(SOURCE!E2328)), "")&amp;
      SOURCE!F2328&amp;", "&amp; IF(SOURCE!$R$2-LEN(SOURCE!F2328) &gt;= 0, REPT(" ",SOURCE!$R$2-LEN(SOURCE!F2328)), "")&amp;
      TEXT(SOURCE!G2328,"??0")&amp;", "&amp; IF(SOURCE!$S$2-3 &gt;= 0, REPT(" ",SOURCE!$S$2-5), "")&amp;
      TEXT(SOURCE!H2328,"????0")&amp;", "&amp; IF(SOURCE!$T$2-3 &gt;= 0, REPT(" ",SOURCE!$T$2-3), "")&amp;
      SOURCE!I2328&amp;", "&amp; IF(SOURCE!$U$2-LEN(SOURCE!I2328) &gt;= 0, REPT(" ",SOURCE!$U$2-LEN(SOURCE!I2328)), "")&amp;
      SOURCE!J2328&amp;      IF(SOURCE!$V$2-LEN(SOURCE!J2328) &gt;= 0, REPT(" ",SOURCE!$V$2-LEN(SOURCE!J2328)), "")&amp;
  ", "&amp; SOURCE!K2328&amp;      IF(SOURCE!$X$2-LEN(SOURCE!K2328) &gt;= 0, REPT(" ",SOURCE!$X$2-LEN(SOURCE!K2328)), "")&amp;
      "},"&amp;IF(SOURCE!L2328&lt;&gt;"",""&amp;SOURCE!L2328,"")
 )
)
)</f>
        <v/>
      </c>
    </row>
    <row r="2516" spans="1:1" hidden="1">
      <c r="A2516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IF(SOURCE!$O$2-LEN(SOURCE!C2329) &gt;= 0, REPT(" ",SOURCE!$O$2-LEN(SOURCE!C2329)), "")&amp;
      SOURCE!D2329&amp;", "&amp; IF(SOURCE!$P$2-LEN(SOURCE!D2329) &gt;= 0, REPT(" ",SOURCE!$P$2-LEN(SOURCE!D2329)), "")&amp;
      SOURCE!E2329&amp;", "&amp; IF(SOURCE!$Q$2-LEN(SOURCE!E2329) &gt;=0, REPT(" ",SOURCE!$Q$2-LEN(SOURCE!E2329)), "")&amp;
      SOURCE!F2329&amp;", "&amp; IF(SOURCE!$R$2-LEN(SOURCE!F2329) &gt;= 0, REPT(" ",SOURCE!$R$2-LEN(SOURCE!F2329)), "")&amp;
      TEXT(SOURCE!G2329,"??0")&amp;", "&amp; IF(SOURCE!$S$2-3 &gt;= 0, REPT(" ",SOURCE!$S$2-5), "")&amp;
      TEXT(SOURCE!H2329,"????0")&amp;", "&amp; IF(SOURCE!$T$2-3 &gt;= 0, REPT(" ",SOURCE!$T$2-3), "")&amp;
      SOURCE!I2329&amp;", "&amp; IF(SOURCE!$U$2-LEN(SOURCE!I2329) &gt;= 0, REPT(" ",SOURCE!$U$2-LEN(SOURCE!I2329)), "")&amp;
      SOURCE!J2329&amp;      IF(SOURCE!$V$2-LEN(SOURCE!J2329) &gt;= 0, REPT(" ",SOURCE!$V$2-LEN(SOURCE!J2329)), "")&amp;
  ", "&amp; SOURCE!K2329&amp;      IF(SOURCE!$X$2-LEN(SOURCE!K2329) &gt;= 0, REPT(" ",SOURCE!$X$2-LEN(SOURCE!K2329)), "")&amp;
      "},"&amp;IF(SOURCE!L2329&lt;&gt;"",""&amp;SOURCE!L2329,"")
 )
)
)</f>
        <v/>
      </c>
    </row>
    <row r="2517" spans="1:1" hidden="1">
      <c r="A2517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IF(SOURCE!$O$2-LEN(SOURCE!C2330) &gt;= 0, REPT(" ",SOURCE!$O$2-LEN(SOURCE!C2330)), "")&amp;
      SOURCE!D2330&amp;", "&amp; IF(SOURCE!$P$2-LEN(SOURCE!D2330) &gt;= 0, REPT(" ",SOURCE!$P$2-LEN(SOURCE!D2330)), "")&amp;
      SOURCE!E2330&amp;", "&amp; IF(SOURCE!$Q$2-LEN(SOURCE!E2330) &gt;=0, REPT(" ",SOURCE!$Q$2-LEN(SOURCE!E2330)), "")&amp;
      SOURCE!F2330&amp;", "&amp; IF(SOURCE!$R$2-LEN(SOURCE!F2330) &gt;= 0, REPT(" ",SOURCE!$R$2-LEN(SOURCE!F2330)), "")&amp;
      TEXT(SOURCE!G2330,"??0")&amp;", "&amp; IF(SOURCE!$S$2-3 &gt;= 0, REPT(" ",SOURCE!$S$2-5), "")&amp;
      TEXT(SOURCE!H2330,"????0")&amp;", "&amp; IF(SOURCE!$T$2-3 &gt;= 0, REPT(" ",SOURCE!$T$2-3), "")&amp;
      SOURCE!I2330&amp;", "&amp; IF(SOURCE!$U$2-LEN(SOURCE!I2330) &gt;= 0, REPT(" ",SOURCE!$U$2-LEN(SOURCE!I2330)), "")&amp;
      SOURCE!J2330&amp;      IF(SOURCE!$V$2-LEN(SOURCE!J2330) &gt;= 0, REPT(" ",SOURCE!$V$2-LEN(SOURCE!J2330)), "")&amp;
  ", "&amp; SOURCE!K2330&amp;      IF(SOURCE!$X$2-LEN(SOURCE!K2330) &gt;= 0, REPT(" ",SOURCE!$X$2-LEN(SOURCE!K2330)), "")&amp;
      "},"&amp;IF(SOURCE!L2330&lt;&gt;"",""&amp;SOURCE!L2330,"")
 )
)
)</f>
        <v/>
      </c>
    </row>
    <row r="2518" spans="1:1" hidden="1">
      <c r="A2518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IF(SOURCE!$O$2-LEN(SOURCE!C2331) &gt;= 0, REPT(" ",SOURCE!$O$2-LEN(SOURCE!C2331)), "")&amp;
      SOURCE!D2331&amp;", "&amp; IF(SOURCE!$P$2-LEN(SOURCE!D2331) &gt;= 0, REPT(" ",SOURCE!$P$2-LEN(SOURCE!D2331)), "")&amp;
      SOURCE!E2331&amp;", "&amp; IF(SOURCE!$Q$2-LEN(SOURCE!E2331) &gt;=0, REPT(" ",SOURCE!$Q$2-LEN(SOURCE!E2331)), "")&amp;
      SOURCE!F2331&amp;", "&amp; IF(SOURCE!$R$2-LEN(SOURCE!F2331) &gt;= 0, REPT(" ",SOURCE!$R$2-LEN(SOURCE!F2331)), "")&amp;
      TEXT(SOURCE!G2331,"??0")&amp;", "&amp; IF(SOURCE!$S$2-3 &gt;= 0, REPT(" ",SOURCE!$S$2-5), "")&amp;
      TEXT(SOURCE!H2331,"????0")&amp;", "&amp; IF(SOURCE!$T$2-3 &gt;= 0, REPT(" ",SOURCE!$T$2-3), "")&amp;
      SOURCE!I2331&amp;", "&amp; IF(SOURCE!$U$2-LEN(SOURCE!I2331) &gt;= 0, REPT(" ",SOURCE!$U$2-LEN(SOURCE!I2331)), "")&amp;
      SOURCE!J2331&amp;      IF(SOURCE!$V$2-LEN(SOURCE!J2331) &gt;= 0, REPT(" ",SOURCE!$V$2-LEN(SOURCE!J2331)), "")&amp;
  ", "&amp; SOURCE!K2331&amp;      IF(SOURCE!$X$2-LEN(SOURCE!K2331) &gt;= 0, REPT(" ",SOURCE!$X$2-LEN(SOURCE!K2331)), "")&amp;
      "},"&amp;IF(SOURCE!L2331&lt;&gt;"",""&amp;SOURCE!L2331,"")
 )
)
)</f>
        <v/>
      </c>
    </row>
    <row r="2519" spans="1:1" hidden="1">
      <c r="A2519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IF(SOURCE!$O$2-LEN(SOURCE!C2332) &gt;= 0, REPT(" ",SOURCE!$O$2-LEN(SOURCE!C2332)), "")&amp;
      SOURCE!D2332&amp;", "&amp; IF(SOURCE!$P$2-LEN(SOURCE!D2332) &gt;= 0, REPT(" ",SOURCE!$P$2-LEN(SOURCE!D2332)), "")&amp;
      SOURCE!E2332&amp;", "&amp; IF(SOURCE!$Q$2-LEN(SOURCE!E2332) &gt;=0, REPT(" ",SOURCE!$Q$2-LEN(SOURCE!E2332)), "")&amp;
      SOURCE!F2332&amp;", "&amp; IF(SOURCE!$R$2-LEN(SOURCE!F2332) &gt;= 0, REPT(" ",SOURCE!$R$2-LEN(SOURCE!F2332)), "")&amp;
      TEXT(SOURCE!G2332,"??0")&amp;", "&amp; IF(SOURCE!$S$2-3 &gt;= 0, REPT(" ",SOURCE!$S$2-5), "")&amp;
      TEXT(SOURCE!H2332,"????0")&amp;", "&amp; IF(SOURCE!$T$2-3 &gt;= 0, REPT(" ",SOURCE!$T$2-3), "")&amp;
      SOURCE!I2332&amp;", "&amp; IF(SOURCE!$U$2-LEN(SOURCE!I2332) &gt;= 0, REPT(" ",SOURCE!$U$2-LEN(SOURCE!I2332)), "")&amp;
      SOURCE!J2332&amp;      IF(SOURCE!$V$2-LEN(SOURCE!J2332) &gt;= 0, REPT(" ",SOURCE!$V$2-LEN(SOURCE!J2332)), "")&amp;
  ", "&amp; SOURCE!K2332&amp;      IF(SOURCE!$X$2-LEN(SOURCE!K2332) &gt;= 0, REPT(" ",SOURCE!$X$2-LEN(SOURCE!K2332)), "")&amp;
      "},"&amp;IF(SOURCE!L2332&lt;&gt;"",""&amp;SOURCE!L2332,"")
 )
)
)</f>
        <v/>
      </c>
    </row>
    <row r="2520" spans="1:1" hidden="1">
      <c r="A2520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IF(SOURCE!$O$2-LEN(SOURCE!C2333) &gt;= 0, REPT(" ",SOURCE!$O$2-LEN(SOURCE!C2333)), "")&amp;
      SOURCE!D2333&amp;", "&amp; IF(SOURCE!$P$2-LEN(SOURCE!D2333) &gt;= 0, REPT(" ",SOURCE!$P$2-LEN(SOURCE!D2333)), "")&amp;
      SOURCE!E2333&amp;", "&amp; IF(SOURCE!$Q$2-LEN(SOURCE!E2333) &gt;=0, REPT(" ",SOURCE!$Q$2-LEN(SOURCE!E2333)), "")&amp;
      SOURCE!F2333&amp;", "&amp; IF(SOURCE!$R$2-LEN(SOURCE!F2333) &gt;= 0, REPT(" ",SOURCE!$R$2-LEN(SOURCE!F2333)), "")&amp;
      TEXT(SOURCE!G2333,"??0")&amp;", "&amp; IF(SOURCE!$S$2-3 &gt;= 0, REPT(" ",SOURCE!$S$2-5), "")&amp;
      TEXT(SOURCE!H2333,"????0")&amp;", "&amp; IF(SOURCE!$T$2-3 &gt;= 0, REPT(" ",SOURCE!$T$2-3), "")&amp;
      SOURCE!I2333&amp;", "&amp; IF(SOURCE!$U$2-LEN(SOURCE!I2333) &gt;= 0, REPT(" ",SOURCE!$U$2-LEN(SOURCE!I2333)), "")&amp;
      SOURCE!J2333&amp;      IF(SOURCE!$V$2-LEN(SOURCE!J2333) &gt;= 0, REPT(" ",SOURCE!$V$2-LEN(SOURCE!J2333)), "")&amp;
  ", "&amp; SOURCE!K2333&amp;      IF(SOURCE!$X$2-LEN(SOURCE!K2333) &gt;= 0, REPT(" ",SOURCE!$X$2-LEN(SOURCE!K2333)), "")&amp;
      "},"&amp;IF(SOURCE!L2333&lt;&gt;"",""&amp;SOURCE!L2333,"")
 )
)
)</f>
        <v/>
      </c>
    </row>
    <row r="2521" spans="1:1" hidden="1">
      <c r="A2521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IF(SOURCE!$O$2-LEN(SOURCE!C2334) &gt;= 0, REPT(" ",SOURCE!$O$2-LEN(SOURCE!C2334)), "")&amp;
      SOURCE!D2334&amp;", "&amp; IF(SOURCE!$P$2-LEN(SOURCE!D2334) &gt;= 0, REPT(" ",SOURCE!$P$2-LEN(SOURCE!D2334)), "")&amp;
      SOURCE!E2334&amp;", "&amp; IF(SOURCE!$Q$2-LEN(SOURCE!E2334) &gt;=0, REPT(" ",SOURCE!$Q$2-LEN(SOURCE!E2334)), "")&amp;
      SOURCE!F2334&amp;", "&amp; IF(SOURCE!$R$2-LEN(SOURCE!F2334) &gt;= 0, REPT(" ",SOURCE!$R$2-LEN(SOURCE!F2334)), "")&amp;
      TEXT(SOURCE!G2334,"??0")&amp;", "&amp; IF(SOURCE!$S$2-3 &gt;= 0, REPT(" ",SOURCE!$S$2-5), "")&amp;
      TEXT(SOURCE!H2334,"????0")&amp;", "&amp; IF(SOURCE!$T$2-3 &gt;= 0, REPT(" ",SOURCE!$T$2-3), "")&amp;
      SOURCE!I2334&amp;", "&amp; IF(SOURCE!$U$2-LEN(SOURCE!I2334) &gt;= 0, REPT(" ",SOURCE!$U$2-LEN(SOURCE!I2334)), "")&amp;
      SOURCE!J2334&amp;      IF(SOURCE!$V$2-LEN(SOURCE!J2334) &gt;= 0, REPT(" ",SOURCE!$V$2-LEN(SOURCE!J2334)), "")&amp;
  ", "&amp; SOURCE!K2334&amp;      IF(SOURCE!$X$2-LEN(SOURCE!K2334) &gt;= 0, REPT(" ",SOURCE!$X$2-LEN(SOURCE!K2334)), "")&amp;
      "},"&amp;IF(SOURCE!L2334&lt;&gt;"",""&amp;SOURCE!L2334,"")
 )
)
)</f>
        <v/>
      </c>
    </row>
    <row r="2522" spans="1:1" hidden="1">
      <c r="A2522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IF(SOURCE!$O$2-LEN(SOURCE!C2335) &gt;= 0, REPT(" ",SOURCE!$O$2-LEN(SOURCE!C2335)), "")&amp;
      SOURCE!D2335&amp;", "&amp; IF(SOURCE!$P$2-LEN(SOURCE!D2335) &gt;= 0, REPT(" ",SOURCE!$P$2-LEN(SOURCE!D2335)), "")&amp;
      SOURCE!E2335&amp;", "&amp; IF(SOURCE!$Q$2-LEN(SOURCE!E2335) &gt;=0, REPT(" ",SOURCE!$Q$2-LEN(SOURCE!E2335)), "")&amp;
      SOURCE!F2335&amp;", "&amp; IF(SOURCE!$R$2-LEN(SOURCE!F2335) &gt;= 0, REPT(" ",SOURCE!$R$2-LEN(SOURCE!F2335)), "")&amp;
      TEXT(SOURCE!G2335,"??0")&amp;", "&amp; IF(SOURCE!$S$2-3 &gt;= 0, REPT(" ",SOURCE!$S$2-5), "")&amp;
      TEXT(SOURCE!H2335,"????0")&amp;", "&amp; IF(SOURCE!$T$2-3 &gt;= 0, REPT(" ",SOURCE!$T$2-3), "")&amp;
      SOURCE!I2335&amp;", "&amp; IF(SOURCE!$U$2-LEN(SOURCE!I2335) &gt;= 0, REPT(" ",SOURCE!$U$2-LEN(SOURCE!I2335)), "")&amp;
      SOURCE!J2335&amp;      IF(SOURCE!$V$2-LEN(SOURCE!J2335) &gt;= 0, REPT(" ",SOURCE!$V$2-LEN(SOURCE!J2335)), "")&amp;
  ", "&amp; SOURCE!K2335&amp;      IF(SOURCE!$X$2-LEN(SOURCE!K2335) &gt;= 0, REPT(" ",SOURCE!$X$2-LEN(SOURCE!K2335)), "")&amp;
      "},"&amp;IF(SOURCE!L2335&lt;&gt;"",""&amp;SOURCE!L2335,"")
 )
)
)</f>
        <v/>
      </c>
    </row>
    <row r="2523" spans="1:1" hidden="1">
      <c r="A2523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IF(SOURCE!$O$2-LEN(SOURCE!C2336) &gt;= 0, REPT(" ",SOURCE!$O$2-LEN(SOURCE!C2336)), "")&amp;
      SOURCE!D2336&amp;", "&amp; IF(SOURCE!$P$2-LEN(SOURCE!D2336) &gt;= 0, REPT(" ",SOURCE!$P$2-LEN(SOURCE!D2336)), "")&amp;
      SOURCE!E2336&amp;", "&amp; IF(SOURCE!$Q$2-LEN(SOURCE!E2336) &gt;=0, REPT(" ",SOURCE!$Q$2-LEN(SOURCE!E2336)), "")&amp;
      SOURCE!F2336&amp;", "&amp; IF(SOURCE!$R$2-LEN(SOURCE!F2336) &gt;= 0, REPT(" ",SOURCE!$R$2-LEN(SOURCE!F2336)), "")&amp;
      TEXT(SOURCE!G2336,"??0")&amp;", "&amp; IF(SOURCE!$S$2-3 &gt;= 0, REPT(" ",SOURCE!$S$2-5), "")&amp;
      TEXT(SOURCE!H2336,"????0")&amp;", "&amp; IF(SOURCE!$T$2-3 &gt;= 0, REPT(" ",SOURCE!$T$2-3), "")&amp;
      SOURCE!I2336&amp;", "&amp; IF(SOURCE!$U$2-LEN(SOURCE!I2336) &gt;= 0, REPT(" ",SOURCE!$U$2-LEN(SOURCE!I2336)), "")&amp;
      SOURCE!J2336&amp;      IF(SOURCE!$V$2-LEN(SOURCE!J2336) &gt;= 0, REPT(" ",SOURCE!$V$2-LEN(SOURCE!J2336)), "")&amp;
  ", "&amp; SOURCE!K2336&amp;      IF(SOURCE!$X$2-LEN(SOURCE!K2336) &gt;= 0, REPT(" ",SOURCE!$X$2-LEN(SOURCE!K2336)), "")&amp;
      "},"&amp;IF(SOURCE!L2336&lt;&gt;"",""&amp;SOURCE!L2336,"")
 )
)
)</f>
        <v/>
      </c>
    </row>
    <row r="2524" spans="1:1" hidden="1">
      <c r="A2524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IF(SOURCE!$O$2-LEN(SOURCE!C2337) &gt;= 0, REPT(" ",SOURCE!$O$2-LEN(SOURCE!C2337)), "")&amp;
      SOURCE!D2337&amp;", "&amp; IF(SOURCE!$P$2-LEN(SOURCE!D2337) &gt;= 0, REPT(" ",SOURCE!$P$2-LEN(SOURCE!D2337)), "")&amp;
      SOURCE!E2337&amp;", "&amp; IF(SOURCE!$Q$2-LEN(SOURCE!E2337) &gt;=0, REPT(" ",SOURCE!$Q$2-LEN(SOURCE!E2337)), "")&amp;
      SOURCE!F2337&amp;", "&amp; IF(SOURCE!$R$2-LEN(SOURCE!F2337) &gt;= 0, REPT(" ",SOURCE!$R$2-LEN(SOURCE!F2337)), "")&amp;
      TEXT(SOURCE!G2337,"??0")&amp;", "&amp; IF(SOURCE!$S$2-3 &gt;= 0, REPT(" ",SOURCE!$S$2-5), "")&amp;
      TEXT(SOURCE!H2337,"????0")&amp;", "&amp; IF(SOURCE!$T$2-3 &gt;= 0, REPT(" ",SOURCE!$T$2-3), "")&amp;
      SOURCE!I2337&amp;", "&amp; IF(SOURCE!$U$2-LEN(SOURCE!I2337) &gt;= 0, REPT(" ",SOURCE!$U$2-LEN(SOURCE!I2337)), "")&amp;
      SOURCE!J2337&amp;      IF(SOURCE!$V$2-LEN(SOURCE!J2337) &gt;= 0, REPT(" ",SOURCE!$V$2-LEN(SOURCE!J2337)), "")&amp;
  ", "&amp; SOURCE!K2337&amp;      IF(SOURCE!$X$2-LEN(SOURCE!K2337) &gt;= 0, REPT(" ",SOURCE!$X$2-LEN(SOURCE!K2337)), "")&amp;
      "},"&amp;IF(SOURCE!L2337&lt;&gt;"",""&amp;SOURCE!L2337,"")
 )
)
)</f>
        <v/>
      </c>
    </row>
    <row r="2525" spans="1:1" hidden="1">
      <c r="A2525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IF(SOURCE!$O$2-LEN(SOURCE!C2338) &gt;= 0, REPT(" ",SOURCE!$O$2-LEN(SOURCE!C2338)), "")&amp;
      SOURCE!D2338&amp;", "&amp; IF(SOURCE!$P$2-LEN(SOURCE!D2338) &gt;= 0, REPT(" ",SOURCE!$P$2-LEN(SOURCE!D2338)), "")&amp;
      SOURCE!E2338&amp;", "&amp; IF(SOURCE!$Q$2-LEN(SOURCE!E2338) &gt;=0, REPT(" ",SOURCE!$Q$2-LEN(SOURCE!E2338)), "")&amp;
      SOURCE!F2338&amp;", "&amp; IF(SOURCE!$R$2-LEN(SOURCE!F2338) &gt;= 0, REPT(" ",SOURCE!$R$2-LEN(SOURCE!F2338)), "")&amp;
      TEXT(SOURCE!G2338,"??0")&amp;", "&amp; IF(SOURCE!$S$2-3 &gt;= 0, REPT(" ",SOURCE!$S$2-5), "")&amp;
      TEXT(SOURCE!H2338,"????0")&amp;", "&amp; IF(SOURCE!$T$2-3 &gt;= 0, REPT(" ",SOURCE!$T$2-3), "")&amp;
      SOURCE!I2338&amp;", "&amp; IF(SOURCE!$U$2-LEN(SOURCE!I2338) &gt;= 0, REPT(" ",SOURCE!$U$2-LEN(SOURCE!I2338)), "")&amp;
      SOURCE!J2338&amp;      IF(SOURCE!$V$2-LEN(SOURCE!J2338) &gt;= 0, REPT(" ",SOURCE!$V$2-LEN(SOURCE!J2338)), "")&amp;
  ", "&amp; SOURCE!K2338&amp;      IF(SOURCE!$X$2-LEN(SOURCE!K2338) &gt;= 0, REPT(" ",SOURCE!$X$2-LEN(SOURCE!K2338)), "")&amp;
      "},"&amp;IF(SOURCE!L2338&lt;&gt;"",""&amp;SOURCE!L2338,"")
 )
)
)</f>
        <v/>
      </c>
    </row>
    <row r="2526" spans="1:1" hidden="1">
      <c r="A2526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IF(SOURCE!$O$2-LEN(SOURCE!C2339) &gt;= 0, REPT(" ",SOURCE!$O$2-LEN(SOURCE!C2339)), "")&amp;
      SOURCE!D2339&amp;", "&amp; IF(SOURCE!$P$2-LEN(SOURCE!D2339) &gt;= 0, REPT(" ",SOURCE!$P$2-LEN(SOURCE!D2339)), "")&amp;
      SOURCE!E2339&amp;", "&amp; IF(SOURCE!$Q$2-LEN(SOURCE!E2339) &gt;=0, REPT(" ",SOURCE!$Q$2-LEN(SOURCE!E2339)), "")&amp;
      SOURCE!F2339&amp;", "&amp; IF(SOURCE!$R$2-LEN(SOURCE!F2339) &gt;= 0, REPT(" ",SOURCE!$R$2-LEN(SOURCE!F2339)), "")&amp;
      TEXT(SOURCE!G2339,"??0")&amp;", "&amp; IF(SOURCE!$S$2-3 &gt;= 0, REPT(" ",SOURCE!$S$2-5), "")&amp;
      TEXT(SOURCE!H2339,"????0")&amp;", "&amp; IF(SOURCE!$T$2-3 &gt;= 0, REPT(" ",SOURCE!$T$2-3), "")&amp;
      SOURCE!I2339&amp;", "&amp; IF(SOURCE!$U$2-LEN(SOURCE!I2339) &gt;= 0, REPT(" ",SOURCE!$U$2-LEN(SOURCE!I2339)), "")&amp;
      SOURCE!J2339&amp;      IF(SOURCE!$V$2-LEN(SOURCE!J2339) &gt;= 0, REPT(" ",SOURCE!$V$2-LEN(SOURCE!J2339)), "")&amp;
  ", "&amp; SOURCE!K2339&amp;      IF(SOURCE!$X$2-LEN(SOURCE!K2339) &gt;= 0, REPT(" ",SOURCE!$X$2-LEN(SOURCE!K2339)), "")&amp;
      "},"&amp;IF(SOURCE!L2339&lt;&gt;"",""&amp;SOURCE!L2339,"")
 )
)
)</f>
        <v/>
      </c>
    </row>
    <row r="2527" spans="1:1" hidden="1">
      <c r="A2527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IF(SOURCE!$O$2-LEN(SOURCE!C2340) &gt;= 0, REPT(" ",SOURCE!$O$2-LEN(SOURCE!C2340)), "")&amp;
      SOURCE!D2340&amp;", "&amp; IF(SOURCE!$P$2-LEN(SOURCE!D2340) &gt;= 0, REPT(" ",SOURCE!$P$2-LEN(SOURCE!D2340)), "")&amp;
      SOURCE!E2340&amp;", "&amp; IF(SOURCE!$Q$2-LEN(SOURCE!E2340) &gt;=0, REPT(" ",SOURCE!$Q$2-LEN(SOURCE!E2340)), "")&amp;
      SOURCE!F2340&amp;", "&amp; IF(SOURCE!$R$2-LEN(SOURCE!F2340) &gt;= 0, REPT(" ",SOURCE!$R$2-LEN(SOURCE!F2340)), "")&amp;
      TEXT(SOURCE!G2340,"??0")&amp;", "&amp; IF(SOURCE!$S$2-3 &gt;= 0, REPT(" ",SOURCE!$S$2-5), "")&amp;
      TEXT(SOURCE!H2340,"????0")&amp;", "&amp; IF(SOURCE!$T$2-3 &gt;= 0, REPT(" ",SOURCE!$T$2-3), "")&amp;
      SOURCE!I2340&amp;", "&amp; IF(SOURCE!$U$2-LEN(SOURCE!I2340) &gt;= 0, REPT(" ",SOURCE!$U$2-LEN(SOURCE!I2340)), "")&amp;
      SOURCE!J2340&amp;      IF(SOURCE!$V$2-LEN(SOURCE!J2340) &gt;= 0, REPT(" ",SOURCE!$V$2-LEN(SOURCE!J2340)), "")&amp;
  ", "&amp; SOURCE!K2340&amp;      IF(SOURCE!$X$2-LEN(SOURCE!K2340) &gt;= 0, REPT(" ",SOURCE!$X$2-LEN(SOURCE!K2340)), "")&amp;
      "},"&amp;IF(SOURCE!L2340&lt;&gt;"",""&amp;SOURCE!L2340,"")
 )
)
)</f>
        <v/>
      </c>
    </row>
    <row r="2528" spans="1:1" hidden="1">
      <c r="A2528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IF(SOURCE!$O$2-LEN(SOURCE!C2341) &gt;= 0, REPT(" ",SOURCE!$O$2-LEN(SOURCE!C2341)), "")&amp;
      SOURCE!D2341&amp;", "&amp; IF(SOURCE!$P$2-LEN(SOURCE!D2341) &gt;= 0, REPT(" ",SOURCE!$P$2-LEN(SOURCE!D2341)), "")&amp;
      SOURCE!E2341&amp;", "&amp; IF(SOURCE!$Q$2-LEN(SOURCE!E2341) &gt;=0, REPT(" ",SOURCE!$Q$2-LEN(SOURCE!E2341)), "")&amp;
      SOURCE!F2341&amp;", "&amp; IF(SOURCE!$R$2-LEN(SOURCE!F2341) &gt;= 0, REPT(" ",SOURCE!$R$2-LEN(SOURCE!F2341)), "")&amp;
      TEXT(SOURCE!G2341,"??0")&amp;", "&amp; IF(SOURCE!$S$2-3 &gt;= 0, REPT(" ",SOURCE!$S$2-5), "")&amp;
      TEXT(SOURCE!H2341,"????0")&amp;", "&amp; IF(SOURCE!$T$2-3 &gt;= 0, REPT(" ",SOURCE!$T$2-3), "")&amp;
      SOURCE!I2341&amp;", "&amp; IF(SOURCE!$U$2-LEN(SOURCE!I2341) &gt;= 0, REPT(" ",SOURCE!$U$2-LEN(SOURCE!I2341)), "")&amp;
      SOURCE!J2341&amp;      IF(SOURCE!$V$2-LEN(SOURCE!J2341) &gt;= 0, REPT(" ",SOURCE!$V$2-LEN(SOURCE!J2341)), "")&amp;
  ", "&amp; SOURCE!K2341&amp;      IF(SOURCE!$X$2-LEN(SOURCE!K2341) &gt;= 0, REPT(" ",SOURCE!$X$2-LEN(SOURCE!K2341)), "")&amp;
      "},"&amp;IF(SOURCE!L2341&lt;&gt;"",""&amp;SOURCE!L2341,"")
 )
)
)</f>
        <v/>
      </c>
    </row>
    <row r="2529" spans="1:1" hidden="1">
      <c r="A2529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IF(SOURCE!$O$2-LEN(SOURCE!C2342) &gt;= 0, REPT(" ",SOURCE!$O$2-LEN(SOURCE!C2342)), "")&amp;
      SOURCE!D2342&amp;", "&amp; IF(SOURCE!$P$2-LEN(SOURCE!D2342) &gt;= 0, REPT(" ",SOURCE!$P$2-LEN(SOURCE!D2342)), "")&amp;
      SOURCE!E2342&amp;", "&amp; IF(SOURCE!$Q$2-LEN(SOURCE!E2342) &gt;=0, REPT(" ",SOURCE!$Q$2-LEN(SOURCE!E2342)), "")&amp;
      SOURCE!F2342&amp;", "&amp; IF(SOURCE!$R$2-LEN(SOURCE!F2342) &gt;= 0, REPT(" ",SOURCE!$R$2-LEN(SOURCE!F2342)), "")&amp;
      TEXT(SOURCE!G2342,"??0")&amp;", "&amp; IF(SOURCE!$S$2-3 &gt;= 0, REPT(" ",SOURCE!$S$2-5), "")&amp;
      TEXT(SOURCE!H2342,"????0")&amp;", "&amp; IF(SOURCE!$T$2-3 &gt;= 0, REPT(" ",SOURCE!$T$2-3), "")&amp;
      SOURCE!I2342&amp;", "&amp; IF(SOURCE!$U$2-LEN(SOURCE!I2342) &gt;= 0, REPT(" ",SOURCE!$U$2-LEN(SOURCE!I2342)), "")&amp;
      SOURCE!J2342&amp;      IF(SOURCE!$V$2-LEN(SOURCE!J2342) &gt;= 0, REPT(" ",SOURCE!$V$2-LEN(SOURCE!J2342)), "")&amp;
  ", "&amp; SOURCE!K2342&amp;      IF(SOURCE!$X$2-LEN(SOURCE!K2342) &gt;= 0, REPT(" ",SOURCE!$X$2-LEN(SOURCE!K2342)), "")&amp;
      "},"&amp;IF(SOURCE!L2342&lt;&gt;"",""&amp;SOURCE!L2342,"")
 )
)
)</f>
        <v/>
      </c>
    </row>
    <row r="2530" spans="1:1" hidden="1">
      <c r="A2530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IF(SOURCE!$O$2-LEN(SOURCE!C2343) &gt;= 0, REPT(" ",SOURCE!$O$2-LEN(SOURCE!C2343)), "")&amp;
      SOURCE!D2343&amp;", "&amp; IF(SOURCE!$P$2-LEN(SOURCE!D2343) &gt;= 0, REPT(" ",SOURCE!$P$2-LEN(SOURCE!D2343)), "")&amp;
      SOURCE!E2343&amp;", "&amp; IF(SOURCE!$Q$2-LEN(SOURCE!E2343) &gt;=0, REPT(" ",SOURCE!$Q$2-LEN(SOURCE!E2343)), "")&amp;
      SOURCE!F2343&amp;", "&amp; IF(SOURCE!$R$2-LEN(SOURCE!F2343) &gt;= 0, REPT(" ",SOURCE!$R$2-LEN(SOURCE!F2343)), "")&amp;
      TEXT(SOURCE!G2343,"??0")&amp;", "&amp; IF(SOURCE!$S$2-3 &gt;= 0, REPT(" ",SOURCE!$S$2-5), "")&amp;
      TEXT(SOURCE!H2343,"????0")&amp;", "&amp; IF(SOURCE!$T$2-3 &gt;= 0, REPT(" ",SOURCE!$T$2-3), "")&amp;
      SOURCE!I2343&amp;", "&amp; IF(SOURCE!$U$2-LEN(SOURCE!I2343) &gt;= 0, REPT(" ",SOURCE!$U$2-LEN(SOURCE!I2343)), "")&amp;
      SOURCE!J2343&amp;      IF(SOURCE!$V$2-LEN(SOURCE!J2343) &gt;= 0, REPT(" ",SOURCE!$V$2-LEN(SOURCE!J2343)), "")&amp;
  ", "&amp; SOURCE!K2343&amp;      IF(SOURCE!$X$2-LEN(SOURCE!K2343) &gt;= 0, REPT(" ",SOURCE!$X$2-LEN(SOURCE!K2343)), "")&amp;
      "},"&amp;IF(SOURCE!L2343&lt;&gt;"",""&amp;SOURCE!L2343,"")
 )
)
)</f>
        <v/>
      </c>
    </row>
    <row r="2531" spans="1:1" hidden="1">
      <c r="A2531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IF(SOURCE!$O$2-LEN(SOURCE!C2344) &gt;= 0, REPT(" ",SOURCE!$O$2-LEN(SOURCE!C2344)), "")&amp;
      SOURCE!D2344&amp;", "&amp; IF(SOURCE!$P$2-LEN(SOURCE!D2344) &gt;= 0, REPT(" ",SOURCE!$P$2-LEN(SOURCE!D2344)), "")&amp;
      SOURCE!E2344&amp;", "&amp; IF(SOURCE!$Q$2-LEN(SOURCE!E2344) &gt;=0, REPT(" ",SOURCE!$Q$2-LEN(SOURCE!E2344)), "")&amp;
      SOURCE!F2344&amp;", "&amp; IF(SOURCE!$R$2-LEN(SOURCE!F2344) &gt;= 0, REPT(" ",SOURCE!$R$2-LEN(SOURCE!F2344)), "")&amp;
      TEXT(SOURCE!G2344,"??0")&amp;", "&amp; IF(SOURCE!$S$2-3 &gt;= 0, REPT(" ",SOURCE!$S$2-5), "")&amp;
      TEXT(SOURCE!H2344,"????0")&amp;", "&amp; IF(SOURCE!$T$2-3 &gt;= 0, REPT(" ",SOURCE!$T$2-3), "")&amp;
      SOURCE!I2344&amp;", "&amp; IF(SOURCE!$U$2-LEN(SOURCE!I2344) &gt;= 0, REPT(" ",SOURCE!$U$2-LEN(SOURCE!I2344)), "")&amp;
      SOURCE!J2344&amp;      IF(SOURCE!$V$2-LEN(SOURCE!J2344) &gt;= 0, REPT(" ",SOURCE!$V$2-LEN(SOURCE!J2344)), "")&amp;
  ", "&amp; SOURCE!K2344&amp;      IF(SOURCE!$X$2-LEN(SOURCE!K2344) &gt;= 0, REPT(" ",SOURCE!$X$2-LEN(SOURCE!K2344)), "")&amp;
      "},"&amp;IF(SOURCE!L2344&lt;&gt;"",""&amp;SOURCE!L2344,"")
 )
)
)</f>
        <v/>
      </c>
    </row>
    <row r="2532" spans="1:1" hidden="1">
      <c r="A2532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IF(SOURCE!$O$2-LEN(SOURCE!C2345) &gt;= 0, REPT(" ",SOURCE!$O$2-LEN(SOURCE!C2345)), "")&amp;
      SOURCE!D2345&amp;", "&amp; IF(SOURCE!$P$2-LEN(SOURCE!D2345) &gt;= 0, REPT(" ",SOURCE!$P$2-LEN(SOURCE!D2345)), "")&amp;
      SOURCE!E2345&amp;", "&amp; IF(SOURCE!$Q$2-LEN(SOURCE!E2345) &gt;=0, REPT(" ",SOURCE!$Q$2-LEN(SOURCE!E2345)), "")&amp;
      SOURCE!F2345&amp;", "&amp; IF(SOURCE!$R$2-LEN(SOURCE!F2345) &gt;= 0, REPT(" ",SOURCE!$R$2-LEN(SOURCE!F2345)), "")&amp;
      TEXT(SOURCE!G2345,"??0")&amp;", "&amp; IF(SOURCE!$S$2-3 &gt;= 0, REPT(" ",SOURCE!$S$2-5), "")&amp;
      TEXT(SOURCE!H2345,"????0")&amp;", "&amp; IF(SOURCE!$T$2-3 &gt;= 0, REPT(" ",SOURCE!$T$2-3), "")&amp;
      SOURCE!I2345&amp;", "&amp; IF(SOURCE!$U$2-LEN(SOURCE!I2345) &gt;= 0, REPT(" ",SOURCE!$U$2-LEN(SOURCE!I2345)), "")&amp;
      SOURCE!J2345&amp;      IF(SOURCE!$V$2-LEN(SOURCE!J2345) &gt;= 0, REPT(" ",SOURCE!$V$2-LEN(SOURCE!J2345)), "")&amp;
  ", "&amp; SOURCE!K2345&amp;      IF(SOURCE!$X$2-LEN(SOURCE!K2345) &gt;= 0, REPT(" ",SOURCE!$X$2-LEN(SOURCE!K2345)), "")&amp;
      "},"&amp;IF(SOURCE!L2345&lt;&gt;"",""&amp;SOURCE!L2345,"")
 )
)
)</f>
        <v/>
      </c>
    </row>
    <row r="2533" spans="1:1" hidden="1">
      <c r="A2533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IF(SOURCE!$O$2-LEN(SOURCE!C2346) &gt;= 0, REPT(" ",SOURCE!$O$2-LEN(SOURCE!C2346)), "")&amp;
      SOURCE!D2346&amp;", "&amp; IF(SOURCE!$P$2-LEN(SOURCE!D2346) &gt;= 0, REPT(" ",SOURCE!$P$2-LEN(SOURCE!D2346)), "")&amp;
      SOURCE!E2346&amp;", "&amp; IF(SOURCE!$Q$2-LEN(SOURCE!E2346) &gt;=0, REPT(" ",SOURCE!$Q$2-LEN(SOURCE!E2346)), "")&amp;
      SOURCE!F2346&amp;", "&amp; IF(SOURCE!$R$2-LEN(SOURCE!F2346) &gt;= 0, REPT(" ",SOURCE!$R$2-LEN(SOURCE!F2346)), "")&amp;
      TEXT(SOURCE!G2346,"??0")&amp;", "&amp; IF(SOURCE!$S$2-3 &gt;= 0, REPT(" ",SOURCE!$S$2-5), "")&amp;
      TEXT(SOURCE!H2346,"????0")&amp;", "&amp; IF(SOURCE!$T$2-3 &gt;= 0, REPT(" ",SOURCE!$T$2-3), "")&amp;
      SOURCE!I2346&amp;", "&amp; IF(SOURCE!$U$2-LEN(SOURCE!I2346) &gt;= 0, REPT(" ",SOURCE!$U$2-LEN(SOURCE!I2346)), "")&amp;
      SOURCE!J2346&amp;      IF(SOURCE!$V$2-LEN(SOURCE!J2346) &gt;= 0, REPT(" ",SOURCE!$V$2-LEN(SOURCE!J2346)), "")&amp;
  ", "&amp; SOURCE!K2346&amp;      IF(SOURCE!$X$2-LEN(SOURCE!K2346) &gt;= 0, REPT(" ",SOURCE!$X$2-LEN(SOURCE!K2346)), "")&amp;
      "},"&amp;IF(SOURCE!L2346&lt;&gt;"",""&amp;SOURCE!L2346,"")
 )
)
)</f>
        <v/>
      </c>
    </row>
    <row r="2534" spans="1:1" hidden="1">
      <c r="A2534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IF(SOURCE!$O$2-LEN(SOURCE!C2347) &gt;= 0, REPT(" ",SOURCE!$O$2-LEN(SOURCE!C2347)), "")&amp;
      SOURCE!D2347&amp;", "&amp; IF(SOURCE!$P$2-LEN(SOURCE!D2347) &gt;= 0, REPT(" ",SOURCE!$P$2-LEN(SOURCE!D2347)), "")&amp;
      SOURCE!E2347&amp;", "&amp; IF(SOURCE!$Q$2-LEN(SOURCE!E2347) &gt;=0, REPT(" ",SOURCE!$Q$2-LEN(SOURCE!E2347)), "")&amp;
      SOURCE!F2347&amp;", "&amp; IF(SOURCE!$R$2-LEN(SOURCE!F2347) &gt;= 0, REPT(" ",SOURCE!$R$2-LEN(SOURCE!F2347)), "")&amp;
      TEXT(SOURCE!G2347,"??0")&amp;", "&amp; IF(SOURCE!$S$2-3 &gt;= 0, REPT(" ",SOURCE!$S$2-5), "")&amp;
      TEXT(SOURCE!H2347,"????0")&amp;", "&amp; IF(SOURCE!$T$2-3 &gt;= 0, REPT(" ",SOURCE!$T$2-3), "")&amp;
      SOURCE!I2347&amp;", "&amp; IF(SOURCE!$U$2-LEN(SOURCE!I2347) &gt;= 0, REPT(" ",SOURCE!$U$2-LEN(SOURCE!I2347)), "")&amp;
      SOURCE!J2347&amp;      IF(SOURCE!$V$2-LEN(SOURCE!J2347) &gt;= 0, REPT(" ",SOURCE!$V$2-LEN(SOURCE!J2347)), "")&amp;
  ", "&amp; SOURCE!K2347&amp;      IF(SOURCE!$X$2-LEN(SOURCE!K2347) &gt;= 0, REPT(" ",SOURCE!$X$2-LEN(SOURCE!K2347)), "")&amp;
      "},"&amp;IF(SOURCE!L2347&lt;&gt;"",""&amp;SOURCE!L2347,"")
 )
)
)</f>
        <v/>
      </c>
    </row>
    <row r="2535" spans="1:1" hidden="1">
      <c r="A2535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IF(SOURCE!$O$2-LEN(SOURCE!C2348) &gt;= 0, REPT(" ",SOURCE!$O$2-LEN(SOURCE!C2348)), "")&amp;
      SOURCE!D2348&amp;", "&amp; IF(SOURCE!$P$2-LEN(SOURCE!D2348) &gt;= 0, REPT(" ",SOURCE!$P$2-LEN(SOURCE!D2348)), "")&amp;
      SOURCE!E2348&amp;", "&amp; IF(SOURCE!$Q$2-LEN(SOURCE!E2348) &gt;=0, REPT(" ",SOURCE!$Q$2-LEN(SOURCE!E2348)), "")&amp;
      SOURCE!F2348&amp;", "&amp; IF(SOURCE!$R$2-LEN(SOURCE!F2348) &gt;= 0, REPT(" ",SOURCE!$R$2-LEN(SOURCE!F2348)), "")&amp;
      TEXT(SOURCE!G2348,"??0")&amp;", "&amp; IF(SOURCE!$S$2-3 &gt;= 0, REPT(" ",SOURCE!$S$2-5), "")&amp;
      TEXT(SOURCE!H2348,"????0")&amp;", "&amp; IF(SOURCE!$T$2-3 &gt;= 0, REPT(" ",SOURCE!$T$2-3), "")&amp;
      SOURCE!I2348&amp;", "&amp; IF(SOURCE!$U$2-LEN(SOURCE!I2348) &gt;= 0, REPT(" ",SOURCE!$U$2-LEN(SOURCE!I2348)), "")&amp;
      SOURCE!J2348&amp;      IF(SOURCE!$V$2-LEN(SOURCE!J2348) &gt;= 0, REPT(" ",SOURCE!$V$2-LEN(SOURCE!J2348)), "")&amp;
  ", "&amp; SOURCE!K2348&amp;      IF(SOURCE!$X$2-LEN(SOURCE!K2348) &gt;= 0, REPT(" ",SOURCE!$X$2-LEN(SOURCE!K2348)), "")&amp;
      "},"&amp;IF(SOURCE!L2348&lt;&gt;"",""&amp;SOURCE!L2348,"")
 )
)
)</f>
        <v/>
      </c>
    </row>
    <row r="2536" spans="1:1" hidden="1">
      <c r="A2536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IF(SOURCE!$O$2-LEN(SOURCE!C2349) &gt;= 0, REPT(" ",SOURCE!$O$2-LEN(SOURCE!C2349)), "")&amp;
      SOURCE!D2349&amp;", "&amp; IF(SOURCE!$P$2-LEN(SOURCE!D2349) &gt;= 0, REPT(" ",SOURCE!$P$2-LEN(SOURCE!D2349)), "")&amp;
      SOURCE!E2349&amp;", "&amp; IF(SOURCE!$Q$2-LEN(SOURCE!E2349) &gt;=0, REPT(" ",SOURCE!$Q$2-LEN(SOURCE!E2349)), "")&amp;
      SOURCE!F2349&amp;", "&amp; IF(SOURCE!$R$2-LEN(SOURCE!F2349) &gt;= 0, REPT(" ",SOURCE!$R$2-LEN(SOURCE!F2349)), "")&amp;
      TEXT(SOURCE!G2349,"??0")&amp;", "&amp; IF(SOURCE!$S$2-3 &gt;= 0, REPT(" ",SOURCE!$S$2-5), "")&amp;
      TEXT(SOURCE!H2349,"????0")&amp;", "&amp; IF(SOURCE!$T$2-3 &gt;= 0, REPT(" ",SOURCE!$T$2-3), "")&amp;
      SOURCE!I2349&amp;", "&amp; IF(SOURCE!$U$2-LEN(SOURCE!I2349) &gt;= 0, REPT(" ",SOURCE!$U$2-LEN(SOURCE!I2349)), "")&amp;
      SOURCE!J2349&amp;      IF(SOURCE!$V$2-LEN(SOURCE!J2349) &gt;= 0, REPT(" ",SOURCE!$V$2-LEN(SOURCE!J2349)), "")&amp;
  ", "&amp; SOURCE!K2349&amp;      IF(SOURCE!$X$2-LEN(SOURCE!K2349) &gt;= 0, REPT(" ",SOURCE!$X$2-LEN(SOURCE!K2349)), "")&amp;
      "},"&amp;IF(SOURCE!L2349&lt;&gt;"",""&amp;SOURCE!L2349,"")
 )
)
)</f>
        <v/>
      </c>
    </row>
    <row r="2537" spans="1:1" hidden="1">
      <c r="A2537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IF(SOURCE!$O$2-LEN(SOURCE!C2350) &gt;= 0, REPT(" ",SOURCE!$O$2-LEN(SOURCE!C2350)), "")&amp;
      SOURCE!D2350&amp;", "&amp; IF(SOURCE!$P$2-LEN(SOURCE!D2350) &gt;= 0, REPT(" ",SOURCE!$P$2-LEN(SOURCE!D2350)), "")&amp;
      SOURCE!E2350&amp;", "&amp; IF(SOURCE!$Q$2-LEN(SOURCE!E2350) &gt;=0, REPT(" ",SOURCE!$Q$2-LEN(SOURCE!E2350)), "")&amp;
      SOURCE!F2350&amp;", "&amp; IF(SOURCE!$R$2-LEN(SOURCE!F2350) &gt;= 0, REPT(" ",SOURCE!$R$2-LEN(SOURCE!F2350)), "")&amp;
      TEXT(SOURCE!G2350,"??0")&amp;", "&amp; IF(SOURCE!$S$2-3 &gt;= 0, REPT(" ",SOURCE!$S$2-5), "")&amp;
      TEXT(SOURCE!H2350,"????0")&amp;", "&amp; IF(SOURCE!$T$2-3 &gt;= 0, REPT(" ",SOURCE!$T$2-3), "")&amp;
      SOURCE!I2350&amp;", "&amp; IF(SOURCE!$U$2-LEN(SOURCE!I2350) &gt;= 0, REPT(" ",SOURCE!$U$2-LEN(SOURCE!I2350)), "")&amp;
      SOURCE!J2350&amp;      IF(SOURCE!$V$2-LEN(SOURCE!J2350) &gt;= 0, REPT(" ",SOURCE!$V$2-LEN(SOURCE!J2350)), "")&amp;
  ", "&amp; SOURCE!K2350&amp;      IF(SOURCE!$X$2-LEN(SOURCE!K2350) &gt;= 0, REPT(" ",SOURCE!$X$2-LEN(SOURCE!K2350)), "")&amp;
      "},"&amp;IF(SOURCE!L2350&lt;&gt;"",""&amp;SOURCE!L2350,"")
 )
)
)</f>
        <v/>
      </c>
    </row>
    <row r="2538" spans="1:1" hidden="1">
      <c r="A2538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IF(SOURCE!$O$2-LEN(SOURCE!C2351) &gt;= 0, REPT(" ",SOURCE!$O$2-LEN(SOURCE!C2351)), "")&amp;
      SOURCE!D2351&amp;", "&amp; IF(SOURCE!$P$2-LEN(SOURCE!D2351) &gt;= 0, REPT(" ",SOURCE!$P$2-LEN(SOURCE!D2351)), "")&amp;
      SOURCE!E2351&amp;", "&amp; IF(SOURCE!$Q$2-LEN(SOURCE!E2351) &gt;=0, REPT(" ",SOURCE!$Q$2-LEN(SOURCE!E2351)), "")&amp;
      SOURCE!F2351&amp;", "&amp; IF(SOURCE!$R$2-LEN(SOURCE!F2351) &gt;= 0, REPT(" ",SOURCE!$R$2-LEN(SOURCE!F2351)), "")&amp;
      TEXT(SOURCE!G2351,"??0")&amp;", "&amp; IF(SOURCE!$S$2-3 &gt;= 0, REPT(" ",SOURCE!$S$2-5), "")&amp;
      TEXT(SOURCE!H2351,"????0")&amp;", "&amp; IF(SOURCE!$T$2-3 &gt;= 0, REPT(" ",SOURCE!$T$2-3), "")&amp;
      SOURCE!I2351&amp;", "&amp; IF(SOURCE!$U$2-LEN(SOURCE!I2351) &gt;= 0, REPT(" ",SOURCE!$U$2-LEN(SOURCE!I2351)), "")&amp;
      SOURCE!J2351&amp;      IF(SOURCE!$V$2-LEN(SOURCE!J2351) &gt;= 0, REPT(" ",SOURCE!$V$2-LEN(SOURCE!J2351)), "")&amp;
  ", "&amp; SOURCE!K2351&amp;      IF(SOURCE!$X$2-LEN(SOURCE!K2351) &gt;= 0, REPT(" ",SOURCE!$X$2-LEN(SOURCE!K2351)), "")&amp;
      "},"&amp;IF(SOURCE!L2351&lt;&gt;"",""&amp;SOURCE!L2351,"")
 )
)
)</f>
        <v/>
      </c>
    </row>
    <row r="2539" spans="1:1" hidden="1">
      <c r="A2539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IF(SOURCE!$O$2-LEN(SOURCE!C2352) &gt;= 0, REPT(" ",SOURCE!$O$2-LEN(SOURCE!C2352)), "")&amp;
      SOURCE!D2352&amp;", "&amp; IF(SOURCE!$P$2-LEN(SOURCE!D2352) &gt;= 0, REPT(" ",SOURCE!$P$2-LEN(SOURCE!D2352)), "")&amp;
      SOURCE!E2352&amp;", "&amp; IF(SOURCE!$Q$2-LEN(SOURCE!E2352) &gt;=0, REPT(" ",SOURCE!$Q$2-LEN(SOURCE!E2352)), "")&amp;
      SOURCE!F2352&amp;", "&amp; IF(SOURCE!$R$2-LEN(SOURCE!F2352) &gt;= 0, REPT(" ",SOURCE!$R$2-LEN(SOURCE!F2352)), "")&amp;
      TEXT(SOURCE!G2352,"??0")&amp;", "&amp; IF(SOURCE!$S$2-3 &gt;= 0, REPT(" ",SOURCE!$S$2-5), "")&amp;
      TEXT(SOURCE!H2352,"????0")&amp;", "&amp; IF(SOURCE!$T$2-3 &gt;= 0, REPT(" ",SOURCE!$T$2-3), "")&amp;
      SOURCE!I2352&amp;", "&amp; IF(SOURCE!$U$2-LEN(SOURCE!I2352) &gt;= 0, REPT(" ",SOURCE!$U$2-LEN(SOURCE!I2352)), "")&amp;
      SOURCE!J2352&amp;      IF(SOURCE!$V$2-LEN(SOURCE!J2352) &gt;= 0, REPT(" ",SOURCE!$V$2-LEN(SOURCE!J2352)), "")&amp;
  ", "&amp; SOURCE!K2352&amp;      IF(SOURCE!$X$2-LEN(SOURCE!K2352) &gt;= 0, REPT(" ",SOURCE!$X$2-LEN(SOURCE!K2352)), "")&amp;
      "},"&amp;IF(SOURCE!L2352&lt;&gt;"",""&amp;SOURCE!L2352,"")
 )
)
)</f>
        <v/>
      </c>
    </row>
    <row r="2540" spans="1:1" hidden="1">
      <c r="A2540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IF(SOURCE!$O$2-LEN(SOURCE!C2353) &gt;= 0, REPT(" ",SOURCE!$O$2-LEN(SOURCE!C2353)), "")&amp;
      SOURCE!D2353&amp;", "&amp; IF(SOURCE!$P$2-LEN(SOURCE!D2353) &gt;= 0, REPT(" ",SOURCE!$P$2-LEN(SOURCE!D2353)), "")&amp;
      SOURCE!E2353&amp;", "&amp; IF(SOURCE!$Q$2-LEN(SOURCE!E2353) &gt;=0, REPT(" ",SOURCE!$Q$2-LEN(SOURCE!E2353)), "")&amp;
      SOURCE!F2353&amp;", "&amp; IF(SOURCE!$R$2-LEN(SOURCE!F2353) &gt;= 0, REPT(" ",SOURCE!$R$2-LEN(SOURCE!F2353)), "")&amp;
      TEXT(SOURCE!G2353,"??0")&amp;", "&amp; IF(SOURCE!$S$2-3 &gt;= 0, REPT(" ",SOURCE!$S$2-5), "")&amp;
      TEXT(SOURCE!H2353,"????0")&amp;", "&amp; IF(SOURCE!$T$2-3 &gt;= 0, REPT(" ",SOURCE!$T$2-3), "")&amp;
      SOURCE!I2353&amp;", "&amp; IF(SOURCE!$U$2-LEN(SOURCE!I2353) &gt;= 0, REPT(" ",SOURCE!$U$2-LEN(SOURCE!I2353)), "")&amp;
      SOURCE!J2353&amp;      IF(SOURCE!$V$2-LEN(SOURCE!J2353) &gt;= 0, REPT(" ",SOURCE!$V$2-LEN(SOURCE!J2353)), "")&amp;
  ", "&amp; SOURCE!K2353&amp;      IF(SOURCE!$X$2-LEN(SOURCE!K2353) &gt;= 0, REPT(" ",SOURCE!$X$2-LEN(SOURCE!K2353)), "")&amp;
      "},"&amp;IF(SOURCE!L2353&lt;&gt;"",""&amp;SOURCE!L2353,"")
 )
)
)</f>
        <v/>
      </c>
    </row>
    <row r="2541" spans="1:1" hidden="1">
      <c r="A2541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IF(SOURCE!$O$2-LEN(SOURCE!C2354) &gt;= 0, REPT(" ",SOURCE!$O$2-LEN(SOURCE!C2354)), "")&amp;
      SOURCE!D2354&amp;", "&amp; IF(SOURCE!$P$2-LEN(SOURCE!D2354) &gt;= 0, REPT(" ",SOURCE!$P$2-LEN(SOURCE!D2354)), "")&amp;
      SOURCE!E2354&amp;", "&amp; IF(SOURCE!$Q$2-LEN(SOURCE!E2354) &gt;=0, REPT(" ",SOURCE!$Q$2-LEN(SOURCE!E2354)), "")&amp;
      SOURCE!F2354&amp;", "&amp; IF(SOURCE!$R$2-LEN(SOURCE!F2354) &gt;= 0, REPT(" ",SOURCE!$R$2-LEN(SOURCE!F2354)), "")&amp;
      TEXT(SOURCE!G2354,"??0")&amp;", "&amp; IF(SOURCE!$S$2-3 &gt;= 0, REPT(" ",SOURCE!$S$2-5), "")&amp;
      TEXT(SOURCE!H2354,"????0")&amp;", "&amp; IF(SOURCE!$T$2-3 &gt;= 0, REPT(" ",SOURCE!$T$2-3), "")&amp;
      SOURCE!I2354&amp;", "&amp; IF(SOURCE!$U$2-LEN(SOURCE!I2354) &gt;= 0, REPT(" ",SOURCE!$U$2-LEN(SOURCE!I2354)), "")&amp;
      SOURCE!J2354&amp;      IF(SOURCE!$V$2-LEN(SOURCE!J2354) &gt;= 0, REPT(" ",SOURCE!$V$2-LEN(SOURCE!J2354)), "")&amp;
  ", "&amp; SOURCE!K2354&amp;      IF(SOURCE!$X$2-LEN(SOURCE!K2354) &gt;= 0, REPT(" ",SOURCE!$X$2-LEN(SOURCE!K2354)), "")&amp;
      "},"&amp;IF(SOURCE!L2354&lt;&gt;"",""&amp;SOURCE!L2354,"")
 )
)
)</f>
        <v/>
      </c>
    </row>
    <row r="2542" spans="1:1" hidden="1">
      <c r="A2542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IF(SOURCE!$O$2-LEN(SOURCE!C2355) &gt;= 0, REPT(" ",SOURCE!$O$2-LEN(SOURCE!C2355)), "")&amp;
      SOURCE!D2355&amp;", "&amp; IF(SOURCE!$P$2-LEN(SOURCE!D2355) &gt;= 0, REPT(" ",SOURCE!$P$2-LEN(SOURCE!D2355)), "")&amp;
      SOURCE!E2355&amp;", "&amp; IF(SOURCE!$Q$2-LEN(SOURCE!E2355) &gt;=0, REPT(" ",SOURCE!$Q$2-LEN(SOURCE!E2355)), "")&amp;
      SOURCE!F2355&amp;", "&amp; IF(SOURCE!$R$2-LEN(SOURCE!F2355) &gt;= 0, REPT(" ",SOURCE!$R$2-LEN(SOURCE!F2355)), "")&amp;
      TEXT(SOURCE!G2355,"??0")&amp;", "&amp; IF(SOURCE!$S$2-3 &gt;= 0, REPT(" ",SOURCE!$S$2-5), "")&amp;
      TEXT(SOURCE!H2355,"????0")&amp;", "&amp; IF(SOURCE!$T$2-3 &gt;= 0, REPT(" ",SOURCE!$T$2-3), "")&amp;
      SOURCE!I2355&amp;", "&amp; IF(SOURCE!$U$2-LEN(SOURCE!I2355) &gt;= 0, REPT(" ",SOURCE!$U$2-LEN(SOURCE!I2355)), "")&amp;
      SOURCE!J2355&amp;      IF(SOURCE!$V$2-LEN(SOURCE!J2355) &gt;= 0, REPT(" ",SOURCE!$V$2-LEN(SOURCE!J2355)), "")&amp;
  ", "&amp; SOURCE!K2355&amp;      IF(SOURCE!$X$2-LEN(SOURCE!K2355) &gt;= 0, REPT(" ",SOURCE!$X$2-LEN(SOURCE!K2355)), "")&amp;
      "},"&amp;IF(SOURCE!L2355&lt;&gt;"",""&amp;SOURCE!L2355,"")
 )
)
)</f>
        <v/>
      </c>
    </row>
    <row r="2543" spans="1:1" hidden="1">
      <c r="A2543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IF(SOURCE!$O$2-LEN(SOURCE!C2356) &gt;= 0, REPT(" ",SOURCE!$O$2-LEN(SOURCE!C2356)), "")&amp;
      SOURCE!D2356&amp;", "&amp; IF(SOURCE!$P$2-LEN(SOURCE!D2356) &gt;= 0, REPT(" ",SOURCE!$P$2-LEN(SOURCE!D2356)), "")&amp;
      SOURCE!E2356&amp;", "&amp; IF(SOURCE!$Q$2-LEN(SOURCE!E2356) &gt;=0, REPT(" ",SOURCE!$Q$2-LEN(SOURCE!E2356)), "")&amp;
      SOURCE!F2356&amp;", "&amp; IF(SOURCE!$R$2-LEN(SOURCE!F2356) &gt;= 0, REPT(" ",SOURCE!$R$2-LEN(SOURCE!F2356)), "")&amp;
      TEXT(SOURCE!G2356,"??0")&amp;", "&amp; IF(SOURCE!$S$2-3 &gt;= 0, REPT(" ",SOURCE!$S$2-5), "")&amp;
      TEXT(SOURCE!H2356,"????0")&amp;", "&amp; IF(SOURCE!$T$2-3 &gt;= 0, REPT(" ",SOURCE!$T$2-3), "")&amp;
      SOURCE!I2356&amp;", "&amp; IF(SOURCE!$U$2-LEN(SOURCE!I2356) &gt;= 0, REPT(" ",SOURCE!$U$2-LEN(SOURCE!I2356)), "")&amp;
      SOURCE!J2356&amp;      IF(SOURCE!$V$2-LEN(SOURCE!J2356) &gt;= 0, REPT(" ",SOURCE!$V$2-LEN(SOURCE!J2356)), "")&amp;
  ", "&amp; SOURCE!K2356&amp;      IF(SOURCE!$X$2-LEN(SOURCE!K2356) &gt;= 0, REPT(" ",SOURCE!$X$2-LEN(SOURCE!K2356)), "")&amp;
      "},"&amp;IF(SOURCE!L2356&lt;&gt;"",""&amp;SOURCE!L2356,"")
 )
)
)</f>
        <v/>
      </c>
    </row>
    <row r="2544" spans="1:1" hidden="1">
      <c r="A2544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IF(SOURCE!$O$2-LEN(SOURCE!C2357) &gt;= 0, REPT(" ",SOURCE!$O$2-LEN(SOURCE!C2357)), "")&amp;
      SOURCE!D2357&amp;", "&amp; IF(SOURCE!$P$2-LEN(SOURCE!D2357) &gt;= 0, REPT(" ",SOURCE!$P$2-LEN(SOURCE!D2357)), "")&amp;
      SOURCE!E2357&amp;", "&amp; IF(SOURCE!$Q$2-LEN(SOURCE!E2357) &gt;=0, REPT(" ",SOURCE!$Q$2-LEN(SOURCE!E2357)), "")&amp;
      SOURCE!F2357&amp;", "&amp; IF(SOURCE!$R$2-LEN(SOURCE!F2357) &gt;= 0, REPT(" ",SOURCE!$R$2-LEN(SOURCE!F2357)), "")&amp;
      TEXT(SOURCE!G2357,"??0")&amp;", "&amp; IF(SOURCE!$S$2-3 &gt;= 0, REPT(" ",SOURCE!$S$2-5), "")&amp;
      TEXT(SOURCE!H2357,"????0")&amp;", "&amp; IF(SOURCE!$T$2-3 &gt;= 0, REPT(" ",SOURCE!$T$2-3), "")&amp;
      SOURCE!I2357&amp;", "&amp; IF(SOURCE!$U$2-LEN(SOURCE!I2357) &gt;= 0, REPT(" ",SOURCE!$U$2-LEN(SOURCE!I2357)), "")&amp;
      SOURCE!J2357&amp;      IF(SOURCE!$V$2-LEN(SOURCE!J2357) &gt;= 0, REPT(" ",SOURCE!$V$2-LEN(SOURCE!J2357)), "")&amp;
  ", "&amp; SOURCE!K2357&amp;      IF(SOURCE!$X$2-LEN(SOURCE!K2357) &gt;= 0, REPT(" ",SOURCE!$X$2-LEN(SOURCE!K2357)), "")&amp;
      "},"&amp;IF(SOURCE!L2357&lt;&gt;"",""&amp;SOURCE!L2357,"")
 )
)
)</f>
        <v/>
      </c>
    </row>
    <row r="2545" spans="1:1" hidden="1">
      <c r="A2545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IF(SOURCE!$O$2-LEN(SOURCE!C2358) &gt;= 0, REPT(" ",SOURCE!$O$2-LEN(SOURCE!C2358)), "")&amp;
      SOURCE!D2358&amp;", "&amp; IF(SOURCE!$P$2-LEN(SOURCE!D2358) &gt;= 0, REPT(" ",SOURCE!$P$2-LEN(SOURCE!D2358)), "")&amp;
      SOURCE!E2358&amp;", "&amp; IF(SOURCE!$Q$2-LEN(SOURCE!E2358) &gt;=0, REPT(" ",SOURCE!$Q$2-LEN(SOURCE!E2358)), "")&amp;
      SOURCE!F2358&amp;", "&amp; IF(SOURCE!$R$2-LEN(SOURCE!F2358) &gt;= 0, REPT(" ",SOURCE!$R$2-LEN(SOURCE!F2358)), "")&amp;
      TEXT(SOURCE!G2358,"??0")&amp;", "&amp; IF(SOURCE!$S$2-3 &gt;= 0, REPT(" ",SOURCE!$S$2-5), "")&amp;
      TEXT(SOURCE!H2358,"????0")&amp;", "&amp; IF(SOURCE!$T$2-3 &gt;= 0, REPT(" ",SOURCE!$T$2-3), "")&amp;
      SOURCE!I2358&amp;", "&amp; IF(SOURCE!$U$2-LEN(SOURCE!I2358) &gt;= 0, REPT(" ",SOURCE!$U$2-LEN(SOURCE!I2358)), "")&amp;
      SOURCE!J2358&amp;      IF(SOURCE!$V$2-LEN(SOURCE!J2358) &gt;= 0, REPT(" ",SOURCE!$V$2-LEN(SOURCE!J2358)), "")&amp;
  ", "&amp; SOURCE!K2358&amp;      IF(SOURCE!$X$2-LEN(SOURCE!K2358) &gt;= 0, REPT(" ",SOURCE!$X$2-LEN(SOURCE!K2358)), "")&amp;
      "},"&amp;IF(SOURCE!L2358&lt;&gt;"",""&amp;SOURCE!L2358,"")
 )
)
)</f>
        <v/>
      </c>
    </row>
    <row r="2546" spans="1:1" hidden="1">
      <c r="A2546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IF(SOURCE!$O$2-LEN(SOURCE!C2359) &gt;= 0, REPT(" ",SOURCE!$O$2-LEN(SOURCE!C2359)), "")&amp;
      SOURCE!D2359&amp;", "&amp; IF(SOURCE!$P$2-LEN(SOURCE!D2359) &gt;= 0, REPT(" ",SOURCE!$P$2-LEN(SOURCE!D2359)), "")&amp;
      SOURCE!E2359&amp;", "&amp; IF(SOURCE!$Q$2-LEN(SOURCE!E2359) &gt;=0, REPT(" ",SOURCE!$Q$2-LEN(SOURCE!E2359)), "")&amp;
      SOURCE!F2359&amp;", "&amp; IF(SOURCE!$R$2-LEN(SOURCE!F2359) &gt;= 0, REPT(" ",SOURCE!$R$2-LEN(SOURCE!F2359)), "")&amp;
      TEXT(SOURCE!G2359,"??0")&amp;", "&amp; IF(SOURCE!$S$2-3 &gt;= 0, REPT(" ",SOURCE!$S$2-5), "")&amp;
      TEXT(SOURCE!H2359,"????0")&amp;", "&amp; IF(SOURCE!$T$2-3 &gt;= 0, REPT(" ",SOURCE!$T$2-3), "")&amp;
      SOURCE!I2359&amp;", "&amp; IF(SOURCE!$U$2-LEN(SOURCE!I2359) &gt;= 0, REPT(" ",SOURCE!$U$2-LEN(SOURCE!I2359)), "")&amp;
      SOURCE!J2359&amp;      IF(SOURCE!$V$2-LEN(SOURCE!J2359) &gt;= 0, REPT(" ",SOURCE!$V$2-LEN(SOURCE!J2359)), "")&amp;
  ", "&amp; SOURCE!K2359&amp;      IF(SOURCE!$X$2-LEN(SOURCE!K2359) &gt;= 0, REPT(" ",SOURCE!$X$2-LEN(SOURCE!K2359)), "")&amp;
      "},"&amp;IF(SOURCE!L2359&lt;&gt;"",""&amp;SOURCE!L2359,"")
 )
)
)</f>
        <v/>
      </c>
    </row>
    <row r="2547" spans="1:1" hidden="1">
      <c r="A2547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IF(SOURCE!$O$2-LEN(SOURCE!C2360) &gt;= 0, REPT(" ",SOURCE!$O$2-LEN(SOURCE!C2360)), "")&amp;
      SOURCE!D2360&amp;", "&amp; IF(SOURCE!$P$2-LEN(SOURCE!D2360) &gt;= 0, REPT(" ",SOURCE!$P$2-LEN(SOURCE!D2360)), "")&amp;
      SOURCE!E2360&amp;", "&amp; IF(SOURCE!$Q$2-LEN(SOURCE!E2360) &gt;=0, REPT(" ",SOURCE!$Q$2-LEN(SOURCE!E2360)), "")&amp;
      SOURCE!F2360&amp;", "&amp; IF(SOURCE!$R$2-LEN(SOURCE!F2360) &gt;= 0, REPT(" ",SOURCE!$R$2-LEN(SOURCE!F2360)), "")&amp;
      TEXT(SOURCE!G2360,"??0")&amp;", "&amp; IF(SOURCE!$S$2-3 &gt;= 0, REPT(" ",SOURCE!$S$2-5), "")&amp;
      TEXT(SOURCE!H2360,"????0")&amp;", "&amp; IF(SOURCE!$T$2-3 &gt;= 0, REPT(" ",SOURCE!$T$2-3), "")&amp;
      SOURCE!I2360&amp;", "&amp; IF(SOURCE!$U$2-LEN(SOURCE!I2360) &gt;= 0, REPT(" ",SOURCE!$U$2-LEN(SOURCE!I2360)), "")&amp;
      SOURCE!J2360&amp;      IF(SOURCE!$V$2-LEN(SOURCE!J2360) &gt;= 0, REPT(" ",SOURCE!$V$2-LEN(SOURCE!J2360)), "")&amp;
  ", "&amp; SOURCE!K2360&amp;      IF(SOURCE!$X$2-LEN(SOURCE!K2360) &gt;= 0, REPT(" ",SOURCE!$X$2-LEN(SOURCE!K2360)), "")&amp;
      "},"&amp;IF(SOURCE!L2360&lt;&gt;"",""&amp;SOURCE!L2360,"")
 )
)
)</f>
        <v/>
      </c>
    </row>
    <row r="2548" spans="1:1" hidden="1">
      <c r="A2548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IF(SOURCE!$O$2-LEN(SOURCE!C2361) &gt;= 0, REPT(" ",SOURCE!$O$2-LEN(SOURCE!C2361)), "")&amp;
      SOURCE!D2361&amp;", "&amp; IF(SOURCE!$P$2-LEN(SOURCE!D2361) &gt;= 0, REPT(" ",SOURCE!$P$2-LEN(SOURCE!D2361)), "")&amp;
      SOURCE!E2361&amp;", "&amp; IF(SOURCE!$Q$2-LEN(SOURCE!E2361) &gt;=0, REPT(" ",SOURCE!$Q$2-LEN(SOURCE!E2361)), "")&amp;
      SOURCE!F2361&amp;", "&amp; IF(SOURCE!$R$2-LEN(SOURCE!F2361) &gt;= 0, REPT(" ",SOURCE!$R$2-LEN(SOURCE!F2361)), "")&amp;
      TEXT(SOURCE!G2361,"??0")&amp;", "&amp; IF(SOURCE!$S$2-3 &gt;= 0, REPT(" ",SOURCE!$S$2-5), "")&amp;
      TEXT(SOURCE!H2361,"????0")&amp;", "&amp; IF(SOURCE!$T$2-3 &gt;= 0, REPT(" ",SOURCE!$T$2-3), "")&amp;
      SOURCE!I2361&amp;", "&amp; IF(SOURCE!$U$2-LEN(SOURCE!I2361) &gt;= 0, REPT(" ",SOURCE!$U$2-LEN(SOURCE!I2361)), "")&amp;
      SOURCE!J2361&amp;      IF(SOURCE!$V$2-LEN(SOURCE!J2361) &gt;= 0, REPT(" ",SOURCE!$V$2-LEN(SOURCE!J2361)), "")&amp;
  ", "&amp; SOURCE!K2361&amp;      IF(SOURCE!$X$2-LEN(SOURCE!K2361) &gt;= 0, REPT(" ",SOURCE!$X$2-LEN(SOURCE!K2361)), "")&amp;
      "},"&amp;IF(SOURCE!L2361&lt;&gt;"",""&amp;SOURCE!L2361,"")
 )
)
)</f>
        <v/>
      </c>
    </row>
    <row r="2549" spans="1:1" hidden="1">
      <c r="A2549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IF(SOURCE!$O$2-LEN(SOURCE!C2362) &gt;= 0, REPT(" ",SOURCE!$O$2-LEN(SOURCE!C2362)), "")&amp;
      SOURCE!D2362&amp;", "&amp; IF(SOURCE!$P$2-LEN(SOURCE!D2362) &gt;= 0, REPT(" ",SOURCE!$P$2-LEN(SOURCE!D2362)), "")&amp;
      SOURCE!E2362&amp;", "&amp; IF(SOURCE!$Q$2-LEN(SOURCE!E2362) &gt;=0, REPT(" ",SOURCE!$Q$2-LEN(SOURCE!E2362)), "")&amp;
      SOURCE!F2362&amp;", "&amp; IF(SOURCE!$R$2-LEN(SOURCE!F2362) &gt;= 0, REPT(" ",SOURCE!$R$2-LEN(SOURCE!F2362)), "")&amp;
      TEXT(SOURCE!G2362,"??0")&amp;", "&amp; IF(SOURCE!$S$2-3 &gt;= 0, REPT(" ",SOURCE!$S$2-5), "")&amp;
      TEXT(SOURCE!H2362,"????0")&amp;", "&amp; IF(SOURCE!$T$2-3 &gt;= 0, REPT(" ",SOURCE!$T$2-3), "")&amp;
      SOURCE!I2362&amp;", "&amp; IF(SOURCE!$U$2-LEN(SOURCE!I2362) &gt;= 0, REPT(" ",SOURCE!$U$2-LEN(SOURCE!I2362)), "")&amp;
      SOURCE!J2362&amp;      IF(SOURCE!$V$2-LEN(SOURCE!J2362) &gt;= 0, REPT(" ",SOURCE!$V$2-LEN(SOURCE!J2362)), "")&amp;
  ", "&amp; SOURCE!K2362&amp;      IF(SOURCE!$X$2-LEN(SOURCE!K2362) &gt;= 0, REPT(" ",SOURCE!$X$2-LEN(SOURCE!K2362)), "")&amp;
      "},"&amp;IF(SOURCE!L2362&lt;&gt;"",""&amp;SOURCE!L2362,"")
 )
)
)</f>
        <v/>
      </c>
    </row>
    <row r="2550" spans="1:1" hidden="1">
      <c r="A2550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IF(SOURCE!$O$2-LEN(SOURCE!C2363) &gt;= 0, REPT(" ",SOURCE!$O$2-LEN(SOURCE!C2363)), "")&amp;
      SOURCE!D2363&amp;", "&amp; IF(SOURCE!$P$2-LEN(SOURCE!D2363) &gt;= 0, REPT(" ",SOURCE!$P$2-LEN(SOURCE!D2363)), "")&amp;
      SOURCE!E2363&amp;", "&amp; IF(SOURCE!$Q$2-LEN(SOURCE!E2363) &gt;=0, REPT(" ",SOURCE!$Q$2-LEN(SOURCE!E2363)), "")&amp;
      SOURCE!F2363&amp;", "&amp; IF(SOURCE!$R$2-LEN(SOURCE!F2363) &gt;= 0, REPT(" ",SOURCE!$R$2-LEN(SOURCE!F2363)), "")&amp;
      TEXT(SOURCE!G2363,"??0")&amp;", "&amp; IF(SOURCE!$S$2-3 &gt;= 0, REPT(" ",SOURCE!$S$2-5), "")&amp;
      TEXT(SOURCE!H2363,"????0")&amp;", "&amp; IF(SOURCE!$T$2-3 &gt;= 0, REPT(" ",SOURCE!$T$2-3), "")&amp;
      SOURCE!I2363&amp;", "&amp; IF(SOURCE!$U$2-LEN(SOURCE!I2363) &gt;= 0, REPT(" ",SOURCE!$U$2-LEN(SOURCE!I2363)), "")&amp;
      SOURCE!J2363&amp;      IF(SOURCE!$V$2-LEN(SOURCE!J2363) &gt;= 0, REPT(" ",SOURCE!$V$2-LEN(SOURCE!J2363)), "")&amp;
  ", "&amp; SOURCE!K2363&amp;      IF(SOURCE!$X$2-LEN(SOURCE!K2363) &gt;= 0, REPT(" ",SOURCE!$X$2-LEN(SOURCE!K2363)), "")&amp;
      "},"&amp;IF(SOURCE!L2363&lt;&gt;"",""&amp;SOURCE!L2363,"")
 )
)
)</f>
        <v/>
      </c>
    </row>
    <row r="2551" spans="1:1" hidden="1">
      <c r="A2551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IF(SOURCE!$O$2-LEN(SOURCE!C2364) &gt;= 0, REPT(" ",SOURCE!$O$2-LEN(SOURCE!C2364)), "")&amp;
      SOURCE!D2364&amp;", "&amp; IF(SOURCE!$P$2-LEN(SOURCE!D2364) &gt;= 0, REPT(" ",SOURCE!$P$2-LEN(SOURCE!D2364)), "")&amp;
      SOURCE!E2364&amp;", "&amp; IF(SOURCE!$Q$2-LEN(SOURCE!E2364) &gt;=0, REPT(" ",SOURCE!$Q$2-LEN(SOURCE!E2364)), "")&amp;
      SOURCE!F2364&amp;", "&amp; IF(SOURCE!$R$2-LEN(SOURCE!F2364) &gt;= 0, REPT(" ",SOURCE!$R$2-LEN(SOURCE!F2364)), "")&amp;
      TEXT(SOURCE!G2364,"??0")&amp;", "&amp; IF(SOURCE!$S$2-3 &gt;= 0, REPT(" ",SOURCE!$S$2-5), "")&amp;
      TEXT(SOURCE!H2364,"????0")&amp;", "&amp; IF(SOURCE!$T$2-3 &gt;= 0, REPT(" ",SOURCE!$T$2-3), "")&amp;
      SOURCE!I2364&amp;", "&amp; IF(SOURCE!$U$2-LEN(SOURCE!I2364) &gt;= 0, REPT(" ",SOURCE!$U$2-LEN(SOURCE!I2364)), "")&amp;
      SOURCE!J2364&amp;      IF(SOURCE!$V$2-LEN(SOURCE!J2364) &gt;= 0, REPT(" ",SOURCE!$V$2-LEN(SOURCE!J2364)), "")&amp;
  ", "&amp; SOURCE!K2364&amp;      IF(SOURCE!$X$2-LEN(SOURCE!K2364) &gt;= 0, REPT(" ",SOURCE!$X$2-LEN(SOURCE!K2364)), "")&amp;
      "},"&amp;IF(SOURCE!L2364&lt;&gt;"",""&amp;SOURCE!L2364,"")
 )
)
)</f>
        <v/>
      </c>
    </row>
    <row r="2552" spans="1:1" hidden="1">
      <c r="A2552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IF(SOURCE!$O$2-LEN(SOURCE!C2365) &gt;= 0, REPT(" ",SOURCE!$O$2-LEN(SOURCE!C2365)), "")&amp;
      SOURCE!D2365&amp;", "&amp; IF(SOURCE!$P$2-LEN(SOURCE!D2365) &gt;= 0, REPT(" ",SOURCE!$P$2-LEN(SOURCE!D2365)), "")&amp;
      SOURCE!E2365&amp;", "&amp; IF(SOURCE!$Q$2-LEN(SOURCE!E2365) &gt;=0, REPT(" ",SOURCE!$Q$2-LEN(SOURCE!E2365)), "")&amp;
      SOURCE!F2365&amp;", "&amp; IF(SOURCE!$R$2-LEN(SOURCE!F2365) &gt;= 0, REPT(" ",SOURCE!$R$2-LEN(SOURCE!F2365)), "")&amp;
      TEXT(SOURCE!G2365,"??0")&amp;", "&amp; IF(SOURCE!$S$2-3 &gt;= 0, REPT(" ",SOURCE!$S$2-5), "")&amp;
      TEXT(SOURCE!H2365,"????0")&amp;", "&amp; IF(SOURCE!$T$2-3 &gt;= 0, REPT(" ",SOURCE!$T$2-3), "")&amp;
      SOURCE!I2365&amp;", "&amp; IF(SOURCE!$U$2-LEN(SOURCE!I2365) &gt;= 0, REPT(" ",SOURCE!$U$2-LEN(SOURCE!I2365)), "")&amp;
      SOURCE!J2365&amp;      IF(SOURCE!$V$2-LEN(SOURCE!J2365) &gt;= 0, REPT(" ",SOURCE!$V$2-LEN(SOURCE!J2365)), "")&amp;
  ", "&amp; SOURCE!K2365&amp;      IF(SOURCE!$X$2-LEN(SOURCE!K2365) &gt;= 0, REPT(" ",SOURCE!$X$2-LEN(SOURCE!K2365)), "")&amp;
      "},"&amp;IF(SOURCE!L2365&lt;&gt;"",""&amp;SOURCE!L2365,"")
 )
)
)</f>
        <v/>
      </c>
    </row>
    <row r="2553" spans="1:1" hidden="1">
      <c r="A2553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IF(SOURCE!$O$2-LEN(SOURCE!C2366) &gt;= 0, REPT(" ",SOURCE!$O$2-LEN(SOURCE!C2366)), "")&amp;
      SOURCE!D2366&amp;", "&amp; IF(SOURCE!$P$2-LEN(SOURCE!D2366) &gt;= 0, REPT(" ",SOURCE!$P$2-LEN(SOURCE!D2366)), "")&amp;
      SOURCE!E2366&amp;", "&amp; IF(SOURCE!$Q$2-LEN(SOURCE!E2366) &gt;=0, REPT(" ",SOURCE!$Q$2-LEN(SOURCE!E2366)), "")&amp;
      SOURCE!F2366&amp;", "&amp; IF(SOURCE!$R$2-LEN(SOURCE!F2366) &gt;= 0, REPT(" ",SOURCE!$R$2-LEN(SOURCE!F2366)), "")&amp;
      TEXT(SOURCE!G2366,"??0")&amp;", "&amp; IF(SOURCE!$S$2-3 &gt;= 0, REPT(" ",SOURCE!$S$2-5), "")&amp;
      TEXT(SOURCE!H2366,"????0")&amp;", "&amp; IF(SOURCE!$T$2-3 &gt;= 0, REPT(" ",SOURCE!$T$2-3), "")&amp;
      SOURCE!I2366&amp;", "&amp; IF(SOURCE!$U$2-LEN(SOURCE!I2366) &gt;= 0, REPT(" ",SOURCE!$U$2-LEN(SOURCE!I2366)), "")&amp;
      SOURCE!J2366&amp;      IF(SOURCE!$V$2-LEN(SOURCE!J2366) &gt;= 0, REPT(" ",SOURCE!$V$2-LEN(SOURCE!J2366)), "")&amp;
  ", "&amp; SOURCE!K2366&amp;      IF(SOURCE!$X$2-LEN(SOURCE!K2366) &gt;= 0, REPT(" ",SOURCE!$X$2-LEN(SOURCE!K2366)), "")&amp;
      "},"&amp;IF(SOURCE!L2366&lt;&gt;"",""&amp;SOURCE!L2366,"")
 )
)
)</f>
        <v/>
      </c>
    </row>
    <row r="2554" spans="1:1" hidden="1">
      <c r="A2554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IF(SOURCE!$O$2-LEN(SOURCE!C2367) &gt;= 0, REPT(" ",SOURCE!$O$2-LEN(SOURCE!C2367)), "")&amp;
      SOURCE!D2367&amp;", "&amp; IF(SOURCE!$P$2-LEN(SOURCE!D2367) &gt;= 0, REPT(" ",SOURCE!$P$2-LEN(SOURCE!D2367)), "")&amp;
      SOURCE!E2367&amp;", "&amp; IF(SOURCE!$Q$2-LEN(SOURCE!E2367) &gt;=0, REPT(" ",SOURCE!$Q$2-LEN(SOURCE!E2367)), "")&amp;
      SOURCE!F2367&amp;", "&amp; IF(SOURCE!$R$2-LEN(SOURCE!F2367) &gt;= 0, REPT(" ",SOURCE!$R$2-LEN(SOURCE!F2367)), "")&amp;
      TEXT(SOURCE!G2367,"??0")&amp;", "&amp; IF(SOURCE!$S$2-3 &gt;= 0, REPT(" ",SOURCE!$S$2-5), "")&amp;
      TEXT(SOURCE!H2367,"????0")&amp;", "&amp; IF(SOURCE!$T$2-3 &gt;= 0, REPT(" ",SOURCE!$T$2-3), "")&amp;
      SOURCE!I2367&amp;", "&amp; IF(SOURCE!$U$2-LEN(SOURCE!I2367) &gt;= 0, REPT(" ",SOURCE!$U$2-LEN(SOURCE!I2367)), "")&amp;
      SOURCE!J2367&amp;      IF(SOURCE!$V$2-LEN(SOURCE!J2367) &gt;= 0, REPT(" ",SOURCE!$V$2-LEN(SOURCE!J2367)), "")&amp;
  ", "&amp; SOURCE!K2367&amp;      IF(SOURCE!$X$2-LEN(SOURCE!K2367) &gt;= 0, REPT(" ",SOURCE!$X$2-LEN(SOURCE!K2367)), "")&amp;
      "},"&amp;IF(SOURCE!L2367&lt;&gt;"",""&amp;SOURCE!L2367,"")
 )
)
)</f>
        <v/>
      </c>
    </row>
    <row r="2555" spans="1:1" hidden="1">
      <c r="A2555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IF(SOURCE!$O$2-LEN(SOURCE!C2368) &gt;= 0, REPT(" ",SOURCE!$O$2-LEN(SOURCE!C2368)), "")&amp;
      SOURCE!D2368&amp;", "&amp; IF(SOURCE!$P$2-LEN(SOURCE!D2368) &gt;= 0, REPT(" ",SOURCE!$P$2-LEN(SOURCE!D2368)), "")&amp;
      SOURCE!E2368&amp;", "&amp; IF(SOURCE!$Q$2-LEN(SOURCE!E2368) &gt;=0, REPT(" ",SOURCE!$Q$2-LEN(SOURCE!E2368)), "")&amp;
      SOURCE!F2368&amp;", "&amp; IF(SOURCE!$R$2-LEN(SOURCE!F2368) &gt;= 0, REPT(" ",SOURCE!$R$2-LEN(SOURCE!F2368)), "")&amp;
      TEXT(SOURCE!G2368,"??0")&amp;", "&amp; IF(SOURCE!$S$2-3 &gt;= 0, REPT(" ",SOURCE!$S$2-5), "")&amp;
      TEXT(SOURCE!H2368,"????0")&amp;", "&amp; IF(SOURCE!$T$2-3 &gt;= 0, REPT(" ",SOURCE!$T$2-3), "")&amp;
      SOURCE!I2368&amp;", "&amp; IF(SOURCE!$U$2-LEN(SOURCE!I2368) &gt;= 0, REPT(" ",SOURCE!$U$2-LEN(SOURCE!I2368)), "")&amp;
      SOURCE!J2368&amp;      IF(SOURCE!$V$2-LEN(SOURCE!J2368) &gt;= 0, REPT(" ",SOURCE!$V$2-LEN(SOURCE!J2368)), "")&amp;
  ", "&amp; SOURCE!K2368&amp;      IF(SOURCE!$X$2-LEN(SOURCE!K2368) &gt;= 0, REPT(" ",SOURCE!$X$2-LEN(SOURCE!K2368)), "")&amp;
      "},"&amp;IF(SOURCE!L2368&lt;&gt;"",""&amp;SOURCE!L2368,"")
 )
)
)</f>
        <v/>
      </c>
    </row>
    <row r="2556" spans="1:1" hidden="1">
      <c r="A2556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IF(SOURCE!$O$2-LEN(SOURCE!C2369) &gt;= 0, REPT(" ",SOURCE!$O$2-LEN(SOURCE!C2369)), "")&amp;
      SOURCE!D2369&amp;", "&amp; IF(SOURCE!$P$2-LEN(SOURCE!D2369) &gt;= 0, REPT(" ",SOURCE!$P$2-LEN(SOURCE!D2369)), "")&amp;
      SOURCE!E2369&amp;", "&amp; IF(SOURCE!$Q$2-LEN(SOURCE!E2369) &gt;=0, REPT(" ",SOURCE!$Q$2-LEN(SOURCE!E2369)), "")&amp;
      SOURCE!F2369&amp;", "&amp; IF(SOURCE!$R$2-LEN(SOURCE!F2369) &gt;= 0, REPT(" ",SOURCE!$R$2-LEN(SOURCE!F2369)), "")&amp;
      TEXT(SOURCE!G2369,"??0")&amp;", "&amp; IF(SOURCE!$S$2-3 &gt;= 0, REPT(" ",SOURCE!$S$2-5), "")&amp;
      TEXT(SOURCE!H2369,"????0")&amp;", "&amp; IF(SOURCE!$T$2-3 &gt;= 0, REPT(" ",SOURCE!$T$2-3), "")&amp;
      SOURCE!I2369&amp;", "&amp; IF(SOURCE!$U$2-LEN(SOURCE!I2369) &gt;= 0, REPT(" ",SOURCE!$U$2-LEN(SOURCE!I2369)), "")&amp;
      SOURCE!J2369&amp;      IF(SOURCE!$V$2-LEN(SOURCE!J2369) &gt;= 0, REPT(" ",SOURCE!$V$2-LEN(SOURCE!J2369)), "")&amp;
  ", "&amp; SOURCE!K2369&amp;      IF(SOURCE!$X$2-LEN(SOURCE!K2369) &gt;= 0, REPT(" ",SOURCE!$X$2-LEN(SOURCE!K2369)), "")&amp;
      "},"&amp;IF(SOURCE!L2369&lt;&gt;"",""&amp;SOURCE!L2369,"")
 )
)
)</f>
        <v/>
      </c>
    </row>
    <row r="2557" spans="1:1" hidden="1">
      <c r="A2557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IF(SOURCE!$O$2-LEN(SOURCE!C2370) &gt;= 0, REPT(" ",SOURCE!$O$2-LEN(SOURCE!C2370)), "")&amp;
      SOURCE!D2370&amp;", "&amp; IF(SOURCE!$P$2-LEN(SOURCE!D2370) &gt;= 0, REPT(" ",SOURCE!$P$2-LEN(SOURCE!D2370)), "")&amp;
      SOURCE!E2370&amp;", "&amp; IF(SOURCE!$Q$2-LEN(SOURCE!E2370) &gt;=0, REPT(" ",SOURCE!$Q$2-LEN(SOURCE!E2370)), "")&amp;
      SOURCE!F2370&amp;", "&amp; IF(SOURCE!$R$2-LEN(SOURCE!F2370) &gt;= 0, REPT(" ",SOURCE!$R$2-LEN(SOURCE!F2370)), "")&amp;
      TEXT(SOURCE!G2370,"??0")&amp;", "&amp; IF(SOURCE!$S$2-3 &gt;= 0, REPT(" ",SOURCE!$S$2-5), "")&amp;
      TEXT(SOURCE!H2370,"????0")&amp;", "&amp; IF(SOURCE!$T$2-3 &gt;= 0, REPT(" ",SOURCE!$T$2-3), "")&amp;
      SOURCE!I2370&amp;", "&amp; IF(SOURCE!$U$2-LEN(SOURCE!I2370) &gt;= 0, REPT(" ",SOURCE!$U$2-LEN(SOURCE!I2370)), "")&amp;
      SOURCE!J2370&amp;      IF(SOURCE!$V$2-LEN(SOURCE!J2370) &gt;= 0, REPT(" ",SOURCE!$V$2-LEN(SOURCE!J2370)), "")&amp;
  ", "&amp; SOURCE!K2370&amp;      IF(SOURCE!$X$2-LEN(SOURCE!K2370) &gt;= 0, REPT(" ",SOURCE!$X$2-LEN(SOURCE!K2370)), "")&amp;
      "},"&amp;IF(SOURCE!L2370&lt;&gt;"",""&amp;SOURCE!L2370,"")
 )
)
)</f>
        <v/>
      </c>
    </row>
    <row r="2558" spans="1:1" hidden="1">
      <c r="A2558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IF(SOURCE!$O$2-LEN(SOURCE!C2371) &gt;= 0, REPT(" ",SOURCE!$O$2-LEN(SOURCE!C2371)), "")&amp;
      SOURCE!D2371&amp;", "&amp; IF(SOURCE!$P$2-LEN(SOURCE!D2371) &gt;= 0, REPT(" ",SOURCE!$P$2-LEN(SOURCE!D2371)), "")&amp;
      SOURCE!E2371&amp;", "&amp; IF(SOURCE!$Q$2-LEN(SOURCE!E2371) &gt;=0, REPT(" ",SOURCE!$Q$2-LEN(SOURCE!E2371)), "")&amp;
      SOURCE!F2371&amp;", "&amp; IF(SOURCE!$R$2-LEN(SOURCE!F2371) &gt;= 0, REPT(" ",SOURCE!$R$2-LEN(SOURCE!F2371)), "")&amp;
      TEXT(SOURCE!G2371,"??0")&amp;", "&amp; IF(SOURCE!$S$2-3 &gt;= 0, REPT(" ",SOURCE!$S$2-5), "")&amp;
      TEXT(SOURCE!H2371,"????0")&amp;", "&amp; IF(SOURCE!$T$2-3 &gt;= 0, REPT(" ",SOURCE!$T$2-3), "")&amp;
      SOURCE!I2371&amp;", "&amp; IF(SOURCE!$U$2-LEN(SOURCE!I2371) &gt;= 0, REPT(" ",SOURCE!$U$2-LEN(SOURCE!I2371)), "")&amp;
      SOURCE!J2371&amp;      IF(SOURCE!$V$2-LEN(SOURCE!J2371) &gt;= 0, REPT(" ",SOURCE!$V$2-LEN(SOURCE!J2371)), "")&amp;
  ", "&amp; SOURCE!K2371&amp;      IF(SOURCE!$X$2-LEN(SOURCE!K2371) &gt;= 0, REPT(" ",SOURCE!$X$2-LEN(SOURCE!K2371)), "")&amp;
      "},"&amp;IF(SOURCE!L2371&lt;&gt;"",""&amp;SOURCE!L2371,"")
 )
)
)</f>
        <v/>
      </c>
    </row>
    <row r="2559" spans="1:1" hidden="1">
      <c r="A2559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IF(SOURCE!$O$2-LEN(SOURCE!C2372) &gt;= 0, REPT(" ",SOURCE!$O$2-LEN(SOURCE!C2372)), "")&amp;
      SOURCE!D2372&amp;", "&amp; IF(SOURCE!$P$2-LEN(SOURCE!D2372) &gt;= 0, REPT(" ",SOURCE!$P$2-LEN(SOURCE!D2372)), "")&amp;
      SOURCE!E2372&amp;", "&amp; IF(SOURCE!$Q$2-LEN(SOURCE!E2372) &gt;=0, REPT(" ",SOURCE!$Q$2-LEN(SOURCE!E2372)), "")&amp;
      SOURCE!F2372&amp;", "&amp; IF(SOURCE!$R$2-LEN(SOURCE!F2372) &gt;= 0, REPT(" ",SOURCE!$R$2-LEN(SOURCE!F2372)), "")&amp;
      TEXT(SOURCE!G2372,"??0")&amp;", "&amp; IF(SOURCE!$S$2-3 &gt;= 0, REPT(" ",SOURCE!$S$2-5), "")&amp;
      TEXT(SOURCE!H2372,"????0")&amp;", "&amp; IF(SOURCE!$T$2-3 &gt;= 0, REPT(" ",SOURCE!$T$2-3), "")&amp;
      SOURCE!I2372&amp;", "&amp; IF(SOURCE!$U$2-LEN(SOURCE!I2372) &gt;= 0, REPT(" ",SOURCE!$U$2-LEN(SOURCE!I2372)), "")&amp;
      SOURCE!J2372&amp;      IF(SOURCE!$V$2-LEN(SOURCE!J2372) &gt;= 0, REPT(" ",SOURCE!$V$2-LEN(SOURCE!J2372)), "")&amp;
  ", "&amp; SOURCE!K2372&amp;      IF(SOURCE!$X$2-LEN(SOURCE!K2372) &gt;= 0, REPT(" ",SOURCE!$X$2-LEN(SOURCE!K2372)), "")&amp;
      "},"&amp;IF(SOURCE!L2372&lt;&gt;"",""&amp;SOURCE!L2372,"")
 )
)
)</f>
        <v/>
      </c>
    </row>
    <row r="2560" spans="1:1" hidden="1">
      <c r="A2560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IF(SOURCE!$O$2-LEN(SOURCE!C2373) &gt;= 0, REPT(" ",SOURCE!$O$2-LEN(SOURCE!C2373)), "")&amp;
      SOURCE!D2373&amp;", "&amp; IF(SOURCE!$P$2-LEN(SOURCE!D2373) &gt;= 0, REPT(" ",SOURCE!$P$2-LEN(SOURCE!D2373)), "")&amp;
      SOURCE!E2373&amp;", "&amp; IF(SOURCE!$Q$2-LEN(SOURCE!E2373) &gt;=0, REPT(" ",SOURCE!$Q$2-LEN(SOURCE!E2373)), "")&amp;
      SOURCE!F2373&amp;", "&amp; IF(SOURCE!$R$2-LEN(SOURCE!F2373) &gt;= 0, REPT(" ",SOURCE!$R$2-LEN(SOURCE!F2373)), "")&amp;
      TEXT(SOURCE!G2373,"??0")&amp;", "&amp; IF(SOURCE!$S$2-3 &gt;= 0, REPT(" ",SOURCE!$S$2-5), "")&amp;
      TEXT(SOURCE!H2373,"????0")&amp;", "&amp; IF(SOURCE!$T$2-3 &gt;= 0, REPT(" ",SOURCE!$T$2-3), "")&amp;
      SOURCE!I2373&amp;", "&amp; IF(SOURCE!$U$2-LEN(SOURCE!I2373) &gt;= 0, REPT(" ",SOURCE!$U$2-LEN(SOURCE!I2373)), "")&amp;
      SOURCE!J2373&amp;      IF(SOURCE!$V$2-LEN(SOURCE!J2373) &gt;= 0, REPT(" ",SOURCE!$V$2-LEN(SOURCE!J2373)), "")&amp;
  ", "&amp; SOURCE!K2373&amp;      IF(SOURCE!$X$2-LEN(SOURCE!K2373) &gt;= 0, REPT(" ",SOURCE!$X$2-LEN(SOURCE!K2373)), "")&amp;
      "},"&amp;IF(SOURCE!L2373&lt;&gt;"",""&amp;SOURCE!L2373,"")
 )
)
)</f>
        <v/>
      </c>
    </row>
    <row r="2561" spans="1:1" hidden="1">
      <c r="A2561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IF(SOURCE!$O$2-LEN(SOURCE!C2374) &gt;= 0, REPT(" ",SOURCE!$O$2-LEN(SOURCE!C2374)), "")&amp;
      SOURCE!D2374&amp;", "&amp; IF(SOURCE!$P$2-LEN(SOURCE!D2374) &gt;= 0, REPT(" ",SOURCE!$P$2-LEN(SOURCE!D2374)), "")&amp;
      SOURCE!E2374&amp;", "&amp; IF(SOURCE!$Q$2-LEN(SOURCE!E2374) &gt;=0, REPT(" ",SOURCE!$Q$2-LEN(SOURCE!E2374)), "")&amp;
      SOURCE!F2374&amp;", "&amp; IF(SOURCE!$R$2-LEN(SOURCE!F2374) &gt;= 0, REPT(" ",SOURCE!$R$2-LEN(SOURCE!F2374)), "")&amp;
      TEXT(SOURCE!G2374,"??0")&amp;", "&amp; IF(SOURCE!$S$2-3 &gt;= 0, REPT(" ",SOURCE!$S$2-5), "")&amp;
      TEXT(SOURCE!H2374,"????0")&amp;", "&amp; IF(SOURCE!$T$2-3 &gt;= 0, REPT(" ",SOURCE!$T$2-3), "")&amp;
      SOURCE!I2374&amp;", "&amp; IF(SOURCE!$U$2-LEN(SOURCE!I2374) &gt;= 0, REPT(" ",SOURCE!$U$2-LEN(SOURCE!I2374)), "")&amp;
      SOURCE!J2374&amp;      IF(SOURCE!$V$2-LEN(SOURCE!J2374) &gt;= 0, REPT(" ",SOURCE!$V$2-LEN(SOURCE!J2374)), "")&amp;
  ", "&amp; SOURCE!K2374&amp;      IF(SOURCE!$X$2-LEN(SOURCE!K2374) &gt;= 0, REPT(" ",SOURCE!$X$2-LEN(SOURCE!K2374)), "")&amp;
      "},"&amp;IF(SOURCE!L2374&lt;&gt;"",""&amp;SOURCE!L2374,"")
 )
)
)</f>
        <v/>
      </c>
    </row>
    <row r="2562" spans="1:1" hidden="1">
      <c r="A2562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IF(SOURCE!$O$2-LEN(SOURCE!C2375) &gt;= 0, REPT(" ",SOURCE!$O$2-LEN(SOURCE!C2375)), "")&amp;
      SOURCE!D2375&amp;", "&amp; IF(SOURCE!$P$2-LEN(SOURCE!D2375) &gt;= 0, REPT(" ",SOURCE!$P$2-LEN(SOURCE!D2375)), "")&amp;
      SOURCE!E2375&amp;", "&amp; IF(SOURCE!$Q$2-LEN(SOURCE!E2375) &gt;=0, REPT(" ",SOURCE!$Q$2-LEN(SOURCE!E2375)), "")&amp;
      SOURCE!F2375&amp;", "&amp; IF(SOURCE!$R$2-LEN(SOURCE!F2375) &gt;= 0, REPT(" ",SOURCE!$R$2-LEN(SOURCE!F2375)), "")&amp;
      TEXT(SOURCE!G2375,"??0")&amp;", "&amp; IF(SOURCE!$S$2-3 &gt;= 0, REPT(" ",SOURCE!$S$2-5), "")&amp;
      TEXT(SOURCE!H2375,"????0")&amp;", "&amp; IF(SOURCE!$T$2-3 &gt;= 0, REPT(" ",SOURCE!$T$2-3), "")&amp;
      SOURCE!I2375&amp;", "&amp; IF(SOURCE!$U$2-LEN(SOURCE!I2375) &gt;= 0, REPT(" ",SOURCE!$U$2-LEN(SOURCE!I2375)), "")&amp;
      SOURCE!J2375&amp;      IF(SOURCE!$V$2-LEN(SOURCE!J2375) &gt;= 0, REPT(" ",SOURCE!$V$2-LEN(SOURCE!J2375)), "")&amp;
  ", "&amp; SOURCE!K2375&amp;      IF(SOURCE!$X$2-LEN(SOURCE!K2375) &gt;= 0, REPT(" ",SOURCE!$X$2-LEN(SOURCE!K2375)), "")&amp;
      "},"&amp;IF(SOURCE!L2375&lt;&gt;"",""&amp;SOURCE!L2375,"")
 )
)
)</f>
        <v/>
      </c>
    </row>
    <row r="2563" spans="1:1" hidden="1">
      <c r="A2563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IF(SOURCE!$O$2-LEN(SOURCE!C2376) &gt;= 0, REPT(" ",SOURCE!$O$2-LEN(SOURCE!C2376)), "")&amp;
      SOURCE!D2376&amp;", "&amp; IF(SOURCE!$P$2-LEN(SOURCE!D2376) &gt;= 0, REPT(" ",SOURCE!$P$2-LEN(SOURCE!D2376)), "")&amp;
      SOURCE!E2376&amp;", "&amp; IF(SOURCE!$Q$2-LEN(SOURCE!E2376) &gt;=0, REPT(" ",SOURCE!$Q$2-LEN(SOURCE!E2376)), "")&amp;
      SOURCE!F2376&amp;", "&amp; IF(SOURCE!$R$2-LEN(SOURCE!F2376) &gt;= 0, REPT(" ",SOURCE!$R$2-LEN(SOURCE!F2376)), "")&amp;
      TEXT(SOURCE!G2376,"??0")&amp;", "&amp; IF(SOURCE!$S$2-3 &gt;= 0, REPT(" ",SOURCE!$S$2-5), "")&amp;
      TEXT(SOURCE!H2376,"????0")&amp;", "&amp; IF(SOURCE!$T$2-3 &gt;= 0, REPT(" ",SOURCE!$T$2-3), "")&amp;
      SOURCE!I2376&amp;", "&amp; IF(SOURCE!$U$2-LEN(SOURCE!I2376) &gt;= 0, REPT(" ",SOURCE!$U$2-LEN(SOURCE!I2376)), "")&amp;
      SOURCE!J2376&amp;      IF(SOURCE!$V$2-LEN(SOURCE!J2376) &gt;= 0, REPT(" ",SOURCE!$V$2-LEN(SOURCE!J2376)), "")&amp;
  ", "&amp; SOURCE!K2376&amp;      IF(SOURCE!$X$2-LEN(SOURCE!K2376) &gt;= 0, REPT(" ",SOURCE!$X$2-LEN(SOURCE!K2376)), "")&amp;
      "},"&amp;IF(SOURCE!L2376&lt;&gt;"",""&amp;SOURCE!L2376,"")
 )
)
)</f>
        <v/>
      </c>
    </row>
    <row r="2564" spans="1:1" hidden="1">
      <c r="A2564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IF(SOURCE!$O$2-LEN(SOURCE!C2377) &gt;= 0, REPT(" ",SOURCE!$O$2-LEN(SOURCE!C2377)), "")&amp;
      SOURCE!D2377&amp;", "&amp; IF(SOURCE!$P$2-LEN(SOURCE!D2377) &gt;= 0, REPT(" ",SOURCE!$P$2-LEN(SOURCE!D2377)), "")&amp;
      SOURCE!E2377&amp;", "&amp; IF(SOURCE!$Q$2-LEN(SOURCE!E2377) &gt;=0, REPT(" ",SOURCE!$Q$2-LEN(SOURCE!E2377)), "")&amp;
      SOURCE!F2377&amp;", "&amp; IF(SOURCE!$R$2-LEN(SOURCE!F2377) &gt;= 0, REPT(" ",SOURCE!$R$2-LEN(SOURCE!F2377)), "")&amp;
      TEXT(SOURCE!G2377,"??0")&amp;", "&amp; IF(SOURCE!$S$2-3 &gt;= 0, REPT(" ",SOURCE!$S$2-5), "")&amp;
      TEXT(SOURCE!H2377,"????0")&amp;", "&amp; IF(SOURCE!$T$2-3 &gt;= 0, REPT(" ",SOURCE!$T$2-3), "")&amp;
      SOURCE!I2377&amp;", "&amp; IF(SOURCE!$U$2-LEN(SOURCE!I2377) &gt;= 0, REPT(" ",SOURCE!$U$2-LEN(SOURCE!I2377)), "")&amp;
      SOURCE!J2377&amp;      IF(SOURCE!$V$2-LEN(SOURCE!J2377) &gt;= 0, REPT(" ",SOURCE!$V$2-LEN(SOURCE!J2377)), "")&amp;
  ", "&amp; SOURCE!K2377&amp;      IF(SOURCE!$X$2-LEN(SOURCE!K2377) &gt;= 0, REPT(" ",SOURCE!$X$2-LEN(SOURCE!K2377)), "")&amp;
      "},"&amp;IF(SOURCE!L2377&lt;&gt;"",""&amp;SOURCE!L2377,"")
 )
)
)</f>
        <v/>
      </c>
    </row>
    <row r="2565" spans="1:1" hidden="1">
      <c r="A2565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IF(SOURCE!$O$2-LEN(SOURCE!C2378) &gt;= 0, REPT(" ",SOURCE!$O$2-LEN(SOURCE!C2378)), "")&amp;
      SOURCE!D2378&amp;", "&amp; IF(SOURCE!$P$2-LEN(SOURCE!D2378) &gt;= 0, REPT(" ",SOURCE!$P$2-LEN(SOURCE!D2378)), "")&amp;
      SOURCE!E2378&amp;", "&amp; IF(SOURCE!$Q$2-LEN(SOURCE!E2378) &gt;=0, REPT(" ",SOURCE!$Q$2-LEN(SOURCE!E2378)), "")&amp;
      SOURCE!F2378&amp;", "&amp; IF(SOURCE!$R$2-LEN(SOURCE!F2378) &gt;= 0, REPT(" ",SOURCE!$R$2-LEN(SOURCE!F2378)), "")&amp;
      TEXT(SOURCE!G2378,"??0")&amp;", "&amp; IF(SOURCE!$S$2-3 &gt;= 0, REPT(" ",SOURCE!$S$2-5), "")&amp;
      TEXT(SOURCE!H2378,"????0")&amp;", "&amp; IF(SOURCE!$T$2-3 &gt;= 0, REPT(" ",SOURCE!$T$2-3), "")&amp;
      SOURCE!I2378&amp;", "&amp; IF(SOURCE!$U$2-LEN(SOURCE!I2378) &gt;= 0, REPT(" ",SOURCE!$U$2-LEN(SOURCE!I2378)), "")&amp;
      SOURCE!J2378&amp;      IF(SOURCE!$V$2-LEN(SOURCE!J2378) &gt;= 0, REPT(" ",SOURCE!$V$2-LEN(SOURCE!J2378)), "")&amp;
  ", "&amp; SOURCE!K2378&amp;      IF(SOURCE!$X$2-LEN(SOURCE!K2378) &gt;= 0, REPT(" ",SOURCE!$X$2-LEN(SOURCE!K2378)), "")&amp;
      "},"&amp;IF(SOURCE!L2378&lt;&gt;"",""&amp;SOURCE!L2378,"")
 )
)
)</f>
        <v/>
      </c>
    </row>
    <row r="2566" spans="1:1" hidden="1">
      <c r="A2566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IF(SOURCE!$O$2-LEN(SOURCE!C2379) &gt;= 0, REPT(" ",SOURCE!$O$2-LEN(SOURCE!C2379)), "")&amp;
      SOURCE!D2379&amp;", "&amp; IF(SOURCE!$P$2-LEN(SOURCE!D2379) &gt;= 0, REPT(" ",SOURCE!$P$2-LEN(SOURCE!D2379)), "")&amp;
      SOURCE!E2379&amp;", "&amp; IF(SOURCE!$Q$2-LEN(SOURCE!E2379) &gt;=0, REPT(" ",SOURCE!$Q$2-LEN(SOURCE!E2379)), "")&amp;
      SOURCE!F2379&amp;", "&amp; IF(SOURCE!$R$2-LEN(SOURCE!F2379) &gt;= 0, REPT(" ",SOURCE!$R$2-LEN(SOURCE!F2379)), "")&amp;
      TEXT(SOURCE!G2379,"??0")&amp;", "&amp; IF(SOURCE!$S$2-3 &gt;= 0, REPT(" ",SOURCE!$S$2-5), "")&amp;
      TEXT(SOURCE!H2379,"????0")&amp;", "&amp; IF(SOURCE!$T$2-3 &gt;= 0, REPT(" ",SOURCE!$T$2-3), "")&amp;
      SOURCE!I2379&amp;", "&amp; IF(SOURCE!$U$2-LEN(SOURCE!I2379) &gt;= 0, REPT(" ",SOURCE!$U$2-LEN(SOURCE!I2379)), "")&amp;
      SOURCE!J2379&amp;      IF(SOURCE!$V$2-LEN(SOURCE!J2379) &gt;= 0, REPT(" ",SOURCE!$V$2-LEN(SOURCE!J2379)), "")&amp;
  ", "&amp; SOURCE!K2379&amp;      IF(SOURCE!$X$2-LEN(SOURCE!K2379) &gt;= 0, REPT(" ",SOURCE!$X$2-LEN(SOURCE!K2379)), "")&amp;
      "},"&amp;IF(SOURCE!L2379&lt;&gt;"",""&amp;SOURCE!L2379,"")
 )
)
)</f>
        <v/>
      </c>
    </row>
    <row r="2567" spans="1:1" hidden="1">
      <c r="A2567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IF(SOURCE!$O$2-LEN(SOURCE!C2380) &gt;= 0, REPT(" ",SOURCE!$O$2-LEN(SOURCE!C2380)), "")&amp;
      SOURCE!D2380&amp;", "&amp; IF(SOURCE!$P$2-LEN(SOURCE!D2380) &gt;= 0, REPT(" ",SOURCE!$P$2-LEN(SOURCE!D2380)), "")&amp;
      SOURCE!E2380&amp;", "&amp; IF(SOURCE!$Q$2-LEN(SOURCE!E2380) &gt;=0, REPT(" ",SOURCE!$Q$2-LEN(SOURCE!E2380)), "")&amp;
      SOURCE!F2380&amp;", "&amp; IF(SOURCE!$R$2-LEN(SOURCE!F2380) &gt;= 0, REPT(" ",SOURCE!$R$2-LEN(SOURCE!F2380)), "")&amp;
      TEXT(SOURCE!G2380,"??0")&amp;", "&amp; IF(SOURCE!$S$2-3 &gt;= 0, REPT(" ",SOURCE!$S$2-5), "")&amp;
      TEXT(SOURCE!H2380,"????0")&amp;", "&amp; IF(SOURCE!$T$2-3 &gt;= 0, REPT(" ",SOURCE!$T$2-3), "")&amp;
      SOURCE!I2380&amp;", "&amp; IF(SOURCE!$U$2-LEN(SOURCE!I2380) &gt;= 0, REPT(" ",SOURCE!$U$2-LEN(SOURCE!I2380)), "")&amp;
      SOURCE!J2380&amp;      IF(SOURCE!$V$2-LEN(SOURCE!J2380) &gt;= 0, REPT(" ",SOURCE!$V$2-LEN(SOURCE!J2380)), "")&amp;
  ", "&amp; SOURCE!K2380&amp;      IF(SOURCE!$X$2-LEN(SOURCE!K2380) &gt;= 0, REPT(" ",SOURCE!$X$2-LEN(SOURCE!K2380)), "")&amp;
      "},"&amp;IF(SOURCE!L2380&lt;&gt;"",""&amp;SOURCE!L2380,"")
 )
)
)</f>
        <v/>
      </c>
    </row>
    <row r="2568" spans="1:1" hidden="1">
      <c r="A2568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IF(SOURCE!$O$2-LEN(SOURCE!C2381) &gt;= 0, REPT(" ",SOURCE!$O$2-LEN(SOURCE!C2381)), "")&amp;
      SOURCE!D2381&amp;", "&amp; IF(SOURCE!$P$2-LEN(SOURCE!D2381) &gt;= 0, REPT(" ",SOURCE!$P$2-LEN(SOURCE!D2381)), "")&amp;
      SOURCE!E2381&amp;", "&amp; IF(SOURCE!$Q$2-LEN(SOURCE!E2381) &gt;=0, REPT(" ",SOURCE!$Q$2-LEN(SOURCE!E2381)), "")&amp;
      SOURCE!F2381&amp;", "&amp; IF(SOURCE!$R$2-LEN(SOURCE!F2381) &gt;= 0, REPT(" ",SOURCE!$R$2-LEN(SOURCE!F2381)), "")&amp;
      TEXT(SOURCE!G2381,"??0")&amp;", "&amp; IF(SOURCE!$S$2-3 &gt;= 0, REPT(" ",SOURCE!$S$2-5), "")&amp;
      TEXT(SOURCE!H2381,"????0")&amp;", "&amp; IF(SOURCE!$T$2-3 &gt;= 0, REPT(" ",SOURCE!$T$2-3), "")&amp;
      SOURCE!I2381&amp;", "&amp; IF(SOURCE!$U$2-LEN(SOURCE!I2381) &gt;= 0, REPT(" ",SOURCE!$U$2-LEN(SOURCE!I2381)), "")&amp;
      SOURCE!J2381&amp;      IF(SOURCE!$V$2-LEN(SOURCE!J2381) &gt;= 0, REPT(" ",SOURCE!$V$2-LEN(SOURCE!J2381)), "")&amp;
  ", "&amp; SOURCE!K2381&amp;      IF(SOURCE!$X$2-LEN(SOURCE!K2381) &gt;= 0, REPT(" ",SOURCE!$X$2-LEN(SOURCE!K2381)), "")&amp;
      "},"&amp;IF(SOURCE!L2381&lt;&gt;"",""&amp;SOURCE!L2381,"")
 )
)
)</f>
        <v/>
      </c>
    </row>
    <row r="2569" spans="1:1" hidden="1">
      <c r="A2569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IF(SOURCE!$O$2-LEN(SOURCE!C2382) &gt;= 0, REPT(" ",SOURCE!$O$2-LEN(SOURCE!C2382)), "")&amp;
      SOURCE!D2382&amp;", "&amp; IF(SOURCE!$P$2-LEN(SOURCE!D2382) &gt;= 0, REPT(" ",SOURCE!$P$2-LEN(SOURCE!D2382)), "")&amp;
      SOURCE!E2382&amp;", "&amp; IF(SOURCE!$Q$2-LEN(SOURCE!E2382) &gt;=0, REPT(" ",SOURCE!$Q$2-LEN(SOURCE!E2382)), "")&amp;
      SOURCE!F2382&amp;", "&amp; IF(SOURCE!$R$2-LEN(SOURCE!F2382) &gt;= 0, REPT(" ",SOURCE!$R$2-LEN(SOURCE!F2382)), "")&amp;
      TEXT(SOURCE!G2382,"??0")&amp;", "&amp; IF(SOURCE!$S$2-3 &gt;= 0, REPT(" ",SOURCE!$S$2-5), "")&amp;
      TEXT(SOURCE!H2382,"????0")&amp;", "&amp; IF(SOURCE!$T$2-3 &gt;= 0, REPT(" ",SOURCE!$T$2-3), "")&amp;
      SOURCE!I2382&amp;", "&amp; IF(SOURCE!$U$2-LEN(SOURCE!I2382) &gt;= 0, REPT(" ",SOURCE!$U$2-LEN(SOURCE!I2382)), "")&amp;
      SOURCE!J2382&amp;      IF(SOURCE!$V$2-LEN(SOURCE!J2382) &gt;= 0, REPT(" ",SOURCE!$V$2-LEN(SOURCE!J2382)), "")&amp;
  ", "&amp; SOURCE!K2382&amp;      IF(SOURCE!$X$2-LEN(SOURCE!K2382) &gt;= 0, REPT(" ",SOURCE!$X$2-LEN(SOURCE!K2382)), "")&amp;
      "},"&amp;IF(SOURCE!L2382&lt;&gt;"",""&amp;SOURCE!L2382,"")
 )
)
)</f>
        <v/>
      </c>
    </row>
    <row r="2570" spans="1:1" hidden="1">
      <c r="A2570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IF(SOURCE!$O$2-LEN(SOURCE!C2383) &gt;= 0, REPT(" ",SOURCE!$O$2-LEN(SOURCE!C2383)), "")&amp;
      SOURCE!D2383&amp;", "&amp; IF(SOURCE!$P$2-LEN(SOURCE!D2383) &gt;= 0, REPT(" ",SOURCE!$P$2-LEN(SOURCE!D2383)), "")&amp;
      SOURCE!E2383&amp;", "&amp; IF(SOURCE!$Q$2-LEN(SOURCE!E2383) &gt;=0, REPT(" ",SOURCE!$Q$2-LEN(SOURCE!E2383)), "")&amp;
      SOURCE!F2383&amp;", "&amp; IF(SOURCE!$R$2-LEN(SOURCE!F2383) &gt;= 0, REPT(" ",SOURCE!$R$2-LEN(SOURCE!F2383)), "")&amp;
      TEXT(SOURCE!G2383,"??0")&amp;", "&amp; IF(SOURCE!$S$2-3 &gt;= 0, REPT(" ",SOURCE!$S$2-5), "")&amp;
      TEXT(SOURCE!H2383,"????0")&amp;", "&amp; IF(SOURCE!$T$2-3 &gt;= 0, REPT(" ",SOURCE!$T$2-3), "")&amp;
      SOURCE!I2383&amp;", "&amp; IF(SOURCE!$U$2-LEN(SOURCE!I2383) &gt;= 0, REPT(" ",SOURCE!$U$2-LEN(SOURCE!I2383)), "")&amp;
      SOURCE!J2383&amp;      IF(SOURCE!$V$2-LEN(SOURCE!J2383) &gt;= 0, REPT(" ",SOURCE!$V$2-LEN(SOURCE!J2383)), "")&amp;
  ", "&amp; SOURCE!K2383&amp;      IF(SOURCE!$X$2-LEN(SOURCE!K2383) &gt;= 0, REPT(" ",SOURCE!$X$2-LEN(SOURCE!K2383)), "")&amp;
      "},"&amp;IF(SOURCE!L2383&lt;&gt;"",""&amp;SOURCE!L2383,"")
 )
)
)</f>
        <v/>
      </c>
    </row>
    <row r="2571" spans="1:1" hidden="1">
      <c r="A2571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IF(SOURCE!$O$2-LEN(SOURCE!C2384) &gt;= 0, REPT(" ",SOURCE!$O$2-LEN(SOURCE!C2384)), "")&amp;
      SOURCE!D2384&amp;", "&amp; IF(SOURCE!$P$2-LEN(SOURCE!D2384) &gt;= 0, REPT(" ",SOURCE!$P$2-LEN(SOURCE!D2384)), "")&amp;
      SOURCE!E2384&amp;", "&amp; IF(SOURCE!$Q$2-LEN(SOURCE!E2384) &gt;=0, REPT(" ",SOURCE!$Q$2-LEN(SOURCE!E2384)), "")&amp;
      SOURCE!F2384&amp;", "&amp; IF(SOURCE!$R$2-LEN(SOURCE!F2384) &gt;= 0, REPT(" ",SOURCE!$R$2-LEN(SOURCE!F2384)), "")&amp;
      TEXT(SOURCE!G2384,"??0")&amp;", "&amp; IF(SOURCE!$S$2-3 &gt;= 0, REPT(" ",SOURCE!$S$2-5), "")&amp;
      TEXT(SOURCE!H2384,"????0")&amp;", "&amp; IF(SOURCE!$T$2-3 &gt;= 0, REPT(" ",SOURCE!$T$2-3), "")&amp;
      SOURCE!I2384&amp;", "&amp; IF(SOURCE!$U$2-LEN(SOURCE!I2384) &gt;= 0, REPT(" ",SOURCE!$U$2-LEN(SOURCE!I2384)), "")&amp;
      SOURCE!J2384&amp;      IF(SOURCE!$V$2-LEN(SOURCE!J2384) &gt;= 0, REPT(" ",SOURCE!$V$2-LEN(SOURCE!J2384)), "")&amp;
  ", "&amp; SOURCE!K2384&amp;      IF(SOURCE!$X$2-LEN(SOURCE!K2384) &gt;= 0, REPT(" ",SOURCE!$X$2-LEN(SOURCE!K2384)), "")&amp;
      "},"&amp;IF(SOURCE!L2384&lt;&gt;"",""&amp;SOURCE!L2384,"")
 )
)
)</f>
        <v/>
      </c>
    </row>
    <row r="2572" spans="1:1" hidden="1">
      <c r="A2572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IF(SOURCE!$O$2-LEN(SOURCE!C2385) &gt;= 0, REPT(" ",SOURCE!$O$2-LEN(SOURCE!C2385)), "")&amp;
      SOURCE!D2385&amp;", "&amp; IF(SOURCE!$P$2-LEN(SOURCE!D2385) &gt;= 0, REPT(" ",SOURCE!$P$2-LEN(SOURCE!D2385)), "")&amp;
      SOURCE!E2385&amp;", "&amp; IF(SOURCE!$Q$2-LEN(SOURCE!E2385) &gt;=0, REPT(" ",SOURCE!$Q$2-LEN(SOURCE!E2385)), "")&amp;
      SOURCE!F2385&amp;", "&amp; IF(SOURCE!$R$2-LEN(SOURCE!F2385) &gt;= 0, REPT(" ",SOURCE!$R$2-LEN(SOURCE!F2385)), "")&amp;
      TEXT(SOURCE!G2385,"??0")&amp;", "&amp; IF(SOURCE!$S$2-3 &gt;= 0, REPT(" ",SOURCE!$S$2-5), "")&amp;
      TEXT(SOURCE!H2385,"????0")&amp;", "&amp; IF(SOURCE!$T$2-3 &gt;= 0, REPT(" ",SOURCE!$T$2-3), "")&amp;
      SOURCE!I2385&amp;", "&amp; IF(SOURCE!$U$2-LEN(SOURCE!I2385) &gt;= 0, REPT(" ",SOURCE!$U$2-LEN(SOURCE!I2385)), "")&amp;
      SOURCE!J2385&amp;      IF(SOURCE!$V$2-LEN(SOURCE!J2385) &gt;= 0, REPT(" ",SOURCE!$V$2-LEN(SOURCE!J2385)), "")&amp;
  ", "&amp; SOURCE!K2385&amp;      IF(SOURCE!$X$2-LEN(SOURCE!K2385) &gt;= 0, REPT(" ",SOURCE!$X$2-LEN(SOURCE!K2385)), "")&amp;
      "},"&amp;IF(SOURCE!L2385&lt;&gt;"",""&amp;SOURCE!L2385,"")
 )
)
)</f>
        <v/>
      </c>
    </row>
    <row r="2573" spans="1:1" hidden="1">
      <c r="A2573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IF(SOURCE!$O$2-LEN(SOURCE!C2386) &gt;= 0, REPT(" ",SOURCE!$O$2-LEN(SOURCE!C2386)), "")&amp;
      SOURCE!D2386&amp;", "&amp; IF(SOURCE!$P$2-LEN(SOURCE!D2386) &gt;= 0, REPT(" ",SOURCE!$P$2-LEN(SOURCE!D2386)), "")&amp;
      SOURCE!E2386&amp;", "&amp; IF(SOURCE!$Q$2-LEN(SOURCE!E2386) &gt;=0, REPT(" ",SOURCE!$Q$2-LEN(SOURCE!E2386)), "")&amp;
      SOURCE!F2386&amp;", "&amp; IF(SOURCE!$R$2-LEN(SOURCE!F2386) &gt;= 0, REPT(" ",SOURCE!$R$2-LEN(SOURCE!F2386)), "")&amp;
      TEXT(SOURCE!G2386,"??0")&amp;", "&amp; IF(SOURCE!$S$2-3 &gt;= 0, REPT(" ",SOURCE!$S$2-5), "")&amp;
      TEXT(SOURCE!H2386,"????0")&amp;", "&amp; IF(SOURCE!$T$2-3 &gt;= 0, REPT(" ",SOURCE!$T$2-3), "")&amp;
      SOURCE!I2386&amp;", "&amp; IF(SOURCE!$U$2-LEN(SOURCE!I2386) &gt;= 0, REPT(" ",SOURCE!$U$2-LEN(SOURCE!I2386)), "")&amp;
      SOURCE!J2386&amp;      IF(SOURCE!$V$2-LEN(SOURCE!J2386) &gt;= 0, REPT(" ",SOURCE!$V$2-LEN(SOURCE!J2386)), "")&amp;
  ", "&amp; SOURCE!K2386&amp;      IF(SOURCE!$X$2-LEN(SOURCE!K2386) &gt;= 0, REPT(" ",SOURCE!$X$2-LEN(SOURCE!K2386)), "")&amp;
      "},"&amp;IF(SOURCE!L2386&lt;&gt;"",""&amp;SOURCE!L2386,"")
 )
)
)</f>
        <v/>
      </c>
    </row>
    <row r="2574" spans="1:1" hidden="1">
      <c r="A2574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IF(SOURCE!$O$2-LEN(SOURCE!C2387) &gt;= 0, REPT(" ",SOURCE!$O$2-LEN(SOURCE!C2387)), "")&amp;
      SOURCE!D2387&amp;", "&amp; IF(SOURCE!$P$2-LEN(SOURCE!D2387) &gt;= 0, REPT(" ",SOURCE!$P$2-LEN(SOURCE!D2387)), "")&amp;
      SOURCE!E2387&amp;", "&amp; IF(SOURCE!$Q$2-LEN(SOURCE!E2387) &gt;=0, REPT(" ",SOURCE!$Q$2-LEN(SOURCE!E2387)), "")&amp;
      SOURCE!F2387&amp;", "&amp; IF(SOURCE!$R$2-LEN(SOURCE!F2387) &gt;= 0, REPT(" ",SOURCE!$R$2-LEN(SOURCE!F2387)), "")&amp;
      TEXT(SOURCE!G2387,"??0")&amp;", "&amp; IF(SOURCE!$S$2-3 &gt;= 0, REPT(" ",SOURCE!$S$2-5), "")&amp;
      TEXT(SOURCE!H2387,"????0")&amp;", "&amp; IF(SOURCE!$T$2-3 &gt;= 0, REPT(" ",SOURCE!$T$2-3), "")&amp;
      SOURCE!I2387&amp;", "&amp; IF(SOURCE!$U$2-LEN(SOURCE!I2387) &gt;= 0, REPT(" ",SOURCE!$U$2-LEN(SOURCE!I2387)), "")&amp;
      SOURCE!J2387&amp;      IF(SOURCE!$V$2-LEN(SOURCE!J2387) &gt;= 0, REPT(" ",SOURCE!$V$2-LEN(SOURCE!J2387)), "")&amp;
  ", "&amp; SOURCE!K2387&amp;      IF(SOURCE!$X$2-LEN(SOURCE!K2387) &gt;= 0, REPT(" ",SOURCE!$X$2-LEN(SOURCE!K2387)), "")&amp;
      "},"&amp;IF(SOURCE!L2387&lt;&gt;"",""&amp;SOURCE!L2387,"")
 )
)
)</f>
        <v/>
      </c>
    </row>
    <row r="2575" spans="1:1" hidden="1">
      <c r="A2575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IF(SOURCE!$O$2-LEN(SOURCE!C2388) &gt;= 0, REPT(" ",SOURCE!$O$2-LEN(SOURCE!C2388)), "")&amp;
      SOURCE!D2388&amp;", "&amp; IF(SOURCE!$P$2-LEN(SOURCE!D2388) &gt;= 0, REPT(" ",SOURCE!$P$2-LEN(SOURCE!D2388)), "")&amp;
      SOURCE!E2388&amp;", "&amp; IF(SOURCE!$Q$2-LEN(SOURCE!E2388) &gt;=0, REPT(" ",SOURCE!$Q$2-LEN(SOURCE!E2388)), "")&amp;
      SOURCE!F2388&amp;", "&amp; IF(SOURCE!$R$2-LEN(SOURCE!F2388) &gt;= 0, REPT(" ",SOURCE!$R$2-LEN(SOURCE!F2388)), "")&amp;
      TEXT(SOURCE!G2388,"??0")&amp;", "&amp; IF(SOURCE!$S$2-3 &gt;= 0, REPT(" ",SOURCE!$S$2-5), "")&amp;
      TEXT(SOURCE!H2388,"????0")&amp;", "&amp; IF(SOURCE!$T$2-3 &gt;= 0, REPT(" ",SOURCE!$T$2-3), "")&amp;
      SOURCE!I2388&amp;", "&amp; IF(SOURCE!$U$2-LEN(SOURCE!I2388) &gt;= 0, REPT(" ",SOURCE!$U$2-LEN(SOURCE!I2388)), "")&amp;
      SOURCE!J2388&amp;      IF(SOURCE!$V$2-LEN(SOURCE!J2388) &gt;= 0, REPT(" ",SOURCE!$V$2-LEN(SOURCE!J2388)), "")&amp;
  ", "&amp; SOURCE!K2388&amp;      IF(SOURCE!$X$2-LEN(SOURCE!K2388) &gt;= 0, REPT(" ",SOURCE!$X$2-LEN(SOURCE!K2388)), "")&amp;
      "},"&amp;IF(SOURCE!L2388&lt;&gt;"",""&amp;SOURCE!L2388,"")
 )
)
)</f>
        <v/>
      </c>
    </row>
    <row r="2576" spans="1:1" hidden="1">
      <c r="A2576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IF(SOURCE!$O$2-LEN(SOURCE!C2389) &gt;= 0, REPT(" ",SOURCE!$O$2-LEN(SOURCE!C2389)), "")&amp;
      SOURCE!D2389&amp;", "&amp; IF(SOURCE!$P$2-LEN(SOURCE!D2389) &gt;= 0, REPT(" ",SOURCE!$P$2-LEN(SOURCE!D2389)), "")&amp;
      SOURCE!E2389&amp;", "&amp; IF(SOURCE!$Q$2-LEN(SOURCE!E2389) &gt;=0, REPT(" ",SOURCE!$Q$2-LEN(SOURCE!E2389)), "")&amp;
      SOURCE!F2389&amp;", "&amp; IF(SOURCE!$R$2-LEN(SOURCE!F2389) &gt;= 0, REPT(" ",SOURCE!$R$2-LEN(SOURCE!F2389)), "")&amp;
      TEXT(SOURCE!G2389,"??0")&amp;", "&amp; IF(SOURCE!$S$2-3 &gt;= 0, REPT(" ",SOURCE!$S$2-5), "")&amp;
      TEXT(SOURCE!H2389,"????0")&amp;", "&amp; IF(SOURCE!$T$2-3 &gt;= 0, REPT(" ",SOURCE!$T$2-3), "")&amp;
      SOURCE!I2389&amp;", "&amp; IF(SOURCE!$U$2-LEN(SOURCE!I2389) &gt;= 0, REPT(" ",SOURCE!$U$2-LEN(SOURCE!I2389)), "")&amp;
      SOURCE!J2389&amp;      IF(SOURCE!$V$2-LEN(SOURCE!J2389) &gt;= 0, REPT(" ",SOURCE!$V$2-LEN(SOURCE!J2389)), "")&amp;
  ", "&amp; SOURCE!K2389&amp;      IF(SOURCE!$X$2-LEN(SOURCE!K2389) &gt;= 0, REPT(" ",SOURCE!$X$2-LEN(SOURCE!K2389)), "")&amp;
      "},"&amp;IF(SOURCE!L2389&lt;&gt;"",""&amp;SOURCE!L2389,"")
 )
)
)</f>
        <v/>
      </c>
    </row>
    <row r="2577" spans="1:1" hidden="1">
      <c r="A2577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IF(SOURCE!$O$2-LEN(SOURCE!C2390) &gt;= 0, REPT(" ",SOURCE!$O$2-LEN(SOURCE!C2390)), "")&amp;
      SOURCE!D2390&amp;", "&amp; IF(SOURCE!$P$2-LEN(SOURCE!D2390) &gt;= 0, REPT(" ",SOURCE!$P$2-LEN(SOURCE!D2390)), "")&amp;
      SOURCE!E2390&amp;", "&amp; IF(SOURCE!$Q$2-LEN(SOURCE!E2390) &gt;=0, REPT(" ",SOURCE!$Q$2-LEN(SOURCE!E2390)), "")&amp;
      SOURCE!F2390&amp;", "&amp; IF(SOURCE!$R$2-LEN(SOURCE!F2390) &gt;= 0, REPT(" ",SOURCE!$R$2-LEN(SOURCE!F2390)), "")&amp;
      TEXT(SOURCE!G2390,"??0")&amp;", "&amp; IF(SOURCE!$S$2-3 &gt;= 0, REPT(" ",SOURCE!$S$2-5), "")&amp;
      TEXT(SOURCE!H2390,"????0")&amp;", "&amp; IF(SOURCE!$T$2-3 &gt;= 0, REPT(" ",SOURCE!$T$2-3), "")&amp;
      SOURCE!I2390&amp;", "&amp; IF(SOURCE!$U$2-LEN(SOURCE!I2390) &gt;= 0, REPT(" ",SOURCE!$U$2-LEN(SOURCE!I2390)), "")&amp;
      SOURCE!J2390&amp;      IF(SOURCE!$V$2-LEN(SOURCE!J2390) &gt;= 0, REPT(" ",SOURCE!$V$2-LEN(SOURCE!J2390)), "")&amp;
  ", "&amp; SOURCE!K2390&amp;      IF(SOURCE!$X$2-LEN(SOURCE!K2390) &gt;= 0, REPT(" ",SOURCE!$X$2-LEN(SOURCE!K2390)), "")&amp;
      "},"&amp;IF(SOURCE!L2390&lt;&gt;"",""&amp;SOURCE!L2390,"")
 )
)
)</f>
        <v/>
      </c>
    </row>
    <row r="2578" spans="1:1" hidden="1">
      <c r="A2578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IF(SOURCE!$O$2-LEN(SOURCE!C2391) &gt;= 0, REPT(" ",SOURCE!$O$2-LEN(SOURCE!C2391)), "")&amp;
      SOURCE!D2391&amp;", "&amp; IF(SOURCE!$P$2-LEN(SOURCE!D2391) &gt;= 0, REPT(" ",SOURCE!$P$2-LEN(SOURCE!D2391)), "")&amp;
      SOURCE!E2391&amp;", "&amp; IF(SOURCE!$Q$2-LEN(SOURCE!E2391) &gt;=0, REPT(" ",SOURCE!$Q$2-LEN(SOURCE!E2391)), "")&amp;
      SOURCE!F2391&amp;", "&amp; IF(SOURCE!$R$2-LEN(SOURCE!F2391) &gt;= 0, REPT(" ",SOURCE!$R$2-LEN(SOURCE!F2391)), "")&amp;
      TEXT(SOURCE!G2391,"??0")&amp;", "&amp; IF(SOURCE!$S$2-3 &gt;= 0, REPT(" ",SOURCE!$S$2-5), "")&amp;
      TEXT(SOURCE!H2391,"????0")&amp;", "&amp; IF(SOURCE!$T$2-3 &gt;= 0, REPT(" ",SOURCE!$T$2-3), "")&amp;
      SOURCE!I2391&amp;", "&amp; IF(SOURCE!$U$2-LEN(SOURCE!I2391) &gt;= 0, REPT(" ",SOURCE!$U$2-LEN(SOURCE!I2391)), "")&amp;
      SOURCE!J2391&amp;      IF(SOURCE!$V$2-LEN(SOURCE!J2391) &gt;= 0, REPT(" ",SOURCE!$V$2-LEN(SOURCE!J2391)), "")&amp;
  ", "&amp; SOURCE!K2391&amp;      IF(SOURCE!$X$2-LEN(SOURCE!K2391) &gt;= 0, REPT(" ",SOURCE!$X$2-LEN(SOURCE!K2391)), "")&amp;
      "},"&amp;IF(SOURCE!L2391&lt;&gt;"",""&amp;SOURCE!L2391,"")
 )
)
)</f>
        <v/>
      </c>
    </row>
    <row r="2579" spans="1:1" hidden="1">
      <c r="A2579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IF(SOURCE!$O$2-LEN(SOURCE!C2392) &gt;= 0, REPT(" ",SOURCE!$O$2-LEN(SOURCE!C2392)), "")&amp;
      SOURCE!D2392&amp;", "&amp; IF(SOURCE!$P$2-LEN(SOURCE!D2392) &gt;= 0, REPT(" ",SOURCE!$P$2-LEN(SOURCE!D2392)), "")&amp;
      SOURCE!E2392&amp;", "&amp; IF(SOURCE!$Q$2-LEN(SOURCE!E2392) &gt;=0, REPT(" ",SOURCE!$Q$2-LEN(SOURCE!E2392)), "")&amp;
      SOURCE!F2392&amp;", "&amp; IF(SOURCE!$R$2-LEN(SOURCE!F2392) &gt;= 0, REPT(" ",SOURCE!$R$2-LEN(SOURCE!F2392)), "")&amp;
      TEXT(SOURCE!G2392,"??0")&amp;", "&amp; IF(SOURCE!$S$2-3 &gt;= 0, REPT(" ",SOURCE!$S$2-5), "")&amp;
      TEXT(SOURCE!H2392,"????0")&amp;", "&amp; IF(SOURCE!$T$2-3 &gt;= 0, REPT(" ",SOURCE!$T$2-3), "")&amp;
      SOURCE!I2392&amp;", "&amp; IF(SOURCE!$U$2-LEN(SOURCE!I2392) &gt;= 0, REPT(" ",SOURCE!$U$2-LEN(SOURCE!I2392)), "")&amp;
      SOURCE!J2392&amp;      IF(SOURCE!$V$2-LEN(SOURCE!J2392) &gt;= 0, REPT(" ",SOURCE!$V$2-LEN(SOURCE!J2392)), "")&amp;
  ", "&amp; SOURCE!K2392&amp;      IF(SOURCE!$X$2-LEN(SOURCE!K2392) &gt;= 0, REPT(" ",SOURCE!$X$2-LEN(SOURCE!K2392)), "")&amp;
      "},"&amp;IF(SOURCE!L2392&lt;&gt;"",""&amp;SOURCE!L2392,"")
 )
)
)</f>
        <v/>
      </c>
    </row>
    <row r="2580" spans="1:1" hidden="1">
      <c r="A2580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IF(SOURCE!$O$2-LEN(SOURCE!C2393) &gt;= 0, REPT(" ",SOURCE!$O$2-LEN(SOURCE!C2393)), "")&amp;
      SOURCE!D2393&amp;", "&amp; IF(SOURCE!$P$2-LEN(SOURCE!D2393) &gt;= 0, REPT(" ",SOURCE!$P$2-LEN(SOURCE!D2393)), "")&amp;
      SOURCE!E2393&amp;", "&amp; IF(SOURCE!$Q$2-LEN(SOURCE!E2393) &gt;=0, REPT(" ",SOURCE!$Q$2-LEN(SOURCE!E2393)), "")&amp;
      SOURCE!F2393&amp;", "&amp; IF(SOURCE!$R$2-LEN(SOURCE!F2393) &gt;= 0, REPT(" ",SOURCE!$R$2-LEN(SOURCE!F2393)), "")&amp;
      TEXT(SOURCE!G2393,"??0")&amp;", "&amp; IF(SOURCE!$S$2-3 &gt;= 0, REPT(" ",SOURCE!$S$2-5), "")&amp;
      TEXT(SOURCE!H2393,"????0")&amp;", "&amp; IF(SOURCE!$T$2-3 &gt;= 0, REPT(" ",SOURCE!$T$2-3), "")&amp;
      SOURCE!I2393&amp;", "&amp; IF(SOURCE!$U$2-LEN(SOURCE!I2393) &gt;= 0, REPT(" ",SOURCE!$U$2-LEN(SOURCE!I2393)), "")&amp;
      SOURCE!J2393&amp;      IF(SOURCE!$V$2-LEN(SOURCE!J2393) &gt;= 0, REPT(" ",SOURCE!$V$2-LEN(SOURCE!J2393)), "")&amp;
  ", "&amp; SOURCE!K2393&amp;      IF(SOURCE!$X$2-LEN(SOURCE!K2393) &gt;= 0, REPT(" ",SOURCE!$X$2-LEN(SOURCE!K2393)), "")&amp;
      "},"&amp;IF(SOURCE!L2393&lt;&gt;"",""&amp;SOURCE!L2393,"")
 )
)
)</f>
        <v/>
      </c>
    </row>
    <row r="2581" spans="1:1" hidden="1">
      <c r="A2581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IF(SOURCE!$O$2-LEN(SOURCE!C2394) &gt;= 0, REPT(" ",SOURCE!$O$2-LEN(SOURCE!C2394)), "")&amp;
      SOURCE!D2394&amp;", "&amp; IF(SOURCE!$P$2-LEN(SOURCE!D2394) &gt;= 0, REPT(" ",SOURCE!$P$2-LEN(SOURCE!D2394)), "")&amp;
      SOURCE!E2394&amp;", "&amp; IF(SOURCE!$Q$2-LEN(SOURCE!E2394) &gt;=0, REPT(" ",SOURCE!$Q$2-LEN(SOURCE!E2394)), "")&amp;
      SOURCE!F2394&amp;", "&amp; IF(SOURCE!$R$2-LEN(SOURCE!F2394) &gt;= 0, REPT(" ",SOURCE!$R$2-LEN(SOURCE!F2394)), "")&amp;
      TEXT(SOURCE!G2394,"??0")&amp;", "&amp; IF(SOURCE!$S$2-3 &gt;= 0, REPT(" ",SOURCE!$S$2-5), "")&amp;
      TEXT(SOURCE!H2394,"????0")&amp;", "&amp; IF(SOURCE!$T$2-3 &gt;= 0, REPT(" ",SOURCE!$T$2-3), "")&amp;
      SOURCE!I2394&amp;", "&amp; IF(SOURCE!$U$2-LEN(SOURCE!I2394) &gt;= 0, REPT(" ",SOURCE!$U$2-LEN(SOURCE!I2394)), "")&amp;
      SOURCE!J2394&amp;      IF(SOURCE!$V$2-LEN(SOURCE!J2394) &gt;= 0, REPT(" ",SOURCE!$V$2-LEN(SOURCE!J2394)), "")&amp;
  ", "&amp; SOURCE!K2394&amp;      IF(SOURCE!$X$2-LEN(SOURCE!K2394) &gt;= 0, REPT(" ",SOURCE!$X$2-LEN(SOURCE!K2394)), "")&amp;
      "},"&amp;IF(SOURCE!L2394&lt;&gt;"",""&amp;SOURCE!L2394,"")
 )
)
)</f>
        <v/>
      </c>
    </row>
    <row r="2582" spans="1:1" hidden="1">
      <c r="A2582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IF(SOURCE!$O$2-LEN(SOURCE!C2395) &gt;= 0, REPT(" ",SOURCE!$O$2-LEN(SOURCE!C2395)), "")&amp;
      SOURCE!D2395&amp;", "&amp; IF(SOURCE!$P$2-LEN(SOURCE!D2395) &gt;= 0, REPT(" ",SOURCE!$P$2-LEN(SOURCE!D2395)), "")&amp;
      SOURCE!E2395&amp;", "&amp; IF(SOURCE!$Q$2-LEN(SOURCE!E2395) &gt;=0, REPT(" ",SOURCE!$Q$2-LEN(SOURCE!E2395)), "")&amp;
      SOURCE!F2395&amp;", "&amp; IF(SOURCE!$R$2-LEN(SOURCE!F2395) &gt;= 0, REPT(" ",SOURCE!$R$2-LEN(SOURCE!F2395)), "")&amp;
      TEXT(SOURCE!G2395,"??0")&amp;", "&amp; IF(SOURCE!$S$2-3 &gt;= 0, REPT(" ",SOURCE!$S$2-5), "")&amp;
      TEXT(SOURCE!H2395,"????0")&amp;", "&amp; IF(SOURCE!$T$2-3 &gt;= 0, REPT(" ",SOURCE!$T$2-3), "")&amp;
      SOURCE!I2395&amp;", "&amp; IF(SOURCE!$U$2-LEN(SOURCE!I2395) &gt;= 0, REPT(" ",SOURCE!$U$2-LEN(SOURCE!I2395)), "")&amp;
      SOURCE!J2395&amp;      IF(SOURCE!$V$2-LEN(SOURCE!J2395) &gt;= 0, REPT(" ",SOURCE!$V$2-LEN(SOURCE!J2395)), "")&amp;
  ", "&amp; SOURCE!K2395&amp;      IF(SOURCE!$X$2-LEN(SOURCE!K2395) &gt;= 0, REPT(" ",SOURCE!$X$2-LEN(SOURCE!K2395)), "")&amp;
      "},"&amp;IF(SOURCE!L2395&lt;&gt;"",""&amp;SOURCE!L2395,"")
 )
)
)</f>
        <v/>
      </c>
    </row>
    <row r="2583" spans="1:1" hidden="1">
      <c r="A2583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IF(SOURCE!$O$2-LEN(SOURCE!C2396) &gt;= 0, REPT(" ",SOURCE!$O$2-LEN(SOURCE!C2396)), "")&amp;
      SOURCE!D2396&amp;", "&amp; IF(SOURCE!$P$2-LEN(SOURCE!D2396) &gt;= 0, REPT(" ",SOURCE!$P$2-LEN(SOURCE!D2396)), "")&amp;
      SOURCE!E2396&amp;", "&amp; IF(SOURCE!$Q$2-LEN(SOURCE!E2396) &gt;=0, REPT(" ",SOURCE!$Q$2-LEN(SOURCE!E2396)), "")&amp;
      SOURCE!F2396&amp;", "&amp; IF(SOURCE!$R$2-LEN(SOURCE!F2396) &gt;= 0, REPT(" ",SOURCE!$R$2-LEN(SOURCE!F2396)), "")&amp;
      TEXT(SOURCE!G2396,"??0")&amp;", "&amp; IF(SOURCE!$S$2-3 &gt;= 0, REPT(" ",SOURCE!$S$2-5), "")&amp;
      TEXT(SOURCE!H2396,"????0")&amp;", "&amp; IF(SOURCE!$T$2-3 &gt;= 0, REPT(" ",SOURCE!$T$2-3), "")&amp;
      SOURCE!I2396&amp;", "&amp; IF(SOURCE!$U$2-LEN(SOURCE!I2396) &gt;= 0, REPT(" ",SOURCE!$U$2-LEN(SOURCE!I2396)), "")&amp;
      SOURCE!J2396&amp;      IF(SOURCE!$V$2-LEN(SOURCE!J2396) &gt;= 0, REPT(" ",SOURCE!$V$2-LEN(SOURCE!J2396)), "")&amp;
  ", "&amp; SOURCE!K2396&amp;      IF(SOURCE!$X$2-LEN(SOURCE!K2396) &gt;= 0, REPT(" ",SOURCE!$X$2-LEN(SOURCE!K2396)), "")&amp;
      "},"&amp;IF(SOURCE!L2396&lt;&gt;"",""&amp;SOURCE!L2396,"")
 )
)
)</f>
        <v/>
      </c>
    </row>
    <row r="2584" spans="1:1" hidden="1">
      <c r="A2584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IF(SOURCE!$O$2-LEN(SOURCE!C2397) &gt;= 0, REPT(" ",SOURCE!$O$2-LEN(SOURCE!C2397)), "")&amp;
      SOURCE!D2397&amp;", "&amp; IF(SOURCE!$P$2-LEN(SOURCE!D2397) &gt;= 0, REPT(" ",SOURCE!$P$2-LEN(SOURCE!D2397)), "")&amp;
      SOURCE!E2397&amp;", "&amp; IF(SOURCE!$Q$2-LEN(SOURCE!E2397) &gt;=0, REPT(" ",SOURCE!$Q$2-LEN(SOURCE!E2397)), "")&amp;
      SOURCE!F2397&amp;", "&amp; IF(SOURCE!$R$2-LEN(SOURCE!F2397) &gt;= 0, REPT(" ",SOURCE!$R$2-LEN(SOURCE!F2397)), "")&amp;
      TEXT(SOURCE!G2397,"??0")&amp;", "&amp; IF(SOURCE!$S$2-3 &gt;= 0, REPT(" ",SOURCE!$S$2-5), "")&amp;
      TEXT(SOURCE!H2397,"????0")&amp;", "&amp; IF(SOURCE!$T$2-3 &gt;= 0, REPT(" ",SOURCE!$T$2-3), "")&amp;
      SOURCE!I2397&amp;", "&amp; IF(SOURCE!$U$2-LEN(SOURCE!I2397) &gt;= 0, REPT(" ",SOURCE!$U$2-LEN(SOURCE!I2397)), "")&amp;
      SOURCE!J2397&amp;      IF(SOURCE!$V$2-LEN(SOURCE!J2397) &gt;= 0, REPT(" ",SOURCE!$V$2-LEN(SOURCE!J2397)), "")&amp;
  ", "&amp; SOURCE!K2397&amp;      IF(SOURCE!$X$2-LEN(SOURCE!K2397) &gt;= 0, REPT(" ",SOURCE!$X$2-LEN(SOURCE!K2397)), "")&amp;
      "},"&amp;IF(SOURCE!L2397&lt;&gt;"",""&amp;SOURCE!L2397,"")
 )
)
)</f>
        <v/>
      </c>
    </row>
    <row r="2585" spans="1:1" hidden="1">
      <c r="A2585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IF(SOURCE!$O$2-LEN(SOURCE!C2398) &gt;= 0, REPT(" ",SOURCE!$O$2-LEN(SOURCE!C2398)), "")&amp;
      SOURCE!D2398&amp;", "&amp; IF(SOURCE!$P$2-LEN(SOURCE!D2398) &gt;= 0, REPT(" ",SOURCE!$P$2-LEN(SOURCE!D2398)), "")&amp;
      SOURCE!E2398&amp;", "&amp; IF(SOURCE!$Q$2-LEN(SOURCE!E2398) &gt;=0, REPT(" ",SOURCE!$Q$2-LEN(SOURCE!E2398)), "")&amp;
      SOURCE!F2398&amp;", "&amp; IF(SOURCE!$R$2-LEN(SOURCE!F2398) &gt;= 0, REPT(" ",SOURCE!$R$2-LEN(SOURCE!F2398)), "")&amp;
      TEXT(SOURCE!G2398,"??0")&amp;", "&amp; IF(SOURCE!$S$2-3 &gt;= 0, REPT(" ",SOURCE!$S$2-5), "")&amp;
      TEXT(SOURCE!H2398,"????0")&amp;", "&amp; IF(SOURCE!$T$2-3 &gt;= 0, REPT(" ",SOURCE!$T$2-3), "")&amp;
      SOURCE!I2398&amp;", "&amp; IF(SOURCE!$U$2-LEN(SOURCE!I2398) &gt;= 0, REPT(" ",SOURCE!$U$2-LEN(SOURCE!I2398)), "")&amp;
      SOURCE!J2398&amp;      IF(SOURCE!$V$2-LEN(SOURCE!J2398) &gt;= 0, REPT(" ",SOURCE!$V$2-LEN(SOURCE!J2398)), "")&amp;
  ", "&amp; SOURCE!K2398&amp;      IF(SOURCE!$X$2-LEN(SOURCE!K2398) &gt;= 0, REPT(" ",SOURCE!$X$2-LEN(SOURCE!K2398)), "")&amp;
      "},"&amp;IF(SOURCE!L2398&lt;&gt;"",""&amp;SOURCE!L2398,"")
 )
)
)</f>
        <v/>
      </c>
    </row>
    <row r="2586" spans="1:1" hidden="1">
      <c r="A2586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IF(SOURCE!$O$2-LEN(SOURCE!C2399) &gt;= 0, REPT(" ",SOURCE!$O$2-LEN(SOURCE!C2399)), "")&amp;
      SOURCE!D2399&amp;", "&amp; IF(SOURCE!$P$2-LEN(SOURCE!D2399) &gt;= 0, REPT(" ",SOURCE!$P$2-LEN(SOURCE!D2399)), "")&amp;
      SOURCE!E2399&amp;", "&amp; IF(SOURCE!$Q$2-LEN(SOURCE!E2399) &gt;=0, REPT(" ",SOURCE!$Q$2-LEN(SOURCE!E2399)), "")&amp;
      SOURCE!F2399&amp;", "&amp; IF(SOURCE!$R$2-LEN(SOURCE!F2399) &gt;= 0, REPT(" ",SOURCE!$R$2-LEN(SOURCE!F2399)), "")&amp;
      TEXT(SOURCE!G2399,"??0")&amp;", "&amp; IF(SOURCE!$S$2-3 &gt;= 0, REPT(" ",SOURCE!$S$2-5), "")&amp;
      TEXT(SOURCE!H2399,"????0")&amp;", "&amp; IF(SOURCE!$T$2-3 &gt;= 0, REPT(" ",SOURCE!$T$2-3), "")&amp;
      SOURCE!I2399&amp;", "&amp; IF(SOURCE!$U$2-LEN(SOURCE!I2399) &gt;= 0, REPT(" ",SOURCE!$U$2-LEN(SOURCE!I2399)), "")&amp;
      SOURCE!J2399&amp;      IF(SOURCE!$V$2-LEN(SOURCE!J2399) &gt;= 0, REPT(" ",SOURCE!$V$2-LEN(SOURCE!J2399)), "")&amp;
  ", "&amp; SOURCE!K2399&amp;      IF(SOURCE!$X$2-LEN(SOURCE!K2399) &gt;= 0, REPT(" ",SOURCE!$X$2-LEN(SOURCE!K2399)), "")&amp;
      "},"&amp;IF(SOURCE!L2399&lt;&gt;"",""&amp;SOURCE!L2399,"")
 )
)
)</f>
        <v/>
      </c>
    </row>
    <row r="2587" spans="1:1" hidden="1">
      <c r="A2587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IF(SOURCE!$O$2-LEN(SOURCE!C2400) &gt;= 0, REPT(" ",SOURCE!$O$2-LEN(SOURCE!C2400)), "")&amp;
      SOURCE!D2400&amp;", "&amp; IF(SOURCE!$P$2-LEN(SOURCE!D2400) &gt;= 0, REPT(" ",SOURCE!$P$2-LEN(SOURCE!D2400)), "")&amp;
      SOURCE!E2400&amp;", "&amp; IF(SOURCE!$Q$2-LEN(SOURCE!E2400) &gt;=0, REPT(" ",SOURCE!$Q$2-LEN(SOURCE!E2400)), "")&amp;
      SOURCE!F2400&amp;", "&amp; IF(SOURCE!$R$2-LEN(SOURCE!F2400) &gt;= 0, REPT(" ",SOURCE!$R$2-LEN(SOURCE!F2400)), "")&amp;
      TEXT(SOURCE!G2400,"??0")&amp;", "&amp; IF(SOURCE!$S$2-3 &gt;= 0, REPT(" ",SOURCE!$S$2-5), "")&amp;
      TEXT(SOURCE!H2400,"????0")&amp;", "&amp; IF(SOURCE!$T$2-3 &gt;= 0, REPT(" ",SOURCE!$T$2-3), "")&amp;
      SOURCE!I2400&amp;", "&amp; IF(SOURCE!$U$2-LEN(SOURCE!I2400) &gt;= 0, REPT(" ",SOURCE!$U$2-LEN(SOURCE!I2400)), "")&amp;
      SOURCE!J2400&amp;      IF(SOURCE!$V$2-LEN(SOURCE!J2400) &gt;= 0, REPT(" ",SOURCE!$V$2-LEN(SOURCE!J2400)), "")&amp;
  ", "&amp; SOURCE!K2400&amp;      IF(SOURCE!$X$2-LEN(SOURCE!K2400) &gt;= 0, REPT(" ",SOURCE!$X$2-LEN(SOURCE!K2400)), "")&amp;
      "},"&amp;IF(SOURCE!L2400&lt;&gt;"",""&amp;SOURCE!L2400,"")
 )
)
)</f>
        <v/>
      </c>
    </row>
    <row r="2588" spans="1:1" hidden="1">
      <c r="A2588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IF(SOURCE!$O$2-LEN(SOURCE!C2401) &gt;= 0, REPT(" ",SOURCE!$O$2-LEN(SOURCE!C2401)), "")&amp;
      SOURCE!D2401&amp;", "&amp; IF(SOURCE!$P$2-LEN(SOURCE!D2401) &gt;= 0, REPT(" ",SOURCE!$P$2-LEN(SOURCE!D2401)), "")&amp;
      SOURCE!E2401&amp;", "&amp; IF(SOURCE!$Q$2-LEN(SOURCE!E2401) &gt;=0, REPT(" ",SOURCE!$Q$2-LEN(SOURCE!E2401)), "")&amp;
      SOURCE!F2401&amp;", "&amp; IF(SOURCE!$R$2-LEN(SOURCE!F2401) &gt;= 0, REPT(" ",SOURCE!$R$2-LEN(SOURCE!F2401)), "")&amp;
      TEXT(SOURCE!G2401,"??0")&amp;", "&amp; IF(SOURCE!$S$2-3 &gt;= 0, REPT(" ",SOURCE!$S$2-5), "")&amp;
      TEXT(SOURCE!H2401,"????0")&amp;", "&amp; IF(SOURCE!$T$2-3 &gt;= 0, REPT(" ",SOURCE!$T$2-3), "")&amp;
      SOURCE!I2401&amp;", "&amp; IF(SOURCE!$U$2-LEN(SOURCE!I2401) &gt;= 0, REPT(" ",SOURCE!$U$2-LEN(SOURCE!I2401)), "")&amp;
      SOURCE!J2401&amp;      IF(SOURCE!$V$2-LEN(SOURCE!J2401) &gt;= 0, REPT(" ",SOURCE!$V$2-LEN(SOURCE!J2401)), "")&amp;
  ", "&amp; SOURCE!K2401&amp;      IF(SOURCE!$X$2-LEN(SOURCE!K2401) &gt;= 0, REPT(" ",SOURCE!$X$2-LEN(SOURCE!K2401)), "")&amp;
      "},"&amp;IF(SOURCE!L2401&lt;&gt;"",""&amp;SOURCE!L2401,"")
 )
)
)</f>
        <v/>
      </c>
    </row>
    <row r="2589" spans="1:1" hidden="1">
      <c r="A2589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IF(SOURCE!$O$2-LEN(SOURCE!C2402) &gt;= 0, REPT(" ",SOURCE!$O$2-LEN(SOURCE!C2402)), "")&amp;
      SOURCE!D2402&amp;", "&amp; IF(SOURCE!$P$2-LEN(SOURCE!D2402) &gt;= 0, REPT(" ",SOURCE!$P$2-LEN(SOURCE!D2402)), "")&amp;
      SOURCE!E2402&amp;", "&amp; IF(SOURCE!$Q$2-LEN(SOURCE!E2402) &gt;=0, REPT(" ",SOURCE!$Q$2-LEN(SOURCE!E2402)), "")&amp;
      SOURCE!F2402&amp;", "&amp; IF(SOURCE!$R$2-LEN(SOURCE!F2402) &gt;= 0, REPT(" ",SOURCE!$R$2-LEN(SOURCE!F2402)), "")&amp;
      TEXT(SOURCE!G2402,"??0")&amp;", "&amp; IF(SOURCE!$S$2-3 &gt;= 0, REPT(" ",SOURCE!$S$2-5), "")&amp;
      TEXT(SOURCE!H2402,"????0")&amp;", "&amp; IF(SOURCE!$T$2-3 &gt;= 0, REPT(" ",SOURCE!$T$2-3), "")&amp;
      SOURCE!I2402&amp;", "&amp; IF(SOURCE!$U$2-LEN(SOURCE!I2402) &gt;= 0, REPT(" ",SOURCE!$U$2-LEN(SOURCE!I2402)), "")&amp;
      SOURCE!J2402&amp;      IF(SOURCE!$V$2-LEN(SOURCE!J2402) &gt;= 0, REPT(" ",SOURCE!$V$2-LEN(SOURCE!J2402)), "")&amp;
  ", "&amp; SOURCE!K2402&amp;      IF(SOURCE!$X$2-LEN(SOURCE!K2402) &gt;= 0, REPT(" ",SOURCE!$X$2-LEN(SOURCE!K2402)), "")&amp;
      "},"&amp;IF(SOURCE!L2402&lt;&gt;"",""&amp;SOURCE!L2402,"")
 )
)
)</f>
        <v/>
      </c>
    </row>
    <row r="2590" spans="1:1" hidden="1">
      <c r="A2590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IF(SOURCE!$O$2-LEN(SOURCE!C2403) &gt;= 0, REPT(" ",SOURCE!$O$2-LEN(SOURCE!C2403)), "")&amp;
      SOURCE!D2403&amp;", "&amp; IF(SOURCE!$P$2-LEN(SOURCE!D2403) &gt;= 0, REPT(" ",SOURCE!$P$2-LEN(SOURCE!D2403)), "")&amp;
      SOURCE!E2403&amp;", "&amp; IF(SOURCE!$Q$2-LEN(SOURCE!E2403) &gt;=0, REPT(" ",SOURCE!$Q$2-LEN(SOURCE!E2403)), "")&amp;
      SOURCE!F2403&amp;", "&amp; IF(SOURCE!$R$2-LEN(SOURCE!F2403) &gt;= 0, REPT(" ",SOURCE!$R$2-LEN(SOURCE!F2403)), "")&amp;
      TEXT(SOURCE!G2403,"??0")&amp;", "&amp; IF(SOURCE!$S$2-3 &gt;= 0, REPT(" ",SOURCE!$S$2-5), "")&amp;
      TEXT(SOURCE!H2403,"????0")&amp;", "&amp; IF(SOURCE!$T$2-3 &gt;= 0, REPT(" ",SOURCE!$T$2-3), "")&amp;
      SOURCE!I2403&amp;", "&amp; IF(SOURCE!$U$2-LEN(SOURCE!I2403) &gt;= 0, REPT(" ",SOURCE!$U$2-LEN(SOURCE!I2403)), "")&amp;
      SOURCE!J2403&amp;      IF(SOURCE!$V$2-LEN(SOURCE!J2403) &gt;= 0, REPT(" ",SOURCE!$V$2-LEN(SOURCE!J2403)), "")&amp;
  ", "&amp; SOURCE!K2403&amp;      IF(SOURCE!$X$2-LEN(SOURCE!K2403) &gt;= 0, REPT(" ",SOURCE!$X$2-LEN(SOURCE!K2403)), "")&amp;
      "},"&amp;IF(SOURCE!L2403&lt;&gt;"",""&amp;SOURCE!L2403,"")
 )
)
)</f>
        <v/>
      </c>
    </row>
    <row r="2591" spans="1:1" hidden="1">
      <c r="A2591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IF(SOURCE!$O$2-LEN(SOURCE!C2404) &gt;= 0, REPT(" ",SOURCE!$O$2-LEN(SOURCE!C2404)), "")&amp;
      SOURCE!D2404&amp;", "&amp; IF(SOURCE!$P$2-LEN(SOURCE!D2404) &gt;= 0, REPT(" ",SOURCE!$P$2-LEN(SOURCE!D2404)), "")&amp;
      SOURCE!E2404&amp;", "&amp; IF(SOURCE!$Q$2-LEN(SOURCE!E2404) &gt;=0, REPT(" ",SOURCE!$Q$2-LEN(SOURCE!E2404)), "")&amp;
      SOURCE!F2404&amp;", "&amp; IF(SOURCE!$R$2-LEN(SOURCE!F2404) &gt;= 0, REPT(" ",SOURCE!$R$2-LEN(SOURCE!F2404)), "")&amp;
      TEXT(SOURCE!G2404,"??0")&amp;", "&amp; IF(SOURCE!$S$2-3 &gt;= 0, REPT(" ",SOURCE!$S$2-5), "")&amp;
      TEXT(SOURCE!H2404,"????0")&amp;", "&amp; IF(SOURCE!$T$2-3 &gt;= 0, REPT(" ",SOURCE!$T$2-3), "")&amp;
      SOURCE!I2404&amp;", "&amp; IF(SOURCE!$U$2-LEN(SOURCE!I2404) &gt;= 0, REPT(" ",SOURCE!$U$2-LEN(SOURCE!I2404)), "")&amp;
      SOURCE!J2404&amp;      IF(SOURCE!$V$2-LEN(SOURCE!J2404) &gt;= 0, REPT(" ",SOURCE!$V$2-LEN(SOURCE!J2404)), "")&amp;
  ", "&amp; SOURCE!K2404&amp;      IF(SOURCE!$X$2-LEN(SOURCE!K2404) &gt;= 0, REPT(" ",SOURCE!$X$2-LEN(SOURCE!K2404)), "")&amp;
      "},"&amp;IF(SOURCE!L2404&lt;&gt;"",""&amp;SOURCE!L2404,"")
 )
)
)</f>
        <v/>
      </c>
    </row>
    <row r="2592" spans="1:1" hidden="1">
      <c r="A2592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IF(SOURCE!$O$2-LEN(SOURCE!C2405) &gt;= 0, REPT(" ",SOURCE!$O$2-LEN(SOURCE!C2405)), "")&amp;
      SOURCE!D2405&amp;", "&amp; IF(SOURCE!$P$2-LEN(SOURCE!D2405) &gt;= 0, REPT(" ",SOURCE!$P$2-LEN(SOURCE!D2405)), "")&amp;
      SOURCE!E2405&amp;", "&amp; IF(SOURCE!$Q$2-LEN(SOURCE!E2405) &gt;=0, REPT(" ",SOURCE!$Q$2-LEN(SOURCE!E2405)), "")&amp;
      SOURCE!F2405&amp;", "&amp; IF(SOURCE!$R$2-LEN(SOURCE!F2405) &gt;= 0, REPT(" ",SOURCE!$R$2-LEN(SOURCE!F2405)), "")&amp;
      TEXT(SOURCE!G2405,"??0")&amp;", "&amp; IF(SOURCE!$S$2-3 &gt;= 0, REPT(" ",SOURCE!$S$2-5), "")&amp;
      TEXT(SOURCE!H2405,"????0")&amp;", "&amp; IF(SOURCE!$T$2-3 &gt;= 0, REPT(" ",SOURCE!$T$2-3), "")&amp;
      SOURCE!I2405&amp;", "&amp; IF(SOURCE!$U$2-LEN(SOURCE!I2405) &gt;= 0, REPT(" ",SOURCE!$U$2-LEN(SOURCE!I2405)), "")&amp;
      SOURCE!J2405&amp;      IF(SOURCE!$V$2-LEN(SOURCE!J2405) &gt;= 0, REPT(" ",SOURCE!$V$2-LEN(SOURCE!J2405)), "")&amp;
  ", "&amp; SOURCE!K2405&amp;      IF(SOURCE!$X$2-LEN(SOURCE!K2405) &gt;= 0, REPT(" ",SOURCE!$X$2-LEN(SOURCE!K2405)), "")&amp;
      "},"&amp;IF(SOURCE!L2405&lt;&gt;"",""&amp;SOURCE!L2405,"")
 )
)
)</f>
        <v/>
      </c>
    </row>
    <row r="2593" spans="1:1" hidden="1">
      <c r="A2593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IF(SOURCE!$O$2-LEN(SOURCE!C2406) &gt;= 0, REPT(" ",SOURCE!$O$2-LEN(SOURCE!C2406)), "")&amp;
      SOURCE!D2406&amp;", "&amp; IF(SOURCE!$P$2-LEN(SOURCE!D2406) &gt;= 0, REPT(" ",SOURCE!$P$2-LEN(SOURCE!D2406)), "")&amp;
      SOURCE!E2406&amp;", "&amp; IF(SOURCE!$Q$2-LEN(SOURCE!E2406) &gt;=0, REPT(" ",SOURCE!$Q$2-LEN(SOURCE!E2406)), "")&amp;
      SOURCE!F2406&amp;", "&amp; IF(SOURCE!$R$2-LEN(SOURCE!F2406) &gt;= 0, REPT(" ",SOURCE!$R$2-LEN(SOURCE!F2406)), "")&amp;
      TEXT(SOURCE!G2406,"??0")&amp;", "&amp; IF(SOURCE!$S$2-3 &gt;= 0, REPT(" ",SOURCE!$S$2-5), "")&amp;
      TEXT(SOURCE!H2406,"????0")&amp;", "&amp; IF(SOURCE!$T$2-3 &gt;= 0, REPT(" ",SOURCE!$T$2-3), "")&amp;
      SOURCE!I2406&amp;", "&amp; IF(SOURCE!$U$2-LEN(SOURCE!I2406) &gt;= 0, REPT(" ",SOURCE!$U$2-LEN(SOURCE!I2406)), "")&amp;
      SOURCE!J2406&amp;      IF(SOURCE!$V$2-LEN(SOURCE!J2406) &gt;= 0, REPT(" ",SOURCE!$V$2-LEN(SOURCE!J2406)), "")&amp;
  ", "&amp; SOURCE!K2406&amp;      IF(SOURCE!$X$2-LEN(SOURCE!K2406) &gt;= 0, REPT(" ",SOURCE!$X$2-LEN(SOURCE!K2406)), "")&amp;
      "},"&amp;IF(SOURCE!L2406&lt;&gt;"",""&amp;SOURCE!L2406,"")
 )
)
)</f>
        <v/>
      </c>
    </row>
    <row r="2594" spans="1:1" hidden="1">
      <c r="A2594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IF(SOURCE!$O$2-LEN(SOURCE!C2407) &gt;= 0, REPT(" ",SOURCE!$O$2-LEN(SOURCE!C2407)), "")&amp;
      SOURCE!D2407&amp;", "&amp; IF(SOURCE!$P$2-LEN(SOURCE!D2407) &gt;= 0, REPT(" ",SOURCE!$P$2-LEN(SOURCE!D2407)), "")&amp;
      SOURCE!E2407&amp;", "&amp; IF(SOURCE!$Q$2-LEN(SOURCE!E2407) &gt;=0, REPT(" ",SOURCE!$Q$2-LEN(SOURCE!E2407)), "")&amp;
      SOURCE!F2407&amp;", "&amp; IF(SOURCE!$R$2-LEN(SOURCE!F2407) &gt;= 0, REPT(" ",SOURCE!$R$2-LEN(SOURCE!F2407)), "")&amp;
      TEXT(SOURCE!G2407,"??0")&amp;", "&amp; IF(SOURCE!$S$2-3 &gt;= 0, REPT(" ",SOURCE!$S$2-5), "")&amp;
      TEXT(SOURCE!H2407,"????0")&amp;", "&amp; IF(SOURCE!$T$2-3 &gt;= 0, REPT(" ",SOURCE!$T$2-3), "")&amp;
      SOURCE!I2407&amp;", "&amp; IF(SOURCE!$U$2-LEN(SOURCE!I2407) &gt;= 0, REPT(" ",SOURCE!$U$2-LEN(SOURCE!I2407)), "")&amp;
      SOURCE!J2407&amp;      IF(SOURCE!$V$2-LEN(SOURCE!J2407) &gt;= 0, REPT(" ",SOURCE!$V$2-LEN(SOURCE!J2407)), "")&amp;
  ", "&amp; SOURCE!K2407&amp;      IF(SOURCE!$X$2-LEN(SOURCE!K2407) &gt;= 0, REPT(" ",SOURCE!$X$2-LEN(SOURCE!K2407)), "")&amp;
      "},"&amp;IF(SOURCE!L2407&lt;&gt;"",""&amp;SOURCE!L2407,"")
 )
)
)</f>
        <v/>
      </c>
    </row>
    <row r="2595" spans="1:1" hidden="1">
      <c r="A2595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IF(SOURCE!$O$2-LEN(SOURCE!C2408) &gt;= 0, REPT(" ",SOURCE!$O$2-LEN(SOURCE!C2408)), "")&amp;
      SOURCE!D2408&amp;", "&amp; IF(SOURCE!$P$2-LEN(SOURCE!D2408) &gt;= 0, REPT(" ",SOURCE!$P$2-LEN(SOURCE!D2408)), "")&amp;
      SOURCE!E2408&amp;", "&amp; IF(SOURCE!$Q$2-LEN(SOURCE!E2408) &gt;=0, REPT(" ",SOURCE!$Q$2-LEN(SOURCE!E2408)), "")&amp;
      SOURCE!F2408&amp;", "&amp; IF(SOURCE!$R$2-LEN(SOURCE!F2408) &gt;= 0, REPT(" ",SOURCE!$R$2-LEN(SOURCE!F2408)), "")&amp;
      TEXT(SOURCE!G2408,"??0")&amp;", "&amp; IF(SOURCE!$S$2-3 &gt;= 0, REPT(" ",SOURCE!$S$2-5), "")&amp;
      TEXT(SOURCE!H2408,"????0")&amp;", "&amp; IF(SOURCE!$T$2-3 &gt;= 0, REPT(" ",SOURCE!$T$2-3), "")&amp;
      SOURCE!I2408&amp;", "&amp; IF(SOURCE!$U$2-LEN(SOURCE!I2408) &gt;= 0, REPT(" ",SOURCE!$U$2-LEN(SOURCE!I2408)), "")&amp;
      SOURCE!J2408&amp;      IF(SOURCE!$V$2-LEN(SOURCE!J2408) &gt;= 0, REPT(" ",SOURCE!$V$2-LEN(SOURCE!J2408)), "")&amp;
  ", "&amp; SOURCE!K2408&amp;      IF(SOURCE!$X$2-LEN(SOURCE!K2408) &gt;= 0, REPT(" ",SOURCE!$X$2-LEN(SOURCE!K2408)), "")&amp;
      "},"&amp;IF(SOURCE!L2408&lt;&gt;"",""&amp;SOURCE!L2408,"")
 )
)
)</f>
        <v/>
      </c>
    </row>
    <row r="2596" spans="1:1" hidden="1">
      <c r="A2596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IF(SOURCE!$O$2-LEN(SOURCE!C2409) &gt;= 0, REPT(" ",SOURCE!$O$2-LEN(SOURCE!C2409)), "")&amp;
      SOURCE!D2409&amp;", "&amp; IF(SOURCE!$P$2-LEN(SOURCE!D2409) &gt;= 0, REPT(" ",SOURCE!$P$2-LEN(SOURCE!D2409)), "")&amp;
      SOURCE!E2409&amp;", "&amp; IF(SOURCE!$Q$2-LEN(SOURCE!E2409) &gt;=0, REPT(" ",SOURCE!$Q$2-LEN(SOURCE!E2409)), "")&amp;
      SOURCE!F2409&amp;", "&amp; IF(SOURCE!$R$2-LEN(SOURCE!F2409) &gt;= 0, REPT(" ",SOURCE!$R$2-LEN(SOURCE!F2409)), "")&amp;
      TEXT(SOURCE!G2409,"??0")&amp;", "&amp; IF(SOURCE!$S$2-3 &gt;= 0, REPT(" ",SOURCE!$S$2-5), "")&amp;
      TEXT(SOURCE!H2409,"????0")&amp;", "&amp; IF(SOURCE!$T$2-3 &gt;= 0, REPT(" ",SOURCE!$T$2-3), "")&amp;
      SOURCE!I2409&amp;", "&amp; IF(SOURCE!$U$2-LEN(SOURCE!I2409) &gt;= 0, REPT(" ",SOURCE!$U$2-LEN(SOURCE!I2409)), "")&amp;
      SOURCE!J2409&amp;      IF(SOURCE!$V$2-LEN(SOURCE!J2409) &gt;= 0, REPT(" ",SOURCE!$V$2-LEN(SOURCE!J2409)), "")&amp;
  ", "&amp; SOURCE!K2409&amp;      IF(SOURCE!$X$2-LEN(SOURCE!K2409) &gt;= 0, REPT(" ",SOURCE!$X$2-LEN(SOURCE!K2409)), "")&amp;
      "},"&amp;IF(SOURCE!L2409&lt;&gt;"",""&amp;SOURCE!L2409,"")
 )
)
)</f>
        <v/>
      </c>
    </row>
    <row r="2597" spans="1:1" hidden="1">
      <c r="A2597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IF(SOURCE!$O$2-LEN(SOURCE!C2410) &gt;= 0, REPT(" ",SOURCE!$O$2-LEN(SOURCE!C2410)), "")&amp;
      SOURCE!D2410&amp;", "&amp; IF(SOURCE!$P$2-LEN(SOURCE!D2410) &gt;= 0, REPT(" ",SOURCE!$P$2-LEN(SOURCE!D2410)), "")&amp;
      SOURCE!E2410&amp;", "&amp; IF(SOURCE!$Q$2-LEN(SOURCE!E2410) &gt;=0, REPT(" ",SOURCE!$Q$2-LEN(SOURCE!E2410)), "")&amp;
      SOURCE!F2410&amp;", "&amp; IF(SOURCE!$R$2-LEN(SOURCE!F2410) &gt;= 0, REPT(" ",SOURCE!$R$2-LEN(SOURCE!F2410)), "")&amp;
      TEXT(SOURCE!G2410,"??0")&amp;", "&amp; IF(SOURCE!$S$2-3 &gt;= 0, REPT(" ",SOURCE!$S$2-5), "")&amp;
      TEXT(SOURCE!H2410,"????0")&amp;", "&amp; IF(SOURCE!$T$2-3 &gt;= 0, REPT(" ",SOURCE!$T$2-3), "")&amp;
      SOURCE!I2410&amp;", "&amp; IF(SOURCE!$U$2-LEN(SOURCE!I2410) &gt;= 0, REPT(" ",SOURCE!$U$2-LEN(SOURCE!I2410)), "")&amp;
      SOURCE!J2410&amp;      IF(SOURCE!$V$2-LEN(SOURCE!J2410) &gt;= 0, REPT(" ",SOURCE!$V$2-LEN(SOURCE!J2410)), "")&amp;
  ", "&amp; SOURCE!K2410&amp;      IF(SOURCE!$X$2-LEN(SOURCE!K2410) &gt;= 0, REPT(" ",SOURCE!$X$2-LEN(SOURCE!K2410)), "")&amp;
      "},"&amp;IF(SOURCE!L2410&lt;&gt;"",""&amp;SOURCE!L2410,"")
 )
)
)</f>
        <v/>
      </c>
    </row>
    <row r="2598" spans="1:1" hidden="1">
      <c r="A2598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IF(SOURCE!$O$2-LEN(SOURCE!C2411) &gt;= 0, REPT(" ",SOURCE!$O$2-LEN(SOURCE!C2411)), "")&amp;
      SOURCE!D2411&amp;", "&amp; IF(SOURCE!$P$2-LEN(SOURCE!D2411) &gt;= 0, REPT(" ",SOURCE!$P$2-LEN(SOURCE!D2411)), "")&amp;
      SOURCE!E2411&amp;", "&amp; IF(SOURCE!$Q$2-LEN(SOURCE!E2411) &gt;=0, REPT(" ",SOURCE!$Q$2-LEN(SOURCE!E2411)), "")&amp;
      SOURCE!F2411&amp;", "&amp; IF(SOURCE!$R$2-LEN(SOURCE!F2411) &gt;= 0, REPT(" ",SOURCE!$R$2-LEN(SOURCE!F2411)), "")&amp;
      TEXT(SOURCE!G2411,"??0")&amp;", "&amp; IF(SOURCE!$S$2-3 &gt;= 0, REPT(" ",SOURCE!$S$2-5), "")&amp;
      TEXT(SOURCE!H2411,"????0")&amp;", "&amp; IF(SOURCE!$T$2-3 &gt;= 0, REPT(" ",SOURCE!$T$2-3), "")&amp;
      SOURCE!I2411&amp;", "&amp; IF(SOURCE!$U$2-LEN(SOURCE!I2411) &gt;= 0, REPT(" ",SOURCE!$U$2-LEN(SOURCE!I2411)), "")&amp;
      SOURCE!J2411&amp;      IF(SOURCE!$V$2-LEN(SOURCE!J2411) &gt;= 0, REPT(" ",SOURCE!$V$2-LEN(SOURCE!J2411)), "")&amp;
  ", "&amp; SOURCE!K2411&amp;      IF(SOURCE!$X$2-LEN(SOURCE!K2411) &gt;= 0, REPT(" ",SOURCE!$X$2-LEN(SOURCE!K2411)), "")&amp;
      "},"&amp;IF(SOURCE!L2411&lt;&gt;"",""&amp;SOURCE!L2411,"")
 )
)
)</f>
        <v/>
      </c>
    </row>
    <row r="2599" spans="1:1" hidden="1">
      <c r="A2599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IF(SOURCE!$O$2-LEN(SOURCE!C2412) &gt;= 0, REPT(" ",SOURCE!$O$2-LEN(SOURCE!C2412)), "")&amp;
      SOURCE!D2412&amp;", "&amp; IF(SOURCE!$P$2-LEN(SOURCE!D2412) &gt;= 0, REPT(" ",SOURCE!$P$2-LEN(SOURCE!D2412)), "")&amp;
      SOURCE!E2412&amp;", "&amp; IF(SOURCE!$Q$2-LEN(SOURCE!E2412) &gt;=0, REPT(" ",SOURCE!$Q$2-LEN(SOURCE!E2412)), "")&amp;
      SOURCE!F2412&amp;", "&amp; IF(SOURCE!$R$2-LEN(SOURCE!F2412) &gt;= 0, REPT(" ",SOURCE!$R$2-LEN(SOURCE!F2412)), "")&amp;
      TEXT(SOURCE!G2412,"??0")&amp;", "&amp; IF(SOURCE!$S$2-3 &gt;= 0, REPT(" ",SOURCE!$S$2-5), "")&amp;
      TEXT(SOURCE!H2412,"????0")&amp;", "&amp; IF(SOURCE!$T$2-3 &gt;= 0, REPT(" ",SOURCE!$T$2-3), "")&amp;
      SOURCE!I2412&amp;", "&amp; IF(SOURCE!$U$2-LEN(SOURCE!I2412) &gt;= 0, REPT(" ",SOURCE!$U$2-LEN(SOURCE!I2412)), "")&amp;
      SOURCE!J2412&amp;      IF(SOURCE!$V$2-LEN(SOURCE!J2412) &gt;= 0, REPT(" ",SOURCE!$V$2-LEN(SOURCE!J2412)), "")&amp;
  ", "&amp; SOURCE!K2412&amp;      IF(SOURCE!$X$2-LEN(SOURCE!K2412) &gt;= 0, REPT(" ",SOURCE!$X$2-LEN(SOURCE!K2412)), "")&amp;
      "},"&amp;IF(SOURCE!L2412&lt;&gt;"",""&amp;SOURCE!L2412,"")
 )
)
)</f>
        <v/>
      </c>
    </row>
    <row r="2600" spans="1:1" hidden="1">
      <c r="A2600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IF(SOURCE!$O$2-LEN(SOURCE!C2413) &gt;= 0, REPT(" ",SOURCE!$O$2-LEN(SOURCE!C2413)), "")&amp;
      SOURCE!D2413&amp;", "&amp; IF(SOURCE!$P$2-LEN(SOURCE!D2413) &gt;= 0, REPT(" ",SOURCE!$P$2-LEN(SOURCE!D2413)), "")&amp;
      SOURCE!E2413&amp;", "&amp; IF(SOURCE!$Q$2-LEN(SOURCE!E2413) &gt;=0, REPT(" ",SOURCE!$Q$2-LEN(SOURCE!E2413)), "")&amp;
      SOURCE!F2413&amp;", "&amp; IF(SOURCE!$R$2-LEN(SOURCE!F2413) &gt;= 0, REPT(" ",SOURCE!$R$2-LEN(SOURCE!F2413)), "")&amp;
      TEXT(SOURCE!G2413,"??0")&amp;", "&amp; IF(SOURCE!$S$2-3 &gt;= 0, REPT(" ",SOURCE!$S$2-5), "")&amp;
      TEXT(SOURCE!H2413,"????0")&amp;", "&amp; IF(SOURCE!$T$2-3 &gt;= 0, REPT(" ",SOURCE!$T$2-3), "")&amp;
      SOURCE!I2413&amp;", "&amp; IF(SOURCE!$U$2-LEN(SOURCE!I2413) &gt;= 0, REPT(" ",SOURCE!$U$2-LEN(SOURCE!I2413)), "")&amp;
      SOURCE!J2413&amp;      IF(SOURCE!$V$2-LEN(SOURCE!J2413) &gt;= 0, REPT(" ",SOURCE!$V$2-LEN(SOURCE!J2413)), "")&amp;
  ", "&amp; SOURCE!K2413&amp;      IF(SOURCE!$X$2-LEN(SOURCE!K2413) &gt;= 0, REPT(" ",SOURCE!$X$2-LEN(SOURCE!K2413)), "")&amp;
      "},"&amp;IF(SOURCE!L2413&lt;&gt;"",""&amp;SOURCE!L2413,"")
 )
)
)</f>
        <v/>
      </c>
    </row>
    <row r="2601" spans="1:1" hidden="1">
      <c r="A2601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IF(SOURCE!$O$2-LEN(SOURCE!C2414) &gt;= 0, REPT(" ",SOURCE!$O$2-LEN(SOURCE!C2414)), "")&amp;
      SOURCE!D2414&amp;", "&amp; IF(SOURCE!$P$2-LEN(SOURCE!D2414) &gt;= 0, REPT(" ",SOURCE!$P$2-LEN(SOURCE!D2414)), "")&amp;
      SOURCE!E2414&amp;", "&amp; IF(SOURCE!$Q$2-LEN(SOURCE!E2414) &gt;=0, REPT(" ",SOURCE!$Q$2-LEN(SOURCE!E2414)), "")&amp;
      SOURCE!F2414&amp;", "&amp; IF(SOURCE!$R$2-LEN(SOURCE!F2414) &gt;= 0, REPT(" ",SOURCE!$R$2-LEN(SOURCE!F2414)), "")&amp;
      TEXT(SOURCE!G2414,"??0")&amp;", "&amp; IF(SOURCE!$S$2-3 &gt;= 0, REPT(" ",SOURCE!$S$2-5), "")&amp;
      TEXT(SOURCE!H2414,"????0")&amp;", "&amp; IF(SOURCE!$T$2-3 &gt;= 0, REPT(" ",SOURCE!$T$2-3), "")&amp;
      SOURCE!I2414&amp;", "&amp; IF(SOURCE!$U$2-LEN(SOURCE!I2414) &gt;= 0, REPT(" ",SOURCE!$U$2-LEN(SOURCE!I2414)), "")&amp;
      SOURCE!J2414&amp;      IF(SOURCE!$V$2-LEN(SOURCE!J2414) &gt;= 0, REPT(" ",SOURCE!$V$2-LEN(SOURCE!J2414)), "")&amp;
  ", "&amp; SOURCE!K2414&amp;      IF(SOURCE!$X$2-LEN(SOURCE!K2414) &gt;= 0, REPT(" ",SOURCE!$X$2-LEN(SOURCE!K2414)), "")&amp;
      "},"&amp;IF(SOURCE!L2414&lt;&gt;"",""&amp;SOURCE!L2414,"")
 )
)
)</f>
        <v/>
      </c>
    </row>
    <row r="2602" spans="1:1" hidden="1">
      <c r="A2602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IF(SOURCE!$O$2-LEN(SOURCE!C2415) &gt;= 0, REPT(" ",SOURCE!$O$2-LEN(SOURCE!C2415)), "")&amp;
      SOURCE!D2415&amp;", "&amp; IF(SOURCE!$P$2-LEN(SOURCE!D2415) &gt;= 0, REPT(" ",SOURCE!$P$2-LEN(SOURCE!D2415)), "")&amp;
      SOURCE!E2415&amp;", "&amp; IF(SOURCE!$Q$2-LEN(SOURCE!E2415) &gt;=0, REPT(" ",SOURCE!$Q$2-LEN(SOURCE!E2415)), "")&amp;
      SOURCE!F2415&amp;", "&amp; IF(SOURCE!$R$2-LEN(SOURCE!F2415) &gt;= 0, REPT(" ",SOURCE!$R$2-LEN(SOURCE!F2415)), "")&amp;
      TEXT(SOURCE!G2415,"??0")&amp;", "&amp; IF(SOURCE!$S$2-3 &gt;= 0, REPT(" ",SOURCE!$S$2-5), "")&amp;
      TEXT(SOURCE!H2415,"????0")&amp;", "&amp; IF(SOURCE!$T$2-3 &gt;= 0, REPT(" ",SOURCE!$T$2-3), "")&amp;
      SOURCE!I2415&amp;", "&amp; IF(SOURCE!$U$2-LEN(SOURCE!I2415) &gt;= 0, REPT(" ",SOURCE!$U$2-LEN(SOURCE!I2415)), "")&amp;
      SOURCE!J2415&amp;      IF(SOURCE!$V$2-LEN(SOURCE!J2415) &gt;= 0, REPT(" ",SOURCE!$V$2-LEN(SOURCE!J2415)), "")&amp;
  ", "&amp; SOURCE!K2415&amp;      IF(SOURCE!$X$2-LEN(SOURCE!K2415) &gt;= 0, REPT(" ",SOURCE!$X$2-LEN(SOURCE!K2415)), "")&amp;
      "},"&amp;IF(SOURCE!L2415&lt;&gt;"",""&amp;SOURCE!L2415,"")
 )
)
)</f>
        <v/>
      </c>
    </row>
    <row r="2603" spans="1:1" hidden="1">
      <c r="A2603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IF(SOURCE!$O$2-LEN(SOURCE!C2416) &gt;= 0, REPT(" ",SOURCE!$O$2-LEN(SOURCE!C2416)), "")&amp;
      SOURCE!D2416&amp;", "&amp; IF(SOURCE!$P$2-LEN(SOURCE!D2416) &gt;= 0, REPT(" ",SOURCE!$P$2-LEN(SOURCE!D2416)), "")&amp;
      SOURCE!E2416&amp;", "&amp; IF(SOURCE!$Q$2-LEN(SOURCE!E2416) &gt;=0, REPT(" ",SOURCE!$Q$2-LEN(SOURCE!E2416)), "")&amp;
      SOURCE!F2416&amp;", "&amp; IF(SOURCE!$R$2-LEN(SOURCE!F2416) &gt;= 0, REPT(" ",SOURCE!$R$2-LEN(SOURCE!F2416)), "")&amp;
      TEXT(SOURCE!G2416,"??0")&amp;", "&amp; IF(SOURCE!$S$2-3 &gt;= 0, REPT(" ",SOURCE!$S$2-5), "")&amp;
      TEXT(SOURCE!H2416,"????0")&amp;", "&amp; IF(SOURCE!$T$2-3 &gt;= 0, REPT(" ",SOURCE!$T$2-3), "")&amp;
      SOURCE!I2416&amp;", "&amp; IF(SOURCE!$U$2-LEN(SOURCE!I2416) &gt;= 0, REPT(" ",SOURCE!$U$2-LEN(SOURCE!I2416)), "")&amp;
      SOURCE!J2416&amp;      IF(SOURCE!$V$2-LEN(SOURCE!J2416) &gt;= 0, REPT(" ",SOURCE!$V$2-LEN(SOURCE!J2416)), "")&amp;
  ", "&amp; SOURCE!K2416&amp;      IF(SOURCE!$X$2-LEN(SOURCE!K2416) &gt;= 0, REPT(" ",SOURCE!$X$2-LEN(SOURCE!K2416)), "")&amp;
      "},"&amp;IF(SOURCE!L2416&lt;&gt;"",""&amp;SOURCE!L2416,"")
 )
)
)</f>
        <v/>
      </c>
    </row>
    <row r="2604" spans="1:1" hidden="1">
      <c r="A2604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IF(SOURCE!$O$2-LEN(SOURCE!C2417) &gt;= 0, REPT(" ",SOURCE!$O$2-LEN(SOURCE!C2417)), "")&amp;
      SOURCE!D2417&amp;", "&amp; IF(SOURCE!$P$2-LEN(SOURCE!D2417) &gt;= 0, REPT(" ",SOURCE!$P$2-LEN(SOURCE!D2417)), "")&amp;
      SOURCE!E2417&amp;", "&amp; IF(SOURCE!$Q$2-LEN(SOURCE!E2417) &gt;=0, REPT(" ",SOURCE!$Q$2-LEN(SOURCE!E2417)), "")&amp;
      SOURCE!F2417&amp;", "&amp; IF(SOURCE!$R$2-LEN(SOURCE!F2417) &gt;= 0, REPT(" ",SOURCE!$R$2-LEN(SOURCE!F2417)), "")&amp;
      TEXT(SOURCE!G2417,"??0")&amp;", "&amp; IF(SOURCE!$S$2-3 &gt;= 0, REPT(" ",SOURCE!$S$2-5), "")&amp;
      TEXT(SOURCE!H2417,"????0")&amp;", "&amp; IF(SOURCE!$T$2-3 &gt;= 0, REPT(" ",SOURCE!$T$2-3), "")&amp;
      SOURCE!I2417&amp;", "&amp; IF(SOURCE!$U$2-LEN(SOURCE!I2417) &gt;= 0, REPT(" ",SOURCE!$U$2-LEN(SOURCE!I2417)), "")&amp;
      SOURCE!J2417&amp;      IF(SOURCE!$V$2-LEN(SOURCE!J2417) &gt;= 0, REPT(" ",SOURCE!$V$2-LEN(SOURCE!J2417)), "")&amp;
  ", "&amp; SOURCE!K2417&amp;      IF(SOURCE!$X$2-LEN(SOURCE!K2417) &gt;= 0, REPT(" ",SOURCE!$X$2-LEN(SOURCE!K2417)), "")&amp;
      "},"&amp;IF(SOURCE!L2417&lt;&gt;"",""&amp;SOURCE!L2417,"")
 )
)
)</f>
        <v/>
      </c>
    </row>
    <row r="2605" spans="1:1" hidden="1">
      <c r="A2605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IF(SOURCE!$O$2-LEN(SOURCE!C2418) &gt;= 0, REPT(" ",SOURCE!$O$2-LEN(SOURCE!C2418)), "")&amp;
      SOURCE!D2418&amp;", "&amp; IF(SOURCE!$P$2-LEN(SOURCE!D2418) &gt;= 0, REPT(" ",SOURCE!$P$2-LEN(SOURCE!D2418)), "")&amp;
      SOURCE!E2418&amp;", "&amp; IF(SOURCE!$Q$2-LEN(SOURCE!E2418) &gt;=0, REPT(" ",SOURCE!$Q$2-LEN(SOURCE!E2418)), "")&amp;
      SOURCE!F2418&amp;", "&amp; IF(SOURCE!$R$2-LEN(SOURCE!F2418) &gt;= 0, REPT(" ",SOURCE!$R$2-LEN(SOURCE!F2418)), "")&amp;
      TEXT(SOURCE!G2418,"??0")&amp;", "&amp; IF(SOURCE!$S$2-3 &gt;= 0, REPT(" ",SOURCE!$S$2-5), "")&amp;
      TEXT(SOURCE!H2418,"????0")&amp;", "&amp; IF(SOURCE!$T$2-3 &gt;= 0, REPT(" ",SOURCE!$T$2-3), "")&amp;
      SOURCE!I2418&amp;", "&amp; IF(SOURCE!$U$2-LEN(SOURCE!I2418) &gt;= 0, REPT(" ",SOURCE!$U$2-LEN(SOURCE!I2418)), "")&amp;
      SOURCE!J2418&amp;      IF(SOURCE!$V$2-LEN(SOURCE!J2418) &gt;= 0, REPT(" ",SOURCE!$V$2-LEN(SOURCE!J2418)), "")&amp;
  ", "&amp; SOURCE!K2418&amp;      IF(SOURCE!$X$2-LEN(SOURCE!K2418) &gt;= 0, REPT(" ",SOURCE!$X$2-LEN(SOURCE!K2418)), "")&amp;
      "},"&amp;IF(SOURCE!L2418&lt;&gt;"",""&amp;SOURCE!L2418,"")
 )
)
)</f>
        <v/>
      </c>
    </row>
    <row r="2606" spans="1:1" hidden="1">
      <c r="A2606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IF(SOURCE!$O$2-LEN(SOURCE!C2419) &gt;= 0, REPT(" ",SOURCE!$O$2-LEN(SOURCE!C2419)), "")&amp;
      SOURCE!D2419&amp;", "&amp; IF(SOURCE!$P$2-LEN(SOURCE!D2419) &gt;= 0, REPT(" ",SOURCE!$P$2-LEN(SOURCE!D2419)), "")&amp;
      SOURCE!E2419&amp;", "&amp; IF(SOURCE!$Q$2-LEN(SOURCE!E2419) &gt;=0, REPT(" ",SOURCE!$Q$2-LEN(SOURCE!E2419)), "")&amp;
      SOURCE!F2419&amp;", "&amp; IF(SOURCE!$R$2-LEN(SOURCE!F2419) &gt;= 0, REPT(" ",SOURCE!$R$2-LEN(SOURCE!F2419)), "")&amp;
      TEXT(SOURCE!G2419,"??0")&amp;", "&amp; IF(SOURCE!$S$2-3 &gt;= 0, REPT(" ",SOURCE!$S$2-5), "")&amp;
      TEXT(SOURCE!H2419,"????0")&amp;", "&amp; IF(SOURCE!$T$2-3 &gt;= 0, REPT(" ",SOURCE!$T$2-3), "")&amp;
      SOURCE!I2419&amp;", "&amp; IF(SOURCE!$U$2-LEN(SOURCE!I2419) &gt;= 0, REPT(" ",SOURCE!$U$2-LEN(SOURCE!I2419)), "")&amp;
      SOURCE!J2419&amp;      IF(SOURCE!$V$2-LEN(SOURCE!J2419) &gt;= 0, REPT(" ",SOURCE!$V$2-LEN(SOURCE!J2419)), "")&amp;
  ", "&amp; SOURCE!K2419&amp;      IF(SOURCE!$X$2-LEN(SOURCE!K2419) &gt;= 0, REPT(" ",SOURCE!$X$2-LEN(SOURCE!K2419)), "")&amp;
      "},"&amp;IF(SOURCE!L2419&lt;&gt;"",""&amp;SOURCE!L2419,"")
 )
)
)</f>
        <v/>
      </c>
    </row>
    <row r="2607" spans="1:1" hidden="1">
      <c r="A2607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IF(SOURCE!$O$2-LEN(SOURCE!C2420) &gt;= 0, REPT(" ",SOURCE!$O$2-LEN(SOURCE!C2420)), "")&amp;
      SOURCE!D2420&amp;", "&amp; IF(SOURCE!$P$2-LEN(SOURCE!D2420) &gt;= 0, REPT(" ",SOURCE!$P$2-LEN(SOURCE!D2420)), "")&amp;
      SOURCE!E2420&amp;", "&amp; IF(SOURCE!$Q$2-LEN(SOURCE!E2420) &gt;=0, REPT(" ",SOURCE!$Q$2-LEN(SOURCE!E2420)), "")&amp;
      SOURCE!F2420&amp;", "&amp; IF(SOURCE!$R$2-LEN(SOURCE!F2420) &gt;= 0, REPT(" ",SOURCE!$R$2-LEN(SOURCE!F2420)), "")&amp;
      TEXT(SOURCE!G2420,"??0")&amp;", "&amp; IF(SOURCE!$S$2-3 &gt;= 0, REPT(" ",SOURCE!$S$2-5), "")&amp;
      TEXT(SOURCE!H2420,"????0")&amp;", "&amp; IF(SOURCE!$T$2-3 &gt;= 0, REPT(" ",SOURCE!$T$2-3), "")&amp;
      SOURCE!I2420&amp;", "&amp; IF(SOURCE!$U$2-LEN(SOURCE!I2420) &gt;= 0, REPT(" ",SOURCE!$U$2-LEN(SOURCE!I2420)), "")&amp;
      SOURCE!J2420&amp;      IF(SOURCE!$V$2-LEN(SOURCE!J2420) &gt;= 0, REPT(" ",SOURCE!$V$2-LEN(SOURCE!J2420)), "")&amp;
  ", "&amp; SOURCE!K2420&amp;      IF(SOURCE!$X$2-LEN(SOURCE!K2420) &gt;= 0, REPT(" ",SOURCE!$X$2-LEN(SOURCE!K2420)), "")&amp;
      "},"&amp;IF(SOURCE!L2420&lt;&gt;"",""&amp;SOURCE!L2420,"")
 )
)
)</f>
        <v/>
      </c>
    </row>
    <row r="2608" spans="1:1" hidden="1">
      <c r="A2608" s="8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IF(SOURCE!$O$2-LEN(SOURCE!C2421) &gt;= 0, REPT(" ",SOURCE!$O$2-LEN(SOURCE!C2421)), "")&amp;
      SOURCE!D2421&amp;", "&amp; IF(SOURCE!$P$2-LEN(SOURCE!D2421) &gt;= 0, REPT(" ",SOURCE!$P$2-LEN(SOURCE!D2421)), "")&amp;
      SOURCE!E2421&amp;", "&amp; IF(SOURCE!$Q$2-LEN(SOURCE!E2421) &gt;=0, REPT(" ",SOURCE!$Q$2-LEN(SOURCE!E2421)), "")&amp;
      SOURCE!F2421&amp;", "&amp; IF(SOURCE!$R$2-LEN(SOURCE!F2421) &gt;= 0, REPT(" ",SOURCE!$R$2-LEN(SOURCE!F2421)), "")&amp;
      TEXT(SOURCE!G2421,"??0")&amp;", "&amp; IF(SOURCE!$S$2-3 &gt;= 0, REPT(" ",SOURCE!$S$2-5), "")&amp;
      TEXT(SOURCE!H2421,"????0")&amp;", "&amp; IF(SOURCE!$T$2-3 &gt;= 0, REPT(" ",SOURCE!$T$2-3), "")&amp;
      SOURCE!I2421&amp;", "&amp; IF(SOURCE!$U$2-LEN(SOURCE!I2421) &gt;= 0, REPT(" ",SOURCE!$U$2-LEN(SOURCE!I2421)), "")&amp;
      SOURCE!J2421&amp;      IF(SOURCE!$V$2-LEN(SOURCE!J2421) &gt;= 0, REPT(" ",SOURCE!$V$2-LEN(SOURCE!J2421)), "")&amp;
  ", "&amp; SOURCE!K2421&amp;      IF(SOURCE!$X$2-LEN(SOURCE!K2421) &gt;= 0, REPT(" ",SOURCE!$X$2-LEN(SOURCE!K2421)), "")&amp;
      "},"&amp;IF(SOURCE!L2421&lt;&gt;"",""&amp;SOURCE!L2421,"")
 )
)
)</f>
        <v/>
      </c>
    </row>
    <row r="2609" spans="1:1" hidden="1">
      <c r="A2609" s="8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IF(SOURCE!$O$2-LEN(SOURCE!C2422) &gt;= 0, REPT(" ",SOURCE!$O$2-LEN(SOURCE!C2422)), "")&amp;
      SOURCE!D2422&amp;", "&amp; IF(SOURCE!$P$2-LEN(SOURCE!D2422) &gt;= 0, REPT(" ",SOURCE!$P$2-LEN(SOURCE!D2422)), "")&amp;
      SOURCE!E2422&amp;", "&amp; IF(SOURCE!$Q$2-LEN(SOURCE!E2422) &gt;=0, REPT(" ",SOURCE!$Q$2-LEN(SOURCE!E2422)), "")&amp;
      SOURCE!F2422&amp;", "&amp; IF(SOURCE!$R$2-LEN(SOURCE!F2422) &gt;= 0, REPT(" ",SOURCE!$R$2-LEN(SOURCE!F2422)), "")&amp;
      TEXT(SOURCE!G2422,"??0")&amp;", "&amp; IF(SOURCE!$S$2-3 &gt;= 0, REPT(" ",SOURCE!$S$2-5), "")&amp;
      TEXT(SOURCE!H2422,"????0")&amp;", "&amp; IF(SOURCE!$T$2-3 &gt;= 0, REPT(" ",SOURCE!$T$2-3), "")&amp;
      SOURCE!I2422&amp;", "&amp; IF(SOURCE!$U$2-LEN(SOURCE!I2422) &gt;= 0, REPT(" ",SOURCE!$U$2-LEN(SOURCE!I2422)), "")&amp;
      SOURCE!J2422&amp;      IF(SOURCE!$V$2-LEN(SOURCE!J2422) &gt;= 0, REPT(" ",SOURCE!$V$2-LEN(SOURCE!J2422)), "")&amp;
  ", "&amp; SOURCE!K2422&amp;      IF(SOURCE!$X$2-LEN(SOURCE!K2422) &gt;= 0, REPT(" ",SOURCE!$X$2-LEN(SOURCE!K2422)), "")&amp;
      "},"&amp;IF(SOURCE!L2422&lt;&gt;"",""&amp;SOURCE!L2422,"")
 )
)
)</f>
        <v/>
      </c>
    </row>
    <row r="2610" spans="1:1" hidden="1">
      <c r="A2610" s="8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IF(SOURCE!$O$2-LEN(SOURCE!C2423) &gt;= 0, REPT(" ",SOURCE!$O$2-LEN(SOURCE!C2423)), "")&amp;
      SOURCE!D2423&amp;", "&amp; IF(SOURCE!$P$2-LEN(SOURCE!D2423) &gt;= 0, REPT(" ",SOURCE!$P$2-LEN(SOURCE!D2423)), "")&amp;
      SOURCE!E2423&amp;", "&amp; IF(SOURCE!$Q$2-LEN(SOURCE!E2423) &gt;=0, REPT(" ",SOURCE!$Q$2-LEN(SOURCE!E2423)), "")&amp;
      SOURCE!F2423&amp;", "&amp; IF(SOURCE!$R$2-LEN(SOURCE!F2423) &gt;= 0, REPT(" ",SOURCE!$R$2-LEN(SOURCE!F2423)), "")&amp;
      TEXT(SOURCE!G2423,"??0")&amp;", "&amp; IF(SOURCE!$S$2-3 &gt;= 0, REPT(" ",SOURCE!$S$2-5), "")&amp;
      TEXT(SOURCE!H2423,"????0")&amp;", "&amp; IF(SOURCE!$T$2-3 &gt;= 0, REPT(" ",SOURCE!$T$2-3), "")&amp;
      SOURCE!I2423&amp;", "&amp; IF(SOURCE!$U$2-LEN(SOURCE!I2423) &gt;= 0, REPT(" ",SOURCE!$U$2-LEN(SOURCE!I2423)), "")&amp;
      SOURCE!J2423&amp;      IF(SOURCE!$V$2-LEN(SOURCE!J2423) &gt;= 0, REPT(" ",SOURCE!$V$2-LEN(SOURCE!J2423)), "")&amp;
  ", "&amp; SOURCE!K2423&amp;      IF(SOURCE!$X$2-LEN(SOURCE!K2423) &gt;= 0, REPT(" ",SOURCE!$X$2-LEN(SOURCE!K2423)), "")&amp;
      "},"&amp;IF(SOURCE!L2423&lt;&gt;"",""&amp;SOURCE!L2423,"")
 )
)
)</f>
        <v/>
      </c>
    </row>
    <row r="2611" spans="1:1" hidden="1">
      <c r="A2611" s="8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IF(SOURCE!$O$2-LEN(SOURCE!C2424) &gt;= 0, REPT(" ",SOURCE!$O$2-LEN(SOURCE!C2424)), "")&amp;
      SOURCE!D2424&amp;", "&amp; IF(SOURCE!$P$2-LEN(SOURCE!D2424) &gt;= 0, REPT(" ",SOURCE!$P$2-LEN(SOURCE!D2424)), "")&amp;
      SOURCE!E2424&amp;", "&amp; IF(SOURCE!$Q$2-LEN(SOURCE!E2424) &gt;=0, REPT(" ",SOURCE!$Q$2-LEN(SOURCE!E2424)), "")&amp;
      SOURCE!F2424&amp;", "&amp; IF(SOURCE!$R$2-LEN(SOURCE!F2424) &gt;= 0, REPT(" ",SOURCE!$R$2-LEN(SOURCE!F2424)), "")&amp;
      TEXT(SOURCE!G2424,"??0")&amp;", "&amp; IF(SOURCE!$S$2-3 &gt;= 0, REPT(" ",SOURCE!$S$2-5), "")&amp;
      TEXT(SOURCE!H2424,"????0")&amp;", "&amp; IF(SOURCE!$T$2-3 &gt;= 0, REPT(" ",SOURCE!$T$2-3), "")&amp;
      SOURCE!I2424&amp;", "&amp; IF(SOURCE!$U$2-LEN(SOURCE!I2424) &gt;= 0, REPT(" ",SOURCE!$U$2-LEN(SOURCE!I2424)), "")&amp;
      SOURCE!J2424&amp;      IF(SOURCE!$V$2-LEN(SOURCE!J2424) &gt;= 0, REPT(" ",SOURCE!$V$2-LEN(SOURCE!J2424)), "")&amp;
  ", "&amp; SOURCE!K2424&amp;      IF(SOURCE!$X$2-LEN(SOURCE!K2424) &gt;= 0, REPT(" ",SOURCE!$X$2-LEN(SOURCE!K2424)), "")&amp;
      "},"&amp;IF(SOURCE!L2424&lt;&gt;"",""&amp;SOURCE!L2424,"")
 )
)
)</f>
        <v/>
      </c>
    </row>
    <row r="2612" spans="1:1" hidden="1">
      <c r="A2612" s="8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IF(SOURCE!$O$2-LEN(SOURCE!C2425) &gt;= 0, REPT(" ",SOURCE!$O$2-LEN(SOURCE!C2425)), "")&amp;
      SOURCE!D2425&amp;", "&amp; IF(SOURCE!$P$2-LEN(SOURCE!D2425) &gt;= 0, REPT(" ",SOURCE!$P$2-LEN(SOURCE!D2425)), "")&amp;
      SOURCE!E2425&amp;", "&amp; IF(SOURCE!$Q$2-LEN(SOURCE!E2425) &gt;=0, REPT(" ",SOURCE!$Q$2-LEN(SOURCE!E2425)), "")&amp;
      SOURCE!F2425&amp;", "&amp; IF(SOURCE!$R$2-LEN(SOURCE!F2425) &gt;= 0, REPT(" ",SOURCE!$R$2-LEN(SOURCE!F2425)), "")&amp;
      TEXT(SOURCE!G2425,"??0")&amp;", "&amp; IF(SOURCE!$S$2-3 &gt;= 0, REPT(" ",SOURCE!$S$2-5), "")&amp;
      TEXT(SOURCE!H2425,"????0")&amp;", "&amp; IF(SOURCE!$T$2-3 &gt;= 0, REPT(" ",SOURCE!$T$2-3), "")&amp;
      SOURCE!I2425&amp;", "&amp; IF(SOURCE!$U$2-LEN(SOURCE!I2425) &gt;= 0, REPT(" ",SOURCE!$U$2-LEN(SOURCE!I2425)), "")&amp;
      SOURCE!J2425&amp;      IF(SOURCE!$V$2-LEN(SOURCE!J2425) &gt;= 0, REPT(" ",SOURCE!$V$2-LEN(SOURCE!J2425)), "")&amp;
  ", "&amp; SOURCE!K2425&amp;      IF(SOURCE!$X$2-LEN(SOURCE!K2425) &gt;= 0, REPT(" ",SOURCE!$X$2-LEN(SOURCE!K2425)), "")&amp;
      "},"&amp;IF(SOURCE!L2425&lt;&gt;"",""&amp;SOURCE!L2425,"")
 )
)
)</f>
        <v/>
      </c>
    </row>
    <row r="2613" spans="1:1" hidden="1">
      <c r="A2613" s="8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IF(SOURCE!$O$2-LEN(SOURCE!C2426) &gt;= 0, REPT(" ",SOURCE!$O$2-LEN(SOURCE!C2426)), "")&amp;
      SOURCE!D2426&amp;", "&amp; IF(SOURCE!$P$2-LEN(SOURCE!D2426) &gt;= 0, REPT(" ",SOURCE!$P$2-LEN(SOURCE!D2426)), "")&amp;
      SOURCE!E2426&amp;", "&amp; IF(SOURCE!$Q$2-LEN(SOURCE!E2426) &gt;=0, REPT(" ",SOURCE!$Q$2-LEN(SOURCE!E2426)), "")&amp;
      SOURCE!F2426&amp;", "&amp; IF(SOURCE!$R$2-LEN(SOURCE!F2426) &gt;= 0, REPT(" ",SOURCE!$R$2-LEN(SOURCE!F2426)), "")&amp;
      TEXT(SOURCE!G2426,"??0")&amp;", "&amp; IF(SOURCE!$S$2-3 &gt;= 0, REPT(" ",SOURCE!$S$2-5), "")&amp;
      TEXT(SOURCE!H2426,"????0")&amp;", "&amp; IF(SOURCE!$T$2-3 &gt;= 0, REPT(" ",SOURCE!$T$2-3), "")&amp;
      SOURCE!I2426&amp;", "&amp; IF(SOURCE!$U$2-LEN(SOURCE!I2426) &gt;= 0, REPT(" ",SOURCE!$U$2-LEN(SOURCE!I2426)), "")&amp;
      SOURCE!J2426&amp;      IF(SOURCE!$V$2-LEN(SOURCE!J2426) &gt;= 0, REPT(" ",SOURCE!$V$2-LEN(SOURCE!J2426)), "")&amp;
  ", "&amp; SOURCE!K2426&amp;      IF(SOURCE!$X$2-LEN(SOURCE!K2426) &gt;= 0, REPT(" ",SOURCE!$X$2-LEN(SOURCE!K2426)), "")&amp;
      "},"&amp;IF(SOURCE!L2426&lt;&gt;"",""&amp;SOURCE!L2426,"")
 )
)
)</f>
        <v/>
      </c>
    </row>
    <row r="2614" spans="1:1" hidden="1">
      <c r="A2614" s="8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IF(SOURCE!$O$2-LEN(SOURCE!C2427) &gt;= 0, REPT(" ",SOURCE!$O$2-LEN(SOURCE!C2427)), "")&amp;
      SOURCE!D2427&amp;", "&amp; IF(SOURCE!$P$2-LEN(SOURCE!D2427) &gt;= 0, REPT(" ",SOURCE!$P$2-LEN(SOURCE!D2427)), "")&amp;
      SOURCE!E2427&amp;", "&amp; IF(SOURCE!$Q$2-LEN(SOURCE!E2427) &gt;=0, REPT(" ",SOURCE!$Q$2-LEN(SOURCE!E2427)), "")&amp;
      SOURCE!F2427&amp;", "&amp; IF(SOURCE!$R$2-LEN(SOURCE!F2427) &gt;= 0, REPT(" ",SOURCE!$R$2-LEN(SOURCE!F2427)), "")&amp;
      TEXT(SOURCE!G2427,"??0")&amp;", "&amp; IF(SOURCE!$S$2-3 &gt;= 0, REPT(" ",SOURCE!$S$2-5), "")&amp;
      TEXT(SOURCE!H2427,"????0")&amp;", "&amp; IF(SOURCE!$T$2-3 &gt;= 0, REPT(" ",SOURCE!$T$2-3), "")&amp;
      SOURCE!I2427&amp;", "&amp; IF(SOURCE!$U$2-LEN(SOURCE!I2427) &gt;= 0, REPT(" ",SOURCE!$U$2-LEN(SOURCE!I2427)), "")&amp;
      SOURCE!J2427&amp;      IF(SOURCE!$V$2-LEN(SOURCE!J2427) &gt;= 0, REPT(" ",SOURCE!$V$2-LEN(SOURCE!J2427)), "")&amp;
  ", "&amp; SOURCE!K2427&amp;      IF(SOURCE!$X$2-LEN(SOURCE!K2427) &gt;= 0, REPT(" ",SOURCE!$X$2-LEN(SOURCE!K2427)), "")&amp;
      "},"&amp;IF(SOURCE!L2427&lt;&gt;"",""&amp;SOURCE!L2427,"")
 )
)
)</f>
        <v/>
      </c>
    </row>
    <row r="2615" spans="1:1" hidden="1">
      <c r="A2615" s="8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IF(SOURCE!$O$2-LEN(SOURCE!C2428) &gt;= 0, REPT(" ",SOURCE!$O$2-LEN(SOURCE!C2428)), "")&amp;
      SOURCE!D2428&amp;", "&amp; IF(SOURCE!$P$2-LEN(SOURCE!D2428) &gt;= 0, REPT(" ",SOURCE!$P$2-LEN(SOURCE!D2428)), "")&amp;
      SOURCE!E2428&amp;", "&amp; IF(SOURCE!$Q$2-LEN(SOURCE!E2428) &gt;=0, REPT(" ",SOURCE!$Q$2-LEN(SOURCE!E2428)), "")&amp;
      SOURCE!F2428&amp;", "&amp; IF(SOURCE!$R$2-LEN(SOURCE!F2428) &gt;= 0, REPT(" ",SOURCE!$R$2-LEN(SOURCE!F2428)), "")&amp;
      TEXT(SOURCE!G2428,"??0")&amp;", "&amp; IF(SOURCE!$S$2-3 &gt;= 0, REPT(" ",SOURCE!$S$2-5), "")&amp;
      TEXT(SOURCE!H2428,"????0")&amp;", "&amp; IF(SOURCE!$T$2-3 &gt;= 0, REPT(" ",SOURCE!$T$2-3), "")&amp;
      SOURCE!I2428&amp;", "&amp; IF(SOURCE!$U$2-LEN(SOURCE!I2428) &gt;= 0, REPT(" ",SOURCE!$U$2-LEN(SOURCE!I2428)), "")&amp;
      SOURCE!J2428&amp;      IF(SOURCE!$V$2-LEN(SOURCE!J2428) &gt;= 0, REPT(" ",SOURCE!$V$2-LEN(SOURCE!J2428)), "")&amp;
  ", "&amp; SOURCE!K2428&amp;      IF(SOURCE!$X$2-LEN(SOURCE!K2428) &gt;= 0, REPT(" ",SOURCE!$X$2-LEN(SOURCE!K2428)), "")&amp;
      "},"&amp;IF(SOURCE!L2428&lt;&gt;"",""&amp;SOURCE!L2428,"")
 )
)
)</f>
        <v/>
      </c>
    </row>
    <row r="2616" spans="1:1" hidden="1">
      <c r="A2616" s="8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IF(SOURCE!$O$2-LEN(SOURCE!C2429) &gt;= 0, REPT(" ",SOURCE!$O$2-LEN(SOURCE!C2429)), "")&amp;
      SOURCE!D2429&amp;", "&amp; IF(SOURCE!$P$2-LEN(SOURCE!D2429) &gt;= 0, REPT(" ",SOURCE!$P$2-LEN(SOURCE!D2429)), "")&amp;
      SOURCE!E2429&amp;", "&amp; IF(SOURCE!$Q$2-LEN(SOURCE!E2429) &gt;=0, REPT(" ",SOURCE!$Q$2-LEN(SOURCE!E2429)), "")&amp;
      SOURCE!F2429&amp;", "&amp; IF(SOURCE!$R$2-LEN(SOURCE!F2429) &gt;= 0, REPT(" ",SOURCE!$R$2-LEN(SOURCE!F2429)), "")&amp;
      TEXT(SOURCE!G2429,"??0")&amp;", "&amp; IF(SOURCE!$S$2-3 &gt;= 0, REPT(" ",SOURCE!$S$2-5), "")&amp;
      TEXT(SOURCE!H2429,"????0")&amp;", "&amp; IF(SOURCE!$T$2-3 &gt;= 0, REPT(" ",SOURCE!$T$2-3), "")&amp;
      SOURCE!I2429&amp;", "&amp; IF(SOURCE!$U$2-LEN(SOURCE!I2429) &gt;= 0, REPT(" ",SOURCE!$U$2-LEN(SOURCE!I2429)), "")&amp;
      SOURCE!J2429&amp;      IF(SOURCE!$V$2-LEN(SOURCE!J2429) &gt;= 0, REPT(" ",SOURCE!$V$2-LEN(SOURCE!J2429)), "")&amp;
  ", "&amp; SOURCE!K2429&amp;      IF(SOURCE!$X$2-LEN(SOURCE!K2429) &gt;= 0, REPT(" ",SOURCE!$X$2-LEN(SOURCE!K2429)), "")&amp;
      "},"&amp;IF(SOURCE!L2429&lt;&gt;"",""&amp;SOURCE!L2429,"")
 )
)
)</f>
        <v/>
      </c>
    </row>
    <row r="2617" spans="1:1" hidden="1">
      <c r="A2617" s="8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IF(SOURCE!$O$2-LEN(SOURCE!C2430) &gt;= 0, REPT(" ",SOURCE!$O$2-LEN(SOURCE!C2430)), "")&amp;
      SOURCE!D2430&amp;", "&amp; IF(SOURCE!$P$2-LEN(SOURCE!D2430) &gt;= 0, REPT(" ",SOURCE!$P$2-LEN(SOURCE!D2430)), "")&amp;
      SOURCE!E2430&amp;", "&amp; IF(SOURCE!$Q$2-LEN(SOURCE!E2430) &gt;=0, REPT(" ",SOURCE!$Q$2-LEN(SOURCE!E2430)), "")&amp;
      SOURCE!F2430&amp;", "&amp; IF(SOURCE!$R$2-LEN(SOURCE!F2430) &gt;= 0, REPT(" ",SOURCE!$R$2-LEN(SOURCE!F2430)), "")&amp;
      TEXT(SOURCE!G2430,"??0")&amp;", "&amp; IF(SOURCE!$S$2-3 &gt;= 0, REPT(" ",SOURCE!$S$2-5), "")&amp;
      TEXT(SOURCE!H2430,"????0")&amp;", "&amp; IF(SOURCE!$T$2-3 &gt;= 0, REPT(" ",SOURCE!$T$2-3), "")&amp;
      SOURCE!I2430&amp;", "&amp; IF(SOURCE!$U$2-LEN(SOURCE!I2430) &gt;= 0, REPT(" ",SOURCE!$U$2-LEN(SOURCE!I2430)), "")&amp;
      SOURCE!J2430&amp;      IF(SOURCE!$V$2-LEN(SOURCE!J2430) &gt;= 0, REPT(" ",SOURCE!$V$2-LEN(SOURCE!J2430)), "")&amp;
  ", "&amp; SOURCE!K2430&amp;      IF(SOURCE!$X$2-LEN(SOURCE!K2430) &gt;= 0, REPT(" ",SOURCE!$X$2-LEN(SOURCE!K2430)), "")&amp;
      "},"&amp;IF(SOURCE!L2430&lt;&gt;"",""&amp;SOURCE!L2430,"")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56" t="s">
        <v>4367</v>
      </c>
    </row>
    <row r="3" spans="1:4">
      <c r="A3">
        <v>0</v>
      </c>
      <c r="B3" t="str">
        <f>VLOOKUP(A3,SOURCE!B:P,12,0)</f>
        <v>ITM_NULL</v>
      </c>
      <c r="C3">
        <f>IF(
ISNUMBER(INDEX(SOURCE!B:B,MATCH(A3,SOURCE!B:B,0)+1)),
  VALUE(INDEX(SOURCE!B:B,MATCH(A3,SOURCE!B:B,0)+1)),
  "")</f>
        <v>0.4</v>
      </c>
      <c r="D3" s="8" t="str">
        <f>IF(A3&lt;&gt;INT(A3),B3,
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
)</f>
        <v>#define ITM_NULL                         0</v>
      </c>
    </row>
    <row r="4" spans="1:4">
      <c r="A4">
        <f>C3</f>
        <v>0.4</v>
      </c>
      <c r="B4" t="str">
        <f>VLOOKUP(A4,SOURCE!B:P,12,0)</f>
        <v/>
      </c>
      <c r="C4">
        <f>IF(
ISNUMBER(INDEX(SOURCE!B:B,MATCH(A4,SOURCE!B:B,0)+1)),
  VALUE(INDEX(SOURCE!B:B,MATCH(A4,SOURCE!B:B,0)+1)),
  "")</f>
        <v>0.5</v>
      </c>
      <c r="D4" s="8" t="str">
        <f>IF(A4&lt;&gt;INT(A4),B4,
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
)</f>
        <v/>
      </c>
    </row>
    <row r="5" spans="1:4">
      <c r="A5">
        <f t="shared" ref="A5:A6" si="0">C4</f>
        <v>0.5</v>
      </c>
      <c r="B5" t="str">
        <f>VLOOKUP(A5,SOURCE!B:P,12,0)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
)</f>
        <v>// Items from 1 to 127 are 1 byte OP codes</v>
      </c>
    </row>
    <row r="6" spans="1:4">
      <c r="A6">
        <f t="shared" si="0"/>
        <v>1</v>
      </c>
      <c r="B6" t="str">
        <f>VLOOKUP(A6,SOURCE!B:P,12,0)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
)</f>
        <v>#define ITM_LBL                          1</v>
      </c>
    </row>
    <row r="7" spans="1:4">
      <c r="A7">
        <f t="shared" ref="A7:A70" si="1">C6</f>
        <v>2</v>
      </c>
      <c r="B7" t="str">
        <f>VLOOKUP(A7,SOURCE!B:P,12,0)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
)</f>
        <v>#define ITM_GTO                          2</v>
      </c>
    </row>
    <row r="8" spans="1:4">
      <c r="A8">
        <f t="shared" si="1"/>
        <v>3</v>
      </c>
      <c r="B8" t="str">
        <f>VLOOKUP(A8,SOURCE!B:P,12,0)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
)</f>
        <v>#define ITM_XEQ                          3</v>
      </c>
    </row>
    <row r="9" spans="1:4">
      <c r="A9">
        <f t="shared" si="1"/>
        <v>4</v>
      </c>
      <c r="B9" t="str">
        <f>VLOOKUP(A9,SOURCE!B:P,12,0)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
)</f>
        <v>#define ITM_RTN                          4</v>
      </c>
    </row>
    <row r="10" spans="1:4">
      <c r="A10">
        <f t="shared" si="1"/>
        <v>5</v>
      </c>
      <c r="B10" t="str">
        <f>VLOOKUP(A10,SOURCE!B:P,12,0)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
)</f>
        <v>#define ITM_ISE                          5</v>
      </c>
    </row>
    <row r="11" spans="1:4">
      <c r="A11">
        <f t="shared" si="1"/>
        <v>6</v>
      </c>
      <c r="B11" t="str">
        <f>VLOOKUP(A11,SOURCE!B:P,12,0)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
)</f>
        <v>#define ITM_ISG                          6</v>
      </c>
    </row>
    <row r="12" spans="1:4">
      <c r="A12">
        <f t="shared" si="1"/>
        <v>7</v>
      </c>
      <c r="B12" t="str">
        <f>VLOOKUP(A12,SOURCE!B:P,12,0)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
)</f>
        <v>#define ITM_ISZ                          7</v>
      </c>
    </row>
    <row r="13" spans="1:4">
      <c r="A13">
        <f t="shared" si="1"/>
        <v>8</v>
      </c>
      <c r="B13" t="str">
        <f>VLOOKUP(A13,SOURCE!B:P,12,0)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
)</f>
        <v>#define ITM_DSE                          8</v>
      </c>
    </row>
    <row r="14" spans="1:4">
      <c r="A14">
        <f t="shared" si="1"/>
        <v>9</v>
      </c>
      <c r="B14" t="str">
        <f>VLOOKUP(A14,SOURCE!B:P,12,0)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
)</f>
        <v>#define ITM_DSL                          9</v>
      </c>
    </row>
    <row r="15" spans="1:4">
      <c r="A15">
        <f t="shared" si="1"/>
        <v>10</v>
      </c>
      <c r="B15" t="str">
        <f>VLOOKUP(A15,SOURCE!B:P,12,0)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
)</f>
        <v>#define ITM_DSZ                         10</v>
      </c>
    </row>
    <row r="16" spans="1:4">
      <c r="A16">
        <f t="shared" si="1"/>
        <v>11</v>
      </c>
      <c r="B16" t="str">
        <f>VLOOKUP(A16,SOURCE!B:P,12,0)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
)</f>
        <v>#define ITM_XEQU                        11</v>
      </c>
    </row>
    <row r="17" spans="1:4">
      <c r="A17">
        <f t="shared" si="1"/>
        <v>12</v>
      </c>
      <c r="B17" t="str">
        <f>VLOOKUP(A17,SOURCE!B:P,12,0)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
)</f>
        <v>#define ITM_XNE                         12</v>
      </c>
    </row>
    <row r="18" spans="1:4">
      <c r="A18">
        <f t="shared" si="1"/>
        <v>13</v>
      </c>
      <c r="B18" t="str">
        <f>VLOOKUP(A18,SOURCE!B:P,12,0)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
)</f>
        <v>#define ITM_XEQUP0                      13</v>
      </c>
    </row>
    <row r="19" spans="1:4">
      <c r="A19">
        <f t="shared" si="1"/>
        <v>14</v>
      </c>
      <c r="B19" t="str">
        <f>VLOOKUP(A19,SOURCE!B:P,12,0)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
)</f>
        <v>#define ITM_XEQUM0                      14</v>
      </c>
    </row>
    <row r="20" spans="1:4">
      <c r="A20">
        <f t="shared" si="1"/>
        <v>15</v>
      </c>
      <c r="B20" t="str">
        <f>VLOOKUP(A20,SOURCE!B:P,12,0)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
)</f>
        <v>#define ITM_XAEQU                       15</v>
      </c>
    </row>
    <row r="21" spans="1:4">
      <c r="A21">
        <f t="shared" si="1"/>
        <v>16</v>
      </c>
      <c r="B21" t="str">
        <f>VLOOKUP(A21,SOURCE!B:P,12,0)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
)</f>
        <v>#define ITM_XLT                         16</v>
      </c>
    </row>
    <row r="22" spans="1:4">
      <c r="A22">
        <f t="shared" si="1"/>
        <v>17</v>
      </c>
      <c r="B22" t="str">
        <f>VLOOKUP(A22,SOURCE!B:P,12,0)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
)</f>
        <v>#define ITM_XLE                         17</v>
      </c>
    </row>
    <row r="23" spans="1:4">
      <c r="A23">
        <f t="shared" si="1"/>
        <v>18</v>
      </c>
      <c r="B23" t="str">
        <f>VLOOKUP(A23,SOURCE!B:P,12,0)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
)</f>
        <v>#define ITM_XGE                         18</v>
      </c>
    </row>
    <row r="24" spans="1:4">
      <c r="A24">
        <f t="shared" si="1"/>
        <v>19</v>
      </c>
      <c r="B24" t="str">
        <f>VLOOKUP(A24,SOURCE!B:P,12,0)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
)</f>
        <v>#define ITM_XGT                         19</v>
      </c>
    </row>
    <row r="25" spans="1:4">
      <c r="A25">
        <f t="shared" si="1"/>
        <v>20</v>
      </c>
      <c r="B25" t="str">
        <f>VLOOKUP(A25,SOURCE!B:P,12,0)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
)</f>
        <v>#define ITM_FC                          20</v>
      </c>
    </row>
    <row r="26" spans="1:4">
      <c r="A26">
        <f t="shared" si="1"/>
        <v>21</v>
      </c>
      <c r="B26" t="str">
        <f>VLOOKUP(A26,SOURCE!B:P,12,0)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
)</f>
        <v>#define ITM_FS                          21</v>
      </c>
    </row>
    <row r="27" spans="1:4">
      <c r="A27">
        <f t="shared" si="1"/>
        <v>22</v>
      </c>
      <c r="B27" t="str">
        <f>VLOOKUP(A27,SOURCE!B:P,12,0)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
)</f>
        <v>#define ITM_EVEN                        22</v>
      </c>
    </row>
    <row r="28" spans="1:4">
      <c r="A28">
        <f t="shared" si="1"/>
        <v>23</v>
      </c>
      <c r="B28" t="str">
        <f>VLOOKUP(A28,SOURCE!B:P,12,0)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
)</f>
        <v>#define ITM_ODD                         23</v>
      </c>
    </row>
    <row r="29" spans="1:4">
      <c r="A29">
        <f t="shared" si="1"/>
        <v>24</v>
      </c>
      <c r="B29" t="str">
        <f>VLOOKUP(A29,SOURCE!B:P,12,0)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
)</f>
        <v>#define ITM_FPQ                         24</v>
      </c>
    </row>
    <row r="30" spans="1:4">
      <c r="A30">
        <f t="shared" si="1"/>
        <v>25</v>
      </c>
      <c r="B30" t="str">
        <f>VLOOKUP(A30,SOURCE!B:P,12,0)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
)</f>
        <v>#define ITM_INT                         25</v>
      </c>
    </row>
    <row r="31" spans="1:4">
      <c r="A31">
        <f t="shared" si="1"/>
        <v>26</v>
      </c>
      <c r="B31" t="str">
        <f>VLOOKUP(A31,SOURCE!B:P,12,0)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
)</f>
        <v>#define ITM_CPX                         26</v>
      </c>
    </row>
    <row r="32" spans="1:4">
      <c r="A32">
        <f t="shared" si="1"/>
        <v>27</v>
      </c>
      <c r="B32" t="str">
        <f>VLOOKUP(A32,SOURCE!B:P,12,0)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
)</f>
        <v>#define ITM_MATR                        27</v>
      </c>
    </row>
    <row r="33" spans="1:4">
      <c r="A33">
        <f t="shared" si="1"/>
        <v>28</v>
      </c>
      <c r="B33" t="str">
        <f>VLOOKUP(A33,SOURCE!B:P,12,0)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
)</f>
        <v>#define ITM_NAN                         28</v>
      </c>
    </row>
    <row r="34" spans="1:4">
      <c r="A34">
        <f t="shared" si="1"/>
        <v>29</v>
      </c>
      <c r="B34" t="str">
        <f>VLOOKUP(A34,SOURCE!B:P,12,0)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
)</f>
        <v>#define ITM_REAL                        29</v>
      </c>
    </row>
    <row r="35" spans="1:4">
      <c r="A35">
        <f t="shared" si="1"/>
        <v>30</v>
      </c>
      <c r="B35" t="str">
        <f>VLOOKUP(A35,SOURCE!B:P,12,0)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
)</f>
        <v>#define ITM_SPEC                        30</v>
      </c>
    </row>
    <row r="36" spans="1:4">
      <c r="A36">
        <f t="shared" si="1"/>
        <v>31</v>
      </c>
      <c r="B36" t="str">
        <f>VLOOKUP(A36,SOURCE!B:P,12,0)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
)</f>
        <v>#define ITM_STRI                        31</v>
      </c>
    </row>
    <row r="37" spans="1:4">
      <c r="A37">
        <f t="shared" si="1"/>
        <v>32</v>
      </c>
      <c r="B37" t="str">
        <f>VLOOKUP(A37,SOURCE!B:P,12,0)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
)</f>
        <v>#define ITM_PMINFINITY                  32</v>
      </c>
    </row>
    <row r="38" spans="1:4">
      <c r="A38">
        <f t="shared" si="1"/>
        <v>33</v>
      </c>
      <c r="B38" t="str">
        <f>VLOOKUP(A38,SOURCE!B:P,12,0)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
)</f>
        <v>#define ITM_PRIME                       33</v>
      </c>
    </row>
    <row r="39" spans="1:4">
      <c r="A39">
        <f t="shared" si="1"/>
        <v>34</v>
      </c>
      <c r="B39" t="str">
        <f>VLOOKUP(A39,SOURCE!B:P,12,0)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
)</f>
        <v>#define ITM_TOP                         34</v>
      </c>
    </row>
    <row r="40" spans="1:4">
      <c r="A40">
        <f t="shared" si="1"/>
        <v>35</v>
      </c>
      <c r="B40" t="str">
        <f>VLOOKUP(A40,SOURCE!B:P,12,0)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
)</f>
        <v>#define ITM_ENTER                       35</v>
      </c>
    </row>
    <row r="41" spans="1:4">
      <c r="A41">
        <f t="shared" si="1"/>
        <v>36</v>
      </c>
      <c r="B41" t="str">
        <f>VLOOKUP(A41,SOURCE!B:P,12,0)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
)</f>
        <v>#define ITM_XexY                        36</v>
      </c>
    </row>
    <row r="42" spans="1:4">
      <c r="A42">
        <f t="shared" si="1"/>
        <v>37</v>
      </c>
      <c r="B42" t="str">
        <f>VLOOKUP(A42,SOURCE!B:P,12,0)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
)</f>
        <v>#define ITM_DROP                        37</v>
      </c>
    </row>
    <row r="43" spans="1:4">
      <c r="A43">
        <f t="shared" si="1"/>
        <v>38</v>
      </c>
      <c r="B43" t="str">
        <f>VLOOKUP(A43,SOURCE!B:P,12,0)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
)</f>
        <v>#define ITM_PAUSE                       38</v>
      </c>
    </row>
    <row r="44" spans="1:4">
      <c r="A44">
        <f t="shared" si="1"/>
        <v>39</v>
      </c>
      <c r="B44" t="str">
        <f>VLOOKUP(A44,SOURCE!B:P,12,0)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
)</f>
        <v>#define ITM_Rup                         39</v>
      </c>
    </row>
    <row r="45" spans="1:4">
      <c r="A45">
        <f t="shared" si="1"/>
        <v>40</v>
      </c>
      <c r="B45" t="str">
        <f>VLOOKUP(A45,SOURCE!B:P,12,0)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
)</f>
        <v>#define ITM_Rdown                       40</v>
      </c>
    </row>
    <row r="46" spans="1:4">
      <c r="A46">
        <f t="shared" si="1"/>
        <v>41</v>
      </c>
      <c r="B46" t="str">
        <f>VLOOKUP(A46,SOURCE!B:P,12,0)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
)</f>
        <v>#define ITM_CLX                         41</v>
      </c>
    </row>
    <row r="47" spans="1:4">
      <c r="A47">
        <f t="shared" si="1"/>
        <v>42</v>
      </c>
      <c r="B47" t="str">
        <f>VLOOKUP(A47,SOURCE!B:P,12,0)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
)</f>
        <v>#define ITM_FILL                        42</v>
      </c>
    </row>
    <row r="48" spans="1:4">
      <c r="A48">
        <f t="shared" si="1"/>
        <v>43</v>
      </c>
      <c r="B48" t="str">
        <f>VLOOKUP(A48,SOURCE!B:P,12,0)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
)</f>
        <v>#define ITM_INPUT                       43</v>
      </c>
    </row>
    <row r="49" spans="1:4">
      <c r="A49">
        <f t="shared" si="1"/>
        <v>44</v>
      </c>
      <c r="B49" t="str">
        <f>VLOOKUP(A49,SOURCE!B:P,12,0)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
)</f>
        <v>#define ITM_STO                         44</v>
      </c>
    </row>
    <row r="50" spans="1:4">
      <c r="A50">
        <f t="shared" si="1"/>
        <v>45</v>
      </c>
      <c r="B50" t="str">
        <f>VLOOKUP(A50,SOURCE!B:P,12,0)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
)</f>
        <v>#define ITM_STOADD                      45</v>
      </c>
    </row>
    <row r="51" spans="1:4">
      <c r="A51">
        <f t="shared" si="1"/>
        <v>46</v>
      </c>
      <c r="B51" t="str">
        <f>VLOOKUP(A51,SOURCE!B:P,12,0)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
)</f>
        <v>#define ITM_STOSUB                      46</v>
      </c>
    </row>
    <row r="52" spans="1:4">
      <c r="A52">
        <f t="shared" si="1"/>
        <v>47</v>
      </c>
      <c r="B52" t="str">
        <f>VLOOKUP(A52,SOURCE!B:P,12,0)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
)</f>
        <v>#define ITM_STOMULT                     47</v>
      </c>
    </row>
    <row r="53" spans="1:4">
      <c r="A53">
        <f t="shared" si="1"/>
        <v>48</v>
      </c>
      <c r="B53" t="str">
        <f>VLOOKUP(A53,SOURCE!B:P,12,0)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
)</f>
        <v>#define ITM_STODIV                      48</v>
      </c>
    </row>
    <row r="54" spans="1:4">
      <c r="A54">
        <f t="shared" si="1"/>
        <v>49</v>
      </c>
      <c r="B54" t="str">
        <f>VLOOKUP(A54,SOURCE!B:P,12,0)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
)</f>
        <v>#define ITM_COMB                        49</v>
      </c>
    </row>
    <row r="55" spans="1:4">
      <c r="A55">
        <f t="shared" si="1"/>
        <v>50</v>
      </c>
      <c r="B55" t="str">
        <f>VLOOKUP(A55,SOURCE!B:P,12,0)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
)</f>
        <v>#define ITM_PERM                        50</v>
      </c>
    </row>
    <row r="56" spans="1:4">
      <c r="A56">
        <f t="shared" si="1"/>
        <v>51</v>
      </c>
      <c r="B56" t="str">
        <f>VLOOKUP(A56,SOURCE!B:P,12,0)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
)</f>
        <v>#define ITM_RCL                         51</v>
      </c>
    </row>
    <row r="57" spans="1:4">
      <c r="A57">
        <f t="shared" si="1"/>
        <v>52</v>
      </c>
      <c r="B57" t="str">
        <f>VLOOKUP(A57,SOURCE!B:P,12,0)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
)</f>
        <v>#define ITM_RCLADD                      52</v>
      </c>
    </row>
    <row r="58" spans="1:4">
      <c r="A58">
        <f t="shared" si="1"/>
        <v>53</v>
      </c>
      <c r="B58" t="str">
        <f>VLOOKUP(A58,SOURCE!B:P,12,0)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
)</f>
        <v>#define ITM_RCLSUB                      53</v>
      </c>
    </row>
    <row r="59" spans="1:4">
      <c r="A59">
        <f t="shared" si="1"/>
        <v>54</v>
      </c>
      <c r="B59" t="str">
        <f>VLOOKUP(A59,SOURCE!B:P,12,0)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
)</f>
        <v>#define ITM_RCLMULT                     54</v>
      </c>
    </row>
    <row r="60" spans="1:4">
      <c r="A60">
        <f t="shared" si="1"/>
        <v>55</v>
      </c>
      <c r="B60" t="str">
        <f>VLOOKUP(A60,SOURCE!B:P,12,0)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
)</f>
        <v>#define ITM_RCLDIV                      55</v>
      </c>
    </row>
    <row r="61" spans="1:4">
      <c r="A61">
        <f t="shared" si="1"/>
        <v>56</v>
      </c>
      <c r="B61" t="str">
        <f>VLOOKUP(A61,SOURCE!B:P,12,0)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
)</f>
        <v>#define ITM_CONVG                       56</v>
      </c>
    </row>
    <row r="62" spans="1:4">
      <c r="A62">
        <f t="shared" si="1"/>
        <v>57</v>
      </c>
      <c r="B62" t="str">
        <f>VLOOKUP(A62,SOURCE!B:P,12,0)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
)</f>
        <v>#define ITM_ENTRY                       57</v>
      </c>
    </row>
    <row r="63" spans="1:4">
      <c r="A63">
        <f t="shared" si="1"/>
        <v>58</v>
      </c>
      <c r="B63" t="str">
        <f>VLOOKUP(A63,SOURCE!B:P,12,0)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
)</f>
        <v>#define ITM_SQUARE                      58</v>
      </c>
    </row>
    <row r="64" spans="1:4">
      <c r="A64">
        <f t="shared" si="1"/>
        <v>59</v>
      </c>
      <c r="B64" t="str">
        <f>VLOOKUP(A64,SOURCE!B:P,12,0)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
)</f>
        <v>#define ITM_CUBE                        59</v>
      </c>
    </row>
    <row r="65" spans="1:4">
      <c r="A65">
        <f t="shared" si="1"/>
        <v>60</v>
      </c>
      <c r="B65" t="str">
        <f>VLOOKUP(A65,SOURCE!B:P,12,0)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
)</f>
        <v>#define ITM_YX                          60</v>
      </c>
    </row>
    <row r="66" spans="1:4">
      <c r="A66">
        <f t="shared" si="1"/>
        <v>61</v>
      </c>
      <c r="B66" t="str">
        <f>VLOOKUP(A66,SOURCE!B:P,12,0)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
)</f>
        <v>#define ITM_SQUAREROOTX                 61</v>
      </c>
    </row>
    <row r="67" spans="1:4">
      <c r="A67">
        <f t="shared" si="1"/>
        <v>62</v>
      </c>
      <c r="B67" t="str">
        <f>VLOOKUP(A67,SOURCE!B:P,12,0)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
)</f>
        <v>#define ITM_CUBEROOT                    62</v>
      </c>
    </row>
    <row r="68" spans="1:4">
      <c r="A68">
        <f t="shared" si="1"/>
        <v>63</v>
      </c>
      <c r="B68" t="str">
        <f>VLOOKUP(A68,SOURCE!B:P,12,0)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
)</f>
        <v>#define ITM_XTHROOT                     63</v>
      </c>
    </row>
    <row r="69" spans="1:4">
      <c r="A69">
        <f t="shared" si="1"/>
        <v>64</v>
      </c>
      <c r="B69" t="str">
        <f>VLOOKUP(A69,SOURCE!B:P,12,0)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
)</f>
        <v>#define ITM_2X                          64</v>
      </c>
    </row>
    <row r="70" spans="1:4">
      <c r="A70">
        <f t="shared" si="1"/>
        <v>65</v>
      </c>
      <c r="B70" t="str">
        <f>VLOOKUP(A70,SOURCE!B:P,12,0)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
)</f>
        <v>#define ITM_EXP                         65</v>
      </c>
    </row>
    <row r="71" spans="1:4">
      <c r="A71">
        <f t="shared" ref="A71:A134" si="2">C70</f>
        <v>66</v>
      </c>
      <c r="B71" t="str">
        <f>VLOOKUP(A71,SOURCE!B:P,12,0)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
)</f>
        <v>#define ITM_ROUND                       66</v>
      </c>
    </row>
    <row r="72" spans="1:4">
      <c r="A72">
        <f t="shared" si="2"/>
        <v>67</v>
      </c>
      <c r="B72" t="str">
        <f>VLOOKUP(A72,SOURCE!B:P,12,0)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
)</f>
        <v>#define ITM_10x                         67</v>
      </c>
    </row>
    <row r="73" spans="1:4">
      <c r="A73">
        <f t="shared" si="2"/>
        <v>68</v>
      </c>
      <c r="B73" t="str">
        <f>VLOOKUP(A73,SOURCE!B:P,12,0)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
)</f>
        <v>#define ITM_LOG2                        68</v>
      </c>
    </row>
    <row r="74" spans="1:4">
      <c r="A74">
        <f t="shared" si="2"/>
        <v>69</v>
      </c>
      <c r="B74" t="str">
        <f>VLOOKUP(A74,SOURCE!B:P,12,0)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
)</f>
        <v>#define ITM_LN                          69</v>
      </c>
    </row>
    <row r="75" spans="1:4">
      <c r="A75">
        <f t="shared" si="2"/>
        <v>70</v>
      </c>
      <c r="B75" t="str">
        <f>VLOOKUP(A75,SOURCE!B:P,12,0)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
)</f>
        <v>#define ITM_STOP                        70</v>
      </c>
    </row>
    <row r="76" spans="1:4">
      <c r="A76">
        <f t="shared" si="2"/>
        <v>71</v>
      </c>
      <c r="B76" t="str">
        <f>VLOOKUP(A76,SOURCE!B:P,12,0)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
)</f>
        <v>#define ITM_LOG10                       71</v>
      </c>
    </row>
    <row r="77" spans="1:4">
      <c r="A77">
        <f t="shared" si="2"/>
        <v>72</v>
      </c>
      <c r="B77" t="str">
        <f>VLOOKUP(A77,SOURCE!B:P,12,0)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
)</f>
        <v>#define ITM_LOGXY                       72</v>
      </c>
    </row>
    <row r="78" spans="1:4">
      <c r="A78">
        <f t="shared" si="2"/>
        <v>73</v>
      </c>
      <c r="B78" t="str">
        <f>VLOOKUP(A78,SOURCE!B:P,12,0)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
)</f>
        <v>#define ITM_1ONX                        73</v>
      </c>
    </row>
    <row r="79" spans="1:4">
      <c r="A79">
        <f t="shared" si="2"/>
        <v>74</v>
      </c>
      <c r="B79" t="str">
        <f>VLOOKUP(A79,SOURCE!B:P,12,0)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
)</f>
        <v>#define ITM_cos                         74</v>
      </c>
    </row>
    <row r="80" spans="1:4">
      <c r="A80">
        <f t="shared" si="2"/>
        <v>75</v>
      </c>
      <c r="B80" t="str">
        <f>VLOOKUP(A80,SOURCE!B:P,12,0)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
)</f>
        <v>#define ITM_cosh                        75</v>
      </c>
    </row>
    <row r="81" spans="1:4">
      <c r="A81">
        <f t="shared" si="2"/>
        <v>76</v>
      </c>
      <c r="B81" t="str">
        <f>VLOOKUP(A81,SOURCE!B:P,12,0)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
)</f>
        <v>#define ITM_sin                         76</v>
      </c>
    </row>
    <row r="82" spans="1:4">
      <c r="A82">
        <f t="shared" si="2"/>
        <v>77</v>
      </c>
      <c r="B82" t="str">
        <f>VLOOKUP(A82,SOURCE!B:P,12,0)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
)</f>
        <v>#define ITM_KEYQ                        77</v>
      </c>
    </row>
    <row r="83" spans="1:4">
      <c r="A83">
        <f t="shared" si="2"/>
        <v>78</v>
      </c>
      <c r="B83" t="str">
        <f>VLOOKUP(A83,SOURCE!B:P,12,0)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
)</f>
        <v>#define ITM_sinh                        78</v>
      </c>
    </row>
    <row r="84" spans="1:4">
      <c r="A84">
        <f t="shared" si="2"/>
        <v>79</v>
      </c>
      <c r="B84" t="str">
        <f>VLOOKUP(A84,SOURCE!B:P,12,0)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
)</f>
        <v>#define ITM_tan                         79</v>
      </c>
    </row>
    <row r="85" spans="1:4">
      <c r="A85">
        <f t="shared" si="2"/>
        <v>80</v>
      </c>
      <c r="B85" t="str">
        <f>VLOOKUP(A85,SOURCE!B:P,12,0)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
)</f>
        <v>#define ITM_tanh                        80</v>
      </c>
    </row>
    <row r="86" spans="1:4">
      <c r="A86">
        <f t="shared" si="2"/>
        <v>81</v>
      </c>
      <c r="B86" t="str">
        <f>VLOOKUP(A86,SOURCE!B:P,12,0)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
)</f>
        <v>#define ITM_arccos                      81</v>
      </c>
    </row>
    <row r="87" spans="1:4">
      <c r="A87">
        <f t="shared" si="2"/>
        <v>82</v>
      </c>
      <c r="B87" t="str">
        <f>VLOOKUP(A87,SOURCE!B:P,12,0)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
)</f>
        <v>#define ITM_arcosh                      82</v>
      </c>
    </row>
    <row r="88" spans="1:4">
      <c r="A88">
        <f t="shared" si="2"/>
        <v>83</v>
      </c>
      <c r="B88" t="str">
        <f>VLOOKUP(A88,SOURCE!B:P,12,0)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
)</f>
        <v>#define ITM_arcsin                      83</v>
      </c>
    </row>
    <row r="89" spans="1:4">
      <c r="A89">
        <f t="shared" si="2"/>
        <v>84</v>
      </c>
      <c r="B89" t="str">
        <f>VLOOKUP(A89,SOURCE!B:P,12,0)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
)</f>
        <v>#define ITM_arsinh                      84</v>
      </c>
    </row>
    <row r="90" spans="1:4">
      <c r="A90">
        <f t="shared" si="2"/>
        <v>85</v>
      </c>
      <c r="B90" t="str">
        <f>VLOOKUP(A90,SOURCE!B:P,12,0)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
)</f>
        <v>#define ITM_arctan                      85</v>
      </c>
    </row>
    <row r="91" spans="1:4">
      <c r="A91">
        <f t="shared" si="2"/>
        <v>86</v>
      </c>
      <c r="B91" t="str">
        <f>VLOOKUP(A91,SOURCE!B:P,12,0)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
)</f>
        <v>#define ITM_artanh                      86</v>
      </c>
    </row>
    <row r="92" spans="1:4">
      <c r="A92">
        <f t="shared" si="2"/>
        <v>87</v>
      </c>
      <c r="B92" t="str">
        <f>VLOOKUP(A92,SOURCE!B:P,12,0)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
)</f>
        <v>#define ITM_CEIL                        87</v>
      </c>
    </row>
    <row r="93" spans="1:4">
      <c r="A93">
        <f t="shared" si="2"/>
        <v>88</v>
      </c>
      <c r="B93" t="str">
        <f>VLOOKUP(A93,SOURCE!B:P,12,0)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
)</f>
        <v>#define ITM_FLOOR                       88</v>
      </c>
    </row>
    <row r="94" spans="1:4">
      <c r="A94">
        <f t="shared" si="2"/>
        <v>89</v>
      </c>
      <c r="B94" t="str">
        <f>VLOOKUP(A94,SOURCE!B:P,12,0)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
)</f>
        <v>#define ITM_GCD                         89</v>
      </c>
    </row>
    <row r="95" spans="1:4">
      <c r="A95">
        <f t="shared" si="2"/>
        <v>90</v>
      </c>
      <c r="B95" t="str">
        <f>VLOOKUP(A95,SOURCE!B:P,12,0)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
)</f>
        <v>#define ITM_LCM                         90</v>
      </c>
    </row>
    <row r="96" spans="1:4">
      <c r="A96">
        <f t="shared" si="2"/>
        <v>91</v>
      </c>
      <c r="B96" t="str">
        <f>VLOOKUP(A96,SOURCE!B:P,12,0)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
)</f>
        <v>#define ITM_DEC                         91</v>
      </c>
    </row>
    <row r="97" spans="1:4">
      <c r="A97">
        <f t="shared" si="2"/>
        <v>92</v>
      </c>
      <c r="B97" t="str">
        <f>VLOOKUP(A97,SOURCE!B:P,12,0)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
)</f>
        <v>#define ITM_INC                         92</v>
      </c>
    </row>
    <row r="98" spans="1:4">
      <c r="A98">
        <f t="shared" si="2"/>
        <v>93</v>
      </c>
      <c r="B98" t="str">
        <f>VLOOKUP(A98,SOURCE!B:P,12,0)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
)</f>
        <v>#define ITM_IP                          93</v>
      </c>
    </row>
    <row r="99" spans="1:4">
      <c r="A99">
        <f t="shared" si="2"/>
        <v>94</v>
      </c>
      <c r="B99" t="str">
        <f>VLOOKUP(A99,SOURCE!B:P,12,0)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
)</f>
        <v>#define ITM_FP                          94</v>
      </c>
    </row>
    <row r="100" spans="1:4">
      <c r="A100">
        <f t="shared" si="2"/>
        <v>95</v>
      </c>
      <c r="B100" t="str">
        <f>VLOOKUP(A100,SOURCE!B:P,12,0)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
)</f>
        <v>#define ITM_ADD                         95</v>
      </c>
    </row>
    <row r="101" spans="1:4">
      <c r="A101">
        <f t="shared" si="2"/>
        <v>96</v>
      </c>
      <c r="B101" t="str">
        <f>VLOOKUP(A101,SOURCE!B:P,12,0)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
)</f>
        <v>#define ITM_SUB                         96</v>
      </c>
    </row>
    <row r="102" spans="1:4">
      <c r="A102">
        <f t="shared" si="2"/>
        <v>97</v>
      </c>
      <c r="B102" t="str">
        <f>VLOOKUP(A102,SOURCE!B:P,12,0)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
)</f>
        <v>#define ITM_CHS                         97</v>
      </c>
    </row>
    <row r="103" spans="1:4">
      <c r="A103">
        <f t="shared" si="2"/>
        <v>98</v>
      </c>
      <c r="B103" t="str">
        <f>VLOOKUP(A103,SOURCE!B:P,12,0)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
)</f>
        <v>#define ITM_MULT                        98</v>
      </c>
    </row>
    <row r="104" spans="1:4">
      <c r="A104">
        <f t="shared" si="2"/>
        <v>99</v>
      </c>
      <c r="B104" t="str">
        <f>VLOOKUP(A104,SOURCE!B:P,12,0)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
)</f>
        <v>#define ITM_DIV                         99</v>
      </c>
    </row>
    <row r="105" spans="1:4">
      <c r="A105">
        <f t="shared" si="2"/>
        <v>100</v>
      </c>
      <c r="B105" t="str">
        <f>VLOOKUP(A105,SOURCE!B:P,12,0)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
)</f>
        <v>#define ITM_IDIV                       100</v>
      </c>
    </row>
    <row r="106" spans="1:4">
      <c r="A106">
        <f t="shared" si="2"/>
        <v>101</v>
      </c>
      <c r="B106" t="str">
        <f>VLOOKUP(A106,SOURCE!B:P,12,0)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
)</f>
        <v>#define ITM_VIEW                       101</v>
      </c>
    </row>
    <row r="107" spans="1:4">
      <c r="A107">
        <f t="shared" si="2"/>
        <v>102</v>
      </c>
      <c r="B107" t="str">
        <f>VLOOKUP(A107,SOURCE!B:P,12,0)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
)</f>
        <v>#define ITM_MOD                        102</v>
      </c>
    </row>
    <row r="108" spans="1:4">
      <c r="A108">
        <f t="shared" si="2"/>
        <v>103</v>
      </c>
      <c r="B108" t="str">
        <f>VLOOKUP(A108,SOURCE!B:P,12,0)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
)</f>
        <v>#define ITM_MAX                        103</v>
      </c>
    </row>
    <row r="109" spans="1:4">
      <c r="A109">
        <f t="shared" si="2"/>
        <v>104</v>
      </c>
      <c r="B109" t="str">
        <f>VLOOKUP(A109,SOURCE!B:P,12,0)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
)</f>
        <v>#define ITM_MIN                        104</v>
      </c>
    </row>
    <row r="110" spans="1:4">
      <c r="A110">
        <f t="shared" si="2"/>
        <v>105</v>
      </c>
      <c r="B110" t="str">
        <f>VLOOKUP(A110,SOURCE!B:P,12,0)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
)</f>
        <v>#define ITM_MAGNITUDE                  105</v>
      </c>
    </row>
    <row r="111" spans="1:4">
      <c r="A111">
        <f t="shared" si="2"/>
        <v>106</v>
      </c>
      <c r="B111" t="str">
        <f>VLOOKUP(A111,SOURCE!B:P,12,0)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
)</f>
        <v>#define ITM_NEIGHB                     106</v>
      </c>
    </row>
    <row r="112" spans="1:4">
      <c r="A112">
        <f t="shared" si="2"/>
        <v>107</v>
      </c>
      <c r="B112" t="str">
        <f>VLOOKUP(A112,SOURCE!B:P,12,0)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
)</f>
        <v>#define ITM_NEXTP                      107</v>
      </c>
    </row>
    <row r="113" spans="1:4">
      <c r="A113">
        <f t="shared" si="2"/>
        <v>108</v>
      </c>
      <c r="B113" t="str">
        <f>VLOOKUP(A113,SOURCE!B:P,12,0)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
)</f>
        <v>#define ITM_XFACT                      108</v>
      </c>
    </row>
    <row r="114" spans="1:4">
      <c r="A114">
        <f t="shared" si="2"/>
        <v>109</v>
      </c>
      <c r="B114" t="str">
        <f>VLOOKUP(A114,SOURCE!B:P,12,0)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
)</f>
        <v>#define ITM_CONSTpi                    109</v>
      </c>
    </row>
    <row r="115" spans="1:4">
      <c r="A115">
        <f t="shared" si="2"/>
        <v>110</v>
      </c>
      <c r="B115" t="str">
        <f>VLOOKUP(A115,SOURCE!B:P,12,0)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
)</f>
        <v>#define ITM_CF                         110</v>
      </c>
    </row>
    <row r="116" spans="1:4">
      <c r="A116">
        <f t="shared" si="2"/>
        <v>111</v>
      </c>
      <c r="B116" t="str">
        <f>VLOOKUP(A116,SOURCE!B:P,12,0)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
)</f>
        <v>#define ITM_SF                         111</v>
      </c>
    </row>
    <row r="117" spans="1:4">
      <c r="A117">
        <f t="shared" si="2"/>
        <v>112</v>
      </c>
      <c r="B117" t="str">
        <f>VLOOKUP(A117,SOURCE!B:P,12,0)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
)</f>
        <v>#define ITM_FF                         112</v>
      </c>
    </row>
    <row r="118" spans="1:4">
      <c r="A118">
        <f t="shared" si="2"/>
        <v>113</v>
      </c>
      <c r="B118" t="str">
        <f>VLOOKUP(A118,SOURCE!B:P,12,0)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
)</f>
        <v>#define ITM_M_SQR                      113</v>
      </c>
    </row>
    <row r="119" spans="1:4">
      <c r="A119">
        <f t="shared" si="2"/>
        <v>114</v>
      </c>
      <c r="B119" t="str">
        <f>VLOOKUP(A119,SOURCE!B:P,12,0)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
)</f>
        <v>#define ITM_LITERAL                    114</v>
      </c>
    </row>
    <row r="120" spans="1:4">
      <c r="A120">
        <f t="shared" si="2"/>
        <v>115</v>
      </c>
      <c r="B120" t="str">
        <f>VLOOKUP(A120,SOURCE!B:P,12,0)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
)</f>
        <v>#define ITM_toDEG                      115</v>
      </c>
    </row>
    <row r="121" spans="1:4">
      <c r="A121">
        <f t="shared" si="2"/>
        <v>116</v>
      </c>
      <c r="B121" t="str">
        <f>VLOOKUP(A121,SOURCE!B:P,12,0)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
)</f>
        <v>#define ITM_toDMS                      116</v>
      </c>
    </row>
    <row r="122" spans="1:4">
      <c r="A122">
        <f t="shared" si="2"/>
        <v>117</v>
      </c>
      <c r="B122" t="str">
        <f>VLOOKUP(A122,SOURCE!B:P,12,0)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
)</f>
        <v>#define ITM_toGRAD                     117</v>
      </c>
    </row>
    <row r="123" spans="1:4">
      <c r="A123">
        <f t="shared" si="2"/>
        <v>118</v>
      </c>
      <c r="B123" t="str">
        <f>VLOOKUP(A123,SOURCE!B:P,12,0)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
)</f>
        <v>#define ITM_toMULpi                    118</v>
      </c>
    </row>
    <row r="124" spans="1:4">
      <c r="A124">
        <f t="shared" si="2"/>
        <v>119</v>
      </c>
      <c r="B124" t="str">
        <f>VLOOKUP(A124,SOURCE!B:P,12,0)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
)</f>
        <v>#define ITM_toRAD                      119</v>
      </c>
    </row>
    <row r="125" spans="1:4">
      <c r="A125">
        <f t="shared" si="2"/>
        <v>120</v>
      </c>
      <c r="B125" t="str">
        <f>VLOOKUP(A125,SOURCE!B:P,12,0)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
)</f>
        <v>#define ITM_DtoR                       120</v>
      </c>
    </row>
    <row r="126" spans="1:4">
      <c r="A126">
        <f t="shared" si="2"/>
        <v>121</v>
      </c>
      <c r="B126" t="str">
        <f>VLOOKUP(A126,SOURCE!B:P,12,0)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
)</f>
        <v>#define ITM_RtoD                       121</v>
      </c>
    </row>
    <row r="127" spans="1:4">
      <c r="A127">
        <f t="shared" si="2"/>
        <v>122</v>
      </c>
      <c r="B127" t="str">
        <f>VLOOKUP(A127,SOURCE!B:P,12,0)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
)</f>
        <v>#define ITM_RMD                        122</v>
      </c>
    </row>
    <row r="128" spans="1:4">
      <c r="A128">
        <f t="shared" si="2"/>
        <v>123</v>
      </c>
      <c r="B128" t="str">
        <f>VLOOKUP(A128,SOURCE!B:P,12,0)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
)</f>
        <v>#define ITM_LOGICALNOT                 123</v>
      </c>
    </row>
    <row r="129" spans="1:4">
      <c r="A129">
        <f t="shared" si="2"/>
        <v>124</v>
      </c>
      <c r="B129" t="str">
        <f>VLOOKUP(A129,SOURCE!B:P,12,0)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
)</f>
        <v>#define ITM_LOGICALAND                 124</v>
      </c>
    </row>
    <row r="130" spans="1:4">
      <c r="A130">
        <f t="shared" si="2"/>
        <v>125</v>
      </c>
      <c r="B130" t="str">
        <f>VLOOKUP(A130,SOURCE!B:P,12,0)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
)</f>
        <v>#define ITM_LOGICALOR                  125</v>
      </c>
    </row>
    <row r="131" spans="1:4">
      <c r="A131">
        <f t="shared" si="2"/>
        <v>126</v>
      </c>
      <c r="B131" t="str">
        <f>VLOOKUP(A131,SOURCE!B:P,12,0)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
)</f>
        <v>#define ITM_LOGICALXOR                 126</v>
      </c>
    </row>
    <row r="132" spans="1:4">
      <c r="A132">
        <f t="shared" si="2"/>
        <v>127</v>
      </c>
      <c r="B132" t="str">
        <f>VLOOKUP(A132,SOURCE!B:P,12,0)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
)</f>
        <v>#define ITM_Xex                        127</v>
      </c>
    </row>
    <row r="133" spans="1:4">
      <c r="A133">
        <f t="shared" si="2"/>
        <v>127.01</v>
      </c>
      <c r="B133" t="str">
        <f>VLOOKUP(A133,SOURCE!B:P,12,0)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
)</f>
        <v/>
      </c>
    </row>
    <row r="134" spans="1:4">
      <c r="A134">
        <f t="shared" si="2"/>
        <v>127.02000000000001</v>
      </c>
      <c r="B134" t="str">
        <f>VLOOKUP(A134,SOURCE!B:P,12,0)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
)</f>
        <v/>
      </c>
    </row>
    <row r="135" spans="1:4">
      <c r="A135">
        <f t="shared" ref="A135:A198" si="3">C134</f>
        <v>127.03000000000002</v>
      </c>
      <c r="B135" t="str">
        <f>VLOOKUP(A135,SOURCE!B:P,12,0)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VLOOKUP(A136,SOURCE!B:P,12,0)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
)</f>
        <v>// Constants</v>
      </c>
    </row>
    <row r="137" spans="1:4">
      <c r="A137">
        <f t="shared" si="3"/>
        <v>128</v>
      </c>
      <c r="B137" t="str">
        <f>VLOOKUP(A137,SOURCE!B:P,12,0)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
)</f>
        <v>#define CST_01                         128</v>
      </c>
    </row>
    <row r="138" spans="1:4">
      <c r="A138">
        <f t="shared" si="3"/>
        <v>129</v>
      </c>
      <c r="B138" t="str">
        <f>VLOOKUP(A138,SOURCE!B:P,12,0)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
)</f>
        <v>#define CST_02                         129</v>
      </c>
    </row>
    <row r="139" spans="1:4">
      <c r="A139">
        <f t="shared" si="3"/>
        <v>130</v>
      </c>
      <c r="B139" t="str">
        <f>VLOOKUP(A139,SOURCE!B:P,12,0)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
)</f>
        <v>#define CST_03                         130</v>
      </c>
    </row>
    <row r="140" spans="1:4">
      <c r="A140">
        <f t="shared" si="3"/>
        <v>131</v>
      </c>
      <c r="B140" t="str">
        <f>VLOOKUP(A140,SOURCE!B:P,12,0)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
)</f>
        <v>#define CST_04                         131</v>
      </c>
    </row>
    <row r="141" spans="1:4">
      <c r="A141">
        <f t="shared" si="3"/>
        <v>132</v>
      </c>
      <c r="B141" t="str">
        <f>VLOOKUP(A141,SOURCE!B:P,12,0)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
)</f>
        <v>#define CST_05                         132</v>
      </c>
    </row>
    <row r="142" spans="1:4">
      <c r="A142">
        <f t="shared" si="3"/>
        <v>133</v>
      </c>
      <c r="B142" t="str">
        <f>VLOOKUP(A142,SOURCE!B:P,12,0)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
)</f>
        <v>#define CST_06                         133</v>
      </c>
    </row>
    <row r="143" spans="1:4">
      <c r="A143">
        <f t="shared" si="3"/>
        <v>134</v>
      </c>
      <c r="B143" t="str">
        <f>VLOOKUP(A143,SOURCE!B:P,12,0)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
)</f>
        <v>#define CST_07                         134</v>
      </c>
    </row>
    <row r="144" spans="1:4">
      <c r="A144">
        <f t="shared" si="3"/>
        <v>135</v>
      </c>
      <c r="B144" t="str">
        <f>VLOOKUP(A144,SOURCE!B:P,12,0)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
)</f>
        <v>#define CST_08                         135</v>
      </c>
    </row>
    <row r="145" spans="1:4">
      <c r="A145">
        <f t="shared" si="3"/>
        <v>136</v>
      </c>
      <c r="B145" t="str">
        <f>VLOOKUP(A145,SOURCE!B:P,12,0)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
)</f>
        <v>#define CST_09                         136</v>
      </c>
    </row>
    <row r="146" spans="1:4">
      <c r="A146">
        <f t="shared" si="3"/>
        <v>137</v>
      </c>
      <c r="B146" t="str">
        <f>VLOOKUP(A146,SOURCE!B:P,12,0)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
)</f>
        <v>#define CST_10                         137</v>
      </c>
    </row>
    <row r="147" spans="1:4">
      <c r="A147">
        <f t="shared" si="3"/>
        <v>138</v>
      </c>
      <c r="B147" t="str">
        <f>VLOOKUP(A147,SOURCE!B:P,12,0)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
)</f>
        <v>#define CST_11                         138</v>
      </c>
    </row>
    <row r="148" spans="1:4">
      <c r="A148">
        <f t="shared" si="3"/>
        <v>139</v>
      </c>
      <c r="B148" t="str">
        <f>VLOOKUP(A148,SOURCE!B:P,12,0)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
)</f>
        <v>#define CST_12                         139</v>
      </c>
    </row>
    <row r="149" spans="1:4">
      <c r="A149">
        <f t="shared" si="3"/>
        <v>140</v>
      </c>
      <c r="B149" t="str">
        <f>VLOOKUP(A149,SOURCE!B:P,12,0)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
)</f>
        <v>#define CST_13                         140</v>
      </c>
    </row>
    <row r="150" spans="1:4">
      <c r="A150">
        <f t="shared" si="3"/>
        <v>141</v>
      </c>
      <c r="B150" t="str">
        <f>VLOOKUP(A150,SOURCE!B:P,12,0)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
)</f>
        <v>#define CST_14                         141</v>
      </c>
    </row>
    <row r="151" spans="1:4">
      <c r="A151">
        <f t="shared" si="3"/>
        <v>142</v>
      </c>
      <c r="B151" t="str">
        <f>VLOOKUP(A151,SOURCE!B:P,12,0)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
)</f>
        <v>#define CST_15                         142</v>
      </c>
    </row>
    <row r="152" spans="1:4">
      <c r="A152">
        <f t="shared" si="3"/>
        <v>143</v>
      </c>
      <c r="B152" t="str">
        <f>VLOOKUP(A152,SOURCE!B:P,12,0)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
)</f>
        <v>#define CST_16                         143</v>
      </c>
    </row>
    <row r="153" spans="1:4">
      <c r="A153">
        <f t="shared" si="3"/>
        <v>144</v>
      </c>
      <c r="B153" t="str">
        <f>VLOOKUP(A153,SOURCE!B:P,12,0)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
)</f>
        <v>#define CST_17                         144</v>
      </c>
    </row>
    <row r="154" spans="1:4">
      <c r="A154">
        <f t="shared" si="3"/>
        <v>145</v>
      </c>
      <c r="B154" t="str">
        <f>VLOOKUP(A154,SOURCE!B:P,12,0)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
)</f>
        <v>#define CST_18                         145</v>
      </c>
    </row>
    <row r="155" spans="1:4">
      <c r="A155">
        <f t="shared" si="3"/>
        <v>146</v>
      </c>
      <c r="B155" t="str">
        <f>VLOOKUP(A155,SOURCE!B:P,12,0)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
)</f>
        <v>#define CST_19                         146</v>
      </c>
    </row>
    <row r="156" spans="1:4">
      <c r="A156">
        <f t="shared" si="3"/>
        <v>147</v>
      </c>
      <c r="B156" t="str">
        <f>VLOOKUP(A156,SOURCE!B:P,12,0)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
)</f>
        <v>#define CST_20                         147</v>
      </c>
    </row>
    <row r="157" spans="1:4">
      <c r="A157">
        <f t="shared" si="3"/>
        <v>148</v>
      </c>
      <c r="B157" t="str">
        <f>VLOOKUP(A157,SOURCE!B:P,12,0)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
)</f>
        <v>#define CST_21                         148</v>
      </c>
    </row>
    <row r="158" spans="1:4">
      <c r="A158">
        <f t="shared" si="3"/>
        <v>149</v>
      </c>
      <c r="B158" t="str">
        <f>VLOOKUP(A158,SOURCE!B:P,12,0)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
)</f>
        <v>#define CST_22                         149</v>
      </c>
    </row>
    <row r="159" spans="1:4">
      <c r="A159">
        <f t="shared" si="3"/>
        <v>150</v>
      </c>
      <c r="B159" t="str">
        <f>VLOOKUP(A159,SOURCE!B:P,12,0)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
)</f>
        <v>#define CST_23                         150</v>
      </c>
    </row>
    <row r="160" spans="1:4">
      <c r="A160">
        <f t="shared" si="3"/>
        <v>151</v>
      </c>
      <c r="B160" t="str">
        <f>VLOOKUP(A160,SOURCE!B:P,12,0)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
)</f>
        <v>#define CST_24                         151</v>
      </c>
    </row>
    <row r="161" spans="1:4">
      <c r="A161">
        <f t="shared" si="3"/>
        <v>152</v>
      </c>
      <c r="B161" t="str">
        <f>VLOOKUP(A161,SOURCE!B:P,12,0)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
)</f>
        <v>#define CST_25                         152</v>
      </c>
    </row>
    <row r="162" spans="1:4">
      <c r="A162">
        <f t="shared" si="3"/>
        <v>153</v>
      </c>
      <c r="B162" t="str">
        <f>VLOOKUP(A162,SOURCE!B:P,12,0)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
)</f>
        <v>#define CST_26                         153</v>
      </c>
    </row>
    <row r="163" spans="1:4">
      <c r="A163">
        <f t="shared" si="3"/>
        <v>154</v>
      </c>
      <c r="B163" t="str">
        <f>VLOOKUP(A163,SOURCE!B:P,12,0)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
)</f>
        <v>#define CST_27                         154</v>
      </c>
    </row>
    <row r="164" spans="1:4">
      <c r="A164">
        <f t="shared" si="3"/>
        <v>155</v>
      </c>
      <c r="B164" t="str">
        <f>VLOOKUP(A164,SOURCE!B:P,12,0)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
)</f>
        <v>#define CST_28                         155</v>
      </c>
    </row>
    <row r="165" spans="1:4">
      <c r="A165">
        <f t="shared" si="3"/>
        <v>156</v>
      </c>
      <c r="B165" t="str">
        <f>VLOOKUP(A165,SOURCE!B:P,12,0)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
)</f>
        <v>#define CST_29                         156</v>
      </c>
    </row>
    <row r="166" spans="1:4">
      <c r="A166">
        <f t="shared" si="3"/>
        <v>157</v>
      </c>
      <c r="B166" t="str">
        <f>VLOOKUP(A166,SOURCE!B:P,12,0)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
)</f>
        <v>#define CST_30                         157</v>
      </c>
    </row>
    <row r="167" spans="1:4">
      <c r="A167">
        <f t="shared" si="3"/>
        <v>158</v>
      </c>
      <c r="B167" t="str">
        <f>VLOOKUP(A167,SOURCE!B:P,12,0)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
)</f>
        <v>#define CST_31                         158</v>
      </c>
    </row>
    <row r="168" spans="1:4">
      <c r="A168">
        <f t="shared" si="3"/>
        <v>159</v>
      </c>
      <c r="B168" t="str">
        <f>VLOOKUP(A168,SOURCE!B:P,12,0)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
)</f>
        <v>#define CST_32                         159</v>
      </c>
    </row>
    <row r="169" spans="1:4">
      <c r="A169">
        <f t="shared" si="3"/>
        <v>160</v>
      </c>
      <c r="B169" t="str">
        <f>VLOOKUP(A169,SOURCE!B:P,12,0)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
)</f>
        <v>#define CST_33                         160</v>
      </c>
    </row>
    <row r="170" spans="1:4">
      <c r="A170">
        <f t="shared" si="3"/>
        <v>161</v>
      </c>
      <c r="B170" t="str">
        <f>VLOOKUP(A170,SOURCE!B:P,12,0)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
)</f>
        <v>#define CST_34                         161</v>
      </c>
    </row>
    <row r="171" spans="1:4">
      <c r="A171">
        <f t="shared" si="3"/>
        <v>162</v>
      </c>
      <c r="B171" t="str">
        <f>VLOOKUP(A171,SOURCE!B:P,12,0)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
)</f>
        <v>#define CST_35                         162</v>
      </c>
    </row>
    <row r="172" spans="1:4">
      <c r="A172">
        <f t="shared" si="3"/>
        <v>163</v>
      </c>
      <c r="B172" t="str">
        <f>VLOOKUP(A172,SOURCE!B:P,12,0)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
)</f>
        <v>#define CST_36                         163</v>
      </c>
    </row>
    <row r="173" spans="1:4">
      <c r="A173">
        <f t="shared" si="3"/>
        <v>164</v>
      </c>
      <c r="B173" t="str">
        <f>VLOOKUP(A173,SOURCE!B:P,12,0)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
)</f>
        <v>#define CST_37                         164</v>
      </c>
    </row>
    <row r="174" spans="1:4">
      <c r="A174">
        <f t="shared" si="3"/>
        <v>165</v>
      </c>
      <c r="B174" t="str">
        <f>VLOOKUP(A174,SOURCE!B:P,12,0)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
)</f>
        <v>#define CST_38                         165</v>
      </c>
    </row>
    <row r="175" spans="1:4">
      <c r="A175">
        <f t="shared" si="3"/>
        <v>166</v>
      </c>
      <c r="B175" t="str">
        <f>VLOOKUP(A175,SOURCE!B:P,12,0)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
)</f>
        <v>#define CST_39                         166</v>
      </c>
    </row>
    <row r="176" spans="1:4">
      <c r="A176">
        <f t="shared" si="3"/>
        <v>167</v>
      </c>
      <c r="B176" t="str">
        <f>VLOOKUP(A176,SOURCE!B:P,12,0)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
)</f>
        <v>#define CST_40                         167</v>
      </c>
    </row>
    <row r="177" spans="1:4">
      <c r="A177">
        <f t="shared" si="3"/>
        <v>168</v>
      </c>
      <c r="B177" t="str">
        <f>VLOOKUP(A177,SOURCE!B:P,12,0)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
)</f>
        <v>#define CST_41                         168</v>
      </c>
    </row>
    <row r="178" spans="1:4">
      <c r="A178">
        <f t="shared" si="3"/>
        <v>169</v>
      </c>
      <c r="B178" t="str">
        <f>VLOOKUP(A178,SOURCE!B:P,12,0)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
)</f>
        <v>#define CST_42                         169</v>
      </c>
    </row>
    <row r="179" spans="1:4">
      <c r="A179">
        <f t="shared" si="3"/>
        <v>170</v>
      </c>
      <c r="B179" t="str">
        <f>VLOOKUP(A179,SOURCE!B:P,12,0)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
)</f>
        <v>#define CST_43                         170</v>
      </c>
    </row>
    <row r="180" spans="1:4">
      <c r="A180">
        <f t="shared" si="3"/>
        <v>171</v>
      </c>
      <c r="B180" t="str">
        <f>VLOOKUP(A180,SOURCE!B:P,12,0)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
)</f>
        <v>#define CST_44                         171</v>
      </c>
    </row>
    <row r="181" spans="1:4">
      <c r="A181">
        <f t="shared" si="3"/>
        <v>172</v>
      </c>
      <c r="B181" t="str">
        <f>VLOOKUP(A181,SOURCE!B:P,12,0)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
)</f>
        <v>#define CST_45                         172</v>
      </c>
    </row>
    <row r="182" spans="1:4">
      <c r="A182">
        <f t="shared" si="3"/>
        <v>173</v>
      </c>
      <c r="B182" t="str">
        <f>VLOOKUP(A182,SOURCE!B:P,12,0)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
)</f>
        <v>#define CST_46                         173</v>
      </c>
    </row>
    <row r="183" spans="1:4">
      <c r="A183">
        <f t="shared" si="3"/>
        <v>174</v>
      </c>
      <c r="B183" t="str">
        <f>VLOOKUP(A183,SOURCE!B:P,12,0)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
)</f>
        <v>#define CST_47                         174</v>
      </c>
    </row>
    <row r="184" spans="1:4">
      <c r="A184">
        <f t="shared" si="3"/>
        <v>175</v>
      </c>
      <c r="B184" t="str">
        <f>VLOOKUP(A184,SOURCE!B:P,12,0)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
)</f>
        <v>#define CST_48                         175</v>
      </c>
    </row>
    <row r="185" spans="1:4">
      <c r="A185">
        <f t="shared" si="3"/>
        <v>176</v>
      </c>
      <c r="B185" t="str">
        <f>VLOOKUP(A185,SOURCE!B:P,12,0)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
)</f>
        <v>#define CST_49                         176</v>
      </c>
    </row>
    <row r="186" spans="1:4">
      <c r="A186">
        <f t="shared" si="3"/>
        <v>177</v>
      </c>
      <c r="B186" t="str">
        <f>VLOOKUP(A186,SOURCE!B:P,12,0)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
)</f>
        <v>#define CST_50                         177</v>
      </c>
    </row>
    <row r="187" spans="1:4">
      <c r="A187">
        <f t="shared" si="3"/>
        <v>178</v>
      </c>
      <c r="B187" t="str">
        <f>VLOOKUP(A187,SOURCE!B:P,12,0)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
)</f>
        <v>#define CST_51                         178</v>
      </c>
    </row>
    <row r="188" spans="1:4">
      <c r="A188">
        <f t="shared" si="3"/>
        <v>179</v>
      </c>
      <c r="B188" t="str">
        <f>VLOOKUP(A188,SOURCE!B:P,12,0)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
)</f>
        <v>#define CST_52                         179</v>
      </c>
    </row>
    <row r="189" spans="1:4">
      <c r="A189">
        <f t="shared" si="3"/>
        <v>180</v>
      </c>
      <c r="B189" t="str">
        <f>VLOOKUP(A189,SOURCE!B:P,12,0)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
)</f>
        <v>#define CST_53                         180</v>
      </c>
    </row>
    <row r="190" spans="1:4">
      <c r="A190">
        <f t="shared" si="3"/>
        <v>181</v>
      </c>
      <c r="B190" t="str">
        <f>VLOOKUP(A190,SOURCE!B:P,12,0)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
)</f>
        <v>#define CST_54                         181</v>
      </c>
    </row>
    <row r="191" spans="1:4">
      <c r="A191">
        <f t="shared" si="3"/>
        <v>182</v>
      </c>
      <c r="B191" t="str">
        <f>VLOOKUP(A191,SOURCE!B:P,12,0)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
)</f>
        <v>#define CST_55                         182</v>
      </c>
    </row>
    <row r="192" spans="1:4">
      <c r="A192">
        <f t="shared" si="3"/>
        <v>183</v>
      </c>
      <c r="B192" t="str">
        <f>VLOOKUP(A192,SOURCE!B:P,12,0)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
)</f>
        <v>#define CST_56                         183</v>
      </c>
    </row>
    <row r="193" spans="1:4">
      <c r="A193">
        <f t="shared" si="3"/>
        <v>184</v>
      </c>
      <c r="B193" t="str">
        <f>VLOOKUP(A193,SOURCE!B:P,12,0)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
)</f>
        <v>#define CST_57                         184</v>
      </c>
    </row>
    <row r="194" spans="1:4">
      <c r="A194">
        <f t="shared" si="3"/>
        <v>185</v>
      </c>
      <c r="B194" t="str">
        <f>VLOOKUP(A194,SOURCE!B:P,12,0)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
)</f>
        <v>#define CST_58                         185</v>
      </c>
    </row>
    <row r="195" spans="1:4">
      <c r="A195">
        <f t="shared" si="3"/>
        <v>186</v>
      </c>
      <c r="B195" t="str">
        <f>VLOOKUP(A195,SOURCE!B:P,12,0)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
)</f>
        <v>#define CST_59                         186</v>
      </c>
    </row>
    <row r="196" spans="1:4">
      <c r="A196">
        <f t="shared" si="3"/>
        <v>187</v>
      </c>
      <c r="B196" t="str">
        <f>VLOOKUP(A196,SOURCE!B:P,12,0)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
)</f>
        <v>#define CST_60                         187</v>
      </c>
    </row>
    <row r="197" spans="1:4">
      <c r="A197">
        <f t="shared" si="3"/>
        <v>188</v>
      </c>
      <c r="B197" t="str">
        <f>VLOOKUP(A197,SOURCE!B:P,12,0)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
)</f>
        <v>#define CST_61                         188</v>
      </c>
    </row>
    <row r="198" spans="1:4">
      <c r="A198">
        <f t="shared" si="3"/>
        <v>189</v>
      </c>
      <c r="B198" t="str">
        <f>VLOOKUP(A198,SOURCE!B:P,12,0)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
)</f>
        <v>#define CST_62                         189</v>
      </c>
    </row>
    <row r="199" spans="1:4">
      <c r="A199">
        <f t="shared" ref="A199:A262" si="4">C198</f>
        <v>190</v>
      </c>
      <c r="B199" t="str">
        <f>VLOOKUP(A199,SOURCE!B:P,12,0)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
)</f>
        <v>#define CST_63                         190</v>
      </c>
    </row>
    <row r="200" spans="1:4">
      <c r="A200">
        <f t="shared" si="4"/>
        <v>191</v>
      </c>
      <c r="B200" t="str">
        <f>VLOOKUP(A200,SOURCE!B:P,12,0)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
)</f>
        <v>#define CST_64                         191</v>
      </c>
    </row>
    <row r="201" spans="1:4">
      <c r="A201">
        <f t="shared" si="4"/>
        <v>192</v>
      </c>
      <c r="B201" t="str">
        <f>VLOOKUP(A201,SOURCE!B:P,12,0)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
)</f>
        <v>#define CST_65                         192</v>
      </c>
    </row>
    <row r="202" spans="1:4">
      <c r="A202">
        <f t="shared" si="4"/>
        <v>193</v>
      </c>
      <c r="B202" t="str">
        <f>VLOOKUP(A202,SOURCE!B:P,12,0)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
)</f>
        <v>#define CST_66                         193</v>
      </c>
    </row>
    <row r="203" spans="1:4">
      <c r="A203">
        <f t="shared" si="4"/>
        <v>194</v>
      </c>
      <c r="B203" t="str">
        <f>VLOOKUP(A203,SOURCE!B:P,12,0)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
)</f>
        <v>#define CST_67                         194</v>
      </c>
    </row>
    <row r="204" spans="1:4">
      <c r="A204">
        <f t="shared" si="4"/>
        <v>195</v>
      </c>
      <c r="B204" t="str">
        <f>VLOOKUP(A204,SOURCE!B:P,12,0)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
)</f>
        <v>#define CST_68                         195</v>
      </c>
    </row>
    <row r="205" spans="1:4">
      <c r="A205">
        <f t="shared" si="4"/>
        <v>196</v>
      </c>
      <c r="B205" t="str">
        <f>VLOOKUP(A205,SOURCE!B:P,12,0)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
)</f>
        <v>#define CST_69                         196</v>
      </c>
    </row>
    <row r="206" spans="1:4">
      <c r="A206">
        <f t="shared" si="4"/>
        <v>197</v>
      </c>
      <c r="B206" t="str">
        <f>VLOOKUP(A206,SOURCE!B:P,12,0)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
)</f>
        <v>#define CST_70                         197</v>
      </c>
    </row>
    <row r="207" spans="1:4">
      <c r="A207">
        <f t="shared" si="4"/>
        <v>198</v>
      </c>
      <c r="B207" t="str">
        <f>VLOOKUP(A207,SOURCE!B:P,12,0)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
)</f>
        <v>#define CST_71                         198</v>
      </c>
    </row>
    <row r="208" spans="1:4">
      <c r="A208">
        <f t="shared" si="4"/>
        <v>199</v>
      </c>
      <c r="B208" t="str">
        <f>VLOOKUP(A208,SOURCE!B:P,12,0)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
)</f>
        <v>#define CST_72                         199</v>
      </c>
    </row>
    <row r="209" spans="1:4">
      <c r="A209">
        <f t="shared" si="4"/>
        <v>200</v>
      </c>
      <c r="B209" t="str">
        <f>VLOOKUP(A209,SOURCE!B:P,12,0)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
)</f>
        <v>#define CST_73                         200</v>
      </c>
    </row>
    <row r="210" spans="1:4">
      <c r="A210">
        <f t="shared" si="4"/>
        <v>201</v>
      </c>
      <c r="B210" t="str">
        <f>VLOOKUP(A210,SOURCE!B:P,12,0)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
)</f>
        <v>#define CST_74                         201</v>
      </c>
    </row>
    <row r="211" spans="1:4">
      <c r="A211">
        <f t="shared" si="4"/>
        <v>202</v>
      </c>
      <c r="B211" t="str">
        <f>VLOOKUP(A211,SOURCE!B:P,12,0)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
)</f>
        <v>#define CST_75                         202</v>
      </c>
    </row>
    <row r="212" spans="1:4">
      <c r="A212">
        <f t="shared" si="4"/>
        <v>203</v>
      </c>
      <c r="B212" t="str">
        <f>VLOOKUP(A212,SOURCE!B:P,12,0)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
)</f>
        <v>#define CST_76                         203</v>
      </c>
    </row>
    <row r="213" spans="1:4">
      <c r="A213">
        <f t="shared" si="4"/>
        <v>204</v>
      </c>
      <c r="B213" t="str">
        <f>VLOOKUP(A213,SOURCE!B:P,12,0)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
)</f>
        <v>#define CST_77                         204</v>
      </c>
    </row>
    <row r="214" spans="1:4">
      <c r="A214">
        <f t="shared" si="4"/>
        <v>205</v>
      </c>
      <c r="B214" t="str">
        <f>VLOOKUP(A214,SOURCE!B:P,12,0)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
)</f>
        <v>#define CST_78                         205</v>
      </c>
    </row>
    <row r="215" spans="1:4">
      <c r="A215">
        <f t="shared" si="4"/>
        <v>206</v>
      </c>
      <c r="B215" t="str">
        <f>VLOOKUP(A215,SOURCE!B:P,12,0)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
)</f>
        <v>#define CST_79                         206</v>
      </c>
    </row>
    <row r="216" spans="1:4">
      <c r="A216">
        <f t="shared" si="4"/>
        <v>207</v>
      </c>
      <c r="B216" t="str">
        <f>VLOOKUP(A216,SOURCE!B:P,12,0)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
)</f>
        <v>#define ITM_CNST                       207</v>
      </c>
    </row>
    <row r="217" spans="1:4">
      <c r="A217">
        <f t="shared" si="4"/>
        <v>208</v>
      </c>
      <c r="B217" t="str">
        <f>VLOOKUP(A217,SOURCE!B:P,12,0)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
)</f>
        <v>#define ITM_0208                       208</v>
      </c>
    </row>
    <row r="218" spans="1:4">
      <c r="A218">
        <f t="shared" si="4"/>
        <v>209</v>
      </c>
      <c r="B218" t="str">
        <f>VLOOKUP(A218,SOURCE!B:P,12,0)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
)</f>
        <v>#define ITM_0209                       209</v>
      </c>
    </row>
    <row r="219" spans="1:4">
      <c r="A219">
        <f t="shared" si="4"/>
        <v>210</v>
      </c>
      <c r="B219" t="str">
        <f>VLOOKUP(A219,SOURCE!B:P,12,0)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
)</f>
        <v>#define ITM_0210                       210</v>
      </c>
    </row>
    <row r="220" spans="1:4">
      <c r="A220">
        <f t="shared" si="4"/>
        <v>211</v>
      </c>
      <c r="B220" t="str">
        <f>VLOOKUP(A220,SOURCE!B:P,12,0)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
)</f>
        <v>#define ITM_0211                       211</v>
      </c>
    </row>
    <row r="221" spans="1:4">
      <c r="A221">
        <f t="shared" si="4"/>
        <v>212</v>
      </c>
      <c r="B221" t="str">
        <f>VLOOKUP(A221,SOURCE!B:P,12,0)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
)</f>
        <v>#define ITM_0212                       212</v>
      </c>
    </row>
    <row r="222" spans="1:4">
      <c r="A222">
        <f t="shared" si="4"/>
        <v>213</v>
      </c>
      <c r="B222" t="str">
        <f>VLOOKUP(A222,SOURCE!B:P,12,0)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
)</f>
        <v>#define ITM_0213                       213</v>
      </c>
    </row>
    <row r="223" spans="1:4">
      <c r="A223">
        <f t="shared" si="4"/>
        <v>214</v>
      </c>
      <c r="B223" t="str">
        <f>VLOOKUP(A223,SOURCE!B:P,12,0)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
)</f>
        <v>#define ITM_0214                       214</v>
      </c>
    </row>
    <row r="224" spans="1:4">
      <c r="A224">
        <f t="shared" si="4"/>
        <v>215</v>
      </c>
      <c r="B224" t="str">
        <f>VLOOKUP(A224,SOURCE!B:P,12,0)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
)</f>
        <v>#define ITM_0215                       215</v>
      </c>
    </row>
    <row r="225" spans="1:4">
      <c r="A225">
        <f t="shared" si="4"/>
        <v>216</v>
      </c>
      <c r="B225" t="str">
        <f>VLOOKUP(A225,SOURCE!B:P,12,0)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
)</f>
        <v>#define ITM_0216                       216</v>
      </c>
    </row>
    <row r="226" spans="1:4">
      <c r="A226">
        <f t="shared" si="4"/>
        <v>217</v>
      </c>
      <c r="B226" t="str">
        <f>VLOOKUP(A226,SOURCE!B:P,12,0)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
)</f>
        <v>#define ITM_0217                       217</v>
      </c>
    </row>
    <row r="227" spans="1:4">
      <c r="A227">
        <f t="shared" si="4"/>
        <v>218</v>
      </c>
      <c r="B227" t="str">
        <f>VLOOKUP(A227,SOURCE!B:P,12,0)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
)</f>
        <v>#define ITM_0218                       218</v>
      </c>
    </row>
    <row r="228" spans="1:4">
      <c r="A228">
        <f t="shared" si="4"/>
        <v>219</v>
      </c>
      <c r="B228" t="str">
        <f>VLOOKUP(A228,SOURCE!B:P,12,0)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
)</f>
        <v>#define ITM_0219                       219</v>
      </c>
    </row>
    <row r="229" spans="1:4">
      <c r="A229">
        <f t="shared" si="4"/>
        <v>219.01</v>
      </c>
      <c r="B229" t="str">
        <f>VLOOKUP(A229,SOURCE!B:P,12,0)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
)</f>
        <v/>
      </c>
    </row>
    <row r="230" spans="1:4">
      <c r="A230">
        <f t="shared" si="4"/>
        <v>219.01999999999998</v>
      </c>
      <c r="B230" t="str">
        <f>VLOOKUP(A230,SOURCE!B:P,12,0)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
)</f>
        <v/>
      </c>
    </row>
    <row r="231" spans="1:4">
      <c r="A231">
        <f t="shared" si="4"/>
        <v>219.02999999999997</v>
      </c>
      <c r="B231" t="str">
        <f>VLOOKUP(A231,SOURCE!B:P,12,0)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
)</f>
        <v>// Conversions</v>
      </c>
    </row>
    <row r="232" spans="1:4">
      <c r="A232">
        <f t="shared" si="4"/>
        <v>220</v>
      </c>
      <c r="B232" t="str">
        <f>VLOOKUP(A232,SOURCE!B:P,12,0)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
)</f>
        <v>#define ITM_CtoF                       220</v>
      </c>
    </row>
    <row r="233" spans="1:4">
      <c r="A233">
        <f t="shared" si="4"/>
        <v>221</v>
      </c>
      <c r="B233" t="str">
        <f>VLOOKUP(A233,SOURCE!B:P,12,0)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
)</f>
        <v>#define ITM_FtoC                       221</v>
      </c>
    </row>
    <row r="234" spans="1:4">
      <c r="A234">
        <f t="shared" si="4"/>
        <v>222</v>
      </c>
      <c r="B234" t="str">
        <f>VLOOKUP(A234,SOURCE!B:P,12,0)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
)</f>
        <v>#define ITM_DBtoPR                     222</v>
      </c>
    </row>
    <row r="235" spans="1:4">
      <c r="A235">
        <f t="shared" si="4"/>
        <v>223</v>
      </c>
      <c r="B235" t="str">
        <f>VLOOKUP(A235,SOURCE!B:P,12,0)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
)</f>
        <v>#define ITM_DBtoPRb                    223</v>
      </c>
    </row>
    <row r="236" spans="1:4">
      <c r="A236">
        <f t="shared" si="4"/>
        <v>224</v>
      </c>
      <c r="B236" t="str">
        <f>VLOOKUP(A236,SOURCE!B:P,12,0)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
)</f>
        <v>#define ITM_DBtoPRc                    224</v>
      </c>
    </row>
    <row r="237" spans="1:4">
      <c r="A237">
        <f t="shared" si="4"/>
        <v>225</v>
      </c>
      <c r="B237" t="str">
        <f>VLOOKUP(A237,SOURCE!B:P,12,0)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
)</f>
        <v>#define ITM_DBtoFR                     225</v>
      </c>
    </row>
    <row r="238" spans="1:4">
      <c r="A238">
        <f t="shared" si="4"/>
        <v>226</v>
      </c>
      <c r="B238" t="str">
        <f>VLOOKUP(A238,SOURCE!B:P,12,0)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
)</f>
        <v>#define ITM_DBtoFRb                    226</v>
      </c>
    </row>
    <row r="239" spans="1:4">
      <c r="A239">
        <f t="shared" si="4"/>
        <v>227</v>
      </c>
      <c r="B239" t="str">
        <f>VLOOKUP(A239,SOURCE!B:P,12,0)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
)</f>
        <v>#define ITM_DBtoFRc                    227</v>
      </c>
    </row>
    <row r="240" spans="1:4">
      <c r="A240">
        <f t="shared" si="4"/>
        <v>228</v>
      </c>
      <c r="B240" t="str">
        <f>VLOOKUP(A240,SOURCE!B:P,12,0)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
)</f>
        <v>#define ITM_PRtoDB                     228</v>
      </c>
    </row>
    <row r="241" spans="1:4">
      <c r="A241">
        <f t="shared" si="4"/>
        <v>229</v>
      </c>
      <c r="B241" t="str">
        <f>VLOOKUP(A241,SOURCE!B:P,12,0)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
)</f>
        <v>#define ITM_PRtoDBb                    229</v>
      </c>
    </row>
    <row r="242" spans="1:4">
      <c r="A242">
        <f t="shared" si="4"/>
        <v>230</v>
      </c>
      <c r="B242" t="str">
        <f>VLOOKUP(A242,SOURCE!B:P,12,0)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
)</f>
        <v>#define ITM_PRtoDBc                    230</v>
      </c>
    </row>
    <row r="243" spans="1:4">
      <c r="A243">
        <f t="shared" si="4"/>
        <v>231</v>
      </c>
      <c r="B243" t="str">
        <f>VLOOKUP(A243,SOURCE!B:P,12,0)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
)</f>
        <v>#define ITM_FRtoDB                     231</v>
      </c>
    </row>
    <row r="244" spans="1:4">
      <c r="A244">
        <f t="shared" si="4"/>
        <v>232</v>
      </c>
      <c r="B244" t="str">
        <f>VLOOKUP(A244,SOURCE!B:P,12,0)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
)</f>
        <v>#define ITM_FRtoDBb                    232</v>
      </c>
    </row>
    <row r="245" spans="1:4">
      <c r="A245">
        <f t="shared" si="4"/>
        <v>233</v>
      </c>
      <c r="B245" t="str">
        <f>VLOOKUP(A245,SOURCE!B:P,12,0)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
)</f>
        <v>#define ITM_FRtoDBc                    233</v>
      </c>
    </row>
    <row r="246" spans="1:4">
      <c r="A246">
        <f t="shared" si="4"/>
        <v>234</v>
      </c>
      <c r="B246" t="str">
        <f>VLOOKUP(A246,SOURCE!B:P,12,0)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
)</f>
        <v>#define ITM_ACtoHA                     234</v>
      </c>
    </row>
    <row r="247" spans="1:4">
      <c r="A247">
        <f t="shared" si="4"/>
        <v>235</v>
      </c>
      <c r="B247" t="str">
        <f>VLOOKUP(A247,SOURCE!B:P,12,0)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
)</f>
        <v>#define ITM_ACtoHAb                    235</v>
      </c>
    </row>
    <row r="248" spans="1:4">
      <c r="A248">
        <f t="shared" si="4"/>
        <v>236</v>
      </c>
      <c r="B248" t="str">
        <f>VLOOKUP(A248,SOURCE!B:P,12,0)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
)</f>
        <v>#define ITM_HAtoAC                     236</v>
      </c>
    </row>
    <row r="249" spans="1:4">
      <c r="A249">
        <f t="shared" si="4"/>
        <v>237</v>
      </c>
      <c r="B249" t="str">
        <f>VLOOKUP(A249,SOURCE!B:P,12,0)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
)</f>
        <v>#define ITM_HAtoACb                    237</v>
      </c>
    </row>
    <row r="250" spans="1:4">
      <c r="A250">
        <f t="shared" si="4"/>
        <v>238</v>
      </c>
      <c r="B250" t="str">
        <f>VLOOKUP(A250,SOURCE!B:P,12,0)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
)</f>
        <v>#define ITM_ACUStoHA                   238</v>
      </c>
    </row>
    <row r="251" spans="1:4">
      <c r="A251">
        <f t="shared" si="4"/>
        <v>239</v>
      </c>
      <c r="B251" t="str">
        <f>VLOOKUP(A251,SOURCE!B:P,12,0)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
)</f>
        <v>#define ITM_ACUStoHAb                  239</v>
      </c>
    </row>
    <row r="252" spans="1:4">
      <c r="A252">
        <f t="shared" si="4"/>
        <v>240</v>
      </c>
      <c r="B252" t="str">
        <f>VLOOKUP(A252,SOURCE!B:P,12,0)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
)</f>
        <v>#define ITM_HAtoACUS                   240</v>
      </c>
    </row>
    <row r="253" spans="1:4">
      <c r="A253">
        <f t="shared" si="4"/>
        <v>241</v>
      </c>
      <c r="B253" t="str">
        <f>VLOOKUP(A253,SOURCE!B:P,12,0)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
)</f>
        <v>#define ITM_HAtoACUSb                  241</v>
      </c>
    </row>
    <row r="254" spans="1:4">
      <c r="A254">
        <f t="shared" si="4"/>
        <v>242</v>
      </c>
      <c r="B254" t="str">
        <f>VLOOKUP(A254,SOURCE!B:P,12,0)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
)</f>
        <v>#define ITM_PAtoATM                    242</v>
      </c>
    </row>
    <row r="255" spans="1:4">
      <c r="A255">
        <f t="shared" si="4"/>
        <v>243</v>
      </c>
      <c r="B255" t="str">
        <f>VLOOKUP(A255,SOURCE!B:P,12,0)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
)</f>
        <v>#define ITM_ATMtoPA                    243</v>
      </c>
    </row>
    <row r="256" spans="1:4">
      <c r="A256">
        <f t="shared" si="4"/>
        <v>244</v>
      </c>
      <c r="B256" t="str">
        <f>VLOOKUP(A256,SOURCE!B:P,12,0)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
)</f>
        <v>#define ITM_AUtoM                      244</v>
      </c>
    </row>
    <row r="257" spans="1:4">
      <c r="A257">
        <f t="shared" si="4"/>
        <v>245</v>
      </c>
      <c r="B257" t="str">
        <f>VLOOKUP(A257,SOURCE!B:P,12,0)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
)</f>
        <v>#define ITM_MtoAU                      245</v>
      </c>
    </row>
    <row r="258" spans="1:4">
      <c r="A258">
        <f t="shared" si="4"/>
        <v>246</v>
      </c>
      <c r="B258" t="str">
        <f>VLOOKUP(A258,SOURCE!B:P,12,0)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
)</f>
        <v>#define ITM_BARtoPA                    246</v>
      </c>
    </row>
    <row r="259" spans="1:4">
      <c r="A259">
        <f t="shared" si="4"/>
        <v>247</v>
      </c>
      <c r="B259" t="str">
        <f>VLOOKUP(A259,SOURCE!B:P,12,0)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
)</f>
        <v>#define ITM_PAtoBAR                    247</v>
      </c>
    </row>
    <row r="260" spans="1:4">
      <c r="A260">
        <f t="shared" si="4"/>
        <v>248</v>
      </c>
      <c r="B260" t="str">
        <f>VLOOKUP(A260,SOURCE!B:P,12,0)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
)</f>
        <v>#define ITM_BTUtoJ                     248</v>
      </c>
    </row>
    <row r="261" spans="1:4">
      <c r="A261">
        <f t="shared" si="4"/>
        <v>249</v>
      </c>
      <c r="B261" t="str">
        <f>VLOOKUP(A261,SOURCE!B:P,12,0)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
)</f>
        <v>#define ITM_JtoBTU                     249</v>
      </c>
    </row>
    <row r="262" spans="1:4">
      <c r="A262">
        <f t="shared" si="4"/>
        <v>250</v>
      </c>
      <c r="B262" t="str">
        <f>VLOOKUP(A262,SOURCE!B:P,12,0)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
)</f>
        <v>#define ITM_CALtoJ                     250</v>
      </c>
    </row>
    <row r="263" spans="1:4">
      <c r="A263">
        <f t="shared" ref="A263:A326" si="5">C262</f>
        <v>251</v>
      </c>
      <c r="B263" t="str">
        <f>VLOOKUP(A263,SOURCE!B:P,12,0)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
)</f>
        <v>#define ITM_JtoCAL                     251</v>
      </c>
    </row>
    <row r="264" spans="1:4">
      <c r="A264">
        <f t="shared" si="5"/>
        <v>252</v>
      </c>
      <c r="B264" t="str">
        <f>VLOOKUP(A264,SOURCE!B:P,12,0)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
)</f>
        <v>#define ITM_LBFFTtoNM                  252</v>
      </c>
    </row>
    <row r="265" spans="1:4">
      <c r="A265">
        <f t="shared" si="5"/>
        <v>253</v>
      </c>
      <c r="B265" t="str">
        <f>VLOOKUP(A265,SOURCE!B:P,12,0)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
)</f>
        <v>#define ITM_LBFFTtoNMb                 253</v>
      </c>
    </row>
    <row r="266" spans="1:4">
      <c r="A266">
        <f t="shared" si="5"/>
        <v>254</v>
      </c>
      <c r="B266" t="str">
        <f>VLOOKUP(A266,SOURCE!B:P,12,0)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
)</f>
        <v>#define ITM_NMtoLBFFT                  254</v>
      </c>
    </row>
    <row r="267" spans="1:4">
      <c r="A267">
        <f t="shared" si="5"/>
        <v>255</v>
      </c>
      <c r="B267" t="str">
        <f>VLOOKUP(A267,SOURCE!B:P,12,0)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
)</f>
        <v>#define ITM_NMtoLBFFTb                 255</v>
      </c>
    </row>
    <row r="268" spans="1:4">
      <c r="A268">
        <f t="shared" si="5"/>
        <v>256</v>
      </c>
      <c r="B268" t="str">
        <f>VLOOKUP(A268,SOURCE!B:P,12,0)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
)</f>
        <v>#define ITM_CWTtoKG                    256</v>
      </c>
    </row>
    <row r="269" spans="1:4">
      <c r="A269">
        <f t="shared" si="5"/>
        <v>257</v>
      </c>
      <c r="B269" t="str">
        <f>VLOOKUP(A269,SOURCE!B:P,12,0)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
)</f>
        <v>#define ITM_KGtoCWT                    257</v>
      </c>
    </row>
    <row r="270" spans="1:4">
      <c r="A270">
        <f t="shared" si="5"/>
        <v>258</v>
      </c>
      <c r="B270" t="str">
        <f>VLOOKUP(A270,SOURCE!B:P,12,0)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
)</f>
        <v>#define ITM_FTtoM                      258</v>
      </c>
    </row>
    <row r="271" spans="1:4">
      <c r="A271">
        <f t="shared" si="5"/>
        <v>259</v>
      </c>
      <c r="B271" t="str">
        <f>VLOOKUP(A271,SOURCE!B:P,12,0)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
)</f>
        <v>#define ITM_MtoFT                      259</v>
      </c>
    </row>
    <row r="272" spans="1:4">
      <c r="A272">
        <f t="shared" si="5"/>
        <v>260</v>
      </c>
      <c r="B272" t="str">
        <f>VLOOKUP(A272,SOURCE!B:P,12,0)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
)</f>
        <v>#define ITM_FTUStoM                    260</v>
      </c>
    </row>
    <row r="273" spans="1:4">
      <c r="A273">
        <f t="shared" si="5"/>
        <v>261</v>
      </c>
      <c r="B273" t="str">
        <f>VLOOKUP(A273,SOURCE!B:P,12,0)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
)</f>
        <v>#define ITM_FTUStoMb                   261</v>
      </c>
    </row>
    <row r="274" spans="1:4">
      <c r="A274">
        <f t="shared" si="5"/>
        <v>262</v>
      </c>
      <c r="B274" t="str">
        <f>VLOOKUP(A274,SOURCE!B:P,12,0)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
)</f>
        <v>#define ITM_FTUStoMc                   262</v>
      </c>
    </row>
    <row r="275" spans="1:4">
      <c r="A275">
        <f t="shared" si="5"/>
        <v>263</v>
      </c>
      <c r="B275" t="str">
        <f>VLOOKUP(A275,SOURCE!B:P,12,0)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
)</f>
        <v>#define ITM_MtoFTUS                    263</v>
      </c>
    </row>
    <row r="276" spans="1:4">
      <c r="A276">
        <f t="shared" si="5"/>
        <v>264</v>
      </c>
      <c r="B276" t="str">
        <f>VLOOKUP(A276,SOURCE!B:P,12,0)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
)</f>
        <v>#define ITM_MtoFTUSb                   264</v>
      </c>
    </row>
    <row r="277" spans="1:4">
      <c r="A277">
        <f t="shared" si="5"/>
        <v>265</v>
      </c>
      <c r="B277" t="str">
        <f>VLOOKUP(A277,SOURCE!B:P,12,0)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
)</f>
        <v>#define ITM_MtoFTUSc                   265</v>
      </c>
    </row>
    <row r="278" spans="1:4">
      <c r="A278">
        <f t="shared" si="5"/>
        <v>266</v>
      </c>
      <c r="B278" t="str">
        <f>VLOOKUP(A278,SOURCE!B:P,12,0)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
)</f>
        <v>#define ITM_FZUKtoML                   266</v>
      </c>
    </row>
    <row r="279" spans="1:4">
      <c r="A279">
        <f t="shared" si="5"/>
        <v>267</v>
      </c>
      <c r="B279" t="str">
        <f>VLOOKUP(A279,SOURCE!B:P,12,0)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
)</f>
        <v>#define ITM_FZUKtoMLb                  267</v>
      </c>
    </row>
    <row r="280" spans="1:4">
      <c r="A280">
        <f t="shared" si="5"/>
        <v>268</v>
      </c>
      <c r="B280" t="str">
        <f>VLOOKUP(A280,SOURCE!B:P,12,0)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
)</f>
        <v>#define ITM_MLtoFZUK                   268</v>
      </c>
    </row>
    <row r="281" spans="1:4">
      <c r="A281">
        <f t="shared" si="5"/>
        <v>269</v>
      </c>
      <c r="B281" t="str">
        <f>VLOOKUP(A281,SOURCE!B:P,12,0)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
)</f>
        <v>#define ITM_MLtoFZUKb                  269</v>
      </c>
    </row>
    <row r="282" spans="1:4">
      <c r="A282">
        <f t="shared" si="5"/>
        <v>270</v>
      </c>
      <c r="B282" t="str">
        <f>VLOOKUP(A282,SOURCE!B:P,12,0)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
)</f>
        <v>#define ITM_FZUStoML                   270</v>
      </c>
    </row>
    <row r="283" spans="1:4">
      <c r="A283">
        <f t="shared" si="5"/>
        <v>271</v>
      </c>
      <c r="B283" t="str">
        <f>VLOOKUP(A283,SOURCE!B:P,12,0)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
)</f>
        <v>#define ITM_FZUStoMLb                  271</v>
      </c>
    </row>
    <row r="284" spans="1:4">
      <c r="A284">
        <f t="shared" si="5"/>
        <v>272</v>
      </c>
      <c r="B284" t="str">
        <f>VLOOKUP(A284,SOURCE!B:P,12,0)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
)</f>
        <v>#define ITM_MLtoFZUS                   272</v>
      </c>
    </row>
    <row r="285" spans="1:4">
      <c r="A285">
        <f t="shared" si="5"/>
        <v>273</v>
      </c>
      <c r="B285" t="str">
        <f>VLOOKUP(A285,SOURCE!B:P,12,0)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
)</f>
        <v>#define ITM_MLtoFZUSb                  273</v>
      </c>
    </row>
    <row r="286" spans="1:4">
      <c r="A286">
        <f t="shared" si="5"/>
        <v>274</v>
      </c>
      <c r="B286" t="str">
        <f>VLOOKUP(A286,SOURCE!B:P,12,0)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
)</f>
        <v>#define ITM_GLUKtoL                    274</v>
      </c>
    </row>
    <row r="287" spans="1:4">
      <c r="A287">
        <f t="shared" si="5"/>
        <v>275</v>
      </c>
      <c r="B287" t="str">
        <f>VLOOKUP(A287,SOURCE!B:P,12,0)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
)</f>
        <v>#define ITM_LtoGLUK                    275</v>
      </c>
    </row>
    <row r="288" spans="1:4">
      <c r="A288">
        <f t="shared" si="5"/>
        <v>276</v>
      </c>
      <c r="B288" t="str">
        <f>VLOOKUP(A288,SOURCE!B:P,12,0)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
)</f>
        <v>#define ITM_GLUStoL                    276</v>
      </c>
    </row>
    <row r="289" spans="1:4">
      <c r="A289">
        <f t="shared" si="5"/>
        <v>277</v>
      </c>
      <c r="B289" t="str">
        <f>VLOOKUP(A289,SOURCE!B:P,12,0)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
)</f>
        <v>#define ITM_LtoGLUS                    277</v>
      </c>
    </row>
    <row r="290" spans="1:4">
      <c r="A290">
        <f t="shared" si="5"/>
        <v>278</v>
      </c>
      <c r="B290" t="str">
        <f>VLOOKUP(A290,SOURCE!B:P,12,0)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
)</f>
        <v>#define ITM_HPEtoW                     278</v>
      </c>
    </row>
    <row r="291" spans="1:4">
      <c r="A291">
        <f t="shared" si="5"/>
        <v>279</v>
      </c>
      <c r="B291" t="str">
        <f>VLOOKUP(A291,SOURCE!B:P,12,0)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
)</f>
        <v>#define ITM_WtoHPE                     279</v>
      </c>
    </row>
    <row r="292" spans="1:4">
      <c r="A292">
        <f t="shared" si="5"/>
        <v>280</v>
      </c>
      <c r="B292" t="str">
        <f>VLOOKUP(A292,SOURCE!B:P,12,0)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
)</f>
        <v>#define ITM_HPMtoW                     280</v>
      </c>
    </row>
    <row r="293" spans="1:4">
      <c r="A293">
        <f t="shared" si="5"/>
        <v>281</v>
      </c>
      <c r="B293" t="str">
        <f>VLOOKUP(A293,SOURCE!B:P,12,0)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
)</f>
        <v>#define ITM_WtoHPM                     281</v>
      </c>
    </row>
    <row r="294" spans="1:4">
      <c r="A294">
        <f t="shared" si="5"/>
        <v>282</v>
      </c>
      <c r="B294" t="str">
        <f>VLOOKUP(A294,SOURCE!B:P,12,0)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
)</f>
        <v>#define ITM_HPUKtoW                    282</v>
      </c>
    </row>
    <row r="295" spans="1:4">
      <c r="A295">
        <f t="shared" si="5"/>
        <v>283</v>
      </c>
      <c r="B295" t="str">
        <f>VLOOKUP(A295,SOURCE!B:P,12,0)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
)</f>
        <v>#define ITM_WtoHPUK                    283</v>
      </c>
    </row>
    <row r="296" spans="1:4">
      <c r="A296">
        <f t="shared" si="5"/>
        <v>284</v>
      </c>
      <c r="B296" t="str">
        <f>VLOOKUP(A296,SOURCE!B:P,12,0)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
)</f>
        <v>#define ITM_INCHHGtoPA                 284</v>
      </c>
    </row>
    <row r="297" spans="1:4">
      <c r="A297">
        <f t="shared" si="5"/>
        <v>285</v>
      </c>
      <c r="B297" t="str">
        <f>VLOOKUP(A297,SOURCE!B:P,12,0)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
)</f>
        <v>#define ITM_INCHHGtoPAb                285</v>
      </c>
    </row>
    <row r="298" spans="1:4">
      <c r="A298">
        <f t="shared" si="5"/>
        <v>286</v>
      </c>
      <c r="B298" t="str">
        <f>VLOOKUP(A298,SOURCE!B:P,12,0)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
)</f>
        <v>#define ITM_PAtoINCHHG                 286</v>
      </c>
    </row>
    <row r="299" spans="1:4">
      <c r="A299">
        <f t="shared" si="5"/>
        <v>287</v>
      </c>
      <c r="B299" t="str">
        <f>VLOOKUP(A299,SOURCE!B:P,12,0)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
)</f>
        <v>#define ITM_PAtoINCHHGb                287</v>
      </c>
    </row>
    <row r="300" spans="1:4">
      <c r="A300">
        <f t="shared" si="5"/>
        <v>288</v>
      </c>
      <c r="B300" t="str">
        <f>VLOOKUP(A300,SOURCE!B:P,12,0)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
)</f>
        <v>#define ITM_INCHtoMM                   288</v>
      </c>
    </row>
    <row r="301" spans="1:4">
      <c r="A301">
        <f t="shared" si="5"/>
        <v>289</v>
      </c>
      <c r="B301" t="str">
        <f>VLOOKUP(A301,SOURCE!B:P,12,0)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
)</f>
        <v>#define ITM_MMtoINCH                   289</v>
      </c>
    </row>
    <row r="302" spans="1:4">
      <c r="A302">
        <f t="shared" si="5"/>
        <v>290</v>
      </c>
      <c r="B302" t="str">
        <f>VLOOKUP(A302,SOURCE!B:P,12,0)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
)</f>
        <v>#define ITM_WHtoJ                      290</v>
      </c>
    </row>
    <row r="303" spans="1:4">
      <c r="A303">
        <f t="shared" si="5"/>
        <v>291</v>
      </c>
      <c r="B303" t="str">
        <f>VLOOKUP(A303,SOURCE!B:P,12,0)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
)</f>
        <v>#define ITM_JtoWH                      291</v>
      </c>
    </row>
    <row r="304" spans="1:4">
      <c r="A304">
        <f t="shared" si="5"/>
        <v>292</v>
      </c>
      <c r="B304" t="str">
        <f>VLOOKUP(A304,SOURCE!B:P,12,0)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
)</f>
        <v>#define ITM_KGtoLBS                    292</v>
      </c>
    </row>
    <row r="305" spans="1:4">
      <c r="A305">
        <f t="shared" si="5"/>
        <v>293</v>
      </c>
      <c r="B305" t="str">
        <f>VLOOKUP(A305,SOURCE!B:P,12,0)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
)</f>
        <v>#define ITM_LBStoKG                    293</v>
      </c>
    </row>
    <row r="306" spans="1:4">
      <c r="A306">
        <f t="shared" si="5"/>
        <v>294</v>
      </c>
      <c r="B306" t="str">
        <f>VLOOKUP(A306,SOURCE!B:P,12,0)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
)</f>
        <v>#define ITM_GtoOZ                      294</v>
      </c>
    </row>
    <row r="307" spans="1:4">
      <c r="A307">
        <f t="shared" si="5"/>
        <v>295</v>
      </c>
      <c r="B307" t="str">
        <f>VLOOKUP(A307,SOURCE!B:P,12,0)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
)</f>
        <v>#define ITM_OZtoG                      295</v>
      </c>
    </row>
    <row r="308" spans="1:4">
      <c r="A308">
        <f t="shared" si="5"/>
        <v>296</v>
      </c>
      <c r="B308" t="str">
        <f>VLOOKUP(A308,SOURCE!B:P,12,0)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
)</f>
        <v>#define ITM_KGtoSCW                    296</v>
      </c>
    </row>
    <row r="309" spans="1:4">
      <c r="A309">
        <f t="shared" si="5"/>
        <v>297</v>
      </c>
      <c r="B309" t="str">
        <f>VLOOKUP(A309,SOURCE!B:P,12,0)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
)</f>
        <v>#define ITM_KGtoSCWb                   297</v>
      </c>
    </row>
    <row r="310" spans="1:4">
      <c r="A310">
        <f t="shared" si="5"/>
        <v>298</v>
      </c>
      <c r="B310" t="str">
        <f>VLOOKUP(A310,SOURCE!B:P,12,0)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
)</f>
        <v>#define ITM_SCWtoKG                    298</v>
      </c>
    </row>
    <row r="311" spans="1:4">
      <c r="A311">
        <f t="shared" si="5"/>
        <v>299</v>
      </c>
      <c r="B311" t="str">
        <f>VLOOKUP(A311,SOURCE!B:P,12,0)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
)</f>
        <v>#define ITM_SCWtoKGb                   299</v>
      </c>
    </row>
    <row r="312" spans="1:4">
      <c r="A312">
        <f t="shared" si="5"/>
        <v>300</v>
      </c>
      <c r="B312" t="str">
        <f>VLOOKUP(A312,SOURCE!B:P,12,0)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
)</f>
        <v>#define ITM_KGtoSTO                    300</v>
      </c>
    </row>
    <row r="313" spans="1:4">
      <c r="A313">
        <f t="shared" si="5"/>
        <v>301</v>
      </c>
      <c r="B313" t="str">
        <f>VLOOKUP(A313,SOURCE!B:P,12,0)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
)</f>
        <v>#define ITM_KGtoSTOb                   301</v>
      </c>
    </row>
    <row r="314" spans="1:4">
      <c r="A314">
        <f t="shared" si="5"/>
        <v>302</v>
      </c>
      <c r="B314" t="str">
        <f>VLOOKUP(A314,SOURCE!B:P,12,0)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
)</f>
        <v>#define ITM_STOtoKG                    302</v>
      </c>
    </row>
    <row r="315" spans="1:4">
      <c r="A315">
        <f t="shared" si="5"/>
        <v>303</v>
      </c>
      <c r="B315" t="str">
        <f>VLOOKUP(A315,SOURCE!B:P,12,0)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
)</f>
        <v>#define ITM_STOtoKGb                   303</v>
      </c>
    </row>
    <row r="316" spans="1:4">
      <c r="A316">
        <f t="shared" si="5"/>
        <v>304</v>
      </c>
      <c r="B316" t="str">
        <f>VLOOKUP(A316,SOURCE!B:P,12,0)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
)</f>
        <v>#define ITM_KGtoST                     304</v>
      </c>
    </row>
    <row r="317" spans="1:4">
      <c r="A317">
        <f t="shared" si="5"/>
        <v>305</v>
      </c>
      <c r="B317" t="str">
        <f>VLOOKUP(A317,SOURCE!B:P,12,0)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
)</f>
        <v>#define ITM_KGtoSTb                    305</v>
      </c>
    </row>
    <row r="318" spans="1:4">
      <c r="A318">
        <f t="shared" si="5"/>
        <v>306</v>
      </c>
      <c r="B318" t="str">
        <f>VLOOKUP(A318,SOURCE!B:P,12,0)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
)</f>
        <v>#define ITM_KGtoSTc                    306</v>
      </c>
    </row>
    <row r="319" spans="1:4">
      <c r="A319">
        <f t="shared" si="5"/>
        <v>307</v>
      </c>
      <c r="B319" t="str">
        <f>VLOOKUP(A319,SOURCE!B:P,12,0)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
)</f>
        <v>#define ITM_STtoKG                     307</v>
      </c>
    </row>
    <row r="320" spans="1:4">
      <c r="A320">
        <f t="shared" si="5"/>
        <v>308</v>
      </c>
      <c r="B320" t="str">
        <f>VLOOKUP(A320,SOURCE!B:P,12,0)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
)</f>
        <v>#define ITM_STtoKGb                    308</v>
      </c>
    </row>
    <row r="321" spans="1:4">
      <c r="A321">
        <f t="shared" si="5"/>
        <v>309</v>
      </c>
      <c r="B321" t="str">
        <f>VLOOKUP(A321,SOURCE!B:P,12,0)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
)</f>
        <v>#define ITM_STtoKGc                    309</v>
      </c>
    </row>
    <row r="322" spans="1:4">
      <c r="A322">
        <f t="shared" si="5"/>
        <v>310</v>
      </c>
      <c r="B322" t="str">
        <f>VLOOKUP(A322,SOURCE!B:P,12,0)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
)</f>
        <v>#define ITM_KGtoTON                    310</v>
      </c>
    </row>
    <row r="323" spans="1:4">
      <c r="A323">
        <f t="shared" si="5"/>
        <v>311</v>
      </c>
      <c r="B323" t="str">
        <f>VLOOKUP(A323,SOURCE!B:P,12,0)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
)</f>
        <v>#define ITM_KGtoLIANG                  311</v>
      </c>
    </row>
    <row r="324" spans="1:4">
      <c r="A324">
        <f t="shared" si="5"/>
        <v>312</v>
      </c>
      <c r="B324" t="str">
        <f>VLOOKUP(A324,SOURCE!B:P,12,0)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
)</f>
        <v>#define ITM_KGtoLIANGb                 312</v>
      </c>
    </row>
    <row r="325" spans="1:4">
      <c r="A325">
        <f t="shared" si="5"/>
        <v>313</v>
      </c>
      <c r="B325" t="str">
        <f>VLOOKUP(A325,SOURCE!B:P,12,0)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
)</f>
        <v>#define ITM_TONtoKG                    313</v>
      </c>
    </row>
    <row r="326" spans="1:4">
      <c r="A326">
        <f t="shared" si="5"/>
        <v>314</v>
      </c>
      <c r="B326" t="str">
        <f>VLOOKUP(A326,SOURCE!B:P,12,0)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
)</f>
        <v>#define ITM_LIANGtoKG                  314</v>
      </c>
    </row>
    <row r="327" spans="1:4">
      <c r="A327">
        <f t="shared" ref="A327:A390" si="6">C326</f>
        <v>315</v>
      </c>
      <c r="B327" t="str">
        <f>VLOOKUP(A327,SOURCE!B:P,12,0)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
)</f>
        <v>#define ITM_LIANGtoKGb                 315</v>
      </c>
    </row>
    <row r="328" spans="1:4">
      <c r="A328">
        <f t="shared" si="6"/>
        <v>316</v>
      </c>
      <c r="B328" t="str">
        <f>VLOOKUP(A328,SOURCE!B:P,12,0)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
)</f>
        <v>#define ITM_GtoTRZ                     316</v>
      </c>
    </row>
    <row r="329" spans="1:4">
      <c r="A329">
        <f t="shared" si="6"/>
        <v>317</v>
      </c>
      <c r="B329" t="str">
        <f>VLOOKUP(A329,SOURCE!B:P,12,0)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
)</f>
        <v>#define ITM_GtoTRZb                    317</v>
      </c>
    </row>
    <row r="330" spans="1:4">
      <c r="A330">
        <f t="shared" si="6"/>
        <v>318</v>
      </c>
      <c r="B330" t="str">
        <f>VLOOKUP(A330,SOURCE!B:P,12,0)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
)</f>
        <v>#define ITM_TRZtoG                     318</v>
      </c>
    </row>
    <row r="331" spans="1:4">
      <c r="A331">
        <f t="shared" si="6"/>
        <v>319</v>
      </c>
      <c r="B331" t="str">
        <f>VLOOKUP(A331,SOURCE!B:P,12,0)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
)</f>
        <v>#define ITM_TRZtoGb                    319</v>
      </c>
    </row>
    <row r="332" spans="1:4">
      <c r="A332">
        <f t="shared" si="6"/>
        <v>320</v>
      </c>
      <c r="B332" t="str">
        <f>VLOOKUP(A332,SOURCE!B:P,12,0)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
)</f>
        <v>#define ITM_LBFtoN                     320</v>
      </c>
    </row>
    <row r="333" spans="1:4">
      <c r="A333">
        <f t="shared" si="6"/>
        <v>321</v>
      </c>
      <c r="B333" t="str">
        <f>VLOOKUP(A333,SOURCE!B:P,12,0)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
)</f>
        <v>#define ITM_NtoLBF                     321</v>
      </c>
    </row>
    <row r="334" spans="1:4">
      <c r="A334">
        <f t="shared" si="6"/>
        <v>322</v>
      </c>
      <c r="B334" t="str">
        <f>VLOOKUP(A334,SOURCE!B:P,12,0)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
)</f>
        <v>#define ITM_LYtoM                      322</v>
      </c>
    </row>
    <row r="335" spans="1:4">
      <c r="A335">
        <f t="shared" si="6"/>
        <v>323</v>
      </c>
      <c r="B335" t="str">
        <f>VLOOKUP(A335,SOURCE!B:P,12,0)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
)</f>
        <v>#define ITM_MtoLY                      323</v>
      </c>
    </row>
    <row r="336" spans="1:4">
      <c r="A336">
        <f t="shared" si="6"/>
        <v>324</v>
      </c>
      <c r="B336" t="str">
        <f>VLOOKUP(A336,SOURCE!B:P,12,0)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
)</f>
        <v>#define ITM_MMHGtoPA                   324</v>
      </c>
    </row>
    <row r="337" spans="1:4">
      <c r="A337">
        <f t="shared" si="6"/>
        <v>325</v>
      </c>
      <c r="B337" t="str">
        <f>VLOOKUP(A337,SOURCE!B:P,12,0)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
)</f>
        <v>#define ITM_MMHGtoPAb                  325</v>
      </c>
    </row>
    <row r="338" spans="1:4">
      <c r="A338">
        <f t="shared" si="6"/>
        <v>326</v>
      </c>
      <c r="B338" t="str">
        <f>VLOOKUP(A338,SOURCE!B:P,12,0)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
)</f>
        <v>#define ITM_PAtoMMHG                   326</v>
      </c>
    </row>
    <row r="339" spans="1:4">
      <c r="A339">
        <f t="shared" si="6"/>
        <v>327</v>
      </c>
      <c r="B339" t="str">
        <f>VLOOKUP(A339,SOURCE!B:P,12,0)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
)</f>
        <v>#define ITM_PAtoMMHGb                  327</v>
      </c>
    </row>
    <row r="340" spans="1:4">
      <c r="A340">
        <f t="shared" si="6"/>
        <v>328</v>
      </c>
      <c r="B340" t="str">
        <f>VLOOKUP(A340,SOURCE!B:P,12,0)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
)</f>
        <v>#define ITM_MItoKM                     328</v>
      </c>
    </row>
    <row r="341" spans="1:4">
      <c r="A341">
        <f t="shared" si="6"/>
        <v>329</v>
      </c>
      <c r="B341" t="str">
        <f>VLOOKUP(A341,SOURCE!B:P,12,0)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
)</f>
        <v>#define ITM_KMtoMI                     329</v>
      </c>
    </row>
    <row r="342" spans="1:4">
      <c r="A342">
        <f t="shared" si="6"/>
        <v>330</v>
      </c>
      <c r="B342" t="str">
        <f>VLOOKUP(A342,SOURCE!B:P,12,0)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
)</f>
        <v>#define ITM_KMtoNMI                    330</v>
      </c>
    </row>
    <row r="343" spans="1:4">
      <c r="A343">
        <f t="shared" si="6"/>
        <v>331</v>
      </c>
      <c r="B343" t="str">
        <f>VLOOKUP(A343,SOURCE!B:P,12,0)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
)</f>
        <v>#define ITM_NMItoKM                    331</v>
      </c>
    </row>
    <row r="344" spans="1:4">
      <c r="A344">
        <f t="shared" si="6"/>
        <v>332</v>
      </c>
      <c r="B344" t="str">
        <f>VLOOKUP(A344,SOURCE!B:P,12,0)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
)</f>
        <v>#define ITM_MtoPC                      332</v>
      </c>
    </row>
    <row r="345" spans="1:4">
      <c r="A345">
        <f t="shared" si="6"/>
        <v>333</v>
      </c>
      <c r="B345" t="str">
        <f>VLOOKUP(A345,SOURCE!B:P,12,0)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
)</f>
        <v>#define ITM_PCtoM                      333</v>
      </c>
    </row>
    <row r="346" spans="1:4">
      <c r="A346">
        <f t="shared" si="6"/>
        <v>334</v>
      </c>
      <c r="B346" t="str">
        <f>VLOOKUP(A346,SOURCE!B:P,12,0)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
)</f>
        <v>#define ITM_MMtoPOINT                  334</v>
      </c>
    </row>
    <row r="347" spans="1:4">
      <c r="A347">
        <f t="shared" si="6"/>
        <v>335</v>
      </c>
      <c r="B347" t="str">
        <f>VLOOKUP(A347,SOURCE!B:P,12,0)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
)</f>
        <v>#define ITM_MMtoPOINTb                 335</v>
      </c>
    </row>
    <row r="348" spans="1:4">
      <c r="A348">
        <f t="shared" si="6"/>
        <v>336</v>
      </c>
      <c r="B348" t="str">
        <f>VLOOKUP(A348,SOURCE!B:P,12,0)</f>
        <v>ITM_MMtoPOINTc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
)</f>
        <v>#define ITM_MMtoPOINTc                 336</v>
      </c>
    </row>
    <row r="349" spans="1:4">
      <c r="A349">
        <f t="shared" si="6"/>
        <v>337</v>
      </c>
      <c r="B349" t="str">
        <f>VLOOKUP(A349,SOURCE!B:P,12,0)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
)</f>
        <v>#define ITM_POINTtoMM                  337</v>
      </c>
    </row>
    <row r="350" spans="1:4">
      <c r="A350">
        <f t="shared" si="6"/>
        <v>338</v>
      </c>
      <c r="B350" t="str">
        <f>VLOOKUP(A350,SOURCE!B:P,12,0)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
)</f>
        <v>#define ITM_POINTtoMMb                 338</v>
      </c>
    </row>
    <row r="351" spans="1:4">
      <c r="A351">
        <f t="shared" si="6"/>
        <v>339</v>
      </c>
      <c r="B351" t="str">
        <f>VLOOKUP(A351,SOURCE!B:P,12,0)</f>
        <v>ITM_POINTtoMMc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
)</f>
        <v>#define ITM_POINTtoMMc                 339</v>
      </c>
    </row>
    <row r="352" spans="1:4">
      <c r="A352">
        <f t="shared" si="6"/>
        <v>340</v>
      </c>
      <c r="B352" t="str">
        <f>VLOOKUP(A352,SOURCE!B:P,12,0)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
)</f>
        <v>#define ITM_MtoYD                      340</v>
      </c>
    </row>
    <row r="353" spans="1:4">
      <c r="A353">
        <f t="shared" si="6"/>
        <v>341</v>
      </c>
      <c r="B353" t="str">
        <f>VLOOKUP(A353,SOURCE!B:P,12,0)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
)</f>
        <v>#define ITM_YDtoM                      341</v>
      </c>
    </row>
    <row r="354" spans="1:4">
      <c r="A354">
        <f t="shared" si="6"/>
        <v>342</v>
      </c>
      <c r="B354" t="str">
        <f>VLOOKUP(A354,SOURCE!B:P,12,0)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
)</f>
        <v>#define ITM_PSItoPA                    342</v>
      </c>
    </row>
    <row r="355" spans="1:4">
      <c r="A355">
        <f t="shared" si="6"/>
        <v>343</v>
      </c>
      <c r="B355" t="str">
        <f>VLOOKUP(A355,SOURCE!B:P,12,0)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
)</f>
        <v>#define ITM_PAtoPSI                    343</v>
      </c>
    </row>
    <row r="356" spans="1:4">
      <c r="A356">
        <f t="shared" si="6"/>
        <v>344</v>
      </c>
      <c r="B356" t="str">
        <f>VLOOKUP(A356,SOURCE!B:P,12,0)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
)</f>
        <v>#define ITM_PAtoTOR                    344</v>
      </c>
    </row>
    <row r="357" spans="1:4">
      <c r="A357">
        <f t="shared" si="6"/>
        <v>345</v>
      </c>
      <c r="B357" t="str">
        <f>VLOOKUP(A357,SOURCE!B:P,12,0)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
)</f>
        <v>#define ITM_PAtoTORb                   345</v>
      </c>
    </row>
    <row r="358" spans="1:4">
      <c r="A358">
        <f t="shared" si="6"/>
        <v>346</v>
      </c>
      <c r="B358" t="str">
        <f>VLOOKUP(A358,SOURCE!B:P,12,0)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
)</f>
        <v>#define ITM_TORtoPA                    346</v>
      </c>
    </row>
    <row r="359" spans="1:4">
      <c r="A359">
        <f t="shared" si="6"/>
        <v>347</v>
      </c>
      <c r="B359" t="str">
        <f>VLOOKUP(A359,SOURCE!B:P,12,0)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
)</f>
        <v>#define ITM_TORtoPAb                   347</v>
      </c>
    </row>
    <row r="360" spans="1:4">
      <c r="A360">
        <f t="shared" si="6"/>
        <v>348</v>
      </c>
      <c r="B360" t="str">
        <f>VLOOKUP(A360,SOURCE!B:P,12,0)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
)</f>
        <v>#define ITM_StoYEAR                    348</v>
      </c>
    </row>
    <row r="361" spans="1:4">
      <c r="A361">
        <f t="shared" si="6"/>
        <v>349</v>
      </c>
      <c r="B361" t="str">
        <f>VLOOKUP(A361,SOURCE!B:P,12,0)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
)</f>
        <v>#define ITM_YEARtoS                    349</v>
      </c>
    </row>
    <row r="362" spans="1:4">
      <c r="A362">
        <f t="shared" si="6"/>
        <v>350</v>
      </c>
      <c r="B362" t="str">
        <f>VLOOKUP(A362,SOURCE!B:P,12,0)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
)</f>
        <v>#define ITM_CARATtoG                   350</v>
      </c>
    </row>
    <row r="363" spans="1:4">
      <c r="A363">
        <f t="shared" si="6"/>
        <v>351</v>
      </c>
      <c r="B363" t="str">
        <f>VLOOKUP(A363,SOURCE!B:P,12,0)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
)</f>
        <v>#define ITM_CARATtoGb                  351</v>
      </c>
    </row>
    <row r="364" spans="1:4">
      <c r="A364">
        <f t="shared" si="6"/>
        <v>352</v>
      </c>
      <c r="B364" t="str">
        <f>VLOOKUP(A364,SOURCE!B:P,12,0)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
)</f>
        <v>#define ITM_JINtoKG                    352</v>
      </c>
    </row>
    <row r="365" spans="1:4">
      <c r="A365">
        <f t="shared" si="6"/>
        <v>353</v>
      </c>
      <c r="B365" t="str">
        <f>VLOOKUP(A365,SOURCE!B:P,12,0)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
)</f>
        <v>#define ITM_GtoCARAT                   353</v>
      </c>
    </row>
    <row r="366" spans="1:4">
      <c r="A366">
        <f t="shared" si="6"/>
        <v>354</v>
      </c>
      <c r="B366" t="str">
        <f>VLOOKUP(A366,SOURCE!B:P,12,0)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
)</f>
        <v>#define ITM_GtoCARATb                  354</v>
      </c>
    </row>
    <row r="367" spans="1:4">
      <c r="A367">
        <f t="shared" si="6"/>
        <v>355</v>
      </c>
      <c r="B367" t="str">
        <f>VLOOKUP(A367,SOURCE!B:P,12,0)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
)</f>
        <v>#define ITM_KGtoJIN                    355</v>
      </c>
    </row>
    <row r="368" spans="1:4">
      <c r="A368">
        <f t="shared" si="6"/>
        <v>356</v>
      </c>
      <c r="B368" t="str">
        <f>VLOOKUP(A368,SOURCE!B:P,12,0)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
)</f>
        <v>#define ITM_QTtoL                      356</v>
      </c>
    </row>
    <row r="369" spans="1:4">
      <c r="A369">
        <f t="shared" si="6"/>
        <v>357</v>
      </c>
      <c r="B369" t="str">
        <f>VLOOKUP(A369,SOURCE!B:P,12,0)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
)</f>
        <v>#define ITM_LtoQT                      357</v>
      </c>
    </row>
    <row r="370" spans="1:4">
      <c r="A370">
        <f t="shared" si="6"/>
        <v>358</v>
      </c>
      <c r="B370" t="str">
        <f>VLOOKUP(A370,SOURCE!B:P,12,0)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
)</f>
        <v>#define ITM_FATHOMtoM                  358</v>
      </c>
    </row>
    <row r="371" spans="1:4">
      <c r="A371">
        <f t="shared" si="6"/>
        <v>359</v>
      </c>
      <c r="B371" t="str">
        <f>VLOOKUP(A371,SOURCE!B:P,12,0)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
)</f>
        <v>#define ITM_FATHOMtoMb                 359</v>
      </c>
    </row>
    <row r="372" spans="1:4">
      <c r="A372">
        <f t="shared" si="6"/>
        <v>360</v>
      </c>
      <c r="B372" t="str">
        <f>VLOOKUP(A372,SOURCE!B:P,12,0)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
)</f>
        <v>#define ITM_FATHOMtoMc                 360</v>
      </c>
    </row>
    <row r="373" spans="1:4">
      <c r="A373">
        <f t="shared" si="6"/>
        <v>361</v>
      </c>
      <c r="B373" t="str">
        <f>VLOOKUP(A373,SOURCE!B:P,12,0)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
)</f>
        <v>#define ITM_MtoFATHOM                  361</v>
      </c>
    </row>
    <row r="374" spans="1:4">
      <c r="A374">
        <f t="shared" si="6"/>
        <v>362</v>
      </c>
      <c r="B374" t="str">
        <f>VLOOKUP(A374,SOURCE!B:P,12,0)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
)</f>
        <v>#define ITM_MtoFATHOMb                 362</v>
      </c>
    </row>
    <row r="375" spans="1:4">
      <c r="A375">
        <f t="shared" si="6"/>
        <v>363</v>
      </c>
      <c r="B375" t="str">
        <f>VLOOKUP(A375,SOURCE!B:P,12,0)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
)</f>
        <v>#define ITM_MtoFATHOMc                 363</v>
      </c>
    </row>
    <row r="376" spans="1:4">
      <c r="A376">
        <f t="shared" si="6"/>
        <v>364</v>
      </c>
      <c r="B376" t="str">
        <f>VLOOKUP(A376,SOURCE!B:P,12,0)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
)</f>
        <v>#define ITM_BARRELtoM3                 364</v>
      </c>
    </row>
    <row r="377" spans="1:4">
      <c r="A377">
        <f t="shared" si="6"/>
        <v>365</v>
      </c>
      <c r="B377" t="str">
        <f>VLOOKUP(A377,SOURCE!B:P,12,0)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
)</f>
        <v>#define ITM_BARRELtoM3b                365</v>
      </c>
    </row>
    <row r="378" spans="1:4">
      <c r="A378">
        <f t="shared" si="6"/>
        <v>366</v>
      </c>
      <c r="B378" t="str">
        <f>VLOOKUP(A378,SOURCE!B:P,12,0)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
)</f>
        <v>#define ITM_M3toBARREL                 366</v>
      </c>
    </row>
    <row r="379" spans="1:4">
      <c r="A379">
        <f t="shared" si="6"/>
        <v>367</v>
      </c>
      <c r="B379" t="str">
        <f>VLOOKUP(A379,SOURCE!B:P,12,0)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
)</f>
        <v>#define ITM_M3toBARRELb                367</v>
      </c>
    </row>
    <row r="380" spans="1:4">
      <c r="A380">
        <f t="shared" si="6"/>
        <v>368</v>
      </c>
      <c r="B380" t="str">
        <f>VLOOKUP(A380,SOURCE!B:P,12,0)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
)</f>
        <v>#define ITM_ATMtoPAb                   368</v>
      </c>
    </row>
    <row r="381" spans="1:4">
      <c r="A381">
        <f t="shared" si="6"/>
        <v>369</v>
      </c>
      <c r="B381" t="str">
        <f>VLOOKUP(A381,SOURCE!B:P,12,0)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
)</f>
        <v>#define ITM_PAtoATMb                   369</v>
      </c>
    </row>
    <row r="382" spans="1:4">
      <c r="A382">
        <f t="shared" si="6"/>
        <v>370</v>
      </c>
      <c r="B382" t="str">
        <f>VLOOKUP(A382,SOURCE!B:P,12,0)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
)</f>
        <v>#define ITM_HECTAREtoM2                370</v>
      </c>
    </row>
    <row r="383" spans="1:4">
      <c r="A383">
        <f t="shared" si="6"/>
        <v>371</v>
      </c>
      <c r="B383" t="str">
        <f>VLOOKUP(A383,SOURCE!B:P,12,0)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
)</f>
        <v>#define ITM_M2toHECTARE                371</v>
      </c>
    </row>
    <row r="384" spans="1:4">
      <c r="A384">
        <f t="shared" si="6"/>
        <v>372</v>
      </c>
      <c r="B384" t="str">
        <f>VLOOKUP(A384,SOURCE!B:P,12,0)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
)</f>
        <v>#define ITM_MUtoM2                     372</v>
      </c>
    </row>
    <row r="385" spans="1:4">
      <c r="A385">
        <f t="shared" si="6"/>
        <v>373</v>
      </c>
      <c r="B385" t="str">
        <f>VLOOKUP(A385,SOURCE!B:P,12,0)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
)</f>
        <v>#define ITM_M2toMU                     373</v>
      </c>
    </row>
    <row r="386" spans="1:4">
      <c r="A386">
        <f t="shared" si="6"/>
        <v>374</v>
      </c>
      <c r="B386" t="str">
        <f>VLOOKUP(A386,SOURCE!B:P,12,0)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
)</f>
        <v>#define ITM_LItoM                      374</v>
      </c>
    </row>
    <row r="387" spans="1:4">
      <c r="A387">
        <f t="shared" si="6"/>
        <v>375</v>
      </c>
      <c r="B387" t="str">
        <f>VLOOKUP(A387,SOURCE!B:P,12,0)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
)</f>
        <v>#define ITM_MtoLI                      375</v>
      </c>
    </row>
    <row r="388" spans="1:4">
      <c r="A388">
        <f t="shared" si="6"/>
        <v>376</v>
      </c>
      <c r="B388" t="str">
        <f>VLOOKUP(A388,SOURCE!B:P,12,0)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
)</f>
        <v>#define ITM_CHItoM                     376</v>
      </c>
    </row>
    <row r="389" spans="1:4">
      <c r="A389">
        <f t="shared" si="6"/>
        <v>377</v>
      </c>
      <c r="B389" t="str">
        <f>VLOOKUP(A389,SOURCE!B:P,12,0)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
)</f>
        <v>#define ITM_MtoCHI                     377</v>
      </c>
    </row>
    <row r="390" spans="1:4">
      <c r="A390">
        <f t="shared" si="6"/>
        <v>378</v>
      </c>
      <c r="B390" t="str">
        <f>VLOOKUP(A390,SOURCE!B:P,12,0)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
)</f>
        <v>#define ITM_YINtoM                     378</v>
      </c>
    </row>
    <row r="391" spans="1:4">
      <c r="A391">
        <f t="shared" ref="A391:A454" si="7">C390</f>
        <v>379</v>
      </c>
      <c r="B391" t="str">
        <f>VLOOKUP(A391,SOURCE!B:P,12,0)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
)</f>
        <v>#define ITM_MtoYIN                     379</v>
      </c>
    </row>
    <row r="392" spans="1:4">
      <c r="A392">
        <f t="shared" si="7"/>
        <v>380</v>
      </c>
      <c r="B392" t="str">
        <f>VLOOKUP(A392,SOURCE!B:P,12,0)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
)</f>
        <v>#define ITM_CUNtoM                     380</v>
      </c>
    </row>
    <row r="393" spans="1:4">
      <c r="A393">
        <f t="shared" si="7"/>
        <v>381</v>
      </c>
      <c r="B393" t="str">
        <f>VLOOKUP(A393,SOURCE!B:P,12,0)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
)</f>
        <v>#define ITM_MtoCUN                     381</v>
      </c>
    </row>
    <row r="394" spans="1:4">
      <c r="A394">
        <f t="shared" si="7"/>
        <v>382</v>
      </c>
      <c r="B394" t="str">
        <f>VLOOKUP(A394,SOURCE!B:P,12,0)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
)</f>
        <v>#define ITM_ZHANGtoM                   382</v>
      </c>
    </row>
    <row r="395" spans="1:4">
      <c r="A395">
        <f t="shared" si="7"/>
        <v>383</v>
      </c>
      <c r="B395" t="str">
        <f>VLOOKUP(A395,SOURCE!B:P,12,0)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
)</f>
        <v>#define ITM_ZHANGtoMb                  383</v>
      </c>
    </row>
    <row r="396" spans="1:4">
      <c r="A396">
        <f t="shared" si="7"/>
        <v>384</v>
      </c>
      <c r="B396" t="str">
        <f>VLOOKUP(A396,SOURCE!B:P,12,0)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
)</f>
        <v>#define ITM_MtoZHANG                   384</v>
      </c>
    </row>
    <row r="397" spans="1:4">
      <c r="A397">
        <f t="shared" si="7"/>
        <v>385</v>
      </c>
      <c r="B397" t="str">
        <f>VLOOKUP(A397,SOURCE!B:P,12,0)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
)</f>
        <v>#define ITM_MtoZHANGb                  385</v>
      </c>
    </row>
    <row r="398" spans="1:4">
      <c r="A398">
        <f t="shared" si="7"/>
        <v>386</v>
      </c>
      <c r="B398" t="str">
        <f>VLOOKUP(A398,SOURCE!B:P,12,0)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
)</f>
        <v>#define ITM_FENtoM                     386</v>
      </c>
    </row>
    <row r="399" spans="1:4">
      <c r="A399">
        <f t="shared" si="7"/>
        <v>387</v>
      </c>
      <c r="B399" t="str">
        <f>VLOOKUP(A399,SOURCE!B:P,12,0)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
)</f>
        <v>#define ITM_MtoFEN                     387</v>
      </c>
    </row>
    <row r="400" spans="1:4">
      <c r="A400">
        <f t="shared" si="7"/>
        <v>388</v>
      </c>
      <c r="B400" t="str">
        <f>VLOOKUP(A400,SOURCE!B:P,12,0)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
)</f>
        <v>#define ITM_0388                       388</v>
      </c>
    </row>
    <row r="401" spans="1:4">
      <c r="A401">
        <f t="shared" si="7"/>
        <v>389</v>
      </c>
      <c r="B401" t="str">
        <f>VLOOKUP(A401,SOURCE!B:P,12,0)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
)</f>
        <v>#define ITM_0389                       389</v>
      </c>
    </row>
    <row r="402" spans="1:4">
      <c r="A402">
        <f t="shared" si="7"/>
        <v>390</v>
      </c>
      <c r="B402" t="str">
        <f>VLOOKUP(A402,SOURCE!B:P,12,0)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
)</f>
        <v>#define ITM_0390                       390</v>
      </c>
    </row>
    <row r="403" spans="1:4">
      <c r="A403">
        <f t="shared" si="7"/>
        <v>391</v>
      </c>
      <c r="B403" t="str">
        <f>VLOOKUP(A403,SOURCE!B:P,12,0)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
)</f>
        <v>#define ITM_0391                       391</v>
      </c>
    </row>
    <row r="404" spans="1:4">
      <c r="A404">
        <f t="shared" si="7"/>
        <v>392</v>
      </c>
      <c r="B404" t="str">
        <f>VLOOKUP(A404,SOURCE!B:P,12,0)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
)</f>
        <v>#define ITM_0392                       392</v>
      </c>
    </row>
    <row r="405" spans="1:4">
      <c r="A405">
        <f t="shared" si="7"/>
        <v>393</v>
      </c>
      <c r="B405" t="str">
        <f>VLOOKUP(A405,SOURCE!B:P,12,0)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
)</f>
        <v>#define ITM_0393                       393</v>
      </c>
    </row>
    <row r="406" spans="1:4">
      <c r="A406">
        <f t="shared" si="7"/>
        <v>394</v>
      </c>
      <c r="B406" t="str">
        <f>VLOOKUP(A406,SOURCE!B:P,12,0)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
)</f>
        <v>#define ITM_0394                       394</v>
      </c>
    </row>
    <row r="407" spans="1:4">
      <c r="A407">
        <f t="shared" si="7"/>
        <v>395</v>
      </c>
      <c r="B407" t="str">
        <f>VLOOKUP(A407,SOURCE!B:P,12,0)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
)</f>
        <v>#define ITM_0395                       395</v>
      </c>
    </row>
    <row r="408" spans="1:4">
      <c r="A408">
        <f t="shared" si="7"/>
        <v>395.01</v>
      </c>
      <c r="B408" t="str">
        <f>VLOOKUP(A408,SOURCE!B:P,12,0)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
)</f>
        <v/>
      </c>
    </row>
    <row r="409" spans="1:4">
      <c r="A409">
        <f t="shared" si="7"/>
        <v>395.02</v>
      </c>
      <c r="B409" t="str">
        <f>VLOOKUP(A409,SOURCE!B:P,12,0)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
)</f>
        <v/>
      </c>
    </row>
    <row r="410" spans="1:4">
      <c r="A410">
        <f t="shared" si="7"/>
        <v>395.03</v>
      </c>
      <c r="B410" t="str">
        <f>VLOOKUP(A410,SOURCE!B:P,12,0)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
)</f>
        <v>// Flag, bit, rotation, and logical OPs</v>
      </c>
    </row>
    <row r="411" spans="1:4">
      <c r="A411">
        <f t="shared" si="7"/>
        <v>396</v>
      </c>
      <c r="B411" t="str">
        <f>VLOOKUP(A411,SOURCE!B:P,12,0)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
)</f>
        <v>#define ITM_FCC                        396</v>
      </c>
    </row>
    <row r="412" spans="1:4">
      <c r="A412">
        <f t="shared" si="7"/>
        <v>397</v>
      </c>
      <c r="B412" t="str">
        <f>VLOOKUP(A412,SOURCE!B:P,12,0)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
)</f>
        <v>#define ITM_FCS                        397</v>
      </c>
    </row>
    <row r="413" spans="1:4">
      <c r="A413">
        <f t="shared" si="7"/>
        <v>398</v>
      </c>
      <c r="B413" t="str">
        <f>VLOOKUP(A413,SOURCE!B:P,12,0)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
)</f>
        <v>#define ITM_FCF                        398</v>
      </c>
    </row>
    <row r="414" spans="1:4">
      <c r="A414">
        <f t="shared" si="7"/>
        <v>399</v>
      </c>
      <c r="B414" t="str">
        <f>VLOOKUP(A414,SOURCE!B:P,12,0)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
)</f>
        <v>#define ITM_FSC                        399</v>
      </c>
    </row>
    <row r="415" spans="1:4">
      <c r="A415">
        <f t="shared" si="7"/>
        <v>400</v>
      </c>
      <c r="B415" t="str">
        <f>VLOOKUP(A415,SOURCE!B:P,12,0)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
)</f>
        <v>#define ITM_FSS                        400</v>
      </c>
    </row>
    <row r="416" spans="1:4">
      <c r="A416">
        <f t="shared" si="7"/>
        <v>401</v>
      </c>
      <c r="B416" t="str">
        <f>VLOOKUP(A416,SOURCE!B:P,12,0)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
)</f>
        <v>#define ITM_FSF                        401</v>
      </c>
    </row>
    <row r="417" spans="1:4">
      <c r="A417">
        <f t="shared" si="7"/>
        <v>402</v>
      </c>
      <c r="B417" t="str">
        <f>VLOOKUP(A417,SOURCE!B:P,12,0)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
)</f>
        <v>#define ITM_LOGICALNAND                402</v>
      </c>
    </row>
    <row r="418" spans="1:4">
      <c r="A418">
        <f t="shared" si="7"/>
        <v>403</v>
      </c>
      <c r="B418" t="str">
        <f>VLOOKUP(A418,SOURCE!B:P,12,0)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
)</f>
        <v>#define ITM_LOGICALNOR                 403</v>
      </c>
    </row>
    <row r="419" spans="1:4">
      <c r="A419">
        <f t="shared" si="7"/>
        <v>404</v>
      </c>
      <c r="B419" t="str">
        <f>VLOOKUP(A419,SOURCE!B:P,12,0)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
)</f>
        <v>#define ITM_LOGICALXNOR                404</v>
      </c>
    </row>
    <row r="420" spans="1:4">
      <c r="A420">
        <f t="shared" si="7"/>
        <v>405</v>
      </c>
      <c r="B420" t="str">
        <f>VLOOKUP(A420,SOURCE!B:P,12,0)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
)</f>
        <v>#define ITM_BS                         405</v>
      </c>
    </row>
    <row r="421" spans="1:4">
      <c r="A421">
        <f t="shared" si="7"/>
        <v>406</v>
      </c>
      <c r="B421" t="str">
        <f>VLOOKUP(A421,SOURCE!B:P,12,0)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
)</f>
        <v>#define ITM_BC                         406</v>
      </c>
    </row>
    <row r="422" spans="1:4">
      <c r="A422">
        <f t="shared" si="7"/>
        <v>407</v>
      </c>
      <c r="B422" t="str">
        <f>VLOOKUP(A422,SOURCE!B:P,12,0)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
)</f>
        <v>#define ITM_CB                         407</v>
      </c>
    </row>
    <row r="423" spans="1:4">
      <c r="A423">
        <f t="shared" si="7"/>
        <v>408</v>
      </c>
      <c r="B423" t="str">
        <f>VLOOKUP(A423,SOURCE!B:P,12,0)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
)</f>
        <v>#define ITM_SB                         408</v>
      </c>
    </row>
    <row r="424" spans="1:4">
      <c r="A424">
        <f t="shared" si="7"/>
        <v>409</v>
      </c>
      <c r="B424" t="str">
        <f>VLOOKUP(A424,SOURCE!B:P,12,0)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
)</f>
        <v>#define ITM_FB                         409</v>
      </c>
    </row>
    <row r="425" spans="1:4">
      <c r="A425">
        <f t="shared" si="7"/>
        <v>410</v>
      </c>
      <c r="B425" t="str">
        <f>VLOOKUP(A425,SOURCE!B:P,12,0)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
)</f>
        <v>#define ITM_RL                         410</v>
      </c>
    </row>
    <row r="426" spans="1:4">
      <c r="A426">
        <f t="shared" si="7"/>
        <v>411</v>
      </c>
      <c r="B426" t="str">
        <f>VLOOKUP(A426,SOURCE!B:P,12,0)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
)</f>
        <v>#define ITM_RLC                        411</v>
      </c>
    </row>
    <row r="427" spans="1:4">
      <c r="A427">
        <f t="shared" si="7"/>
        <v>412</v>
      </c>
      <c r="B427" t="str">
        <f>VLOOKUP(A427,SOURCE!B:P,12,0)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
)</f>
        <v>#define ITM_RR                         412</v>
      </c>
    </row>
    <row r="428" spans="1:4">
      <c r="A428">
        <f t="shared" si="7"/>
        <v>413</v>
      </c>
      <c r="B428" t="str">
        <f>VLOOKUP(A428,SOURCE!B:P,12,0)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
)</f>
        <v>#define ITM_RRC                        413</v>
      </c>
    </row>
    <row r="429" spans="1:4">
      <c r="A429">
        <f t="shared" si="7"/>
        <v>414</v>
      </c>
      <c r="B429" t="str">
        <f>VLOOKUP(A429,SOURCE!B:P,12,0)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
)</f>
        <v>#define ITM_SL                         414</v>
      </c>
    </row>
    <row r="430" spans="1:4">
      <c r="A430">
        <f t="shared" si="7"/>
        <v>415</v>
      </c>
      <c r="B430" t="str">
        <f>VLOOKUP(A430,SOURCE!B:P,12,0)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
)</f>
        <v>#define ITM_SR                         415</v>
      </c>
    </row>
    <row r="431" spans="1:4">
      <c r="A431">
        <f t="shared" si="7"/>
        <v>416</v>
      </c>
      <c r="B431" t="str">
        <f>VLOOKUP(A431,SOURCE!B:P,12,0)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
)</f>
        <v>#define ITM_ASR                        416</v>
      </c>
    </row>
    <row r="432" spans="1:4">
      <c r="A432">
        <f t="shared" si="7"/>
        <v>417</v>
      </c>
      <c r="B432" t="str">
        <f>VLOOKUP(A432,SOURCE!B:P,12,0)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
)</f>
        <v>#define ITM_LJ                         417</v>
      </c>
    </row>
    <row r="433" spans="1:4">
      <c r="A433">
        <f t="shared" si="7"/>
        <v>418</v>
      </c>
      <c r="B433" t="str">
        <f>VLOOKUP(A433,SOURCE!B:P,12,0)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
)</f>
        <v>#define ITM_RJ                         418</v>
      </c>
    </row>
    <row r="434" spans="1:4">
      <c r="A434">
        <f t="shared" si="7"/>
        <v>419</v>
      </c>
      <c r="B434" t="str">
        <f>VLOOKUP(A434,SOURCE!B:P,12,0)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
)</f>
        <v>#define ITM_MASKL                      419</v>
      </c>
    </row>
    <row r="435" spans="1:4">
      <c r="A435">
        <f t="shared" si="7"/>
        <v>420</v>
      </c>
      <c r="B435" t="str">
        <f>VLOOKUP(A435,SOURCE!B:P,12,0)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
)</f>
        <v>#define ITM_MASKR                      420</v>
      </c>
    </row>
    <row r="436" spans="1:4">
      <c r="A436">
        <f t="shared" si="7"/>
        <v>421</v>
      </c>
      <c r="B436" t="str">
        <f>VLOOKUP(A436,SOURCE!B:P,12,0)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
)</f>
        <v>#define ITM_MIRROR                     421</v>
      </c>
    </row>
    <row r="437" spans="1:4">
      <c r="A437">
        <f t="shared" si="7"/>
        <v>422</v>
      </c>
      <c r="B437" t="str">
        <f>VLOOKUP(A437,SOURCE!B:P,12,0)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
)</f>
        <v>#define ITM_NUMB                       422</v>
      </c>
    </row>
    <row r="438" spans="1:4">
      <c r="A438">
        <f t="shared" si="7"/>
        <v>423</v>
      </c>
      <c r="B438" t="str">
        <f>VLOOKUP(A438,SOURCE!B:P,12,0)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
)</f>
        <v>#define ITM_SDL                        423</v>
      </c>
    </row>
    <row r="439" spans="1:4">
      <c r="A439">
        <f t="shared" si="7"/>
        <v>424</v>
      </c>
      <c r="B439" t="str">
        <f>VLOOKUP(A439,SOURCE!B:P,12,0)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
)</f>
        <v>#define ITM_SDR                        424</v>
      </c>
    </row>
    <row r="440" spans="1:4">
      <c r="A440">
        <f t="shared" si="7"/>
        <v>425</v>
      </c>
      <c r="B440" t="str">
        <f>VLOOKUP(A440,SOURCE!B:P,12,0)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
)</f>
        <v>#define ITM_0425                       425</v>
      </c>
    </row>
    <row r="441" spans="1:4">
      <c r="A441">
        <f t="shared" si="7"/>
        <v>426</v>
      </c>
      <c r="B441" t="str">
        <f>VLOOKUP(A441,SOURCE!B:P,12,0)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
)</f>
        <v>#define ITM_0426                       426</v>
      </c>
    </row>
    <row r="442" spans="1:4">
      <c r="A442">
        <f t="shared" si="7"/>
        <v>427</v>
      </c>
      <c r="B442" t="str">
        <f>VLOOKUP(A442,SOURCE!B:P,12,0)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
)</f>
        <v>#define ITM_0427                       427</v>
      </c>
    </row>
    <row r="443" spans="1:4">
      <c r="A443">
        <f t="shared" si="7"/>
        <v>428</v>
      </c>
      <c r="B443" t="str">
        <f>VLOOKUP(A443,SOURCE!B:P,12,0)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
)</f>
        <v>#define ITM_0428                       428</v>
      </c>
    </row>
    <row r="444" spans="1:4">
      <c r="A444">
        <f t="shared" si="7"/>
        <v>429</v>
      </c>
      <c r="B444" t="str">
        <f>VLOOKUP(A444,SOURCE!B:P,12,0)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
)</f>
        <v>#define ITM_0429                       429</v>
      </c>
    </row>
    <row r="445" spans="1:4">
      <c r="A445">
        <f t="shared" si="7"/>
        <v>430</v>
      </c>
      <c r="B445" t="str">
        <f>VLOOKUP(A445,SOURCE!B:P,12,0)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
)</f>
        <v>#define ITM_0430                       430</v>
      </c>
    </row>
    <row r="446" spans="1:4">
      <c r="A446">
        <f t="shared" si="7"/>
        <v>431</v>
      </c>
      <c r="B446" t="str">
        <f>VLOOKUP(A446,SOURCE!B:P,12,0)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
)</f>
        <v>#define ITM_0431                       431</v>
      </c>
    </row>
    <row r="447" spans="1:4">
      <c r="A447">
        <f t="shared" si="7"/>
        <v>432</v>
      </c>
      <c r="B447" t="str">
        <f>VLOOKUP(A447,SOURCE!B:P,12,0)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
)</f>
        <v>#define ITM_0432                       432</v>
      </c>
    </row>
    <row r="448" spans="1:4">
      <c r="A448">
        <f t="shared" si="7"/>
        <v>432.01</v>
      </c>
      <c r="B448" t="str">
        <f>VLOOKUP(A448,SOURCE!B:P,12,0)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
)</f>
        <v/>
      </c>
    </row>
    <row r="449" spans="1:4">
      <c r="A449">
        <f t="shared" si="7"/>
        <v>432.02</v>
      </c>
      <c r="B449" t="str">
        <f>VLOOKUP(A449,SOURCE!B:P,12,0)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
)</f>
        <v/>
      </c>
    </row>
    <row r="450" spans="1:4">
      <c r="A450">
        <f t="shared" si="7"/>
        <v>432.03</v>
      </c>
      <c r="B450" t="str">
        <f>VLOOKUP(A450,SOURCE!B:P,12,0)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
)</f>
        <v/>
      </c>
    </row>
    <row r="451" spans="1:4">
      <c r="A451">
        <f t="shared" si="7"/>
        <v>433</v>
      </c>
      <c r="B451" t="str">
        <f>VLOOKUP(A451,SOURCE!B:P,12,0)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
)</f>
        <v>#define ITM_SIGMAPLUS                  433</v>
      </c>
    </row>
    <row r="452" spans="1:4">
      <c r="A452">
        <f t="shared" si="7"/>
        <v>434</v>
      </c>
      <c r="B452" t="str">
        <f>VLOOKUP(A452,SOURCE!B:P,12,0)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
)</f>
        <v>#define ITM_SIGMAMINUS                 434</v>
      </c>
    </row>
    <row r="453" spans="1:4">
      <c r="A453">
        <f t="shared" si="7"/>
        <v>435</v>
      </c>
      <c r="B453" t="str">
        <f>VLOOKUP(A453,SOURCE!B:P,12,0)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
)</f>
        <v>#define ITM_NSIGMA                     435</v>
      </c>
    </row>
    <row r="454" spans="1:4">
      <c r="A454">
        <f t="shared" si="7"/>
        <v>436</v>
      </c>
      <c r="B454" t="str">
        <f>VLOOKUP(A454,SOURCE!B:P,12,0)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
)</f>
        <v>#define ITM_SIGMAx                     436</v>
      </c>
    </row>
    <row r="455" spans="1:4">
      <c r="A455">
        <f t="shared" ref="A455:A518" si="8">C454</f>
        <v>437</v>
      </c>
      <c r="B455" t="str">
        <f>VLOOKUP(A455,SOURCE!B:P,12,0)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
)</f>
        <v>#define ITM_SIGMAy                     437</v>
      </c>
    </row>
    <row r="456" spans="1:4">
      <c r="A456">
        <f t="shared" si="8"/>
        <v>438</v>
      </c>
      <c r="B456" t="str">
        <f>VLOOKUP(A456,SOURCE!B:P,12,0)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
)</f>
        <v>#define ITM_SIGMAx2                    438</v>
      </c>
    </row>
    <row r="457" spans="1:4">
      <c r="A457">
        <f t="shared" si="8"/>
        <v>439</v>
      </c>
      <c r="B457" t="str">
        <f>VLOOKUP(A457,SOURCE!B:P,12,0)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
)</f>
        <v>#define ITM_SIGMAx2y                   439</v>
      </c>
    </row>
    <row r="458" spans="1:4">
      <c r="A458">
        <f t="shared" si="8"/>
        <v>440</v>
      </c>
      <c r="B458" t="str">
        <f>VLOOKUP(A458,SOURCE!B:P,12,0)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
)</f>
        <v>#define ITM_SIGMAy2                    440</v>
      </c>
    </row>
    <row r="459" spans="1:4">
      <c r="A459">
        <f t="shared" si="8"/>
        <v>441</v>
      </c>
      <c r="B459" t="str">
        <f>VLOOKUP(A459,SOURCE!B:P,12,0)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
)</f>
        <v>#define ITM_SIGMAxy                    441</v>
      </c>
    </row>
    <row r="460" spans="1:4">
      <c r="A460">
        <f t="shared" si="8"/>
        <v>442</v>
      </c>
      <c r="B460" t="str">
        <f>VLOOKUP(A460,SOURCE!B:P,12,0)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
)</f>
        <v>#define ITM_SIGMAlnxy                  442</v>
      </c>
    </row>
    <row r="461" spans="1:4">
      <c r="A461">
        <f t="shared" si="8"/>
        <v>443</v>
      </c>
      <c r="B461" t="str">
        <f>VLOOKUP(A461,SOURCE!B:P,12,0)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
)</f>
        <v>#define ITM_SIGMAlnx                   443</v>
      </c>
    </row>
    <row r="462" spans="1:4">
      <c r="A462">
        <f t="shared" si="8"/>
        <v>444</v>
      </c>
      <c r="B462" t="str">
        <f>VLOOKUP(A462,SOURCE!B:P,12,0)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
)</f>
        <v>#define ITM_SIGMAln2x                  444</v>
      </c>
    </row>
    <row r="463" spans="1:4">
      <c r="A463">
        <f t="shared" si="8"/>
        <v>445</v>
      </c>
      <c r="B463" t="str">
        <f>VLOOKUP(A463,SOURCE!B:P,12,0)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
)</f>
        <v>#define ITM_SIGMAylnx                  445</v>
      </c>
    </row>
    <row r="464" spans="1:4">
      <c r="A464">
        <f t="shared" si="8"/>
        <v>446</v>
      </c>
      <c r="B464" t="str">
        <f>VLOOKUP(A464,SOURCE!B:P,12,0)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
)</f>
        <v>#define ITM_SIGMAlny                   446</v>
      </c>
    </row>
    <row r="465" spans="1:4">
      <c r="A465">
        <f t="shared" si="8"/>
        <v>447</v>
      </c>
      <c r="B465" t="str">
        <f>VLOOKUP(A465,SOURCE!B:P,12,0)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
)</f>
        <v>#define ITM_SIGMAln2y                  447</v>
      </c>
    </row>
    <row r="466" spans="1:4">
      <c r="A466">
        <f t="shared" si="8"/>
        <v>448</v>
      </c>
      <c r="B466" t="str">
        <f>VLOOKUP(A466,SOURCE!B:P,12,0)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
)</f>
        <v>#define ITM_SIGMAxlny                  448</v>
      </c>
    </row>
    <row r="467" spans="1:4">
      <c r="A467">
        <f t="shared" si="8"/>
        <v>449</v>
      </c>
      <c r="B467" t="str">
        <f>VLOOKUP(A467,SOURCE!B:P,12,0)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
)</f>
        <v>#define ITM_SIGMAx2lny                 449</v>
      </c>
    </row>
    <row r="468" spans="1:4">
      <c r="A468">
        <f t="shared" si="8"/>
        <v>450</v>
      </c>
      <c r="B468" t="str">
        <f>VLOOKUP(A468,SOURCE!B:P,12,0)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
)</f>
        <v>#define ITM_SIGMAlnyonx                450</v>
      </c>
    </row>
    <row r="469" spans="1:4">
      <c r="A469">
        <f t="shared" si="8"/>
        <v>451</v>
      </c>
      <c r="B469" t="str">
        <f>VLOOKUP(A469,SOURCE!B:P,12,0)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
)</f>
        <v>#define ITM_SIGMAx2ony                 451</v>
      </c>
    </row>
    <row r="470" spans="1:4">
      <c r="A470">
        <f t="shared" si="8"/>
        <v>452</v>
      </c>
      <c r="B470" t="str">
        <f>VLOOKUP(A470,SOURCE!B:P,12,0)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
)</f>
        <v>#define ITM_SIGMA1onx                  452</v>
      </c>
    </row>
    <row r="471" spans="1:4">
      <c r="A471">
        <f t="shared" si="8"/>
        <v>453</v>
      </c>
      <c r="B471" t="str">
        <f>VLOOKUP(A471,SOURCE!B:P,12,0)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
)</f>
        <v>#define ITM_SIGMA1onx2                 453</v>
      </c>
    </row>
    <row r="472" spans="1:4">
      <c r="A472">
        <f t="shared" si="8"/>
        <v>454</v>
      </c>
      <c r="B472" t="str">
        <f>VLOOKUP(A472,SOURCE!B:P,12,0)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
)</f>
        <v>#define ITM_SIGMAxony                  454</v>
      </c>
    </row>
    <row r="473" spans="1:4">
      <c r="A473">
        <f t="shared" si="8"/>
        <v>455</v>
      </c>
      <c r="B473" t="str">
        <f>VLOOKUP(A473,SOURCE!B:P,12,0)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
)</f>
        <v>#define ITM_SIGMA1ony                  455</v>
      </c>
    </row>
    <row r="474" spans="1:4">
      <c r="A474">
        <f t="shared" si="8"/>
        <v>456</v>
      </c>
      <c r="B474" t="str">
        <f>VLOOKUP(A474,SOURCE!B:P,12,0)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
)</f>
        <v>#define ITM_SIGMA1ony2                 456</v>
      </c>
    </row>
    <row r="475" spans="1:4">
      <c r="A475">
        <f t="shared" si="8"/>
        <v>457</v>
      </c>
      <c r="B475" t="str">
        <f>VLOOKUP(A475,SOURCE!B:P,12,0)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
)</f>
        <v>#define ITM_SIGMAx3                    457</v>
      </c>
    </row>
    <row r="476" spans="1:4">
      <c r="A476">
        <f t="shared" si="8"/>
        <v>458</v>
      </c>
      <c r="B476" t="str">
        <f>VLOOKUP(A476,SOURCE!B:P,12,0)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
)</f>
        <v>#define ITM_SIGMAx4                    458</v>
      </c>
    </row>
    <row r="477" spans="1:4">
      <c r="A477">
        <f t="shared" si="8"/>
        <v>459</v>
      </c>
      <c r="B477" t="str">
        <f>VLOOKUP(A477,SOURCE!B:P,12,0)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
)</f>
        <v>#define ITM_0459                       459</v>
      </c>
    </row>
    <row r="478" spans="1:4">
      <c r="A478">
        <f t="shared" si="8"/>
        <v>460</v>
      </c>
      <c r="B478" t="str">
        <f>VLOOKUP(A478,SOURCE!B:P,12,0)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
)</f>
        <v>#define ITM_0460                       460</v>
      </c>
    </row>
    <row r="479" spans="1:4">
      <c r="A479">
        <f t="shared" si="8"/>
        <v>461</v>
      </c>
      <c r="B479" t="str">
        <f>VLOOKUP(A479,SOURCE!B:P,12,0)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
)</f>
        <v>#define ITM_0461                       461</v>
      </c>
    </row>
    <row r="480" spans="1:4">
      <c r="A480">
        <f t="shared" si="8"/>
        <v>462</v>
      </c>
      <c r="B480" t="str">
        <f>VLOOKUP(A480,SOURCE!B:P,12,0)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
)</f>
        <v>#define ITM_0462                       462</v>
      </c>
    </row>
    <row r="481" spans="1:4">
      <c r="A481">
        <f t="shared" si="8"/>
        <v>462.01</v>
      </c>
      <c r="B481" t="str">
        <f>VLOOKUP(A481,SOURCE!B:P,12,0)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
)</f>
        <v/>
      </c>
    </row>
    <row r="482" spans="1:4">
      <c r="A482">
        <f t="shared" si="8"/>
        <v>462.02</v>
      </c>
      <c r="B482" t="str">
        <f>VLOOKUP(A482,SOURCE!B:P,12,0)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
)</f>
        <v/>
      </c>
    </row>
    <row r="483" spans="1:4">
      <c r="A483">
        <f t="shared" si="8"/>
        <v>462.03</v>
      </c>
      <c r="B483" t="str">
        <f>VLOOKUP(A483,SOURCE!B:P,12,0)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
)</f>
        <v/>
      </c>
    </row>
    <row r="484" spans="1:4">
      <c r="A484">
        <f t="shared" si="8"/>
        <v>463</v>
      </c>
      <c r="B484" t="str">
        <f>VLOOKUP(A484,SOURCE!B:P,12,0)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
)</f>
        <v>#define SFL_TDM24                      463</v>
      </c>
    </row>
    <row r="485" spans="1:4">
      <c r="A485">
        <f t="shared" si="8"/>
        <v>464</v>
      </c>
      <c r="B485" t="str">
        <f>VLOOKUP(A485,SOURCE!B:P,12,0)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
)</f>
        <v>#define SFL_YMD                        464</v>
      </c>
    </row>
    <row r="486" spans="1:4">
      <c r="A486">
        <f t="shared" si="8"/>
        <v>465</v>
      </c>
      <c r="B486" t="str">
        <f>VLOOKUP(A486,SOURCE!B:P,12,0)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
)</f>
        <v>#define SFL_DMY                        465</v>
      </c>
    </row>
    <row r="487" spans="1:4">
      <c r="A487">
        <f t="shared" si="8"/>
        <v>466</v>
      </c>
      <c r="B487" t="str">
        <f>VLOOKUP(A487,SOURCE!B:P,12,0)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
)</f>
        <v>#define SFL_MDY                        466</v>
      </c>
    </row>
    <row r="488" spans="1:4">
      <c r="A488">
        <f t="shared" si="8"/>
        <v>467</v>
      </c>
      <c r="B488" t="str">
        <f>VLOOKUP(A488,SOURCE!B:P,12,0)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
)</f>
        <v>#define SFL_CPXRES                     467</v>
      </c>
    </row>
    <row r="489" spans="1:4">
      <c r="A489">
        <f t="shared" si="8"/>
        <v>468</v>
      </c>
      <c r="B489" t="str">
        <f>VLOOKUP(A489,SOURCE!B:P,12,0)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
)</f>
        <v>#define SFL_CPXj                       468</v>
      </c>
    </row>
    <row r="490" spans="1:4">
      <c r="A490">
        <f t="shared" si="8"/>
        <v>469</v>
      </c>
      <c r="B490" t="str">
        <f>VLOOKUP(A490,SOURCE!B:P,12,0)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
)</f>
        <v>#define SFL_POLAR                      469</v>
      </c>
    </row>
    <row r="491" spans="1:4">
      <c r="A491">
        <f t="shared" si="8"/>
        <v>470</v>
      </c>
      <c r="B491" t="str">
        <f>VLOOKUP(A491,SOURCE!B:P,12,0)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
)</f>
        <v>#define SFL_FRACT                      470</v>
      </c>
    </row>
    <row r="492" spans="1:4">
      <c r="A492">
        <f t="shared" si="8"/>
        <v>471</v>
      </c>
      <c r="B492" t="str">
        <f>VLOOKUP(A492,SOURCE!B:P,12,0)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
)</f>
        <v>#define SFL_PROPFR                     471</v>
      </c>
    </row>
    <row r="493" spans="1:4">
      <c r="A493">
        <f t="shared" si="8"/>
        <v>472</v>
      </c>
      <c r="B493" t="str">
        <f>VLOOKUP(A493,SOURCE!B:P,12,0)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
)</f>
        <v>#define SFL_DENANY                     472</v>
      </c>
    </row>
    <row r="494" spans="1:4">
      <c r="A494">
        <f t="shared" si="8"/>
        <v>473</v>
      </c>
      <c r="B494" t="str">
        <f>VLOOKUP(A494,SOURCE!B:P,12,0)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
)</f>
        <v>#define SFL_DENFIX                     473</v>
      </c>
    </row>
    <row r="495" spans="1:4">
      <c r="A495">
        <f t="shared" si="8"/>
        <v>474</v>
      </c>
      <c r="B495" t="str">
        <f>VLOOKUP(A495,SOURCE!B:P,12,0)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
)</f>
        <v>#define SFL_CARRY                      474</v>
      </c>
    </row>
    <row r="496" spans="1:4">
      <c r="A496">
        <f t="shared" si="8"/>
        <v>475</v>
      </c>
      <c r="B496" t="str">
        <f>VLOOKUP(A496,SOURCE!B:P,12,0)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
)</f>
        <v>#define SFL_OVERFL                     475</v>
      </c>
    </row>
    <row r="497" spans="1:4">
      <c r="A497">
        <f t="shared" si="8"/>
        <v>476</v>
      </c>
      <c r="B497" t="str">
        <f>VLOOKUP(A497,SOURCE!B:P,12,0)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
)</f>
        <v>#define SFL_LEAD0                      476</v>
      </c>
    </row>
    <row r="498" spans="1:4">
      <c r="A498">
        <f t="shared" si="8"/>
        <v>477</v>
      </c>
      <c r="B498" t="str">
        <f>VLOOKUP(A498,SOURCE!B:P,12,0)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
)</f>
        <v>#define SFL_ALPHA                      477</v>
      </c>
    </row>
    <row r="499" spans="1:4">
      <c r="A499">
        <f t="shared" si="8"/>
        <v>478</v>
      </c>
      <c r="B499" t="str">
        <f>VLOOKUP(A499,SOURCE!B:P,12,0)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
)</f>
        <v>#define SFL_alphaCAP                   478</v>
      </c>
    </row>
    <row r="500" spans="1:4">
      <c r="A500">
        <f t="shared" si="8"/>
        <v>479</v>
      </c>
      <c r="B500" t="str">
        <f>VLOOKUP(A500,SOURCE!B:P,12,0)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
)</f>
        <v>#define SFL_RUNTIM                     479</v>
      </c>
    </row>
    <row r="501" spans="1:4">
      <c r="A501">
        <f t="shared" si="8"/>
        <v>480</v>
      </c>
      <c r="B501" t="str">
        <f>VLOOKUP(A501,SOURCE!B:P,12,0)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
)</f>
        <v>#define SFL_RUNIO                      480</v>
      </c>
    </row>
    <row r="502" spans="1:4">
      <c r="A502">
        <f t="shared" si="8"/>
        <v>481</v>
      </c>
      <c r="B502" t="str">
        <f>VLOOKUP(A502,SOURCE!B:P,12,0)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
)</f>
        <v>#define SFL_PRINT                      481</v>
      </c>
    </row>
    <row r="503" spans="1:4">
      <c r="A503">
        <f t="shared" si="8"/>
        <v>482</v>
      </c>
      <c r="B503" t="str">
        <f>VLOOKUP(A503,SOURCE!B:P,12,0)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
)</f>
        <v>#define SFL_TRACE                      482</v>
      </c>
    </row>
    <row r="504" spans="1:4">
      <c r="A504">
        <f t="shared" si="8"/>
        <v>483</v>
      </c>
      <c r="B504" t="str">
        <f>VLOOKUP(A504,SOURCE!B:P,12,0)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
)</f>
        <v>#define SFL_USER                       483</v>
      </c>
    </row>
    <row r="505" spans="1:4">
      <c r="A505">
        <f t="shared" si="8"/>
        <v>484</v>
      </c>
      <c r="B505" t="str">
        <f>VLOOKUP(A505,SOURCE!B:P,12,0)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
)</f>
        <v>#define SFL_LOWBAT                     484</v>
      </c>
    </row>
    <row r="506" spans="1:4">
      <c r="A506">
        <f t="shared" si="8"/>
        <v>485</v>
      </c>
      <c r="B506" t="str">
        <f>VLOOKUP(A506,SOURCE!B:P,12,0)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
)</f>
        <v>#define SFL_SLOW                       485</v>
      </c>
    </row>
    <row r="507" spans="1:4">
      <c r="A507">
        <f t="shared" si="8"/>
        <v>486</v>
      </c>
      <c r="B507" t="str">
        <f>VLOOKUP(A507,SOURCE!B:P,12,0)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
)</f>
        <v>#define SFL_SPCRES                     486</v>
      </c>
    </row>
    <row r="508" spans="1:4">
      <c r="A508">
        <f t="shared" si="8"/>
        <v>487</v>
      </c>
      <c r="B508" t="str">
        <f>VLOOKUP(A508,SOURCE!B:P,12,0)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
)</f>
        <v>#define SFL_SSIZE8                     487</v>
      </c>
    </row>
    <row r="509" spans="1:4">
      <c r="A509">
        <f t="shared" si="8"/>
        <v>488</v>
      </c>
      <c r="B509" t="str">
        <f>VLOOKUP(A509,SOURCE!B:P,12,0)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
)</f>
        <v>#define SFL_QUIET                      488</v>
      </c>
    </row>
    <row r="510" spans="1:4">
      <c r="A510">
        <f t="shared" si="8"/>
        <v>489</v>
      </c>
      <c r="B510" t="str">
        <f>VLOOKUP(A510,SOURCE!B:P,12,0)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
)</f>
        <v>#define SFL_DECIMP                     489</v>
      </c>
    </row>
    <row r="511" spans="1:4">
      <c r="A511">
        <f t="shared" si="8"/>
        <v>490</v>
      </c>
      <c r="B511" t="str">
        <f>VLOOKUP(A511,SOURCE!B:P,12,0)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
)</f>
        <v>#define SFL_MULTx                      490</v>
      </c>
    </row>
    <row r="512" spans="1:4">
      <c r="A512">
        <f t="shared" si="8"/>
        <v>491</v>
      </c>
      <c r="B512" t="str">
        <f>VLOOKUP(A512,SOURCE!B:P,12,0)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
)</f>
        <v>#define SFL_ALLENG                     491</v>
      </c>
    </row>
    <row r="513" spans="1:4">
      <c r="A513">
        <f t="shared" si="8"/>
        <v>492</v>
      </c>
      <c r="B513" t="str">
        <f>VLOOKUP(A513,SOURCE!B:P,12,0)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
)</f>
        <v>#define SFL_GROW                       492</v>
      </c>
    </row>
    <row r="514" spans="1:4">
      <c r="A514">
        <f t="shared" si="8"/>
        <v>493</v>
      </c>
      <c r="B514" t="str">
        <f>VLOOKUP(A514,SOURCE!B:P,12,0)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
)</f>
        <v>#define SFL_AUTOFF                     493</v>
      </c>
    </row>
    <row r="515" spans="1:4">
      <c r="A515">
        <f t="shared" si="8"/>
        <v>494</v>
      </c>
      <c r="B515" t="str">
        <f>VLOOKUP(A515,SOURCE!B:P,12,0)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
)</f>
        <v>#define SFL_AUTXEQ                     494</v>
      </c>
    </row>
    <row r="516" spans="1:4">
      <c r="A516">
        <f t="shared" si="8"/>
        <v>495</v>
      </c>
      <c r="B516" t="str">
        <f>VLOOKUP(A516,SOURCE!B:P,12,0)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
)</f>
        <v>#define SFL_PRTACT                     495</v>
      </c>
    </row>
    <row r="517" spans="1:4">
      <c r="A517">
        <f t="shared" si="8"/>
        <v>496</v>
      </c>
      <c r="B517" t="str">
        <f>VLOOKUP(A517,SOURCE!B:P,12,0)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
)</f>
        <v>#define SFL_NUMIN                      496</v>
      </c>
    </row>
    <row r="518" spans="1:4">
      <c r="A518">
        <f t="shared" si="8"/>
        <v>497</v>
      </c>
      <c r="B518" t="str">
        <f>VLOOKUP(A518,SOURCE!B:P,12,0)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
)</f>
        <v>#define SFL_ALPIN                      497</v>
      </c>
    </row>
    <row r="519" spans="1:4">
      <c r="A519">
        <f t="shared" ref="A519:A582" si="9">C518</f>
        <v>498</v>
      </c>
      <c r="B519" t="str">
        <f>VLOOKUP(A519,SOURCE!B:P,12,0)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
)</f>
        <v>#define SFL_ASLIFT                     498</v>
      </c>
    </row>
    <row r="520" spans="1:4">
      <c r="A520">
        <f t="shared" si="9"/>
        <v>499</v>
      </c>
      <c r="B520" t="str">
        <f>VLOOKUP(A520,SOURCE!B:P,12,0)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
)</f>
        <v>#define SFL_IGN1ER                     499</v>
      </c>
    </row>
    <row r="521" spans="1:4">
      <c r="A521">
        <f t="shared" si="9"/>
        <v>500</v>
      </c>
      <c r="B521" t="str">
        <f>VLOOKUP(A521,SOURCE!B:P,12,0)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
)</f>
        <v>#define SFL_INTING                     500</v>
      </c>
    </row>
    <row r="522" spans="1:4">
      <c r="A522">
        <f t="shared" si="9"/>
        <v>501</v>
      </c>
      <c r="B522" t="str">
        <f>VLOOKUP(A522,SOURCE!B:P,12,0)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
)</f>
        <v>#define SFL_SOLVING                    501</v>
      </c>
    </row>
    <row r="523" spans="1:4">
      <c r="A523">
        <f t="shared" si="9"/>
        <v>502</v>
      </c>
      <c r="B523" t="str">
        <f>VLOOKUP(A523,SOURCE!B:P,12,0)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
)</f>
        <v>#define SFL_VMDISP                     502</v>
      </c>
    </row>
    <row r="524" spans="1:4">
      <c r="A524">
        <f t="shared" si="9"/>
        <v>503</v>
      </c>
      <c r="B524" t="str">
        <f>VLOOKUP(A524,SOURCE!B:P,12,0)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
)</f>
        <v>#define SFL_USB                        503</v>
      </c>
    </row>
    <row r="525" spans="1:4">
      <c r="A525">
        <f t="shared" si="9"/>
        <v>504</v>
      </c>
      <c r="B525" t="str">
        <f>VLOOKUP(A525,SOURCE!B:P,12,0)</f>
        <v>ITM_0504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
)</f>
        <v>#define ITM_0504                       504</v>
      </c>
    </row>
    <row r="526" spans="1:4">
      <c r="A526">
        <f t="shared" si="9"/>
        <v>505</v>
      </c>
      <c r="B526" t="str">
        <f>VLOOKUP(A526,SOURCE!B:P,12,0)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
)</f>
        <v>#define ITM_0505                       505</v>
      </c>
    </row>
    <row r="527" spans="1:4">
      <c r="A527">
        <f t="shared" si="9"/>
        <v>506</v>
      </c>
      <c r="B527" t="str">
        <f>VLOOKUP(A527,SOURCE!B:P,12,0)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
)</f>
        <v>#define ITM_0506                       506</v>
      </c>
    </row>
    <row r="528" spans="1:4">
      <c r="A528">
        <f t="shared" si="9"/>
        <v>507</v>
      </c>
      <c r="B528" t="str">
        <f>VLOOKUP(A528,SOURCE!B:P,12,0)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
)</f>
        <v>#define ITM_0507                       507</v>
      </c>
    </row>
    <row r="529" spans="1:4">
      <c r="A529">
        <f t="shared" si="9"/>
        <v>508</v>
      </c>
      <c r="B529" t="str">
        <f>VLOOKUP(A529,SOURCE!B:P,12,0)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
)</f>
        <v>#define ITM_0508                       508</v>
      </c>
    </row>
    <row r="530" spans="1:4">
      <c r="A530">
        <f t="shared" si="9"/>
        <v>509</v>
      </c>
      <c r="B530" t="str">
        <f>VLOOKUP(A530,SOURCE!B:P,12,0)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
)</f>
        <v>#define ITM_0509                       509</v>
      </c>
    </row>
    <row r="531" spans="1:4">
      <c r="A531">
        <f t="shared" si="9"/>
        <v>510</v>
      </c>
      <c r="B531" t="str">
        <f>VLOOKUP(A531,SOURCE!B:P,12,0)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
)</f>
        <v>#define ITM_0510                       510</v>
      </c>
    </row>
    <row r="532" spans="1:4">
      <c r="A532">
        <f t="shared" si="9"/>
        <v>511</v>
      </c>
      <c r="B532" t="str">
        <f>VLOOKUP(A532,SOURCE!B:P,12,0)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
)</f>
        <v>#define ITM_0511                       511</v>
      </c>
    </row>
    <row r="533" spans="1:4">
      <c r="A533">
        <f t="shared" si="9"/>
        <v>512</v>
      </c>
      <c r="B533" t="str">
        <f>VLOOKUP(A533,SOURCE!B:P,12,0)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
)</f>
        <v>#define ITM_0512                       512</v>
      </c>
    </row>
    <row r="534" spans="1:4">
      <c r="A534">
        <f t="shared" si="9"/>
        <v>513</v>
      </c>
      <c r="B534" t="str">
        <f>VLOOKUP(A534,SOURCE!B:P,12,0)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
)</f>
        <v>#define ITM_0513                       513</v>
      </c>
    </row>
    <row r="535" spans="1:4">
      <c r="A535">
        <f t="shared" si="9"/>
        <v>514</v>
      </c>
      <c r="B535" t="str">
        <f>VLOOKUP(A535,SOURCE!B:P,12,0)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
)</f>
        <v>#define ITM_0514                       514</v>
      </c>
    </row>
    <row r="536" spans="1:4">
      <c r="A536">
        <f t="shared" si="9"/>
        <v>515</v>
      </c>
      <c r="B536" t="str">
        <f>VLOOKUP(A536,SOURCE!B:P,12,0)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
)</f>
        <v>#define ITM_0515                       515</v>
      </c>
    </row>
    <row r="537" spans="1:4">
      <c r="A537">
        <f t="shared" si="9"/>
        <v>516</v>
      </c>
      <c r="B537" t="str">
        <f>VLOOKUP(A537,SOURCE!B:P,12,0)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
)</f>
        <v>#define ITM_0516                       516</v>
      </c>
    </row>
    <row r="538" spans="1:4">
      <c r="A538">
        <f t="shared" si="9"/>
        <v>517</v>
      </c>
      <c r="B538" t="str">
        <f>VLOOKUP(A538,SOURCE!B:P,12,0)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
)</f>
        <v>#define ITM_0517                       517</v>
      </c>
    </row>
    <row r="539" spans="1:4">
      <c r="A539">
        <f t="shared" si="9"/>
        <v>518</v>
      </c>
      <c r="B539" t="str">
        <f>VLOOKUP(A539,SOURCE!B:P,12,0)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
)</f>
        <v>#define ITM_0518                       518</v>
      </c>
    </row>
    <row r="540" spans="1:4">
      <c r="A540">
        <f t="shared" si="9"/>
        <v>519</v>
      </c>
      <c r="B540" t="str">
        <f>VLOOKUP(A540,SOURCE!B:P,12,0)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
)</f>
        <v>#define ITM_0519                       519</v>
      </c>
    </row>
    <row r="541" spans="1:4">
      <c r="A541">
        <f t="shared" si="9"/>
        <v>520</v>
      </c>
      <c r="B541" t="str">
        <f>VLOOKUP(A541,SOURCE!B:P,12,0)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
)</f>
        <v>#define ITM_0520                       520</v>
      </c>
    </row>
    <row r="542" spans="1:4">
      <c r="A542">
        <f t="shared" si="9"/>
        <v>521</v>
      </c>
      <c r="B542" t="str">
        <f>VLOOKUP(A542,SOURCE!B:P,12,0)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
)</f>
        <v>#define ITM_0521                       521</v>
      </c>
    </row>
    <row r="543" spans="1:4">
      <c r="A543">
        <f t="shared" si="9"/>
        <v>522</v>
      </c>
      <c r="B543" t="str">
        <f>VLOOKUP(A543,SOURCE!B:P,12,0)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
)</f>
        <v>#define ITM_0522                       522</v>
      </c>
    </row>
    <row r="544" spans="1:4">
      <c r="A544">
        <f t="shared" si="9"/>
        <v>523</v>
      </c>
      <c r="B544" t="str">
        <f>VLOOKUP(A544,SOURCE!B:P,12,0)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
)</f>
        <v>#define ITM_0523                       523</v>
      </c>
    </row>
    <row r="545" spans="1:4">
      <c r="A545">
        <f t="shared" si="9"/>
        <v>524</v>
      </c>
      <c r="B545" t="str">
        <f>VLOOKUP(A545,SOURCE!B:P,12,0)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
)</f>
        <v>#define ITM_0524                       524</v>
      </c>
    </row>
    <row r="546" spans="1:4">
      <c r="A546">
        <f t="shared" si="9"/>
        <v>525</v>
      </c>
      <c r="B546" t="str">
        <f>VLOOKUP(A546,SOURCE!B:P,12,0)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
)</f>
        <v>#define ITM_0525                       525</v>
      </c>
    </row>
    <row r="547" spans="1:4">
      <c r="A547">
        <f t="shared" si="9"/>
        <v>526</v>
      </c>
      <c r="B547" t="str">
        <f>VLOOKUP(A547,SOURCE!B:P,12,0)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
)</f>
        <v>#define ITM_0526                       526</v>
      </c>
    </row>
    <row r="548" spans="1:4">
      <c r="A548">
        <f t="shared" si="9"/>
        <v>526.01</v>
      </c>
      <c r="B548" t="str">
        <f>VLOOKUP(A548,SOURCE!B:P,12,0)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
)</f>
        <v/>
      </c>
    </row>
    <row r="549" spans="1:4">
      <c r="A549">
        <f t="shared" si="9"/>
        <v>526.02</v>
      </c>
      <c r="B549" t="str">
        <f>VLOOKUP(A549,SOURCE!B:P,12,0)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
)</f>
        <v/>
      </c>
    </row>
    <row r="550" spans="1:4">
      <c r="A550">
        <f t="shared" si="9"/>
        <v>526.03</v>
      </c>
      <c r="B550" t="str">
        <f>VLOOKUP(A550,SOURCE!B:P,12,0)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
)</f>
        <v>// Bufferized items</v>
      </c>
    </row>
    <row r="551" spans="1:4">
      <c r="A551">
        <f t="shared" si="9"/>
        <v>527</v>
      </c>
      <c r="B551" t="str">
        <f>VLOOKUP(A551,SOURCE!B:P,12,0)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
)</f>
        <v>#define ITM_REG_X                      527</v>
      </c>
    </row>
    <row r="552" spans="1:4">
      <c r="A552">
        <f t="shared" si="9"/>
        <v>528</v>
      </c>
      <c r="B552" t="str">
        <f>VLOOKUP(A552,SOURCE!B:P,12,0)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
)</f>
        <v>#define ITM_REG_Y                      528</v>
      </c>
    </row>
    <row r="553" spans="1:4">
      <c r="A553">
        <f t="shared" si="9"/>
        <v>529</v>
      </c>
      <c r="B553" t="str">
        <f>VLOOKUP(A553,SOURCE!B:P,12,0)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
)</f>
        <v>#define ITM_REG_Z                      529</v>
      </c>
    </row>
    <row r="554" spans="1:4">
      <c r="A554">
        <f t="shared" si="9"/>
        <v>530</v>
      </c>
      <c r="B554" t="str">
        <f>VLOOKUP(A554,SOURCE!B:P,12,0)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
)</f>
        <v>#define ITM_REG_T                      530</v>
      </c>
    </row>
    <row r="555" spans="1:4">
      <c r="A555">
        <f t="shared" si="9"/>
        <v>531</v>
      </c>
      <c r="B555" t="str">
        <f>VLOOKUP(A555,SOURCE!B:P,12,0)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
)</f>
        <v>#define ITM_REG_A                      531</v>
      </c>
    </row>
    <row r="556" spans="1:4">
      <c r="A556">
        <f t="shared" si="9"/>
        <v>532</v>
      </c>
      <c r="B556" t="str">
        <f>VLOOKUP(A556,SOURCE!B:P,12,0)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
)</f>
        <v>#define ITM_REG_B                      532</v>
      </c>
    </row>
    <row r="557" spans="1:4">
      <c r="A557">
        <f t="shared" si="9"/>
        <v>533</v>
      </c>
      <c r="B557" t="str">
        <f>VLOOKUP(A557,SOURCE!B:P,12,0)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
)</f>
        <v>#define ITM_REG_C                      533</v>
      </c>
    </row>
    <row r="558" spans="1:4">
      <c r="A558">
        <f t="shared" si="9"/>
        <v>534</v>
      </c>
      <c r="B558" t="str">
        <f>VLOOKUP(A558,SOURCE!B:P,12,0)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
)</f>
        <v>#define ITM_REG_D                      534</v>
      </c>
    </row>
    <row r="559" spans="1:4">
      <c r="A559">
        <f t="shared" si="9"/>
        <v>535</v>
      </c>
      <c r="B559" t="str">
        <f>VLOOKUP(A559,SOURCE!B:P,12,0)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
)</f>
        <v>#define ITM_REG_L                      535</v>
      </c>
    </row>
    <row r="560" spans="1:4">
      <c r="A560">
        <f t="shared" si="9"/>
        <v>536</v>
      </c>
      <c r="B560" t="str">
        <f>VLOOKUP(A560,SOURCE!B:P,12,0)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
)</f>
        <v>#define ITM_REG_I                      536</v>
      </c>
    </row>
    <row r="561" spans="1:4">
      <c r="A561">
        <f t="shared" si="9"/>
        <v>537</v>
      </c>
      <c r="B561" t="str">
        <f>VLOOKUP(A561,SOURCE!B:P,12,0)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
)</f>
        <v>#define ITM_REG_J                      537</v>
      </c>
    </row>
    <row r="562" spans="1:4">
      <c r="A562">
        <f t="shared" si="9"/>
        <v>538</v>
      </c>
      <c r="B562" t="str">
        <f>VLOOKUP(A562,SOURCE!B:P,12,0)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
)</f>
        <v>#define ITM_REG_K                      538</v>
      </c>
    </row>
    <row r="563" spans="1:4">
      <c r="A563">
        <f t="shared" si="9"/>
        <v>539</v>
      </c>
      <c r="B563" t="str">
        <f>VLOOKUP(A563,SOURCE!B:P,12,0)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
)</f>
        <v>#define ITM_INDIRECTION                539</v>
      </c>
    </row>
    <row r="564" spans="1:4">
      <c r="A564">
        <f t="shared" si="9"/>
        <v>540</v>
      </c>
      <c r="B564" t="str">
        <f>VLOOKUP(A564,SOURCE!B:P,12,0)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
)</f>
        <v>#define ITM_0540                       540</v>
      </c>
    </row>
    <row r="565" spans="1:4">
      <c r="A565">
        <f t="shared" si="9"/>
        <v>541</v>
      </c>
      <c r="B565" t="str">
        <f>VLOOKUP(A565,SOURCE!B:P,12,0)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
)</f>
        <v>#define ITM_0541                       541</v>
      </c>
    </row>
    <row r="566" spans="1:4">
      <c r="A566">
        <f t="shared" si="9"/>
        <v>542</v>
      </c>
      <c r="B566" t="str">
        <f>VLOOKUP(A566,SOURCE!B:P,12,0)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
)</f>
        <v>#define ITM_0542                       542</v>
      </c>
    </row>
    <row r="567" spans="1:4">
      <c r="A567">
        <f t="shared" si="9"/>
        <v>543</v>
      </c>
      <c r="B567" t="str">
        <f>VLOOKUP(A567,SOURCE!B:P,12,0)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
)</f>
        <v>#define ITM_0543                       543</v>
      </c>
    </row>
    <row r="568" spans="1:4">
      <c r="A568">
        <f t="shared" si="9"/>
        <v>544</v>
      </c>
      <c r="B568" t="str">
        <f>VLOOKUP(A568,SOURCE!B:P,12,0)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
)</f>
        <v>#define ITM_0544                       544</v>
      </c>
    </row>
    <row r="569" spans="1:4">
      <c r="A569">
        <f t="shared" si="9"/>
        <v>545</v>
      </c>
      <c r="B569" t="str">
        <f>VLOOKUP(A569,SOURCE!B:P,12,0)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
)</f>
        <v>#define ITM_0545                       545</v>
      </c>
    </row>
    <row r="570" spans="1:4">
      <c r="A570">
        <f t="shared" si="9"/>
        <v>546</v>
      </c>
      <c r="B570" t="str">
        <f>VLOOKUP(A570,SOURCE!B:P,12,0)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
)</f>
        <v>#define ITM_0546                       546</v>
      </c>
    </row>
    <row r="571" spans="1:4">
      <c r="A571">
        <f t="shared" si="9"/>
        <v>547</v>
      </c>
      <c r="B571" t="str">
        <f>VLOOKUP(A571,SOURCE!B:P,12,0)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
)</f>
        <v>#define ITM_0547                       547</v>
      </c>
    </row>
    <row r="572" spans="1:4">
      <c r="A572">
        <f t="shared" si="9"/>
        <v>548</v>
      </c>
      <c r="B572" t="str">
        <f>VLOOKUP(A572,SOURCE!B:P,12,0)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
)</f>
        <v>#define ITM_0                          548</v>
      </c>
    </row>
    <row r="573" spans="1:4">
      <c r="A573">
        <f t="shared" si="9"/>
        <v>549</v>
      </c>
      <c r="B573" t="str">
        <f>VLOOKUP(A573,SOURCE!B:P,12,0)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
)</f>
        <v>#define ITM_1                          549</v>
      </c>
    </row>
    <row r="574" spans="1:4">
      <c r="A574">
        <f t="shared" si="9"/>
        <v>550</v>
      </c>
      <c r="B574" t="str">
        <f>VLOOKUP(A574,SOURCE!B:P,12,0)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
)</f>
        <v>#define ITM_2                          550</v>
      </c>
    </row>
    <row r="575" spans="1:4">
      <c r="A575">
        <f t="shared" si="9"/>
        <v>551</v>
      </c>
      <c r="B575" t="str">
        <f>VLOOKUP(A575,SOURCE!B:P,12,0)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
)</f>
        <v>#define ITM_3                          551</v>
      </c>
    </row>
    <row r="576" spans="1:4">
      <c r="A576">
        <f t="shared" si="9"/>
        <v>552</v>
      </c>
      <c r="B576" t="str">
        <f>VLOOKUP(A576,SOURCE!B:P,12,0)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
)</f>
        <v>#define ITM_4                          552</v>
      </c>
    </row>
    <row r="577" spans="1:4">
      <c r="A577">
        <f t="shared" si="9"/>
        <v>553</v>
      </c>
      <c r="B577" t="str">
        <f>VLOOKUP(A577,SOURCE!B:P,12,0)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
)</f>
        <v>#define ITM_5                          553</v>
      </c>
    </row>
    <row r="578" spans="1:4">
      <c r="A578">
        <f t="shared" si="9"/>
        <v>554</v>
      </c>
      <c r="B578" t="str">
        <f>VLOOKUP(A578,SOURCE!B:P,12,0)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
)</f>
        <v>#define ITM_6                          554</v>
      </c>
    </row>
    <row r="579" spans="1:4">
      <c r="A579">
        <f t="shared" si="9"/>
        <v>555</v>
      </c>
      <c r="B579" t="str">
        <f>VLOOKUP(A579,SOURCE!B:P,12,0)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
)</f>
        <v>#define ITM_7                          555</v>
      </c>
    </row>
    <row r="580" spans="1:4">
      <c r="A580">
        <f t="shared" si="9"/>
        <v>556</v>
      </c>
      <c r="B580" t="str">
        <f>VLOOKUP(A580,SOURCE!B:P,12,0)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
)</f>
        <v>#define ITM_8                          556</v>
      </c>
    </row>
    <row r="581" spans="1:4">
      <c r="A581">
        <f t="shared" si="9"/>
        <v>557</v>
      </c>
      <c r="B581" t="str">
        <f>VLOOKUP(A581,SOURCE!B:P,12,0)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
)</f>
        <v>#define ITM_9                          557</v>
      </c>
    </row>
    <row r="582" spans="1:4">
      <c r="A582">
        <f t="shared" si="9"/>
        <v>558</v>
      </c>
      <c r="B582" t="str">
        <f>VLOOKUP(A582,SOURCE!B:P,12,0)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
)</f>
        <v>#define ITM_A                          558</v>
      </c>
    </row>
    <row r="583" spans="1:4">
      <c r="A583">
        <f t="shared" ref="A583:A646" si="10">C582</f>
        <v>559</v>
      </c>
      <c r="B583" t="str">
        <f>VLOOKUP(A583,SOURCE!B:P,12,0)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
)</f>
        <v>#define ITM_B                          559</v>
      </c>
    </row>
    <row r="584" spans="1:4">
      <c r="A584">
        <f t="shared" si="10"/>
        <v>560</v>
      </c>
      <c r="B584" t="str">
        <f>VLOOKUP(A584,SOURCE!B:P,12,0)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
)</f>
        <v>#define ITM_C                          560</v>
      </c>
    </row>
    <row r="585" spans="1:4">
      <c r="A585">
        <f t="shared" si="10"/>
        <v>561</v>
      </c>
      <c r="B585" t="str">
        <f>VLOOKUP(A585,SOURCE!B:P,12,0)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
)</f>
        <v>#define ITM_D                          561</v>
      </c>
    </row>
    <row r="586" spans="1:4">
      <c r="A586">
        <f t="shared" si="10"/>
        <v>562</v>
      </c>
      <c r="B586" t="str">
        <f>VLOOKUP(A586,SOURCE!B:P,12,0)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
)</f>
        <v>#define ITM_E                          562</v>
      </c>
    </row>
    <row r="587" spans="1:4">
      <c r="A587">
        <f t="shared" si="10"/>
        <v>563</v>
      </c>
      <c r="B587" t="str">
        <f>VLOOKUP(A587,SOURCE!B:P,12,0)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
)</f>
        <v>#define ITM_F                          563</v>
      </c>
    </row>
    <row r="588" spans="1:4">
      <c r="A588">
        <f t="shared" si="10"/>
        <v>564</v>
      </c>
      <c r="B588" t="str">
        <f>VLOOKUP(A588,SOURCE!B:P,12,0)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
)</f>
        <v>#define ITM_G                          564</v>
      </c>
    </row>
    <row r="589" spans="1:4">
      <c r="A589">
        <f t="shared" si="10"/>
        <v>565</v>
      </c>
      <c r="B589" t="str">
        <f>VLOOKUP(A589,SOURCE!B:P,12,0)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
)</f>
        <v>#define ITM_H                          565</v>
      </c>
    </row>
    <row r="590" spans="1:4">
      <c r="A590">
        <f t="shared" si="10"/>
        <v>566</v>
      </c>
      <c r="B590" t="str">
        <f>VLOOKUP(A590,SOURCE!B:P,12,0)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
)</f>
        <v>#define ITM_I                          566</v>
      </c>
    </row>
    <row r="591" spans="1:4">
      <c r="A591">
        <f t="shared" si="10"/>
        <v>567</v>
      </c>
      <c r="B591" t="str">
        <f>VLOOKUP(A591,SOURCE!B:P,12,0)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
)</f>
        <v>#define ITM_J                          567</v>
      </c>
    </row>
    <row r="592" spans="1:4">
      <c r="A592">
        <f t="shared" si="10"/>
        <v>568</v>
      </c>
      <c r="B592" t="str">
        <f>VLOOKUP(A592,SOURCE!B:P,12,0)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
)</f>
        <v>#define ITM_K                          568</v>
      </c>
    </row>
    <row r="593" spans="1:4">
      <c r="A593">
        <f t="shared" si="10"/>
        <v>569</v>
      </c>
      <c r="B593" t="str">
        <f>VLOOKUP(A593,SOURCE!B:P,12,0)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
)</f>
        <v>#define ITM_L                          569</v>
      </c>
    </row>
    <row r="594" spans="1:4">
      <c r="A594">
        <f t="shared" si="10"/>
        <v>570</v>
      </c>
      <c r="B594" t="str">
        <f>VLOOKUP(A594,SOURCE!B:P,12,0)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
)</f>
        <v>#define ITM_M                          570</v>
      </c>
    </row>
    <row r="595" spans="1:4">
      <c r="A595">
        <f t="shared" si="10"/>
        <v>571</v>
      </c>
      <c r="B595" t="str">
        <f>VLOOKUP(A595,SOURCE!B:P,12,0)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
)</f>
        <v>#define ITM_N                          571</v>
      </c>
    </row>
    <row r="596" spans="1:4">
      <c r="A596">
        <f t="shared" si="10"/>
        <v>572</v>
      </c>
      <c r="B596" t="str">
        <f>VLOOKUP(A596,SOURCE!B:P,12,0)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
)</f>
        <v>#define ITM_O                          572</v>
      </c>
    </row>
    <row r="597" spans="1:4">
      <c r="A597">
        <f t="shared" si="10"/>
        <v>573</v>
      </c>
      <c r="B597" t="str">
        <f>VLOOKUP(A597,SOURCE!B:P,12,0)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
)</f>
        <v>#define ITM_P                          573</v>
      </c>
    </row>
    <row r="598" spans="1:4">
      <c r="A598">
        <f t="shared" si="10"/>
        <v>574</v>
      </c>
      <c r="B598" t="str">
        <f>VLOOKUP(A598,SOURCE!B:P,12,0)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
)</f>
        <v>#define ITM_Q                          574</v>
      </c>
    </row>
    <row r="599" spans="1:4">
      <c r="A599">
        <f t="shared" si="10"/>
        <v>575</v>
      </c>
      <c r="B599" t="str">
        <f>VLOOKUP(A599,SOURCE!B:P,12,0)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
)</f>
        <v>#define ITM_R                          575</v>
      </c>
    </row>
    <row r="600" spans="1:4">
      <c r="A600">
        <f t="shared" si="10"/>
        <v>576</v>
      </c>
      <c r="B600" t="str">
        <f>VLOOKUP(A600,SOURCE!B:P,12,0)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
)</f>
        <v>#define ITM_S                          576</v>
      </c>
    </row>
    <row r="601" spans="1:4">
      <c r="A601">
        <f t="shared" si="10"/>
        <v>577</v>
      </c>
      <c r="B601" t="str">
        <f>VLOOKUP(A601,SOURCE!B:P,12,0)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
)</f>
        <v>#define ITM_T                          577</v>
      </c>
    </row>
    <row r="602" spans="1:4">
      <c r="A602">
        <f t="shared" si="10"/>
        <v>578</v>
      </c>
      <c r="B602" t="str">
        <f>VLOOKUP(A602,SOURCE!B:P,12,0)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
)</f>
        <v>#define ITM_U                          578</v>
      </c>
    </row>
    <row r="603" spans="1:4">
      <c r="A603">
        <f t="shared" si="10"/>
        <v>579</v>
      </c>
      <c r="B603" t="str">
        <f>VLOOKUP(A603,SOURCE!B:P,12,0)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
)</f>
        <v>#define ITM_V                          579</v>
      </c>
    </row>
    <row r="604" spans="1:4">
      <c r="A604">
        <f t="shared" si="10"/>
        <v>580</v>
      </c>
      <c r="B604" t="str">
        <f>VLOOKUP(A604,SOURCE!B:P,12,0)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
)</f>
        <v>#define ITM_W                          580</v>
      </c>
    </row>
    <row r="605" spans="1:4">
      <c r="A605">
        <f t="shared" si="10"/>
        <v>581</v>
      </c>
      <c r="B605" t="str">
        <f>VLOOKUP(A605,SOURCE!B:P,12,0)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
)</f>
        <v>#define ITM_X                          581</v>
      </c>
    </row>
    <row r="606" spans="1:4">
      <c r="A606">
        <f t="shared" si="10"/>
        <v>582</v>
      </c>
      <c r="B606" t="str">
        <f>VLOOKUP(A606,SOURCE!B:P,12,0)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
)</f>
        <v>#define ITM_Y                          582</v>
      </c>
    </row>
    <row r="607" spans="1:4">
      <c r="A607">
        <f t="shared" si="10"/>
        <v>583</v>
      </c>
      <c r="B607" t="str">
        <f>VLOOKUP(A607,SOURCE!B:P,12,0)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
)</f>
        <v>#define ITM_Z                          583</v>
      </c>
    </row>
    <row r="608" spans="1:4">
      <c r="A608">
        <f t="shared" si="10"/>
        <v>584</v>
      </c>
      <c r="B608" t="str">
        <f>VLOOKUP(A608,SOURCE!B:P,12,0)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
)</f>
        <v>#define ITM_a                          584</v>
      </c>
    </row>
    <row r="609" spans="1:4">
      <c r="A609">
        <f t="shared" si="10"/>
        <v>585</v>
      </c>
      <c r="B609" t="str">
        <f>VLOOKUP(A609,SOURCE!B:P,12,0)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
)</f>
        <v>#define ITM_b                          585</v>
      </c>
    </row>
    <row r="610" spans="1:4">
      <c r="A610">
        <f t="shared" si="10"/>
        <v>586</v>
      </c>
      <c r="B610" t="str">
        <f>VLOOKUP(A610,SOURCE!B:P,12,0)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
)</f>
        <v>#define ITM_c                          586</v>
      </c>
    </row>
    <row r="611" spans="1:4">
      <c r="A611">
        <f t="shared" si="10"/>
        <v>587</v>
      </c>
      <c r="B611" t="str">
        <f>VLOOKUP(A611,SOURCE!B:P,12,0)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
)</f>
        <v>#define ITM_d                          587</v>
      </c>
    </row>
    <row r="612" spans="1:4">
      <c r="A612">
        <f t="shared" si="10"/>
        <v>588</v>
      </c>
      <c r="B612" t="str">
        <f>VLOOKUP(A612,SOURCE!B:P,12,0)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
)</f>
        <v>#define ITM_e                          588</v>
      </c>
    </row>
    <row r="613" spans="1:4">
      <c r="A613">
        <f t="shared" si="10"/>
        <v>589</v>
      </c>
      <c r="B613" t="str">
        <f>VLOOKUP(A613,SOURCE!B:P,12,0)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
)</f>
        <v>#define ITM_f                          589</v>
      </c>
    </row>
    <row r="614" spans="1:4">
      <c r="A614">
        <f t="shared" si="10"/>
        <v>590</v>
      </c>
      <c r="B614" t="str">
        <f>VLOOKUP(A614,SOURCE!B:P,12,0)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
)</f>
        <v>#define ITM_g                          590</v>
      </c>
    </row>
    <row r="615" spans="1:4">
      <c r="A615">
        <f t="shared" si="10"/>
        <v>591</v>
      </c>
      <c r="B615" t="str">
        <f>VLOOKUP(A615,SOURCE!B:P,12,0)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
)</f>
        <v>#define ITM_h                          591</v>
      </c>
    </row>
    <row r="616" spans="1:4">
      <c r="A616">
        <f t="shared" si="10"/>
        <v>592</v>
      </c>
      <c r="B616" t="str">
        <f>VLOOKUP(A616,SOURCE!B:P,12,0)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
)</f>
        <v>#define ITM_i                          592</v>
      </c>
    </row>
    <row r="617" spans="1:4">
      <c r="A617">
        <f t="shared" si="10"/>
        <v>593</v>
      </c>
      <c r="B617" t="str">
        <f>VLOOKUP(A617,SOURCE!B:P,12,0)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
)</f>
        <v>#define ITM_j                          593</v>
      </c>
    </row>
    <row r="618" spans="1:4">
      <c r="A618">
        <f t="shared" si="10"/>
        <v>594</v>
      </c>
      <c r="B618" t="str">
        <f>VLOOKUP(A618,SOURCE!B:P,12,0)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
)</f>
        <v>#define ITM_k                          594</v>
      </c>
    </row>
    <row r="619" spans="1:4">
      <c r="A619">
        <f t="shared" si="10"/>
        <v>595</v>
      </c>
      <c r="B619" t="str">
        <f>VLOOKUP(A619,SOURCE!B:P,12,0)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
)</f>
        <v>#define ITM_l                          595</v>
      </c>
    </row>
    <row r="620" spans="1:4">
      <c r="A620">
        <f t="shared" si="10"/>
        <v>596</v>
      </c>
      <c r="B620" t="str">
        <f>VLOOKUP(A620,SOURCE!B:P,12,0)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
)</f>
        <v>#define ITM_m                          596</v>
      </c>
    </row>
    <row r="621" spans="1:4">
      <c r="A621">
        <f t="shared" si="10"/>
        <v>597</v>
      </c>
      <c r="B621" t="str">
        <f>VLOOKUP(A621,SOURCE!B:P,12,0)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
)</f>
        <v>#define ITM_n                          597</v>
      </c>
    </row>
    <row r="622" spans="1:4">
      <c r="A622">
        <f t="shared" si="10"/>
        <v>598</v>
      </c>
      <c r="B622" t="str">
        <f>VLOOKUP(A622,SOURCE!B:P,12,0)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
)</f>
        <v>#define ITM_o                          598</v>
      </c>
    </row>
    <row r="623" spans="1:4">
      <c r="A623">
        <f t="shared" si="10"/>
        <v>599</v>
      </c>
      <c r="B623" t="str">
        <f>VLOOKUP(A623,SOURCE!B:P,12,0)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
)</f>
        <v>#define ITM_p                          599</v>
      </c>
    </row>
    <row r="624" spans="1:4">
      <c r="A624">
        <f t="shared" si="10"/>
        <v>600</v>
      </c>
      <c r="B624" t="str">
        <f>VLOOKUP(A624,SOURCE!B:P,12,0)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
)</f>
        <v>#define ITM_q                          600</v>
      </c>
    </row>
    <row r="625" spans="1:4">
      <c r="A625">
        <f t="shared" si="10"/>
        <v>601</v>
      </c>
      <c r="B625" t="str">
        <f>VLOOKUP(A625,SOURCE!B:P,12,0)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
)</f>
        <v>#define ITM_r                          601</v>
      </c>
    </row>
    <row r="626" spans="1:4">
      <c r="A626">
        <f t="shared" si="10"/>
        <v>602</v>
      </c>
      <c r="B626" t="str">
        <f>VLOOKUP(A626,SOURCE!B:P,12,0)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
)</f>
        <v>#define ITM_s                          602</v>
      </c>
    </row>
    <row r="627" spans="1:4">
      <c r="A627">
        <f t="shared" si="10"/>
        <v>603</v>
      </c>
      <c r="B627" t="str">
        <f>VLOOKUP(A627,SOURCE!B:P,12,0)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
)</f>
        <v>#define ITM_t                          603</v>
      </c>
    </row>
    <row r="628" spans="1:4">
      <c r="A628">
        <f t="shared" si="10"/>
        <v>604</v>
      </c>
      <c r="B628" t="str">
        <f>VLOOKUP(A628,SOURCE!B:P,12,0)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
)</f>
        <v>#define ITM_u                          604</v>
      </c>
    </row>
    <row r="629" spans="1:4">
      <c r="A629">
        <f t="shared" si="10"/>
        <v>605</v>
      </c>
      <c r="B629" t="str">
        <f>VLOOKUP(A629,SOURCE!B:P,12,0)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
)</f>
        <v>#define ITM_v                          605</v>
      </c>
    </row>
    <row r="630" spans="1:4">
      <c r="A630">
        <f t="shared" si="10"/>
        <v>606</v>
      </c>
      <c r="B630" t="str">
        <f>VLOOKUP(A630,SOURCE!B:P,12,0)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
)</f>
        <v>#define ITM_w                          606</v>
      </c>
    </row>
    <row r="631" spans="1:4">
      <c r="A631">
        <f t="shared" si="10"/>
        <v>607</v>
      </c>
      <c r="B631" t="str">
        <f>VLOOKUP(A631,SOURCE!B:P,12,0)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
)</f>
        <v>#define ITM_x                          607</v>
      </c>
    </row>
    <row r="632" spans="1:4">
      <c r="A632">
        <f t="shared" si="10"/>
        <v>608</v>
      </c>
      <c r="B632" t="str">
        <f>VLOOKUP(A632,SOURCE!B:P,12,0)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
)</f>
        <v>#define ITM_y                          608</v>
      </c>
    </row>
    <row r="633" spans="1:4">
      <c r="A633">
        <f t="shared" si="10"/>
        <v>609</v>
      </c>
      <c r="B633" t="str">
        <f>VLOOKUP(A633,SOURCE!B:P,12,0)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
)</f>
        <v>#define ITM_z                          609</v>
      </c>
    </row>
    <row r="634" spans="1:4">
      <c r="A634">
        <f t="shared" si="10"/>
        <v>610</v>
      </c>
      <c r="B634" t="str">
        <f>VLOOKUP(A634,SOURCE!B:P,12,0)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
)</f>
        <v>#define ITM_ALPHA                      610</v>
      </c>
    </row>
    <row r="635" spans="1:4">
      <c r="A635">
        <f t="shared" si="10"/>
        <v>611</v>
      </c>
      <c r="B635" t="str">
        <f>VLOOKUP(A635,SOURCE!B:P,12,0)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
)</f>
        <v>#define ITM_0611                       611</v>
      </c>
    </row>
    <row r="636" spans="1:4">
      <c r="A636">
        <f t="shared" si="10"/>
        <v>612</v>
      </c>
      <c r="B636" t="str">
        <f>VLOOKUP(A636,SOURCE!B:P,12,0)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
)</f>
        <v>#define ITM_BETA                       612</v>
      </c>
    </row>
    <row r="637" spans="1:4">
      <c r="A637">
        <f t="shared" si="10"/>
        <v>613</v>
      </c>
      <c r="B637" t="str">
        <f>VLOOKUP(A637,SOURCE!B:P,12,0)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
)</f>
        <v>#define ITM_GAMMA                      613</v>
      </c>
    </row>
    <row r="638" spans="1:4">
      <c r="A638">
        <f t="shared" si="10"/>
        <v>614</v>
      </c>
      <c r="B638" t="str">
        <f>VLOOKUP(A638,SOURCE!B:P,12,0)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
)</f>
        <v>#define ITM_DELTA                      614</v>
      </c>
    </row>
    <row r="639" spans="1:4">
      <c r="A639">
        <f t="shared" si="10"/>
        <v>615</v>
      </c>
      <c r="B639" t="str">
        <f>VLOOKUP(A639,SOURCE!B:P,12,0)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
)</f>
        <v>#define ITM_EPSILON                    615</v>
      </c>
    </row>
    <row r="640" spans="1:4">
      <c r="A640">
        <f t="shared" si="10"/>
        <v>616</v>
      </c>
      <c r="B640" t="str">
        <f>VLOOKUP(A640,SOURCE!B:P,12,0)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
)</f>
        <v>#define ITM_0616                       616</v>
      </c>
    </row>
    <row r="641" spans="1:4">
      <c r="A641">
        <f t="shared" si="10"/>
        <v>617</v>
      </c>
      <c r="B641" t="str">
        <f>VLOOKUP(A641,SOURCE!B:P,12,0)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
)</f>
        <v>#define ITM_ZETA                       617</v>
      </c>
    </row>
    <row r="642" spans="1:4">
      <c r="A642">
        <f t="shared" si="10"/>
        <v>618</v>
      </c>
      <c r="B642" t="str">
        <f>VLOOKUP(A642,SOURCE!B:P,12,0)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
)</f>
        <v>#define ITM_ETA                        618</v>
      </c>
    </row>
    <row r="643" spans="1:4">
      <c r="A643">
        <f t="shared" si="10"/>
        <v>619</v>
      </c>
      <c r="B643" t="str">
        <f>VLOOKUP(A643,SOURCE!B:P,12,0)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
)</f>
        <v>#define ITM_0619                       619</v>
      </c>
    </row>
    <row r="644" spans="1:4">
      <c r="A644">
        <f t="shared" si="10"/>
        <v>620</v>
      </c>
      <c r="B644" t="str">
        <f>VLOOKUP(A644,SOURCE!B:P,12,0)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
)</f>
        <v>#define ITM_THETA                      620</v>
      </c>
    </row>
    <row r="645" spans="1:4">
      <c r="A645">
        <f t="shared" si="10"/>
        <v>621</v>
      </c>
      <c r="B645" t="str">
        <f>VLOOKUP(A645,SOURCE!B:P,12,0)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
)</f>
        <v>#define ITM_IOTA                       621</v>
      </c>
    </row>
    <row r="646" spans="1:4">
      <c r="A646">
        <f t="shared" si="10"/>
        <v>622</v>
      </c>
      <c r="B646" t="str">
        <f>VLOOKUP(A646,SOURCE!B:P,12,0)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
)</f>
        <v>#define ITM_0622                       622</v>
      </c>
    </row>
    <row r="647" spans="1:4">
      <c r="A647">
        <f t="shared" ref="A647:A710" si="11">C646</f>
        <v>623</v>
      </c>
      <c r="B647" t="str">
        <f>VLOOKUP(A647,SOURCE!B:P,12,0)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
)</f>
        <v>#define ITM_0623                       623</v>
      </c>
    </row>
    <row r="648" spans="1:4">
      <c r="A648">
        <f t="shared" si="11"/>
        <v>624</v>
      </c>
      <c r="B648" t="str">
        <f>VLOOKUP(A648,SOURCE!B:P,12,0)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
)</f>
        <v>#define ITM_IOTA_DIALYTIKA             624</v>
      </c>
    </row>
    <row r="649" spans="1:4">
      <c r="A649">
        <f t="shared" si="11"/>
        <v>625</v>
      </c>
      <c r="B649" t="str">
        <f>VLOOKUP(A649,SOURCE!B:P,12,0)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
)</f>
        <v>#define ITM_KAPPA                      625</v>
      </c>
    </row>
    <row r="650" spans="1:4">
      <c r="A650">
        <f t="shared" si="11"/>
        <v>626</v>
      </c>
      <c r="B650" t="str">
        <f>VLOOKUP(A650,SOURCE!B:P,12,0)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
)</f>
        <v>#define ITM_LAMBDA                     626</v>
      </c>
    </row>
    <row r="651" spans="1:4">
      <c r="A651">
        <f t="shared" si="11"/>
        <v>627</v>
      </c>
      <c r="B651" t="str">
        <f>VLOOKUP(A651,SOURCE!B:P,12,0)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
)</f>
        <v>#define ITM_MU                         627</v>
      </c>
    </row>
    <row r="652" spans="1:4">
      <c r="A652">
        <f t="shared" si="11"/>
        <v>628</v>
      </c>
      <c r="B652" t="str">
        <f>VLOOKUP(A652,SOURCE!B:P,12,0)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
)</f>
        <v>#define ITM_NU                         628</v>
      </c>
    </row>
    <row r="653" spans="1:4">
      <c r="A653">
        <f t="shared" si="11"/>
        <v>629</v>
      </c>
      <c r="B653" t="str">
        <f>VLOOKUP(A653,SOURCE!B:P,12,0)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
)</f>
        <v>#define ITM_XI                         629</v>
      </c>
    </row>
    <row r="654" spans="1:4">
      <c r="A654">
        <f t="shared" si="11"/>
        <v>630</v>
      </c>
      <c r="B654" t="str">
        <f>VLOOKUP(A654,SOURCE!B:P,12,0)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
)</f>
        <v>#define ITM_OMICRON                    630</v>
      </c>
    </row>
    <row r="655" spans="1:4">
      <c r="A655">
        <f t="shared" si="11"/>
        <v>631</v>
      </c>
      <c r="B655" t="str">
        <f>VLOOKUP(A655,SOURCE!B:P,12,0)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
)</f>
        <v>#define ITM_0631                       631</v>
      </c>
    </row>
    <row r="656" spans="1:4">
      <c r="A656">
        <f t="shared" si="11"/>
        <v>632</v>
      </c>
      <c r="B656" t="str">
        <f>VLOOKUP(A656,SOURCE!B:P,12,0)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
)</f>
        <v>#define ITM_PI                         632</v>
      </c>
    </row>
    <row r="657" spans="1:4">
      <c r="A657">
        <f t="shared" si="11"/>
        <v>633</v>
      </c>
      <c r="B657" t="str">
        <f>VLOOKUP(A657,SOURCE!B:P,12,0)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
)</f>
        <v>#define ITM_RHO                        633</v>
      </c>
    </row>
    <row r="658" spans="1:4">
      <c r="A658">
        <f t="shared" si="11"/>
        <v>634</v>
      </c>
      <c r="B658" t="str">
        <f>VLOOKUP(A658,SOURCE!B:P,12,0)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
)</f>
        <v>#define ITM_SIGMA                      634</v>
      </c>
    </row>
    <row r="659" spans="1:4">
      <c r="A659">
        <f t="shared" si="11"/>
        <v>635</v>
      </c>
      <c r="B659" t="str">
        <f>VLOOKUP(A659,SOURCE!B:P,12,0)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
)</f>
        <v>#define ITM_0635                       635</v>
      </c>
    </row>
    <row r="660" spans="1:4">
      <c r="A660">
        <f t="shared" si="11"/>
        <v>636</v>
      </c>
      <c r="B660" t="str">
        <f>VLOOKUP(A660,SOURCE!B:P,12,0)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
)</f>
        <v>#define ITM_TAU                        636</v>
      </c>
    </row>
    <row r="661" spans="1:4">
      <c r="A661">
        <f t="shared" si="11"/>
        <v>637</v>
      </c>
      <c r="B661" t="str">
        <f>VLOOKUP(A661,SOURCE!B:P,12,0)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
)</f>
        <v>#define ITM_UPSILON                    637</v>
      </c>
    </row>
    <row r="662" spans="1:4">
      <c r="A662">
        <f t="shared" si="11"/>
        <v>638</v>
      </c>
      <c r="B662" t="str">
        <f>VLOOKUP(A662,SOURCE!B:P,12,0)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
)</f>
        <v>#define ITM_0638                       638</v>
      </c>
    </row>
    <row r="663" spans="1:4">
      <c r="A663">
        <f t="shared" si="11"/>
        <v>639</v>
      </c>
      <c r="B663" t="str">
        <f>VLOOKUP(A663,SOURCE!B:P,12,0)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
)</f>
        <v>#define ITM_UPSILON_DIALYTIKA          639</v>
      </c>
    </row>
    <row r="664" spans="1:4">
      <c r="A664">
        <f t="shared" si="11"/>
        <v>640</v>
      </c>
      <c r="B664" t="str">
        <f>VLOOKUP(A664,SOURCE!B:P,12,0)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
)</f>
        <v>#define ITM_0640                       640</v>
      </c>
    </row>
    <row r="665" spans="1:4">
      <c r="A665">
        <f t="shared" si="11"/>
        <v>641</v>
      </c>
      <c r="B665" t="str">
        <f>VLOOKUP(A665,SOURCE!B:P,12,0)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
)</f>
        <v>#define ITM_PHI                        641</v>
      </c>
    </row>
    <row r="666" spans="1:4">
      <c r="A666">
        <f t="shared" si="11"/>
        <v>642</v>
      </c>
      <c r="B666" t="str">
        <f>VLOOKUP(A666,SOURCE!B:P,12,0)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
)</f>
        <v>#define ITM_CHI                        642</v>
      </c>
    </row>
    <row r="667" spans="1:4">
      <c r="A667">
        <f t="shared" si="11"/>
        <v>643</v>
      </c>
      <c r="B667" t="str">
        <f>VLOOKUP(A667,SOURCE!B:P,12,0)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
)</f>
        <v>#define ITM_PSI                        643</v>
      </c>
    </row>
    <row r="668" spans="1:4">
      <c r="A668">
        <f t="shared" si="11"/>
        <v>644</v>
      </c>
      <c r="B668" t="str">
        <f>VLOOKUP(A668,SOURCE!B:P,12,0)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
)</f>
        <v>#define ITM_OMEGA                      644</v>
      </c>
    </row>
    <row r="669" spans="1:4">
      <c r="A669">
        <f t="shared" si="11"/>
        <v>645</v>
      </c>
      <c r="B669" t="str">
        <f>VLOOKUP(A669,SOURCE!B:P,12,0)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
)</f>
        <v>#define ITM_0645                       645</v>
      </c>
    </row>
    <row r="670" spans="1:4">
      <c r="A670">
        <f t="shared" si="11"/>
        <v>646</v>
      </c>
      <c r="B670" t="str">
        <f>VLOOKUP(A670,SOURCE!B:P,12,0)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
)</f>
        <v>#define ITM_alpha                      646</v>
      </c>
    </row>
    <row r="671" spans="1:4">
      <c r="A671">
        <f t="shared" si="11"/>
        <v>647</v>
      </c>
      <c r="B671" t="str">
        <f>VLOOKUP(A671,SOURCE!B:P,12,0)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
)</f>
        <v>#define ITM_alpha_TONOS                647</v>
      </c>
    </row>
    <row r="672" spans="1:4">
      <c r="A672">
        <f t="shared" si="11"/>
        <v>648</v>
      </c>
      <c r="B672" t="str">
        <f>VLOOKUP(A672,SOURCE!B:P,12,0)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
)</f>
        <v>#define ITM_beta                       648</v>
      </c>
    </row>
    <row r="673" spans="1:4">
      <c r="A673">
        <f t="shared" si="11"/>
        <v>649</v>
      </c>
      <c r="B673" t="str">
        <f>VLOOKUP(A673,SOURCE!B:P,12,0)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
)</f>
        <v>#define ITM_gamma                      649</v>
      </c>
    </row>
    <row r="674" spans="1:4">
      <c r="A674">
        <f t="shared" si="11"/>
        <v>650</v>
      </c>
      <c r="B674" t="str">
        <f>VLOOKUP(A674,SOURCE!B:P,12,0)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
)</f>
        <v>#define ITM_delta                      650</v>
      </c>
    </row>
    <row r="675" spans="1:4">
      <c r="A675">
        <f t="shared" si="11"/>
        <v>651</v>
      </c>
      <c r="B675" t="str">
        <f>VLOOKUP(A675,SOURCE!B:P,12,0)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
)</f>
        <v>#define ITM_epsilon                    651</v>
      </c>
    </row>
    <row r="676" spans="1:4">
      <c r="A676">
        <f t="shared" si="11"/>
        <v>652</v>
      </c>
      <c r="B676" t="str">
        <f>VLOOKUP(A676,SOURCE!B:P,12,0)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
)</f>
        <v>#define ITM_epsilon_TONOS              652</v>
      </c>
    </row>
    <row r="677" spans="1:4">
      <c r="A677">
        <f t="shared" si="11"/>
        <v>653</v>
      </c>
      <c r="B677" t="str">
        <f>VLOOKUP(A677,SOURCE!B:P,12,0)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
)</f>
        <v>#define ITM_zeta                       653</v>
      </c>
    </row>
    <row r="678" spans="1:4">
      <c r="A678">
        <f t="shared" si="11"/>
        <v>654</v>
      </c>
      <c r="B678" t="str">
        <f>VLOOKUP(A678,SOURCE!B:P,12,0)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
)</f>
        <v>#define ITM_eta                        654</v>
      </c>
    </row>
    <row r="679" spans="1:4">
      <c r="A679">
        <f t="shared" si="11"/>
        <v>655</v>
      </c>
      <c r="B679" t="str">
        <f>VLOOKUP(A679,SOURCE!B:P,12,0)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
)</f>
        <v>#define ITM_eta_TONOS                  655</v>
      </c>
    </row>
    <row r="680" spans="1:4">
      <c r="A680">
        <f t="shared" si="11"/>
        <v>656</v>
      </c>
      <c r="B680" t="str">
        <f>VLOOKUP(A680,SOURCE!B:P,12,0)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
)</f>
        <v>#define ITM_theta                      656</v>
      </c>
    </row>
    <row r="681" spans="1:4">
      <c r="A681">
        <f t="shared" si="11"/>
        <v>657</v>
      </c>
      <c r="B681" t="str">
        <f>VLOOKUP(A681,SOURCE!B:P,12,0)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
)</f>
        <v>#define ITM_iota                       657</v>
      </c>
    </row>
    <row r="682" spans="1:4">
      <c r="A682">
        <f t="shared" si="11"/>
        <v>658</v>
      </c>
      <c r="B682" t="str">
        <f>VLOOKUP(A682,SOURCE!B:P,12,0)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
)</f>
        <v>#define ITM_iotaTON                    658</v>
      </c>
    </row>
    <row r="683" spans="1:4">
      <c r="A683">
        <f t="shared" si="11"/>
        <v>659</v>
      </c>
      <c r="B683" t="str">
        <f>VLOOKUP(A683,SOURCE!B:P,12,0)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
)</f>
        <v>#define ITM_iota_DIALYTIKA_TONOS       659</v>
      </c>
    </row>
    <row r="684" spans="1:4">
      <c r="A684">
        <f t="shared" si="11"/>
        <v>660</v>
      </c>
      <c r="B684" t="str">
        <f>VLOOKUP(A684,SOURCE!B:P,12,0)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
)</f>
        <v>#define ITM_iota_DIALYTIKA             660</v>
      </c>
    </row>
    <row r="685" spans="1:4">
      <c r="A685">
        <f t="shared" si="11"/>
        <v>661</v>
      </c>
      <c r="B685" t="str">
        <f>VLOOKUP(A685,SOURCE!B:P,12,0)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
)</f>
        <v>#define ITM_kappa                      661</v>
      </c>
    </row>
    <row r="686" spans="1:4">
      <c r="A686">
        <f t="shared" si="11"/>
        <v>662</v>
      </c>
      <c r="B686" t="str">
        <f>VLOOKUP(A686,SOURCE!B:P,12,0)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
)</f>
        <v>#define ITM_lambda                     662</v>
      </c>
    </row>
    <row r="687" spans="1:4">
      <c r="A687">
        <f t="shared" si="11"/>
        <v>663</v>
      </c>
      <c r="B687" t="str">
        <f>VLOOKUP(A687,SOURCE!B:P,12,0)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
)</f>
        <v>#define ITM_mu                         663</v>
      </c>
    </row>
    <row r="688" spans="1:4">
      <c r="A688">
        <f t="shared" si="11"/>
        <v>664</v>
      </c>
      <c r="B688" t="str">
        <f>VLOOKUP(A688,SOURCE!B:P,12,0)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
)</f>
        <v>#define ITM_nu                         664</v>
      </c>
    </row>
    <row r="689" spans="1:4">
      <c r="A689">
        <f t="shared" si="11"/>
        <v>665</v>
      </c>
      <c r="B689" t="str">
        <f>VLOOKUP(A689,SOURCE!B:P,12,0)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
)</f>
        <v>#define ITM_xi                         665</v>
      </c>
    </row>
    <row r="690" spans="1:4">
      <c r="A690">
        <f t="shared" si="11"/>
        <v>666</v>
      </c>
      <c r="B690" t="str">
        <f>VLOOKUP(A690,SOURCE!B:P,12,0)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
)</f>
        <v>#define ITM_omicron                    666</v>
      </c>
    </row>
    <row r="691" spans="1:4">
      <c r="A691">
        <f t="shared" si="11"/>
        <v>667</v>
      </c>
      <c r="B691" t="str">
        <f>VLOOKUP(A691,SOURCE!B:P,12,0)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
)</f>
        <v>#define ITM_omicron_TONOS              667</v>
      </c>
    </row>
    <row r="692" spans="1:4">
      <c r="A692">
        <f t="shared" si="11"/>
        <v>668</v>
      </c>
      <c r="B692" t="str">
        <f>VLOOKUP(A692,SOURCE!B:P,12,0)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
)</f>
        <v>#define ITM_pi                         668</v>
      </c>
    </row>
    <row r="693" spans="1:4">
      <c r="A693">
        <f t="shared" si="11"/>
        <v>669</v>
      </c>
      <c r="B693" t="str">
        <f>VLOOKUP(A693,SOURCE!B:P,12,0)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
)</f>
        <v>#define ITM_rho                        669</v>
      </c>
    </row>
    <row r="694" spans="1:4">
      <c r="A694">
        <f t="shared" si="11"/>
        <v>670</v>
      </c>
      <c r="B694" t="str">
        <f>VLOOKUP(A694,SOURCE!B:P,12,0)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
)</f>
        <v>#define ITM_sigma                      670</v>
      </c>
    </row>
    <row r="695" spans="1:4">
      <c r="A695">
        <f t="shared" si="11"/>
        <v>671</v>
      </c>
      <c r="B695" t="str">
        <f>VLOOKUP(A695,SOURCE!B:P,12,0)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
)</f>
        <v>#define ITM_sigma_end                  671</v>
      </c>
    </row>
    <row r="696" spans="1:4">
      <c r="A696">
        <f t="shared" si="11"/>
        <v>672</v>
      </c>
      <c r="B696" t="str">
        <f>VLOOKUP(A696,SOURCE!B:P,12,0)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
)</f>
        <v>#define ITM_tau                        672</v>
      </c>
    </row>
    <row r="697" spans="1:4">
      <c r="A697">
        <f t="shared" si="11"/>
        <v>673</v>
      </c>
      <c r="B697" t="str">
        <f>VLOOKUP(A697,SOURCE!B:P,12,0)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
)</f>
        <v>#define ITM_upsilon                    673</v>
      </c>
    </row>
    <row r="698" spans="1:4">
      <c r="A698">
        <f t="shared" si="11"/>
        <v>674</v>
      </c>
      <c r="B698" t="str">
        <f>VLOOKUP(A698,SOURCE!B:P,12,0)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
)</f>
        <v>#define ITM_upsilon_TONOS              674</v>
      </c>
    </row>
    <row r="699" spans="1:4">
      <c r="A699">
        <f t="shared" si="11"/>
        <v>675</v>
      </c>
      <c r="B699" t="str">
        <f>VLOOKUP(A699,SOURCE!B:P,12,0)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
)</f>
        <v>#define ITM_upsilon_DIALYTIKA          675</v>
      </c>
    </row>
    <row r="700" spans="1:4">
      <c r="A700">
        <f t="shared" si="11"/>
        <v>676</v>
      </c>
      <c r="B700" t="str">
        <f>VLOOKUP(A700,SOURCE!B:P,12,0)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
)</f>
        <v>#define ITM_upsilon_DIALYTIKA_TONOS    676</v>
      </c>
    </row>
    <row r="701" spans="1:4">
      <c r="A701">
        <f t="shared" si="11"/>
        <v>677</v>
      </c>
      <c r="B701" t="str">
        <f>VLOOKUP(A701,SOURCE!B:P,12,0)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
)</f>
        <v>#define ITM_phi                        677</v>
      </c>
    </row>
    <row r="702" spans="1:4">
      <c r="A702">
        <f t="shared" si="11"/>
        <v>678</v>
      </c>
      <c r="B702" t="str">
        <f>VLOOKUP(A702,SOURCE!B:P,12,0)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
)</f>
        <v>#define ITM_chi                        678</v>
      </c>
    </row>
    <row r="703" spans="1:4">
      <c r="A703">
        <f t="shared" si="11"/>
        <v>679</v>
      </c>
      <c r="B703" t="str">
        <f>VLOOKUP(A703,SOURCE!B:P,12,0)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
)</f>
        <v>#define ITM_psi                        679</v>
      </c>
    </row>
    <row r="704" spans="1:4">
      <c r="A704">
        <f t="shared" si="11"/>
        <v>680</v>
      </c>
      <c r="B704" t="str">
        <f>VLOOKUP(A704,SOURCE!B:P,12,0)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
)</f>
        <v>#define ITM_omega                      680</v>
      </c>
    </row>
    <row r="705" spans="1:4">
      <c r="A705">
        <f t="shared" si="11"/>
        <v>681</v>
      </c>
      <c r="B705" t="str">
        <f>VLOOKUP(A705,SOURCE!B:P,12,0)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
)</f>
        <v>#define ITM_omega_TONOS                681</v>
      </c>
    </row>
    <row r="706" spans="1:4">
      <c r="A706">
        <f t="shared" si="11"/>
        <v>682</v>
      </c>
      <c r="B706" t="str">
        <f>VLOOKUP(A706,SOURCE!B:P,12,0)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
)</f>
        <v>#define ITM_0682                       682</v>
      </c>
    </row>
    <row r="707" spans="1:4">
      <c r="A707">
        <f t="shared" si="11"/>
        <v>683</v>
      </c>
      <c r="B707" t="str">
        <f>VLOOKUP(A707,SOURCE!B:P,12,0)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
)</f>
        <v>#define ITM_0683                       683</v>
      </c>
    </row>
    <row r="708" spans="1:4">
      <c r="A708">
        <f t="shared" si="11"/>
        <v>684</v>
      </c>
      <c r="B708" t="str">
        <f>VLOOKUP(A708,SOURCE!B:P,12,0)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
)</f>
        <v>#define ITM_0684                       684</v>
      </c>
    </row>
    <row r="709" spans="1:4">
      <c r="A709">
        <f t="shared" si="11"/>
        <v>685</v>
      </c>
      <c r="B709" t="str">
        <f>VLOOKUP(A709,SOURCE!B:P,12,0)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
)</f>
        <v>#define ITM_0685                       685</v>
      </c>
    </row>
    <row r="710" spans="1:4">
      <c r="A710">
        <f t="shared" si="11"/>
        <v>686</v>
      </c>
      <c r="B710" t="str">
        <f>VLOOKUP(A710,SOURCE!B:P,12,0)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
)</f>
        <v>#define ITM_0686                       686</v>
      </c>
    </row>
    <row r="711" spans="1:4">
      <c r="A711">
        <f t="shared" ref="A711:A774" si="12">C710</f>
        <v>687</v>
      </c>
      <c r="B711" t="str">
        <f>VLOOKUP(A711,SOURCE!B:P,12,0)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
)</f>
        <v>#define ITM_0687                       687</v>
      </c>
    </row>
    <row r="712" spans="1:4">
      <c r="A712">
        <f t="shared" si="12"/>
        <v>688</v>
      </c>
      <c r="B712" t="str">
        <f>VLOOKUP(A712,SOURCE!B:P,12,0)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
)</f>
        <v>#define ITM_A_MACRON                   688</v>
      </c>
    </row>
    <row r="713" spans="1:4">
      <c r="A713">
        <f t="shared" si="12"/>
        <v>689</v>
      </c>
      <c r="B713" t="str">
        <f>VLOOKUP(A713,SOURCE!B:P,12,0)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
)</f>
        <v>#define ITM_A_ACUTE                    689</v>
      </c>
    </row>
    <row r="714" spans="1:4">
      <c r="A714">
        <f t="shared" si="12"/>
        <v>690</v>
      </c>
      <c r="B714" t="str">
        <f>VLOOKUP(A714,SOURCE!B:P,12,0)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
)</f>
        <v>#define ITM_A_BREVE                    690</v>
      </c>
    </row>
    <row r="715" spans="1:4">
      <c r="A715">
        <f t="shared" si="12"/>
        <v>691</v>
      </c>
      <c r="B715" t="str">
        <f>VLOOKUP(A715,SOURCE!B:P,12,0)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
)</f>
        <v>#define ITM_A_GRAVE                    691</v>
      </c>
    </row>
    <row r="716" spans="1:4">
      <c r="A716">
        <f t="shared" si="12"/>
        <v>692</v>
      </c>
      <c r="B716" t="str">
        <f>VLOOKUP(A716,SOURCE!B:P,12,0)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
)</f>
        <v>#define ITM_A_DIARESIS                 692</v>
      </c>
    </row>
    <row r="717" spans="1:4">
      <c r="A717">
        <f t="shared" si="12"/>
        <v>693</v>
      </c>
      <c r="B717" t="str">
        <f>VLOOKUP(A717,SOURCE!B:P,12,0)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
)</f>
        <v>#define ITM_A_TILDE                    693</v>
      </c>
    </row>
    <row r="718" spans="1:4">
      <c r="A718">
        <f t="shared" si="12"/>
        <v>694</v>
      </c>
      <c r="B718" t="str">
        <f>VLOOKUP(A718,SOURCE!B:P,12,0)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
)</f>
        <v>#define ITM_A_CIRC                     694</v>
      </c>
    </row>
    <row r="719" spans="1:4">
      <c r="A719">
        <f t="shared" si="12"/>
        <v>695</v>
      </c>
      <c r="B719" t="str">
        <f>VLOOKUP(A719,SOURCE!B:P,12,0)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
)</f>
        <v>#define ITM_A_RING                     695</v>
      </c>
    </row>
    <row r="720" spans="1:4">
      <c r="A720">
        <f t="shared" si="12"/>
        <v>696</v>
      </c>
      <c r="B720" t="str">
        <f>VLOOKUP(A720,SOURCE!B:P,12,0)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
)</f>
        <v>#define ITM_AE                         696</v>
      </c>
    </row>
    <row r="721" spans="1:4">
      <c r="A721">
        <f t="shared" si="12"/>
        <v>697</v>
      </c>
      <c r="B721" t="str">
        <f>VLOOKUP(A721,SOURCE!B:P,12,0)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
)</f>
        <v>#define ITM_A_OGONEK                   697</v>
      </c>
    </row>
    <row r="722" spans="1:4">
      <c r="A722">
        <f t="shared" si="12"/>
        <v>698</v>
      </c>
      <c r="B722" t="str">
        <f>VLOOKUP(A722,SOURCE!B:P,12,0)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
)</f>
        <v>#define ITM_C_ACUTE                    698</v>
      </c>
    </row>
    <row r="723" spans="1:4">
      <c r="A723">
        <f t="shared" si="12"/>
        <v>699</v>
      </c>
      <c r="B723" t="str">
        <f>VLOOKUP(A723,SOURCE!B:P,12,0)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
)</f>
        <v>#define ITM_C_CARON                    699</v>
      </c>
    </row>
    <row r="724" spans="1:4">
      <c r="A724">
        <f t="shared" si="12"/>
        <v>700</v>
      </c>
      <c r="B724" t="str">
        <f>VLOOKUP(A724,SOURCE!B:P,12,0)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
)</f>
        <v>#define ITM_C_CEDILLA                  700</v>
      </c>
    </row>
    <row r="725" spans="1:4">
      <c r="A725">
        <f t="shared" si="12"/>
        <v>701</v>
      </c>
      <c r="B725" t="str">
        <f>VLOOKUP(A725,SOURCE!B:P,12,0)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
)</f>
        <v>#define ITM_D_STROKE                   701</v>
      </c>
    </row>
    <row r="726" spans="1:4">
      <c r="A726">
        <f t="shared" si="12"/>
        <v>702</v>
      </c>
      <c r="B726" t="str">
        <f>VLOOKUP(A726,SOURCE!B:P,12,0)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
)</f>
        <v>#define ITM_D_CARON                    702</v>
      </c>
    </row>
    <row r="727" spans="1:4">
      <c r="A727">
        <f t="shared" si="12"/>
        <v>703</v>
      </c>
      <c r="B727" t="str">
        <f>VLOOKUP(A727,SOURCE!B:P,12,0)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
)</f>
        <v>#define ITM_E_MACRON                   703</v>
      </c>
    </row>
    <row r="728" spans="1:4">
      <c r="A728">
        <f t="shared" si="12"/>
        <v>704</v>
      </c>
      <c r="B728" t="str">
        <f>VLOOKUP(A728,SOURCE!B:P,12,0)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
)</f>
        <v>#define ITM_E_ACUTE                    704</v>
      </c>
    </row>
    <row r="729" spans="1:4">
      <c r="A729">
        <f t="shared" si="12"/>
        <v>705</v>
      </c>
      <c r="B729" t="str">
        <f>VLOOKUP(A729,SOURCE!B:P,12,0)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
)</f>
        <v>#define ITM_E_BREVE                    705</v>
      </c>
    </row>
    <row r="730" spans="1:4">
      <c r="A730">
        <f t="shared" si="12"/>
        <v>706</v>
      </c>
      <c r="B730" t="str">
        <f>VLOOKUP(A730,SOURCE!B:P,12,0)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
)</f>
        <v>#define ITM_E_GRAVE                    706</v>
      </c>
    </row>
    <row r="731" spans="1:4">
      <c r="A731">
        <f t="shared" si="12"/>
        <v>707</v>
      </c>
      <c r="B731" t="str">
        <f>VLOOKUP(A731,SOURCE!B:P,12,0)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
)</f>
        <v>#define ITM_E_DIARESIS                 707</v>
      </c>
    </row>
    <row r="732" spans="1:4">
      <c r="A732">
        <f t="shared" si="12"/>
        <v>708</v>
      </c>
      <c r="B732" t="str">
        <f>VLOOKUP(A732,SOURCE!B:P,12,0)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
)</f>
        <v>#define ITM_E_CIRC                     708</v>
      </c>
    </row>
    <row r="733" spans="1:4">
      <c r="A733">
        <f t="shared" si="12"/>
        <v>709</v>
      </c>
      <c r="B733" t="str">
        <f>VLOOKUP(A733,SOURCE!B:P,12,0)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
)</f>
        <v>#define ITM_E_OGONEK                   709</v>
      </c>
    </row>
    <row r="734" spans="1:4">
      <c r="A734">
        <f t="shared" si="12"/>
        <v>710</v>
      </c>
      <c r="B734" t="str">
        <f>VLOOKUP(A734,SOURCE!B:P,12,0)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
)</f>
        <v>#define ITM_G_BREVE                    710</v>
      </c>
    </row>
    <row r="735" spans="1:4">
      <c r="A735">
        <f t="shared" si="12"/>
        <v>711</v>
      </c>
      <c r="B735" t="str">
        <f>VLOOKUP(A735,SOURCE!B:P,12,0)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
)</f>
        <v>#define ITM_0711                       711</v>
      </c>
    </row>
    <row r="736" spans="1:4">
      <c r="A736">
        <f t="shared" si="12"/>
        <v>712</v>
      </c>
      <c r="B736" t="str">
        <f>VLOOKUP(A736,SOURCE!B:P,12,0)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
)</f>
        <v>#define ITM_I_MACRON                   712</v>
      </c>
    </row>
    <row r="737" spans="1:4">
      <c r="A737">
        <f t="shared" si="12"/>
        <v>713</v>
      </c>
      <c r="B737" t="str">
        <f>VLOOKUP(A737,SOURCE!B:P,12,0)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
)</f>
        <v>#define ITM_I_ACUTE                    713</v>
      </c>
    </row>
    <row r="738" spans="1:4">
      <c r="A738">
        <f t="shared" si="12"/>
        <v>714</v>
      </c>
      <c r="B738" t="str">
        <f>VLOOKUP(A738,SOURCE!B:P,12,0)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
)</f>
        <v>#define ITM_I_BREVE                    714</v>
      </c>
    </row>
    <row r="739" spans="1:4">
      <c r="A739">
        <f t="shared" si="12"/>
        <v>715</v>
      </c>
      <c r="B739" t="str">
        <f>VLOOKUP(A739,SOURCE!B:P,12,0)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
)</f>
        <v>#define ITM_I_GRAVE                    715</v>
      </c>
    </row>
    <row r="740" spans="1:4">
      <c r="A740">
        <f t="shared" si="12"/>
        <v>716</v>
      </c>
      <c r="B740" t="str">
        <f>VLOOKUP(A740,SOURCE!B:P,12,0)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
)</f>
        <v>#define ITM_I_DIARESIS                 716</v>
      </c>
    </row>
    <row r="741" spans="1:4">
      <c r="A741">
        <f t="shared" si="12"/>
        <v>717</v>
      </c>
      <c r="B741" t="str">
        <f>VLOOKUP(A741,SOURCE!B:P,12,0)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
)</f>
        <v>#define ITM_I_CIRC                     717</v>
      </c>
    </row>
    <row r="742" spans="1:4">
      <c r="A742">
        <f t="shared" si="12"/>
        <v>718</v>
      </c>
      <c r="B742" t="str">
        <f>VLOOKUP(A742,SOURCE!B:P,12,0)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
)</f>
        <v>#define ITM_I_OGONEK                   718</v>
      </c>
    </row>
    <row r="743" spans="1:4">
      <c r="A743">
        <f t="shared" si="12"/>
        <v>719</v>
      </c>
      <c r="B743" t="str">
        <f>VLOOKUP(A743,SOURCE!B:P,12,0)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
)</f>
        <v>#define ITM_I_DOT                      719</v>
      </c>
    </row>
    <row r="744" spans="1:4">
      <c r="A744">
        <f t="shared" si="12"/>
        <v>720</v>
      </c>
      <c r="B744" t="str">
        <f>VLOOKUP(A744,SOURCE!B:P,12,0)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
)</f>
        <v>#define ITM_I_DOTLESS                  720</v>
      </c>
    </row>
    <row r="745" spans="1:4">
      <c r="A745">
        <f t="shared" si="12"/>
        <v>721</v>
      </c>
      <c r="B745" t="str">
        <f>VLOOKUP(A745,SOURCE!B:P,12,0)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
)</f>
        <v>#define ITM_L_STROKE                   721</v>
      </c>
    </row>
    <row r="746" spans="1:4">
      <c r="A746">
        <f t="shared" si="12"/>
        <v>722</v>
      </c>
      <c r="B746" t="str">
        <f>VLOOKUP(A746,SOURCE!B:P,12,0)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
)</f>
        <v>#define ITM_L_ACUTE                    722</v>
      </c>
    </row>
    <row r="747" spans="1:4">
      <c r="A747">
        <f t="shared" si="12"/>
        <v>723</v>
      </c>
      <c r="B747" t="str">
        <f>VLOOKUP(A747,SOURCE!B:P,12,0)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
)</f>
        <v>#define ITM_L_APOSTROPHE               723</v>
      </c>
    </row>
    <row r="748" spans="1:4">
      <c r="A748">
        <f t="shared" si="12"/>
        <v>724</v>
      </c>
      <c r="B748" t="str">
        <f>VLOOKUP(A748,SOURCE!B:P,12,0)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
)</f>
        <v>#define ITM_N_ACUTE                    724</v>
      </c>
    </row>
    <row r="749" spans="1:4">
      <c r="A749">
        <f t="shared" si="12"/>
        <v>725</v>
      </c>
      <c r="B749" t="str">
        <f>VLOOKUP(A749,SOURCE!B:P,12,0)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
)</f>
        <v>#define ITM_N_CARON                    725</v>
      </c>
    </row>
    <row r="750" spans="1:4">
      <c r="A750">
        <f t="shared" si="12"/>
        <v>726</v>
      </c>
      <c r="B750" t="str">
        <f>VLOOKUP(A750,SOURCE!B:P,12,0)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
)</f>
        <v>#define ITM_N_TILDE                    726</v>
      </c>
    </row>
    <row r="751" spans="1:4">
      <c r="A751">
        <f t="shared" si="12"/>
        <v>727</v>
      </c>
      <c r="B751" t="str">
        <f>VLOOKUP(A751,SOURCE!B:P,12,0)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
)</f>
        <v>#define ITM_O_MACRON                   727</v>
      </c>
    </row>
    <row r="752" spans="1:4">
      <c r="A752">
        <f t="shared" si="12"/>
        <v>728</v>
      </c>
      <c r="B752" t="str">
        <f>VLOOKUP(A752,SOURCE!B:P,12,0)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
)</f>
        <v>#define ITM_O_ACUTE                    728</v>
      </c>
    </row>
    <row r="753" spans="1:4">
      <c r="A753">
        <f t="shared" si="12"/>
        <v>729</v>
      </c>
      <c r="B753" t="str">
        <f>VLOOKUP(A753,SOURCE!B:P,12,0)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
)</f>
        <v>#define ITM_O_BREVE                    729</v>
      </c>
    </row>
    <row r="754" spans="1:4">
      <c r="A754">
        <f t="shared" si="12"/>
        <v>730</v>
      </c>
      <c r="B754" t="str">
        <f>VLOOKUP(A754,SOURCE!B:P,12,0)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
)</f>
        <v>#define ITM_O_GRAVE                    730</v>
      </c>
    </row>
    <row r="755" spans="1:4">
      <c r="A755">
        <f t="shared" si="12"/>
        <v>731</v>
      </c>
      <c r="B755" t="str">
        <f>VLOOKUP(A755,SOURCE!B:P,12,0)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
)</f>
        <v>#define ITM_O_DIARESIS                 731</v>
      </c>
    </row>
    <row r="756" spans="1:4">
      <c r="A756">
        <f t="shared" si="12"/>
        <v>732</v>
      </c>
      <c r="B756" t="str">
        <f>VLOOKUP(A756,SOURCE!B:P,12,0)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
)</f>
        <v>#define ITM_O_TILDE                    732</v>
      </c>
    </row>
    <row r="757" spans="1:4">
      <c r="A757">
        <f t="shared" si="12"/>
        <v>733</v>
      </c>
      <c r="B757" t="str">
        <f>VLOOKUP(A757,SOURCE!B:P,12,0)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
)</f>
        <v>#define ITM_O_CIRC                     733</v>
      </c>
    </row>
    <row r="758" spans="1:4">
      <c r="A758">
        <f t="shared" si="12"/>
        <v>734</v>
      </c>
      <c r="B758" t="str">
        <f>VLOOKUP(A758,SOURCE!B:P,12,0)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
)</f>
        <v>#define ITM_O_STROKE                   734</v>
      </c>
    </row>
    <row r="759" spans="1:4">
      <c r="A759">
        <f t="shared" si="12"/>
        <v>735</v>
      </c>
      <c r="B759" t="str">
        <f>VLOOKUP(A759,SOURCE!B:P,12,0)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
)</f>
        <v>#define ITM_OE                         735</v>
      </c>
    </row>
    <row r="760" spans="1:4">
      <c r="A760">
        <f t="shared" si="12"/>
        <v>736</v>
      </c>
      <c r="B760" t="str">
        <f>VLOOKUP(A760,SOURCE!B:P,12,0)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
)</f>
        <v>#define ITM_0736                       736</v>
      </c>
    </row>
    <row r="761" spans="1:4">
      <c r="A761">
        <f t="shared" si="12"/>
        <v>737</v>
      </c>
      <c r="B761" t="str">
        <f>VLOOKUP(A761,SOURCE!B:P,12,0)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
)</f>
        <v>#define ITM_0737                       737</v>
      </c>
    </row>
    <row r="762" spans="1:4">
      <c r="A762">
        <f t="shared" si="12"/>
        <v>738</v>
      </c>
      <c r="B762" t="str">
        <f>VLOOKUP(A762,SOURCE!B:P,12,0)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
)</f>
        <v>#define ITM_S_SHARP                    738</v>
      </c>
    </row>
    <row r="763" spans="1:4">
      <c r="A763">
        <f t="shared" si="12"/>
        <v>739</v>
      </c>
      <c r="B763" t="str">
        <f>VLOOKUP(A763,SOURCE!B:P,12,0)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
)</f>
        <v>#define ITM_S_ACUTE                    739</v>
      </c>
    </row>
    <row r="764" spans="1:4">
      <c r="A764">
        <f t="shared" si="12"/>
        <v>740</v>
      </c>
      <c r="B764" t="str">
        <f>VLOOKUP(A764,SOURCE!B:P,12,0)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
)</f>
        <v>#define ITM_S_CARON                    740</v>
      </c>
    </row>
    <row r="765" spans="1:4">
      <c r="A765">
        <f t="shared" si="12"/>
        <v>741</v>
      </c>
      <c r="B765" t="str">
        <f>VLOOKUP(A765,SOURCE!B:P,12,0)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
)</f>
        <v>#define ITM_S_CEDILLA                  741</v>
      </c>
    </row>
    <row r="766" spans="1:4">
      <c r="A766">
        <f t="shared" si="12"/>
        <v>742</v>
      </c>
      <c r="B766" t="str">
        <f>VLOOKUP(A766,SOURCE!B:P,12,0)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
)</f>
        <v>#define ITM_T_CARON                    742</v>
      </c>
    </row>
    <row r="767" spans="1:4">
      <c r="A767">
        <f t="shared" si="12"/>
        <v>743</v>
      </c>
      <c r="B767" t="str">
        <f>VLOOKUP(A767,SOURCE!B:P,12,0)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
)</f>
        <v>#define ITM_T_CEDILLA                  743</v>
      </c>
    </row>
    <row r="768" spans="1:4">
      <c r="A768">
        <f t="shared" si="12"/>
        <v>744</v>
      </c>
      <c r="B768" t="str">
        <f>VLOOKUP(A768,SOURCE!B:P,12,0)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
)</f>
        <v>#define ITM_U_MACRON                   744</v>
      </c>
    </row>
    <row r="769" spans="1:4">
      <c r="A769">
        <f t="shared" si="12"/>
        <v>745</v>
      </c>
      <c r="B769" t="str">
        <f>VLOOKUP(A769,SOURCE!B:P,12,0)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
)</f>
        <v>#define ITM_U_ACUTE                    745</v>
      </c>
    </row>
    <row r="770" spans="1:4">
      <c r="A770">
        <f t="shared" si="12"/>
        <v>746</v>
      </c>
      <c r="B770" t="str">
        <f>VLOOKUP(A770,SOURCE!B:P,12,0)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
)</f>
        <v>#define ITM_U_BREVE                    746</v>
      </c>
    </row>
    <row r="771" spans="1:4">
      <c r="A771">
        <f t="shared" si="12"/>
        <v>747</v>
      </c>
      <c r="B771" t="str">
        <f>VLOOKUP(A771,SOURCE!B:P,12,0)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
)</f>
        <v>#define ITM_U_GRAVE                    747</v>
      </c>
    </row>
    <row r="772" spans="1:4">
      <c r="A772">
        <f t="shared" si="12"/>
        <v>748</v>
      </c>
      <c r="B772" t="str">
        <f>VLOOKUP(A772,SOURCE!B:P,12,0)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
)</f>
        <v>#define ITM_U_DIARESIS                 748</v>
      </c>
    </row>
    <row r="773" spans="1:4">
      <c r="A773">
        <f t="shared" si="12"/>
        <v>749</v>
      </c>
      <c r="B773" t="str">
        <f>VLOOKUP(A773,SOURCE!B:P,12,0)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
)</f>
        <v>#define ITM_U_TILDE                    749</v>
      </c>
    </row>
    <row r="774" spans="1:4">
      <c r="A774">
        <f t="shared" si="12"/>
        <v>750</v>
      </c>
      <c r="B774" t="str">
        <f>VLOOKUP(A774,SOURCE!B:P,12,0)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
)</f>
        <v>#define ITM_U_CIRC                     750</v>
      </c>
    </row>
    <row r="775" spans="1:4">
      <c r="A775">
        <f t="shared" ref="A775:A838" si="13">C774</f>
        <v>751</v>
      </c>
      <c r="B775" t="str">
        <f>VLOOKUP(A775,SOURCE!B:P,12,0)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
)</f>
        <v>#define ITM_U_RING                     751</v>
      </c>
    </row>
    <row r="776" spans="1:4">
      <c r="A776">
        <f t="shared" si="13"/>
        <v>752</v>
      </c>
      <c r="B776" t="str">
        <f>VLOOKUP(A776,SOURCE!B:P,12,0)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
)</f>
        <v>#define ITM_W_CIRC                     752</v>
      </c>
    </row>
    <row r="777" spans="1:4">
      <c r="A777">
        <f t="shared" si="13"/>
        <v>753</v>
      </c>
      <c r="B777" t="str">
        <f>VLOOKUP(A777,SOURCE!B:P,12,0)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
)</f>
        <v>#define ITM_0753                       753</v>
      </c>
    </row>
    <row r="778" spans="1:4">
      <c r="A778">
        <f t="shared" si="13"/>
        <v>754</v>
      </c>
      <c r="B778" t="str">
        <f>VLOOKUP(A778,SOURCE!B:P,12,0)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
)</f>
        <v>#define ITM_0754                       754</v>
      </c>
    </row>
    <row r="779" spans="1:4">
      <c r="A779">
        <f t="shared" si="13"/>
        <v>755</v>
      </c>
      <c r="B779" t="str">
        <f>VLOOKUP(A779,SOURCE!B:P,12,0)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
)</f>
        <v>#define ITM_0755                       755</v>
      </c>
    </row>
    <row r="780" spans="1:4">
      <c r="A780">
        <f t="shared" si="13"/>
        <v>756</v>
      </c>
      <c r="B780" t="str">
        <f>VLOOKUP(A780,SOURCE!B:P,12,0)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
)</f>
        <v>#define ITM_Y_CIRC                     756</v>
      </c>
    </row>
    <row r="781" spans="1:4">
      <c r="A781">
        <f t="shared" si="13"/>
        <v>757</v>
      </c>
      <c r="B781" t="str">
        <f>VLOOKUP(A781,SOURCE!B:P,12,0)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
)</f>
        <v>#define ITM_Y_ACUTE                    757</v>
      </c>
    </row>
    <row r="782" spans="1:4">
      <c r="A782">
        <f t="shared" si="13"/>
        <v>758</v>
      </c>
      <c r="B782" t="str">
        <f>VLOOKUP(A782,SOURCE!B:P,12,0)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
)</f>
        <v>#define ITM_Y_DIARESIS                 758</v>
      </c>
    </row>
    <row r="783" spans="1:4">
      <c r="A783">
        <f t="shared" si="13"/>
        <v>759</v>
      </c>
      <c r="B783" t="str">
        <f>VLOOKUP(A783,SOURCE!B:P,12,0)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
)</f>
        <v>#define ITM_Z_ACUTE                    759</v>
      </c>
    </row>
    <row r="784" spans="1:4">
      <c r="A784">
        <f t="shared" si="13"/>
        <v>760</v>
      </c>
      <c r="B784" t="str">
        <f>VLOOKUP(A784,SOURCE!B:P,12,0)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
)</f>
        <v>#define ITM_Z_CARON                    760</v>
      </c>
    </row>
    <row r="785" spans="1:4">
      <c r="A785">
        <f t="shared" si="13"/>
        <v>761</v>
      </c>
      <c r="B785" t="str">
        <f>VLOOKUP(A785,SOURCE!B:P,12,0)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
)</f>
        <v>#define ITM_Z_DOT                      761</v>
      </c>
    </row>
    <row r="786" spans="1:4">
      <c r="A786">
        <f t="shared" si="13"/>
        <v>762</v>
      </c>
      <c r="B786" t="str">
        <f>VLOOKUP(A786,SOURCE!B:P,12,0)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
)</f>
        <v>#define ITM_0762                       762</v>
      </c>
    </row>
    <row r="787" spans="1:4">
      <c r="A787">
        <f t="shared" si="13"/>
        <v>763</v>
      </c>
      <c r="B787" t="str">
        <f>VLOOKUP(A787,SOURCE!B:P,12,0)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
)</f>
        <v>#define ITM_0763                       763</v>
      </c>
    </row>
    <row r="788" spans="1:4">
      <c r="A788">
        <f t="shared" si="13"/>
        <v>764</v>
      </c>
      <c r="B788" t="str">
        <f>VLOOKUP(A788,SOURCE!B:P,12,0)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
)</f>
        <v>#define ITM_0764                       764</v>
      </c>
    </row>
    <row r="789" spans="1:4">
      <c r="A789">
        <f t="shared" si="13"/>
        <v>765</v>
      </c>
      <c r="B789" t="str">
        <f>VLOOKUP(A789,SOURCE!B:P,12,0)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
)</f>
        <v>#define ITM_0765                       765</v>
      </c>
    </row>
    <row r="790" spans="1:4">
      <c r="A790">
        <f t="shared" si="13"/>
        <v>766</v>
      </c>
      <c r="B790" t="str">
        <f>VLOOKUP(A790,SOURCE!B:P,12,0)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
)</f>
        <v>#define ITM_0766                       766</v>
      </c>
    </row>
    <row r="791" spans="1:4">
      <c r="A791">
        <f t="shared" si="13"/>
        <v>767</v>
      </c>
      <c r="B791" t="str">
        <f>VLOOKUP(A791,SOURCE!B:P,12,0)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
)</f>
        <v>#define ITM_0767                       767</v>
      </c>
    </row>
    <row r="792" spans="1:4">
      <c r="A792">
        <f t="shared" si="13"/>
        <v>768</v>
      </c>
      <c r="B792" t="str">
        <f>VLOOKUP(A792,SOURCE!B:P,12,0)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
)</f>
        <v>#define ITM_a_MACRON                   768</v>
      </c>
    </row>
    <row r="793" spans="1:4">
      <c r="A793">
        <f t="shared" si="13"/>
        <v>769</v>
      </c>
      <c r="B793" t="str">
        <f>VLOOKUP(A793,SOURCE!B:P,12,0)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
)</f>
        <v>#define ITM_a_ACUTE                    769</v>
      </c>
    </row>
    <row r="794" spans="1:4">
      <c r="A794">
        <f t="shared" si="13"/>
        <v>770</v>
      </c>
      <c r="B794" t="str">
        <f>VLOOKUP(A794,SOURCE!B:P,12,0)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
)</f>
        <v>#define ITM_a_BREVE                    770</v>
      </c>
    </row>
    <row r="795" spans="1:4">
      <c r="A795">
        <f t="shared" si="13"/>
        <v>771</v>
      </c>
      <c r="B795" t="str">
        <f>VLOOKUP(A795,SOURCE!B:P,12,0)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
)</f>
        <v>#define ITM_a_GRAVE                    771</v>
      </c>
    </row>
    <row r="796" spans="1:4">
      <c r="A796">
        <f t="shared" si="13"/>
        <v>772</v>
      </c>
      <c r="B796" t="str">
        <f>VLOOKUP(A796,SOURCE!B:P,12,0)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
)</f>
        <v>#define ITM_a_DIARESIS                 772</v>
      </c>
    </row>
    <row r="797" spans="1:4">
      <c r="A797">
        <f t="shared" si="13"/>
        <v>773</v>
      </c>
      <c r="B797" t="str">
        <f>VLOOKUP(A797,SOURCE!B:P,12,0)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
)</f>
        <v>#define ITM_a_TILDE                    773</v>
      </c>
    </row>
    <row r="798" spans="1:4">
      <c r="A798">
        <f t="shared" si="13"/>
        <v>774</v>
      </c>
      <c r="B798" t="str">
        <f>VLOOKUP(A798,SOURCE!B:P,12,0)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
)</f>
        <v>#define ITM_a_CIRC                     774</v>
      </c>
    </row>
    <row r="799" spans="1:4">
      <c r="A799">
        <f t="shared" si="13"/>
        <v>775</v>
      </c>
      <c r="B799" t="str">
        <f>VLOOKUP(A799,SOURCE!B:P,12,0)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
)</f>
        <v>#define ITM_a_RING                     775</v>
      </c>
    </row>
    <row r="800" spans="1:4">
      <c r="A800">
        <f t="shared" si="13"/>
        <v>776</v>
      </c>
      <c r="B800" t="str">
        <f>VLOOKUP(A800,SOURCE!B:P,12,0)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
)</f>
        <v>#define ITM_ae                         776</v>
      </c>
    </row>
    <row r="801" spans="1:4">
      <c r="A801">
        <f t="shared" si="13"/>
        <v>777</v>
      </c>
      <c r="B801" t="str">
        <f>VLOOKUP(A801,SOURCE!B:P,12,0)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
)</f>
        <v>#define ITM_a_OGONEK                   777</v>
      </c>
    </row>
    <row r="802" spans="1:4">
      <c r="A802">
        <f t="shared" si="13"/>
        <v>778</v>
      </c>
      <c r="B802" t="str">
        <f>VLOOKUP(A802,SOURCE!B:P,12,0)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
)</f>
        <v>#define ITM_c_ACUTE                    778</v>
      </c>
    </row>
    <row r="803" spans="1:4">
      <c r="A803">
        <f t="shared" si="13"/>
        <v>779</v>
      </c>
      <c r="B803" t="str">
        <f>VLOOKUP(A803,SOURCE!B:P,12,0)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
)</f>
        <v>#define ITM_c_CARON                    779</v>
      </c>
    </row>
    <row r="804" spans="1:4">
      <c r="A804">
        <f t="shared" si="13"/>
        <v>780</v>
      </c>
      <c r="B804" t="str">
        <f>VLOOKUP(A804,SOURCE!B:P,12,0)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
)</f>
        <v>#define ITM_c_CEDILLA                  780</v>
      </c>
    </row>
    <row r="805" spans="1:4">
      <c r="A805">
        <f t="shared" si="13"/>
        <v>781</v>
      </c>
      <c r="B805" t="str">
        <f>VLOOKUP(A805,SOURCE!B:P,12,0)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
)</f>
        <v>#define ITM_d_STROKE                   781</v>
      </c>
    </row>
    <row r="806" spans="1:4">
      <c r="A806">
        <f t="shared" si="13"/>
        <v>782</v>
      </c>
      <c r="B806" t="str">
        <f>VLOOKUP(A806,SOURCE!B:P,12,0)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
)</f>
        <v>#define ITM_d_APOSTROPHE               782</v>
      </c>
    </row>
    <row r="807" spans="1:4">
      <c r="A807">
        <f t="shared" si="13"/>
        <v>783</v>
      </c>
      <c r="B807" t="str">
        <f>VLOOKUP(A807,SOURCE!B:P,12,0)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
)</f>
        <v>#define ITM_e_MACRON                   783</v>
      </c>
    </row>
    <row r="808" spans="1:4">
      <c r="A808">
        <f t="shared" si="13"/>
        <v>784</v>
      </c>
      <c r="B808" t="str">
        <f>VLOOKUP(A808,SOURCE!B:P,12,0)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
)</f>
        <v>#define ITM_e_ACUTE                    784</v>
      </c>
    </row>
    <row r="809" spans="1:4">
      <c r="A809">
        <f t="shared" si="13"/>
        <v>785</v>
      </c>
      <c r="B809" t="str">
        <f>VLOOKUP(A809,SOURCE!B:P,12,0)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
)</f>
        <v>#define ITM_e_BREVE                    785</v>
      </c>
    </row>
    <row r="810" spans="1:4">
      <c r="A810">
        <f t="shared" si="13"/>
        <v>786</v>
      </c>
      <c r="B810" t="str">
        <f>VLOOKUP(A810,SOURCE!B:P,12,0)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
)</f>
        <v>#define ITM_e_GRAVE                    786</v>
      </c>
    </row>
    <row r="811" spans="1:4">
      <c r="A811">
        <f t="shared" si="13"/>
        <v>787</v>
      </c>
      <c r="B811" t="str">
        <f>VLOOKUP(A811,SOURCE!B:P,12,0)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
)</f>
        <v>#define ITM_e_DIARESIS                 787</v>
      </c>
    </row>
    <row r="812" spans="1:4">
      <c r="A812">
        <f t="shared" si="13"/>
        <v>788</v>
      </c>
      <c r="B812" t="str">
        <f>VLOOKUP(A812,SOURCE!B:P,12,0)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
)</f>
        <v>#define ITM_e_CIRC                     788</v>
      </c>
    </row>
    <row r="813" spans="1:4">
      <c r="A813">
        <f t="shared" si="13"/>
        <v>789</v>
      </c>
      <c r="B813" t="str">
        <f>VLOOKUP(A813,SOURCE!B:P,12,0)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
)</f>
        <v>#define ITM_e_OGONEK                   789</v>
      </c>
    </row>
    <row r="814" spans="1:4">
      <c r="A814">
        <f t="shared" si="13"/>
        <v>790</v>
      </c>
      <c r="B814" t="str">
        <f>VLOOKUP(A814,SOURCE!B:P,12,0)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
)</f>
        <v>#define ITM_g_BREVE                    790</v>
      </c>
    </row>
    <row r="815" spans="1:4">
      <c r="A815">
        <f t="shared" si="13"/>
        <v>791</v>
      </c>
      <c r="B815" t="str">
        <f>VLOOKUP(A815,SOURCE!B:P,12,0)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
)</f>
        <v>#define ITM_h_STROKE                   791</v>
      </c>
    </row>
    <row r="816" spans="1:4">
      <c r="A816">
        <f t="shared" si="13"/>
        <v>792</v>
      </c>
      <c r="B816" t="str">
        <f>VLOOKUP(A816,SOURCE!B:P,12,0)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
)</f>
        <v>#define ITM_i_MACRON                   792</v>
      </c>
    </row>
    <row r="817" spans="1:4">
      <c r="A817">
        <f t="shared" si="13"/>
        <v>793</v>
      </c>
      <c r="B817" t="str">
        <f>VLOOKUP(A817,SOURCE!B:P,12,0)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
)</f>
        <v>#define ITM_i_ACUTE                    793</v>
      </c>
    </row>
    <row r="818" spans="1:4">
      <c r="A818">
        <f t="shared" si="13"/>
        <v>794</v>
      </c>
      <c r="B818" t="str">
        <f>VLOOKUP(A818,SOURCE!B:P,12,0)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
)</f>
        <v>#define ITM_i_BREVE                    794</v>
      </c>
    </row>
    <row r="819" spans="1:4">
      <c r="A819">
        <f t="shared" si="13"/>
        <v>795</v>
      </c>
      <c r="B819" t="str">
        <f>VLOOKUP(A819,SOURCE!B:P,12,0)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
)</f>
        <v>#define ITM_i_GRAVE                    795</v>
      </c>
    </row>
    <row r="820" spans="1:4">
      <c r="A820">
        <f t="shared" si="13"/>
        <v>796</v>
      </c>
      <c r="B820" t="str">
        <f>VLOOKUP(A820,SOURCE!B:P,12,0)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
)</f>
        <v>#define ITM_i_DIARESIS                 796</v>
      </c>
    </row>
    <row r="821" spans="1:4">
      <c r="A821">
        <f t="shared" si="13"/>
        <v>797</v>
      </c>
      <c r="B821" t="str">
        <f>VLOOKUP(A821,SOURCE!B:P,12,0)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
)</f>
        <v>#define ITM_i_CIRC                     797</v>
      </c>
    </row>
    <row r="822" spans="1:4">
      <c r="A822">
        <f t="shared" si="13"/>
        <v>798</v>
      </c>
      <c r="B822" t="str">
        <f>VLOOKUP(A822,SOURCE!B:P,12,0)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
)</f>
        <v>#define ITM_i_OGONEK                   798</v>
      </c>
    </row>
    <row r="823" spans="1:4">
      <c r="A823">
        <f t="shared" si="13"/>
        <v>799</v>
      </c>
      <c r="B823" t="str">
        <f>VLOOKUP(A823,SOURCE!B:P,12,0)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
)</f>
        <v>#define ITM_i_DOT                      799</v>
      </c>
    </row>
    <row r="824" spans="1:4">
      <c r="A824">
        <f t="shared" si="13"/>
        <v>800</v>
      </c>
      <c r="B824" t="str">
        <f>VLOOKUP(A824,SOURCE!B:P,12,0)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
)</f>
        <v>#define ITM_i_DOTLESS                  800</v>
      </c>
    </row>
    <row r="825" spans="1:4">
      <c r="A825">
        <f t="shared" si="13"/>
        <v>801</v>
      </c>
      <c r="B825" t="str">
        <f>VLOOKUP(A825,SOURCE!B:P,12,0)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
)</f>
        <v>#define ITM_l_STROKE                   801</v>
      </c>
    </row>
    <row r="826" spans="1:4">
      <c r="A826">
        <f t="shared" si="13"/>
        <v>802</v>
      </c>
      <c r="B826" t="str">
        <f>VLOOKUP(A826,SOURCE!B:P,12,0)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
)</f>
        <v>#define ITM_l_ACUTE                    802</v>
      </c>
    </row>
    <row r="827" spans="1:4">
      <c r="A827">
        <f t="shared" si="13"/>
        <v>803</v>
      </c>
      <c r="B827" t="str">
        <f>VLOOKUP(A827,SOURCE!B:P,12,0)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
)</f>
        <v>#define ITM_l_APOSTROPHE               803</v>
      </c>
    </row>
    <row r="828" spans="1:4">
      <c r="A828">
        <f t="shared" si="13"/>
        <v>804</v>
      </c>
      <c r="B828" t="str">
        <f>VLOOKUP(A828,SOURCE!B:P,12,0)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
)</f>
        <v>#define ITM_n_ACUTE                    804</v>
      </c>
    </row>
    <row r="829" spans="1:4">
      <c r="A829">
        <f t="shared" si="13"/>
        <v>805</v>
      </c>
      <c r="B829" t="str">
        <f>VLOOKUP(A829,SOURCE!B:P,12,0)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
)</f>
        <v>#define ITM_n_CARON                    805</v>
      </c>
    </row>
    <row r="830" spans="1:4">
      <c r="A830">
        <f t="shared" si="13"/>
        <v>806</v>
      </c>
      <c r="B830" t="str">
        <f>VLOOKUP(A830,SOURCE!B:P,12,0)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
)</f>
        <v>#define ITM_n_TILDE                    806</v>
      </c>
    </row>
    <row r="831" spans="1:4">
      <c r="A831">
        <f t="shared" si="13"/>
        <v>807</v>
      </c>
      <c r="B831" t="str">
        <f>VLOOKUP(A831,SOURCE!B:P,12,0)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
)</f>
        <v>#define ITM_o_MACRON                   807</v>
      </c>
    </row>
    <row r="832" spans="1:4">
      <c r="A832">
        <f t="shared" si="13"/>
        <v>808</v>
      </c>
      <c r="B832" t="str">
        <f>VLOOKUP(A832,SOURCE!B:P,12,0)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
)</f>
        <v>#define ITM_o_ACUTE                    808</v>
      </c>
    </row>
    <row r="833" spans="1:4">
      <c r="A833">
        <f t="shared" si="13"/>
        <v>809</v>
      </c>
      <c r="B833" t="str">
        <f>VLOOKUP(A833,SOURCE!B:P,12,0)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
)</f>
        <v>#define ITM_o_BREVE                    809</v>
      </c>
    </row>
    <row r="834" spans="1:4">
      <c r="A834">
        <f t="shared" si="13"/>
        <v>810</v>
      </c>
      <c r="B834" t="str">
        <f>VLOOKUP(A834,SOURCE!B:P,12,0)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
)</f>
        <v>#define ITM_o_GRAVE                    810</v>
      </c>
    </row>
    <row r="835" spans="1:4">
      <c r="A835">
        <f t="shared" si="13"/>
        <v>811</v>
      </c>
      <c r="B835" t="str">
        <f>VLOOKUP(A835,SOURCE!B:P,12,0)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
)</f>
        <v>#define ITM_o_DIARESIS                 811</v>
      </c>
    </row>
    <row r="836" spans="1:4">
      <c r="A836">
        <f t="shared" si="13"/>
        <v>812</v>
      </c>
      <c r="B836" t="str">
        <f>VLOOKUP(A836,SOURCE!B:P,12,0)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
)</f>
        <v>#define ITM_o_TILDE                    812</v>
      </c>
    </row>
    <row r="837" spans="1:4">
      <c r="A837">
        <f t="shared" si="13"/>
        <v>813</v>
      </c>
      <c r="B837" t="str">
        <f>VLOOKUP(A837,SOURCE!B:P,12,0)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
)</f>
        <v>#define ITM_o_CIRC                     813</v>
      </c>
    </row>
    <row r="838" spans="1:4">
      <c r="A838">
        <f t="shared" si="13"/>
        <v>814</v>
      </c>
      <c r="B838" t="str">
        <f>VLOOKUP(A838,SOURCE!B:P,12,0)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
)</f>
        <v>#define ITM_o_STROKE                   814</v>
      </c>
    </row>
    <row r="839" spans="1:4">
      <c r="A839">
        <f t="shared" ref="A839:A902" si="14">C838</f>
        <v>815</v>
      </c>
      <c r="B839" t="str">
        <f>VLOOKUP(A839,SOURCE!B:P,12,0)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
)</f>
        <v>#define ITM_oe                         815</v>
      </c>
    </row>
    <row r="840" spans="1:4">
      <c r="A840">
        <f t="shared" si="14"/>
        <v>816</v>
      </c>
      <c r="B840" t="str">
        <f>VLOOKUP(A840,SOURCE!B:P,12,0)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
)</f>
        <v>#define ITM_r_CARON                    816</v>
      </c>
    </row>
    <row r="841" spans="1:4">
      <c r="A841">
        <f t="shared" si="14"/>
        <v>817</v>
      </c>
      <c r="B841" t="str">
        <f>VLOOKUP(A841,SOURCE!B:P,12,0)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
)</f>
        <v>#define ITM_r_ACUTE                    817</v>
      </c>
    </row>
    <row r="842" spans="1:4">
      <c r="A842">
        <f t="shared" si="14"/>
        <v>818</v>
      </c>
      <c r="B842" t="str">
        <f>VLOOKUP(A842,SOURCE!B:P,12,0)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
)</f>
        <v>#define ITM_s_SHARP                    818</v>
      </c>
    </row>
    <row r="843" spans="1:4">
      <c r="A843">
        <f t="shared" si="14"/>
        <v>819</v>
      </c>
      <c r="B843" t="str">
        <f>VLOOKUP(A843,SOURCE!B:P,12,0)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
)</f>
        <v>#define ITM_s_ACUTE                    819</v>
      </c>
    </row>
    <row r="844" spans="1:4">
      <c r="A844">
        <f t="shared" si="14"/>
        <v>820</v>
      </c>
      <c r="B844" t="str">
        <f>VLOOKUP(A844,SOURCE!B:P,12,0)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
)</f>
        <v>#define ITM_s_CARON                    820</v>
      </c>
    </row>
    <row r="845" spans="1:4">
      <c r="A845">
        <f t="shared" si="14"/>
        <v>821</v>
      </c>
      <c r="B845" t="str">
        <f>VLOOKUP(A845,SOURCE!B:P,12,0)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
)</f>
        <v>#define ITM_s_CEDILLA                  821</v>
      </c>
    </row>
    <row r="846" spans="1:4">
      <c r="A846">
        <f t="shared" si="14"/>
        <v>822</v>
      </c>
      <c r="B846" t="str">
        <f>VLOOKUP(A846,SOURCE!B:P,12,0)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
)</f>
        <v>#define ITM_t_APOSTROPHE               822</v>
      </c>
    </row>
    <row r="847" spans="1:4">
      <c r="A847">
        <f t="shared" si="14"/>
        <v>823</v>
      </c>
      <c r="B847" t="str">
        <f>VLOOKUP(A847,SOURCE!B:P,12,0)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
)</f>
        <v>#define ITM_t_CEDILLA                  823</v>
      </c>
    </row>
    <row r="848" spans="1:4">
      <c r="A848">
        <f t="shared" si="14"/>
        <v>824</v>
      </c>
      <c r="B848" t="str">
        <f>VLOOKUP(A848,SOURCE!B:P,12,0)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
)</f>
        <v>#define ITM_u_MACRON                   824</v>
      </c>
    </row>
    <row r="849" spans="1:4">
      <c r="A849">
        <f t="shared" si="14"/>
        <v>825</v>
      </c>
      <c r="B849" t="str">
        <f>VLOOKUP(A849,SOURCE!B:P,12,0)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
)</f>
        <v>#define ITM_u_ACUTE                    825</v>
      </c>
    </row>
    <row r="850" spans="1:4">
      <c r="A850">
        <f t="shared" si="14"/>
        <v>826</v>
      </c>
      <c r="B850" t="str">
        <f>VLOOKUP(A850,SOURCE!B:P,12,0)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
)</f>
        <v>#define ITM_u_BREVE                    826</v>
      </c>
    </row>
    <row r="851" spans="1:4">
      <c r="A851">
        <f t="shared" si="14"/>
        <v>827</v>
      </c>
      <c r="B851" t="str">
        <f>VLOOKUP(A851,SOURCE!B:P,12,0)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
)</f>
        <v>#define ITM_u_GRAVE                    827</v>
      </c>
    </row>
    <row r="852" spans="1:4">
      <c r="A852">
        <f t="shared" si="14"/>
        <v>828</v>
      </c>
      <c r="B852" t="str">
        <f>VLOOKUP(A852,SOURCE!B:P,12,0)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
)</f>
        <v>#define ITM_u_DIARESIS                 828</v>
      </c>
    </row>
    <row r="853" spans="1:4">
      <c r="A853">
        <f t="shared" si="14"/>
        <v>829</v>
      </c>
      <c r="B853" t="str">
        <f>VLOOKUP(A853,SOURCE!B:P,12,0)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
)</f>
        <v>#define ITM_u_TILDE                    829</v>
      </c>
    </row>
    <row r="854" spans="1:4">
      <c r="A854">
        <f t="shared" si="14"/>
        <v>830</v>
      </c>
      <c r="B854" t="str">
        <f>VLOOKUP(A854,SOURCE!B:P,12,0)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
)</f>
        <v>#define ITM_u_CIRC                     830</v>
      </c>
    </row>
    <row r="855" spans="1:4">
      <c r="A855">
        <f t="shared" si="14"/>
        <v>831</v>
      </c>
      <c r="B855" t="str">
        <f>VLOOKUP(A855,SOURCE!B:P,12,0)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
)</f>
        <v>#define ITM_u_RING                     831</v>
      </c>
    </row>
    <row r="856" spans="1:4">
      <c r="A856">
        <f t="shared" si="14"/>
        <v>832</v>
      </c>
      <c r="B856" t="str">
        <f>VLOOKUP(A856,SOURCE!B:P,12,0)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
)</f>
        <v>#define ITM_w_CIRC                     832</v>
      </c>
    </row>
    <row r="857" spans="1:4">
      <c r="A857">
        <f t="shared" si="14"/>
        <v>833</v>
      </c>
      <c r="B857" t="str">
        <f>VLOOKUP(A857,SOURCE!B:P,12,0)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
)</f>
        <v>#define ITM_x_BAR                      833</v>
      </c>
    </row>
    <row r="858" spans="1:4">
      <c r="A858">
        <f t="shared" si="14"/>
        <v>834</v>
      </c>
      <c r="B858" t="str">
        <f>VLOOKUP(A858,SOURCE!B:P,12,0)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
)</f>
        <v>#define ITM_x_CIRC                     834</v>
      </c>
    </row>
    <row r="859" spans="1:4">
      <c r="A859">
        <f t="shared" si="14"/>
        <v>835</v>
      </c>
      <c r="B859" t="str">
        <f>VLOOKUP(A859,SOURCE!B:P,12,0)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
)</f>
        <v>#define ITM_y_BAR                      835</v>
      </c>
    </row>
    <row r="860" spans="1:4">
      <c r="A860">
        <f t="shared" si="14"/>
        <v>836</v>
      </c>
      <c r="B860" t="str">
        <f>VLOOKUP(A860,SOURCE!B:P,12,0)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
)</f>
        <v>#define ITM_y_CIRC                     836</v>
      </c>
    </row>
    <row r="861" spans="1:4">
      <c r="A861">
        <f t="shared" si="14"/>
        <v>837</v>
      </c>
      <c r="B861" t="str">
        <f>VLOOKUP(A861,SOURCE!B:P,12,0)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
)</f>
        <v>#define ITM_y_ACUTE                    837</v>
      </c>
    </row>
    <row r="862" spans="1:4">
      <c r="A862">
        <f t="shared" si="14"/>
        <v>838</v>
      </c>
      <c r="B862" t="str">
        <f>VLOOKUP(A862,SOURCE!B:P,12,0)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
)</f>
        <v>#define ITM_y_DIARESIS                 838</v>
      </c>
    </row>
    <row r="863" spans="1:4">
      <c r="A863">
        <f t="shared" si="14"/>
        <v>839</v>
      </c>
      <c r="B863" t="str">
        <f>VLOOKUP(A863,SOURCE!B:P,12,0)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
)</f>
        <v>#define ITM_z_ACUTE                    839</v>
      </c>
    </row>
    <row r="864" spans="1:4">
      <c r="A864">
        <f t="shared" si="14"/>
        <v>840</v>
      </c>
      <c r="B864" t="str">
        <f>VLOOKUP(A864,SOURCE!B:P,12,0)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
)</f>
        <v>#define ITM_z_CARON                    840</v>
      </c>
    </row>
    <row r="865" spans="1:4">
      <c r="A865">
        <f t="shared" si="14"/>
        <v>841</v>
      </c>
      <c r="B865" t="str">
        <f>VLOOKUP(A865,SOURCE!B:P,12,0)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
)</f>
        <v>#define ITM_z_DOT                      841</v>
      </c>
    </row>
    <row r="866" spans="1:4">
      <c r="A866">
        <f t="shared" si="14"/>
        <v>842</v>
      </c>
      <c r="B866" t="str">
        <f>VLOOKUP(A866,SOURCE!B:P,12,0)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
)</f>
        <v>#define ITM_0842                       842</v>
      </c>
    </row>
    <row r="867" spans="1:4">
      <c r="A867">
        <f t="shared" si="14"/>
        <v>843</v>
      </c>
      <c r="B867" t="str">
        <f>VLOOKUP(A867,SOURCE!B:P,12,0)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
)</f>
        <v>#define ITM_0843                       843</v>
      </c>
    </row>
    <row r="868" spans="1:4">
      <c r="A868">
        <f t="shared" si="14"/>
        <v>844</v>
      </c>
      <c r="B868" t="str">
        <f>VLOOKUP(A868,SOURCE!B:P,12,0)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
)</f>
        <v>#define ITM_0844                       844</v>
      </c>
    </row>
    <row r="869" spans="1:4">
      <c r="A869">
        <f t="shared" si="14"/>
        <v>845</v>
      </c>
      <c r="B869" t="str">
        <f>VLOOKUP(A869,SOURCE!B:P,12,0)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
)</f>
        <v>#define ITM_0845                       845</v>
      </c>
    </row>
    <row r="870" spans="1:4">
      <c r="A870">
        <f t="shared" si="14"/>
        <v>846</v>
      </c>
      <c r="B870" t="str">
        <f>VLOOKUP(A870,SOURCE!B:P,12,0)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
)</f>
        <v>#define ITM_0846                       846</v>
      </c>
    </row>
    <row r="871" spans="1:4">
      <c r="A871">
        <f t="shared" si="14"/>
        <v>847</v>
      </c>
      <c r="B871" t="str">
        <f>VLOOKUP(A871,SOURCE!B:P,12,0)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
)</f>
        <v>#define ITM_0847                       847</v>
      </c>
    </row>
    <row r="872" spans="1:4">
      <c r="A872">
        <f t="shared" si="14"/>
        <v>848</v>
      </c>
      <c r="B872" t="str">
        <f>VLOOKUP(A872,SOURCE!B:P,12,0)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
)</f>
        <v>#define ITM_SUB_alpha                  848</v>
      </c>
    </row>
    <row r="873" spans="1:4">
      <c r="A873">
        <f t="shared" si="14"/>
        <v>849</v>
      </c>
      <c r="B873" t="str">
        <f>VLOOKUP(A873,SOURCE!B:P,12,0)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
)</f>
        <v>#define ITM_SUB_delta                  849</v>
      </c>
    </row>
    <row r="874" spans="1:4">
      <c r="A874">
        <f t="shared" si="14"/>
        <v>850</v>
      </c>
      <c r="B874" t="str">
        <f>VLOOKUP(A874,SOURCE!B:P,12,0)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
)</f>
        <v>#define ITM_SUB_mu                     850</v>
      </c>
    </row>
    <row r="875" spans="1:4">
      <c r="A875">
        <f t="shared" si="14"/>
        <v>851</v>
      </c>
      <c r="B875" t="str">
        <f>VLOOKUP(A875,SOURCE!B:P,12,0)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
)</f>
        <v>#define ITM_SUB_SUN                    851</v>
      </c>
    </row>
    <row r="876" spans="1:4">
      <c r="A876">
        <f t="shared" si="14"/>
        <v>852</v>
      </c>
      <c r="B876" t="str">
        <f>VLOOKUP(A876,SOURCE!B:P,12,0)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
)</f>
        <v>#define ITM_SUB_SUN_b                  852</v>
      </c>
    </row>
    <row r="877" spans="1:4">
      <c r="A877">
        <f t="shared" si="14"/>
        <v>853</v>
      </c>
      <c r="B877" t="str">
        <f>VLOOKUP(A877,SOURCE!B:P,12,0)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
)</f>
        <v>#define ITM_SUB_EARTH                  853</v>
      </c>
    </row>
    <row r="878" spans="1:4">
      <c r="A878">
        <f t="shared" si="14"/>
        <v>854</v>
      </c>
      <c r="B878" t="str">
        <f>VLOOKUP(A878,SOURCE!B:P,12,0)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
)</f>
        <v>#define ITM_SUB_EARTH_b                854</v>
      </c>
    </row>
    <row r="879" spans="1:4">
      <c r="A879">
        <f t="shared" si="14"/>
        <v>855</v>
      </c>
      <c r="B879" t="str">
        <f>VLOOKUP(A879,SOURCE!B:P,12,0)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
)</f>
        <v>#define ITM_SUB_PLUS                   855</v>
      </c>
    </row>
    <row r="880" spans="1:4">
      <c r="A880">
        <f t="shared" si="14"/>
        <v>856</v>
      </c>
      <c r="B880" t="str">
        <f>VLOOKUP(A880,SOURCE!B:P,12,0)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
)</f>
        <v>#define ITM_SUB_MINUS                  856</v>
      </c>
    </row>
    <row r="881" spans="1:4">
      <c r="A881">
        <f t="shared" si="14"/>
        <v>857</v>
      </c>
      <c r="B881" t="str">
        <f>VLOOKUP(A881,SOURCE!B:P,12,0)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
)</f>
        <v>#define ITM_SUB_INFINITY               857</v>
      </c>
    </row>
    <row r="882" spans="1:4">
      <c r="A882">
        <f t="shared" si="14"/>
        <v>858</v>
      </c>
      <c r="B882" t="str">
        <f>VLOOKUP(A882,SOURCE!B:P,12,0)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
)</f>
        <v>#define ITM_SUB_0                      858</v>
      </c>
    </row>
    <row r="883" spans="1:4">
      <c r="A883">
        <f t="shared" si="14"/>
        <v>859</v>
      </c>
      <c r="B883" t="str">
        <f>VLOOKUP(A883,SOURCE!B:P,12,0)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
)</f>
        <v>#define ITM_SUB_1                      859</v>
      </c>
    </row>
    <row r="884" spans="1:4">
      <c r="A884">
        <f t="shared" si="14"/>
        <v>860</v>
      </c>
      <c r="B884" t="str">
        <f>VLOOKUP(A884,SOURCE!B:P,12,0)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
)</f>
        <v>#define ITM_SUB_2                      860</v>
      </c>
    </row>
    <row r="885" spans="1:4">
      <c r="A885">
        <f t="shared" si="14"/>
        <v>861</v>
      </c>
      <c r="B885" t="str">
        <f>VLOOKUP(A885,SOURCE!B:P,12,0)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
)</f>
        <v>#define ITM_SUB_3                      861</v>
      </c>
    </row>
    <row r="886" spans="1:4">
      <c r="A886">
        <f t="shared" si="14"/>
        <v>862</v>
      </c>
      <c r="B886" t="str">
        <f>VLOOKUP(A886,SOURCE!B:P,12,0)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
)</f>
        <v>#define ITM_SUB_4                      862</v>
      </c>
    </row>
    <row r="887" spans="1:4">
      <c r="A887">
        <f t="shared" si="14"/>
        <v>863</v>
      </c>
      <c r="B887" t="str">
        <f>VLOOKUP(A887,SOURCE!B:P,12,0)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
)</f>
        <v>#define ITM_SUB_5                      863</v>
      </c>
    </row>
    <row r="888" spans="1:4">
      <c r="A888">
        <f t="shared" si="14"/>
        <v>864</v>
      </c>
      <c r="B888" t="str">
        <f>VLOOKUP(A888,SOURCE!B:P,12,0)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
)</f>
        <v>#define ITM_SUB_6                      864</v>
      </c>
    </row>
    <row r="889" spans="1:4">
      <c r="A889">
        <f t="shared" si="14"/>
        <v>865</v>
      </c>
      <c r="B889" t="str">
        <f>VLOOKUP(A889,SOURCE!B:P,12,0)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
)</f>
        <v>#define ITM_SUB_7                      865</v>
      </c>
    </row>
    <row r="890" spans="1:4">
      <c r="A890">
        <f t="shared" si="14"/>
        <v>866</v>
      </c>
      <c r="B890" t="str">
        <f>VLOOKUP(A890,SOURCE!B:P,12,0)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
)</f>
        <v>#define ITM_SUB_8                      866</v>
      </c>
    </row>
    <row r="891" spans="1:4">
      <c r="A891">
        <f t="shared" si="14"/>
        <v>867</v>
      </c>
      <c r="B891" t="str">
        <f>VLOOKUP(A891,SOURCE!B:P,12,0)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
)</f>
        <v>#define ITM_SUB_9                      867</v>
      </c>
    </row>
    <row r="892" spans="1:4">
      <c r="A892">
        <f t="shared" si="14"/>
        <v>868</v>
      </c>
      <c r="B892" t="str">
        <f>VLOOKUP(A892,SOURCE!B:P,12,0)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
)</f>
        <v>#define ITM_SUB_10                     868</v>
      </c>
    </row>
    <row r="893" spans="1:4">
      <c r="A893">
        <f t="shared" si="14"/>
        <v>869</v>
      </c>
      <c r="B893" t="str">
        <f>VLOOKUP(A893,SOURCE!B:P,12,0)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
)</f>
        <v>#define ITM_SUB_A                      869</v>
      </c>
    </row>
    <row r="894" spans="1:4">
      <c r="A894">
        <f t="shared" si="14"/>
        <v>870</v>
      </c>
      <c r="B894" t="str">
        <f>VLOOKUP(A894,SOURCE!B:P,12,0)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
)</f>
        <v>#define ITM_SUB_B                      870</v>
      </c>
    </row>
    <row r="895" spans="1:4">
      <c r="A895">
        <f t="shared" si="14"/>
        <v>871</v>
      </c>
      <c r="B895" t="str">
        <f>VLOOKUP(A895,SOURCE!B:P,12,0)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
)</f>
        <v>#define ITM_SUB_C                      871</v>
      </c>
    </row>
    <row r="896" spans="1:4">
      <c r="A896">
        <f t="shared" si="14"/>
        <v>872</v>
      </c>
      <c r="B896" t="str">
        <f>VLOOKUP(A896,SOURCE!B:P,12,0)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
)</f>
        <v>#define ITM_SUB_D                      872</v>
      </c>
    </row>
    <row r="897" spans="1:4">
      <c r="A897">
        <f t="shared" si="14"/>
        <v>873</v>
      </c>
      <c r="B897" t="str">
        <f>VLOOKUP(A897,SOURCE!B:P,12,0)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
)</f>
        <v>#define ITM_SUB_E                      873</v>
      </c>
    </row>
    <row r="898" spans="1:4">
      <c r="A898">
        <f t="shared" si="14"/>
        <v>874</v>
      </c>
      <c r="B898" t="str">
        <f>VLOOKUP(A898,SOURCE!B:P,12,0)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
)</f>
        <v>#define ITM_SUB_F                      874</v>
      </c>
    </row>
    <row r="899" spans="1:4">
      <c r="A899">
        <f t="shared" si="14"/>
        <v>875</v>
      </c>
      <c r="B899" t="str">
        <f>VLOOKUP(A899,SOURCE!B:P,12,0)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
)</f>
        <v>#define ITM_SUB_G                      875</v>
      </c>
    </row>
    <row r="900" spans="1:4">
      <c r="A900">
        <f t="shared" si="14"/>
        <v>876</v>
      </c>
      <c r="B900" t="str">
        <f>VLOOKUP(A900,SOURCE!B:P,12,0)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
)</f>
        <v>#define ITM_SUB_H                      876</v>
      </c>
    </row>
    <row r="901" spans="1:4">
      <c r="A901">
        <f t="shared" si="14"/>
        <v>877</v>
      </c>
      <c r="B901" t="str">
        <f>VLOOKUP(A901,SOURCE!B:P,12,0)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
)</f>
        <v>#define ITM_SUB_I                      877</v>
      </c>
    </row>
    <row r="902" spans="1:4">
      <c r="A902">
        <f t="shared" si="14"/>
        <v>878</v>
      </c>
      <c r="B902" t="str">
        <f>VLOOKUP(A902,SOURCE!B:P,12,0)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
)</f>
        <v>#define ITM_SUB_J                      878</v>
      </c>
    </row>
    <row r="903" spans="1:4">
      <c r="A903">
        <f t="shared" ref="A903:A966" si="15">C902</f>
        <v>879</v>
      </c>
      <c r="B903" t="str">
        <f>VLOOKUP(A903,SOURCE!B:P,12,0)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
)</f>
        <v>#define ITM_SUB_K                      879</v>
      </c>
    </row>
    <row r="904" spans="1:4">
      <c r="A904">
        <f t="shared" si="15"/>
        <v>880</v>
      </c>
      <c r="B904" t="str">
        <f>VLOOKUP(A904,SOURCE!B:P,12,0)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
)</f>
        <v>#define ITM_SUB_L                      880</v>
      </c>
    </row>
    <row r="905" spans="1:4">
      <c r="A905">
        <f t="shared" si="15"/>
        <v>881</v>
      </c>
      <c r="B905" t="str">
        <f>VLOOKUP(A905,SOURCE!B:P,12,0)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
)</f>
        <v>#define ITM_SUB_M                      881</v>
      </c>
    </row>
    <row r="906" spans="1:4">
      <c r="A906">
        <f t="shared" si="15"/>
        <v>882</v>
      </c>
      <c r="B906" t="str">
        <f>VLOOKUP(A906,SOURCE!B:P,12,0)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
)</f>
        <v>#define ITM_SUB_N                      882</v>
      </c>
    </row>
    <row r="907" spans="1:4">
      <c r="A907">
        <f t="shared" si="15"/>
        <v>883</v>
      </c>
      <c r="B907" t="str">
        <f>VLOOKUP(A907,SOURCE!B:P,12,0)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
)</f>
        <v>#define ITM_SUB_O                      883</v>
      </c>
    </row>
    <row r="908" spans="1:4">
      <c r="A908">
        <f t="shared" si="15"/>
        <v>884</v>
      </c>
      <c r="B908" t="str">
        <f>VLOOKUP(A908,SOURCE!B:P,12,0)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
)</f>
        <v>#define ITM_SUB_P                      884</v>
      </c>
    </row>
    <row r="909" spans="1:4">
      <c r="A909">
        <f t="shared" si="15"/>
        <v>885</v>
      </c>
      <c r="B909" t="str">
        <f>VLOOKUP(A909,SOURCE!B:P,12,0)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
)</f>
        <v>#define ITM_SUB_Q                      885</v>
      </c>
    </row>
    <row r="910" spans="1:4">
      <c r="A910">
        <f t="shared" si="15"/>
        <v>886</v>
      </c>
      <c r="B910" t="str">
        <f>VLOOKUP(A910,SOURCE!B:P,12,0)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
)</f>
        <v>#define ITM_SUB_R                      886</v>
      </c>
    </row>
    <row r="911" spans="1:4">
      <c r="A911">
        <f t="shared" si="15"/>
        <v>887</v>
      </c>
      <c r="B911" t="str">
        <f>VLOOKUP(A911,SOURCE!B:P,12,0)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
)</f>
        <v>#define ITM_SUB_S                      887</v>
      </c>
    </row>
    <row r="912" spans="1:4">
      <c r="A912">
        <f t="shared" si="15"/>
        <v>888</v>
      </c>
      <c r="B912" t="str">
        <f>VLOOKUP(A912,SOURCE!B:P,12,0)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
)</f>
        <v>#define ITM_SUB_T                      888</v>
      </c>
    </row>
    <row r="913" spans="1:4">
      <c r="A913">
        <f t="shared" si="15"/>
        <v>889</v>
      </c>
      <c r="B913" t="str">
        <f>VLOOKUP(A913,SOURCE!B:P,12,0)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
)</f>
        <v>#define ITM_SUB_U                      889</v>
      </c>
    </row>
    <row r="914" spans="1:4">
      <c r="A914">
        <f t="shared" si="15"/>
        <v>890</v>
      </c>
      <c r="B914" t="str">
        <f>VLOOKUP(A914,SOURCE!B:P,12,0)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
)</f>
        <v>#define ITM_SUB_V                      890</v>
      </c>
    </row>
    <row r="915" spans="1:4">
      <c r="A915">
        <f t="shared" si="15"/>
        <v>891</v>
      </c>
      <c r="B915" t="str">
        <f>VLOOKUP(A915,SOURCE!B:P,12,0)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
)</f>
        <v>#define ITM_SUB_W                      891</v>
      </c>
    </row>
    <row r="916" spans="1:4">
      <c r="A916">
        <f t="shared" si="15"/>
        <v>892</v>
      </c>
      <c r="B916" t="str">
        <f>VLOOKUP(A916,SOURCE!B:P,12,0)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
)</f>
        <v>#define ITM_SUB_X                      892</v>
      </c>
    </row>
    <row r="917" spans="1:4">
      <c r="A917">
        <f t="shared" si="15"/>
        <v>893</v>
      </c>
      <c r="B917" t="str">
        <f>VLOOKUP(A917,SOURCE!B:P,12,0)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
)</f>
        <v>#define ITM_SUB_Y                      893</v>
      </c>
    </row>
    <row r="918" spans="1:4">
      <c r="A918">
        <f t="shared" si="15"/>
        <v>894</v>
      </c>
      <c r="B918" t="str">
        <f>VLOOKUP(A918,SOURCE!B:P,12,0)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
)</f>
        <v>#define ITM_SUB_Z                      894</v>
      </c>
    </row>
    <row r="919" spans="1:4">
      <c r="A919">
        <f t="shared" si="15"/>
        <v>895</v>
      </c>
      <c r="B919" t="str">
        <f>VLOOKUP(A919,SOURCE!B:P,12,0)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
)</f>
        <v>#define ITM_SUB_E_OUTLINE              895</v>
      </c>
    </row>
    <row r="920" spans="1:4">
      <c r="A920">
        <f t="shared" si="15"/>
        <v>896</v>
      </c>
      <c r="B920" t="str">
        <f>VLOOKUP(A920,SOURCE!B:P,12,0)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
)</f>
        <v>#define ITM_SUB_a                      896</v>
      </c>
    </row>
    <row r="921" spans="1:4">
      <c r="A921">
        <f t="shared" si="15"/>
        <v>897</v>
      </c>
      <c r="B921" t="str">
        <f>VLOOKUP(A921,SOURCE!B:P,12,0)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
)</f>
        <v>#define ITM_SUB_b                      897</v>
      </c>
    </row>
    <row r="922" spans="1:4">
      <c r="A922">
        <f t="shared" si="15"/>
        <v>898</v>
      </c>
      <c r="B922" t="str">
        <f>VLOOKUP(A922,SOURCE!B:P,12,0)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
)</f>
        <v>#define ITM_SUB_c                      898</v>
      </c>
    </row>
    <row r="923" spans="1:4">
      <c r="A923">
        <f t="shared" si="15"/>
        <v>899</v>
      </c>
      <c r="B923" t="str">
        <f>VLOOKUP(A923,SOURCE!B:P,12,0)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
)</f>
        <v>#define ITM_SUB_d                      899</v>
      </c>
    </row>
    <row r="924" spans="1:4">
      <c r="A924">
        <f t="shared" si="15"/>
        <v>900</v>
      </c>
      <c r="B924" t="str">
        <f>VLOOKUP(A924,SOURCE!B:P,12,0)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
)</f>
        <v>#define ITM_SUB_e                      900</v>
      </c>
    </row>
    <row r="925" spans="1:4">
      <c r="A925">
        <f t="shared" si="15"/>
        <v>901</v>
      </c>
      <c r="B925" t="str">
        <f>VLOOKUP(A925,SOURCE!B:P,12,0)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
)</f>
        <v>#define ITM_SUB_h                      901</v>
      </c>
    </row>
    <row r="926" spans="1:4">
      <c r="A926">
        <f t="shared" si="15"/>
        <v>902</v>
      </c>
      <c r="B926" t="str">
        <f>VLOOKUP(A926,SOURCE!B:P,12,0)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
)</f>
        <v>#define ITM_SUB_i                      902</v>
      </c>
    </row>
    <row r="927" spans="1:4">
      <c r="A927">
        <f t="shared" si="15"/>
        <v>903</v>
      </c>
      <c r="B927" t="str">
        <f>VLOOKUP(A927,SOURCE!B:P,12,0)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
)</f>
        <v>#define ITM_SUB_j                      903</v>
      </c>
    </row>
    <row r="928" spans="1:4">
      <c r="A928">
        <f t="shared" si="15"/>
        <v>904</v>
      </c>
      <c r="B928" t="str">
        <f>VLOOKUP(A928,SOURCE!B:P,12,0)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
)</f>
        <v>#define ITM_SUB_k                      904</v>
      </c>
    </row>
    <row r="929" spans="1:4">
      <c r="A929">
        <f t="shared" si="15"/>
        <v>905</v>
      </c>
      <c r="B929" t="str">
        <f>VLOOKUP(A929,SOURCE!B:P,12,0)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
)</f>
        <v>#define ITM_SUB_l                      905</v>
      </c>
    </row>
    <row r="930" spans="1:4">
      <c r="A930">
        <f t="shared" si="15"/>
        <v>906</v>
      </c>
      <c r="B930" t="str">
        <f>VLOOKUP(A930,SOURCE!B:P,12,0)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
)</f>
        <v>#define ITM_SUB_m                      906</v>
      </c>
    </row>
    <row r="931" spans="1:4">
      <c r="A931">
        <f t="shared" si="15"/>
        <v>907</v>
      </c>
      <c r="B931" t="str">
        <f>VLOOKUP(A931,SOURCE!B:P,12,0)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
)</f>
        <v>#define ITM_SUB_n                      907</v>
      </c>
    </row>
    <row r="932" spans="1:4">
      <c r="A932">
        <f t="shared" si="15"/>
        <v>908</v>
      </c>
      <c r="B932" t="str">
        <f>VLOOKUP(A932,SOURCE!B:P,12,0)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
)</f>
        <v>#define ITM_SUB_o                      908</v>
      </c>
    </row>
    <row r="933" spans="1:4">
      <c r="A933">
        <f t="shared" si="15"/>
        <v>909</v>
      </c>
      <c r="B933" t="str">
        <f>VLOOKUP(A933,SOURCE!B:P,12,0)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
)</f>
        <v>#define ITM_SUB_p                      909</v>
      </c>
    </row>
    <row r="934" spans="1:4">
      <c r="A934">
        <f t="shared" si="15"/>
        <v>910</v>
      </c>
      <c r="B934" t="str">
        <f>VLOOKUP(A934,SOURCE!B:P,12,0)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
)</f>
        <v>#define ITM_SUB_q                      910</v>
      </c>
    </row>
    <row r="935" spans="1:4">
      <c r="A935">
        <f t="shared" si="15"/>
        <v>911</v>
      </c>
      <c r="B935" t="str">
        <f>VLOOKUP(A935,SOURCE!B:P,12,0)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
)</f>
        <v>#define ITM_SUB_s                      911</v>
      </c>
    </row>
    <row r="936" spans="1:4">
      <c r="A936">
        <f t="shared" si="15"/>
        <v>912</v>
      </c>
      <c r="B936" t="str">
        <f>VLOOKUP(A936,SOURCE!B:P,12,0)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
)</f>
        <v>#define ITM_SUB_t                      912</v>
      </c>
    </row>
    <row r="937" spans="1:4">
      <c r="A937">
        <f t="shared" si="15"/>
        <v>913</v>
      </c>
      <c r="B937" t="str">
        <f>VLOOKUP(A937,SOURCE!B:P,12,0)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
)</f>
        <v>#define ITM_SUB_u                      913</v>
      </c>
    </row>
    <row r="938" spans="1:4">
      <c r="A938">
        <f t="shared" si="15"/>
        <v>914</v>
      </c>
      <c r="B938" t="str">
        <f>VLOOKUP(A938,SOURCE!B:P,12,0)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
)</f>
        <v>#define ITM_SUB_v                      914</v>
      </c>
    </row>
    <row r="939" spans="1:4">
      <c r="A939">
        <f t="shared" si="15"/>
        <v>915</v>
      </c>
      <c r="B939" t="str">
        <f>VLOOKUP(A939,SOURCE!B:P,12,0)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
)</f>
        <v>#define ITM_SUB_w                      915</v>
      </c>
    </row>
    <row r="940" spans="1:4">
      <c r="A940">
        <f t="shared" si="15"/>
        <v>916</v>
      </c>
      <c r="B940" t="str">
        <f>VLOOKUP(A940,SOURCE!B:P,12,0)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
)</f>
        <v>#define ITM_SUB_x                      916</v>
      </c>
    </row>
    <row r="941" spans="1:4">
      <c r="A941">
        <f t="shared" si="15"/>
        <v>917</v>
      </c>
      <c r="B941" t="str">
        <f>VLOOKUP(A941,SOURCE!B:P,12,0)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
)</f>
        <v>#define ITM_SUB_y                      917</v>
      </c>
    </row>
    <row r="942" spans="1:4">
      <c r="A942">
        <f t="shared" si="15"/>
        <v>918</v>
      </c>
      <c r="B942" t="str">
        <f>VLOOKUP(A942,SOURCE!B:P,12,0)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
)</f>
        <v>#define ITM_SUB_z                      918</v>
      </c>
    </row>
    <row r="943" spans="1:4">
      <c r="A943">
        <f t="shared" si="15"/>
        <v>919</v>
      </c>
      <c r="B943" t="str">
        <f>VLOOKUP(A943,SOURCE!B:P,12,0)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
)</f>
        <v>#define ITM_SUB_a_b                    919</v>
      </c>
    </row>
    <row r="944" spans="1:4">
      <c r="A944">
        <f t="shared" si="15"/>
        <v>920</v>
      </c>
      <c r="B944" t="str">
        <f>VLOOKUP(A944,SOURCE!B:P,12,0)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
)</f>
        <v>#define ITM_SUB_e_b                    920</v>
      </c>
    </row>
    <row r="945" spans="1:4">
      <c r="A945">
        <f t="shared" si="15"/>
        <v>921</v>
      </c>
      <c r="B945" t="str">
        <f>VLOOKUP(A945,SOURCE!B:P,12,0)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
)</f>
        <v>#define ITM_SUB_k_b                    921</v>
      </c>
    </row>
    <row r="946" spans="1:4">
      <c r="A946">
        <f t="shared" si="15"/>
        <v>922</v>
      </c>
      <c r="B946" t="str">
        <f>VLOOKUP(A946,SOURCE!B:P,12,0)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
)</f>
        <v>#define ITM_SUB_l_b                    922</v>
      </c>
    </row>
    <row r="947" spans="1:4">
      <c r="A947">
        <f t="shared" si="15"/>
        <v>923</v>
      </c>
      <c r="B947" t="str">
        <f>VLOOKUP(A947,SOURCE!B:P,12,0)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
)</f>
        <v>#define ITM_SUB_m_b                    923</v>
      </c>
    </row>
    <row r="948" spans="1:4">
      <c r="A948">
        <f t="shared" si="15"/>
        <v>924</v>
      </c>
      <c r="B948" t="str">
        <f>VLOOKUP(A948,SOURCE!B:P,12,0)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
)</f>
        <v>#define ITM_SUB_n_b                    924</v>
      </c>
    </row>
    <row r="949" spans="1:4">
      <c r="A949">
        <f t="shared" si="15"/>
        <v>925</v>
      </c>
      <c r="B949" t="str">
        <f>VLOOKUP(A949,SOURCE!B:P,12,0)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
)</f>
        <v>#define ITM_SUB_o_b                    925</v>
      </c>
    </row>
    <row r="950" spans="1:4">
      <c r="A950">
        <f t="shared" si="15"/>
        <v>926</v>
      </c>
      <c r="B950" t="str">
        <f>VLOOKUP(A950,SOURCE!B:P,12,0)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
)</f>
        <v>#define ITM_SUB_p_b                    926</v>
      </c>
    </row>
    <row r="951" spans="1:4">
      <c r="A951">
        <f t="shared" si="15"/>
        <v>927</v>
      </c>
      <c r="B951" t="str">
        <f>VLOOKUP(A951,SOURCE!B:P,12,0)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
)</f>
        <v>#define ITM_SUB_s_b                    927</v>
      </c>
    </row>
    <row r="952" spans="1:4">
      <c r="A952">
        <f t="shared" si="15"/>
        <v>928</v>
      </c>
      <c r="B952" t="str">
        <f>VLOOKUP(A952,SOURCE!B:P,12,0)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
)</f>
        <v>#define ITM_SUB_u_b                    928</v>
      </c>
    </row>
    <row r="953" spans="1:4">
      <c r="A953">
        <f t="shared" si="15"/>
        <v>929</v>
      </c>
      <c r="B953" t="str">
        <f>VLOOKUP(A953,SOURCE!B:P,12,0)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
)</f>
        <v>#define ITM_SUB_x_b                    929</v>
      </c>
    </row>
    <row r="954" spans="1:4">
      <c r="A954">
        <f t="shared" si="15"/>
        <v>930</v>
      </c>
      <c r="B954" t="str">
        <f>VLOOKUP(A954,SOURCE!B:P,12,0)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
)</f>
        <v>#define ITM_SUP_PLUS                   930</v>
      </c>
    </row>
    <row r="955" spans="1:4">
      <c r="A955">
        <f t="shared" si="15"/>
        <v>931</v>
      </c>
      <c r="B955" t="str">
        <f>VLOOKUP(A955,SOURCE!B:P,12,0)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
)</f>
        <v>#define ITM_SUP_MINUS                  931</v>
      </c>
    </row>
    <row r="956" spans="1:4">
      <c r="A956">
        <f t="shared" si="15"/>
        <v>932</v>
      </c>
      <c r="B956" t="str">
        <f>VLOOKUP(A956,SOURCE!B:P,12,0)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
)</f>
        <v>#define ITM_SUP_MINUS_1                932</v>
      </c>
    </row>
    <row r="957" spans="1:4">
      <c r="A957">
        <f t="shared" si="15"/>
        <v>933</v>
      </c>
      <c r="B957" t="str">
        <f>VLOOKUP(A957,SOURCE!B:P,12,0)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
)</f>
        <v>#define ITM_SUP_INFINITY               933</v>
      </c>
    </row>
    <row r="958" spans="1:4">
      <c r="A958">
        <f t="shared" si="15"/>
        <v>934</v>
      </c>
      <c r="B958" t="str">
        <f>VLOOKUP(A958,SOURCE!B:P,12,0)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
)</f>
        <v>#define ITM_SUP_ASTERISK               934</v>
      </c>
    </row>
    <row r="959" spans="1:4">
      <c r="A959">
        <f t="shared" si="15"/>
        <v>935</v>
      </c>
      <c r="B959" t="str">
        <f>VLOOKUP(A959,SOURCE!B:P,12,0)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
)</f>
        <v>#define ITM_SUP_0                      935</v>
      </c>
    </row>
    <row r="960" spans="1:4">
      <c r="A960">
        <f t="shared" si="15"/>
        <v>936</v>
      </c>
      <c r="B960" t="str">
        <f>VLOOKUP(A960,SOURCE!B:P,12,0)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
)</f>
        <v>#define ITM_SUP_1                      936</v>
      </c>
    </row>
    <row r="961" spans="1:4">
      <c r="A961">
        <f t="shared" si="15"/>
        <v>937</v>
      </c>
      <c r="B961" t="str">
        <f>VLOOKUP(A961,SOURCE!B:P,12,0)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
)</f>
        <v>#define ITM_SUP_2                      937</v>
      </c>
    </row>
    <row r="962" spans="1:4">
      <c r="A962">
        <f t="shared" si="15"/>
        <v>938</v>
      </c>
      <c r="B962" t="str">
        <f>VLOOKUP(A962,SOURCE!B:P,12,0)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
)</f>
        <v>#define ITM_SUP_3                      938</v>
      </c>
    </row>
    <row r="963" spans="1:4">
      <c r="A963">
        <f t="shared" si="15"/>
        <v>939</v>
      </c>
      <c r="B963" t="str">
        <f>VLOOKUP(A963,SOURCE!B:P,12,0)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
)</f>
        <v>#define ITM_SUP_4                      939</v>
      </c>
    </row>
    <row r="964" spans="1:4">
      <c r="A964">
        <f t="shared" si="15"/>
        <v>940</v>
      </c>
      <c r="B964" t="str">
        <f>VLOOKUP(A964,SOURCE!B:P,12,0)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
)</f>
        <v>#define ITM_SUP_5                      940</v>
      </c>
    </row>
    <row r="965" spans="1:4">
      <c r="A965">
        <f t="shared" si="15"/>
        <v>941</v>
      </c>
      <c r="B965" t="str">
        <f>VLOOKUP(A965,SOURCE!B:P,12,0)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
)</f>
        <v>#define ITM_SUP_6                      941</v>
      </c>
    </row>
    <row r="966" spans="1:4">
      <c r="A966">
        <f t="shared" si="15"/>
        <v>942</v>
      </c>
      <c r="B966" t="str">
        <f>VLOOKUP(A966,SOURCE!B:P,12,0)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
)</f>
        <v>#define ITM_SUP_7                      942</v>
      </c>
    </row>
    <row r="967" spans="1:4">
      <c r="A967">
        <f t="shared" ref="A967:A1030" si="16">C966</f>
        <v>943</v>
      </c>
      <c r="B967" t="str">
        <f>VLOOKUP(A967,SOURCE!B:P,12,0)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
)</f>
        <v>#define ITM_SUP_8                      943</v>
      </c>
    </row>
    <row r="968" spans="1:4">
      <c r="A968">
        <f t="shared" si="16"/>
        <v>944</v>
      </c>
      <c r="B968" t="str">
        <f>VLOOKUP(A968,SOURCE!B:P,12,0)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
)</f>
        <v>#define ITM_SUP_9                      944</v>
      </c>
    </row>
    <row r="969" spans="1:4">
      <c r="A969">
        <f t="shared" si="16"/>
        <v>945</v>
      </c>
      <c r="B969" t="str">
        <f>VLOOKUP(A969,SOURCE!B:P,12,0)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
)</f>
        <v>#define ITM_0945                       945</v>
      </c>
    </row>
    <row r="970" spans="1:4">
      <c r="A970">
        <f t="shared" si="16"/>
        <v>946</v>
      </c>
      <c r="B970" t="str">
        <f>VLOOKUP(A970,SOURCE!B:P,12,0)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
)</f>
        <v>#define ITM_SUP_T                      946</v>
      </c>
    </row>
    <row r="971" spans="1:4">
      <c r="A971">
        <f t="shared" si="16"/>
        <v>947</v>
      </c>
      <c r="B971" t="str">
        <f>VLOOKUP(A971,SOURCE!B:P,12,0)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
)</f>
        <v>#define ITM_SUP_a                      947</v>
      </c>
    </row>
    <row r="972" spans="1:4">
      <c r="A972">
        <f t="shared" si="16"/>
        <v>948</v>
      </c>
      <c r="B972" t="str">
        <f>VLOOKUP(A972,SOURCE!B:P,12,0)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
)</f>
        <v>#define ITM_SUP_f                      948</v>
      </c>
    </row>
    <row r="973" spans="1:4">
      <c r="A973">
        <f t="shared" si="16"/>
        <v>949</v>
      </c>
      <c r="B973" t="str">
        <f>VLOOKUP(A973,SOURCE!B:P,12,0)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
)</f>
        <v>#define ITM_SUP_g                      949</v>
      </c>
    </row>
    <row r="974" spans="1:4">
      <c r="A974">
        <f t="shared" si="16"/>
        <v>950</v>
      </c>
      <c r="B974" t="str">
        <f>VLOOKUP(A974,SOURCE!B:P,12,0)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
)</f>
        <v>#define ITM_SUP_h                      950</v>
      </c>
    </row>
    <row r="975" spans="1:4">
      <c r="A975">
        <f t="shared" si="16"/>
        <v>951</v>
      </c>
      <c r="B975" t="str">
        <f>VLOOKUP(A975,SOURCE!B:P,12,0)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
)</f>
        <v>#define ITM_SUP_r                      951</v>
      </c>
    </row>
    <row r="976" spans="1:4">
      <c r="A976">
        <f t="shared" si="16"/>
        <v>952</v>
      </c>
      <c r="B976" t="str">
        <f>VLOOKUP(A976,SOURCE!B:P,12,0)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
)</f>
        <v>#define ITM_SUP_x                      952</v>
      </c>
    </row>
    <row r="977" spans="1:4">
      <c r="A977">
        <f t="shared" si="16"/>
        <v>953</v>
      </c>
      <c r="B977" t="str">
        <f>VLOOKUP(A977,SOURCE!B:P,12,0)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
)</f>
        <v>#define ITM_SPACE                      953</v>
      </c>
    </row>
    <row r="978" spans="1:4">
      <c r="A978">
        <f t="shared" si="16"/>
        <v>954</v>
      </c>
      <c r="B978" t="str">
        <f>VLOOKUP(A978,SOURCE!B:P,12,0)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
)</f>
        <v>#define ITM_EXCLAMATION_MARK           954</v>
      </c>
    </row>
    <row r="979" spans="1:4">
      <c r="A979">
        <f t="shared" si="16"/>
        <v>955</v>
      </c>
      <c r="B979" t="str">
        <f>VLOOKUP(A979,SOURCE!B:P,12,0)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
)</f>
        <v>#define ITM_DOUBLE_QUOTE               955</v>
      </c>
    </row>
    <row r="980" spans="1:4">
      <c r="A980">
        <f t="shared" si="16"/>
        <v>956</v>
      </c>
      <c r="B980" t="str">
        <f>VLOOKUP(A980,SOURCE!B:P,12,0)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
)</f>
        <v>#define ITM_NUMBER_SIGN                956</v>
      </c>
    </row>
    <row r="981" spans="1:4">
      <c r="A981">
        <f t="shared" si="16"/>
        <v>957</v>
      </c>
      <c r="B981" t="str">
        <f>VLOOKUP(A981,SOURCE!B:P,12,0)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
)</f>
        <v>#define ITM_DOLLAR                     957</v>
      </c>
    </row>
    <row r="982" spans="1:4">
      <c r="A982">
        <f t="shared" si="16"/>
        <v>958</v>
      </c>
      <c r="B982" t="str">
        <f>VLOOKUP(A982,SOURCE!B:P,12,0)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
)</f>
        <v>#define ITM_PERCENT                    958</v>
      </c>
    </row>
    <row r="983" spans="1:4">
      <c r="A983">
        <f t="shared" si="16"/>
        <v>959</v>
      </c>
      <c r="B983" t="str">
        <f>VLOOKUP(A983,SOURCE!B:P,12,0)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
)</f>
        <v>#define ITM_AMPERSAND                  959</v>
      </c>
    </row>
    <row r="984" spans="1:4">
      <c r="A984">
        <f t="shared" si="16"/>
        <v>960</v>
      </c>
      <c r="B984" t="str">
        <f>VLOOKUP(A984,SOURCE!B:P,12,0)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
)</f>
        <v>#define ITM_QUOTE                      960</v>
      </c>
    </row>
    <row r="985" spans="1:4">
      <c r="A985">
        <f t="shared" si="16"/>
        <v>961</v>
      </c>
      <c r="B985" t="str">
        <f>VLOOKUP(A985,SOURCE!B:P,12,0)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
)</f>
        <v>#define ITM_LEFT_PARENTHESIS           961</v>
      </c>
    </row>
    <row r="986" spans="1:4">
      <c r="A986">
        <f t="shared" si="16"/>
        <v>962</v>
      </c>
      <c r="B986" t="str">
        <f>VLOOKUP(A986,SOURCE!B:P,12,0)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
)</f>
        <v>#define ITM_RIGHT_PARENTHESIS          962</v>
      </c>
    </row>
    <row r="987" spans="1:4">
      <c r="A987">
        <f t="shared" si="16"/>
        <v>963</v>
      </c>
      <c r="B987" t="str">
        <f>VLOOKUP(A987,SOURCE!B:P,12,0)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
)</f>
        <v>#define ITM_ASTERISK                   963</v>
      </c>
    </row>
    <row r="988" spans="1:4">
      <c r="A988">
        <f t="shared" si="16"/>
        <v>964</v>
      </c>
      <c r="B988" t="str">
        <f>VLOOKUP(A988,SOURCE!B:P,12,0)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
)</f>
        <v>#define ITM_0964                       964</v>
      </c>
    </row>
    <row r="989" spans="1:4">
      <c r="A989">
        <f t="shared" si="16"/>
        <v>965</v>
      </c>
      <c r="B989" t="str">
        <f>VLOOKUP(A989,SOURCE!B:P,12,0)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
)</f>
        <v>#define ITM_PLUS                       965</v>
      </c>
    </row>
    <row r="990" spans="1:4">
      <c r="A990">
        <f t="shared" si="16"/>
        <v>966</v>
      </c>
      <c r="B990" t="str">
        <f>VLOOKUP(A990,SOURCE!B:P,12,0)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
)</f>
        <v>#define ITM_COMMA                      966</v>
      </c>
    </row>
    <row r="991" spans="1:4">
      <c r="A991">
        <f t="shared" si="16"/>
        <v>967</v>
      </c>
      <c r="B991" t="str">
        <f>VLOOKUP(A991,SOURCE!B:P,12,0)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
)</f>
        <v>#define ITM_MINUS                      967</v>
      </c>
    </row>
    <row r="992" spans="1:4">
      <c r="A992">
        <f t="shared" si="16"/>
        <v>968</v>
      </c>
      <c r="B992" t="str">
        <f>VLOOKUP(A992,SOURCE!B:P,12,0)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
)</f>
        <v>#define ITM_PERIOD                     968</v>
      </c>
    </row>
    <row r="993" spans="1:4">
      <c r="A993">
        <f t="shared" si="16"/>
        <v>969</v>
      </c>
      <c r="B993" t="str">
        <f>VLOOKUP(A993,SOURCE!B:P,12,0)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
)</f>
        <v>#define ITM_SLASH                      969</v>
      </c>
    </row>
    <row r="994" spans="1:4">
      <c r="A994">
        <f t="shared" si="16"/>
        <v>970</v>
      </c>
      <c r="B994" t="str">
        <f>VLOOKUP(A994,SOURCE!B:P,12,0)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
)</f>
        <v>#define ITM_COLON                      970</v>
      </c>
    </row>
    <row r="995" spans="1:4">
      <c r="A995">
        <f t="shared" si="16"/>
        <v>971</v>
      </c>
      <c r="B995" t="str">
        <f>VLOOKUP(A995,SOURCE!B:P,12,0)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
)</f>
        <v>#define ITM_SEMICOLON                  971</v>
      </c>
    </row>
    <row r="996" spans="1:4">
      <c r="A996">
        <f t="shared" si="16"/>
        <v>972</v>
      </c>
      <c r="B996" t="str">
        <f>VLOOKUP(A996,SOURCE!B:P,12,0)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
)</f>
        <v>#define ITM_LESS_THAN                  972</v>
      </c>
    </row>
    <row r="997" spans="1:4">
      <c r="A997">
        <f t="shared" si="16"/>
        <v>973</v>
      </c>
      <c r="B997" t="str">
        <f>VLOOKUP(A997,SOURCE!B:P,12,0)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
)</f>
        <v>#define ITM_EQUAL                      973</v>
      </c>
    </row>
    <row r="998" spans="1:4">
      <c r="A998">
        <f t="shared" si="16"/>
        <v>974</v>
      </c>
      <c r="B998" t="str">
        <f>VLOOKUP(A998,SOURCE!B:P,12,0)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
)</f>
        <v>#define ITM_GREATER_THAN               974</v>
      </c>
    </row>
    <row r="999" spans="1:4">
      <c r="A999">
        <f t="shared" si="16"/>
        <v>975</v>
      </c>
      <c r="B999" t="str">
        <f>VLOOKUP(A999,SOURCE!B:P,12,0)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
)</f>
        <v>#define ITM_QUESTION_MARK              975</v>
      </c>
    </row>
    <row r="1000" spans="1:4">
      <c r="A1000">
        <f t="shared" si="16"/>
        <v>976</v>
      </c>
      <c r="B1000" t="str">
        <f>VLOOKUP(A1000,SOURCE!B:P,12,0)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
)</f>
        <v>#define ITM_AT                         976</v>
      </c>
    </row>
    <row r="1001" spans="1:4">
      <c r="A1001">
        <f t="shared" si="16"/>
        <v>977</v>
      </c>
      <c r="B1001" t="str">
        <f>VLOOKUP(A1001,SOURCE!B:P,12,0)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
)</f>
        <v>#define ITM_LEFT_SQUARE_BRACKET        977</v>
      </c>
    </row>
    <row r="1002" spans="1:4">
      <c r="A1002">
        <f t="shared" si="16"/>
        <v>978</v>
      </c>
      <c r="B1002" t="str">
        <f>VLOOKUP(A1002,SOURCE!B:P,12,0)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
)</f>
        <v>#define ITM_BACK_SLASH                 978</v>
      </c>
    </row>
    <row r="1003" spans="1:4">
      <c r="A1003">
        <f t="shared" si="16"/>
        <v>979</v>
      </c>
      <c r="B1003" t="str">
        <f>VLOOKUP(A1003,SOURCE!B:P,12,0)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
)</f>
        <v>#define ITM_RIGHT_SQUARE_BRACKET       979</v>
      </c>
    </row>
    <row r="1004" spans="1:4">
      <c r="A1004">
        <f t="shared" si="16"/>
        <v>980</v>
      </c>
      <c r="B1004" t="str">
        <f>VLOOKUP(A1004,SOURCE!B:P,12,0)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
)</f>
        <v>#define ITM_CIRCUMFLEX                 980</v>
      </c>
    </row>
    <row r="1005" spans="1:4">
      <c r="A1005">
        <f t="shared" si="16"/>
        <v>981</v>
      </c>
      <c r="B1005" t="str">
        <f>VLOOKUP(A1005,SOURCE!B:P,12,0)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
)</f>
        <v>#define ITM_UNDERSCORE                 981</v>
      </c>
    </row>
    <row r="1006" spans="1:4">
      <c r="A1006">
        <f t="shared" si="16"/>
        <v>982</v>
      </c>
      <c r="B1006" t="str">
        <f>VLOOKUP(A1006,SOURCE!B:P,12,0)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
)</f>
        <v>#define ITM_LEFT_CURLY_BRACKET         982</v>
      </c>
    </row>
    <row r="1007" spans="1:4">
      <c r="A1007">
        <f t="shared" si="16"/>
        <v>983</v>
      </c>
      <c r="B1007" t="str">
        <f>VLOOKUP(A1007,SOURCE!B:P,12,0)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
)</f>
        <v>#define ITM_PIPE                       983</v>
      </c>
    </row>
    <row r="1008" spans="1:4">
      <c r="A1008">
        <f t="shared" si="16"/>
        <v>984</v>
      </c>
      <c r="B1008" t="str">
        <f>VLOOKUP(A1008,SOURCE!B:P,12,0)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
)</f>
        <v>#define ITM_RIGHT_CURLY_BRACKET        984</v>
      </c>
    </row>
    <row r="1009" spans="1:4">
      <c r="A1009">
        <f t="shared" si="16"/>
        <v>985</v>
      </c>
      <c r="B1009" t="str">
        <f>VLOOKUP(A1009,SOURCE!B:P,12,0)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
)</f>
        <v>#define ITM_TILDE                      985</v>
      </c>
    </row>
    <row r="1010" spans="1:4">
      <c r="A1010">
        <f t="shared" si="16"/>
        <v>986</v>
      </c>
      <c r="B1010" t="str">
        <f>VLOOKUP(A1010,SOURCE!B:P,12,0)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
)</f>
        <v>#define ITM_INVERTED_EXCLAMATION_MARK  986</v>
      </c>
    </row>
    <row r="1011" spans="1:4">
      <c r="A1011">
        <f t="shared" si="16"/>
        <v>987</v>
      </c>
      <c r="B1011" t="str">
        <f>VLOOKUP(A1011,SOURCE!B:P,12,0)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
)</f>
        <v>#define ITM_CENT                       987</v>
      </c>
    </row>
    <row r="1012" spans="1:4">
      <c r="A1012">
        <f t="shared" si="16"/>
        <v>988</v>
      </c>
      <c r="B1012" t="str">
        <f>VLOOKUP(A1012,SOURCE!B:P,12,0)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
)</f>
        <v>#define ITM_POUND                      988</v>
      </c>
    </row>
    <row r="1013" spans="1:4">
      <c r="A1013">
        <f t="shared" si="16"/>
        <v>989</v>
      </c>
      <c r="B1013" t="str">
        <f>VLOOKUP(A1013,SOURCE!B:P,12,0)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
)</f>
        <v>#define ITM_YEN                        989</v>
      </c>
    </row>
    <row r="1014" spans="1:4">
      <c r="A1014">
        <f t="shared" si="16"/>
        <v>990</v>
      </c>
      <c r="B1014" t="str">
        <f>VLOOKUP(A1014,SOURCE!B:P,12,0)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
)</f>
        <v>#define ITM_SECTION                    990</v>
      </c>
    </row>
    <row r="1015" spans="1:4">
      <c r="A1015">
        <f t="shared" si="16"/>
        <v>991</v>
      </c>
      <c r="B1015" t="str">
        <f>VLOOKUP(A1015,SOURCE!B:P,12,0)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
)</f>
        <v>#define ITM_OVERFLOW_CARRY             991</v>
      </c>
    </row>
    <row r="1016" spans="1:4">
      <c r="A1016">
        <f t="shared" si="16"/>
        <v>992</v>
      </c>
      <c r="B1016" t="str">
        <f>VLOOKUP(A1016,SOURCE!B:P,12,0)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
)</f>
        <v>#define ITM_LEFT_DOUBLE_ANGLE          992</v>
      </c>
    </row>
    <row r="1017" spans="1:4">
      <c r="A1017">
        <f t="shared" si="16"/>
        <v>993</v>
      </c>
      <c r="B1017" t="str">
        <f>VLOOKUP(A1017,SOURCE!B:P,12,0)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
)</f>
        <v>#define ITM_NOT                        993</v>
      </c>
    </row>
    <row r="1018" spans="1:4">
      <c r="A1018">
        <f t="shared" si="16"/>
        <v>994</v>
      </c>
      <c r="B1018" t="str">
        <f>VLOOKUP(A1018,SOURCE!B:P,12,0)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
)</f>
        <v>#define ITM_DEGREE                     994</v>
      </c>
    </row>
    <row r="1019" spans="1:4">
      <c r="A1019">
        <f t="shared" si="16"/>
        <v>995</v>
      </c>
      <c r="B1019" t="str">
        <f>VLOOKUP(A1019,SOURCE!B:P,12,0)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
)</f>
        <v>#define ITM_PLUS_MINUS                 995</v>
      </c>
    </row>
    <row r="1020" spans="1:4">
      <c r="A1020">
        <f t="shared" si="16"/>
        <v>996</v>
      </c>
      <c r="B1020" t="str">
        <f>VLOOKUP(A1020,SOURCE!B:P,12,0)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
)</f>
        <v>#define ITM_mu_b                       996</v>
      </c>
    </row>
    <row r="1021" spans="1:4">
      <c r="A1021">
        <f t="shared" si="16"/>
        <v>997</v>
      </c>
      <c r="B1021" t="str">
        <f>VLOOKUP(A1021,SOURCE!B:P,12,0)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
)</f>
        <v>#define ITM_DOT                        997</v>
      </c>
    </row>
    <row r="1022" spans="1:4">
      <c r="A1022">
        <f t="shared" si="16"/>
        <v>998</v>
      </c>
      <c r="B1022" t="str">
        <f>VLOOKUP(A1022,SOURCE!B:P,12,0)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
)</f>
        <v>#define ITM_ORDINAL                    998</v>
      </c>
    </row>
    <row r="1023" spans="1:4">
      <c r="A1023">
        <f t="shared" si="16"/>
        <v>999</v>
      </c>
      <c r="B1023" t="str">
        <f>VLOOKUP(A1023,SOURCE!B:P,12,0)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
)</f>
        <v>#define ITM_RIGHT_DOUBLE_ANGLE         999</v>
      </c>
    </row>
    <row r="1024" spans="1:4">
      <c r="A1024">
        <f t="shared" si="16"/>
        <v>1000</v>
      </c>
      <c r="B1024" t="str">
        <f>VLOOKUP(A1024,SOURCE!B:P,12,0)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
)</f>
        <v>#define ITM_ONE_HALF                  1000</v>
      </c>
    </row>
    <row r="1025" spans="1:4">
      <c r="A1025">
        <f t="shared" si="16"/>
        <v>1001</v>
      </c>
      <c r="B1025" t="str">
        <f>VLOOKUP(A1025,SOURCE!B:P,12,0)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
)</f>
        <v>#define ITM_ONE_QUARTER               1001</v>
      </c>
    </row>
    <row r="1026" spans="1:4">
      <c r="A1026">
        <f t="shared" si="16"/>
        <v>1002</v>
      </c>
      <c r="B1026" t="str">
        <f>VLOOKUP(A1026,SOURCE!B:P,12,0)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
)</f>
        <v>#define ITM_INVERTED_QUESTION_MARK    1002</v>
      </c>
    </row>
    <row r="1027" spans="1:4">
      <c r="A1027">
        <f t="shared" si="16"/>
        <v>1003</v>
      </c>
      <c r="B1027" t="str">
        <f>VLOOKUP(A1027,SOURCE!B:P,12,0)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
)</f>
        <v>#define ITM_ETH                       1003</v>
      </c>
    </row>
    <row r="1028" spans="1:4">
      <c r="A1028">
        <f t="shared" si="16"/>
        <v>1004</v>
      </c>
      <c r="B1028" t="str">
        <f>VLOOKUP(A1028,SOURCE!B:P,12,0)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
)</f>
        <v>#define ITM_CROSS                     1004</v>
      </c>
    </row>
    <row r="1029" spans="1:4">
      <c r="A1029">
        <f t="shared" si="16"/>
        <v>1005</v>
      </c>
      <c r="B1029" t="str">
        <f>VLOOKUP(A1029,SOURCE!B:P,12,0)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
)</f>
        <v>#define ITM_eth                       1005</v>
      </c>
    </row>
    <row r="1030" spans="1:4">
      <c r="A1030">
        <f t="shared" si="16"/>
        <v>1006</v>
      </c>
      <c r="B1030" t="str">
        <f>VLOOKUP(A1030,SOURCE!B:P,12,0)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
)</f>
        <v>#define ITM_OBELUS                    1006</v>
      </c>
    </row>
    <row r="1031" spans="1:4">
      <c r="A1031">
        <f t="shared" ref="A1031:A1094" si="17">C1030</f>
        <v>1007</v>
      </c>
      <c r="B1031" t="str">
        <f>VLOOKUP(A1031,SOURCE!B:P,12,0)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
)</f>
        <v>#define ITM_E_DOT                     1007</v>
      </c>
    </row>
    <row r="1032" spans="1:4">
      <c r="A1032">
        <f t="shared" si="17"/>
        <v>1008</v>
      </c>
      <c r="B1032" t="str">
        <f>VLOOKUP(A1032,SOURCE!B:P,12,0)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
)</f>
        <v>#define ITM_e_DOT                     1008</v>
      </c>
    </row>
    <row r="1033" spans="1:4">
      <c r="A1033">
        <f t="shared" si="17"/>
        <v>1009</v>
      </c>
      <c r="B1033" t="str">
        <f>VLOOKUP(A1033,SOURCE!B:P,12,0)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
)</f>
        <v>#define ITM_E_CARON                   1009</v>
      </c>
    </row>
    <row r="1034" spans="1:4">
      <c r="A1034">
        <f t="shared" si="17"/>
        <v>1010</v>
      </c>
      <c r="B1034" t="str">
        <f>VLOOKUP(A1034,SOURCE!B:P,12,0)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
)</f>
        <v>#define ITM_e_CARON                   1010</v>
      </c>
    </row>
    <row r="1035" spans="1:4">
      <c r="A1035">
        <f t="shared" si="17"/>
        <v>1011</v>
      </c>
      <c r="B1035" t="str">
        <f>VLOOKUP(A1035,SOURCE!B:P,12,0)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
)</f>
        <v>#define ITM_R_ACUTE                   1011</v>
      </c>
    </row>
    <row r="1036" spans="1:4">
      <c r="A1036">
        <f t="shared" si="17"/>
        <v>1012</v>
      </c>
      <c r="B1036" t="str">
        <f>VLOOKUP(A1036,SOURCE!B:P,12,0)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
)</f>
        <v>#define ITM_R_CARON                   1012</v>
      </c>
    </row>
    <row r="1037" spans="1:4">
      <c r="A1037">
        <f t="shared" si="17"/>
        <v>1013</v>
      </c>
      <c r="B1037" t="str">
        <f>VLOOKUP(A1037,SOURCE!B:P,12,0)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
)</f>
        <v>#define ITM_U_OGONEK                  1013</v>
      </c>
    </row>
    <row r="1038" spans="1:4">
      <c r="A1038">
        <f t="shared" si="17"/>
        <v>1014</v>
      </c>
      <c r="B1038" t="str">
        <f>VLOOKUP(A1038,SOURCE!B:P,12,0)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
)</f>
        <v>#define ITM_u_OGONEK                  1014</v>
      </c>
    </row>
    <row r="1039" spans="1:4">
      <c r="A1039">
        <f t="shared" si="17"/>
        <v>1015</v>
      </c>
      <c r="B1039" t="str">
        <f>VLOOKUP(A1039,SOURCE!B:P,12,0)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
)</f>
        <v>#define ITM_y_UNDER_ROOT              1015</v>
      </c>
    </row>
    <row r="1040" spans="1:4">
      <c r="A1040">
        <f t="shared" si="17"/>
        <v>1016</v>
      </c>
      <c r="B1040" t="str">
        <f>VLOOKUP(A1040,SOURCE!B:P,12,0)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
)</f>
        <v>#define ITM_x_UNDER_ROOT              1016</v>
      </c>
    </row>
    <row r="1041" spans="1:4">
      <c r="A1041">
        <f t="shared" si="17"/>
        <v>1017</v>
      </c>
      <c r="B1041" t="str">
        <f>VLOOKUP(A1041,SOURCE!B:P,12,0)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
)</f>
        <v>#define ITM_SPACE_EM                  1017</v>
      </c>
    </row>
    <row r="1042" spans="1:4">
      <c r="A1042">
        <f t="shared" si="17"/>
        <v>1018</v>
      </c>
      <c r="B1042" t="str">
        <f>VLOOKUP(A1042,SOURCE!B:P,12,0)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
)</f>
        <v>#define ITM_SPACE_3_PER_EM            1018</v>
      </c>
    </row>
    <row r="1043" spans="1:4">
      <c r="A1043">
        <f t="shared" si="17"/>
        <v>1019</v>
      </c>
      <c r="B1043" t="str">
        <f>VLOOKUP(A1043,SOURCE!B:P,12,0)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
)</f>
        <v>#define ITM_SPACE_4_PER_EM            1019</v>
      </c>
    </row>
    <row r="1044" spans="1:4">
      <c r="A1044">
        <f t="shared" si="17"/>
        <v>1020</v>
      </c>
      <c r="B1044" t="str">
        <f>VLOOKUP(A1044,SOURCE!B:P,12,0)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
)</f>
        <v>#define ITM_SPACE_6_PER_EM            1020</v>
      </c>
    </row>
    <row r="1045" spans="1:4">
      <c r="A1045">
        <f t="shared" si="17"/>
        <v>1021</v>
      </c>
      <c r="B1045" t="str">
        <f>VLOOKUP(A1045,SOURCE!B:P,12,0)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
)</f>
        <v>#define ITM_SPACE_FIGURE              1021</v>
      </c>
    </row>
    <row r="1046" spans="1:4">
      <c r="A1046">
        <f t="shared" si="17"/>
        <v>1022</v>
      </c>
      <c r="B1046" t="str">
        <f>VLOOKUP(A1046,SOURCE!B:P,12,0)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
)</f>
        <v>#define ITM_SPACE_PUNCTUATION         1022</v>
      </c>
    </row>
    <row r="1047" spans="1:4">
      <c r="A1047">
        <f t="shared" si="17"/>
        <v>1023</v>
      </c>
      <c r="B1047" t="str">
        <f>VLOOKUP(A1047,SOURCE!B:P,12,0)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
)</f>
        <v>#define ITM_SPACE_HAIR                1023</v>
      </c>
    </row>
    <row r="1048" spans="1:4">
      <c r="A1048">
        <f t="shared" si="17"/>
        <v>1024</v>
      </c>
      <c r="B1048" t="str">
        <f>VLOOKUP(A1048,SOURCE!B:P,12,0)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
)</f>
        <v>#define ITM_LEFT_SINGLE_QUOTE         1024</v>
      </c>
    </row>
    <row r="1049" spans="1:4">
      <c r="A1049">
        <f t="shared" si="17"/>
        <v>1025</v>
      </c>
      <c r="B1049" t="str">
        <f>VLOOKUP(A1049,SOURCE!B:P,12,0)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
)</f>
        <v>#define ITM_RIGHT_SINGLE_QUOTE        1025</v>
      </c>
    </row>
    <row r="1050" spans="1:4">
      <c r="A1050">
        <f t="shared" si="17"/>
        <v>1026</v>
      </c>
      <c r="B1050" t="str">
        <f>VLOOKUP(A1050,SOURCE!B:P,12,0)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
)</f>
        <v>#define ITM_SINGLE_LOW_QUOTE          1026</v>
      </c>
    </row>
    <row r="1051" spans="1:4">
      <c r="A1051">
        <f t="shared" si="17"/>
        <v>1027</v>
      </c>
      <c r="B1051" t="str">
        <f>VLOOKUP(A1051,SOURCE!B:P,12,0)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
)</f>
        <v>#define ITM_SINGLE_HIGH_QUOTE         1027</v>
      </c>
    </row>
    <row r="1052" spans="1:4">
      <c r="A1052">
        <f t="shared" si="17"/>
        <v>1028</v>
      </c>
      <c r="B1052" t="str">
        <f>VLOOKUP(A1052,SOURCE!B:P,12,0)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
)</f>
        <v>#define ITM_LEFT_DOUBLE_QUOTE         1028</v>
      </c>
    </row>
    <row r="1053" spans="1:4">
      <c r="A1053">
        <f t="shared" si="17"/>
        <v>1029</v>
      </c>
      <c r="B1053" t="str">
        <f>VLOOKUP(A1053,SOURCE!B:P,12,0)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
)</f>
        <v>#define ITM_RIGHT_DOUBLE_QUOTE        1029</v>
      </c>
    </row>
    <row r="1054" spans="1:4">
      <c r="A1054">
        <f t="shared" si="17"/>
        <v>1030</v>
      </c>
      <c r="B1054" t="str">
        <f>VLOOKUP(A1054,SOURCE!B:P,12,0)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
)</f>
        <v>#define ITM_DOUBLE_LOW_QUOTE          1030</v>
      </c>
    </row>
    <row r="1055" spans="1:4">
      <c r="A1055">
        <f t="shared" si="17"/>
        <v>1031</v>
      </c>
      <c r="B1055" t="str">
        <f>VLOOKUP(A1055,SOURCE!B:P,12,0)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
)</f>
        <v>#define ITM_DOUBLE_HIGH_QUOTE         1031</v>
      </c>
    </row>
    <row r="1056" spans="1:4">
      <c r="A1056">
        <f t="shared" si="17"/>
        <v>1032</v>
      </c>
      <c r="B1056" t="str">
        <f>VLOOKUP(A1056,SOURCE!B:P,12,0)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
)</f>
        <v>#define ITM_ELLIPSIS                  1032</v>
      </c>
    </row>
    <row r="1057" spans="1:4">
      <c r="A1057">
        <f t="shared" si="17"/>
        <v>1033</v>
      </c>
      <c r="B1057" t="str">
        <f>VLOOKUP(A1057,SOURCE!B:P,12,0)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
)</f>
        <v>#define ITM_ONE                       1033</v>
      </c>
    </row>
    <row r="1058" spans="1:4">
      <c r="A1058">
        <f t="shared" si="17"/>
        <v>1034</v>
      </c>
      <c r="B1058" t="str">
        <f>VLOOKUP(A1058,SOURCE!B:P,12,0)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
)</f>
        <v>#define ITM_EURO                      1034</v>
      </c>
    </row>
    <row r="1059" spans="1:4">
      <c r="A1059">
        <f t="shared" si="17"/>
        <v>1035</v>
      </c>
      <c r="B1059" t="str">
        <f>VLOOKUP(A1059,SOURCE!B:P,12,0)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
)</f>
        <v>#define ITM_COMPLEX_C                 1035</v>
      </c>
    </row>
    <row r="1060" spans="1:4">
      <c r="A1060">
        <f t="shared" si="17"/>
        <v>1036</v>
      </c>
      <c r="B1060" t="str">
        <f>VLOOKUP(A1060,SOURCE!B:P,12,0)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
)</f>
        <v>#define ITM_PLANCK                    1036</v>
      </c>
    </row>
    <row r="1061" spans="1:4">
      <c r="A1061">
        <f t="shared" si="17"/>
        <v>1037</v>
      </c>
      <c r="B1061" t="str">
        <f>VLOOKUP(A1061,SOURCE!B:P,12,0)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
)</f>
        <v>#define ITM_PLANCK_2PI                1037</v>
      </c>
    </row>
    <row r="1062" spans="1:4">
      <c r="A1062">
        <f t="shared" si="17"/>
        <v>1038</v>
      </c>
      <c r="B1062" t="str">
        <f>VLOOKUP(A1062,SOURCE!B:P,12,0)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
)</f>
        <v>#define ITM_NATURAL_N                 1038</v>
      </c>
    </row>
    <row r="1063" spans="1:4">
      <c r="A1063">
        <f t="shared" si="17"/>
        <v>1039</v>
      </c>
      <c r="B1063" t="str">
        <f>VLOOKUP(A1063,SOURCE!B:P,12,0)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
)</f>
        <v>#define ITM_RATIONAL_Q                1039</v>
      </c>
    </row>
    <row r="1064" spans="1:4">
      <c r="A1064">
        <f t="shared" si="17"/>
        <v>1040</v>
      </c>
      <c r="B1064" t="str">
        <f>VLOOKUP(A1064,SOURCE!B:P,12,0)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
)</f>
        <v>#define ITM_REAL_R                    1040</v>
      </c>
    </row>
    <row r="1065" spans="1:4">
      <c r="A1065">
        <f t="shared" si="17"/>
        <v>1041</v>
      </c>
      <c r="B1065" t="str">
        <f>VLOOKUP(A1065,SOURCE!B:P,12,0)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
)</f>
        <v>#define ITM_LEFT_ARROW                1041</v>
      </c>
    </row>
    <row r="1066" spans="1:4">
      <c r="A1066">
        <f t="shared" si="17"/>
        <v>1042</v>
      </c>
      <c r="B1066" t="str">
        <f>VLOOKUP(A1066,SOURCE!B:P,12,0)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
)</f>
        <v>#define ITM_UP_ARROW                  1042</v>
      </c>
    </row>
    <row r="1067" spans="1:4">
      <c r="A1067">
        <f t="shared" si="17"/>
        <v>1043</v>
      </c>
      <c r="B1067" t="str">
        <f>VLOOKUP(A1067,SOURCE!B:P,12,0)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
)</f>
        <v>#define ITM_1043                      1043</v>
      </c>
    </row>
    <row r="1068" spans="1:4">
      <c r="A1068">
        <f t="shared" si="17"/>
        <v>1044</v>
      </c>
      <c r="B1068" t="str">
        <f>VLOOKUP(A1068,SOURCE!B:P,12,0)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
)</f>
        <v>#define ITM_RIGHT_ARROW               1044</v>
      </c>
    </row>
    <row r="1069" spans="1:4">
      <c r="A1069">
        <f t="shared" si="17"/>
        <v>1045</v>
      </c>
      <c r="B1069" t="str">
        <f>VLOOKUP(A1069,SOURCE!B:P,12,0)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
)</f>
        <v>#define ITM_DOWN_ARROW                1045</v>
      </c>
    </row>
    <row r="1070" spans="1:4">
      <c r="A1070">
        <f t="shared" si="17"/>
        <v>1046</v>
      </c>
      <c r="B1070" t="str">
        <f>VLOOKUP(A1070,SOURCE!B:P,12,0)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
)</f>
        <v>#define ITM_1046                      1046</v>
      </c>
    </row>
    <row r="1071" spans="1:4">
      <c r="A1071">
        <f t="shared" si="17"/>
        <v>1047</v>
      </c>
      <c r="B1071" t="str">
        <f>VLOOKUP(A1071,SOURCE!B:P,12,0)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
)</f>
        <v>#define ITM_SERIAL_IO                 1047</v>
      </c>
    </row>
    <row r="1072" spans="1:4">
      <c r="A1072">
        <f t="shared" si="17"/>
        <v>1048</v>
      </c>
      <c r="B1072" t="str">
        <f>VLOOKUP(A1072,SOURCE!B:P,12,0)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
)</f>
        <v>#define ITM_RIGHT_SHORT_ARROW         1048</v>
      </c>
    </row>
    <row r="1073" spans="1:4">
      <c r="A1073">
        <f t="shared" si="17"/>
        <v>1049</v>
      </c>
      <c r="B1073" t="str">
        <f>VLOOKUP(A1073,SOURCE!B:P,12,0)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
)</f>
        <v>#define ITM_LEFT_RIGHT_ARROWS         1049</v>
      </c>
    </row>
    <row r="1074" spans="1:4">
      <c r="A1074">
        <f t="shared" si="17"/>
        <v>1050</v>
      </c>
      <c r="B1074" t="str">
        <f>VLOOKUP(A1074,SOURCE!B:P,12,0)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
)</f>
        <v>#define ITM_BST_SIGN                  1050</v>
      </c>
    </row>
    <row r="1075" spans="1:4">
      <c r="A1075">
        <f t="shared" si="17"/>
        <v>1051</v>
      </c>
      <c r="B1075" t="str">
        <f>VLOOKUP(A1075,SOURCE!B:P,12,0)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
)</f>
        <v>#define ITM_SST_SIGN                  1051</v>
      </c>
    </row>
    <row r="1076" spans="1:4">
      <c r="A1076">
        <f t="shared" si="17"/>
        <v>1052</v>
      </c>
      <c r="B1076" t="str">
        <f>VLOOKUP(A1076,SOURCE!B:P,12,0)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
)</f>
        <v>#define ITM_HAMBURGER                 1052</v>
      </c>
    </row>
    <row r="1077" spans="1:4">
      <c r="A1077">
        <f t="shared" si="17"/>
        <v>1053</v>
      </c>
      <c r="B1077" t="str">
        <f>VLOOKUP(A1077,SOURCE!B:P,12,0)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
)</f>
        <v>#define ITM_UNDO_SIGN                 1053</v>
      </c>
    </row>
    <row r="1078" spans="1:4">
      <c r="A1078">
        <f t="shared" si="17"/>
        <v>1054</v>
      </c>
      <c r="B1078" t="str">
        <f>VLOOKUP(A1078,SOURCE!B:P,12,0)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
)</f>
        <v>#define ITM_FOR_ALL                   1054</v>
      </c>
    </row>
    <row r="1079" spans="1:4">
      <c r="A1079">
        <f t="shared" si="17"/>
        <v>1055</v>
      </c>
      <c r="B1079" t="str">
        <f>VLOOKUP(A1079,SOURCE!B:P,12,0)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
)</f>
        <v>#define ITM_COMPLEMENT                1055</v>
      </c>
    </row>
    <row r="1080" spans="1:4">
      <c r="A1080">
        <f t="shared" si="17"/>
        <v>1056</v>
      </c>
      <c r="B1080" t="str">
        <f>VLOOKUP(A1080,SOURCE!B:P,12,0)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
)</f>
        <v>#define ITM_PARTIAL_DIFF              1056</v>
      </c>
    </row>
    <row r="1081" spans="1:4">
      <c r="A1081">
        <f t="shared" si="17"/>
        <v>1057</v>
      </c>
      <c r="B1081" t="str">
        <f>VLOOKUP(A1081,SOURCE!B:P,12,0)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
)</f>
        <v>#define ITM_THERE_EXISTS              1057</v>
      </c>
    </row>
    <row r="1082" spans="1:4">
      <c r="A1082">
        <f t="shared" si="17"/>
        <v>1058</v>
      </c>
      <c r="B1082" t="str">
        <f>VLOOKUP(A1082,SOURCE!B:P,12,0)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
)</f>
        <v>#define ITM_THERE_DOES_NOT_EXIST      1058</v>
      </c>
    </row>
    <row r="1083" spans="1:4">
      <c r="A1083">
        <f t="shared" si="17"/>
        <v>1059</v>
      </c>
      <c r="B1083" t="str">
        <f>VLOOKUP(A1083,SOURCE!B:P,12,0)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
)</f>
        <v>#define ITM_EMPTY_SET                 1059</v>
      </c>
    </row>
    <row r="1084" spans="1:4">
      <c r="A1084">
        <f t="shared" si="17"/>
        <v>1060</v>
      </c>
      <c r="B1084" t="str">
        <f>VLOOKUP(A1084,SOURCE!B:P,12,0)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
)</f>
        <v>#define ITM_INCREMENT                 1060</v>
      </c>
    </row>
    <row r="1085" spans="1:4">
      <c r="A1085">
        <f t="shared" si="17"/>
        <v>1061</v>
      </c>
      <c r="B1085" t="str">
        <f>VLOOKUP(A1085,SOURCE!B:P,12,0)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
)</f>
        <v>#define ITM_NABLA                     1061</v>
      </c>
    </row>
    <row r="1086" spans="1:4">
      <c r="A1086">
        <f t="shared" si="17"/>
        <v>1062</v>
      </c>
      <c r="B1086" t="str">
        <f>VLOOKUP(A1086,SOURCE!B:P,12,0)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
)</f>
        <v>#define ITM_ELEMENT_OF                1062</v>
      </c>
    </row>
    <row r="1087" spans="1:4">
      <c r="A1087">
        <f t="shared" si="17"/>
        <v>1063</v>
      </c>
      <c r="B1087" t="str">
        <f>VLOOKUP(A1087,SOURCE!B:P,12,0)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
)</f>
        <v>#define ITM_NOT_ELEMENT_OF            1063</v>
      </c>
    </row>
    <row r="1088" spans="1:4">
      <c r="A1088">
        <f t="shared" si="17"/>
        <v>1064</v>
      </c>
      <c r="B1088" t="str">
        <f>VLOOKUP(A1088,SOURCE!B:P,12,0)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
)</f>
        <v>#define ITM_CONTAINS                  1064</v>
      </c>
    </row>
    <row r="1089" spans="1:4">
      <c r="A1089">
        <f t="shared" si="17"/>
        <v>1065</v>
      </c>
      <c r="B1089" t="str">
        <f>VLOOKUP(A1089,SOURCE!B:P,12,0)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
)</f>
        <v>#define ITM_DOES_NOT_CONTAIN          1065</v>
      </c>
    </row>
    <row r="1090" spans="1:4">
      <c r="A1090">
        <f t="shared" si="17"/>
        <v>1066</v>
      </c>
      <c r="B1090" t="str">
        <f>VLOOKUP(A1090,SOURCE!B:P,12,0)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
)</f>
        <v>#define ITM_ZERO                      1066</v>
      </c>
    </row>
    <row r="1091" spans="1:4">
      <c r="A1091">
        <f t="shared" si="17"/>
        <v>1067</v>
      </c>
      <c r="B1091" t="str">
        <f>VLOOKUP(A1091,SOURCE!B:P,12,0)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
)</f>
        <v>#define ITM_PRODUCT                   1067</v>
      </c>
    </row>
    <row r="1092" spans="1:4">
      <c r="A1092">
        <f t="shared" si="17"/>
        <v>1068</v>
      </c>
      <c r="B1092" t="str">
        <f>VLOOKUP(A1092,SOURCE!B:P,12,0)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
)</f>
        <v>#define ITM_1068                      1068</v>
      </c>
    </row>
    <row r="1093" spans="1:4">
      <c r="A1093">
        <f t="shared" si="17"/>
        <v>1069</v>
      </c>
      <c r="B1093" t="str">
        <f>VLOOKUP(A1093,SOURCE!B:P,12,0)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
)</f>
        <v>#define ITM_1069                      1069</v>
      </c>
    </row>
    <row r="1094" spans="1:4">
      <c r="A1094">
        <f t="shared" si="17"/>
        <v>1070</v>
      </c>
      <c r="B1094" t="str">
        <f>VLOOKUP(A1094,SOURCE!B:P,12,0)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
)</f>
        <v>#define ITM_MINUS_PLUS                1070</v>
      </c>
    </row>
    <row r="1095" spans="1:4">
      <c r="A1095">
        <f t="shared" ref="A1095:A1158" si="18">C1094</f>
        <v>1071</v>
      </c>
      <c r="B1095" t="str">
        <f>VLOOKUP(A1095,SOURCE!B:P,12,0)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
)</f>
        <v>#define ITM_1071                      1071</v>
      </c>
    </row>
    <row r="1096" spans="1:4">
      <c r="A1096">
        <f t="shared" si="18"/>
        <v>1072</v>
      </c>
      <c r="B1096" t="str">
        <f>VLOOKUP(A1096,SOURCE!B:P,12,0)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
)</f>
        <v>#define ITM_1072                      1072</v>
      </c>
    </row>
    <row r="1097" spans="1:4">
      <c r="A1097">
        <f t="shared" si="18"/>
        <v>1073</v>
      </c>
      <c r="B1097" t="str">
        <f>VLOOKUP(A1097,SOURCE!B:P,12,0)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
)</f>
        <v>#define ITM_RING                      1073</v>
      </c>
    </row>
    <row r="1098" spans="1:4">
      <c r="A1098">
        <f t="shared" si="18"/>
        <v>1074</v>
      </c>
      <c r="B1098" t="str">
        <f>VLOOKUP(A1098,SOURCE!B:P,12,0)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
)</f>
        <v>#define ITM_BULLET                    1074</v>
      </c>
    </row>
    <row r="1099" spans="1:4">
      <c r="A1099">
        <f t="shared" si="18"/>
        <v>1075</v>
      </c>
      <c r="B1099" t="str">
        <f>VLOOKUP(A1099,SOURCE!B:P,12,0)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
)</f>
        <v>#define ITM_SQUARE_ROOT               1075</v>
      </c>
    </row>
    <row r="1100" spans="1:4">
      <c r="A1100">
        <f t="shared" si="18"/>
        <v>1076</v>
      </c>
      <c r="B1100" t="str">
        <f>VLOOKUP(A1100,SOURCE!B:P,12,0)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
)</f>
        <v>#define ITM_CUBE_ROOT                 1076</v>
      </c>
    </row>
    <row r="1101" spans="1:4">
      <c r="A1101">
        <f t="shared" si="18"/>
        <v>1077</v>
      </c>
      <c r="B1101" t="str">
        <f>VLOOKUP(A1101,SOURCE!B:P,12,0)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
)</f>
        <v>#define ITM_xTH_ROOT                  1077</v>
      </c>
    </row>
    <row r="1102" spans="1:4">
      <c r="A1102">
        <f t="shared" si="18"/>
        <v>1078</v>
      </c>
      <c r="B1102" t="str">
        <f>VLOOKUP(A1102,SOURCE!B:P,12,0)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
)</f>
        <v>#define ITM_PROPORTIONAL              1078</v>
      </c>
    </row>
    <row r="1103" spans="1:4">
      <c r="A1103">
        <f t="shared" si="18"/>
        <v>1079</v>
      </c>
      <c r="B1103" t="str">
        <f>VLOOKUP(A1103,SOURCE!B:P,12,0)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
)</f>
        <v>#define ITM_INFINITY                  1079</v>
      </c>
    </row>
    <row r="1104" spans="1:4">
      <c r="A1104">
        <f t="shared" si="18"/>
        <v>1080</v>
      </c>
      <c r="B1104" t="str">
        <f>VLOOKUP(A1104,SOURCE!B:P,12,0)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
)</f>
        <v>#define ITM_RIGHT_ANGLE               1080</v>
      </c>
    </row>
    <row r="1105" spans="1:4">
      <c r="A1105">
        <f t="shared" si="18"/>
        <v>1081</v>
      </c>
      <c r="B1105" t="str">
        <f>VLOOKUP(A1105,SOURCE!B:P,12,0)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
)</f>
        <v>#define ITM_ANGLE_SIGN                1081</v>
      </c>
    </row>
    <row r="1106" spans="1:4">
      <c r="A1106">
        <f t="shared" si="18"/>
        <v>1082</v>
      </c>
      <c r="B1106" t="str">
        <f>VLOOKUP(A1106,SOURCE!B:P,12,0)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
)</f>
        <v>#define ITM_MEASURED_ANGLE            1082</v>
      </c>
    </row>
    <row r="1107" spans="1:4">
      <c r="A1107">
        <f t="shared" si="18"/>
        <v>1083</v>
      </c>
      <c r="B1107" t="str">
        <f>VLOOKUP(A1107,SOURCE!B:P,12,0)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
)</f>
        <v>#define ITM_DIVIDES                   1083</v>
      </c>
    </row>
    <row r="1108" spans="1:4">
      <c r="A1108">
        <f t="shared" si="18"/>
        <v>1084</v>
      </c>
      <c r="B1108" t="str">
        <f>VLOOKUP(A1108,SOURCE!B:P,12,0)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
)</f>
        <v>#define ITM_DOES_NOT_DIVIDE           1084</v>
      </c>
    </row>
    <row r="1109" spans="1:4">
      <c r="A1109">
        <f t="shared" si="18"/>
        <v>1085</v>
      </c>
      <c r="B1109" t="str">
        <f>VLOOKUP(A1109,SOURCE!B:P,12,0)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
)</f>
        <v>#define ITM_PARALLEL_SIGN             1085</v>
      </c>
    </row>
    <row r="1110" spans="1:4">
      <c r="A1110">
        <f t="shared" si="18"/>
        <v>1086</v>
      </c>
      <c r="B1110" t="str">
        <f>VLOOKUP(A1110,SOURCE!B:P,12,0)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
)</f>
        <v>#define ITM_NOT_PARALLEL              1086</v>
      </c>
    </row>
    <row r="1111" spans="1:4">
      <c r="A1111">
        <f t="shared" si="18"/>
        <v>1087</v>
      </c>
      <c r="B1111" t="str">
        <f>VLOOKUP(A1111,SOURCE!B:P,12,0)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
)</f>
        <v>#define ITM_AND                       1087</v>
      </c>
    </row>
    <row r="1112" spans="1:4">
      <c r="A1112">
        <f t="shared" si="18"/>
        <v>1088</v>
      </c>
      <c r="B1112" t="str">
        <f>VLOOKUP(A1112,SOURCE!B:P,12,0)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
)</f>
        <v>#define ITM_OR                        1088</v>
      </c>
    </row>
    <row r="1113" spans="1:4">
      <c r="A1113">
        <f t="shared" si="18"/>
        <v>1089</v>
      </c>
      <c r="B1113" t="str">
        <f>VLOOKUP(A1113,SOURCE!B:P,12,0)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
)</f>
        <v>#define ITM_INTERSECTION              1089</v>
      </c>
    </row>
    <row r="1114" spans="1:4">
      <c r="A1114">
        <f t="shared" si="18"/>
        <v>1090</v>
      </c>
      <c r="B1114" t="str">
        <f>VLOOKUP(A1114,SOURCE!B:P,12,0)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
)</f>
        <v>#define ITM_UNION                     1090</v>
      </c>
    </row>
    <row r="1115" spans="1:4">
      <c r="A1115">
        <f t="shared" si="18"/>
        <v>1091</v>
      </c>
      <c r="B1115" t="str">
        <f>VLOOKUP(A1115,SOURCE!B:P,12,0)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
)</f>
        <v>#define ITM_INTEGRAL_SIGN             1091</v>
      </c>
    </row>
    <row r="1116" spans="1:4">
      <c r="A1116">
        <f t="shared" si="18"/>
        <v>1092</v>
      </c>
      <c r="B1116" t="str">
        <f>VLOOKUP(A1116,SOURCE!B:P,12,0)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
)</f>
        <v>#define ITM_DOUBLE_INTEGRAL           1092</v>
      </c>
    </row>
    <row r="1117" spans="1:4">
      <c r="A1117">
        <f t="shared" si="18"/>
        <v>1093</v>
      </c>
      <c r="B1117" t="str">
        <f>VLOOKUP(A1117,SOURCE!B:P,12,0)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
)</f>
        <v>#define ITM_CONTOUR_INTEGRAL          1093</v>
      </c>
    </row>
    <row r="1118" spans="1:4">
      <c r="A1118">
        <f t="shared" si="18"/>
        <v>1094</v>
      </c>
      <c r="B1118" t="str">
        <f>VLOOKUP(A1118,SOURCE!B:P,12,0)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
)</f>
        <v>#define ITM_SURFACE_INTEGRAL          1094</v>
      </c>
    </row>
    <row r="1119" spans="1:4">
      <c r="A1119">
        <f t="shared" si="18"/>
        <v>1095</v>
      </c>
      <c r="B1119" t="str">
        <f>VLOOKUP(A1119,SOURCE!B:P,12,0)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
)</f>
        <v>#define ITM_RATIO                     1095</v>
      </c>
    </row>
    <row r="1120" spans="1:4">
      <c r="A1120">
        <f t="shared" si="18"/>
        <v>1096</v>
      </c>
      <c r="B1120" t="str">
        <f>VLOOKUP(A1120,SOURCE!B:P,12,0)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
)</f>
        <v>#define ITM_CHECK_MARK                1096</v>
      </c>
    </row>
    <row r="1121" spans="1:4">
      <c r="A1121">
        <f t="shared" si="18"/>
        <v>1097</v>
      </c>
      <c r="B1121" t="str">
        <f>VLOOKUP(A1121,SOURCE!B:P,12,0)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
)</f>
        <v>#define ITM_ASYMPOTICALLY_EQUAL       1097</v>
      </c>
    </row>
    <row r="1122" spans="1:4">
      <c r="A1122">
        <f t="shared" si="18"/>
        <v>1098</v>
      </c>
      <c r="B1122" t="str">
        <f>VLOOKUP(A1122,SOURCE!B:P,12,0)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
)</f>
        <v>#define ITM_ALMOST_EQUAL              1098</v>
      </c>
    </row>
    <row r="1123" spans="1:4">
      <c r="A1123">
        <f t="shared" si="18"/>
        <v>1099</v>
      </c>
      <c r="B1123" t="str">
        <f>VLOOKUP(A1123,SOURCE!B:P,12,0)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
)</f>
        <v>#define ITM_COLON_EQUALS              1099</v>
      </c>
    </row>
    <row r="1124" spans="1:4">
      <c r="A1124">
        <f t="shared" si="18"/>
        <v>1100</v>
      </c>
      <c r="B1124" t="str">
        <f>VLOOKUP(A1124,SOURCE!B:P,12,0)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
)</f>
        <v>#define ITM_CORRESPONDS_TO            1100</v>
      </c>
    </row>
    <row r="1125" spans="1:4">
      <c r="A1125">
        <f t="shared" si="18"/>
        <v>1101</v>
      </c>
      <c r="B1125" t="str">
        <f>VLOOKUP(A1125,SOURCE!B:P,12,0)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
)</f>
        <v>#define ITM_ESTIMATES                 1101</v>
      </c>
    </row>
    <row r="1126" spans="1:4">
      <c r="A1126">
        <f t="shared" si="18"/>
        <v>1102</v>
      </c>
      <c r="B1126" t="str">
        <f>VLOOKUP(A1126,SOURCE!B:P,12,0)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
)</f>
        <v>#define ITM_NOT_EQUAL                 1102</v>
      </c>
    </row>
    <row r="1127" spans="1:4">
      <c r="A1127">
        <f t="shared" si="18"/>
        <v>1103</v>
      </c>
      <c r="B1127" t="str">
        <f>VLOOKUP(A1127,SOURCE!B:P,12,0)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
)</f>
        <v>#define ITM_IDENTICAL_TO              1103</v>
      </c>
    </row>
    <row r="1128" spans="1:4">
      <c r="A1128">
        <f t="shared" si="18"/>
        <v>1104</v>
      </c>
      <c r="B1128" t="str">
        <f>VLOOKUP(A1128,SOURCE!B:P,12,0)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
)</f>
        <v>#define ITM_LESS_EQUAL                1104</v>
      </c>
    </row>
    <row r="1129" spans="1:4">
      <c r="A1129">
        <f t="shared" si="18"/>
        <v>1105</v>
      </c>
      <c r="B1129" t="str">
        <f>VLOOKUP(A1129,SOURCE!B:P,12,0)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
)</f>
        <v>#define ITM_GREATER_EQUAL             1105</v>
      </c>
    </row>
    <row r="1130" spans="1:4">
      <c r="A1130">
        <f t="shared" si="18"/>
        <v>1106</v>
      </c>
      <c r="B1130" t="str">
        <f>VLOOKUP(A1130,SOURCE!B:P,12,0)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
)</f>
        <v>#define ITM_MUCH_LESS                 1106</v>
      </c>
    </row>
    <row r="1131" spans="1:4">
      <c r="A1131">
        <f t="shared" si="18"/>
        <v>1107</v>
      </c>
      <c r="B1131" t="str">
        <f>VLOOKUP(A1131,SOURCE!B:P,12,0)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
)</f>
        <v>#define ITM_MUCH_GREATER              1107</v>
      </c>
    </row>
    <row r="1132" spans="1:4">
      <c r="A1132">
        <f t="shared" si="18"/>
        <v>1108</v>
      </c>
      <c r="B1132" t="str">
        <f>VLOOKUP(A1132,SOURCE!B:P,12,0)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
)</f>
        <v>#define ITM_SUN                       1108</v>
      </c>
    </row>
    <row r="1133" spans="1:4">
      <c r="A1133">
        <f t="shared" si="18"/>
        <v>1109</v>
      </c>
      <c r="B1133" t="str">
        <f>VLOOKUP(A1133,SOURCE!B:P,12,0)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
)</f>
        <v>#define ITM_DOWN_TACK                 1109</v>
      </c>
    </row>
    <row r="1134" spans="1:4">
      <c r="A1134">
        <f t="shared" si="18"/>
        <v>1110</v>
      </c>
      <c r="B1134" t="str">
        <f>VLOOKUP(A1134,SOURCE!B:P,12,0)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
)</f>
        <v>#define ITM_PERPENDICULAR             1110</v>
      </c>
    </row>
    <row r="1135" spans="1:4">
      <c r="A1135">
        <f t="shared" si="18"/>
        <v>1111</v>
      </c>
      <c r="B1135" t="str">
        <f>VLOOKUP(A1135,SOURCE!B:P,12,0)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
)</f>
        <v>#define ITM_XOR                       1111</v>
      </c>
    </row>
    <row r="1136" spans="1:4">
      <c r="A1136">
        <f t="shared" si="18"/>
        <v>1112</v>
      </c>
      <c r="B1136" t="str">
        <f>VLOOKUP(A1136,SOURCE!B:P,12,0)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
)</f>
        <v>#define ITM_NAND                      1112</v>
      </c>
    </row>
    <row r="1137" spans="1:4">
      <c r="A1137">
        <f t="shared" si="18"/>
        <v>1113</v>
      </c>
      <c r="B1137" t="str">
        <f>VLOOKUP(A1137,SOURCE!B:P,12,0)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
)</f>
        <v>#define ITM_NOR                       1113</v>
      </c>
    </row>
    <row r="1138" spans="1:4">
      <c r="A1138">
        <f t="shared" si="18"/>
        <v>1114</v>
      </c>
      <c r="B1138" t="str">
        <f>VLOOKUP(A1138,SOURCE!B:P,12,0)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
)</f>
        <v>#define ITM_WATCH                     1114</v>
      </c>
    </row>
    <row r="1139" spans="1:4">
      <c r="A1139">
        <f t="shared" si="18"/>
        <v>1115</v>
      </c>
      <c r="B1139" t="str">
        <f>VLOOKUP(A1139,SOURCE!B:P,12,0)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
)</f>
        <v>#define ITM_HOURGLASS                 1115</v>
      </c>
    </row>
    <row r="1140" spans="1:4">
      <c r="A1140">
        <f t="shared" si="18"/>
        <v>1116</v>
      </c>
      <c r="B1140" t="str">
        <f>VLOOKUP(A1140,SOURCE!B:P,12,0)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
)</f>
        <v>#define ITM_PRINTER                   1116</v>
      </c>
    </row>
    <row r="1141" spans="1:4">
      <c r="A1141">
        <f t="shared" si="18"/>
        <v>1117</v>
      </c>
      <c r="B1141" t="str">
        <f>VLOOKUP(A1141,SOURCE!B:P,12,0)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
)</f>
        <v>#define ITM_MAT_TL                    1117</v>
      </c>
    </row>
    <row r="1142" spans="1:4">
      <c r="A1142">
        <f t="shared" si="18"/>
        <v>1118</v>
      </c>
      <c r="B1142" t="str">
        <f>VLOOKUP(A1142,SOURCE!B:P,12,0)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
)</f>
        <v>#define ITM_MAT_ML                    1118</v>
      </c>
    </row>
    <row r="1143" spans="1:4">
      <c r="A1143">
        <f t="shared" si="18"/>
        <v>1119</v>
      </c>
      <c r="B1143" t="str">
        <f>VLOOKUP(A1143,SOURCE!B:P,12,0)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
)</f>
        <v>#define ITM_MAT_BL                    1119</v>
      </c>
    </row>
    <row r="1144" spans="1:4">
      <c r="A1144">
        <f t="shared" si="18"/>
        <v>1120</v>
      </c>
      <c r="B1144" t="str">
        <f>VLOOKUP(A1144,SOURCE!B:P,12,0)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
)</f>
        <v>#define ITM_MAT_TR                    1120</v>
      </c>
    </row>
    <row r="1145" spans="1:4">
      <c r="A1145">
        <f t="shared" si="18"/>
        <v>1121</v>
      </c>
      <c r="B1145" t="str">
        <f>VLOOKUP(A1145,SOURCE!B:P,12,0)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
)</f>
        <v>#define ITM_MAT_MR                    1121</v>
      </c>
    </row>
    <row r="1146" spans="1:4">
      <c r="A1146">
        <f t="shared" si="18"/>
        <v>1122</v>
      </c>
      <c r="B1146" t="str">
        <f>VLOOKUP(A1146,SOURCE!B:P,12,0)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
)</f>
        <v>#define ITM_MAT_BR                    1122</v>
      </c>
    </row>
    <row r="1147" spans="1:4">
      <c r="A1147">
        <f t="shared" si="18"/>
        <v>1123</v>
      </c>
      <c r="B1147" t="str">
        <f>VLOOKUP(A1147,SOURCE!B:P,12,0)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
)</f>
        <v>#define ITM_OBLIQUE1                  1123</v>
      </c>
    </row>
    <row r="1148" spans="1:4">
      <c r="A1148">
        <f t="shared" si="18"/>
        <v>1124</v>
      </c>
      <c r="B1148" t="str">
        <f>VLOOKUP(A1148,SOURCE!B:P,12,0)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
)</f>
        <v>#define ITM_OBLIQUE2                  1124</v>
      </c>
    </row>
    <row r="1149" spans="1:4">
      <c r="A1149">
        <f t="shared" si="18"/>
        <v>1125</v>
      </c>
      <c r="B1149" t="str">
        <f>VLOOKUP(A1149,SOURCE!B:P,12,0)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
)</f>
        <v>#define ITM_OBLIQUE3                  1125</v>
      </c>
    </row>
    <row r="1150" spans="1:4">
      <c r="A1150">
        <f t="shared" si="18"/>
        <v>1126</v>
      </c>
      <c r="B1150" t="str">
        <f>VLOOKUP(A1150,SOURCE!B:P,12,0)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
)</f>
        <v>#define ITM_OBLIQUE4                  1126</v>
      </c>
    </row>
    <row r="1151" spans="1:4">
      <c r="A1151">
        <f t="shared" si="18"/>
        <v>1127</v>
      </c>
      <c r="B1151" t="str">
        <f>VLOOKUP(A1151,SOURCE!B:P,12,0)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
)</f>
        <v>#define ITM_CURSOR                    1127</v>
      </c>
    </row>
    <row r="1152" spans="1:4">
      <c r="A1152">
        <f t="shared" si="18"/>
        <v>1128</v>
      </c>
      <c r="B1152" t="str">
        <f>VLOOKUP(A1152,SOURCE!B:P,12,0)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
)</f>
        <v>#define ITM_PERIOD34                  1128</v>
      </c>
    </row>
    <row r="1153" spans="1:4">
      <c r="A1153">
        <f t="shared" si="18"/>
        <v>1129</v>
      </c>
      <c r="B1153" t="str">
        <f>VLOOKUP(A1153,SOURCE!B:P,12,0)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
)</f>
        <v>#define ITM_COMMA34                   1129</v>
      </c>
    </row>
    <row r="1154" spans="1:4">
      <c r="A1154">
        <f t="shared" si="18"/>
        <v>1130</v>
      </c>
      <c r="B1154" t="str">
        <f>VLOOKUP(A1154,SOURCE!B:P,12,0)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
)</f>
        <v>#define ITM_BATTERY                   1130</v>
      </c>
    </row>
    <row r="1155" spans="1:4">
      <c r="A1155">
        <f t="shared" si="18"/>
        <v>1131</v>
      </c>
      <c r="B1155" t="str">
        <f>VLOOKUP(A1155,SOURCE!B:P,12,0)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
)</f>
        <v>#define ITM_PGM_BEGIN                 1131</v>
      </c>
    </row>
    <row r="1156" spans="1:4">
      <c r="A1156">
        <f t="shared" si="18"/>
        <v>1132</v>
      </c>
      <c r="B1156" t="str">
        <f>VLOOKUP(A1156,SOURCE!B:P,12,0)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
)</f>
        <v>#define ITM_USER_MODE                 1132</v>
      </c>
    </row>
    <row r="1157" spans="1:4">
      <c r="A1157">
        <f t="shared" si="18"/>
        <v>1133</v>
      </c>
      <c r="B1157" t="str">
        <f>VLOOKUP(A1157,SOURCE!B:P,12,0)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
)</f>
        <v>#define ITM_UK                        1133</v>
      </c>
    </row>
    <row r="1158" spans="1:4">
      <c r="A1158">
        <f t="shared" si="18"/>
        <v>1134</v>
      </c>
      <c r="B1158" t="str">
        <f>VLOOKUP(A1158,SOURCE!B:P,12,0)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
)</f>
        <v>#define ITM_US                        1134</v>
      </c>
    </row>
    <row r="1159" spans="1:4">
      <c r="A1159">
        <f t="shared" ref="A1159:A1222" si="19">C1158</f>
        <v>1135</v>
      </c>
      <c r="B1159" t="str">
        <f>VLOOKUP(A1159,SOURCE!B:P,12,0)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
)</f>
        <v>#define ITM_NEG_EXCLAMATION_MARK      1135</v>
      </c>
    </row>
    <row r="1160" spans="1:4">
      <c r="A1160">
        <f t="shared" si="19"/>
        <v>1136</v>
      </c>
      <c r="B1160" t="str">
        <f>VLOOKUP(A1160,SOURCE!B:P,12,0)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
)</f>
        <v>#define ITM_ex                        1136</v>
      </c>
    </row>
    <row r="1161" spans="1:4">
      <c r="A1161">
        <f t="shared" si="19"/>
        <v>1137</v>
      </c>
      <c r="B1161" t="str">
        <f>VLOOKUP(A1161,SOURCE!B:P,12,0)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
)</f>
        <v>#define ITM_Max                       1137</v>
      </c>
    </row>
    <row r="1162" spans="1:4">
      <c r="A1162">
        <f t="shared" si="19"/>
        <v>1138</v>
      </c>
      <c r="B1162" t="str">
        <f>VLOOKUP(A1162,SOURCE!B:P,12,0)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
)</f>
        <v>#define ITM_Min                       1138</v>
      </c>
    </row>
    <row r="1163" spans="1:4">
      <c r="A1163">
        <f t="shared" si="19"/>
        <v>1139</v>
      </c>
      <c r="B1163" t="str">
        <f>VLOOKUP(A1163,SOURCE!B:P,12,0)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
)</f>
        <v>#define ITM_Config                    1139</v>
      </c>
    </row>
    <row r="1164" spans="1:4">
      <c r="A1164">
        <f t="shared" si="19"/>
        <v>1140</v>
      </c>
      <c r="B1164" t="str">
        <f>VLOOKUP(A1164,SOURCE!B:P,12,0)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
)</f>
        <v>#define ITM_Stack                     1140</v>
      </c>
    </row>
    <row r="1165" spans="1:4">
      <c r="A1165">
        <f t="shared" si="19"/>
        <v>1141</v>
      </c>
      <c r="B1165" t="str">
        <f>VLOOKUP(A1165,SOURCE!B:P,12,0)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
)</f>
        <v>#define ITM_dddEL                     1141</v>
      </c>
    </row>
    <row r="1166" spans="1:4">
      <c r="A1166">
        <f t="shared" si="19"/>
        <v>1142</v>
      </c>
      <c r="B1166" t="str">
        <f>VLOOKUP(A1166,SOURCE!B:P,12,0)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
)</f>
        <v>#define ITM_dddIJ                     1142</v>
      </c>
    </row>
    <row r="1167" spans="1:4">
      <c r="A1167">
        <f t="shared" si="19"/>
        <v>1143</v>
      </c>
      <c r="B1167" t="str">
        <f>VLOOKUP(A1167,SOURCE!B:P,12,0)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
)</f>
        <v>#define ITM_0P                        1143</v>
      </c>
    </row>
    <row r="1168" spans="1:4">
      <c r="A1168">
        <f t="shared" si="19"/>
        <v>1144</v>
      </c>
      <c r="B1168" t="str">
        <f>VLOOKUP(A1168,SOURCE!B:P,12,0)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
)</f>
        <v>#define ITM_1P                        1144</v>
      </c>
    </row>
    <row r="1169" spans="1:4">
      <c r="A1169">
        <f t="shared" si="19"/>
        <v>1145</v>
      </c>
      <c r="B1169" t="str">
        <f>VLOOKUP(A1169,SOURCE!B:P,12,0)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
)</f>
        <v>#define ITM_EXPONENT                  1145</v>
      </c>
    </row>
    <row r="1170" spans="1:4">
      <c r="A1170">
        <f t="shared" si="19"/>
        <v>1146</v>
      </c>
      <c r="B1170" t="str">
        <f>VLOOKUP(A1170,SOURCE!B:P,12,0)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
)</f>
        <v>#define ITM_HEX                       1146</v>
      </c>
    </row>
    <row r="1171" spans="1:4">
      <c r="A1171">
        <f t="shared" si="19"/>
        <v>1147</v>
      </c>
      <c r="B1171" t="str">
        <f>VLOOKUP(A1171,SOURCE!B:P,12,0)</f>
        <v>ITM_M_GOTO_ROW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
)</f>
        <v>#define ITM_M_GOTO_ROW                1147</v>
      </c>
    </row>
    <row r="1172" spans="1:4">
      <c r="A1172">
        <f t="shared" si="19"/>
        <v>1148</v>
      </c>
      <c r="B1172" t="str">
        <f>VLOOKUP(A1172,SOURCE!B:P,12,0)</f>
        <v>ITM_M_GOTO_COLUMN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
)</f>
        <v>#define ITM_M_GOTO_COLUMN             1148</v>
      </c>
    </row>
    <row r="1173" spans="1:4">
      <c r="A1173">
        <f t="shared" si="19"/>
        <v>1149</v>
      </c>
      <c r="B1173" t="str">
        <f>VLOOKUP(A1173,SOURCE!B:P,12,0)</f>
        <v>ITM_1149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
)</f>
        <v>#define ITM_1149                      1149</v>
      </c>
    </row>
    <row r="1174" spans="1:4">
      <c r="A1174">
        <f t="shared" si="19"/>
        <v>1150</v>
      </c>
      <c r="B1174" t="str">
        <f>VLOOKUP(A1174,SOURCE!B:P,12,0)</f>
        <v>ITM_1150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
)</f>
        <v>#define ITM_1150                      1150</v>
      </c>
    </row>
    <row r="1175" spans="1:4">
      <c r="A1175">
        <f t="shared" si="19"/>
        <v>1151</v>
      </c>
      <c r="B1175" t="str">
        <f>VLOOKUP(A1175,SOURCE!B:P,12,0)</f>
        <v>ITM_1151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
)</f>
        <v>#define ITM_1151                      1151</v>
      </c>
    </row>
    <row r="1176" spans="1:4">
      <c r="A1176">
        <f t="shared" si="19"/>
        <v>1152</v>
      </c>
      <c r="B1176" t="str">
        <f>VLOOKUP(A1176,SOURCE!B:P,12,0)</f>
        <v>ITM_1152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
)</f>
        <v>#define ITM_1152                      1152</v>
      </c>
    </row>
    <row r="1177" spans="1:4">
      <c r="A1177">
        <f t="shared" si="19"/>
        <v>1153</v>
      </c>
      <c r="B1177" t="str">
        <f>VLOOKUP(A1177,SOURCE!B:P,12,0)</f>
        <v>ITM_1153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
)</f>
        <v>#define ITM_1153                      1153</v>
      </c>
    </row>
    <row r="1178" spans="1:4">
      <c r="A1178">
        <f t="shared" si="19"/>
        <v>1154</v>
      </c>
      <c r="B1178" t="str">
        <f>VLOOKUP(A1178,SOURCE!B:P,12,0)</f>
        <v>ITM_1154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
)</f>
        <v>#define ITM_1154                      1154</v>
      </c>
    </row>
    <row r="1179" spans="1:4">
      <c r="A1179">
        <f t="shared" si="19"/>
        <v>1155</v>
      </c>
      <c r="B1179" t="str">
        <f>VLOOKUP(A1179,SOURCE!B:P,12,0)</f>
        <v>ITM_1155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
)</f>
        <v>#define ITM_1155                      1155</v>
      </c>
    </row>
    <row r="1180" spans="1:4">
      <c r="A1180">
        <f t="shared" si="19"/>
        <v>1156</v>
      </c>
      <c r="B1180" t="str">
        <f>VLOOKUP(A1180,SOURCE!B:P,12,0)</f>
        <v>ITM_1156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
)</f>
        <v>#define ITM_1156                      1156</v>
      </c>
    </row>
    <row r="1181" spans="1:4">
      <c r="A1181">
        <f t="shared" si="19"/>
        <v>1157</v>
      </c>
      <c r="B1181" t="str">
        <f>VLOOKUP(A1181,SOURCE!B:P,12,0)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
)</f>
        <v>#define ITM_1157                      1157</v>
      </c>
    </row>
    <row r="1182" spans="1:4">
      <c r="A1182">
        <f t="shared" si="19"/>
        <v>1158</v>
      </c>
      <c r="B1182" t="str">
        <f>VLOOKUP(A1182,SOURCE!B:P,12,0)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
)</f>
        <v>#define ITM_1158                      1158</v>
      </c>
    </row>
    <row r="1183" spans="1:4">
      <c r="A1183">
        <f t="shared" si="19"/>
        <v>1159</v>
      </c>
      <c r="B1183" t="str">
        <f>VLOOKUP(A1183,SOURCE!B:P,12,0)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
)</f>
        <v>#define ITM_1159                      1159</v>
      </c>
    </row>
    <row r="1184" spans="1:4">
      <c r="A1184">
        <f t="shared" si="19"/>
        <v>1160</v>
      </c>
      <c r="B1184" t="str">
        <f>VLOOKUP(A1184,SOURCE!B:P,12,0)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
)</f>
        <v>#define ITM_1160                      1160</v>
      </c>
    </row>
    <row r="1185" spans="1:4">
      <c r="A1185">
        <f t="shared" si="19"/>
        <v>1161</v>
      </c>
      <c r="B1185" t="str">
        <f>VLOOKUP(A1185,SOURCE!B:P,12,0)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
)</f>
        <v>#define ITM_1161                      1161</v>
      </c>
    </row>
    <row r="1186" spans="1:4">
      <c r="A1186">
        <f t="shared" si="19"/>
        <v>1162</v>
      </c>
      <c r="B1186" t="str">
        <f>VLOOKUP(A1186,SOURCE!B:P,12,0)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
)</f>
        <v>#define ITM_1162                      1162</v>
      </c>
    </row>
    <row r="1187" spans="1:4">
      <c r="A1187">
        <f t="shared" si="19"/>
        <v>1163</v>
      </c>
      <c r="B1187" t="str">
        <f>VLOOKUP(A1187,SOURCE!B:P,12,0)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
)</f>
        <v>#define ITM_1163                      1163</v>
      </c>
    </row>
    <row r="1188" spans="1:4">
      <c r="A1188">
        <f t="shared" si="19"/>
        <v>1164</v>
      </c>
      <c r="B1188" t="str">
        <f>VLOOKUP(A1188,SOURCE!B:P,12,0)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
)</f>
        <v>#define ITM_1164                      1164</v>
      </c>
    </row>
    <row r="1189" spans="1:4">
      <c r="A1189">
        <f t="shared" si="19"/>
        <v>1165</v>
      </c>
      <c r="B1189" t="str">
        <f>VLOOKUP(A1189,SOURCE!B:P,12,0)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
)</f>
        <v>#define ITM_1165                      1165</v>
      </c>
    </row>
    <row r="1190" spans="1:4">
      <c r="A1190">
        <f t="shared" si="19"/>
        <v>1166</v>
      </c>
      <c r="B1190" t="str">
        <f>VLOOKUP(A1190,SOURCE!B:P,12,0)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
)</f>
        <v>#define ITM_1166                      1166</v>
      </c>
    </row>
    <row r="1191" spans="1:4">
      <c r="A1191">
        <f t="shared" si="19"/>
        <v>1167</v>
      </c>
      <c r="B1191" t="str">
        <f>VLOOKUP(A1191,SOURCE!B:P,12,0)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
)</f>
        <v>#define ITM_1167                      1167</v>
      </c>
    </row>
    <row r="1192" spans="1:4">
      <c r="A1192">
        <f t="shared" si="19"/>
        <v>1168</v>
      </c>
      <c r="B1192" t="str">
        <f>VLOOKUP(A1192,SOURCE!B:P,12,0)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
)</f>
        <v>#define ITM_1168                      1168</v>
      </c>
    </row>
    <row r="1193" spans="1:4">
      <c r="A1193">
        <f t="shared" si="19"/>
        <v>1169</v>
      </c>
      <c r="B1193" t="str">
        <f>VLOOKUP(A1193,SOURCE!B:P,12,0)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
)</f>
        <v>#define ITM_1169                      1169</v>
      </c>
    </row>
    <row r="1194" spans="1:4">
      <c r="A1194">
        <f t="shared" si="19"/>
        <v>1170</v>
      </c>
      <c r="B1194" t="str">
        <f>VLOOKUP(A1194,SOURCE!B:P,12,0)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
)</f>
        <v>#define ITM_1170                      1170</v>
      </c>
    </row>
    <row r="1195" spans="1:4">
      <c r="A1195">
        <f t="shared" si="19"/>
        <v>1171</v>
      </c>
      <c r="B1195" t="str">
        <f>VLOOKUP(A1195,SOURCE!B:P,12,0)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
)</f>
        <v>#define ITM_1171                      1171</v>
      </c>
    </row>
    <row r="1196" spans="1:4">
      <c r="A1196">
        <f t="shared" si="19"/>
        <v>1172</v>
      </c>
      <c r="B1196" t="str">
        <f>VLOOKUP(A1196,SOURCE!B:P,12,0)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
)</f>
        <v>#define ITM_1172                      1172</v>
      </c>
    </row>
    <row r="1197" spans="1:4">
      <c r="A1197">
        <f t="shared" si="19"/>
        <v>1173</v>
      </c>
      <c r="B1197" t="str">
        <f>VLOOKUP(A1197,SOURCE!B:P,12,0)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
)</f>
        <v>#define ITM_1173                      1173</v>
      </c>
    </row>
    <row r="1198" spans="1:4">
      <c r="A1198">
        <f t="shared" si="19"/>
        <v>1174</v>
      </c>
      <c r="B1198" t="str">
        <f>VLOOKUP(A1198,SOURCE!B:P,12,0)</f>
        <v>ITM_1174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
)</f>
        <v>#define ITM_1174                      1174</v>
      </c>
    </row>
    <row r="1199" spans="1:4">
      <c r="A1199">
        <f t="shared" si="19"/>
        <v>1174.01</v>
      </c>
      <c r="B1199" t="str">
        <f>VLOOKUP(A1199,SOURCE!B:P,12,0)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
)</f>
        <v/>
      </c>
    </row>
    <row r="1200" spans="1:4">
      <c r="A1200">
        <f t="shared" si="19"/>
        <v>1174.02</v>
      </c>
      <c r="B1200" t="str">
        <f>VLOOKUP(A1200,SOURCE!B:P,12,0)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
)</f>
        <v/>
      </c>
    </row>
    <row r="1201" spans="1:4">
      <c r="A1201">
        <f t="shared" si="19"/>
        <v>1174.03</v>
      </c>
      <c r="B1201" t="str">
        <f>VLOOKUP(A1201,SOURCE!B:P,12,0)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
)</f>
        <v>// Reserved variables</v>
      </c>
    </row>
    <row r="1202" spans="1:4">
      <c r="A1202">
        <f t="shared" si="19"/>
        <v>1175</v>
      </c>
      <c r="B1202" t="str">
        <f>VLOOKUP(A1202,SOURCE!B:P,12,0)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
)</f>
        <v>#define VAR_REGX                      1175</v>
      </c>
    </row>
    <row r="1203" spans="1:4">
      <c r="A1203">
        <f t="shared" si="19"/>
        <v>1176</v>
      </c>
      <c r="B1203" t="str">
        <f>VLOOKUP(A1203,SOURCE!B:P,12,0)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
)</f>
        <v>#define VAR_REGY                      1176</v>
      </c>
    </row>
    <row r="1204" spans="1:4">
      <c r="A1204">
        <f t="shared" si="19"/>
        <v>1177</v>
      </c>
      <c r="B1204" t="str">
        <f>VLOOKUP(A1204,SOURCE!B:P,12,0)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
)</f>
        <v>#define VAR_REGZ                      1177</v>
      </c>
    </row>
    <row r="1205" spans="1:4">
      <c r="A1205">
        <f t="shared" si="19"/>
        <v>1178</v>
      </c>
      <c r="B1205" t="str">
        <f>VLOOKUP(A1205,SOURCE!B:P,12,0)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
)</f>
        <v>#define VAR_REGT                      1178</v>
      </c>
    </row>
    <row r="1206" spans="1:4">
      <c r="A1206">
        <f t="shared" si="19"/>
        <v>1179</v>
      </c>
      <c r="B1206" t="str">
        <f>VLOOKUP(A1206,SOURCE!B:P,12,0)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
)</f>
        <v>#define VAR_REGA                      1179</v>
      </c>
    </row>
    <row r="1207" spans="1:4">
      <c r="A1207">
        <f t="shared" si="19"/>
        <v>1180</v>
      </c>
      <c r="B1207" t="str">
        <f>VLOOKUP(A1207,SOURCE!B:P,12,0)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
)</f>
        <v>#define VAR_REGB                      1180</v>
      </c>
    </row>
    <row r="1208" spans="1:4">
      <c r="A1208">
        <f t="shared" si="19"/>
        <v>1181</v>
      </c>
      <c r="B1208" t="str">
        <f>VLOOKUP(A1208,SOURCE!B:P,12,0)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
)</f>
        <v>#define VAR_REGC                      1181</v>
      </c>
    </row>
    <row r="1209" spans="1:4">
      <c r="A1209">
        <f t="shared" si="19"/>
        <v>1182</v>
      </c>
      <c r="B1209" t="str">
        <f>VLOOKUP(A1209,SOURCE!B:P,12,0)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
)</f>
        <v>#define VAR_REGD                      1182</v>
      </c>
    </row>
    <row r="1210" spans="1:4">
      <c r="A1210">
        <f t="shared" si="19"/>
        <v>1183</v>
      </c>
      <c r="B1210" t="str">
        <f>VLOOKUP(A1210,SOURCE!B:P,12,0)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
)</f>
        <v>#define VAR_REGL                      1183</v>
      </c>
    </row>
    <row r="1211" spans="1:4">
      <c r="A1211">
        <f t="shared" si="19"/>
        <v>1184</v>
      </c>
      <c r="B1211" t="str">
        <f>VLOOKUP(A1211,SOURCE!B:P,12,0)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
)</f>
        <v>#define VAR_REGI                      1184</v>
      </c>
    </row>
    <row r="1212" spans="1:4">
      <c r="A1212">
        <f t="shared" si="19"/>
        <v>1185</v>
      </c>
      <c r="B1212" t="str">
        <f>VLOOKUP(A1212,SOURCE!B:P,12,0)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
)</f>
        <v>#define VAR_REGJ                      1185</v>
      </c>
    </row>
    <row r="1213" spans="1:4">
      <c r="A1213">
        <f t="shared" si="19"/>
        <v>1186</v>
      </c>
      <c r="B1213" t="str">
        <f>VLOOKUP(A1213,SOURCE!B:P,12,0)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
)</f>
        <v>#define VAR_REGK                      1186</v>
      </c>
    </row>
    <row r="1214" spans="1:4">
      <c r="A1214">
        <f t="shared" si="19"/>
        <v>1187</v>
      </c>
      <c r="B1214" t="str">
        <f>VLOOKUP(A1214,SOURCE!B:P,12,0)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
)</f>
        <v>#define VAR_ADM                       1187</v>
      </c>
    </row>
    <row r="1215" spans="1:4">
      <c r="A1215">
        <f t="shared" si="19"/>
        <v>1188</v>
      </c>
      <c r="B1215" t="str">
        <f>VLOOKUP(A1215,SOURCE!B:P,12,0)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
)</f>
        <v>#define VAR_DENMAX                    1188</v>
      </c>
    </row>
    <row r="1216" spans="1:4">
      <c r="A1216">
        <f t="shared" si="19"/>
        <v>1189</v>
      </c>
      <c r="B1216" t="str">
        <f>VLOOKUP(A1216,SOURCE!B:P,12,0)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
)</f>
        <v>#define VAR_ISM                       1189</v>
      </c>
    </row>
    <row r="1217" spans="1:4">
      <c r="A1217">
        <f t="shared" si="19"/>
        <v>1190</v>
      </c>
      <c r="B1217" t="str">
        <f>VLOOKUP(A1217,SOURCE!B:P,12,0)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
)</f>
        <v>#define VAR_REALDF                    1190</v>
      </c>
    </row>
    <row r="1218" spans="1:4">
      <c r="A1218">
        <f t="shared" si="19"/>
        <v>1191</v>
      </c>
      <c r="B1218" t="str">
        <f>VLOOKUP(A1218,SOURCE!B:P,12,0)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
)</f>
        <v>#define VAR_NDEC                      1191</v>
      </c>
    </row>
    <row r="1219" spans="1:4">
      <c r="A1219">
        <f t="shared" si="19"/>
        <v>1192</v>
      </c>
      <c r="B1219" t="str">
        <f>VLOOKUP(A1219,SOURCE!B:P,12,0)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
)</f>
        <v>#define VAR_ACC                       1192</v>
      </c>
    </row>
    <row r="1220" spans="1:4">
      <c r="A1220">
        <f t="shared" si="19"/>
        <v>1193</v>
      </c>
      <c r="B1220" t="str">
        <f>VLOOKUP(A1220,SOURCE!B:P,12,0)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
)</f>
        <v>#define VAR_ULIM                      1193</v>
      </c>
    </row>
    <row r="1221" spans="1:4">
      <c r="A1221">
        <f t="shared" si="19"/>
        <v>1194</v>
      </c>
      <c r="B1221" t="str">
        <f>VLOOKUP(A1221,SOURCE!B:P,12,0)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
)</f>
        <v>#define VAR_LLIM                      1194</v>
      </c>
    </row>
    <row r="1222" spans="1:4">
      <c r="A1222">
        <f t="shared" si="19"/>
        <v>1195</v>
      </c>
      <c r="B1222" t="str">
        <f>VLOOKUP(A1222,SOURCE!B:P,12,0)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
)</f>
        <v>#define VAR_FV                        1195</v>
      </c>
    </row>
    <row r="1223" spans="1:4">
      <c r="A1223">
        <f t="shared" ref="A1223:A1286" si="20">C1222</f>
        <v>1196</v>
      </c>
      <c r="B1223" t="str">
        <f>VLOOKUP(A1223,SOURCE!B:P,12,0)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
)</f>
        <v>#define VAR_IPonA                     1196</v>
      </c>
    </row>
    <row r="1224" spans="1:4">
      <c r="A1224">
        <f t="shared" si="20"/>
        <v>1197</v>
      </c>
      <c r="B1224" t="str">
        <f>VLOOKUP(A1224,SOURCE!B:P,12,0)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
)</f>
        <v>#define VAR_NPER                      1197</v>
      </c>
    </row>
    <row r="1225" spans="1:4">
      <c r="A1225">
        <f t="shared" si="20"/>
        <v>1198</v>
      </c>
      <c r="B1225" t="str">
        <f>VLOOKUP(A1225,SOURCE!B:P,12,0)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
)</f>
        <v>#define VAR_PERonA                    1198</v>
      </c>
    </row>
    <row r="1226" spans="1:4">
      <c r="A1226">
        <f t="shared" si="20"/>
        <v>1199</v>
      </c>
      <c r="B1226" t="str">
        <f>VLOOKUP(A1226,SOURCE!B:P,12,0)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
)</f>
        <v>#define VAR_PMT                       1199</v>
      </c>
    </row>
    <row r="1227" spans="1:4">
      <c r="A1227">
        <f t="shared" si="20"/>
        <v>1200</v>
      </c>
      <c r="B1227" t="str">
        <f>VLOOKUP(A1227,SOURCE!B:P,12,0)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
)</f>
        <v>#define VAR_PV                        1200</v>
      </c>
    </row>
    <row r="1228" spans="1:4">
      <c r="A1228">
        <f t="shared" si="20"/>
        <v>1201</v>
      </c>
      <c r="B1228" t="str">
        <f>VLOOKUP(A1228,SOURCE!B:P,12,0)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
)</f>
        <v>#define VAR_GRAMOD                    1201</v>
      </c>
    </row>
    <row r="1229" spans="1:4">
      <c r="A1229">
        <f t="shared" si="20"/>
        <v>1202</v>
      </c>
      <c r="B1229" t="str">
        <f>VLOOKUP(A1229,SOURCE!B:P,12,0)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
)</f>
        <v>#define VAR_MATA                      1202</v>
      </c>
    </row>
    <row r="1230" spans="1:4">
      <c r="A1230">
        <f t="shared" si="20"/>
        <v>1203</v>
      </c>
      <c r="B1230" t="str">
        <f>VLOOKUP(A1230,SOURCE!B:P,12,0)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
)</f>
        <v>#define VAR_MATB                      1203</v>
      </c>
    </row>
    <row r="1231" spans="1:4">
      <c r="A1231">
        <f t="shared" si="20"/>
        <v>1204</v>
      </c>
      <c r="B1231" t="str">
        <f>VLOOKUP(A1231,SOURCE!B:P,12,0)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
)</f>
        <v>#define VAR_MATX                      1204</v>
      </c>
    </row>
    <row r="1232" spans="1:4">
      <c r="A1232">
        <f t="shared" si="20"/>
        <v>1205</v>
      </c>
      <c r="B1232" t="str">
        <f>VLOOKUP(A1232,SOURCE!B:P,12,0)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
)</f>
        <v>#define VAR_1205                      1205</v>
      </c>
    </row>
    <row r="1233" spans="1:4">
      <c r="A1233">
        <f t="shared" si="20"/>
        <v>1206</v>
      </c>
      <c r="B1233" t="str">
        <f>VLOOKUP(A1233,SOURCE!B:P,12,0)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
)</f>
        <v>#define VAR_1206                      1206</v>
      </c>
    </row>
    <row r="1234" spans="1:4">
      <c r="A1234">
        <f t="shared" si="20"/>
        <v>1206.01</v>
      </c>
      <c r="B1234" t="str">
        <f>VLOOKUP(A1234,SOURCE!B:P,12,0)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
)</f>
        <v/>
      </c>
    </row>
    <row r="1235" spans="1:4">
      <c r="A1235">
        <f t="shared" si="20"/>
        <v>1206.02</v>
      </c>
      <c r="B1235" t="str">
        <f>VLOOKUP(A1235,SOURCE!B:P,12,0)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
)</f>
        <v/>
      </c>
    </row>
    <row r="1236" spans="1:4">
      <c r="A1236">
        <f t="shared" si="20"/>
        <v>1206.03</v>
      </c>
      <c r="B1236" t="str">
        <f>VLOOKUP(A1236,SOURCE!B:P,12,0)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
)</f>
        <v>// Probability distributions</v>
      </c>
    </row>
    <row r="1237" spans="1:4">
      <c r="A1237">
        <f t="shared" si="20"/>
        <v>1207</v>
      </c>
      <c r="B1237" t="str">
        <f>VLOOKUP(A1237,SOURCE!B:P,12,0)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
)</f>
        <v>#define MNU_BINOM                     1207</v>
      </c>
    </row>
    <row r="1238" spans="1:4">
      <c r="A1238">
        <f t="shared" si="20"/>
        <v>1208</v>
      </c>
      <c r="B1238" t="str">
        <f>VLOOKUP(A1238,SOURCE!B:P,12,0)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
)</f>
        <v>#define ITM_BINOMP                    1208</v>
      </c>
    </row>
    <row r="1239" spans="1:4">
      <c r="A1239">
        <f t="shared" si="20"/>
        <v>1209</v>
      </c>
      <c r="B1239" t="str">
        <f>VLOOKUP(A1239,SOURCE!B:P,12,0)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
)</f>
        <v>#define ITM_BINOM                     1209</v>
      </c>
    </row>
    <row r="1240" spans="1:4">
      <c r="A1240">
        <f t="shared" si="20"/>
        <v>1210</v>
      </c>
      <c r="B1240" t="str">
        <f>VLOOKUP(A1240,SOURCE!B:P,12,0)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
)</f>
        <v>#define ITM_BINOMU                    1210</v>
      </c>
    </row>
    <row r="1241" spans="1:4">
      <c r="A1241">
        <f t="shared" si="20"/>
        <v>1211</v>
      </c>
      <c r="B1241" t="str">
        <f>VLOOKUP(A1241,SOURCE!B:P,12,0)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
)</f>
        <v>#define ITM_BINOMM1                   1211</v>
      </c>
    </row>
    <row r="1242" spans="1:4">
      <c r="A1242">
        <f t="shared" si="20"/>
        <v>1212</v>
      </c>
      <c r="B1242" t="str">
        <f>VLOOKUP(A1242,SOURCE!B:P,12,0)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
)</f>
        <v>#define MNU_CAUCH                     1212</v>
      </c>
    </row>
    <row r="1243" spans="1:4">
      <c r="A1243">
        <f t="shared" si="20"/>
        <v>1213</v>
      </c>
      <c r="B1243" t="str">
        <f>VLOOKUP(A1243,SOURCE!B:P,12,0)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
)</f>
        <v>#define ITM_CAUCHP                    1213</v>
      </c>
    </row>
    <row r="1244" spans="1:4">
      <c r="A1244">
        <f t="shared" si="20"/>
        <v>1214</v>
      </c>
      <c r="B1244" t="str">
        <f>VLOOKUP(A1244,SOURCE!B:P,12,0)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
)</f>
        <v>#define ITM_CAUCH                     1214</v>
      </c>
    </row>
    <row r="1245" spans="1:4">
      <c r="A1245">
        <f t="shared" si="20"/>
        <v>1215</v>
      </c>
      <c r="B1245" t="str">
        <f>VLOOKUP(A1245,SOURCE!B:P,12,0)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
)</f>
        <v>#define ITM_CAUCHU                    1215</v>
      </c>
    </row>
    <row r="1246" spans="1:4">
      <c r="A1246">
        <f t="shared" si="20"/>
        <v>1216</v>
      </c>
      <c r="B1246" t="str">
        <f>VLOOKUP(A1246,SOURCE!B:P,12,0)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
)</f>
        <v>#define ITM_CAUCHM1                   1216</v>
      </c>
    </row>
    <row r="1247" spans="1:4">
      <c r="A1247">
        <f t="shared" si="20"/>
        <v>1217</v>
      </c>
      <c r="B1247" t="str">
        <f>VLOOKUP(A1247,SOURCE!B:P,12,0)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
)</f>
        <v>#define MNU_EXPON                     1217</v>
      </c>
    </row>
    <row r="1248" spans="1:4">
      <c r="A1248">
        <f t="shared" si="20"/>
        <v>1218</v>
      </c>
      <c r="B1248" t="str">
        <f>VLOOKUP(A1248,SOURCE!B:P,12,0)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
)</f>
        <v>#define ITM_EXPONP                    1218</v>
      </c>
    </row>
    <row r="1249" spans="1:4">
      <c r="A1249">
        <f t="shared" si="20"/>
        <v>1219</v>
      </c>
      <c r="B1249" t="str">
        <f>VLOOKUP(A1249,SOURCE!B:P,12,0)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
)</f>
        <v>#define ITM_EXPON                     1219</v>
      </c>
    </row>
    <row r="1250" spans="1:4">
      <c r="A1250">
        <f t="shared" si="20"/>
        <v>1220</v>
      </c>
      <c r="B1250" t="str">
        <f>VLOOKUP(A1250,SOURCE!B:P,12,0)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
)</f>
        <v>#define ITM_EXPONU                    1220</v>
      </c>
    </row>
    <row r="1251" spans="1:4">
      <c r="A1251">
        <f t="shared" si="20"/>
        <v>1221</v>
      </c>
      <c r="B1251" t="str">
        <f>VLOOKUP(A1251,SOURCE!B:P,12,0)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
)</f>
        <v>#define ITM_EXPONM1                   1221</v>
      </c>
    </row>
    <row r="1252" spans="1:4">
      <c r="A1252">
        <f t="shared" si="20"/>
        <v>1222</v>
      </c>
      <c r="B1252" t="str">
        <f>VLOOKUP(A1252,SOURCE!B:P,12,0)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
)</f>
        <v>#define MNU_F                         1222</v>
      </c>
    </row>
    <row r="1253" spans="1:4">
      <c r="A1253">
        <f t="shared" si="20"/>
        <v>1223</v>
      </c>
      <c r="B1253" t="str">
        <f>VLOOKUP(A1253,SOURCE!B:P,12,0)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
)</f>
        <v>#define ITM_FPX                       1223</v>
      </c>
    </row>
    <row r="1254" spans="1:4">
      <c r="A1254">
        <f t="shared" si="20"/>
        <v>1224</v>
      </c>
      <c r="B1254" t="str">
        <f>VLOOKUP(A1254,SOURCE!B:P,12,0)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
)</f>
        <v>#define ITM_FX                        1224</v>
      </c>
    </row>
    <row r="1255" spans="1:4">
      <c r="A1255">
        <f t="shared" si="20"/>
        <v>1225</v>
      </c>
      <c r="B1255" t="str">
        <f>VLOOKUP(A1255,SOURCE!B:P,12,0)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
)</f>
        <v>#define ITM_FUX                       1225</v>
      </c>
    </row>
    <row r="1256" spans="1:4">
      <c r="A1256">
        <f t="shared" si="20"/>
        <v>1226</v>
      </c>
      <c r="B1256" t="str">
        <f>VLOOKUP(A1256,SOURCE!B:P,12,0)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
)</f>
        <v>#define ITM_FM1P                      1226</v>
      </c>
    </row>
    <row r="1257" spans="1:4">
      <c r="A1257">
        <f t="shared" si="20"/>
        <v>1227</v>
      </c>
      <c r="B1257" t="str">
        <f>VLOOKUP(A1257,SOURCE!B:P,12,0)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
)</f>
        <v>#define MNU_GEOM                      1227</v>
      </c>
    </row>
    <row r="1258" spans="1:4">
      <c r="A1258">
        <f t="shared" si="20"/>
        <v>1228</v>
      </c>
      <c r="B1258" t="str">
        <f>VLOOKUP(A1258,SOURCE!B:P,12,0)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
)</f>
        <v>#define ITM_GEOMP                     1228</v>
      </c>
    </row>
    <row r="1259" spans="1:4">
      <c r="A1259">
        <f t="shared" si="20"/>
        <v>1229</v>
      </c>
      <c r="B1259" t="str">
        <f>VLOOKUP(A1259,SOURCE!B:P,12,0)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
)</f>
        <v>#define ITM_GEOM                      1229</v>
      </c>
    </row>
    <row r="1260" spans="1:4">
      <c r="A1260">
        <f t="shared" si="20"/>
        <v>1230</v>
      </c>
      <c r="B1260" t="str">
        <f>VLOOKUP(A1260,SOURCE!B:P,12,0)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
)</f>
        <v>#define ITM_GEOMU                     1230</v>
      </c>
    </row>
    <row r="1261" spans="1:4">
      <c r="A1261">
        <f t="shared" si="20"/>
        <v>1231</v>
      </c>
      <c r="B1261" t="str">
        <f>VLOOKUP(A1261,SOURCE!B:P,12,0)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
)</f>
        <v>#define ITM_GEOMM1                    1231</v>
      </c>
    </row>
    <row r="1262" spans="1:4">
      <c r="A1262">
        <f t="shared" si="20"/>
        <v>1232</v>
      </c>
      <c r="B1262" t="str">
        <f>VLOOKUP(A1262,SOURCE!B:P,12,0)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
)</f>
        <v>#define MNU_HYPER                     1232</v>
      </c>
    </row>
    <row r="1263" spans="1:4">
      <c r="A1263">
        <f t="shared" si="20"/>
        <v>1233</v>
      </c>
      <c r="B1263" t="str">
        <f>VLOOKUP(A1263,SOURCE!B:P,12,0)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
)</f>
        <v>#define ITM_HYPERP                    1233</v>
      </c>
    </row>
    <row r="1264" spans="1:4">
      <c r="A1264">
        <f t="shared" si="20"/>
        <v>1234</v>
      </c>
      <c r="B1264" t="str">
        <f>VLOOKUP(A1264,SOURCE!B:P,12,0)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
)</f>
        <v>#define ITM_HYPER                     1234</v>
      </c>
    </row>
    <row r="1265" spans="1:4">
      <c r="A1265">
        <f t="shared" si="20"/>
        <v>1235</v>
      </c>
      <c r="B1265" t="str">
        <f>VLOOKUP(A1265,SOURCE!B:P,12,0)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
)</f>
        <v>#define ITM_HYPERU                    1235</v>
      </c>
    </row>
    <row r="1266" spans="1:4">
      <c r="A1266">
        <f t="shared" si="20"/>
        <v>1236</v>
      </c>
      <c r="B1266" t="str">
        <f>VLOOKUP(A1266,SOURCE!B:P,12,0)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
)</f>
        <v>#define ITM_HYPERM1                   1236</v>
      </c>
    </row>
    <row r="1267" spans="1:4">
      <c r="A1267">
        <f t="shared" si="20"/>
        <v>1237</v>
      </c>
      <c r="B1267" t="str">
        <f>VLOOKUP(A1267,SOURCE!B:P,12,0)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
)</f>
        <v>#define MNU_LGNRM                     1237</v>
      </c>
    </row>
    <row r="1268" spans="1:4">
      <c r="A1268">
        <f t="shared" si="20"/>
        <v>1238</v>
      </c>
      <c r="B1268" t="str">
        <f>VLOOKUP(A1268,SOURCE!B:P,12,0)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
)</f>
        <v>#define ITM_LGNRMP                    1238</v>
      </c>
    </row>
    <row r="1269" spans="1:4">
      <c r="A1269">
        <f t="shared" si="20"/>
        <v>1239</v>
      </c>
      <c r="B1269" t="str">
        <f>VLOOKUP(A1269,SOURCE!B:P,12,0)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
)</f>
        <v>#define ITM_LGNRM                     1239</v>
      </c>
    </row>
    <row r="1270" spans="1:4">
      <c r="A1270">
        <f t="shared" si="20"/>
        <v>1240</v>
      </c>
      <c r="B1270" t="str">
        <f>VLOOKUP(A1270,SOURCE!B:P,12,0)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
)</f>
        <v>#define ITM_LGNRMU                    1240</v>
      </c>
    </row>
    <row r="1271" spans="1:4">
      <c r="A1271">
        <f t="shared" si="20"/>
        <v>1241</v>
      </c>
      <c r="B1271" t="str">
        <f>VLOOKUP(A1271,SOURCE!B:P,12,0)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
)</f>
        <v>#define ITM_LGNRMM1                   1241</v>
      </c>
    </row>
    <row r="1272" spans="1:4">
      <c r="A1272">
        <f t="shared" si="20"/>
        <v>1242</v>
      </c>
      <c r="B1272" t="str">
        <f>VLOOKUP(A1272,SOURCE!B:P,12,0)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
)</f>
        <v>#define MNU_LOGIS                     1242</v>
      </c>
    </row>
    <row r="1273" spans="1:4">
      <c r="A1273">
        <f t="shared" si="20"/>
        <v>1243</v>
      </c>
      <c r="B1273" t="str">
        <f>VLOOKUP(A1273,SOURCE!B:P,12,0)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
)</f>
        <v>#define ITM_LOGISP                    1243</v>
      </c>
    </row>
    <row r="1274" spans="1:4">
      <c r="A1274">
        <f t="shared" si="20"/>
        <v>1244</v>
      </c>
      <c r="B1274" t="str">
        <f>VLOOKUP(A1274,SOURCE!B:P,12,0)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
)</f>
        <v>#define ITM_LOGIS                     1244</v>
      </c>
    </row>
    <row r="1275" spans="1:4">
      <c r="A1275">
        <f t="shared" si="20"/>
        <v>1245</v>
      </c>
      <c r="B1275" t="str">
        <f>VLOOKUP(A1275,SOURCE!B:P,12,0)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
)</f>
        <v>#define ITM_LOGISU                    1245</v>
      </c>
    </row>
    <row r="1276" spans="1:4">
      <c r="A1276">
        <f t="shared" si="20"/>
        <v>1246</v>
      </c>
      <c r="B1276" t="str">
        <f>VLOOKUP(A1276,SOURCE!B:P,12,0)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
)</f>
        <v>#define ITM_LOGISM1                   1246</v>
      </c>
    </row>
    <row r="1277" spans="1:4">
      <c r="A1277">
        <f t="shared" si="20"/>
        <v>1247</v>
      </c>
      <c r="B1277" t="str">
        <f>VLOOKUP(A1277,SOURCE!B:P,12,0)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
)</f>
        <v>#define MNU_NBIN                      1247</v>
      </c>
    </row>
    <row r="1278" spans="1:4">
      <c r="A1278">
        <f t="shared" si="20"/>
        <v>1248</v>
      </c>
      <c r="B1278" t="str">
        <f>VLOOKUP(A1278,SOURCE!B:P,12,0)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
)</f>
        <v>#define ITM_NBINP                     1248</v>
      </c>
    </row>
    <row r="1279" spans="1:4">
      <c r="A1279">
        <f t="shared" si="20"/>
        <v>1249</v>
      </c>
      <c r="B1279" t="str">
        <f>VLOOKUP(A1279,SOURCE!B:P,12,0)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
)</f>
        <v>#define ITM_NBIN                      1249</v>
      </c>
    </row>
    <row r="1280" spans="1:4">
      <c r="A1280">
        <f t="shared" si="20"/>
        <v>1250</v>
      </c>
      <c r="B1280" t="str">
        <f>VLOOKUP(A1280,SOURCE!B:P,12,0)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
)</f>
        <v>#define ITM_NBINU                     1250</v>
      </c>
    </row>
    <row r="1281" spans="1:4">
      <c r="A1281">
        <f t="shared" si="20"/>
        <v>1251</v>
      </c>
      <c r="B1281" t="str">
        <f>VLOOKUP(A1281,SOURCE!B:P,12,0)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
)</f>
        <v>#define ITM_NBINM1                    1251</v>
      </c>
    </row>
    <row r="1282" spans="1:4">
      <c r="A1282">
        <f t="shared" si="20"/>
        <v>1252</v>
      </c>
      <c r="B1282" t="str">
        <f>VLOOKUP(A1282,SOURCE!B:P,12,0)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
)</f>
        <v>#define MNU_NORML                     1252</v>
      </c>
    </row>
    <row r="1283" spans="1:4">
      <c r="A1283">
        <f t="shared" si="20"/>
        <v>1253</v>
      </c>
      <c r="B1283" t="str">
        <f>VLOOKUP(A1283,SOURCE!B:P,12,0)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
)</f>
        <v>#define ITM_NORMLP                    1253</v>
      </c>
    </row>
    <row r="1284" spans="1:4">
      <c r="A1284">
        <f t="shared" si="20"/>
        <v>1254</v>
      </c>
      <c r="B1284" t="str">
        <f>VLOOKUP(A1284,SOURCE!B:P,12,0)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
)</f>
        <v>#define ITM_NORML                     1254</v>
      </c>
    </row>
    <row r="1285" spans="1:4">
      <c r="A1285">
        <f t="shared" si="20"/>
        <v>1255</v>
      </c>
      <c r="B1285" t="str">
        <f>VLOOKUP(A1285,SOURCE!B:P,12,0)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
)</f>
        <v>#define ITM_NORMLU                    1255</v>
      </c>
    </row>
    <row r="1286" spans="1:4">
      <c r="A1286">
        <f t="shared" si="20"/>
        <v>1256</v>
      </c>
      <c r="B1286" t="str">
        <f>VLOOKUP(A1286,SOURCE!B:P,12,0)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
)</f>
        <v>#define ITM_NORMLM1                   1256</v>
      </c>
    </row>
    <row r="1287" spans="1:4">
      <c r="A1287">
        <f t="shared" ref="A1287:A1350" si="21">C1286</f>
        <v>1257</v>
      </c>
      <c r="B1287" t="str">
        <f>VLOOKUP(A1287,SOURCE!B:P,12,0)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
)</f>
        <v>#define MNU_POISS                     1257</v>
      </c>
    </row>
    <row r="1288" spans="1:4">
      <c r="A1288">
        <f t="shared" si="21"/>
        <v>1258</v>
      </c>
      <c r="B1288" t="str">
        <f>VLOOKUP(A1288,SOURCE!B:P,12,0)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
)</f>
        <v>#define ITM_POISSP                    1258</v>
      </c>
    </row>
    <row r="1289" spans="1:4">
      <c r="A1289">
        <f t="shared" si="21"/>
        <v>1259</v>
      </c>
      <c r="B1289" t="str">
        <f>VLOOKUP(A1289,SOURCE!B:P,12,0)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
)</f>
        <v>#define ITM_POISS                     1259</v>
      </c>
    </row>
    <row r="1290" spans="1:4">
      <c r="A1290">
        <f t="shared" si="21"/>
        <v>1260</v>
      </c>
      <c r="B1290" t="str">
        <f>VLOOKUP(A1290,SOURCE!B:P,12,0)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
)</f>
        <v>#define ITM_POISSU                    1260</v>
      </c>
    </row>
    <row r="1291" spans="1:4">
      <c r="A1291">
        <f t="shared" si="21"/>
        <v>1261</v>
      </c>
      <c r="B1291" t="str">
        <f>VLOOKUP(A1291,SOURCE!B:P,12,0)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
)</f>
        <v>#define ITM_POISSM1                   1261</v>
      </c>
    </row>
    <row r="1292" spans="1:4">
      <c r="A1292">
        <f t="shared" si="21"/>
        <v>1262</v>
      </c>
      <c r="B1292" t="str">
        <f>VLOOKUP(A1292,SOURCE!B:P,12,0)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
)</f>
        <v>#define MNU_T                         1262</v>
      </c>
    </row>
    <row r="1293" spans="1:4">
      <c r="A1293">
        <f t="shared" si="21"/>
        <v>1263</v>
      </c>
      <c r="B1293" t="str">
        <f>VLOOKUP(A1293,SOURCE!B:P,12,0)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
)</f>
        <v>#define ITM_TPX                       1263</v>
      </c>
    </row>
    <row r="1294" spans="1:4">
      <c r="A1294">
        <f t="shared" si="21"/>
        <v>1264</v>
      </c>
      <c r="B1294" t="str">
        <f>VLOOKUP(A1294,SOURCE!B:P,12,0)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
)</f>
        <v>#define ITM_TX                        1264</v>
      </c>
    </row>
    <row r="1295" spans="1:4">
      <c r="A1295">
        <f t="shared" si="21"/>
        <v>1265</v>
      </c>
      <c r="B1295" t="str">
        <f>VLOOKUP(A1295,SOURCE!B:P,12,0)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
)</f>
        <v>#define ITM_TUX                       1265</v>
      </c>
    </row>
    <row r="1296" spans="1:4">
      <c r="A1296">
        <f t="shared" si="21"/>
        <v>1266</v>
      </c>
      <c r="B1296" t="str">
        <f>VLOOKUP(A1296,SOURCE!B:P,12,0)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
)</f>
        <v>#define ITM_TM1P                      1266</v>
      </c>
    </row>
    <row r="1297" spans="1:4">
      <c r="A1297">
        <f t="shared" si="21"/>
        <v>1267</v>
      </c>
      <c r="B1297" t="str">
        <f>VLOOKUP(A1297,SOURCE!B:P,12,0)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
)</f>
        <v>#define MNU_WEIBL                     1267</v>
      </c>
    </row>
    <row r="1298" spans="1:4">
      <c r="A1298">
        <f t="shared" si="21"/>
        <v>1268</v>
      </c>
      <c r="B1298" t="str">
        <f>VLOOKUP(A1298,SOURCE!B:P,12,0)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
)</f>
        <v>#define ITM_WEIBLP                    1268</v>
      </c>
    </row>
    <row r="1299" spans="1:4">
      <c r="A1299">
        <f t="shared" si="21"/>
        <v>1269</v>
      </c>
      <c r="B1299" t="str">
        <f>VLOOKUP(A1299,SOURCE!B:P,12,0)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
)</f>
        <v>#define ITM_WEIBL                     1269</v>
      </c>
    </row>
    <row r="1300" spans="1:4">
      <c r="A1300">
        <f t="shared" si="21"/>
        <v>1270</v>
      </c>
      <c r="B1300" t="str">
        <f>VLOOKUP(A1300,SOURCE!B:P,12,0)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
)</f>
        <v>#define ITM_WEIBLU                    1270</v>
      </c>
    </row>
    <row r="1301" spans="1:4">
      <c r="A1301">
        <f t="shared" si="21"/>
        <v>1271</v>
      </c>
      <c r="B1301" t="str">
        <f>VLOOKUP(A1301,SOURCE!B:P,12,0)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
)</f>
        <v>#define ITM_WEIBLM1                   1271</v>
      </c>
    </row>
    <row r="1302" spans="1:4">
      <c r="A1302">
        <f t="shared" si="21"/>
        <v>1272</v>
      </c>
      <c r="B1302" t="str">
        <f>VLOOKUP(A1302,SOURCE!B:P,12,0)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
)</f>
        <v>#define MNU_CHI2                      1272</v>
      </c>
    </row>
    <row r="1303" spans="1:4">
      <c r="A1303">
        <f t="shared" si="21"/>
        <v>1273</v>
      </c>
      <c r="B1303" t="str">
        <f>VLOOKUP(A1303,SOURCE!B:P,12,0)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
)</f>
        <v>#define ITM_chi2Px                    1273</v>
      </c>
    </row>
    <row r="1304" spans="1:4">
      <c r="A1304">
        <f t="shared" si="21"/>
        <v>1274</v>
      </c>
      <c r="B1304" t="str">
        <f>VLOOKUP(A1304,SOURCE!B:P,12,0)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
)</f>
        <v>#define ITM_chi2x                     1274</v>
      </c>
    </row>
    <row r="1305" spans="1:4">
      <c r="A1305">
        <f t="shared" si="21"/>
        <v>1275</v>
      </c>
      <c r="B1305" t="str">
        <f>VLOOKUP(A1305,SOURCE!B:P,12,0)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
)</f>
        <v>#define ITM_chi2ux                    1275</v>
      </c>
    </row>
    <row r="1306" spans="1:4">
      <c r="A1306">
        <f t="shared" si="21"/>
        <v>1276</v>
      </c>
      <c r="B1306" t="str">
        <f>VLOOKUP(A1306,SOURCE!B:P,12,0)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
)</f>
        <v>#define ITM_chi2M1                    1276</v>
      </c>
    </row>
    <row r="1307" spans="1:4">
      <c r="A1307">
        <f t="shared" si="21"/>
        <v>1277</v>
      </c>
      <c r="B1307" t="str">
        <f>VLOOKUP(A1307,SOURCE!B:P,12,0)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
)</f>
        <v>#define ITM_1277                      1277</v>
      </c>
    </row>
    <row r="1308" spans="1:4">
      <c r="A1308">
        <f t="shared" si="21"/>
        <v>1278</v>
      </c>
      <c r="B1308" t="str">
        <f>VLOOKUP(A1308,SOURCE!B:P,12,0)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
)</f>
        <v>#define ITM_1278                      1278</v>
      </c>
    </row>
    <row r="1309" spans="1:4">
      <c r="A1309">
        <f t="shared" si="21"/>
        <v>1279</v>
      </c>
      <c r="B1309" t="str">
        <f>VLOOKUP(A1309,SOURCE!B:P,12,0)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
)</f>
        <v>#define ITM_1279                      1279</v>
      </c>
    </row>
    <row r="1310" spans="1:4">
      <c r="A1310">
        <f t="shared" si="21"/>
        <v>1280</v>
      </c>
      <c r="B1310" t="str">
        <f>VLOOKUP(A1310,SOURCE!B:P,12,0)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
)</f>
        <v>#define ITM_1280                      1280</v>
      </c>
    </row>
    <row r="1311" spans="1:4">
      <c r="A1311">
        <f t="shared" si="21"/>
        <v>1281</v>
      </c>
      <c r="B1311" t="str">
        <f>VLOOKUP(A1311,SOURCE!B:P,12,0)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
)</f>
        <v>#define ITM_1281                      1281</v>
      </c>
    </row>
    <row r="1312" spans="1:4">
      <c r="A1312">
        <f t="shared" si="21"/>
        <v>1282</v>
      </c>
      <c r="B1312" t="str">
        <f>VLOOKUP(A1312,SOURCE!B:P,12,0)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
)</f>
        <v>#define ITM_1282                      1282</v>
      </c>
    </row>
    <row r="1313" spans="1:4">
      <c r="A1313">
        <f t="shared" si="21"/>
        <v>1283</v>
      </c>
      <c r="B1313" t="str">
        <f>VLOOKUP(A1313,SOURCE!B:P,12,0)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
)</f>
        <v>#define ITM_1283                      1283</v>
      </c>
    </row>
    <row r="1314" spans="1:4">
      <c r="A1314">
        <f t="shared" si="21"/>
        <v>1284</v>
      </c>
      <c r="B1314" t="str">
        <f>VLOOKUP(A1314,SOURCE!B:P,12,0)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
)</f>
        <v>#define ITM_1284                      1284</v>
      </c>
    </row>
    <row r="1315" spans="1:4">
      <c r="A1315">
        <f t="shared" si="21"/>
        <v>1285</v>
      </c>
      <c r="B1315" t="str">
        <f>VLOOKUP(A1315,SOURCE!B:P,12,0)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
)</f>
        <v>#define ITM_1285                      1285</v>
      </c>
    </row>
    <row r="1316" spans="1:4">
      <c r="A1316">
        <f t="shared" si="21"/>
        <v>1286</v>
      </c>
      <c r="B1316" t="str">
        <f>VLOOKUP(A1316,SOURCE!B:P,12,0)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
)</f>
        <v>#define ITM_1286                      1286</v>
      </c>
    </row>
    <row r="1317" spans="1:4">
      <c r="A1317">
        <f t="shared" si="21"/>
        <v>1287</v>
      </c>
      <c r="B1317" t="str">
        <f>VLOOKUP(A1317,SOURCE!B:P,12,0)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
)</f>
        <v>#define ITM_1287                      1287</v>
      </c>
    </row>
    <row r="1318" spans="1:4">
      <c r="A1318">
        <f t="shared" si="21"/>
        <v>1288</v>
      </c>
      <c r="B1318" t="str">
        <f>VLOOKUP(A1318,SOURCE!B:P,12,0)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
)</f>
        <v>#define ITM_1288                      1288</v>
      </c>
    </row>
    <row r="1319" spans="1:4">
      <c r="A1319">
        <f t="shared" si="21"/>
        <v>1289</v>
      </c>
      <c r="B1319" t="str">
        <f>VLOOKUP(A1319,SOURCE!B:P,12,0)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
)</f>
        <v>#define ITM_1289                      1289</v>
      </c>
    </row>
    <row r="1320" spans="1:4">
      <c r="A1320">
        <f t="shared" si="21"/>
        <v>1290</v>
      </c>
      <c r="B1320" t="str">
        <f>VLOOKUP(A1320,SOURCE!B:P,12,0)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
)</f>
        <v>#define ITM_1290                      1290</v>
      </c>
    </row>
    <row r="1321" spans="1:4">
      <c r="A1321">
        <f t="shared" si="21"/>
        <v>1291</v>
      </c>
      <c r="B1321" t="str">
        <f>VLOOKUP(A1321,SOURCE!B:P,12,0)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
)</f>
        <v>#define ITM_1291                      1291</v>
      </c>
    </row>
    <row r="1322" spans="1:4">
      <c r="A1322">
        <f t="shared" si="21"/>
        <v>1292</v>
      </c>
      <c r="B1322" t="str">
        <f>VLOOKUP(A1322,SOURCE!B:P,12,0)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
)</f>
        <v>#define ITM_1292                      1292</v>
      </c>
    </row>
    <row r="1323" spans="1:4">
      <c r="A1323">
        <f t="shared" si="21"/>
        <v>1293</v>
      </c>
      <c r="B1323" t="str">
        <f>VLOOKUP(A1323,SOURCE!B:P,12,0)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
)</f>
        <v>#define ITM_1293                      1293</v>
      </c>
    </row>
    <row r="1324" spans="1:4">
      <c r="A1324">
        <f t="shared" si="21"/>
        <v>1294</v>
      </c>
      <c r="B1324" t="str">
        <f>VLOOKUP(A1324,SOURCE!B:P,12,0)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
)</f>
        <v>#define ITM_1294                      1294</v>
      </c>
    </row>
    <row r="1325" spans="1:4">
      <c r="A1325">
        <f t="shared" si="21"/>
        <v>1295</v>
      </c>
      <c r="B1325" t="str">
        <f>VLOOKUP(A1325,SOURCE!B:P,12,0)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
)</f>
        <v>#define ITM_1295                      1295</v>
      </c>
    </row>
    <row r="1326" spans="1:4">
      <c r="A1326">
        <f t="shared" si="21"/>
        <v>1296</v>
      </c>
      <c r="B1326" t="str">
        <f>VLOOKUP(A1326,SOURCE!B:P,12,0)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
)</f>
        <v>#define ITM_1296                      1296</v>
      </c>
    </row>
    <row r="1327" spans="1:4">
      <c r="A1327">
        <f t="shared" si="21"/>
        <v>1296.01</v>
      </c>
      <c r="B1327" t="str">
        <f>VLOOKUP(A1327,SOURCE!B:P,12,0)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
)</f>
        <v/>
      </c>
    </row>
    <row r="1328" spans="1:4">
      <c r="A1328">
        <f t="shared" si="21"/>
        <v>1296.02</v>
      </c>
      <c r="B1328" t="str">
        <f>VLOOKUP(A1328,SOURCE!B:P,12,0)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
)</f>
        <v/>
      </c>
    </row>
    <row r="1329" spans="1:4">
      <c r="A1329">
        <f t="shared" si="21"/>
        <v>1296.03</v>
      </c>
      <c r="B1329" t="str">
        <f>VLOOKUP(A1329,SOURCE!B:P,12,0)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
)</f>
        <v>// Curve fitting</v>
      </c>
    </row>
    <row r="1330" spans="1:4">
      <c r="A1330">
        <f t="shared" si="21"/>
        <v>1297</v>
      </c>
      <c r="B1330" t="str">
        <f>VLOOKUP(A1330,SOURCE!B:P,12,0)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
)</f>
        <v>#define ITM_BESTF                     1297</v>
      </c>
    </row>
    <row r="1331" spans="1:4">
      <c r="A1331">
        <f t="shared" si="21"/>
        <v>1298</v>
      </c>
      <c r="B1331" t="str">
        <f>VLOOKUP(A1331,SOURCE!B:P,12,0)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
)</f>
        <v>#define ITM_EXPF                      1298</v>
      </c>
    </row>
    <row r="1332" spans="1:4">
      <c r="A1332">
        <f t="shared" si="21"/>
        <v>1299</v>
      </c>
      <c r="B1332" t="str">
        <f>VLOOKUP(A1332,SOURCE!B:P,12,0)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
)</f>
        <v>#define ITM_LINF                      1299</v>
      </c>
    </row>
    <row r="1333" spans="1:4">
      <c r="A1333">
        <f t="shared" si="21"/>
        <v>1300</v>
      </c>
      <c r="B1333" t="str">
        <f>VLOOKUP(A1333,SOURCE!B:P,12,0)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
)</f>
        <v>#define ITM_LOGF                      1300</v>
      </c>
    </row>
    <row r="1334" spans="1:4">
      <c r="A1334">
        <f t="shared" si="21"/>
        <v>1301</v>
      </c>
      <c r="B1334" t="str">
        <f>VLOOKUP(A1334,SOURCE!B:P,12,0)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
)</f>
        <v>#define ITM_ORTHOF                    1301</v>
      </c>
    </row>
    <row r="1335" spans="1:4">
      <c r="A1335">
        <f t="shared" si="21"/>
        <v>1302</v>
      </c>
      <c r="B1335" t="str">
        <f>VLOOKUP(A1335,SOURCE!B:P,12,0)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
)</f>
        <v>#define ITM_POWERF                    1302</v>
      </c>
    </row>
    <row r="1336" spans="1:4">
      <c r="A1336">
        <f t="shared" si="21"/>
        <v>1303</v>
      </c>
      <c r="B1336" t="str">
        <f>VLOOKUP(A1336,SOURCE!B:P,12,0)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
)</f>
        <v>#define ITM_GAUSSF                    1303</v>
      </c>
    </row>
    <row r="1337" spans="1:4">
      <c r="A1337">
        <f t="shared" si="21"/>
        <v>1304</v>
      </c>
      <c r="B1337" t="str">
        <f>VLOOKUP(A1337,SOURCE!B:P,12,0)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
)</f>
        <v>#define ITM_CAUCHF                    1304</v>
      </c>
    </row>
    <row r="1338" spans="1:4">
      <c r="A1338">
        <f t="shared" si="21"/>
        <v>1305</v>
      </c>
      <c r="B1338" t="str">
        <f>VLOOKUP(A1338,SOURCE!B:P,12,0)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
)</f>
        <v>#define ITM_PARABF                    1305</v>
      </c>
    </row>
    <row r="1339" spans="1:4">
      <c r="A1339">
        <f t="shared" si="21"/>
        <v>1306</v>
      </c>
      <c r="B1339" t="str">
        <f>VLOOKUP(A1339,SOURCE!B:P,12,0)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
)</f>
        <v>#define ITM_HYPF                      1306</v>
      </c>
    </row>
    <row r="1340" spans="1:4">
      <c r="A1340">
        <f t="shared" si="21"/>
        <v>1307</v>
      </c>
      <c r="B1340" t="str">
        <f>VLOOKUP(A1340,SOURCE!B:P,12,0)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
)</f>
        <v>#define ITM_ROOTF                     1307</v>
      </c>
    </row>
    <row r="1341" spans="1:4">
      <c r="A1341">
        <f t="shared" si="21"/>
        <v>1308</v>
      </c>
      <c r="B1341" t="str">
        <f>VLOOKUP(A1341,SOURCE!B:P,12,0)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
)</f>
        <v>#define ITM_1308                      1308</v>
      </c>
    </row>
    <row r="1342" spans="1:4">
      <c r="A1342">
        <f t="shared" si="21"/>
        <v>1309</v>
      </c>
      <c r="B1342" t="str">
        <f>VLOOKUP(A1342,SOURCE!B:P,12,0)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
)</f>
        <v>#define ITM_1309                      1309</v>
      </c>
    </row>
    <row r="1343" spans="1:4">
      <c r="A1343">
        <f t="shared" si="21"/>
        <v>1310</v>
      </c>
      <c r="B1343" t="str">
        <f>VLOOKUP(A1343,SOURCE!B:P,12,0)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
)</f>
        <v>#define ITM_1310                      1310</v>
      </c>
    </row>
    <row r="1344" spans="1:4">
      <c r="A1344">
        <f t="shared" si="21"/>
        <v>1311</v>
      </c>
      <c r="B1344" t="str">
        <f>VLOOKUP(A1344,SOURCE!B:P,12,0)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
)</f>
        <v>#define ITM_1311                      1311</v>
      </c>
    </row>
    <row r="1345" spans="1:4">
      <c r="A1345">
        <f t="shared" si="21"/>
        <v>1312</v>
      </c>
      <c r="B1345" t="str">
        <f>VLOOKUP(A1345,SOURCE!B:P,12,0)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
)</f>
        <v>#define ITM_1312                      1312</v>
      </c>
    </row>
    <row r="1346" spans="1:4">
      <c r="A1346">
        <f t="shared" si="21"/>
        <v>1312.01</v>
      </c>
      <c r="B1346" t="str">
        <f>VLOOKUP(A1346,SOURCE!B:P,12,0)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
)</f>
        <v/>
      </c>
    </row>
    <row r="1347" spans="1:4">
      <c r="A1347">
        <f t="shared" si="21"/>
        <v>1312.02</v>
      </c>
      <c r="B1347" t="str">
        <f>VLOOKUP(A1347,SOURCE!B:P,12,0)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
)</f>
        <v/>
      </c>
    </row>
    <row r="1348" spans="1:4">
      <c r="A1348">
        <f t="shared" si="21"/>
        <v>1312.03</v>
      </c>
      <c r="B1348" t="str">
        <f>VLOOKUP(A1348,SOURCE!B:P,12,0)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
)</f>
        <v>// Menus</v>
      </c>
    </row>
    <row r="1349" spans="1:4">
      <c r="A1349">
        <f t="shared" si="21"/>
        <v>1313</v>
      </c>
      <c r="B1349" t="str">
        <f>VLOOKUP(A1349,SOURCE!B:P,12,0)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
)</f>
        <v>#define MNU_ADV                       1313</v>
      </c>
    </row>
    <row r="1350" spans="1:4">
      <c r="A1350">
        <f t="shared" si="21"/>
        <v>1314</v>
      </c>
      <c r="B1350" t="str">
        <f>VLOOKUP(A1350,SOURCE!B:P,12,0)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
)</f>
        <v>#define MNU_ANGLES                    1314</v>
      </c>
    </row>
    <row r="1351" spans="1:4">
      <c r="A1351">
        <f t="shared" ref="A1351:A1414" si="22">C1350</f>
        <v>1315</v>
      </c>
      <c r="B1351" t="str">
        <f>VLOOKUP(A1351,SOURCE!B:P,12,0)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
)</f>
        <v>#define MNU_PRINT                     1315</v>
      </c>
    </row>
    <row r="1352" spans="1:4">
      <c r="A1352">
        <f t="shared" si="22"/>
        <v>1316</v>
      </c>
      <c r="B1352" t="str">
        <f>VLOOKUP(A1352,SOURCE!B:P,12,0)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
)</f>
        <v>#define MNU_CONVA                     1316</v>
      </c>
    </row>
    <row r="1353" spans="1:4">
      <c r="A1353">
        <f t="shared" si="22"/>
        <v>1317</v>
      </c>
      <c r="B1353" t="str">
        <f>VLOOKUP(A1353,SOURCE!B:P,12,0)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
)</f>
        <v>#define MNU_BITS                      1317</v>
      </c>
    </row>
    <row r="1354" spans="1:4">
      <c r="A1354">
        <f t="shared" si="22"/>
        <v>1318</v>
      </c>
      <c r="B1354" t="str">
        <f>VLOOKUP(A1354,SOURCE!B:P,12,0)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
)</f>
        <v>#define MNU_CATALOG                   1318</v>
      </c>
    </row>
    <row r="1355" spans="1:4">
      <c r="A1355">
        <f t="shared" si="22"/>
        <v>1319</v>
      </c>
      <c r="B1355" t="str">
        <f>VLOOKUP(A1355,SOURCE!B:P,12,0)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
)</f>
        <v>#define MNU_CHARS                     1319</v>
      </c>
    </row>
    <row r="1356" spans="1:4">
      <c r="A1356">
        <f t="shared" si="22"/>
        <v>1320</v>
      </c>
      <c r="B1356" t="str">
        <f>VLOOKUP(A1356,SOURCE!B:P,12,0)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
)</f>
        <v>#define MNU_CLK                       1320</v>
      </c>
    </row>
    <row r="1357" spans="1:4">
      <c r="A1357">
        <f t="shared" si="22"/>
        <v>1321</v>
      </c>
      <c r="B1357" t="str">
        <f>VLOOKUP(A1357,SOURCE!B:P,12,0)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
)</f>
        <v>#define MNU_CLR                       1321</v>
      </c>
    </row>
    <row r="1358" spans="1:4">
      <c r="A1358">
        <f t="shared" si="22"/>
        <v>1322</v>
      </c>
      <c r="B1358" t="str">
        <f>VLOOKUP(A1358,SOURCE!B:P,12,0)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
)</f>
        <v>#define MNU_CONST                     1322</v>
      </c>
    </row>
    <row r="1359" spans="1:4">
      <c r="A1359">
        <f t="shared" si="22"/>
        <v>1323</v>
      </c>
      <c r="B1359" t="str">
        <f>VLOOKUP(A1359,SOURCE!B:P,12,0)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
)</f>
        <v>#define MNU_CPX                       1323</v>
      </c>
    </row>
    <row r="1360" spans="1:4">
      <c r="A1360">
        <f t="shared" si="22"/>
        <v>1324</v>
      </c>
      <c r="B1360" t="str">
        <f>VLOOKUP(A1360,SOURCE!B:P,12,0)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
)</f>
        <v>#define MNU_CPXS                      1324</v>
      </c>
    </row>
    <row r="1361" spans="1:4">
      <c r="A1361">
        <f t="shared" si="22"/>
        <v>1325</v>
      </c>
      <c r="B1361" t="str">
        <f>VLOOKUP(A1361,SOURCE!B:P,12,0)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
)</f>
        <v>#define MNU_DATES                     1325</v>
      </c>
    </row>
    <row r="1362" spans="1:4">
      <c r="A1362">
        <f t="shared" si="22"/>
        <v>1326</v>
      </c>
      <c r="B1362" t="str">
        <f>VLOOKUP(A1362,SOURCE!B:P,12,0)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
)</f>
        <v>#define MNU_DISP                      1326</v>
      </c>
    </row>
    <row r="1363" spans="1:4">
      <c r="A1363">
        <f t="shared" si="22"/>
        <v>1327</v>
      </c>
      <c r="B1363" t="str">
        <f>VLOOKUP(A1363,SOURCE!B:P,12,0)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
)</f>
        <v>#define MNU_EQN                       1327</v>
      </c>
    </row>
    <row r="1364" spans="1:4">
      <c r="A1364">
        <f t="shared" si="22"/>
        <v>1328</v>
      </c>
      <c r="B1364" t="str">
        <f>VLOOKUP(A1364,SOURCE!B:P,12,0)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
)</f>
        <v>#define MNU_EXP                       1328</v>
      </c>
    </row>
    <row r="1365" spans="1:4">
      <c r="A1365">
        <f t="shared" si="22"/>
        <v>1329</v>
      </c>
      <c r="B1365" t="str">
        <f>VLOOKUP(A1365,SOURCE!B:P,12,0)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
)</f>
        <v>#define MNU_CONVE                     1329</v>
      </c>
    </row>
    <row r="1366" spans="1:4">
      <c r="A1366">
        <f t="shared" si="22"/>
        <v>1330</v>
      </c>
      <c r="B1366" t="str">
        <f>VLOOKUP(A1366,SOURCE!B:P,12,0)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
)</f>
        <v>#define MNU_FCNS                      1330</v>
      </c>
    </row>
    <row r="1367" spans="1:4">
      <c r="A1367">
        <f t="shared" si="22"/>
        <v>1331</v>
      </c>
      <c r="B1367" t="str">
        <f>VLOOKUP(A1367,SOURCE!B:P,12,0)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
)</f>
        <v>#define MNU_FIN                       1331</v>
      </c>
    </row>
    <row r="1368" spans="1:4">
      <c r="A1368">
        <f t="shared" si="22"/>
        <v>1332</v>
      </c>
      <c r="B1368" t="str">
        <f>VLOOKUP(A1368,SOURCE!B:P,12,0)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
)</f>
        <v>#define MNU_SINTS                     1332</v>
      </c>
    </row>
    <row r="1369" spans="1:4">
      <c r="A1369">
        <f t="shared" si="22"/>
        <v>1333</v>
      </c>
      <c r="B1369" t="str">
        <f>VLOOKUP(A1369,SOURCE!B:P,12,0)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
)</f>
        <v>#define MNU_FLAGS                     1333</v>
      </c>
    </row>
    <row r="1370" spans="1:4">
      <c r="A1370">
        <f t="shared" si="22"/>
        <v>1334</v>
      </c>
      <c r="B1370" t="str">
        <f>VLOOKUP(A1370,SOURCE!B:P,12,0)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
)</f>
        <v>#define MNU_FLASH                     1334</v>
      </c>
    </row>
    <row r="1371" spans="1:4">
      <c r="A1371">
        <f t="shared" si="22"/>
        <v>1335</v>
      </c>
      <c r="B1371" t="str">
        <f>VLOOKUP(A1371,SOURCE!B:P,12,0)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
)</f>
        <v>#define MNU_1STDERIV                  1335</v>
      </c>
    </row>
    <row r="1372" spans="1:4">
      <c r="A1372">
        <f t="shared" si="22"/>
        <v>1336</v>
      </c>
      <c r="B1372" t="str">
        <f>VLOOKUP(A1372,SOURCE!B:P,12,0)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
)</f>
        <v>#define MNU_2NDDERIV                  1336</v>
      </c>
    </row>
    <row r="1373" spans="1:4">
      <c r="A1373">
        <f t="shared" si="22"/>
        <v>1337</v>
      </c>
      <c r="B1373" t="str">
        <f>VLOOKUP(A1373,SOURCE!B:P,12,0)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
)</f>
        <v>#define MNU_CONVFP                    1337</v>
      </c>
    </row>
    <row r="1374" spans="1:4">
      <c r="A1374">
        <f t="shared" si="22"/>
        <v>1338</v>
      </c>
      <c r="B1374" t="str">
        <f>VLOOKUP(A1374,SOURCE!B:P,12,0)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
)</f>
        <v>#define MNU_LINTS                     1338</v>
      </c>
    </row>
    <row r="1375" spans="1:4">
      <c r="A1375">
        <f t="shared" si="22"/>
        <v>1339</v>
      </c>
      <c r="B1375" t="str">
        <f>VLOOKUP(A1375,SOURCE!B:P,12,0)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
)</f>
        <v>#define MNU_INFO                      1339</v>
      </c>
    </row>
    <row r="1376" spans="1:4">
      <c r="A1376">
        <f t="shared" si="22"/>
        <v>1340</v>
      </c>
      <c r="B1376" t="str">
        <f>VLOOKUP(A1376,SOURCE!B:P,12,0)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
)</f>
        <v>#define MNU_INTS                      1340</v>
      </c>
    </row>
    <row r="1377" spans="1:4">
      <c r="A1377">
        <f t="shared" si="22"/>
        <v>1341</v>
      </c>
      <c r="B1377" t="str">
        <f>VLOOKUP(A1377,SOURCE!B:P,12,0)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
)</f>
        <v>#define MNU_IO                        1341</v>
      </c>
    </row>
    <row r="1378" spans="1:4">
      <c r="A1378">
        <f t="shared" si="22"/>
        <v>1342</v>
      </c>
      <c r="B1378" t="str">
        <f>VLOOKUP(A1378,SOURCE!B:P,12,0)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
)</f>
        <v>#define MNU_LOOP                      1342</v>
      </c>
    </row>
    <row r="1379" spans="1:4">
      <c r="A1379">
        <f t="shared" si="22"/>
        <v>1343</v>
      </c>
      <c r="B1379" t="str">
        <f>VLOOKUP(A1379,SOURCE!B:P,12,0)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
)</f>
        <v>#define MNU_MATRS                     1343</v>
      </c>
    </row>
    <row r="1380" spans="1:4">
      <c r="A1380">
        <f t="shared" si="22"/>
        <v>1344</v>
      </c>
      <c r="B1380" t="str">
        <f>VLOOKUP(A1380,SOURCE!B:P,12,0)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
)</f>
        <v>#define MNU_MATX                      1344</v>
      </c>
    </row>
    <row r="1381" spans="1:4">
      <c r="A1381">
        <f t="shared" si="22"/>
        <v>1345</v>
      </c>
      <c r="B1381" t="str">
        <f>VLOOKUP(A1381,SOURCE!B:P,12,0)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
)</f>
        <v>#define MNU_MENUS                     1345</v>
      </c>
    </row>
    <row r="1382" spans="1:4">
      <c r="A1382">
        <f t="shared" si="22"/>
        <v>1346</v>
      </c>
      <c r="B1382" t="str">
        <f>VLOOKUP(A1382,SOURCE!B:P,12,0)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
)</f>
        <v>#define MNU_MODE                      1346</v>
      </c>
    </row>
    <row r="1383" spans="1:4">
      <c r="A1383">
        <f t="shared" si="22"/>
        <v>1347</v>
      </c>
      <c r="B1383" t="str">
        <f>VLOOKUP(A1383,SOURCE!B:P,12,0)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
)</f>
        <v>#define MNU_SIMQ                      1347</v>
      </c>
    </row>
    <row r="1384" spans="1:4">
      <c r="A1384">
        <f t="shared" si="22"/>
        <v>1348</v>
      </c>
      <c r="B1384" t="str">
        <f>VLOOKUP(A1384,SOURCE!B:P,12,0)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
)</f>
        <v>#define MNU_M_EDIT                    1348</v>
      </c>
    </row>
    <row r="1385" spans="1:4">
      <c r="A1385">
        <f t="shared" si="22"/>
        <v>1349</v>
      </c>
      <c r="B1385" t="str">
        <f>VLOOKUP(A1385,SOURCE!B:P,12,0)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
)</f>
        <v>#define MNU_MyMenu                    1349</v>
      </c>
    </row>
    <row r="1386" spans="1:4">
      <c r="A1386">
        <f t="shared" si="22"/>
        <v>1350</v>
      </c>
      <c r="B1386" t="str">
        <f>VLOOKUP(A1386,SOURCE!B:P,12,0)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
)</f>
        <v>#define MNU_MyAlpha                   1350</v>
      </c>
    </row>
    <row r="1387" spans="1:4">
      <c r="A1387">
        <f t="shared" si="22"/>
        <v>1351</v>
      </c>
      <c r="B1387" t="str">
        <f>VLOOKUP(A1387,SOURCE!B:P,12,0)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
)</f>
        <v>#define MNU_CONVM                     1351</v>
      </c>
    </row>
    <row r="1388" spans="1:4">
      <c r="A1388">
        <f t="shared" si="22"/>
        <v>1352</v>
      </c>
      <c r="B1388" t="str">
        <f>VLOOKUP(A1388,SOURCE!B:P,12,0)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
)</f>
        <v>#define MNU_ORTHOG                    1352</v>
      </c>
    </row>
    <row r="1389" spans="1:4">
      <c r="A1389">
        <f t="shared" si="22"/>
        <v>1353</v>
      </c>
      <c r="B1389" t="str">
        <f>VLOOKUP(A1389,SOURCE!B:P,12,0)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
)</f>
        <v>#define MNU_PARTS                     1353</v>
      </c>
    </row>
    <row r="1390" spans="1:4">
      <c r="A1390">
        <f t="shared" si="22"/>
        <v>1354</v>
      </c>
      <c r="B1390" t="str">
        <f>VLOOKUP(A1390,SOURCE!B:P,12,0)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
)</f>
        <v>#define MNU_PROB                      1354</v>
      </c>
    </row>
    <row r="1391" spans="1:4">
      <c r="A1391">
        <f t="shared" si="22"/>
        <v>1355</v>
      </c>
      <c r="B1391" t="str">
        <f>VLOOKUP(A1391,SOURCE!B:P,12,0)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
)</f>
        <v>#define MNU_PROGS                     1355</v>
      </c>
    </row>
    <row r="1392" spans="1:4">
      <c r="A1392">
        <f t="shared" si="22"/>
        <v>1356</v>
      </c>
      <c r="B1392" t="str">
        <f>VLOOKUP(A1392,SOURCE!B:P,12,0)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
)</f>
        <v>#define MNU_PFN                       1356</v>
      </c>
    </row>
    <row r="1393" spans="1:4">
      <c r="A1393">
        <f t="shared" si="22"/>
        <v>1357</v>
      </c>
      <c r="B1393" t="str">
        <f>VLOOKUP(A1393,SOURCE!B:P,12,0)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
)</f>
        <v>#define MNU_PFN2                      1357</v>
      </c>
    </row>
    <row r="1394" spans="1:4">
      <c r="A1394">
        <f t="shared" si="22"/>
        <v>1358</v>
      </c>
      <c r="B1394" t="str">
        <f>VLOOKUP(A1394,SOURCE!B:P,12,0)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
)</f>
        <v>#define MNU_CONVP                     1358</v>
      </c>
    </row>
    <row r="1395" spans="1:4">
      <c r="A1395">
        <f t="shared" si="22"/>
        <v>1359</v>
      </c>
      <c r="B1395" t="str">
        <f>VLOOKUP(A1395,SOURCE!B:P,12,0)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
)</f>
        <v>#define MNU_RAM                       1359</v>
      </c>
    </row>
    <row r="1396" spans="1:4">
      <c r="A1396">
        <f t="shared" si="22"/>
        <v>1360</v>
      </c>
      <c r="B1396" t="str">
        <f>VLOOKUP(A1396,SOURCE!B:P,12,0)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
)</f>
        <v>#define MNU_REALS                     1360</v>
      </c>
    </row>
    <row r="1397" spans="1:4">
      <c r="A1397">
        <f t="shared" si="22"/>
        <v>1361</v>
      </c>
      <c r="B1397" t="str">
        <f>VLOOKUP(A1397,SOURCE!B:P,12,0)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
)</f>
        <v>#define MNU_Solver                    1361</v>
      </c>
    </row>
    <row r="1398" spans="1:4">
      <c r="A1398">
        <f t="shared" si="22"/>
        <v>1362</v>
      </c>
      <c r="B1398" t="str">
        <f>VLOOKUP(A1398,SOURCE!B:P,12,0)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
)</f>
        <v>#define MNU_STAT                      1362</v>
      </c>
    </row>
    <row r="1399" spans="1:4">
      <c r="A1399">
        <f t="shared" si="22"/>
        <v>1363</v>
      </c>
      <c r="B1399" t="str">
        <f>VLOOKUP(A1399,SOURCE!B:P,12,0)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
)</f>
        <v>#define MNU_STK                       1363</v>
      </c>
    </row>
    <row r="1400" spans="1:4">
      <c r="A1400">
        <f t="shared" si="22"/>
        <v>1364</v>
      </c>
      <c r="B1400" t="str">
        <f>VLOOKUP(A1400,SOURCE!B:P,12,0)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
)</f>
        <v>#define MNU_STRINGS                   1364</v>
      </c>
    </row>
    <row r="1401" spans="1:4">
      <c r="A1401">
        <f t="shared" si="22"/>
        <v>1365</v>
      </c>
      <c r="B1401" t="str">
        <f>VLOOKUP(A1401,SOURCE!B:P,12,0)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
)</f>
        <v>#define MNU_TEST                      1365</v>
      </c>
    </row>
    <row r="1402" spans="1:4">
      <c r="A1402">
        <f t="shared" si="22"/>
        <v>1366</v>
      </c>
      <c r="B1402" t="str">
        <f>VLOOKUP(A1402,SOURCE!B:P,12,0)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
)</f>
        <v>#define MNU_TIMES                     1366</v>
      </c>
    </row>
    <row r="1403" spans="1:4">
      <c r="A1403">
        <f t="shared" si="22"/>
        <v>1367</v>
      </c>
      <c r="B1403" t="str">
        <f>VLOOKUP(A1403,SOURCE!B:P,12,0)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
)</f>
        <v>#define MNU_TRI                       1367</v>
      </c>
    </row>
    <row r="1404" spans="1:4">
      <c r="A1404">
        <f t="shared" si="22"/>
        <v>1368</v>
      </c>
      <c r="B1404" t="str">
        <f>VLOOKUP(A1404,SOURCE!B:P,12,0)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
)</f>
        <v>#define MNU_TVM                       1368</v>
      </c>
    </row>
    <row r="1405" spans="1:4">
      <c r="A1405">
        <f t="shared" si="22"/>
        <v>1369</v>
      </c>
      <c r="B1405" t="str">
        <f>VLOOKUP(A1405,SOURCE!B:P,12,0)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
)</f>
        <v>#define MNU_UNITCONV                  1369</v>
      </c>
    </row>
    <row r="1406" spans="1:4">
      <c r="A1406">
        <f t="shared" si="22"/>
        <v>1370</v>
      </c>
      <c r="B1406" t="str">
        <f>VLOOKUP(A1406,SOURCE!B:P,12,0)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
)</f>
        <v>#define MNU_VARS                      1370</v>
      </c>
    </row>
    <row r="1407" spans="1:4">
      <c r="A1407">
        <f t="shared" si="22"/>
        <v>1371</v>
      </c>
      <c r="B1407" t="str">
        <f>VLOOKUP(A1407,SOURCE!B:P,12,0)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
)</f>
        <v>#define MNU_CONVV                     1371</v>
      </c>
    </row>
    <row r="1408" spans="1:4">
      <c r="A1408">
        <f t="shared" si="22"/>
        <v>1372</v>
      </c>
      <c r="B1408" t="str">
        <f>VLOOKUP(A1408,SOURCE!B:P,12,0)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
)</f>
        <v>#define MNU_XFN                       1372</v>
      </c>
    </row>
    <row r="1409" spans="1:4">
      <c r="A1409">
        <f t="shared" si="22"/>
        <v>1373</v>
      </c>
      <c r="B1409" t="str">
        <f>VLOOKUP(A1409,SOURCE!B:P,12,0)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
)</f>
        <v>#define MNU_CONVX                     1373</v>
      </c>
    </row>
    <row r="1410" spans="1:4">
      <c r="A1410">
        <f t="shared" si="22"/>
        <v>1374</v>
      </c>
      <c r="B1410" t="str">
        <f>VLOOKUP(A1410,SOURCE!B:P,12,0)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
)</f>
        <v>#define MNU_ALPHAINTL                 1374</v>
      </c>
    </row>
    <row r="1411" spans="1:4">
      <c r="A1411">
        <f t="shared" si="22"/>
        <v>1375</v>
      </c>
      <c r="B1411" t="str">
        <f>VLOOKUP(A1411,SOURCE!B:P,12,0)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
)</f>
        <v>#define MNU_ALPHAMATH                 1375</v>
      </c>
    </row>
    <row r="1412" spans="1:4">
      <c r="A1412">
        <f t="shared" si="22"/>
        <v>1376</v>
      </c>
      <c r="B1412" t="str">
        <f>VLOOKUP(A1412,SOURCE!B:P,12,0)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
)</f>
        <v>#define MNU_ALPHAFN                   1376</v>
      </c>
    </row>
    <row r="1413" spans="1:4">
      <c r="A1413">
        <f t="shared" si="22"/>
        <v>1377</v>
      </c>
      <c r="B1413" t="str">
        <f>VLOOKUP(A1413,SOURCE!B:P,12,0)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
)</f>
        <v>#define MNU_ALPHA_OMEGA               1377</v>
      </c>
    </row>
    <row r="1414" spans="1:4">
      <c r="A1414">
        <f t="shared" si="22"/>
        <v>1378</v>
      </c>
      <c r="B1414" t="str">
        <f>VLOOKUP(A1414,SOURCE!B:P,12,0)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
)</f>
        <v>#define MNU_ALPHADOT                  1378</v>
      </c>
    </row>
    <row r="1415" spans="1:4">
      <c r="A1415">
        <f t="shared" ref="A1415:A1478" si="23">C1414</f>
        <v>1379</v>
      </c>
      <c r="B1415" t="str">
        <f>VLOOKUP(A1415,SOURCE!B:P,12,0)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
)</f>
        <v>#define MNU_SYSFL                     1379</v>
      </c>
    </row>
    <row r="1416" spans="1:4">
      <c r="A1416">
        <f t="shared" si="23"/>
        <v>1380</v>
      </c>
      <c r="B1416" t="str">
        <f>VLOOKUP(A1416,SOURCE!B:P,12,0)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
)</f>
        <v>#define MNU_Sf                        1380</v>
      </c>
    </row>
    <row r="1417" spans="1:4">
      <c r="A1417">
        <f t="shared" si="23"/>
        <v>1381</v>
      </c>
      <c r="B1417" t="str">
        <f>VLOOKUP(A1417,SOURCE!B:P,12,0)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
)</f>
        <v>#define MNU_Sfdx                      1381</v>
      </c>
    </row>
    <row r="1418" spans="1:4">
      <c r="A1418">
        <f t="shared" si="23"/>
        <v>1382</v>
      </c>
      <c r="B1418" t="str">
        <f>VLOOKUP(A1418,SOURCE!B:P,12,0)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
)</f>
        <v>#define MNU_ANGLECONV                 1382</v>
      </c>
    </row>
    <row r="1419" spans="1:4">
      <c r="A1419">
        <f t="shared" si="23"/>
        <v>1383</v>
      </c>
      <c r="B1419" t="str">
        <f>VLOOKUP(A1419,SOURCE!B:P,12,0)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
)</f>
        <v>#define MNU_alpha_omega               1383</v>
      </c>
    </row>
    <row r="1420" spans="1:4">
      <c r="A1420">
        <f t="shared" si="23"/>
        <v>1384</v>
      </c>
      <c r="B1420" t="str">
        <f>VLOOKUP(A1420,SOURCE!B:P,12,0)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
)</f>
        <v>#define MNU_ALPHAintl                 1384</v>
      </c>
    </row>
    <row r="1421" spans="1:4">
      <c r="A1421">
        <f t="shared" si="23"/>
        <v>1385</v>
      </c>
      <c r="B1421" t="str">
        <f>VLOOKUP(A1421,SOURCE!B:P,12,0)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
)</f>
        <v>#define MNU_TAM                       1385</v>
      </c>
    </row>
    <row r="1422" spans="1:4">
      <c r="A1422">
        <f t="shared" si="23"/>
        <v>1386</v>
      </c>
      <c r="B1422" t="str">
        <f>VLOOKUP(A1422,SOURCE!B:P,12,0)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
)</f>
        <v>#define MNU_TAMCMP                    1386</v>
      </c>
    </row>
    <row r="1423" spans="1:4">
      <c r="A1423">
        <f t="shared" si="23"/>
        <v>1387</v>
      </c>
      <c r="B1423" t="str">
        <f>VLOOKUP(A1423,SOURCE!B:P,12,0)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
)</f>
        <v>#define MNU_TAMSTORCL                 1387</v>
      </c>
    </row>
    <row r="1424" spans="1:4">
      <c r="A1424">
        <f t="shared" si="23"/>
        <v>1388</v>
      </c>
      <c r="B1424" t="str">
        <f>VLOOKUP(A1424,SOURCE!B:P,12,0)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
)</f>
        <v>#define MNU_SUMS                      1388</v>
      </c>
    </row>
    <row r="1425" spans="1:4">
      <c r="A1425">
        <f t="shared" si="23"/>
        <v>1389</v>
      </c>
      <c r="B1425" t="str">
        <f>VLOOKUP(A1425,SOURCE!B:P,12,0)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
)</f>
        <v>#define MNU_VAR                       1389</v>
      </c>
    </row>
    <row r="1426" spans="1:4">
      <c r="A1426">
        <f t="shared" si="23"/>
        <v>1390</v>
      </c>
      <c r="B1426" t="str">
        <f>VLOOKUP(A1426,SOURCE!B:P,12,0)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
)</f>
        <v>#define MNU_TAMFLAG                   1390</v>
      </c>
    </row>
    <row r="1427" spans="1:4">
      <c r="A1427">
        <f t="shared" si="23"/>
        <v>1391</v>
      </c>
      <c r="B1427" t="str">
        <f>VLOOKUP(A1427,SOURCE!B:P,12,0)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
)</f>
        <v>#define MNU_TAMSHUFFLE                1391</v>
      </c>
    </row>
    <row r="1428" spans="1:4">
      <c r="A1428">
        <f t="shared" si="23"/>
        <v>1392</v>
      </c>
      <c r="B1428" t="str">
        <f>VLOOKUP(A1428,SOURCE!B:P,12,0)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
)</f>
        <v>#define MNU_PROG                      1392</v>
      </c>
    </row>
    <row r="1429" spans="1:4">
      <c r="A1429">
        <f t="shared" si="23"/>
        <v>1393</v>
      </c>
      <c r="B1429" t="str">
        <f>VLOOKUP(A1429,SOURCE!B:P,12,0)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
)</f>
        <v>#define MNU_TAMLABEL                  1393</v>
      </c>
    </row>
    <row r="1430" spans="1:4">
      <c r="A1430">
        <f t="shared" si="23"/>
        <v>1394</v>
      </c>
      <c r="B1430" t="str">
        <f>VLOOKUP(A1430,SOURCE!B:P,12,0)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
)</f>
        <v>#define MNU_DYNAMIC                   1394</v>
      </c>
    </row>
    <row r="1431" spans="1:4">
      <c r="A1431">
        <f t="shared" si="23"/>
        <v>1395</v>
      </c>
      <c r="B1431" t="str">
        <f>VLOOKUP(A1431,SOURCE!B:P,12,0)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
)</f>
        <v>#define MNU_PLOT_STAT                 1395</v>
      </c>
    </row>
    <row r="1432" spans="1:4">
      <c r="A1432">
        <f t="shared" si="23"/>
        <v>1396</v>
      </c>
      <c r="B1432" t="str">
        <f>VLOOKUP(A1432,SOURCE!B:P,12,0)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
)</f>
        <v>#define MNU_PLOT_LR                   1396</v>
      </c>
    </row>
    <row r="1433" spans="1:4">
      <c r="A1433">
        <f t="shared" si="23"/>
        <v>1397</v>
      </c>
      <c r="B1433" t="str">
        <f>VLOOKUP(A1433,SOURCE!B:P,12,0)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
)</f>
        <v>#define MNU_ELLIPT                    1397</v>
      </c>
    </row>
    <row r="1434" spans="1:4">
      <c r="A1434">
        <f t="shared" si="23"/>
        <v>1398</v>
      </c>
      <c r="B1434" t="str">
        <f>VLOOKUP(A1434,SOURCE!B:P,12,0)</f>
        <v>MNU_1398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
)</f>
        <v>#define MNU_1398                      1398</v>
      </c>
    </row>
    <row r="1435" spans="1:4">
      <c r="A1435">
        <f t="shared" si="23"/>
        <v>1399</v>
      </c>
      <c r="B1435" t="str">
        <f>VLOOKUP(A1435,SOURCE!B:P,12,0)</f>
        <v>MNU_1399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
)</f>
        <v>#define MNU_1399                      1399</v>
      </c>
    </row>
    <row r="1436" spans="1:4">
      <c r="A1436">
        <f t="shared" si="23"/>
        <v>1400</v>
      </c>
      <c r="B1436" t="str">
        <f>VLOOKUP(A1436,SOURCE!B:P,12,0)</f>
        <v>MNU_1400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
)</f>
        <v>#define MNU_1400                      1400</v>
      </c>
    </row>
    <row r="1437" spans="1:4">
      <c r="A1437">
        <f t="shared" si="23"/>
        <v>1401</v>
      </c>
      <c r="B1437" t="str">
        <f>VLOOKUP(A1437,SOURCE!B:P,12,0)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
)</f>
        <v>#define MNU_1401                      1401</v>
      </c>
    </row>
    <row r="1438" spans="1:4">
      <c r="A1438">
        <f t="shared" si="23"/>
        <v>1402</v>
      </c>
      <c r="B1438" t="str">
        <f>VLOOKUP(A1438,SOURCE!B:P,12,0)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
)</f>
        <v>#define MNU_1402                      1402</v>
      </c>
    </row>
    <row r="1439" spans="1:4">
      <c r="A1439">
        <f t="shared" si="23"/>
        <v>1403</v>
      </c>
      <c r="B1439" t="str">
        <f>VLOOKUP(A1439,SOURCE!B:P,12,0)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
)</f>
        <v>#define MNU_1403                      1403</v>
      </c>
    </row>
    <row r="1440" spans="1:4">
      <c r="A1440">
        <f t="shared" si="23"/>
        <v>1403.01</v>
      </c>
      <c r="B1440" t="str">
        <f>VLOOKUP(A1440,SOURCE!B:P,12,0)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
)</f>
        <v/>
      </c>
    </row>
    <row r="1441" spans="1:4">
      <c r="A1441">
        <f t="shared" si="23"/>
        <v>1403.02</v>
      </c>
      <c r="B1441" t="str">
        <f>VLOOKUP(A1441,SOURCE!B:P,12,0)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
)</f>
        <v/>
      </c>
    </row>
    <row r="1442" spans="1:4">
      <c r="A1442">
        <f t="shared" si="23"/>
        <v>1404</v>
      </c>
      <c r="B1442" t="str">
        <f>VLOOKUP(A1442,SOURCE!B:P,12,0)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
)</f>
        <v>#define ITM_1COMPL                    1404</v>
      </c>
    </row>
    <row r="1443" spans="1:4">
      <c r="A1443">
        <f t="shared" si="23"/>
        <v>1405</v>
      </c>
      <c r="B1443" t="str">
        <f>VLOOKUP(A1443,SOURCE!B:P,12,0)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
)</f>
        <v>#define ITM_SNAP                      1405</v>
      </c>
    </row>
    <row r="1444" spans="1:4">
      <c r="A1444">
        <f t="shared" si="23"/>
        <v>1406</v>
      </c>
      <c r="B1444" t="str">
        <f>VLOOKUP(A1444,SOURCE!B:P,12,0)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
)</f>
        <v>#define ITM_2COMPL                    1406</v>
      </c>
    </row>
    <row r="1445" spans="1:4">
      <c r="A1445">
        <f t="shared" si="23"/>
        <v>1407</v>
      </c>
      <c r="B1445" t="str">
        <f>VLOOKUP(A1445,SOURCE!B:P,12,0)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
)</f>
        <v>#define ITM_ABS                       1407</v>
      </c>
    </row>
    <row r="1446" spans="1:4">
      <c r="A1446">
        <f t="shared" si="23"/>
        <v>1408</v>
      </c>
      <c r="B1446" t="str">
        <f>VLOOKUP(A1446,SOURCE!B:P,12,0)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
)</f>
        <v>#define ITM_AGM                       1408</v>
      </c>
    </row>
    <row r="1447" spans="1:4">
      <c r="A1447">
        <f t="shared" si="23"/>
        <v>1409</v>
      </c>
      <c r="B1447" t="str">
        <f>VLOOKUP(A1447,SOURCE!B:P,12,0)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
)</f>
        <v>#define ITM_AGRAPH                    1409</v>
      </c>
    </row>
    <row r="1448" spans="1:4">
      <c r="A1448">
        <f t="shared" si="23"/>
        <v>1410</v>
      </c>
      <c r="B1448" t="str">
        <f>VLOOKUP(A1448,SOURCE!B:P,12,0)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
)</f>
        <v>#define ITM_ALL                       1410</v>
      </c>
    </row>
    <row r="1449" spans="1:4">
      <c r="A1449">
        <f t="shared" si="23"/>
        <v>1411</v>
      </c>
      <c r="B1449" t="str">
        <f>VLOOKUP(A1449,SOURCE!B:P,12,0)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
)</f>
        <v>#define ITM_ASSIGN                    1411</v>
      </c>
    </row>
    <row r="1450" spans="1:4">
      <c r="A1450">
        <f t="shared" si="23"/>
        <v>1412</v>
      </c>
      <c r="B1450" t="str">
        <f>VLOOKUP(A1450,SOURCE!B:P,12,0)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
)</f>
        <v>#define ITM_BACK                      1412</v>
      </c>
    </row>
    <row r="1451" spans="1:4">
      <c r="A1451">
        <f t="shared" si="23"/>
        <v>1413</v>
      </c>
      <c r="B1451" t="str">
        <f>VLOOKUP(A1451,SOURCE!B:P,12,0)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
)</f>
        <v>#define ITM_BATT                      1413</v>
      </c>
    </row>
    <row r="1452" spans="1:4">
      <c r="A1452">
        <f t="shared" si="23"/>
        <v>1414</v>
      </c>
      <c r="B1452" t="str">
        <f>VLOOKUP(A1452,SOURCE!B:P,12,0)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
)</f>
        <v>#define ITM_BEEP                      1414</v>
      </c>
    </row>
    <row r="1453" spans="1:4">
      <c r="A1453">
        <f t="shared" si="23"/>
        <v>1415</v>
      </c>
      <c r="B1453" t="str">
        <f>VLOOKUP(A1453,SOURCE!B:P,12,0)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
)</f>
        <v>#define ITM_BEGINP                    1415</v>
      </c>
    </row>
    <row r="1454" spans="1:4">
      <c r="A1454">
        <f t="shared" si="23"/>
        <v>1416</v>
      </c>
      <c r="B1454" t="str">
        <f>VLOOKUP(A1454,SOURCE!B:P,12,0)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
)</f>
        <v>#define ITM_BN                        1416</v>
      </c>
    </row>
    <row r="1455" spans="1:4">
      <c r="A1455">
        <f t="shared" si="23"/>
        <v>1417</v>
      </c>
      <c r="B1455" t="str">
        <f>VLOOKUP(A1455,SOURCE!B:P,12,0)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
)</f>
        <v>#define ITM_BNS                       1417</v>
      </c>
    </row>
    <row r="1456" spans="1:4">
      <c r="A1456">
        <f t="shared" si="23"/>
        <v>1418</v>
      </c>
      <c r="B1456" t="str">
        <f>VLOOKUP(A1456,SOURCE!B:P,12,0)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
)</f>
        <v>#define ITM_CASE                      1418</v>
      </c>
    </row>
    <row r="1457" spans="1:4">
      <c r="A1457">
        <f t="shared" si="23"/>
        <v>1419</v>
      </c>
      <c r="B1457" t="str">
        <f>VLOOKUP(A1457,SOURCE!B:P,12,0)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
)</f>
        <v>#define ITM_CLALL                     1419</v>
      </c>
    </row>
    <row r="1458" spans="1:4">
      <c r="A1458">
        <f t="shared" si="23"/>
        <v>1420</v>
      </c>
      <c r="B1458" t="str">
        <f>VLOOKUP(A1458,SOURCE!B:P,12,0)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
)</f>
        <v>#define ITM_CLCVAR                    1420</v>
      </c>
    </row>
    <row r="1459" spans="1:4">
      <c r="A1459">
        <f t="shared" si="23"/>
        <v>1421</v>
      </c>
      <c r="B1459" t="str">
        <f>VLOOKUP(A1459,SOURCE!B:P,12,0)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
)</f>
        <v>#define ITM_CLFALL                    1421</v>
      </c>
    </row>
    <row r="1460" spans="1:4">
      <c r="A1460">
        <f t="shared" si="23"/>
        <v>1422</v>
      </c>
      <c r="B1460" t="str">
        <f>VLOOKUP(A1460,SOURCE!B:P,12,0)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
)</f>
        <v>#define ITM_TGLFRT                    1422</v>
      </c>
    </row>
    <row r="1461" spans="1:4">
      <c r="A1461">
        <f t="shared" si="23"/>
        <v>1423</v>
      </c>
      <c r="B1461" t="str">
        <f>VLOOKUP(A1461,SOURCE!B:P,12,0)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
)</f>
        <v>#define ITM_CLLCD                     1423</v>
      </c>
    </row>
    <row r="1462" spans="1:4">
      <c r="A1462">
        <f t="shared" si="23"/>
        <v>1424</v>
      </c>
      <c r="B1462" t="str">
        <f>VLOOKUP(A1462,SOURCE!B:P,12,0)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
)</f>
        <v>#define ITM_CLMENU                    1424</v>
      </c>
    </row>
    <row r="1463" spans="1:4">
      <c r="A1463">
        <f t="shared" si="23"/>
        <v>1425</v>
      </c>
      <c r="B1463" t="str">
        <f>VLOOKUP(A1463,SOURCE!B:P,12,0)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
)</f>
        <v>#define ITM_CLP                       1425</v>
      </c>
    </row>
    <row r="1464" spans="1:4">
      <c r="A1464">
        <f t="shared" si="23"/>
        <v>1426</v>
      </c>
      <c r="B1464" t="str">
        <f>VLOOKUP(A1464,SOURCE!B:P,12,0)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
)</f>
        <v>#define ITM_CLPALL                    1426</v>
      </c>
    </row>
    <row r="1465" spans="1:4">
      <c r="A1465">
        <f t="shared" si="23"/>
        <v>1427</v>
      </c>
      <c r="B1465" t="str">
        <f>VLOOKUP(A1465,SOURCE!B:P,12,0)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
)</f>
        <v>#define ITM_CLREGS                    1427</v>
      </c>
    </row>
    <row r="1466" spans="1:4">
      <c r="A1466">
        <f t="shared" si="23"/>
        <v>1428</v>
      </c>
      <c r="B1466" t="str">
        <f>VLOOKUP(A1466,SOURCE!B:P,12,0)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
)</f>
        <v>#define ITM_CLSTK                     1428</v>
      </c>
    </row>
    <row r="1467" spans="1:4">
      <c r="A1467">
        <f t="shared" si="23"/>
        <v>1429</v>
      </c>
      <c r="B1467" t="str">
        <f>VLOOKUP(A1467,SOURCE!B:P,12,0)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
)</f>
        <v>#define ITM_CLSIGMA                   1429</v>
      </c>
    </row>
    <row r="1468" spans="1:4">
      <c r="A1468">
        <f t="shared" si="23"/>
        <v>1430</v>
      </c>
      <c r="B1468" t="str">
        <f>VLOOKUP(A1468,SOURCE!B:P,12,0)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
)</f>
        <v>#define ITM_STOMAX                    1430</v>
      </c>
    </row>
    <row r="1469" spans="1:4">
      <c r="A1469">
        <f t="shared" si="23"/>
        <v>1431</v>
      </c>
      <c r="B1469" t="str">
        <f>VLOOKUP(A1469,SOURCE!B:P,12,0)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
)</f>
        <v>#define ITM_CONJ                      1431</v>
      </c>
    </row>
    <row r="1470" spans="1:4">
      <c r="A1470">
        <f t="shared" si="23"/>
        <v>1432</v>
      </c>
      <c r="B1470" t="str">
        <f>VLOOKUP(A1470,SOURCE!B:P,12,0)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
)</f>
        <v>#define ITM_RCLMAX                    1432</v>
      </c>
    </row>
    <row r="1471" spans="1:4">
      <c r="A1471">
        <f t="shared" si="23"/>
        <v>1433</v>
      </c>
      <c r="B1471" t="str">
        <f>VLOOKUP(A1471,SOURCE!B:P,12,0)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
)</f>
        <v>#define ITM_CORR                      1433</v>
      </c>
    </row>
    <row r="1472" spans="1:4">
      <c r="A1472">
        <f t="shared" si="23"/>
        <v>1434</v>
      </c>
      <c r="B1472" t="str">
        <f>VLOOKUP(A1472,SOURCE!B:P,12,0)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
)</f>
        <v>#define ITM_COV                       1434</v>
      </c>
    </row>
    <row r="1473" spans="1:4">
      <c r="A1473">
        <f t="shared" si="23"/>
        <v>1435</v>
      </c>
      <c r="B1473" t="str">
        <f>VLOOKUP(A1473,SOURCE!B:P,12,0)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
)</f>
        <v>#define ITM_BESTFQ                    1435</v>
      </c>
    </row>
    <row r="1474" spans="1:4">
      <c r="A1474">
        <f t="shared" si="23"/>
        <v>1436</v>
      </c>
      <c r="B1474" t="str">
        <f>VLOOKUP(A1474,SOURCE!B:P,12,0)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
)</f>
        <v>#define ITM_CROSS_PROD                1436</v>
      </c>
    </row>
    <row r="1475" spans="1:4">
      <c r="A1475">
        <f t="shared" si="23"/>
        <v>1437</v>
      </c>
      <c r="B1475" t="str">
        <f>VLOOKUP(A1475,SOURCE!B:P,12,0)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
)</f>
        <v>#define ITM_CXtoRE                    1437</v>
      </c>
    </row>
    <row r="1476" spans="1:4">
      <c r="A1476">
        <f t="shared" si="23"/>
        <v>1438</v>
      </c>
      <c r="B1476" t="str">
        <f>VLOOKUP(A1476,SOURCE!B:P,12,0)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
)</f>
        <v>#define ITM_DATE                      1438</v>
      </c>
    </row>
    <row r="1477" spans="1:4">
      <c r="A1477">
        <f t="shared" si="23"/>
        <v>1439</v>
      </c>
      <c r="B1477" t="str">
        <f>VLOOKUP(A1477,SOURCE!B:P,12,0)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
)</f>
        <v>#define ITM_DATEto                    1439</v>
      </c>
    </row>
    <row r="1478" spans="1:4">
      <c r="A1478">
        <f t="shared" si="23"/>
        <v>1440</v>
      </c>
      <c r="B1478" t="str">
        <f>VLOOKUP(A1478,SOURCE!B:P,12,0)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
)</f>
        <v>#define ITM_DAY                       1440</v>
      </c>
    </row>
    <row r="1479" spans="1:4">
      <c r="A1479">
        <f t="shared" ref="A1479:A1542" si="24">C1478</f>
        <v>1441</v>
      </c>
      <c r="B1479" t="str">
        <f>VLOOKUP(A1479,SOURCE!B:P,12,0)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
)</f>
        <v>#define ITM_DBLR                      1441</v>
      </c>
    </row>
    <row r="1480" spans="1:4">
      <c r="A1480">
        <f t="shared" si="24"/>
        <v>1442</v>
      </c>
      <c r="B1480" t="str">
        <f>VLOOKUP(A1480,SOURCE!B:P,12,0)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
)</f>
        <v>#define ITM_DBLMULT                   1442</v>
      </c>
    </row>
    <row r="1481" spans="1:4">
      <c r="A1481">
        <f t="shared" si="24"/>
        <v>1443</v>
      </c>
      <c r="B1481" t="str">
        <f>VLOOKUP(A1481,SOURCE!B:P,12,0)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
)</f>
        <v>#define ITM_DBLDIV                    1443</v>
      </c>
    </row>
    <row r="1482" spans="1:4">
      <c r="A1482">
        <f t="shared" si="24"/>
        <v>1444</v>
      </c>
      <c r="B1482" t="str">
        <f>VLOOKUP(A1482,SOURCE!B:P,12,0)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
)</f>
        <v>#define ITM_DECOMP                    1444</v>
      </c>
    </row>
    <row r="1483" spans="1:4">
      <c r="A1483">
        <f t="shared" si="24"/>
        <v>1445</v>
      </c>
      <c r="B1483" t="str">
        <f>VLOOKUP(A1483,SOURCE!B:P,12,0)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
)</f>
        <v>#define ITM_DEG                       1445</v>
      </c>
    </row>
    <row r="1484" spans="1:4">
      <c r="A1484">
        <f t="shared" si="24"/>
        <v>1446</v>
      </c>
      <c r="B1484" t="str">
        <f>VLOOKUP(A1484,SOURCE!B:P,12,0)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
)</f>
        <v>#define ITM_DEGto                     1446</v>
      </c>
    </row>
    <row r="1485" spans="1:4">
      <c r="A1485">
        <f t="shared" si="24"/>
        <v>1447</v>
      </c>
      <c r="B1485" t="str">
        <f>VLOOKUP(A1485,SOURCE!B:P,12,0)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
)</f>
        <v>#define ITM_SA                        1447</v>
      </c>
    </row>
    <row r="1486" spans="1:4">
      <c r="A1486">
        <f t="shared" si="24"/>
        <v>1448</v>
      </c>
      <c r="B1486" t="str">
        <f>VLOOKUP(A1486,SOURCE!B:P,12,0)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
)</f>
        <v>#define ITM_DENMAX                    1448</v>
      </c>
    </row>
    <row r="1487" spans="1:4">
      <c r="A1487">
        <f t="shared" si="24"/>
        <v>1449</v>
      </c>
      <c r="B1487" t="str">
        <f>VLOOKUP(A1487,SOURCE!B:P,12,0)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
)</f>
        <v>#define ITM_DOT_PROD                  1449</v>
      </c>
    </row>
    <row r="1488" spans="1:4">
      <c r="A1488">
        <f t="shared" si="24"/>
        <v>1450</v>
      </c>
      <c r="B1488" t="str">
        <f>VLOOKUP(A1488,SOURCE!B:P,12,0)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
)</f>
        <v>#define ITM_DSTACK                    1450</v>
      </c>
    </row>
    <row r="1489" spans="1:4">
      <c r="A1489">
        <f t="shared" si="24"/>
        <v>1451</v>
      </c>
      <c r="B1489" t="str">
        <f>VLOOKUP(A1489,SOURCE!B:P,12,0)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
)</f>
        <v>#define ITM_DMS                       1451</v>
      </c>
    </row>
    <row r="1490" spans="1:4">
      <c r="A1490">
        <f t="shared" si="24"/>
        <v>1452</v>
      </c>
      <c r="B1490" t="str">
        <f>VLOOKUP(A1490,SOURCE!B:P,12,0)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
)</f>
        <v>#define ITM_DMSto                     1452</v>
      </c>
    </row>
    <row r="1491" spans="1:4">
      <c r="A1491">
        <f t="shared" si="24"/>
        <v>1453</v>
      </c>
      <c r="B1491" t="str">
        <f>VLOOKUP(A1491,SOURCE!B:P,12,0)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
)</f>
        <v>#define ITM_DMY                       1453</v>
      </c>
    </row>
    <row r="1492" spans="1:4">
      <c r="A1492">
        <f t="shared" si="24"/>
        <v>1454</v>
      </c>
      <c r="B1492" t="str">
        <f>VLOOKUP(A1492,SOURCE!B:P,12,0)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
)</f>
        <v>#define ITM_DtoJ                      1454</v>
      </c>
    </row>
    <row r="1493" spans="1:4">
      <c r="A1493">
        <f t="shared" si="24"/>
        <v>1455</v>
      </c>
      <c r="B1493" t="str">
        <f>VLOOKUP(A1493,SOURCE!B:P,12,0)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
)</f>
        <v>#define ITM_DELITM                    1455</v>
      </c>
    </row>
    <row r="1494" spans="1:4">
      <c r="A1494">
        <f t="shared" si="24"/>
        <v>1456</v>
      </c>
      <c r="B1494" t="str">
        <f>VLOOKUP(A1494,SOURCE!B:P,12,0)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
)</f>
        <v>#define ITM_EIGVAL                    1456</v>
      </c>
    </row>
    <row r="1495" spans="1:4">
      <c r="A1495">
        <f t="shared" si="24"/>
        <v>1457</v>
      </c>
      <c r="B1495" t="str">
        <f>VLOOKUP(A1495,SOURCE!B:P,12,0)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
)</f>
        <v>#define ITM_EIGVEC                    1457</v>
      </c>
    </row>
    <row r="1496" spans="1:4">
      <c r="A1496">
        <f t="shared" si="24"/>
        <v>1458</v>
      </c>
      <c r="B1496" t="str">
        <f>VLOOKUP(A1496,SOURCE!B:P,12,0)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
)</f>
        <v>#define ITM_END                       1458</v>
      </c>
    </row>
    <row r="1497" spans="1:4">
      <c r="A1497">
        <f t="shared" si="24"/>
        <v>1459</v>
      </c>
      <c r="B1497" t="str">
        <f>VLOOKUP(A1497,SOURCE!B:P,12,0)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
)</f>
        <v>#define ITM_ENDP                      1459</v>
      </c>
    </row>
    <row r="1498" spans="1:4">
      <c r="A1498">
        <f t="shared" si="24"/>
        <v>1460</v>
      </c>
      <c r="B1498" t="str">
        <f>VLOOKUP(A1498,SOURCE!B:P,12,0)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
)</f>
        <v>#define ITM_ENG                       1460</v>
      </c>
    </row>
    <row r="1499" spans="1:4">
      <c r="A1499">
        <f t="shared" si="24"/>
        <v>1461</v>
      </c>
      <c r="B1499" t="str">
        <f>VLOOKUP(A1499,SOURCE!B:P,12,0)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
)</f>
        <v>#define ITM_ENORM                     1461</v>
      </c>
    </row>
    <row r="1500" spans="1:4">
      <c r="A1500">
        <f t="shared" si="24"/>
        <v>1462</v>
      </c>
      <c r="B1500" t="str">
        <f>VLOOKUP(A1500,SOURCE!B:P,12,0)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
)</f>
        <v>#define ITM_RCLMIN                    1462</v>
      </c>
    </row>
    <row r="1501" spans="1:4">
      <c r="A1501">
        <f t="shared" si="24"/>
        <v>1463</v>
      </c>
      <c r="B1501" t="str">
        <f>VLOOKUP(A1501,SOURCE!B:P,12,0)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
)</f>
        <v>#define ITM_EQ_DEL                    1463</v>
      </c>
    </row>
    <row r="1502" spans="1:4">
      <c r="A1502">
        <f t="shared" si="24"/>
        <v>1464</v>
      </c>
      <c r="B1502" t="str">
        <f>VLOOKUP(A1502,SOURCE!B:P,12,0)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
)</f>
        <v>#define ITM_EQ_EDI                    1464</v>
      </c>
    </row>
    <row r="1503" spans="1:4">
      <c r="A1503">
        <f t="shared" si="24"/>
        <v>1465</v>
      </c>
      <c r="B1503" t="str">
        <f>VLOOKUP(A1503,SOURCE!B:P,12,0)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
)</f>
        <v>#define ITM_EQ_NEW                    1465</v>
      </c>
    </row>
    <row r="1504" spans="1:4">
      <c r="A1504">
        <f t="shared" si="24"/>
        <v>1466</v>
      </c>
      <c r="B1504" t="str">
        <f>VLOOKUP(A1504,SOURCE!B:P,12,0)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
)</f>
        <v>#define ITM_ERF                       1466</v>
      </c>
    </row>
    <row r="1505" spans="1:4">
      <c r="A1505">
        <f t="shared" si="24"/>
        <v>1467</v>
      </c>
      <c r="B1505" t="str">
        <f>VLOOKUP(A1505,SOURCE!B:P,12,0)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
)</f>
        <v>#define ITM_ERFC                      1467</v>
      </c>
    </row>
    <row r="1506" spans="1:4">
      <c r="A1506">
        <f t="shared" si="24"/>
        <v>1468</v>
      </c>
      <c r="B1506" t="str">
        <f>VLOOKUP(A1506,SOURCE!B:P,12,0)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
)</f>
        <v>#define ITM_ERR                       1468</v>
      </c>
    </row>
    <row r="1507" spans="1:4">
      <c r="A1507">
        <f t="shared" si="24"/>
        <v>1469</v>
      </c>
      <c r="B1507" t="str">
        <f>VLOOKUP(A1507,SOURCE!B:P,12,0)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
)</f>
        <v>#define ITM_EXITALL                   1469</v>
      </c>
    </row>
    <row r="1508" spans="1:4">
      <c r="A1508">
        <f t="shared" si="24"/>
        <v>1470</v>
      </c>
      <c r="B1508" t="str">
        <f>VLOOKUP(A1508,SOURCE!B:P,12,0)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
)</f>
        <v>#define ITM_EXPT                      1470</v>
      </c>
    </row>
    <row r="1509" spans="1:4">
      <c r="A1509">
        <f t="shared" si="24"/>
        <v>1471</v>
      </c>
      <c r="B1509" t="str">
        <f>VLOOKUP(A1509,SOURCE!B:P,12,0)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
)</f>
        <v>#define ITM_GET_JUL_GREG              1471</v>
      </c>
    </row>
    <row r="1510" spans="1:4">
      <c r="A1510">
        <f t="shared" si="24"/>
        <v>1472</v>
      </c>
      <c r="B1510" t="str">
        <f>VLOOKUP(A1510,SOURCE!B:P,12,0)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
)</f>
        <v>#define ITM_FIB                       1472</v>
      </c>
    </row>
    <row r="1511" spans="1:4">
      <c r="A1511">
        <f t="shared" si="24"/>
        <v>1473</v>
      </c>
      <c r="B1511" t="str">
        <f>VLOOKUP(A1511,SOURCE!B:P,12,0)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
)</f>
        <v>#define ITM_FIX                       1473</v>
      </c>
    </row>
    <row r="1512" spans="1:4">
      <c r="A1512">
        <f t="shared" si="24"/>
        <v>1474</v>
      </c>
      <c r="B1512" t="str">
        <f>VLOOKUP(A1512,SOURCE!B:P,12,0)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
)</f>
        <v>#define ITM_FLASH                     1474</v>
      </c>
    </row>
    <row r="1513" spans="1:4">
      <c r="A1513">
        <f t="shared" si="24"/>
        <v>1475</v>
      </c>
      <c r="B1513" t="str">
        <f>VLOOKUP(A1513,SOURCE!B:P,12,0)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
)</f>
        <v>#define ITM_FQX                       1475</v>
      </c>
    </row>
    <row r="1514" spans="1:4">
      <c r="A1514">
        <f t="shared" si="24"/>
        <v>1476</v>
      </c>
      <c r="B1514" t="str">
        <f>VLOOKUP(A1514,SOURCE!B:P,12,0)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
)</f>
        <v>#define ITM_FDQX                      1476</v>
      </c>
    </row>
    <row r="1515" spans="1:4">
      <c r="A1515">
        <f t="shared" si="24"/>
        <v>1477</v>
      </c>
      <c r="B1515" t="str">
        <f>VLOOKUP(A1515,SOURCE!B:P,12,0)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
)</f>
        <v>#define ITM_GAP                       1477</v>
      </c>
    </row>
    <row r="1516" spans="1:4">
      <c r="A1516">
        <f t="shared" si="24"/>
        <v>1478</v>
      </c>
      <c r="B1516" t="str">
        <f>VLOOKUP(A1516,SOURCE!B:P,12,0)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
)</f>
        <v>#define ITM_GD                        1478</v>
      </c>
    </row>
    <row r="1517" spans="1:4">
      <c r="A1517">
        <f t="shared" si="24"/>
        <v>1479</v>
      </c>
      <c r="B1517" t="str">
        <f>VLOOKUP(A1517,SOURCE!B:P,12,0)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
)</f>
        <v>#define ITM_GDM1                      1479</v>
      </c>
    </row>
    <row r="1518" spans="1:4">
      <c r="A1518">
        <f t="shared" si="24"/>
        <v>1480</v>
      </c>
      <c r="B1518" t="str">
        <f>VLOOKUP(A1518,SOURCE!B:P,12,0)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
)</f>
        <v>#define ITM_GRAD                      1480</v>
      </c>
    </row>
    <row r="1519" spans="1:4">
      <c r="A1519">
        <f t="shared" si="24"/>
        <v>1481</v>
      </c>
      <c r="B1519" t="str">
        <f>VLOOKUP(A1519,SOURCE!B:P,12,0)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
)</f>
        <v>#define ITM_GRADto                    1481</v>
      </c>
    </row>
    <row r="1520" spans="1:4">
      <c r="A1520">
        <f t="shared" si="24"/>
        <v>1482</v>
      </c>
      <c r="B1520" t="str">
        <f>VLOOKUP(A1520,SOURCE!B:P,12,0)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
)</f>
        <v>#define ITM_GTOP                      1482</v>
      </c>
    </row>
    <row r="1521" spans="1:4">
      <c r="A1521">
        <f t="shared" si="24"/>
        <v>1483</v>
      </c>
      <c r="B1521" t="str">
        <f>VLOOKUP(A1521,SOURCE!B:P,12,0)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
)</f>
        <v>#define ITM_HN                        1483</v>
      </c>
    </row>
    <row r="1522" spans="1:4">
      <c r="A1522">
        <f t="shared" si="24"/>
        <v>1484</v>
      </c>
      <c r="B1522" t="str">
        <f>VLOOKUP(A1522,SOURCE!B:P,12,0)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
)</f>
        <v>#define ITM_HNP                       1484</v>
      </c>
    </row>
    <row r="1523" spans="1:4">
      <c r="A1523">
        <f t="shared" si="24"/>
        <v>1485</v>
      </c>
      <c r="B1523" t="str">
        <f>VLOOKUP(A1523,SOURCE!B:P,12,0)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
)</f>
        <v>#define ITM_IM                        1485</v>
      </c>
    </row>
    <row r="1524" spans="1:4">
      <c r="A1524">
        <f t="shared" si="24"/>
        <v>1486</v>
      </c>
      <c r="B1524" t="str">
        <f>VLOOKUP(A1524,SOURCE!B:P,12,0)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
)</f>
        <v>#define ITM_INDEX                     1486</v>
      </c>
    </row>
    <row r="1525" spans="1:4">
      <c r="A1525">
        <f t="shared" si="24"/>
        <v>1487</v>
      </c>
      <c r="B1525" t="str">
        <f>VLOOKUP(A1525,SOURCE!B:P,12,0)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
)</f>
        <v>#define ITM_IXYZ                      1487</v>
      </c>
    </row>
    <row r="1526" spans="1:4">
      <c r="A1526">
        <f t="shared" si="24"/>
        <v>1488</v>
      </c>
      <c r="B1526" t="str">
        <f>VLOOKUP(A1526,SOURCE!B:P,12,0)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
)</f>
        <v>#define ITM_IGAMMAP                   1488</v>
      </c>
    </row>
    <row r="1527" spans="1:4">
      <c r="A1527">
        <f t="shared" si="24"/>
        <v>1489</v>
      </c>
      <c r="B1527" t="str">
        <f>VLOOKUP(A1527,SOURCE!B:P,12,0)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
)</f>
        <v>#define ITM_IGAMMAQ                   1489</v>
      </c>
    </row>
    <row r="1528" spans="1:4">
      <c r="A1528">
        <f t="shared" si="24"/>
        <v>1490</v>
      </c>
      <c r="B1528" t="str">
        <f>VLOOKUP(A1528,SOURCE!B:P,12,0)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
)</f>
        <v>#define ITM_IPLUS                     1490</v>
      </c>
    </row>
    <row r="1529" spans="1:4">
      <c r="A1529">
        <f t="shared" si="24"/>
        <v>1491</v>
      </c>
      <c r="B1529" t="str">
        <f>VLOOKUP(A1529,SOURCE!B:P,12,0)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
)</f>
        <v>#define ITM_IMINUS                    1491</v>
      </c>
    </row>
    <row r="1530" spans="1:4">
      <c r="A1530">
        <f t="shared" si="24"/>
        <v>1492</v>
      </c>
      <c r="B1530" t="str">
        <f>VLOOKUP(A1530,SOURCE!B:P,12,0)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
)</f>
        <v>#define ITM_JYX                       1492</v>
      </c>
    </row>
    <row r="1531" spans="1:4">
      <c r="A1531">
        <f t="shared" si="24"/>
        <v>1493</v>
      </c>
      <c r="B1531" t="str">
        <f>VLOOKUP(A1531,SOURCE!B:P,12,0)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
)</f>
        <v>#define ITM_JPLUS                     1493</v>
      </c>
    </row>
    <row r="1532" spans="1:4">
      <c r="A1532">
        <f t="shared" si="24"/>
        <v>1494</v>
      </c>
      <c r="B1532" t="str">
        <f>VLOOKUP(A1532,SOURCE!B:P,12,0)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
)</f>
        <v>#define ITM_JMINUS                    1494</v>
      </c>
    </row>
    <row r="1533" spans="1:4">
      <c r="A1533">
        <f t="shared" si="24"/>
        <v>1495</v>
      </c>
      <c r="B1533" t="str">
        <f>VLOOKUP(A1533,SOURCE!B:P,12,0)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
)</f>
        <v>#define ITM_JUL_GREG                  1495</v>
      </c>
    </row>
    <row r="1534" spans="1:4">
      <c r="A1534">
        <f t="shared" si="24"/>
        <v>1496</v>
      </c>
      <c r="B1534" t="str">
        <f>VLOOKUP(A1534,SOURCE!B:P,12,0)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
)</f>
        <v>#define ITM_JtoD                      1496</v>
      </c>
    </row>
    <row r="1535" spans="1:4">
      <c r="A1535">
        <f t="shared" si="24"/>
        <v>1497</v>
      </c>
      <c r="B1535" t="str">
        <f>VLOOKUP(A1535,SOURCE!B:P,12,0)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
)</f>
        <v>#define ITM_KEY                       1497</v>
      </c>
    </row>
    <row r="1536" spans="1:4">
      <c r="A1536">
        <f t="shared" si="24"/>
        <v>1498</v>
      </c>
      <c r="B1536" t="str">
        <f>VLOOKUP(A1536,SOURCE!B:P,12,0)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
)</f>
        <v>#define ITM_KEYG                      1498</v>
      </c>
    </row>
    <row r="1537" spans="1:4">
      <c r="A1537">
        <f t="shared" si="24"/>
        <v>1499</v>
      </c>
      <c r="B1537" t="str">
        <f>VLOOKUP(A1537,SOURCE!B:P,12,0)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
)</f>
        <v>#define ITM_KEYX                      1499</v>
      </c>
    </row>
    <row r="1538" spans="1:4">
      <c r="A1538">
        <f t="shared" si="24"/>
        <v>1500</v>
      </c>
      <c r="B1538" t="str">
        <f>VLOOKUP(A1538,SOURCE!B:P,12,0)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
)</f>
        <v>#define ITM_sinc                      1500</v>
      </c>
    </row>
    <row r="1539" spans="1:4">
      <c r="A1539">
        <f t="shared" si="24"/>
        <v>1501</v>
      </c>
      <c r="B1539" t="str">
        <f>VLOOKUP(A1539,SOURCE!B:P,12,0)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
)</f>
        <v>#define ITM_KTYP                      1501</v>
      </c>
    </row>
    <row r="1540" spans="1:4">
      <c r="A1540">
        <f t="shared" si="24"/>
        <v>1502</v>
      </c>
      <c r="B1540" t="str">
        <f>VLOOKUP(A1540,SOURCE!B:P,12,0)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
)</f>
        <v>#define ITM_LASTX                     1502</v>
      </c>
    </row>
    <row r="1541" spans="1:4">
      <c r="A1541">
        <f t="shared" si="24"/>
        <v>1503</v>
      </c>
      <c r="B1541" t="str">
        <f>VLOOKUP(A1541,SOURCE!B:P,12,0)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
)</f>
        <v>#define ITM_LBLQ                      1503</v>
      </c>
    </row>
    <row r="1542" spans="1:4">
      <c r="A1542">
        <f t="shared" si="24"/>
        <v>1504</v>
      </c>
      <c r="B1542" t="str">
        <f>VLOOKUP(A1542,SOURCE!B:P,12,0)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
)</f>
        <v>#define ITM_LEAP                      1504</v>
      </c>
    </row>
    <row r="1543" spans="1:4">
      <c r="A1543">
        <f t="shared" ref="A1543:A1606" si="25">C1542</f>
        <v>1505</v>
      </c>
      <c r="B1543" t="str">
        <f>VLOOKUP(A1543,SOURCE!B:P,12,0)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
)</f>
        <v>#define ITM_Lm                        1505</v>
      </c>
    </row>
    <row r="1544" spans="1:4">
      <c r="A1544">
        <f t="shared" si="25"/>
        <v>1506</v>
      </c>
      <c r="B1544" t="str">
        <f>VLOOKUP(A1544,SOURCE!B:P,12,0)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
)</f>
        <v>#define ITM_LmALPHA                   1506</v>
      </c>
    </row>
    <row r="1545" spans="1:4">
      <c r="A1545">
        <f t="shared" si="25"/>
        <v>1507</v>
      </c>
      <c r="B1545" t="str">
        <f>VLOOKUP(A1545,SOURCE!B:P,12,0)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
)</f>
        <v>#define ITM_LNBETA                    1507</v>
      </c>
    </row>
    <row r="1546" spans="1:4">
      <c r="A1546">
        <f t="shared" si="25"/>
        <v>1508</v>
      </c>
      <c r="B1546" t="str">
        <f>VLOOKUP(A1546,SOURCE!B:P,12,0)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
)</f>
        <v>#define ITM_LNGAMMA                   1508</v>
      </c>
    </row>
    <row r="1547" spans="1:4">
      <c r="A1547">
        <f t="shared" si="25"/>
        <v>1509</v>
      </c>
      <c r="B1547" t="str">
        <f>VLOOKUP(A1547,SOURCE!B:P,12,0)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
)</f>
        <v>#define ITM_LOAD                      1509</v>
      </c>
    </row>
    <row r="1548" spans="1:4">
      <c r="A1548">
        <f t="shared" si="25"/>
        <v>1510</v>
      </c>
      <c r="B1548" t="str">
        <f>VLOOKUP(A1548,SOURCE!B:P,12,0)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
)</f>
        <v>#define ITM_LOADP                     1510</v>
      </c>
    </row>
    <row r="1549" spans="1:4">
      <c r="A1549">
        <f t="shared" si="25"/>
        <v>1511</v>
      </c>
      <c r="B1549" t="str">
        <f>VLOOKUP(A1549,SOURCE!B:P,12,0)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
)</f>
        <v>#define ITM_LOADR                     1511</v>
      </c>
    </row>
    <row r="1550" spans="1:4">
      <c r="A1550">
        <f t="shared" si="25"/>
        <v>1512</v>
      </c>
      <c r="B1550" t="str">
        <f>VLOOKUP(A1550,SOURCE!B:P,12,0)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
)</f>
        <v>#define ITM_LOADSS                    1512</v>
      </c>
    </row>
    <row r="1551" spans="1:4">
      <c r="A1551">
        <f t="shared" si="25"/>
        <v>1513</v>
      </c>
      <c r="B1551" t="str">
        <f>VLOOKUP(A1551,SOURCE!B:P,12,0)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
)</f>
        <v>#define ITM_LOADSIGMA                 1513</v>
      </c>
    </row>
    <row r="1552" spans="1:4">
      <c r="A1552">
        <f t="shared" si="25"/>
        <v>1514</v>
      </c>
      <c r="B1552" t="str">
        <f>VLOOKUP(A1552,SOURCE!B:P,12,0)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
)</f>
        <v>#define ITM_LocR                      1514</v>
      </c>
    </row>
    <row r="1553" spans="1:4">
      <c r="A1553">
        <f t="shared" si="25"/>
        <v>1515</v>
      </c>
      <c r="B1553" t="str">
        <f>VLOOKUP(A1553,SOURCE!B:P,12,0)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
)</f>
        <v>#define ITM_LocRQ                     1515</v>
      </c>
    </row>
    <row r="1554" spans="1:4">
      <c r="A1554">
        <f t="shared" si="25"/>
        <v>1516</v>
      </c>
      <c r="B1554" t="str">
        <f>VLOOKUP(A1554,SOURCE!B:P,12,0)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
)</f>
        <v>#define ITM_LR                        1516</v>
      </c>
    </row>
    <row r="1555" spans="1:4">
      <c r="A1555">
        <f t="shared" si="25"/>
        <v>1517</v>
      </c>
      <c r="B1555" t="str">
        <f>VLOOKUP(A1555,SOURCE!B:P,12,0)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
)</f>
        <v>#define ITM_MANT                      1517</v>
      </c>
    </row>
    <row r="1556" spans="1:4">
      <c r="A1556">
        <f t="shared" si="25"/>
        <v>1518</v>
      </c>
      <c r="B1556" t="str">
        <f>VLOOKUP(A1556,SOURCE!B:P,12,0)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
)</f>
        <v>#define ITM_MATX                      1518</v>
      </c>
    </row>
    <row r="1557" spans="1:4">
      <c r="A1557">
        <f t="shared" si="25"/>
        <v>1519</v>
      </c>
      <c r="B1557" t="str">
        <f>VLOOKUP(A1557,SOURCE!B:P,12,0)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
)</f>
        <v>#define ITM_MEM                       1519</v>
      </c>
    </row>
    <row r="1558" spans="1:4">
      <c r="A1558">
        <f t="shared" si="25"/>
        <v>1520</v>
      </c>
      <c r="B1558" t="str">
        <f>VLOOKUP(A1558,SOURCE!B:P,12,0)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
)</f>
        <v>#define ITM_MENU                      1520</v>
      </c>
    </row>
    <row r="1559" spans="1:4">
      <c r="A1559">
        <f t="shared" si="25"/>
        <v>1521</v>
      </c>
      <c r="B1559" t="str">
        <f>VLOOKUP(A1559,SOURCE!B:P,12,0)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
)</f>
        <v>#define ITM_MONTH                     1521</v>
      </c>
    </row>
    <row r="1560" spans="1:4">
      <c r="A1560">
        <f t="shared" si="25"/>
        <v>1522</v>
      </c>
      <c r="B1560" t="str">
        <f>VLOOKUP(A1560,SOURCE!B:P,12,0)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
)</f>
        <v>#define ITM_MSG                       1522</v>
      </c>
    </row>
    <row r="1561" spans="1:4">
      <c r="A1561">
        <f t="shared" si="25"/>
        <v>1523</v>
      </c>
      <c r="B1561" t="str">
        <f>VLOOKUP(A1561,SOURCE!B:P,12,0)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
)</f>
        <v>#define ITM_MULPI                     1523</v>
      </c>
    </row>
    <row r="1562" spans="1:4">
      <c r="A1562">
        <f t="shared" si="25"/>
        <v>1524</v>
      </c>
      <c r="B1562" t="str">
        <f>VLOOKUP(A1562,SOURCE!B:P,12,0)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
)</f>
        <v>#define ITM_MVAR                      1524</v>
      </c>
    </row>
    <row r="1563" spans="1:4">
      <c r="A1563">
        <f t="shared" si="25"/>
        <v>1525</v>
      </c>
      <c r="B1563" t="str">
        <f>VLOOKUP(A1563,SOURCE!B:P,12,0)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
)</f>
        <v>#define ITM_M_DELR                    1525</v>
      </c>
    </row>
    <row r="1564" spans="1:4">
      <c r="A1564">
        <f t="shared" si="25"/>
        <v>1526</v>
      </c>
      <c r="B1564" t="str">
        <f>VLOOKUP(A1564,SOURCE!B:P,12,0)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
)</f>
        <v>#define ITM_M_DIM                     1526</v>
      </c>
    </row>
    <row r="1565" spans="1:4">
      <c r="A1565">
        <f t="shared" si="25"/>
        <v>1527</v>
      </c>
      <c r="B1565" t="str">
        <f>VLOOKUP(A1565,SOURCE!B:P,12,0)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
)</f>
        <v>#define ITM_M_DIMQ                    1527</v>
      </c>
    </row>
    <row r="1566" spans="1:4">
      <c r="A1566">
        <f t="shared" si="25"/>
        <v>1528</v>
      </c>
      <c r="B1566" t="str">
        <f>VLOOKUP(A1566,SOURCE!B:P,12,0)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
)</f>
        <v>#define ITM_MDY                       1528</v>
      </c>
    </row>
    <row r="1567" spans="1:4">
      <c r="A1567">
        <f t="shared" si="25"/>
        <v>1529</v>
      </c>
      <c r="B1567" t="str">
        <f>VLOOKUP(A1567,SOURCE!B:P,12,0)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
)</f>
        <v>#define ITM_M_EDI                     1529</v>
      </c>
    </row>
    <row r="1568" spans="1:4">
      <c r="A1568">
        <f t="shared" si="25"/>
        <v>1530</v>
      </c>
      <c r="B1568" t="str">
        <f>VLOOKUP(A1568,SOURCE!B:P,12,0)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
)</f>
        <v>#define ITM_M_EDIN                    1530</v>
      </c>
    </row>
    <row r="1569" spans="1:4">
      <c r="A1569">
        <f t="shared" si="25"/>
        <v>1531</v>
      </c>
      <c r="B1569" t="str">
        <f>VLOOKUP(A1569,SOURCE!B:P,12,0)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
)</f>
        <v>#define ITM_M_GET                     1531</v>
      </c>
    </row>
    <row r="1570" spans="1:4">
      <c r="A1570">
        <f t="shared" si="25"/>
        <v>1532</v>
      </c>
      <c r="B1570" t="str">
        <f>VLOOKUP(A1570,SOURCE!B:P,12,0)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
)</f>
        <v>#define ITM_M_GOTO                    1532</v>
      </c>
    </row>
    <row r="1571" spans="1:4">
      <c r="A1571">
        <f t="shared" si="25"/>
        <v>1533</v>
      </c>
      <c r="B1571" t="str">
        <f>VLOOKUP(A1571,SOURCE!B:P,12,0)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
)</f>
        <v>#define ITM_M_GROW                    1533</v>
      </c>
    </row>
    <row r="1572" spans="1:4">
      <c r="A1572">
        <f t="shared" si="25"/>
        <v>1534</v>
      </c>
      <c r="B1572" t="str">
        <f>VLOOKUP(A1572,SOURCE!B:P,12,0)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
)</f>
        <v>#define ITM_M_INSR                    1534</v>
      </c>
    </row>
    <row r="1573" spans="1:4">
      <c r="A1573">
        <f t="shared" si="25"/>
        <v>1535</v>
      </c>
      <c r="B1573" t="str">
        <f>VLOOKUP(A1573,SOURCE!B:P,12,0)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
)</f>
        <v>#define ITM_M_LU                      1535</v>
      </c>
    </row>
    <row r="1574" spans="1:4">
      <c r="A1574">
        <f t="shared" si="25"/>
        <v>1536</v>
      </c>
      <c r="B1574" t="str">
        <f>VLOOKUP(A1574,SOURCE!B:P,12,0)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
)</f>
        <v>#define ITM_M_NEW                     1536</v>
      </c>
    </row>
    <row r="1575" spans="1:4">
      <c r="A1575">
        <f t="shared" si="25"/>
        <v>1537</v>
      </c>
      <c r="B1575" t="str">
        <f>VLOOKUP(A1575,SOURCE!B:P,12,0)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
)</f>
        <v>#define ITM_M_OLD                     1537</v>
      </c>
    </row>
    <row r="1576" spans="1:4">
      <c r="A1576">
        <f t="shared" si="25"/>
        <v>1538</v>
      </c>
      <c r="B1576" t="str">
        <f>VLOOKUP(A1576,SOURCE!B:P,12,0)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
)</f>
        <v>#define ITM_M_PUT                     1538</v>
      </c>
    </row>
    <row r="1577" spans="1:4">
      <c r="A1577">
        <f t="shared" si="25"/>
        <v>1539</v>
      </c>
      <c r="B1577" t="str">
        <f>VLOOKUP(A1577,SOURCE!B:P,12,0)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
)</f>
        <v>#define ITM_M_RR                      1539</v>
      </c>
    </row>
    <row r="1578" spans="1:4">
      <c r="A1578">
        <f t="shared" si="25"/>
        <v>1540</v>
      </c>
      <c r="B1578" t="str">
        <f>VLOOKUP(A1578,SOURCE!B:P,12,0)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
)</f>
        <v>#define ITM_sincpi                    1540</v>
      </c>
    </row>
    <row r="1579" spans="1:4">
      <c r="A1579">
        <f t="shared" si="25"/>
        <v>1541</v>
      </c>
      <c r="B1579" t="str">
        <f>VLOOKUP(A1579,SOURCE!B:P,12,0)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
)</f>
        <v>#define ITM_M_WRAP                    1541</v>
      </c>
    </row>
    <row r="1580" spans="1:4">
      <c r="A1580">
        <f t="shared" si="25"/>
        <v>1542</v>
      </c>
      <c r="B1580" t="str">
        <f>VLOOKUP(A1580,SOURCE!B:P,12,0)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
)</f>
        <v>#define ITM_NOP                       1542</v>
      </c>
    </row>
    <row r="1581" spans="1:4">
      <c r="A1581">
        <f t="shared" si="25"/>
        <v>1543</v>
      </c>
      <c r="B1581" t="str">
        <f>VLOOKUP(A1581,SOURCE!B:P,12,0)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
)</f>
        <v>#define ITM_OFF                       1543</v>
      </c>
    </row>
    <row r="1582" spans="1:4">
      <c r="A1582">
        <f t="shared" si="25"/>
        <v>1544</v>
      </c>
      <c r="B1582" t="str">
        <f>VLOOKUP(A1582,SOURCE!B:P,12,0)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
)</f>
        <v>#define ITM_DROPY                     1544</v>
      </c>
    </row>
    <row r="1583" spans="1:4">
      <c r="A1583">
        <f t="shared" si="25"/>
        <v>1545</v>
      </c>
      <c r="B1583" t="str">
        <f>VLOOKUP(A1583,SOURCE!B:P,12,0)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
)</f>
        <v>#define ITM_STOMIN                    1545</v>
      </c>
    </row>
    <row r="1584" spans="1:4">
      <c r="A1584">
        <f t="shared" si="25"/>
        <v>1546</v>
      </c>
      <c r="B1584" t="str">
        <f>VLOOKUP(A1584,SOURCE!B:P,12,0)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
)</f>
        <v>#define ITM_PGMINT                    1546</v>
      </c>
    </row>
    <row r="1585" spans="1:4">
      <c r="A1585">
        <f t="shared" si="25"/>
        <v>1547</v>
      </c>
      <c r="B1585" t="str">
        <f>VLOOKUP(A1585,SOURCE!B:P,12,0)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
)</f>
        <v>#define ITM_PGMSLV                    1547</v>
      </c>
    </row>
    <row r="1586" spans="1:4">
      <c r="A1586">
        <f t="shared" si="25"/>
        <v>1548</v>
      </c>
      <c r="B1586" t="str">
        <f>VLOOKUP(A1586,SOURCE!B:P,12,0)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
)</f>
        <v>#define ITM_PIXEL                     1548</v>
      </c>
    </row>
    <row r="1587" spans="1:4">
      <c r="A1587">
        <f t="shared" si="25"/>
        <v>1549</v>
      </c>
      <c r="B1587" t="str">
        <f>VLOOKUP(A1587,SOURCE!B:P,12,0)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
)</f>
        <v>#define ITM_PLOT                      1549</v>
      </c>
    </row>
    <row r="1588" spans="1:4">
      <c r="A1588">
        <f t="shared" si="25"/>
        <v>1550</v>
      </c>
      <c r="B1588" t="str">
        <f>VLOOKUP(A1588,SOURCE!B:P,12,0)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
)</f>
        <v>#define ITM_Pn                        1550</v>
      </c>
    </row>
    <row r="1589" spans="1:4">
      <c r="A1589">
        <f t="shared" si="25"/>
        <v>1551</v>
      </c>
      <c r="B1589" t="str">
        <f>VLOOKUP(A1589,SOURCE!B:P,12,0)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
)</f>
        <v>#define ITM_POINT                     1551</v>
      </c>
    </row>
    <row r="1590" spans="1:4">
      <c r="A1590">
        <f t="shared" si="25"/>
        <v>1552</v>
      </c>
      <c r="B1590" t="str">
        <f>VLOOKUP(A1590,SOURCE!B:P,12,0)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
)</f>
        <v>#define ITM_LOADV                     1552</v>
      </c>
    </row>
    <row r="1591" spans="1:4">
      <c r="A1591">
        <f t="shared" si="25"/>
        <v>1553</v>
      </c>
      <c r="B1591" t="str">
        <f>VLOOKUP(A1591,SOURCE!B:P,12,0)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
)</f>
        <v>#define ITM_POPLR                     1553</v>
      </c>
    </row>
    <row r="1592" spans="1:4">
      <c r="A1592">
        <f t="shared" si="25"/>
        <v>1554</v>
      </c>
      <c r="B1592" t="str">
        <f>VLOOKUP(A1592,SOURCE!B:P,12,0)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
)</f>
        <v>#define ITM_PRCL                      1554</v>
      </c>
    </row>
    <row r="1593" spans="1:4">
      <c r="A1593">
        <f t="shared" si="25"/>
        <v>1555</v>
      </c>
      <c r="B1593" t="str">
        <f>VLOOKUP(A1593,SOURCE!B:P,12,0)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
)</f>
        <v>#define ITM_PSTO                      1555</v>
      </c>
    </row>
    <row r="1594" spans="1:4">
      <c r="A1594">
        <f t="shared" si="25"/>
        <v>1556</v>
      </c>
      <c r="B1594" t="str">
        <f>VLOOKUP(A1594,SOURCE!B:P,12,0)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
)</f>
        <v>#define ITM_PUTK                      1556</v>
      </c>
    </row>
    <row r="1595" spans="1:4">
      <c r="A1595">
        <f t="shared" si="25"/>
        <v>1557</v>
      </c>
      <c r="B1595" t="str">
        <f>VLOOKUP(A1595,SOURCE!B:P,12,0)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
)</f>
        <v>#define ITM_RAD                       1557</v>
      </c>
    </row>
    <row r="1596" spans="1:4">
      <c r="A1596">
        <f t="shared" si="25"/>
        <v>1558</v>
      </c>
      <c r="B1596" t="str">
        <f>VLOOKUP(A1596,SOURCE!B:P,12,0)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
)</f>
        <v>#define ITM_RADto                     1558</v>
      </c>
    </row>
    <row r="1597" spans="1:4">
      <c r="A1597">
        <f t="shared" si="25"/>
        <v>1559</v>
      </c>
      <c r="B1597" t="str">
        <f>VLOOKUP(A1597,SOURCE!B:P,12,0)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
)</f>
        <v>#define ITM_RAN                       1559</v>
      </c>
    </row>
    <row r="1598" spans="1:4">
      <c r="A1598">
        <f t="shared" si="25"/>
        <v>1560</v>
      </c>
      <c r="B1598" t="str">
        <f>VLOOKUP(A1598,SOURCE!B:P,12,0)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
)</f>
        <v>#define ITM_RBR                       1560</v>
      </c>
    </row>
    <row r="1599" spans="1:4">
      <c r="A1599">
        <f t="shared" si="25"/>
        <v>1561</v>
      </c>
      <c r="B1599" t="str">
        <f>VLOOKUP(A1599,SOURCE!B:P,12,0)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
)</f>
        <v>#define ITM_RCLCFG                    1561</v>
      </c>
    </row>
    <row r="1600" spans="1:4">
      <c r="A1600">
        <f t="shared" si="25"/>
        <v>1562</v>
      </c>
      <c r="B1600" t="str">
        <f>VLOOKUP(A1600,SOURCE!B:P,12,0)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
)</f>
        <v>#define ITM_RCLEL                     1562</v>
      </c>
    </row>
    <row r="1601" spans="1:4">
      <c r="A1601">
        <f t="shared" si="25"/>
        <v>1563</v>
      </c>
      <c r="B1601" t="str">
        <f>VLOOKUP(A1601,SOURCE!B:P,12,0)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
)</f>
        <v>#define ITM_RCLIJ                     1563</v>
      </c>
    </row>
    <row r="1602" spans="1:4">
      <c r="A1602">
        <f t="shared" si="25"/>
        <v>1564</v>
      </c>
      <c r="B1602" t="str">
        <f>VLOOKUP(A1602,SOURCE!B:P,12,0)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
)</f>
        <v>#define ITM_RCLS                      1564</v>
      </c>
    </row>
    <row r="1603" spans="1:4">
      <c r="A1603">
        <f t="shared" si="25"/>
        <v>1565</v>
      </c>
      <c r="B1603" t="str">
        <f>VLOOKUP(A1603,SOURCE!B:P,12,0)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
)</f>
        <v>#define ITM_RDP                       1565</v>
      </c>
    </row>
    <row r="1604" spans="1:4">
      <c r="A1604">
        <f t="shared" si="25"/>
        <v>1566</v>
      </c>
      <c r="B1604" t="str">
        <f>VLOOKUP(A1604,SOURCE!B:P,12,0)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
)</f>
        <v>#define ITM_RE                        1566</v>
      </c>
    </row>
    <row r="1605" spans="1:4">
      <c r="A1605">
        <f t="shared" si="25"/>
        <v>1567</v>
      </c>
      <c r="B1605" t="str">
        <f>VLOOKUP(A1605,SOURCE!B:P,12,0)</f>
        <v>ITM_RECV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
)</f>
        <v>#define ITM_RECV                      1567</v>
      </c>
    </row>
    <row r="1606" spans="1:4">
      <c r="A1606">
        <f t="shared" si="25"/>
        <v>1568</v>
      </c>
      <c r="B1606" t="str">
        <f>VLOOKUP(A1606,SOURCE!B:P,12,0)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
)</f>
        <v>#define ITM_RESET                     1568</v>
      </c>
    </row>
    <row r="1607" spans="1:4">
      <c r="A1607">
        <f t="shared" ref="A1607:A1670" si="26">C1606</f>
        <v>1569</v>
      </c>
      <c r="B1607" t="str">
        <f>VLOOKUP(A1607,SOURCE!B:P,12,0)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
)</f>
        <v>#define ITM_REtoCX                    1569</v>
      </c>
    </row>
    <row r="1608" spans="1:4">
      <c r="A1608">
        <f t="shared" si="26"/>
        <v>1570</v>
      </c>
      <c r="B1608" t="str">
        <f>VLOOKUP(A1608,SOURCE!B:P,12,0)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
)</f>
        <v>#define ITM_REexIM                    1570</v>
      </c>
    </row>
    <row r="1609" spans="1:4">
      <c r="A1609">
        <f t="shared" si="26"/>
        <v>1571</v>
      </c>
      <c r="B1609" t="str">
        <f>VLOOKUP(A1609,SOURCE!B:P,12,0)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
)</f>
        <v>#define ITM_RM                        1571</v>
      </c>
    </row>
    <row r="1610" spans="1:4">
      <c r="A1610">
        <f t="shared" si="26"/>
        <v>1572</v>
      </c>
      <c r="B1610" t="str">
        <f>VLOOKUP(A1610,SOURCE!B:P,12,0)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
)</f>
        <v>#define ITM_RMQ                       1572</v>
      </c>
    </row>
    <row r="1611" spans="1:4">
      <c r="A1611">
        <f t="shared" si="26"/>
        <v>1573</v>
      </c>
      <c r="B1611" t="str">
        <f>VLOOKUP(A1611,SOURCE!B:P,12,0)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
)</f>
        <v>#define ITM_DSP                       1573</v>
      </c>
    </row>
    <row r="1612" spans="1:4">
      <c r="A1612">
        <f t="shared" si="26"/>
        <v>1574</v>
      </c>
      <c r="B1612" t="str">
        <f>VLOOKUP(A1612,SOURCE!B:P,12,0)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
)</f>
        <v>#define ITM_RNORM                     1574</v>
      </c>
    </row>
    <row r="1613" spans="1:4">
      <c r="A1613">
        <f t="shared" si="26"/>
        <v>1575</v>
      </c>
      <c r="B1613" t="str">
        <f>VLOOKUP(A1613,SOURCE!B:P,12,0)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
)</f>
        <v>#define ITM_EX1                       1575</v>
      </c>
    </row>
    <row r="1614" spans="1:4">
      <c r="A1614">
        <f t="shared" si="26"/>
        <v>1576</v>
      </c>
      <c r="B1614" t="str">
        <f>VLOOKUP(A1614,SOURCE!B:P,12,0)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
)</f>
        <v>#define ITM_ROUNDI                    1576</v>
      </c>
    </row>
    <row r="1615" spans="1:4">
      <c r="A1615">
        <f t="shared" si="26"/>
        <v>1577</v>
      </c>
      <c r="B1615" t="str">
        <f>VLOOKUP(A1615,SOURCE!B:P,12,0)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
)</f>
        <v>#define ITM_RSD                       1577</v>
      </c>
    </row>
    <row r="1616" spans="1:4">
      <c r="A1616">
        <f t="shared" si="26"/>
        <v>1578</v>
      </c>
      <c r="B1616" t="str">
        <f>VLOOKUP(A1616,SOURCE!B:P,12,0)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
)</f>
        <v>#define ITM_RSUM                      1578</v>
      </c>
    </row>
    <row r="1617" spans="1:4">
      <c r="A1617">
        <f t="shared" si="26"/>
        <v>1579</v>
      </c>
      <c r="B1617" t="str">
        <f>VLOOKUP(A1617,SOURCE!B:P,12,0)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
)</f>
        <v>#define ITM_RTNP1                     1579</v>
      </c>
    </row>
    <row r="1618" spans="1:4">
      <c r="A1618">
        <f t="shared" si="26"/>
        <v>1580</v>
      </c>
      <c r="B1618" t="str">
        <f>VLOOKUP(A1618,SOURCE!B:P,12,0)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
)</f>
        <v>#define ITM_R_CLR                     1580</v>
      </c>
    </row>
    <row r="1619" spans="1:4">
      <c r="A1619">
        <f t="shared" si="26"/>
        <v>1581</v>
      </c>
      <c r="B1619" t="str">
        <f>VLOOKUP(A1619,SOURCE!B:P,12,0)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
)</f>
        <v>#define ITM_R_COPY                    1581</v>
      </c>
    </row>
    <row r="1620" spans="1:4">
      <c r="A1620">
        <f t="shared" si="26"/>
        <v>1582</v>
      </c>
      <c r="B1620" t="str">
        <f>VLOOKUP(A1620,SOURCE!B:P,12,0)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
)</f>
        <v>#define ITM_R_SORT                    1582</v>
      </c>
    </row>
    <row r="1621" spans="1:4">
      <c r="A1621">
        <f t="shared" si="26"/>
        <v>1583</v>
      </c>
      <c r="B1621" t="str">
        <f>VLOOKUP(A1621,SOURCE!B:P,12,0)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
)</f>
        <v>#define ITM_R_SWAP                    1583</v>
      </c>
    </row>
    <row r="1622" spans="1:4">
      <c r="A1622">
        <f t="shared" si="26"/>
        <v>1584</v>
      </c>
      <c r="B1622" t="str">
        <f>VLOOKUP(A1622,SOURCE!B:P,12,0)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
)</f>
        <v>#define ITM_am                        1584</v>
      </c>
    </row>
    <row r="1623" spans="1:4">
      <c r="A1623">
        <f t="shared" si="26"/>
        <v>1585</v>
      </c>
      <c r="B1623" t="str">
        <f>VLOOKUP(A1623,SOURCE!B:P,12,0)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
)</f>
        <v>#define ITM_STDDEVWEIGHTED            1585</v>
      </c>
    </row>
    <row r="1624" spans="1:4">
      <c r="A1624">
        <f t="shared" si="26"/>
        <v>1586</v>
      </c>
      <c r="B1624" t="str">
        <f>VLOOKUP(A1624,SOURCE!B:P,12,0)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
)</f>
        <v>#define ITM_SAVE                      1586</v>
      </c>
    </row>
    <row r="1625" spans="1:4">
      <c r="A1625">
        <f t="shared" si="26"/>
        <v>1587</v>
      </c>
      <c r="B1625" t="str">
        <f>VLOOKUP(A1625,SOURCE!B:P,12,0)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
)</f>
        <v>#define ITM_SCI                       1587</v>
      </c>
    </row>
    <row r="1626" spans="1:4">
      <c r="A1626">
        <f t="shared" si="26"/>
        <v>1588</v>
      </c>
      <c r="B1626" t="str">
        <f>VLOOKUP(A1626,SOURCE!B:P,12,0)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
)</f>
        <v>#define ITM_SDIGS                     1588</v>
      </c>
    </row>
    <row r="1627" spans="1:4">
      <c r="A1627">
        <f t="shared" si="26"/>
        <v>1589</v>
      </c>
      <c r="B1627" t="str">
        <f>VLOOKUP(A1627,SOURCE!B:P,12,0)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
)</f>
        <v>#define ITM_SEED                      1589</v>
      </c>
    </row>
    <row r="1628" spans="1:4">
      <c r="A1628">
        <f t="shared" si="26"/>
        <v>1590</v>
      </c>
      <c r="B1628" t="str">
        <f>VLOOKUP(A1628,SOURCE!B:P,12,0)</f>
        <v>ITM_SEND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
)</f>
        <v>#define ITM_SEND                      1590</v>
      </c>
    </row>
    <row r="1629" spans="1:4">
      <c r="A1629">
        <f t="shared" si="26"/>
        <v>1591</v>
      </c>
      <c r="B1629" t="str">
        <f>VLOOKUP(A1629,SOURCE!B:P,12,0)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
)</f>
        <v>#define ITM_SETCHN                    1591</v>
      </c>
    </row>
    <row r="1630" spans="1:4">
      <c r="A1630">
        <f t="shared" si="26"/>
        <v>1592</v>
      </c>
      <c r="B1630" t="str">
        <f>VLOOKUP(A1630,SOURCE!B:P,12,0)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
)</f>
        <v>#define ITM_SETDAT                    1592</v>
      </c>
    </row>
    <row r="1631" spans="1:4">
      <c r="A1631">
        <f t="shared" si="26"/>
        <v>1593</v>
      </c>
      <c r="B1631" t="str">
        <f>VLOOKUP(A1631,SOURCE!B:P,12,0)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
)</f>
        <v>#define ITM_SETEUR                    1593</v>
      </c>
    </row>
    <row r="1632" spans="1:4">
      <c r="A1632">
        <f t="shared" si="26"/>
        <v>1594</v>
      </c>
      <c r="B1632" t="str">
        <f>VLOOKUP(A1632,SOURCE!B:P,12,0)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
)</f>
        <v>#define ITM_SETIND                    1594</v>
      </c>
    </row>
    <row r="1633" spans="1:4">
      <c r="A1633">
        <f t="shared" si="26"/>
        <v>1595</v>
      </c>
      <c r="B1633" t="str">
        <f>VLOOKUP(A1633,SOURCE!B:P,12,0)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
)</f>
        <v>#define ITM_SETJPN                    1595</v>
      </c>
    </row>
    <row r="1634" spans="1:4">
      <c r="A1634">
        <f t="shared" si="26"/>
        <v>1596</v>
      </c>
      <c r="B1634" t="str">
        <f>VLOOKUP(A1634,SOURCE!B:P,12,0)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
)</f>
        <v>#define ITM_SETSIG                    1596</v>
      </c>
    </row>
    <row r="1635" spans="1:4">
      <c r="A1635">
        <f t="shared" si="26"/>
        <v>1597</v>
      </c>
      <c r="B1635" t="str">
        <f>VLOOKUP(A1635,SOURCE!B:P,12,0)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
)</f>
        <v>#define ITM_SETTIM                    1597</v>
      </c>
    </row>
    <row r="1636" spans="1:4">
      <c r="A1636">
        <f t="shared" si="26"/>
        <v>1598</v>
      </c>
      <c r="B1636" t="str">
        <f>VLOOKUP(A1636,SOURCE!B:P,12,0)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
)</f>
        <v>#define ITM_SETUK                     1598</v>
      </c>
    </row>
    <row r="1637" spans="1:4">
      <c r="A1637">
        <f t="shared" si="26"/>
        <v>1599</v>
      </c>
      <c r="B1637" t="str">
        <f>VLOOKUP(A1637,SOURCE!B:P,12,0)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
)</f>
        <v>#define ITM_SETUSA                    1599</v>
      </c>
    </row>
    <row r="1638" spans="1:4">
      <c r="A1638">
        <f t="shared" si="26"/>
        <v>1600</v>
      </c>
      <c r="B1638" t="str">
        <f>VLOOKUP(A1638,SOURCE!B:P,12,0)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
)</f>
        <v>#define ITM_SIGN                      1600</v>
      </c>
    </row>
    <row r="1639" spans="1:4">
      <c r="A1639">
        <f t="shared" si="26"/>
        <v>1601</v>
      </c>
      <c r="B1639" t="str">
        <f>VLOOKUP(A1639,SOURCE!B:P,12,0)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
)</f>
        <v>#define ITM_SIGNMT                    1601</v>
      </c>
    </row>
    <row r="1640" spans="1:4">
      <c r="A1640">
        <f t="shared" si="26"/>
        <v>1602</v>
      </c>
      <c r="B1640" t="str">
        <f>VLOOKUP(A1640,SOURCE!B:P,12,0)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
)</f>
        <v>#define ITM_SIM_EQ                    1602</v>
      </c>
    </row>
    <row r="1641" spans="1:4">
      <c r="A1641">
        <f t="shared" si="26"/>
        <v>1603</v>
      </c>
      <c r="B1641" t="str">
        <f>VLOOKUP(A1641,SOURCE!B:P,12,0)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
)</f>
        <v>#define ITM_SKIP                      1603</v>
      </c>
    </row>
    <row r="1642" spans="1:4">
      <c r="A1642">
        <f t="shared" si="26"/>
        <v>1604</v>
      </c>
      <c r="B1642" t="str">
        <f>VLOOKUP(A1642,SOURCE!B:P,12,0)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
)</f>
        <v>#define ITM_SLVQ                      1604</v>
      </c>
    </row>
    <row r="1643" spans="1:4">
      <c r="A1643">
        <f t="shared" si="26"/>
        <v>1605</v>
      </c>
      <c r="B1643" t="str">
        <f>VLOOKUP(A1643,SOURCE!B:P,12,0)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
)</f>
        <v>#define ITM_SM                        1605</v>
      </c>
    </row>
    <row r="1644" spans="1:4">
      <c r="A1644">
        <f t="shared" si="26"/>
        <v>1606</v>
      </c>
      <c r="B1644" t="str">
        <f>VLOOKUP(A1644,SOURCE!B:P,12,0)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
)</f>
        <v>#define ITM_ISM                       1606</v>
      </c>
    </row>
    <row r="1645" spans="1:4">
      <c r="A1645">
        <f t="shared" si="26"/>
        <v>1607</v>
      </c>
      <c r="B1645" t="str">
        <f>VLOOKUP(A1645,SOURCE!B:P,12,0)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
)</f>
        <v>#define ITM_SMW                       1607</v>
      </c>
    </row>
    <row r="1646" spans="1:4">
      <c r="A1646">
        <f t="shared" si="26"/>
        <v>1608</v>
      </c>
      <c r="B1646" t="str">
        <f>VLOOKUP(A1646,SOURCE!B:P,12,0)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
)</f>
        <v>#define ITM_SOLVE                     1608</v>
      </c>
    </row>
    <row r="1647" spans="1:4">
      <c r="A1647">
        <f t="shared" si="26"/>
        <v>1609</v>
      </c>
      <c r="B1647" t="str">
        <f>VLOOKUP(A1647,SOURCE!B:P,12,0)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
)</f>
        <v>#define ITM_SSIZE                     1609</v>
      </c>
    </row>
    <row r="1648" spans="1:4">
      <c r="A1648">
        <f t="shared" si="26"/>
        <v>1610</v>
      </c>
      <c r="B1648" t="str">
        <f>VLOOKUP(A1648,SOURCE!B:P,12,0)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
)</f>
        <v>#define ITM_STATUS                    1610</v>
      </c>
    </row>
    <row r="1649" spans="1:4">
      <c r="A1649">
        <f t="shared" si="26"/>
        <v>1611</v>
      </c>
      <c r="B1649" t="str">
        <f>VLOOKUP(A1649,SOURCE!B:P,12,0)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
)</f>
        <v>#define ITM_STOCFG                    1611</v>
      </c>
    </row>
    <row r="1650" spans="1:4">
      <c r="A1650">
        <f t="shared" si="26"/>
        <v>1612</v>
      </c>
      <c r="B1650" t="str">
        <f>VLOOKUP(A1650,SOURCE!B:P,12,0)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
)</f>
        <v>#define ITM_STOEL                     1612</v>
      </c>
    </row>
    <row r="1651" spans="1:4">
      <c r="A1651">
        <f t="shared" si="26"/>
        <v>1613</v>
      </c>
      <c r="B1651" t="str">
        <f>VLOOKUP(A1651,SOURCE!B:P,12,0)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
)</f>
        <v>#define ITM_STOIJ                     1613</v>
      </c>
    </row>
    <row r="1652" spans="1:4">
      <c r="A1652">
        <f t="shared" si="26"/>
        <v>1614</v>
      </c>
      <c r="B1652" t="str">
        <f>VLOOKUP(A1652,SOURCE!B:P,12,0)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
)</f>
        <v>#define ITM_LN1X                      1614</v>
      </c>
    </row>
    <row r="1653" spans="1:4">
      <c r="A1653">
        <f t="shared" si="26"/>
        <v>1615</v>
      </c>
      <c r="B1653" t="str">
        <f>VLOOKUP(A1653,SOURCE!B:P,12,0)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
)</f>
        <v>#define ITM_STOS                      1615</v>
      </c>
    </row>
    <row r="1654" spans="1:4">
      <c r="A1654">
        <f t="shared" si="26"/>
        <v>1616</v>
      </c>
      <c r="B1654" t="str">
        <f>VLOOKUP(A1654,SOURCE!B:P,12,0)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
)</f>
        <v>#define ITM_SUM                       1616</v>
      </c>
    </row>
    <row r="1655" spans="1:4">
      <c r="A1655">
        <f t="shared" si="26"/>
        <v>1617</v>
      </c>
      <c r="B1655" t="str">
        <f>VLOOKUP(A1655,SOURCE!B:P,12,0)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
)</f>
        <v>#define ITM_SW                        1617</v>
      </c>
    </row>
    <row r="1656" spans="1:4">
      <c r="A1656">
        <f t="shared" si="26"/>
        <v>1618</v>
      </c>
      <c r="B1656" t="str">
        <f>VLOOKUP(A1656,SOURCE!B:P,12,0)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
)</f>
        <v>#define ITM_SXY                       1618</v>
      </c>
    </row>
    <row r="1657" spans="1:4">
      <c r="A1657">
        <f t="shared" si="26"/>
        <v>1619</v>
      </c>
      <c r="B1657" t="str">
        <f>VLOOKUP(A1657,SOURCE!B:P,12,0)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
)</f>
        <v>#define ITM_TDISP                     1619</v>
      </c>
    </row>
    <row r="1658" spans="1:4">
      <c r="A1658">
        <f t="shared" si="26"/>
        <v>1620</v>
      </c>
      <c r="B1658" t="str">
        <f>VLOOKUP(A1658,SOURCE!B:P,12,0)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
)</f>
        <v>#define ITM_TICKS                     1620</v>
      </c>
    </row>
    <row r="1659" spans="1:4">
      <c r="A1659">
        <f t="shared" si="26"/>
        <v>1621</v>
      </c>
      <c r="B1659" t="str">
        <f>VLOOKUP(A1659,SOURCE!B:P,12,0)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
)</f>
        <v>#define ITM_TIME                      1621</v>
      </c>
    </row>
    <row r="1660" spans="1:4">
      <c r="A1660">
        <f t="shared" si="26"/>
        <v>1622</v>
      </c>
      <c r="B1660" t="str">
        <f>VLOOKUP(A1660,SOURCE!B:P,12,0)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
)</f>
        <v>#define ITM_TIMER                     1622</v>
      </c>
    </row>
    <row r="1661" spans="1:4">
      <c r="A1661">
        <f t="shared" si="26"/>
        <v>1623</v>
      </c>
      <c r="B1661" t="str">
        <f>VLOOKUP(A1661,SOURCE!B:P,12,0)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
)</f>
        <v>#define ITM_Tn                        1623</v>
      </c>
    </row>
    <row r="1662" spans="1:4">
      <c r="A1662">
        <f t="shared" si="26"/>
        <v>1624</v>
      </c>
      <c r="B1662" t="str">
        <f>VLOOKUP(A1662,SOURCE!B:P,12,0)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
)</f>
        <v>#define ITM_TONE                      1624</v>
      </c>
    </row>
    <row r="1663" spans="1:4">
      <c r="A1663">
        <f t="shared" si="26"/>
        <v>1625</v>
      </c>
      <c r="B1663" t="str">
        <f>VLOOKUP(A1663,SOURCE!B:P,12,0)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
)</f>
        <v>#define ITM_Tex                       1625</v>
      </c>
    </row>
    <row r="1664" spans="1:4">
      <c r="A1664">
        <f t="shared" si="26"/>
        <v>1626</v>
      </c>
      <c r="B1664" t="str">
        <f>VLOOKUP(A1664,SOURCE!B:P,12,0)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
)</f>
        <v>#define ITM_ULP                       1626</v>
      </c>
    </row>
    <row r="1665" spans="1:4">
      <c r="A1665">
        <f t="shared" si="26"/>
        <v>1627</v>
      </c>
      <c r="B1665" t="str">
        <f>VLOOKUP(A1665,SOURCE!B:P,12,0)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
)</f>
        <v>#define ITM_Un                        1627</v>
      </c>
    </row>
    <row r="1666" spans="1:4">
      <c r="A1666">
        <f t="shared" si="26"/>
        <v>1628</v>
      </c>
      <c r="B1666" t="str">
        <f>VLOOKUP(A1666,SOURCE!B:P,12,0)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
)</f>
        <v>#define ITM_UNITV                     1628</v>
      </c>
    </row>
    <row r="1667" spans="1:4">
      <c r="A1667">
        <f t="shared" si="26"/>
        <v>1629</v>
      </c>
      <c r="B1667" t="str">
        <f>VLOOKUP(A1667,SOURCE!B:P,12,0)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
)</f>
        <v>#define ITM_UNSIGN                    1629</v>
      </c>
    </row>
    <row r="1668" spans="1:4">
      <c r="A1668">
        <f t="shared" si="26"/>
        <v>1630</v>
      </c>
      <c r="B1668" t="str">
        <f>VLOOKUP(A1668,SOURCE!B:P,12,0)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
)</f>
        <v>#define ITM_VARMNU                    1630</v>
      </c>
    </row>
    <row r="1669" spans="1:4">
      <c r="A1669">
        <f t="shared" si="26"/>
        <v>1631</v>
      </c>
      <c r="B1669" t="str">
        <f>VLOOKUP(A1669,SOURCE!B:P,12,0)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
)</f>
        <v>#define ITM_VERS                      1631</v>
      </c>
    </row>
    <row r="1670" spans="1:4">
      <c r="A1670">
        <f t="shared" si="26"/>
        <v>1632</v>
      </c>
      <c r="B1670" t="str">
        <f>VLOOKUP(A1670,SOURCE!B:P,12,0)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
)</f>
        <v>#define ITM_IDIVR                     1632</v>
      </c>
    </row>
    <row r="1671" spans="1:4">
      <c r="A1671">
        <f t="shared" ref="A1671:A1734" si="27">C1670</f>
        <v>1633</v>
      </c>
      <c r="B1671" t="str">
        <f>VLOOKUP(A1671,SOURCE!B:P,12,0)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
)</f>
        <v>#define ITM_WDAY                      1633</v>
      </c>
    </row>
    <row r="1672" spans="1:4">
      <c r="A1672">
        <f t="shared" si="27"/>
        <v>1634</v>
      </c>
      <c r="B1672" t="str">
        <f>VLOOKUP(A1672,SOURCE!B:P,12,0)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
)</f>
        <v>#define ITM_WHO                       1634</v>
      </c>
    </row>
    <row r="1673" spans="1:4">
      <c r="A1673">
        <f t="shared" si="27"/>
        <v>1635</v>
      </c>
      <c r="B1673" t="str">
        <f>VLOOKUP(A1673,SOURCE!B:P,12,0)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
)</f>
        <v>#define ITM_WM                        1635</v>
      </c>
    </row>
    <row r="1674" spans="1:4">
      <c r="A1674">
        <f t="shared" si="27"/>
        <v>1636</v>
      </c>
      <c r="B1674" t="str">
        <f>VLOOKUP(A1674,SOURCE!B:P,12,0)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
)</f>
        <v>#define ITM_WP                        1636</v>
      </c>
    </row>
    <row r="1675" spans="1:4">
      <c r="A1675">
        <f t="shared" si="27"/>
        <v>1637</v>
      </c>
      <c r="B1675" t="str">
        <f>VLOOKUP(A1675,SOURCE!B:P,12,0)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
)</f>
        <v>#define ITM_WM1                       1637</v>
      </c>
    </row>
    <row r="1676" spans="1:4">
      <c r="A1676">
        <f t="shared" si="27"/>
        <v>1638</v>
      </c>
      <c r="B1676" t="str">
        <f>VLOOKUP(A1676,SOURCE!B:P,12,0)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
)</f>
        <v>#define ITM_WSIZE                     1638</v>
      </c>
    </row>
    <row r="1677" spans="1:4">
      <c r="A1677">
        <f t="shared" si="27"/>
        <v>1639</v>
      </c>
      <c r="B1677" t="str">
        <f>VLOOKUP(A1677,SOURCE!B:P,12,0)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
)</f>
        <v>#define ITM_WSIZEQ                    1639</v>
      </c>
    </row>
    <row r="1678" spans="1:4">
      <c r="A1678">
        <f t="shared" si="27"/>
        <v>1640</v>
      </c>
      <c r="B1678" t="str">
        <f>VLOOKUP(A1678,SOURCE!B:P,12,0)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
)</f>
        <v>#define ITM_XBAR                      1640</v>
      </c>
    </row>
    <row r="1679" spans="1:4">
      <c r="A1679">
        <f t="shared" si="27"/>
        <v>1641</v>
      </c>
      <c r="B1679" t="str">
        <f>VLOOKUP(A1679,SOURCE!B:P,12,0)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
)</f>
        <v>#define ITM_XG                        1641</v>
      </c>
    </row>
    <row r="1680" spans="1:4">
      <c r="A1680">
        <f t="shared" si="27"/>
        <v>1642</v>
      </c>
      <c r="B1680" t="str">
        <f>VLOOKUP(A1680,SOURCE!B:P,12,0)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
)</f>
        <v>#define ITM_XW                        1642</v>
      </c>
    </row>
    <row r="1681" spans="1:4">
      <c r="A1681">
        <f t="shared" si="27"/>
        <v>1643</v>
      </c>
      <c r="B1681" t="str">
        <f>VLOOKUP(A1681,SOURCE!B:P,12,0)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
)</f>
        <v>#define ITM_XCIRC                     1643</v>
      </c>
    </row>
    <row r="1682" spans="1:4">
      <c r="A1682">
        <f t="shared" si="27"/>
        <v>1644</v>
      </c>
      <c r="B1682" t="str">
        <f>VLOOKUP(A1682,SOURCE!B:P,12,0)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
)</f>
        <v>#define ITM_XtoDATE                   1644</v>
      </c>
    </row>
    <row r="1683" spans="1:4">
      <c r="A1683">
        <f t="shared" si="27"/>
        <v>1645</v>
      </c>
      <c r="B1683" t="str">
        <f>VLOOKUP(A1683,SOURCE!B:P,12,0)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
)</f>
        <v>#define ITM_XtoALPHA                  1645</v>
      </c>
    </row>
    <row r="1684" spans="1:4">
      <c r="A1684">
        <f t="shared" si="27"/>
        <v>1646</v>
      </c>
      <c r="B1684" t="str">
        <f>VLOOKUP(A1684,SOURCE!B:P,12,0)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
)</f>
        <v>#define ITM_M_QR                      1646</v>
      </c>
    </row>
    <row r="1685" spans="1:4">
      <c r="A1685">
        <f t="shared" si="27"/>
        <v>1647</v>
      </c>
      <c r="B1685" t="str">
        <f>VLOOKUP(A1685,SOURCE!B:P,12,0)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
)</f>
        <v>#define ITM_YEAR                      1647</v>
      </c>
    </row>
    <row r="1686" spans="1:4">
      <c r="A1686">
        <f t="shared" si="27"/>
        <v>1648</v>
      </c>
      <c r="B1686" t="str">
        <f>VLOOKUP(A1686,SOURCE!B:P,12,0)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
)</f>
        <v>#define ITM_YCIRC                     1648</v>
      </c>
    </row>
    <row r="1687" spans="1:4">
      <c r="A1687">
        <f t="shared" si="27"/>
        <v>1649</v>
      </c>
      <c r="B1687" t="str">
        <f>VLOOKUP(A1687,SOURCE!B:P,12,0)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
)</f>
        <v>#define ITM_YMD                       1649</v>
      </c>
    </row>
    <row r="1688" spans="1:4">
      <c r="A1688">
        <f t="shared" si="27"/>
        <v>1650</v>
      </c>
      <c r="B1688" t="str">
        <f>VLOOKUP(A1688,SOURCE!B:P,12,0)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
)</f>
        <v>#define ITM_Yex                       1650</v>
      </c>
    </row>
    <row r="1689" spans="1:4">
      <c r="A1689">
        <f t="shared" si="27"/>
        <v>1651</v>
      </c>
      <c r="B1689" t="str">
        <f>VLOOKUP(A1689,SOURCE!B:P,12,0)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
)</f>
        <v>#define ITM_Zex                       1651</v>
      </c>
    </row>
    <row r="1690" spans="1:4">
      <c r="A1690">
        <f t="shared" si="27"/>
        <v>1652</v>
      </c>
      <c r="B1690" t="str">
        <f>VLOOKUP(A1690,SOURCE!B:P,12,0)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
)</f>
        <v>#define ITM_ALPHALENG                 1652</v>
      </c>
    </row>
    <row r="1691" spans="1:4">
      <c r="A1691">
        <f t="shared" si="27"/>
        <v>1653</v>
      </c>
      <c r="B1691" t="str">
        <f>VLOOKUP(A1691,SOURCE!B:P,12,0)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
)</f>
        <v>#define ITM_XMAX                      1653</v>
      </c>
    </row>
    <row r="1692" spans="1:4">
      <c r="A1692">
        <f t="shared" si="27"/>
        <v>1654</v>
      </c>
      <c r="B1692" t="str">
        <f>VLOOKUP(A1692,SOURCE!B:P,12,0)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
)</f>
        <v>#define ITM_XMIN                      1654</v>
      </c>
    </row>
    <row r="1693" spans="1:4">
      <c r="A1693">
        <f t="shared" si="27"/>
        <v>1655</v>
      </c>
      <c r="B1693" t="str">
        <f>VLOOKUP(A1693,SOURCE!B:P,12,0)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
)</f>
        <v>#define ITM_ALPHAPOS                  1655</v>
      </c>
    </row>
    <row r="1694" spans="1:4">
      <c r="A1694">
        <f t="shared" si="27"/>
        <v>1656</v>
      </c>
      <c r="B1694" t="str">
        <f>VLOOKUP(A1694,SOURCE!B:P,12,0)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
)</f>
        <v>#define ITM_ALPHARL                   1656</v>
      </c>
    </row>
    <row r="1695" spans="1:4">
      <c r="A1695">
        <f t="shared" si="27"/>
        <v>1657</v>
      </c>
      <c r="B1695" t="str">
        <f>VLOOKUP(A1695,SOURCE!B:P,12,0)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
)</f>
        <v>#define ITM_ALPHARR                   1657</v>
      </c>
    </row>
    <row r="1696" spans="1:4">
      <c r="A1696">
        <f t="shared" si="27"/>
        <v>1658</v>
      </c>
      <c r="B1696" t="str">
        <f>VLOOKUP(A1696,SOURCE!B:P,12,0)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
)</f>
        <v>#define ITM_ALPHASL                   1658</v>
      </c>
    </row>
    <row r="1697" spans="1:4">
      <c r="A1697">
        <f t="shared" si="27"/>
        <v>1659</v>
      </c>
      <c r="B1697" t="str">
        <f>VLOOKUP(A1697,SOURCE!B:P,12,0)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
)</f>
        <v>#define ITM_ALPHASR                   1659</v>
      </c>
    </row>
    <row r="1698" spans="1:4">
      <c r="A1698">
        <f t="shared" si="27"/>
        <v>1660</v>
      </c>
      <c r="B1698" t="str">
        <f>VLOOKUP(A1698,SOURCE!B:P,12,0)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
)</f>
        <v>#define ITM_ALPHAtoX                  1660</v>
      </c>
    </row>
    <row r="1699" spans="1:4">
      <c r="A1699">
        <f t="shared" si="27"/>
        <v>1661</v>
      </c>
      <c r="B1699" t="str">
        <f>VLOOKUP(A1699,SOURCE!B:P,12,0)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
)</f>
        <v>#define ITM_BETAXY                    1661</v>
      </c>
    </row>
    <row r="1700" spans="1:4">
      <c r="A1700">
        <f t="shared" si="27"/>
        <v>1662</v>
      </c>
      <c r="B1700" t="str">
        <f>VLOOKUP(A1700,SOURCE!B:P,12,0)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
)</f>
        <v>#define ITM_gammaXY                   1662</v>
      </c>
    </row>
    <row r="1701" spans="1:4">
      <c r="A1701">
        <f t="shared" si="27"/>
        <v>1663</v>
      </c>
      <c r="B1701" t="str">
        <f>VLOOKUP(A1701,SOURCE!B:P,12,0)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
)</f>
        <v>#define ITM_GAMMAXY                   1663</v>
      </c>
    </row>
    <row r="1702" spans="1:4">
      <c r="A1702">
        <f t="shared" si="27"/>
        <v>1664</v>
      </c>
      <c r="B1702" t="str">
        <f>VLOOKUP(A1702,SOURCE!B:P,12,0)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
)</f>
        <v>#define ITM_GAMMAX                    1664</v>
      </c>
    </row>
    <row r="1703" spans="1:4">
      <c r="A1703">
        <f t="shared" si="27"/>
        <v>1665</v>
      </c>
      <c r="B1703" t="str">
        <f>VLOOKUP(A1703,SOURCE!B:P,12,0)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
)</f>
        <v>#define ITM_YYX                       1665</v>
      </c>
    </row>
    <row r="1704" spans="1:4">
      <c r="A1704">
        <f t="shared" si="27"/>
        <v>1666</v>
      </c>
      <c r="B1704" t="str">
        <f>VLOOKUP(A1704,SOURCE!B:P,12,0)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
)</f>
        <v>#define ITM_DELTAPC                   1666</v>
      </c>
    </row>
    <row r="1705" spans="1:4">
      <c r="A1705">
        <f t="shared" si="27"/>
        <v>1667</v>
      </c>
      <c r="B1705" t="str">
        <f>VLOOKUP(A1705,SOURCE!B:P,12,0)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
)</f>
        <v>#define ITM_SCATTFACT                 1667</v>
      </c>
    </row>
    <row r="1706" spans="1:4">
      <c r="A1706">
        <f t="shared" si="27"/>
        <v>1668</v>
      </c>
      <c r="B1706" t="str">
        <f>VLOOKUP(A1706,SOURCE!B:P,12,0)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
)</f>
        <v>#define ITM_SCATTFACTm                1668</v>
      </c>
    </row>
    <row r="1707" spans="1:4">
      <c r="A1707">
        <f t="shared" si="27"/>
        <v>1669</v>
      </c>
      <c r="B1707" t="str">
        <f>VLOOKUP(A1707,SOURCE!B:P,12,0)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
)</f>
        <v>#define ITM_SCATTFACTp                1669</v>
      </c>
    </row>
    <row r="1708" spans="1:4">
      <c r="A1708">
        <f t="shared" si="27"/>
        <v>1670</v>
      </c>
      <c r="B1708" t="str">
        <f>VLOOKUP(A1708,SOURCE!B:P,12,0)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
)</f>
        <v>#define ITM_zetaX                     1670</v>
      </c>
    </row>
    <row r="1709" spans="1:4">
      <c r="A1709">
        <f t="shared" si="27"/>
        <v>1671</v>
      </c>
      <c r="B1709" t="str">
        <f>VLOOKUP(A1709,SOURCE!B:P,12,0)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
)</f>
        <v>#define ITM_PIn                       1671</v>
      </c>
    </row>
    <row r="1710" spans="1:4">
      <c r="A1710">
        <f t="shared" si="27"/>
        <v>1672</v>
      </c>
      <c r="B1710" t="str">
        <f>VLOOKUP(A1710,SOURCE!B:P,12,0)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
)</f>
        <v>#define ITM_SIGMAn                    1672</v>
      </c>
    </row>
    <row r="1711" spans="1:4">
      <c r="A1711">
        <f t="shared" si="27"/>
        <v>1673</v>
      </c>
      <c r="B1711" t="str">
        <f>VLOOKUP(A1711,SOURCE!B:P,12,0)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
)</f>
        <v>#define ITM_STDDEV                    1673</v>
      </c>
    </row>
    <row r="1712" spans="1:4">
      <c r="A1712">
        <f t="shared" si="27"/>
        <v>1674</v>
      </c>
      <c r="B1712" t="str">
        <f>VLOOKUP(A1712,SOURCE!B:P,12,0)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
)</f>
        <v>#define ITM_STDDEVPOP                 1674</v>
      </c>
    </row>
    <row r="1713" spans="1:4">
      <c r="A1713">
        <f t="shared" si="27"/>
        <v>1675</v>
      </c>
      <c r="B1713" t="str">
        <f>VLOOKUP(A1713,SOURCE!B:P,12,0)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
)</f>
        <v>#define ITM_RANI                      1675</v>
      </c>
    </row>
    <row r="1714" spans="1:4">
      <c r="A1714">
        <f t="shared" si="27"/>
        <v>1676</v>
      </c>
      <c r="B1714" t="str">
        <f>VLOOKUP(A1714,SOURCE!B:P,12,0)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
)</f>
        <v>#define ITM_PRINTERX                  1676</v>
      </c>
    </row>
    <row r="1715" spans="1:4">
      <c r="A1715">
        <f t="shared" si="27"/>
        <v>1677</v>
      </c>
      <c r="B1715" t="str">
        <f>VLOOKUP(A1715,SOURCE!B:P,12,0)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
)</f>
        <v>#define ITM_RANGE                     1677</v>
      </c>
    </row>
    <row r="1716" spans="1:4">
      <c r="A1716">
        <f t="shared" si="27"/>
        <v>1678</v>
      </c>
      <c r="B1716" t="str">
        <f>VLOOKUP(A1716,SOURCE!B:P,12,0)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
)</f>
        <v>#define ITM_GETRANGE                  1678</v>
      </c>
    </row>
    <row r="1717" spans="1:4">
      <c r="A1717">
        <f t="shared" si="27"/>
        <v>1679</v>
      </c>
      <c r="B1717" t="str">
        <f>VLOOKUP(A1717,SOURCE!B:P,12,0)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
)</f>
        <v>#define ITM_M1X                       1679</v>
      </c>
    </row>
    <row r="1718" spans="1:4">
      <c r="A1718">
        <f t="shared" si="27"/>
        <v>1680</v>
      </c>
      <c r="B1718" t="str">
        <f>VLOOKUP(A1718,SOURCE!B:P,12,0)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
)</f>
        <v>#define ITM_XMOD                      1680</v>
      </c>
    </row>
    <row r="1719" spans="1:4">
      <c r="A1719">
        <f t="shared" si="27"/>
        <v>1681</v>
      </c>
      <c r="B1719" t="str">
        <f>VLOOKUP(A1719,SOURCE!B:P,12,0)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
)</f>
        <v>#define ITM_toDATE                    1681</v>
      </c>
    </row>
    <row r="1720" spans="1:4">
      <c r="A1720">
        <f t="shared" si="27"/>
        <v>1682</v>
      </c>
      <c r="B1720" t="str">
        <f>VLOOKUP(A1720,SOURCE!B:P,12,0)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
)</f>
        <v>#define ITM_sn                        1682</v>
      </c>
    </row>
    <row r="1721" spans="1:4">
      <c r="A1721">
        <f t="shared" si="27"/>
        <v>1683</v>
      </c>
      <c r="B1721" t="str">
        <f>VLOOKUP(A1721,SOURCE!B:P,12,0)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
)</f>
        <v>#define ITM_cn                        1683</v>
      </c>
    </row>
    <row r="1722" spans="1:4">
      <c r="A1722">
        <f t="shared" si="27"/>
        <v>1684</v>
      </c>
      <c r="B1722" t="str">
        <f>VLOOKUP(A1722,SOURCE!B:P,12,0)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
)</f>
        <v>#define ITM_dn                        1684</v>
      </c>
    </row>
    <row r="1723" spans="1:4">
      <c r="A1723">
        <f t="shared" si="27"/>
        <v>1685</v>
      </c>
      <c r="B1723" t="str">
        <f>VLOOKUP(A1723,SOURCE!B:P,12,0)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
)</f>
        <v>#define ITM_toHR                      1685</v>
      </c>
    </row>
    <row r="1724" spans="1:4">
      <c r="A1724">
        <f t="shared" si="27"/>
        <v>1686</v>
      </c>
      <c r="B1724" t="str">
        <f>VLOOKUP(A1724,SOURCE!B:P,12,0)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
)</f>
        <v>#define ITM_toHMS                     1686</v>
      </c>
    </row>
    <row r="1725" spans="1:4">
      <c r="A1725">
        <f t="shared" si="27"/>
        <v>1687</v>
      </c>
      <c r="B1725" t="str">
        <f>VLOOKUP(A1725,SOURCE!B:P,12,0)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
)</f>
        <v>#define ITM_toINT                     1687</v>
      </c>
    </row>
    <row r="1726" spans="1:4">
      <c r="A1726">
        <f t="shared" si="27"/>
        <v>1688</v>
      </c>
      <c r="B1726" t="str">
        <f>VLOOKUP(A1726,SOURCE!B:P,12,0)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
)</f>
        <v>#define ITM_toPOL                     1688</v>
      </c>
    </row>
    <row r="1727" spans="1:4">
      <c r="A1727">
        <f t="shared" si="27"/>
        <v>1689</v>
      </c>
      <c r="B1727" t="str">
        <f>VLOOKUP(A1727,SOURCE!B:P,12,0)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
)</f>
        <v>#define ITM_MPItoR                    1689</v>
      </c>
    </row>
    <row r="1728" spans="1:4">
      <c r="A1728">
        <f t="shared" si="27"/>
        <v>1690</v>
      </c>
      <c r="B1728" t="str">
        <f>VLOOKUP(A1728,SOURCE!B:P,12,0)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
)</f>
        <v>#define ITM_RtoMPI                    1690</v>
      </c>
    </row>
    <row r="1729" spans="1:4">
      <c r="A1729">
        <f t="shared" si="27"/>
        <v>1691</v>
      </c>
      <c r="B1729" t="str">
        <f>VLOOKUP(A1729,SOURCE!B:P,12,0)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
)</f>
        <v>#define ITM_toREAL                    1691</v>
      </c>
    </row>
    <row r="1730" spans="1:4">
      <c r="A1730">
        <f t="shared" si="27"/>
        <v>1692</v>
      </c>
      <c r="B1730" t="str">
        <f>VLOOKUP(A1730,SOURCE!B:P,12,0)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
)</f>
        <v>#define ITM_toREC                     1692</v>
      </c>
    </row>
    <row r="1731" spans="1:4">
      <c r="A1731">
        <f t="shared" si="27"/>
        <v>1693</v>
      </c>
      <c r="B1731" t="str">
        <f>VLOOKUP(A1731,SOURCE!B:P,12,0)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
)</f>
        <v>#define ITM_DtoDMS                    1693</v>
      </c>
    </row>
    <row r="1732" spans="1:4">
      <c r="A1732">
        <f t="shared" si="27"/>
        <v>1694</v>
      </c>
      <c r="B1732" t="str">
        <f>VLOOKUP(A1732,SOURCE!B:P,12,0)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
)</f>
        <v>#define ITM_SHUFFLE                   1694</v>
      </c>
    </row>
    <row r="1733" spans="1:4">
      <c r="A1733">
        <f t="shared" si="27"/>
        <v>1695</v>
      </c>
      <c r="B1733" t="str">
        <f>VLOOKUP(A1733,SOURCE!B:P,12,0)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
)</f>
        <v>#define ITM_PC                        1695</v>
      </c>
    </row>
    <row r="1734" spans="1:4">
      <c r="A1734">
        <f t="shared" si="27"/>
        <v>1696</v>
      </c>
      <c r="B1734" t="str">
        <f>VLOOKUP(A1734,SOURCE!B:P,12,0)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
)</f>
        <v>#define ITM_PCMRR                     1696</v>
      </c>
    </row>
    <row r="1735" spans="1:4">
      <c r="A1735">
        <f t="shared" ref="A1735:A1798" si="28">C1734</f>
        <v>1697</v>
      </c>
      <c r="B1735" t="str">
        <f>VLOOKUP(A1735,SOURCE!B:P,12,0)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
)</f>
        <v>#define ITM_PCT                       1697</v>
      </c>
    </row>
    <row r="1736" spans="1:4">
      <c r="A1736">
        <f t="shared" si="28"/>
        <v>1698</v>
      </c>
      <c r="B1736" t="str">
        <f>VLOOKUP(A1736,SOURCE!B:P,12,0)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
)</f>
        <v>#define ITM_PCSIGMA                   1698</v>
      </c>
    </row>
    <row r="1737" spans="1:4">
      <c r="A1737">
        <f t="shared" si="28"/>
        <v>1699</v>
      </c>
      <c r="B1737" t="str">
        <f>VLOOKUP(A1737,SOURCE!B:P,12,0)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
)</f>
        <v>#define ITM_PCPMG                     1699</v>
      </c>
    </row>
    <row r="1738" spans="1:4">
      <c r="A1738">
        <f t="shared" si="28"/>
        <v>1700</v>
      </c>
      <c r="B1738" t="str">
        <f>VLOOKUP(A1738,SOURCE!B:P,12,0)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
)</f>
        <v>#define ITM_INTEGRAL                  1700</v>
      </c>
    </row>
    <row r="1739" spans="1:4">
      <c r="A1739">
        <f t="shared" si="28"/>
        <v>1701</v>
      </c>
      <c r="B1739" t="str">
        <f>VLOOKUP(A1739,SOURCE!B:P,12,0)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
)</f>
        <v>#define ITM_PMOD                      1701</v>
      </c>
    </row>
    <row r="1740" spans="1:4">
      <c r="A1740">
        <f t="shared" si="28"/>
        <v>1702</v>
      </c>
      <c r="B1740" t="str">
        <f>VLOOKUP(A1740,SOURCE!B:P,12,0)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
)</f>
        <v>#define ITM_M_DET                     1702</v>
      </c>
    </row>
    <row r="1741" spans="1:4">
      <c r="A1741">
        <f t="shared" si="28"/>
        <v>1703</v>
      </c>
      <c r="B1741" t="str">
        <f>VLOOKUP(A1741,SOURCE!B:P,12,0)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
)</f>
        <v>#define ITM_PARALLEL                  1703</v>
      </c>
    </row>
    <row r="1742" spans="1:4">
      <c r="A1742">
        <f t="shared" si="28"/>
        <v>1704</v>
      </c>
      <c r="B1742" t="str">
        <f>VLOOKUP(A1742,SOURCE!B:P,12,0)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
)</f>
        <v>#define ITM_M_TRANSP                  1704</v>
      </c>
    </row>
    <row r="1743" spans="1:4">
      <c r="A1743">
        <f t="shared" si="28"/>
        <v>1705</v>
      </c>
      <c r="B1743" t="str">
        <f>VLOOKUP(A1743,SOURCE!B:P,12,0)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
)</f>
        <v>#define ITM_M_INV                     1705</v>
      </c>
    </row>
    <row r="1744" spans="1:4">
      <c r="A1744">
        <f t="shared" si="28"/>
        <v>1706</v>
      </c>
      <c r="B1744" t="str">
        <f>VLOOKUP(A1744,SOURCE!B:P,12,0)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
)</f>
        <v>#define ITM_ARG                       1706</v>
      </c>
    </row>
    <row r="1745" spans="1:4">
      <c r="A1745">
        <f t="shared" si="28"/>
        <v>1707</v>
      </c>
      <c r="B1745" t="str">
        <f>VLOOKUP(A1745,SOURCE!B:P,12,0)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
)</f>
        <v>#define ITM_MULPIto                   1707</v>
      </c>
    </row>
    <row r="1746" spans="1:4">
      <c r="A1746">
        <f t="shared" si="28"/>
        <v>1708</v>
      </c>
      <c r="B1746" t="str">
        <f>VLOOKUP(A1746,SOURCE!B:P,12,0)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
)</f>
        <v>#define ITM_PRINTERADV                1708</v>
      </c>
    </row>
    <row r="1747" spans="1:4">
      <c r="A1747">
        <f t="shared" si="28"/>
        <v>1709</v>
      </c>
      <c r="B1747" t="str">
        <f>VLOOKUP(A1747,SOURCE!B:P,12,0)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
)</f>
        <v>#define ITM_PRINTERCHAR               1709</v>
      </c>
    </row>
    <row r="1748" spans="1:4">
      <c r="A1748">
        <f t="shared" si="28"/>
        <v>1710</v>
      </c>
      <c r="B1748" t="str">
        <f>VLOOKUP(A1748,SOURCE!B:P,12,0)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
)</f>
        <v>#define ITM_PRINTERDLAY               1710</v>
      </c>
    </row>
    <row r="1749" spans="1:4">
      <c r="A1749">
        <f t="shared" si="28"/>
        <v>1711</v>
      </c>
      <c r="B1749" t="str">
        <f>VLOOKUP(A1749,SOURCE!B:P,12,0)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
)</f>
        <v>#define ITM_PRINTERLCD                1711</v>
      </c>
    </row>
    <row r="1750" spans="1:4">
      <c r="A1750">
        <f t="shared" si="28"/>
        <v>1712</v>
      </c>
      <c r="B1750" t="str">
        <f>VLOOKUP(A1750,SOURCE!B:P,12,0)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
)</f>
        <v>#define ITM_PRINTERMODE               1712</v>
      </c>
    </row>
    <row r="1751" spans="1:4">
      <c r="A1751">
        <f t="shared" si="28"/>
        <v>1713</v>
      </c>
      <c r="B1751" t="str">
        <f>VLOOKUP(A1751,SOURCE!B:P,12,0)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
)</f>
        <v>#define ITM_PRINTERPROG               1713</v>
      </c>
    </row>
    <row r="1752" spans="1:4">
      <c r="A1752">
        <f t="shared" si="28"/>
        <v>1714</v>
      </c>
      <c r="B1752" t="str">
        <f>VLOOKUP(A1752,SOURCE!B:P,12,0)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
)</f>
        <v>#define ITM_PRINTERR                  1714</v>
      </c>
    </row>
    <row r="1753" spans="1:4">
      <c r="A1753">
        <f t="shared" si="28"/>
        <v>1715</v>
      </c>
      <c r="B1753" t="str">
        <f>VLOOKUP(A1753,SOURCE!B:P,12,0)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
)</f>
        <v>#define ITM_PRINTERREGS               1715</v>
      </c>
    </row>
    <row r="1754" spans="1:4">
      <c r="A1754">
        <f t="shared" si="28"/>
        <v>1716</v>
      </c>
      <c r="B1754" t="str">
        <f>VLOOKUP(A1754,SOURCE!B:P,12,0)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
)</f>
        <v>#define ITM_PRINTERSTK                1716</v>
      </c>
    </row>
    <row r="1755" spans="1:4">
      <c r="A1755">
        <f t="shared" si="28"/>
        <v>1717</v>
      </c>
      <c r="B1755" t="str">
        <f>VLOOKUP(A1755,SOURCE!B:P,12,0)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
)</f>
        <v>#define ITM_PRINTERTAB                1717</v>
      </c>
    </row>
    <row r="1756" spans="1:4">
      <c r="A1756">
        <f t="shared" si="28"/>
        <v>1718</v>
      </c>
      <c r="B1756" t="str">
        <f>VLOOKUP(A1756,SOURCE!B:P,12,0)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
)</f>
        <v>#define ITM_PRINTERUSER               1718</v>
      </c>
    </row>
    <row r="1757" spans="1:4">
      <c r="A1757">
        <f t="shared" si="28"/>
        <v>1719</v>
      </c>
      <c r="B1757" t="str">
        <f>VLOOKUP(A1757,SOURCE!B:P,12,0)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
)</f>
        <v>#define ITM_PRINTERWIDTH              1719</v>
      </c>
    </row>
    <row r="1758" spans="1:4">
      <c r="A1758">
        <f t="shared" si="28"/>
        <v>1720</v>
      </c>
      <c r="B1758" t="str">
        <f>VLOOKUP(A1758,SOURCE!B:P,12,0)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
)</f>
        <v>#define ITM_PRINTERSIGMA              1720</v>
      </c>
    </row>
    <row r="1759" spans="1:4">
      <c r="A1759">
        <f t="shared" si="28"/>
        <v>1721</v>
      </c>
      <c r="B1759" t="str">
        <f>VLOOKUP(A1759,SOURCE!B:P,12,0)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
)</f>
        <v>#define ITM_PRINTERHASH               1721</v>
      </c>
    </row>
    <row r="1760" spans="1:4">
      <c r="A1760">
        <f t="shared" si="28"/>
        <v>1721.01</v>
      </c>
      <c r="B1760" t="str">
        <f>VLOOKUP(A1760,SOURCE!B:P,12,0)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
)</f>
        <v/>
      </c>
    </row>
    <row r="1761" spans="1:4">
      <c r="A1761">
        <f t="shared" si="28"/>
        <v>1722</v>
      </c>
      <c r="B1761" t="str">
        <f>VLOOKUP(A1761,SOURCE!B:P,12,0)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
)</f>
        <v>#define ITM_FBR                       1722</v>
      </c>
    </row>
    <row r="1762" spans="1:4">
      <c r="A1762">
        <f t="shared" si="28"/>
        <v>1722.01</v>
      </c>
      <c r="B1762" t="str">
        <f>VLOOKUP(A1762,SOURCE!B:P,12,0)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
)</f>
        <v/>
      </c>
    </row>
    <row r="1763" spans="1:4">
      <c r="A1763">
        <f t="shared" si="28"/>
        <v>1723</v>
      </c>
      <c r="B1763" t="str">
        <f>VLOOKUP(A1763,SOURCE!B:P,12,0)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
)</f>
        <v>#define ITM_UNDO                      1723</v>
      </c>
    </row>
    <row r="1764" spans="1:4">
      <c r="A1764">
        <f t="shared" si="28"/>
        <v>1724</v>
      </c>
      <c r="B1764" t="str">
        <f>VLOOKUP(A1764,SOURCE!B:P,12,0)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
)</f>
        <v>#define ITM_PR                        1724</v>
      </c>
    </row>
    <row r="1765" spans="1:4">
      <c r="A1765">
        <f t="shared" si="28"/>
        <v>1725</v>
      </c>
      <c r="B1765" t="str">
        <f>VLOOKUP(A1765,SOURCE!B:P,12,0)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
)</f>
        <v>#define ITM_RS                        1725</v>
      </c>
    </row>
    <row r="1766" spans="1:4">
      <c r="A1766">
        <f t="shared" si="28"/>
        <v>1726</v>
      </c>
      <c r="B1766" t="str">
        <f>VLOOKUP(A1766,SOURCE!B:P,12,0)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
)</f>
        <v>#define ITM_Kk                        1726</v>
      </c>
    </row>
    <row r="1767" spans="1:4">
      <c r="A1767">
        <f t="shared" si="28"/>
        <v>1727</v>
      </c>
      <c r="B1767" t="str">
        <f>VLOOKUP(A1767,SOURCE!B:P,12,0)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
)</f>
        <v>#define ITM_Ek                        1727</v>
      </c>
    </row>
    <row r="1768" spans="1:4">
      <c r="A1768">
        <f t="shared" si="28"/>
        <v>1728</v>
      </c>
      <c r="B1768" t="str">
        <f>VLOOKUP(A1768,SOURCE!B:P,12,0)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
)</f>
        <v>#define ITM_PInk                      1728</v>
      </c>
    </row>
    <row r="1769" spans="1:4">
      <c r="A1769">
        <f t="shared" si="28"/>
        <v>1729</v>
      </c>
      <c r="B1769" t="str">
        <f>VLOOKUP(A1769,SOURCE!B:P,12,0)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
)</f>
        <v>#define ITM_USERMODE                  1729</v>
      </c>
    </row>
    <row r="1770" spans="1:4">
      <c r="A1770">
        <f t="shared" si="28"/>
        <v>1730</v>
      </c>
      <c r="B1770" t="str">
        <f>VLOOKUP(A1770,SOURCE!B:P,12,0)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
)</f>
        <v>#define ITM_CC                        1730</v>
      </c>
    </row>
    <row r="1771" spans="1:4">
      <c r="A1771">
        <f t="shared" si="28"/>
        <v>1731</v>
      </c>
      <c r="B1771" t="str">
        <f>VLOOKUP(A1771,SOURCE!B:P,12,0)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
)</f>
        <v>#define ITM_SHIFTf                    1731</v>
      </c>
    </row>
    <row r="1772" spans="1:4">
      <c r="A1772">
        <f t="shared" si="28"/>
        <v>1732</v>
      </c>
      <c r="B1772" t="str">
        <f>VLOOKUP(A1772,SOURCE!B:P,12,0)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
)</f>
        <v>#define ITM_SHIFTg                    1732</v>
      </c>
    </row>
    <row r="1773" spans="1:4">
      <c r="A1773">
        <f t="shared" si="28"/>
        <v>1733</v>
      </c>
      <c r="B1773" t="str">
        <f>VLOOKUP(A1773,SOURCE!B:P,12,0)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
)</f>
        <v>#define ITM_UP1                       1733</v>
      </c>
    </row>
    <row r="1774" spans="1:4">
      <c r="A1774">
        <f t="shared" si="28"/>
        <v>1734</v>
      </c>
      <c r="B1774" t="str">
        <f>VLOOKUP(A1774,SOURCE!B:P,12,0)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
)</f>
        <v>#define ITM_BST                       1734</v>
      </c>
    </row>
    <row r="1775" spans="1:4">
      <c r="A1775">
        <f t="shared" si="28"/>
        <v>1735</v>
      </c>
      <c r="B1775" t="str">
        <f>VLOOKUP(A1775,SOURCE!B:P,12,0)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
)</f>
        <v>#define ITM_DOWN1                     1735</v>
      </c>
    </row>
    <row r="1776" spans="1:4">
      <c r="A1776">
        <f t="shared" si="28"/>
        <v>1736</v>
      </c>
      <c r="B1776" t="str">
        <f>VLOOKUP(A1776,SOURCE!B:P,12,0)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
)</f>
        <v>#define ITM_SST                       1736</v>
      </c>
    </row>
    <row r="1777" spans="1:4">
      <c r="A1777">
        <f t="shared" si="28"/>
        <v>1737</v>
      </c>
      <c r="B1777" t="str">
        <f>VLOOKUP(A1777,SOURCE!B:P,12,0)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
)</f>
        <v>#define ITM_EXIT1                     1737</v>
      </c>
    </row>
    <row r="1778" spans="1:4">
      <c r="A1778">
        <f t="shared" si="28"/>
        <v>1738</v>
      </c>
      <c r="B1778" t="str">
        <f>VLOOKUP(A1778,SOURCE!B:P,12,0)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
)</f>
        <v>#define ITM_BACKSPACE                 1738</v>
      </c>
    </row>
    <row r="1779" spans="1:4">
      <c r="A1779">
        <f t="shared" si="28"/>
        <v>1739</v>
      </c>
      <c r="B1779" t="str">
        <f>VLOOKUP(A1779,SOURCE!B:P,12,0)</f>
        <v>ITM_ANGLE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
)</f>
        <v>#define ITM_ANGLE                     1739</v>
      </c>
    </row>
    <row r="1780" spans="1:4">
      <c r="A1780">
        <f t="shared" si="28"/>
        <v>1740</v>
      </c>
      <c r="B1780" t="str">
        <f>VLOOKUP(A1780,SOURCE!B:P,12,0)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
)</f>
        <v>#define ITM_AIM                       1740</v>
      </c>
    </row>
    <row r="1781" spans="1:4">
      <c r="A1781">
        <f t="shared" si="28"/>
        <v>1741</v>
      </c>
      <c r="B1781" t="str">
        <f>VLOOKUP(A1781,SOURCE!B:P,12,0)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
)</f>
        <v>#define ITM_dotD                      1741</v>
      </c>
    </row>
    <row r="1782" spans="1:4">
      <c r="A1782">
        <f t="shared" si="28"/>
        <v>1742</v>
      </c>
      <c r="B1782" t="str">
        <f>VLOOKUP(A1782,SOURCE!B:P,12,0)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
)</f>
        <v>#define ITM_SHOW                      1742</v>
      </c>
    </row>
    <row r="1783" spans="1:4">
      <c r="A1783">
        <f t="shared" si="28"/>
        <v>1743</v>
      </c>
      <c r="B1783" t="str">
        <f>VLOOKUP(A1783,SOURCE!B:P,12,0)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
)</f>
        <v>#define ITM_SYSTEM                    1743</v>
      </c>
    </row>
    <row r="1784" spans="1:4">
      <c r="A1784">
        <f t="shared" si="28"/>
        <v>1744</v>
      </c>
      <c r="B1784" t="str">
        <f>VLOOKUP(A1784,SOURCE!B:P,12,0)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
)</f>
        <v>#define ITM_DMStoD                    1744</v>
      </c>
    </row>
    <row r="1785" spans="1:4">
      <c r="A1785">
        <f t="shared" si="28"/>
        <v>1745</v>
      </c>
      <c r="B1785" t="str">
        <f>VLOOKUP(A1785,SOURCE!B:P,12,0)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
)</f>
        <v>#define ITM_VANGLE                    1745</v>
      </c>
    </row>
    <row r="1786" spans="1:4">
      <c r="A1786">
        <f t="shared" si="28"/>
        <v>1746</v>
      </c>
      <c r="B1786" t="str">
        <f>VLOOKUP(A1786,SOURCE!B:P,12,0)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
)</f>
        <v>#define ITM_XH                        1746</v>
      </c>
    </row>
    <row r="1787" spans="1:4">
      <c r="A1787">
        <f t="shared" si="28"/>
        <v>1747</v>
      </c>
      <c r="B1787" t="str">
        <f>VLOOKUP(A1787,SOURCE!B:P,12,0)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
)</f>
        <v>#define ITM_XRMS                      1747</v>
      </c>
    </row>
    <row r="1788" spans="1:4">
      <c r="A1788">
        <f t="shared" si="28"/>
        <v>1748</v>
      </c>
      <c r="B1788" t="str">
        <f>VLOOKUP(A1788,SOURCE!B:P,12,0)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
)</f>
        <v>#define ITM_ACOS                      1748</v>
      </c>
    </row>
    <row r="1789" spans="1:4">
      <c r="A1789">
        <f t="shared" si="28"/>
        <v>1749</v>
      </c>
      <c r="B1789" t="str">
        <f>VLOOKUP(A1789,SOURCE!B:P,12,0)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
)</f>
        <v>#define ITM_ASIN                      1749</v>
      </c>
    </row>
    <row r="1790" spans="1:4">
      <c r="A1790">
        <f t="shared" si="28"/>
        <v>1750</v>
      </c>
      <c r="B1790" t="str">
        <f>VLOOKUP(A1790,SOURCE!B:P,12,0)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
)</f>
        <v>#define ITM_ATAN                      1750</v>
      </c>
    </row>
    <row r="1791" spans="1:4">
      <c r="A1791">
        <f t="shared" si="28"/>
        <v>1751</v>
      </c>
      <c r="B1791" t="str">
        <f>VLOOKUP(A1791,SOURCE!B:P,12,0)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
)</f>
        <v>#define ITM_DET                       1751</v>
      </c>
    </row>
    <row r="1792" spans="1:4">
      <c r="A1792">
        <f t="shared" si="28"/>
        <v>1752</v>
      </c>
      <c r="B1792" t="str">
        <f>VLOOKUP(A1792,SOURCE!B:P,12,0)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
)</f>
        <v>#define ITM_INVRT                     1752</v>
      </c>
    </row>
    <row r="1793" spans="1:4">
      <c r="A1793">
        <f t="shared" si="28"/>
        <v>1753</v>
      </c>
      <c r="B1793" t="str">
        <f>VLOOKUP(A1793,SOURCE!B:P,12,0)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
)</f>
        <v>#define ITM_TRANS                     1753</v>
      </c>
    </row>
    <row r="1794" spans="1:4">
      <c r="A1794">
        <f t="shared" si="28"/>
        <v>1754</v>
      </c>
      <c r="B1794" t="str">
        <f>VLOOKUP(A1794,SOURCE!B:P,12,0)</f>
        <v>ITM_XIN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
)</f>
        <v>#define ITM_XIN                       1754</v>
      </c>
    </row>
    <row r="1795" spans="1:4">
      <c r="A1795">
        <f t="shared" si="28"/>
        <v>1755</v>
      </c>
      <c r="B1795" t="str">
        <f>VLOOKUP(A1795,SOURCE!B:P,12,0)</f>
        <v>ITM_XOUT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
)</f>
        <v>#define ITM_XOUT                      1755</v>
      </c>
    </row>
    <row r="1796" spans="1:4">
      <c r="A1796">
        <f t="shared" si="28"/>
        <v>1756</v>
      </c>
      <c r="B1796" t="str">
        <f>VLOOKUP(A1796,SOURCE!B:P,12,0)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
)</f>
        <v>#define ITM_PLOT_CENTRL               1756</v>
      </c>
    </row>
    <row r="1797" spans="1:4">
      <c r="A1797">
        <f t="shared" si="28"/>
        <v>1757</v>
      </c>
      <c r="B1797" t="str">
        <f>VLOOKUP(A1797,SOURCE!B:P,12,0)</f>
        <v>ITM_1757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
)</f>
        <v>#define ITM_1757                      1757</v>
      </c>
    </row>
    <row r="1798" spans="1:4">
      <c r="A1798">
        <f t="shared" si="28"/>
        <v>1758</v>
      </c>
      <c r="B1798" t="str">
        <f>VLOOKUP(A1798,SOURCE!B:P,12,0)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
)</f>
        <v>#define ITM_SMI                       1758</v>
      </c>
    </row>
    <row r="1799" spans="1:4">
      <c r="A1799">
        <f t="shared" ref="A1799:A1862" si="29">C1798</f>
        <v>1759</v>
      </c>
      <c r="B1799" t="str">
        <f>VLOOKUP(A1799,SOURCE!B:P,12,0)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
)</f>
        <v>#define ITM_PLOT_LR                   1759</v>
      </c>
    </row>
    <row r="1800" spans="1:4">
      <c r="A1800">
        <f t="shared" si="29"/>
        <v>1760</v>
      </c>
      <c r="B1800" t="str">
        <f>VLOOKUP(A1800,SOURCE!B:P,12,0)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
)</f>
        <v>#define ITM_PLOT_NXT                  1760</v>
      </c>
    </row>
    <row r="1801" spans="1:4">
      <c r="A1801">
        <f t="shared" si="29"/>
        <v>1761</v>
      </c>
      <c r="B1801" t="str">
        <f>VLOOKUP(A1801,SOURCE!B:P,12,0)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
)</f>
        <v>#define ITM_PLOT_REV                  1761</v>
      </c>
    </row>
    <row r="1802" spans="1:4">
      <c r="A1802">
        <f t="shared" si="29"/>
        <v>1762</v>
      </c>
      <c r="B1802" t="str">
        <f>VLOOKUP(A1802,SOURCE!B:P,12,0)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
)</f>
        <v>#define ITM_PLOTZOOM                  1762</v>
      </c>
    </row>
    <row r="1803" spans="1:4">
      <c r="A1803">
        <f t="shared" si="29"/>
        <v>1763</v>
      </c>
      <c r="B1803" t="str">
        <f>VLOOKUP(A1803,SOURCE!B:P,12,0)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
)</f>
        <v>#define ITM_Fphik                     1763</v>
      </c>
    </row>
    <row r="1804" spans="1:4">
      <c r="A1804">
        <f t="shared" si="29"/>
        <v>1764</v>
      </c>
      <c r="B1804" t="str">
        <f>VLOOKUP(A1804,SOURCE!B:P,12,0)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
)</f>
        <v>#define ITM_Ephik                     1764</v>
      </c>
    </row>
    <row r="1805" spans="1:4">
      <c r="A1805">
        <f t="shared" si="29"/>
        <v>1765</v>
      </c>
      <c r="B1805" t="str">
        <f>VLOOKUP(A1805,SOURCE!B:P,12,0)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
)</f>
        <v>#define ITM_ZETAphik                  1765</v>
      </c>
    </row>
    <row r="1806" spans="1:4">
      <c r="A1806">
        <f t="shared" si="29"/>
        <v>1766</v>
      </c>
      <c r="B1806" t="str">
        <f>VLOOKUP(A1806,SOURCE!B:P,12,0)</f>
        <v>ITM_1766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
)</f>
        <v>#define ITM_1766                      1766</v>
      </c>
    </row>
    <row r="1807" spans="1:4">
      <c r="A1807">
        <f t="shared" si="29"/>
        <v>1767</v>
      </c>
      <c r="B1807" t="str">
        <f>VLOOKUP(A1807,SOURCE!B:P,12,0)</f>
        <v>ITM_1767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
)</f>
        <v>#define ITM_1767                      1767</v>
      </c>
    </row>
    <row r="1808" spans="1:4">
      <c r="A1808">
        <f t="shared" si="29"/>
        <v>1768</v>
      </c>
      <c r="B1808" t="str">
        <f>VLOOKUP(A1808,SOURCE!B:P,12,0)</f>
        <v>ITM_1768</v>
      </c>
      <c r="C1808">
        <f>IF(
ISNUMBER(INDEX(SOURCE!B:B,MATCH(A1808,SOURCE!B:B,0)+1)),
  VALUE(INDEX(SOURCE!B:B,MATCH(A1808,SOURCE!B:B,0)+1)),
  "")</f>
        <v>1768.01</v>
      </c>
      <c r="D1808" s="8" t="str">
        <f>IF(A1808&lt;&gt;INT(A1808),B1808,
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
)</f>
        <v>#define ITM_1768                      1768</v>
      </c>
    </row>
    <row r="1809" spans="1:4">
      <c r="A1809">
        <f t="shared" si="29"/>
        <v>1768.01</v>
      </c>
      <c r="B1809" t="str">
        <f>VLOOKUP(A1809,SOURCE!B:P,12,0)</f>
        <v/>
      </c>
      <c r="C1809">
        <f>IF(
ISNUMBER(INDEX(SOURCE!B:B,MATCH(A1809,SOURCE!B:B,0)+1)),
  VALUE(INDEX(SOURCE!B:B,MATCH(A1809,SOURCE!B:B,0)+1)),
  "")</f>
        <v>1768.02</v>
      </c>
      <c r="D1809" s="8" t="str">
        <f>IF(A1809&lt;&gt;INT(A1809),B1809,
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
)</f>
        <v/>
      </c>
    </row>
    <row r="1810" spans="1:4">
      <c r="A1810">
        <f t="shared" si="29"/>
        <v>1768.02</v>
      </c>
      <c r="B1810" t="str">
        <f>VLOOKUP(A1810,SOURCE!B:P,12,0)</f>
        <v/>
      </c>
      <c r="C1810">
        <f>IF(
ISNUMBER(INDEX(SOURCE!B:B,MATCH(A1810,SOURCE!B:B,0)+1)),
  VALUE(INDEX(SOURCE!B:B,MATCH(A1810,SOURCE!B:B,0)+1)),
  "")</f>
        <v>1768.03</v>
      </c>
      <c r="D1810" s="8" t="str">
        <f>IF(A1810&lt;&gt;INT(A1810),B1810,
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
)</f>
        <v/>
      </c>
    </row>
    <row r="1811" spans="1:4">
      <c r="A1811">
        <f t="shared" si="29"/>
        <v>1768.03</v>
      </c>
      <c r="B1811" t="str">
        <f>VLOOKUP(A1811,SOURCE!B:P,12,0)</f>
        <v/>
      </c>
      <c r="C1811">
        <f>IF(
ISNUMBER(INDEX(SOURCE!B:B,MATCH(A1811,SOURCE!B:B,0)+1)),
  VALUE(INDEX(SOURCE!B:B,MATCH(A1811,SOURCE!B:B,0)+1)),
  "")</f>
        <v>1768.04</v>
      </c>
      <c r="D1811" s="8" t="str">
        <f>IF(A1811&lt;&gt;INT(A1811),B1811,
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
)</f>
        <v/>
      </c>
    </row>
    <row r="1812" spans="1:4">
      <c r="A1812">
        <f t="shared" si="29"/>
        <v>1768.04</v>
      </c>
      <c r="B1812" t="str">
        <f>VLOOKUP(A1812,SOURCE!B:P,12,0)</f>
        <v/>
      </c>
      <c r="C1812">
        <f>IF(
ISNUMBER(INDEX(SOURCE!B:B,MATCH(A1812,SOURCE!B:B,0)+1)),
  VALUE(INDEX(SOURCE!B:B,MATCH(A1812,SOURCE!B:B,0)+1)),
  "")</f>
        <v>1768.05</v>
      </c>
      <c r="D1812" s="8" t="str">
        <f>IF(A1812&lt;&gt;INT(A1812),B1812,
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
)</f>
        <v/>
      </c>
    </row>
    <row r="1813" spans="1:4">
      <c r="A1813">
        <f t="shared" si="29"/>
        <v>1768.05</v>
      </c>
      <c r="B1813" t="str">
        <f>VLOOKUP(A1813,SOURCE!B:P,12,0)</f>
        <v/>
      </c>
      <c r="C1813">
        <f>IF(
ISNUMBER(INDEX(SOURCE!B:B,MATCH(A1813,SOURCE!B:B,0)+1)),
  VALUE(INDEX(SOURCE!B:B,MATCH(A1813,SOURCE!B:B,0)+1)),
  "")</f>
        <v>1768.06</v>
      </c>
      <c r="D1813" s="8" t="str">
        <f>IF(A1813&lt;&gt;INT(A1813),B1813,
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
)</f>
        <v/>
      </c>
    </row>
    <row r="1814" spans="1:4">
      <c r="A1814">
        <f t="shared" si="29"/>
        <v>1768.06</v>
      </c>
      <c r="B1814" t="str">
        <f>VLOOKUP(A1814,SOURCE!B:P,12,0)</f>
        <v/>
      </c>
      <c r="C1814">
        <f>IF(
ISNUMBER(INDEX(SOURCE!B:B,MATCH(A1814,SOURCE!B:B,0)+1)),
  VALUE(INDEX(SOURCE!B:B,MATCH(A1814,SOURCE!B:B,0)+1)),
  "")</f>
        <v>1768.07</v>
      </c>
      <c r="D1814" s="8" t="str">
        <f>IF(A1814&lt;&gt;INT(A1814),B1814,
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
)</f>
        <v/>
      </c>
    </row>
    <row r="1815" spans="1:4">
      <c r="A1815">
        <f t="shared" si="29"/>
        <v>1768.07</v>
      </c>
      <c r="B1815" t="str">
        <f>VLOOKUP(A1815,SOURCE!B:P,12,0)</f>
        <v/>
      </c>
      <c r="C1815">
        <f>IF(
ISNUMBER(INDEX(SOURCE!B:B,MATCH(A1815,SOURCE!B:B,0)+1)),
  VALUE(INDEX(SOURCE!B:B,MATCH(A1815,SOURCE!B:B,0)+1)),
  "")</f>
        <v>1768.08</v>
      </c>
      <c r="D1815" s="8" t="str">
        <f>IF(A1815&lt;&gt;INT(A1815),B1815,
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
)</f>
        <v/>
      </c>
    </row>
    <row r="1816" spans="1:4">
      <c r="A1816">
        <f t="shared" si="29"/>
        <v>1768.08</v>
      </c>
      <c r="B1816" t="str">
        <f>VLOOKUP(A1816,SOURCE!B:P,12,0)</f>
        <v/>
      </c>
      <c r="C1816">
        <f>IF(
ISNUMBER(INDEX(SOURCE!B:B,MATCH(A1816,SOURCE!B:B,0)+1)),
  VALUE(INDEX(SOURCE!B:B,MATCH(A1816,SOURCE!B:B,0)+1)),
  "")</f>
        <v>1768.09</v>
      </c>
      <c r="D1816" s="8" t="str">
        <f>IF(A1816&lt;&gt;INT(A1816),B1816,
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
)</f>
        <v/>
      </c>
    </row>
    <row r="1817" spans="1:4">
      <c r="A1817">
        <f t="shared" si="29"/>
        <v>1768.09</v>
      </c>
      <c r="B1817" t="str">
        <f>VLOOKUP(A1817,SOURCE!B:P,12,0)</f>
        <v>//Jaymos C43 extensions</v>
      </c>
      <c r="C1817">
        <f>IF(
ISNUMBER(INDEX(SOURCE!B:B,MATCH(A1817,SOURCE!B:B,0)+1)),
  VALUE(INDEX(SOURCE!B:B,MATCH(A1817,SOURCE!B:B,0)+1)),
  "")</f>
        <v>1769</v>
      </c>
      <c r="D1817" s="8" t="str">
        <f>IF(A1817&lt;&gt;INT(A1817),B1817,
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
)</f>
        <v>//Jaymos C43 extensions</v>
      </c>
    </row>
    <row r="1818" spans="1:4">
      <c r="A1818">
        <f t="shared" si="29"/>
        <v>1769</v>
      </c>
      <c r="B1818" t="str">
        <f>VLOOKUP(A1818,SOURCE!B:P,12,0)</f>
        <v>ITM_FG_LINE</v>
      </c>
      <c r="C1818">
        <f>IF(
ISNUMBER(INDEX(SOURCE!B:B,MATCH(A1818,SOURCE!B:B,0)+1)),
  VALUE(INDEX(SOURCE!B:B,MATCH(A1818,SOURCE!B:B,0)+1)),
  "")</f>
        <v>1770</v>
      </c>
      <c r="D1818" s="8" t="str">
        <f>IF(A1818&lt;&gt;INT(A1818),B1818,
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
)</f>
        <v>#define ITM_FG_LINE                   1769</v>
      </c>
    </row>
    <row r="1819" spans="1:4">
      <c r="A1819">
        <f t="shared" si="29"/>
        <v>1770</v>
      </c>
      <c r="B1819" t="str">
        <f>VLOOKUP(A1819,SOURCE!B:P,12,0)</f>
        <v>ITM_NO_BASE_SCREEN</v>
      </c>
      <c r="C1819">
        <f>IF(
ISNUMBER(INDEX(SOURCE!B:B,MATCH(A1819,SOURCE!B:B,0)+1)),
  VALUE(INDEX(SOURCE!B:B,MATCH(A1819,SOURCE!B:B,0)+1)),
  "")</f>
        <v>1771</v>
      </c>
      <c r="D1819" s="8" t="str">
        <f>IF(A1819&lt;&gt;INT(A1819),B1819,
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
)</f>
        <v>#define ITM_NO_BASE_SCREEN            1770</v>
      </c>
    </row>
    <row r="1820" spans="1:4">
      <c r="A1820">
        <f t="shared" si="29"/>
        <v>1771</v>
      </c>
      <c r="B1820" t="str">
        <f>VLOOKUP(A1820,SOURCE!B:P,12,0)</f>
        <v>ITM_G_DOUBLETAP</v>
      </c>
      <c r="C1820">
        <f>IF(
ISNUMBER(INDEX(SOURCE!B:B,MATCH(A1820,SOURCE!B:B,0)+1)),
  VALUE(INDEX(SOURCE!B:B,MATCH(A1820,SOURCE!B:B,0)+1)),
  "")</f>
        <v>1772</v>
      </c>
      <c r="D1820" s="8" t="str">
        <f>IF(A1820&lt;&gt;INT(A1820),B1820,
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
)</f>
        <v>#define ITM_G_DOUBLETAP               1771</v>
      </c>
    </row>
    <row r="1821" spans="1:4">
      <c r="A1821">
        <f t="shared" si="29"/>
        <v>1772</v>
      </c>
      <c r="B1821" t="str">
        <f>VLOOKUP(A1821,SOURCE!B:P,12,0)</f>
        <v>ITM_PLOT_LRALL</v>
      </c>
      <c r="C1821">
        <f>IF(
ISNUMBER(INDEX(SOURCE!B:B,MATCH(A1821,SOURCE!B:B,0)+1)),
  VALUE(INDEX(SOURCE!B:B,MATCH(A1821,SOURCE!B:B,0)+1)),
  "")</f>
        <v>1773</v>
      </c>
      <c r="D1821" s="8" t="str">
        <f>IF(A1821&lt;&gt;INT(A1821),B1821,
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
)</f>
        <v>#define ITM_PLOT_LRALL                1772</v>
      </c>
    </row>
    <row r="1822" spans="1:4">
      <c r="A1822">
        <f t="shared" si="29"/>
        <v>1773</v>
      </c>
      <c r="B1822" t="str">
        <f>VLOOKUP(A1822,SOURCE!B:P,12,0)</f>
        <v>ITM_P_ALLREGS</v>
      </c>
      <c r="C1822">
        <f>IF(
ISNUMBER(INDEX(SOURCE!B:B,MATCH(A1822,SOURCE!B:B,0)+1)),
  VALUE(INDEX(SOURCE!B:B,MATCH(A1822,SOURCE!B:B,0)+1)),
  "")</f>
        <v>1774</v>
      </c>
      <c r="D1822" s="8" t="str">
        <f>IF(A1822&lt;&gt;INT(A1822),B1822,
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
)</f>
        <v>#define ITM_P_ALLREGS                 1773</v>
      </c>
    </row>
    <row r="1823" spans="1:4">
      <c r="A1823">
        <f t="shared" si="29"/>
        <v>1774</v>
      </c>
      <c r="B1823" t="str">
        <f>VLOOKUP(A1823,SOURCE!B:P,12,0)</f>
        <v>ITM_SI_f</v>
      </c>
      <c r="C1823">
        <f>IF(
ISNUMBER(INDEX(SOURCE!B:B,MATCH(A1823,SOURCE!B:B,0)+1)),
  VALUE(INDEX(SOURCE!B:B,MATCH(A1823,SOURCE!B:B,0)+1)),
  "")</f>
        <v>1775</v>
      </c>
      <c r="D1823" s="8" t="str">
        <f>IF(A1823&lt;&gt;INT(A1823),B1823,
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
)</f>
        <v>#define ITM_SI_f                      1774</v>
      </c>
    </row>
    <row r="1824" spans="1:4">
      <c r="A1824">
        <f t="shared" si="29"/>
        <v>1775</v>
      </c>
      <c r="B1824" t="str">
        <f>VLOOKUP(A1824,SOURCE!B:P,12,0)</f>
        <v>ITM_SI_p</v>
      </c>
      <c r="C1824">
        <f>IF(
ISNUMBER(INDEX(SOURCE!B:B,MATCH(A1824,SOURCE!B:B,0)+1)),
  VALUE(INDEX(SOURCE!B:B,MATCH(A1824,SOURCE!B:B,0)+1)),
  "")</f>
        <v>1776</v>
      </c>
      <c r="D1824" s="8" t="str">
        <f>IF(A1824&lt;&gt;INT(A1824),B1824,
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
)</f>
        <v>#define ITM_SI_p                      1775</v>
      </c>
    </row>
    <row r="1825" spans="1:4">
      <c r="A1825">
        <f t="shared" si="29"/>
        <v>1776</v>
      </c>
      <c r="B1825" t="str">
        <f>VLOOKUP(A1825,SOURCE!B:P,12,0)</f>
        <v>ITM_SI_n</v>
      </c>
      <c r="C1825">
        <f>IF(
ISNUMBER(INDEX(SOURCE!B:B,MATCH(A1825,SOURCE!B:B,0)+1)),
  VALUE(INDEX(SOURCE!B:B,MATCH(A1825,SOURCE!B:B,0)+1)),
  "")</f>
        <v>1777</v>
      </c>
      <c r="D1825" s="8" t="str">
        <f>IF(A1825&lt;&gt;INT(A1825),B1825,
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
)</f>
        <v>#define ITM_SI_n                      1776</v>
      </c>
    </row>
    <row r="1826" spans="1:4">
      <c r="A1826">
        <f t="shared" si="29"/>
        <v>1777</v>
      </c>
      <c r="B1826" t="str">
        <f>VLOOKUP(A1826,SOURCE!B:P,12,0)</f>
        <v>ITM_SI_u</v>
      </c>
      <c r="C1826">
        <f>IF(
ISNUMBER(INDEX(SOURCE!B:B,MATCH(A1826,SOURCE!B:B,0)+1)),
  VALUE(INDEX(SOURCE!B:B,MATCH(A1826,SOURCE!B:B,0)+1)),
  "")</f>
        <v>1778</v>
      </c>
      <c r="D1826" s="8" t="str">
        <f>IF(A1826&lt;&gt;INT(A1826),B1826,
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
)</f>
        <v>#define ITM_SI_u                      1777</v>
      </c>
    </row>
    <row r="1827" spans="1:4">
      <c r="A1827">
        <f t="shared" si="29"/>
        <v>1778</v>
      </c>
      <c r="B1827" t="str">
        <f>VLOOKUP(A1827,SOURCE!B:P,12,0)</f>
        <v>ITM_SI_m</v>
      </c>
      <c r="C1827">
        <f>IF(
ISNUMBER(INDEX(SOURCE!B:B,MATCH(A1827,SOURCE!B:B,0)+1)),
  VALUE(INDEX(SOURCE!B:B,MATCH(A1827,SOURCE!B:B,0)+1)),
  "")</f>
        <v>1779</v>
      </c>
      <c r="D1827" s="8" t="str">
        <f>IF(A1827&lt;&gt;INT(A1827),B1827,
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
)</f>
        <v>#define ITM_SI_m                      1778</v>
      </c>
    </row>
    <row r="1828" spans="1:4">
      <c r="A1828">
        <f t="shared" si="29"/>
        <v>1779</v>
      </c>
      <c r="B1828" t="str">
        <f>VLOOKUP(A1828,SOURCE!B:P,12,0)</f>
        <v>ITM_SI_k</v>
      </c>
      <c r="C1828">
        <f>IF(
ISNUMBER(INDEX(SOURCE!B:B,MATCH(A1828,SOURCE!B:B,0)+1)),
  VALUE(INDEX(SOURCE!B:B,MATCH(A1828,SOURCE!B:B,0)+1)),
  "")</f>
        <v>1780</v>
      </c>
      <c r="D1828" s="8" t="str">
        <f>IF(A1828&lt;&gt;INT(A1828),B1828,
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
)</f>
        <v>#define ITM_SI_k                      1779</v>
      </c>
    </row>
    <row r="1829" spans="1:4">
      <c r="A1829">
        <f t="shared" si="29"/>
        <v>1780</v>
      </c>
      <c r="B1829" t="str">
        <f>VLOOKUP(A1829,SOURCE!B:P,12,0)</f>
        <v>ITM_SI_M</v>
      </c>
      <c r="C1829">
        <f>IF(
ISNUMBER(INDEX(SOURCE!B:B,MATCH(A1829,SOURCE!B:B,0)+1)),
  VALUE(INDEX(SOURCE!B:B,MATCH(A1829,SOURCE!B:B,0)+1)),
  "")</f>
        <v>1781</v>
      </c>
      <c r="D1829" s="8" t="str">
        <f>IF(A1829&lt;&gt;INT(A1829),B1829,
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
)</f>
        <v>#define ITM_SI_M                      1780</v>
      </c>
    </row>
    <row r="1830" spans="1:4">
      <c r="A1830">
        <f t="shared" si="29"/>
        <v>1781</v>
      </c>
      <c r="B1830" t="str">
        <f>VLOOKUP(A1830,SOURCE!B:P,12,0)</f>
        <v>ITM_SI_G</v>
      </c>
      <c r="C1830">
        <f>IF(
ISNUMBER(INDEX(SOURCE!B:B,MATCH(A1830,SOURCE!B:B,0)+1)),
  VALUE(INDEX(SOURCE!B:B,MATCH(A1830,SOURCE!B:B,0)+1)),
  "")</f>
        <v>1782</v>
      </c>
      <c r="D1830" s="8" t="str">
        <f>IF(A1830&lt;&gt;INT(A1830),B1830,
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
)</f>
        <v>#define ITM_SI_G                      1781</v>
      </c>
    </row>
    <row r="1831" spans="1:4">
      <c r="A1831">
        <f t="shared" si="29"/>
        <v>1782</v>
      </c>
      <c r="B1831" t="str">
        <f>VLOOKUP(A1831,SOURCE!B:P,12,0)</f>
        <v>ITM_SI_T</v>
      </c>
      <c r="C1831">
        <f>IF(
ISNUMBER(INDEX(SOURCE!B:B,MATCH(A1831,SOURCE!B:B,0)+1)),
  VALUE(INDEX(SOURCE!B:B,MATCH(A1831,SOURCE!B:B,0)+1)),
  "")</f>
        <v>1783</v>
      </c>
      <c r="D1831" s="8" t="str">
        <f>IF(A1831&lt;&gt;INT(A1831),B1831,
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
)</f>
        <v>#define ITM_SI_T                      1782</v>
      </c>
    </row>
    <row r="1832" spans="1:4">
      <c r="A1832">
        <f t="shared" si="29"/>
        <v>1783</v>
      </c>
      <c r="B1832" t="str">
        <f>VLOOKUP(A1832,SOURCE!B:P,12,0)</f>
        <v>ITM_QOPPA</v>
      </c>
      <c r="C1832">
        <f>IF(
ISNUMBER(INDEX(SOURCE!B:B,MATCH(A1832,SOURCE!B:B,0)+1)),
  VALUE(INDEX(SOURCE!B:B,MATCH(A1832,SOURCE!B:B,0)+1)),
  "")</f>
        <v>1784</v>
      </c>
      <c r="D1832" s="8" t="str">
        <f>IF(A1832&lt;&gt;INT(A1832),B1832,
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
)</f>
        <v>#define ITM_QOPPA                     1783</v>
      </c>
    </row>
    <row r="1833" spans="1:4">
      <c r="A1833">
        <f t="shared" si="29"/>
        <v>1784</v>
      </c>
      <c r="B1833" t="str">
        <f>VLOOKUP(A1833,SOURCE!B:P,12,0)</f>
        <v>ITM_DIGAMMA</v>
      </c>
      <c r="C1833">
        <f>IF(
ISNUMBER(INDEX(SOURCE!B:B,MATCH(A1833,SOURCE!B:B,0)+1)),
  VALUE(INDEX(SOURCE!B:B,MATCH(A1833,SOURCE!B:B,0)+1)),
  "")</f>
        <v>1785</v>
      </c>
      <c r="D1833" s="8" t="str">
        <f>IF(A1833&lt;&gt;INT(A1833),B1833,
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
)</f>
        <v>#define ITM_DIGAMMA                   1784</v>
      </c>
    </row>
    <row r="1834" spans="1:4">
      <c r="A1834">
        <f t="shared" si="29"/>
        <v>1785</v>
      </c>
      <c r="B1834" t="str">
        <f>VLOOKUP(A1834,SOURCE!B:P,12,0)</f>
        <v>ITM_SAMPI</v>
      </c>
      <c r="C1834">
        <f>IF(
ISNUMBER(INDEX(SOURCE!B:B,MATCH(A1834,SOURCE!B:B,0)+1)),
  VALUE(INDEX(SOURCE!B:B,MATCH(A1834,SOURCE!B:B,0)+1)),
  "")</f>
        <v>1786</v>
      </c>
      <c r="D1834" s="8" t="str">
        <f>IF(A1834&lt;&gt;INT(A1834),B1834,
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
)</f>
        <v>#define ITM_SAMPI                     1785</v>
      </c>
    </row>
    <row r="1835" spans="1:4">
      <c r="A1835">
        <f t="shared" si="29"/>
        <v>1786</v>
      </c>
      <c r="B1835" t="str">
        <f>VLOOKUP(A1835,SOURCE!B:P,12,0)</f>
        <v>ITM_EE_D2Y</v>
      </c>
      <c r="C1835">
        <f>IF(
ISNUMBER(INDEX(SOURCE!B:B,MATCH(A1835,SOURCE!B:B,0)+1)),
  VALUE(INDEX(SOURCE!B:B,MATCH(A1835,SOURCE!B:B,0)+1)),
  "")</f>
        <v>1787</v>
      </c>
      <c r="D1835" s="8" t="str">
        <f>IF(A1835&lt;&gt;INT(A1835),B1835,
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
)</f>
        <v>#define ITM_EE_D2Y                    1786</v>
      </c>
    </row>
    <row r="1836" spans="1:4">
      <c r="A1836">
        <f t="shared" si="29"/>
        <v>1787</v>
      </c>
      <c r="B1836" t="str">
        <f>VLOOKUP(A1836,SOURCE!B:P,12,0)</f>
        <v>ITM_EE_Y2D</v>
      </c>
      <c r="C1836">
        <f>IF(
ISNUMBER(INDEX(SOURCE!B:B,MATCH(A1836,SOURCE!B:B,0)+1)),
  VALUE(INDEX(SOURCE!B:B,MATCH(A1836,SOURCE!B:B,0)+1)),
  "")</f>
        <v>1788</v>
      </c>
      <c r="D1836" s="8" t="str">
        <f>IF(A1836&lt;&gt;INT(A1836),B1836,
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
)</f>
        <v>#define ITM_EE_Y2D                    1787</v>
      </c>
    </row>
    <row r="1837" spans="1:4">
      <c r="A1837">
        <f t="shared" si="29"/>
        <v>1788</v>
      </c>
      <c r="B1837" t="str">
        <f>VLOOKUP(A1837,SOURCE!B:P,12,0)</f>
        <v>ITM_EE_A2S</v>
      </c>
      <c r="C1837">
        <f>IF(
ISNUMBER(INDEX(SOURCE!B:B,MATCH(A1837,SOURCE!B:B,0)+1)),
  VALUE(INDEX(SOURCE!B:B,MATCH(A1837,SOURCE!B:B,0)+1)),
  "")</f>
        <v>1789</v>
      </c>
      <c r="D1837" s="8" t="str">
        <f>IF(A1837&lt;&gt;INT(A1837),B1837,
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
)</f>
        <v>#define ITM_EE_A2S                    1788</v>
      </c>
    </row>
    <row r="1838" spans="1:4">
      <c r="A1838">
        <f t="shared" si="29"/>
        <v>1789</v>
      </c>
      <c r="B1838" t="str">
        <f>VLOOKUP(A1838,SOURCE!B:P,12,0)</f>
        <v>ITM_EE_S2A</v>
      </c>
      <c r="C1838">
        <f>IF(
ISNUMBER(INDEX(SOURCE!B:B,MATCH(A1838,SOURCE!B:B,0)+1)),
  VALUE(INDEX(SOURCE!B:B,MATCH(A1838,SOURCE!B:B,0)+1)),
  "")</f>
        <v>1790</v>
      </c>
      <c r="D1838" s="8" t="str">
        <f>IF(A1838&lt;&gt;INT(A1838),B1838,
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
)</f>
        <v>#define ITM_EE_S2A                    1789</v>
      </c>
    </row>
    <row r="1839" spans="1:4">
      <c r="A1839">
        <f t="shared" si="29"/>
        <v>1790</v>
      </c>
      <c r="B1839" t="str">
        <f>VLOOKUP(A1839,SOURCE!B:P,12,0)</f>
        <v>ITM_EE_EXP_TH</v>
      </c>
      <c r="C1839">
        <f>IF(
ISNUMBER(INDEX(SOURCE!B:B,MATCH(A1839,SOURCE!B:B,0)+1)),
  VALUE(INDEX(SOURCE!B:B,MATCH(A1839,SOURCE!B:B,0)+1)),
  "")</f>
        <v>1791</v>
      </c>
      <c r="D1839" s="8" t="str">
        <f>IF(A1839&lt;&gt;INT(A1839),B1839,
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
)</f>
        <v>#define ITM_EE_EXP_TH                 1790</v>
      </c>
    </row>
    <row r="1840" spans="1:4">
      <c r="A1840">
        <f t="shared" si="29"/>
        <v>1791</v>
      </c>
      <c r="B1840" t="str">
        <f>VLOOKUP(A1840,SOURCE!B:P,12,0)</f>
        <v>ITM_EE_STO_Z</v>
      </c>
      <c r="C1840">
        <f>IF(
ISNUMBER(INDEX(SOURCE!B:B,MATCH(A1840,SOURCE!B:B,0)+1)),
  VALUE(INDEX(SOURCE!B:B,MATCH(A1840,SOURCE!B:B,0)+1)),
  "")</f>
        <v>1792</v>
      </c>
      <c r="D1840" s="8" t="str">
        <f>IF(A1840&lt;&gt;INT(A1840),B1840,
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
)</f>
        <v>#define ITM_EE_STO_Z                  1791</v>
      </c>
    </row>
    <row r="1841" spans="1:4">
      <c r="A1841">
        <f t="shared" si="29"/>
        <v>1792</v>
      </c>
      <c r="B1841" t="str">
        <f>VLOOKUP(A1841,SOURCE!B:P,12,0)</f>
        <v>ITM_EE_RCL_Z</v>
      </c>
      <c r="C1841">
        <f>IF(
ISNUMBER(INDEX(SOURCE!B:B,MATCH(A1841,SOURCE!B:B,0)+1)),
  VALUE(INDEX(SOURCE!B:B,MATCH(A1841,SOURCE!B:B,0)+1)),
  "")</f>
        <v>1793</v>
      </c>
      <c r="D1841" s="8" t="str">
        <f>IF(A1841&lt;&gt;INT(A1841),B1841,
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
)</f>
        <v>#define ITM_EE_RCL_Z                  1792</v>
      </c>
    </row>
    <row r="1842" spans="1:4">
      <c r="A1842">
        <f t="shared" si="29"/>
        <v>1793</v>
      </c>
      <c r="B1842" t="str">
        <f>VLOOKUP(A1842,SOURCE!B:P,12,0)</f>
        <v>ITM_EE_STO_V</v>
      </c>
      <c r="C1842">
        <f>IF(
ISNUMBER(INDEX(SOURCE!B:B,MATCH(A1842,SOURCE!B:B,0)+1)),
  VALUE(INDEX(SOURCE!B:B,MATCH(A1842,SOURCE!B:B,0)+1)),
  "")</f>
        <v>1794</v>
      </c>
      <c r="D1842" s="8" t="str">
        <f>IF(A1842&lt;&gt;INT(A1842),B1842,
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
)</f>
        <v>#define ITM_EE_STO_V                  1793</v>
      </c>
    </row>
    <row r="1843" spans="1:4">
      <c r="A1843">
        <f t="shared" si="29"/>
        <v>1794</v>
      </c>
      <c r="B1843" t="str">
        <f>VLOOKUP(A1843,SOURCE!B:P,12,0)</f>
        <v>ITM_EE_RCL_V</v>
      </c>
      <c r="C1843">
        <f>IF(
ISNUMBER(INDEX(SOURCE!B:B,MATCH(A1843,SOURCE!B:B,0)+1)),
  VALUE(INDEX(SOURCE!B:B,MATCH(A1843,SOURCE!B:B,0)+1)),
  "")</f>
        <v>1795</v>
      </c>
      <c r="D1843" s="8" t="str">
        <f>IF(A1843&lt;&gt;INT(A1843),B1843,
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
)</f>
        <v>#define ITM_EE_RCL_V                  1794</v>
      </c>
    </row>
    <row r="1844" spans="1:4">
      <c r="A1844">
        <f t="shared" si="29"/>
        <v>1795</v>
      </c>
      <c r="B1844" t="str">
        <f>VLOOKUP(A1844,SOURCE!B:P,12,0)</f>
        <v>ITM_EE_STO_I</v>
      </c>
      <c r="C1844">
        <f>IF(
ISNUMBER(INDEX(SOURCE!B:B,MATCH(A1844,SOURCE!B:B,0)+1)),
  VALUE(INDEX(SOURCE!B:B,MATCH(A1844,SOURCE!B:B,0)+1)),
  "")</f>
        <v>1796</v>
      </c>
      <c r="D1844" s="8" t="str">
        <f>IF(A1844&lt;&gt;INT(A1844),B1844,
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
)</f>
        <v>#define ITM_EE_STO_I                  1795</v>
      </c>
    </row>
    <row r="1845" spans="1:4">
      <c r="A1845">
        <f t="shared" si="29"/>
        <v>1796</v>
      </c>
      <c r="B1845" t="str">
        <f>VLOOKUP(A1845,SOURCE!B:P,12,0)</f>
        <v>ITM_EE_RCL_I</v>
      </c>
      <c r="C1845">
        <f>IF(
ISNUMBER(INDEX(SOURCE!B:B,MATCH(A1845,SOURCE!B:B,0)+1)),
  VALUE(INDEX(SOURCE!B:B,MATCH(A1845,SOURCE!B:B,0)+1)),
  "")</f>
        <v>1797</v>
      </c>
      <c r="D1845" s="8" t="str">
        <f>IF(A1845&lt;&gt;INT(A1845),B1845,
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
)</f>
        <v>#define ITM_EE_RCL_I                  1796</v>
      </c>
    </row>
    <row r="1846" spans="1:4">
      <c r="A1846">
        <f t="shared" si="29"/>
        <v>1797</v>
      </c>
      <c r="B1846" t="str">
        <f>VLOOKUP(A1846,SOURCE!B:P,12,0)</f>
        <v>ITM_EE_STO_V_I</v>
      </c>
      <c r="C1846">
        <f>IF(
ISNUMBER(INDEX(SOURCE!B:B,MATCH(A1846,SOURCE!B:B,0)+1)),
  VALUE(INDEX(SOURCE!B:B,MATCH(A1846,SOURCE!B:B,0)+1)),
  "")</f>
        <v>1798</v>
      </c>
      <c r="D1846" s="8" t="str">
        <f>IF(A1846&lt;&gt;INT(A1846),B1846,
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
)</f>
        <v>#define ITM_EE_STO_V_I                1797</v>
      </c>
    </row>
    <row r="1847" spans="1:4">
      <c r="A1847">
        <f t="shared" si="29"/>
        <v>1798</v>
      </c>
      <c r="B1847" t="str">
        <f>VLOOKUP(A1847,SOURCE!B:P,12,0)</f>
        <v>ITM_EE_STO_IR</v>
      </c>
      <c r="C1847">
        <f>IF(
ISNUMBER(INDEX(SOURCE!B:B,MATCH(A1847,SOURCE!B:B,0)+1)),
  VALUE(INDEX(SOURCE!B:B,MATCH(A1847,SOURCE!B:B,0)+1)),
  "")</f>
        <v>1799</v>
      </c>
      <c r="D1847" s="8" t="str">
        <f>IF(A1847&lt;&gt;INT(A1847),B1847,
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
)</f>
        <v>#define ITM_EE_STO_IR                 1798</v>
      </c>
    </row>
    <row r="1848" spans="1:4">
      <c r="A1848">
        <f t="shared" si="29"/>
        <v>1799</v>
      </c>
      <c r="B1848" t="str">
        <f>VLOOKUP(A1848,SOURCE!B:P,12,0)</f>
        <v>ITM_EE_STO_V_Z</v>
      </c>
      <c r="C1848">
        <f>IF(
ISNUMBER(INDEX(SOURCE!B:B,MATCH(A1848,SOURCE!B:B,0)+1)),
  VALUE(INDEX(SOURCE!B:B,MATCH(A1848,SOURCE!B:B,0)+1)),
  "")</f>
        <v>1800</v>
      </c>
      <c r="D1848" s="8" t="str">
        <f>IF(A1848&lt;&gt;INT(A1848),B1848,
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
)</f>
        <v>#define ITM_EE_STO_V_Z                1799</v>
      </c>
    </row>
    <row r="1849" spans="1:4">
      <c r="A1849">
        <f t="shared" si="29"/>
        <v>1800</v>
      </c>
      <c r="B1849" t="str">
        <f>VLOOKUP(A1849,SOURCE!B:P,12,0)</f>
        <v>ITM_EE_X2BAL</v>
      </c>
      <c r="C1849">
        <f>IF(
ISNUMBER(INDEX(SOURCE!B:B,MATCH(A1849,SOURCE!B:B,0)+1)),
  VALUE(INDEX(SOURCE!B:B,MATCH(A1849,SOURCE!B:B,0)+1)),
  "")</f>
        <v>1801</v>
      </c>
      <c r="D1849" s="8" t="str">
        <f>IF(A1849&lt;&gt;INT(A1849),B1849,
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
)</f>
        <v>#define ITM_EE_X2BAL                  1800</v>
      </c>
    </row>
    <row r="1850" spans="1:4">
      <c r="A1850">
        <f t="shared" si="29"/>
        <v>1801</v>
      </c>
      <c r="B1850" t="str">
        <f>VLOOKUP(A1850,SOURCE!B:P,12,0)</f>
        <v>ITM_MATX_A</v>
      </c>
      <c r="C1850">
        <f>IF(
ISNUMBER(INDEX(SOURCE!B:B,MATCH(A1850,SOURCE!B:B,0)+1)),
  VALUE(INDEX(SOURCE!B:B,MATCH(A1850,SOURCE!B:B,0)+1)),
  "")</f>
        <v>1802</v>
      </c>
      <c r="D1850" s="8" t="str">
        <f>IF(A1850&lt;&gt;INT(A1850),B1850,
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
)</f>
        <v>#define ITM_MATX_A                    1801</v>
      </c>
    </row>
    <row r="1851" spans="1:4">
      <c r="A1851">
        <f t="shared" si="29"/>
        <v>1802</v>
      </c>
      <c r="B1851" t="str">
        <f>VLOOKUP(A1851,SOURCE!B:P,12,0)</f>
        <v>ITM_op_a</v>
      </c>
      <c r="C1851">
        <f>IF(
ISNUMBER(INDEX(SOURCE!B:B,MATCH(A1851,SOURCE!B:B,0)+1)),
  VALUE(INDEX(SOURCE!B:B,MATCH(A1851,SOURCE!B:B,0)+1)),
  "")</f>
        <v>1803</v>
      </c>
      <c r="D1851" s="8" t="str">
        <f>IF(A1851&lt;&gt;INT(A1851),B1851,
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
)</f>
        <v>#define ITM_op_a                      1802</v>
      </c>
    </row>
    <row r="1852" spans="1:4">
      <c r="A1852">
        <f t="shared" si="29"/>
        <v>1803</v>
      </c>
      <c r="B1852" t="str">
        <f>VLOOKUP(A1852,SOURCE!B:P,12,0)</f>
        <v>ITM_op_a2</v>
      </c>
      <c r="C1852">
        <f>IF(
ISNUMBER(INDEX(SOURCE!B:B,MATCH(A1852,SOURCE!B:B,0)+1)),
  VALUE(INDEX(SOURCE!B:B,MATCH(A1852,SOURCE!B:B,0)+1)),
  "")</f>
        <v>1804</v>
      </c>
      <c r="D1852" s="8" t="str">
        <f>IF(A1852&lt;&gt;INT(A1852),B1852,
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
)</f>
        <v>#define ITM_op_a2                     1803</v>
      </c>
    </row>
    <row r="1853" spans="1:4">
      <c r="A1853">
        <f t="shared" si="29"/>
        <v>1804</v>
      </c>
      <c r="B1853" t="str">
        <f>VLOOKUP(A1853,SOURCE!B:P,12,0)</f>
        <v>ITM_op_j</v>
      </c>
      <c r="C1853">
        <f>IF(
ISNUMBER(INDEX(SOURCE!B:B,MATCH(A1853,SOURCE!B:B,0)+1)),
  VALUE(INDEX(SOURCE!B:B,MATCH(A1853,SOURCE!B:B,0)+1)),
  "")</f>
        <v>1805</v>
      </c>
      <c r="D1853" s="8" t="str">
        <f>IF(A1853&lt;&gt;INT(A1853),B1853,
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
)</f>
        <v>#define ITM_op_j                      1804</v>
      </c>
    </row>
    <row r="1854" spans="1:4">
      <c r="A1854">
        <f t="shared" si="29"/>
        <v>1805</v>
      </c>
      <c r="B1854" t="str">
        <f>VLOOKUP(A1854,SOURCE!B:P,12,0)</f>
        <v>ITM_2BIN</v>
      </c>
      <c r="C1854">
        <f>IF(
ISNUMBER(INDEX(SOURCE!B:B,MATCH(A1854,SOURCE!B:B,0)+1)),
  VALUE(INDEX(SOURCE!B:B,MATCH(A1854,SOURCE!B:B,0)+1)),
  "")</f>
        <v>1806</v>
      </c>
      <c r="D1854" s="8" t="str">
        <f>IF(A1854&lt;&gt;INT(A1854),B1854,
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
)</f>
        <v>#define ITM_2BIN                      1805</v>
      </c>
    </row>
    <row r="1855" spans="1:4">
      <c r="A1855">
        <f t="shared" si="29"/>
        <v>1806</v>
      </c>
      <c r="B1855" t="str">
        <f>VLOOKUP(A1855,SOURCE!B:P,12,0)</f>
        <v>ITM_2OCT</v>
      </c>
      <c r="C1855">
        <f>IF(
ISNUMBER(INDEX(SOURCE!B:B,MATCH(A1855,SOURCE!B:B,0)+1)),
  VALUE(INDEX(SOURCE!B:B,MATCH(A1855,SOURCE!B:B,0)+1)),
  "")</f>
        <v>1807</v>
      </c>
      <c r="D1855" s="8" t="str">
        <f>IF(A1855&lt;&gt;INT(A1855),B1855,
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
)</f>
        <v>#define ITM_2OCT                      1806</v>
      </c>
    </row>
    <row r="1856" spans="1:4">
      <c r="A1856">
        <f t="shared" si="29"/>
        <v>1807</v>
      </c>
      <c r="B1856" t="str">
        <f>VLOOKUP(A1856,SOURCE!B:P,12,0)</f>
        <v>ITM_2DEC</v>
      </c>
      <c r="C1856">
        <f>IF(
ISNUMBER(INDEX(SOURCE!B:B,MATCH(A1856,SOURCE!B:B,0)+1)),
  VALUE(INDEX(SOURCE!B:B,MATCH(A1856,SOURCE!B:B,0)+1)),
  "")</f>
        <v>1808</v>
      </c>
      <c r="D1856" s="8" t="str">
        <f>IF(A1856&lt;&gt;INT(A1856),B1856,
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
)</f>
        <v>#define ITM_2DEC                      1807</v>
      </c>
    </row>
    <row r="1857" spans="1:4">
      <c r="A1857">
        <f t="shared" si="29"/>
        <v>1808</v>
      </c>
      <c r="B1857" t="str">
        <f>VLOOKUP(A1857,SOURCE!B:P,12,0)</f>
        <v>ITM_2HEX</v>
      </c>
      <c r="C1857">
        <f>IF(
ISNUMBER(INDEX(SOURCE!B:B,MATCH(A1857,SOURCE!B:B,0)+1)),
  VALUE(INDEX(SOURCE!B:B,MATCH(A1857,SOURCE!B:B,0)+1)),
  "")</f>
        <v>1809</v>
      </c>
      <c r="D1857" s="8" t="str">
        <f>IF(A1857&lt;&gt;INT(A1857),B1857,
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
)</f>
        <v>#define ITM_2HEX                      1808</v>
      </c>
    </row>
    <row r="1858" spans="1:4">
      <c r="A1858">
        <f t="shared" si="29"/>
        <v>1809</v>
      </c>
      <c r="B1858" t="str">
        <f>VLOOKUP(A1858,SOURCE!B:P,12,0)</f>
        <v>ITM_WS8</v>
      </c>
      <c r="C1858">
        <f>IF(
ISNUMBER(INDEX(SOURCE!B:B,MATCH(A1858,SOURCE!B:B,0)+1)),
  VALUE(INDEX(SOURCE!B:B,MATCH(A1858,SOURCE!B:B,0)+1)),
  "")</f>
        <v>1810</v>
      </c>
      <c r="D1858" s="8" t="str">
        <f>IF(A1858&lt;&gt;INT(A1858),B1858,
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
)</f>
        <v>#define ITM_WS8                       1809</v>
      </c>
    </row>
    <row r="1859" spans="1:4">
      <c r="A1859">
        <f t="shared" si="29"/>
        <v>1810</v>
      </c>
      <c r="B1859" t="str">
        <f>VLOOKUP(A1859,SOURCE!B:P,12,0)</f>
        <v>ITM_WS16</v>
      </c>
      <c r="C1859">
        <f>IF(
ISNUMBER(INDEX(SOURCE!B:B,MATCH(A1859,SOURCE!B:B,0)+1)),
  VALUE(INDEX(SOURCE!B:B,MATCH(A1859,SOURCE!B:B,0)+1)),
  "")</f>
        <v>1811</v>
      </c>
      <c r="D1859" s="8" t="str">
        <f>IF(A1859&lt;&gt;INT(A1859),B1859,
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
)</f>
        <v>#define ITM_WS16                      1810</v>
      </c>
    </row>
    <row r="1860" spans="1:4">
      <c r="A1860">
        <f t="shared" si="29"/>
        <v>1811</v>
      </c>
      <c r="B1860" t="str">
        <f>VLOOKUP(A1860,SOURCE!B:P,12,0)</f>
        <v>ITM_WS32</v>
      </c>
      <c r="C1860">
        <f>IF(
ISNUMBER(INDEX(SOURCE!B:B,MATCH(A1860,SOURCE!B:B,0)+1)),
  VALUE(INDEX(SOURCE!B:B,MATCH(A1860,SOURCE!B:B,0)+1)),
  "")</f>
        <v>1812</v>
      </c>
      <c r="D1860" s="8" t="str">
        <f>IF(A1860&lt;&gt;INT(A1860),B1860,
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
)</f>
        <v>#define ITM_WS32                      1811</v>
      </c>
    </row>
    <row r="1861" spans="1:4">
      <c r="A1861">
        <f t="shared" si="29"/>
        <v>1812</v>
      </c>
      <c r="B1861" t="str">
        <f>VLOOKUP(A1861,SOURCE!B:P,12,0)</f>
        <v>ITM_WS64</v>
      </c>
      <c r="C1861">
        <f>IF(
ISNUMBER(INDEX(SOURCE!B:B,MATCH(A1861,SOURCE!B:B,0)+1)),
  VALUE(INDEX(SOURCE!B:B,MATCH(A1861,SOURCE!B:B,0)+1)),
  "")</f>
        <v>1813</v>
      </c>
      <c r="D1861" s="8" t="str">
        <f>IF(A1861&lt;&gt;INT(A1861),B1861,
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
)</f>
        <v>#define ITM_WS64                      1812</v>
      </c>
    </row>
    <row r="1862" spans="1:4">
      <c r="A1862">
        <f t="shared" si="29"/>
        <v>1813</v>
      </c>
      <c r="B1862" t="str">
        <f>VLOOKUP(A1862,SOURCE!B:P,12,0)</f>
        <v>ITM_HR_DEG</v>
      </c>
      <c r="C1862">
        <f>IF(
ISNUMBER(INDEX(SOURCE!B:B,MATCH(A1862,SOURCE!B:B,0)+1)),
  VALUE(INDEX(SOURCE!B:B,MATCH(A1862,SOURCE!B:B,0)+1)),
  "")</f>
        <v>1814</v>
      </c>
      <c r="D1862" s="8" t="str">
        <f>IF(A1862&lt;&gt;INT(A1862),B1862,
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
)</f>
        <v>#define ITM_HR_DEG                    1813</v>
      </c>
    </row>
    <row r="1863" spans="1:4">
      <c r="A1863">
        <f t="shared" ref="A1863:A1926" si="30">C1862</f>
        <v>1814</v>
      </c>
      <c r="B1863" t="str">
        <f>VLOOKUP(A1863,SOURCE!B:P,12,0)</f>
        <v>ITM_MINUTE</v>
      </c>
      <c r="C1863">
        <f>IF(
ISNUMBER(INDEX(SOURCE!B:B,MATCH(A1863,SOURCE!B:B,0)+1)),
  VALUE(INDEX(SOURCE!B:B,MATCH(A1863,SOURCE!B:B,0)+1)),
  "")</f>
        <v>1815</v>
      </c>
      <c r="D1863" s="8" t="str">
        <f>IF(A1863&lt;&gt;INT(A1863),B1863,
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
)</f>
        <v>#define ITM_MINUTE                    1814</v>
      </c>
    </row>
    <row r="1864" spans="1:4">
      <c r="A1864">
        <f t="shared" si="30"/>
        <v>1815</v>
      </c>
      <c r="B1864" t="str">
        <f>VLOOKUP(A1864,SOURCE!B:P,12,0)</f>
        <v>ITM_SECOND</v>
      </c>
      <c r="C1864">
        <f>IF(
ISNUMBER(INDEX(SOURCE!B:B,MATCH(A1864,SOURCE!B:B,0)+1)),
  VALUE(INDEX(SOURCE!B:B,MATCH(A1864,SOURCE!B:B,0)+1)),
  "")</f>
        <v>1816</v>
      </c>
      <c r="D1864" s="8" t="str">
        <f>IF(A1864&lt;&gt;INT(A1864),B1864,
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
)</f>
        <v>#define ITM_SECOND                    1815</v>
      </c>
    </row>
    <row r="1865" spans="1:4">
      <c r="A1865">
        <f t="shared" si="30"/>
        <v>1816</v>
      </c>
      <c r="B1865" t="str">
        <f>VLOOKUP(A1865,SOURCE!B:P,12,0)</f>
        <v>ITM_toTIME</v>
      </c>
      <c r="C1865">
        <f>IF(
ISNUMBER(INDEX(SOURCE!B:B,MATCH(A1865,SOURCE!B:B,0)+1)),
  VALUE(INDEX(SOURCE!B:B,MATCH(A1865,SOURCE!B:B,0)+1)),
  "")</f>
        <v>1817</v>
      </c>
      <c r="D1865" s="8" t="str">
        <f>IF(A1865&lt;&gt;INT(A1865),B1865,
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
)</f>
        <v>#define ITM_toTIME                    1816</v>
      </c>
    </row>
    <row r="1866" spans="1:4">
      <c r="A1866">
        <f t="shared" si="30"/>
        <v>1817</v>
      </c>
      <c r="B1866" t="str">
        <f>VLOOKUP(A1866,SOURCE!B:P,12,0)</f>
        <v>ITM_TIMEto</v>
      </c>
      <c r="C1866">
        <f>IF(
ISNUMBER(INDEX(SOURCE!B:B,MATCH(A1866,SOURCE!B:B,0)+1)),
  VALUE(INDEX(SOURCE!B:B,MATCH(A1866,SOURCE!B:B,0)+1)),
  "")</f>
        <v>1818</v>
      </c>
      <c r="D1866" s="8" t="str">
        <f>IF(A1866&lt;&gt;INT(A1866),B1866,
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
)</f>
        <v>#define ITM_TIMEto                    1817</v>
      </c>
    </row>
    <row r="1867" spans="1:4">
      <c r="A1867">
        <f t="shared" si="30"/>
        <v>1818</v>
      </c>
      <c r="B1867" t="str">
        <f>VLOOKUP(A1867,SOURCE!B:P,12,0)</f>
        <v>ITM_GGREEK</v>
      </c>
      <c r="C1867">
        <f>IF(
ISNUMBER(INDEX(SOURCE!B:B,MATCH(A1867,SOURCE!B:B,0)+1)),
  VALUE(INDEX(SOURCE!B:B,MATCH(A1867,SOURCE!B:B,0)+1)),
  "")</f>
        <v>1819</v>
      </c>
      <c r="D1867" s="8" t="str">
        <f>IF(A1867&lt;&gt;INT(A1867),B1867,
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
)</f>
        <v>#define ITM_GGREEK                    1818</v>
      </c>
    </row>
    <row r="1868" spans="1:4">
      <c r="A1868">
        <f t="shared" si="30"/>
        <v>1819</v>
      </c>
      <c r="B1868" t="str">
        <f>VLOOKUP(A1868,SOURCE!B:P,12,0)</f>
        <v>ITM_qoppa</v>
      </c>
      <c r="C1868">
        <f>IF(
ISNUMBER(INDEX(SOURCE!B:B,MATCH(A1868,SOURCE!B:B,0)+1)),
  VALUE(INDEX(SOURCE!B:B,MATCH(A1868,SOURCE!B:B,0)+1)),
  "")</f>
        <v>1820</v>
      </c>
      <c r="D1868" s="8" t="str">
        <f>IF(A1868&lt;&gt;INT(A1868),B1868,
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
)</f>
        <v>#define ITM_qoppa                     1819</v>
      </c>
    </row>
    <row r="1869" spans="1:4">
      <c r="A1869">
        <f t="shared" si="30"/>
        <v>1820</v>
      </c>
      <c r="B1869" t="str">
        <f>VLOOKUP(A1869,SOURCE!B:P,12,0)</f>
        <v>ITM_digamma</v>
      </c>
      <c r="C1869">
        <f>IF(
ISNUMBER(INDEX(SOURCE!B:B,MATCH(A1869,SOURCE!B:B,0)+1)),
  VALUE(INDEX(SOURCE!B:B,MATCH(A1869,SOURCE!B:B,0)+1)),
  "")</f>
        <v>1821</v>
      </c>
      <c r="D1869" s="8" t="str">
        <f>IF(A1869&lt;&gt;INT(A1869),B1869,
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
)</f>
        <v>#define ITM_digamma                   1820</v>
      </c>
    </row>
    <row r="1870" spans="1:4">
      <c r="A1870">
        <f t="shared" si="30"/>
        <v>1821</v>
      </c>
      <c r="B1870" t="str">
        <f>VLOOKUP(A1870,SOURCE!B:P,12,0)</f>
        <v>ITM_sampi</v>
      </c>
      <c r="C1870">
        <f>IF(
ISNUMBER(INDEX(SOURCE!B:B,MATCH(A1870,SOURCE!B:B,0)+1)),
  VALUE(INDEX(SOURCE!B:B,MATCH(A1870,SOURCE!B:B,0)+1)),
  "")</f>
        <v>1822</v>
      </c>
      <c r="D1870" s="8" t="str">
        <f>IF(A1870&lt;&gt;INT(A1870),B1870,
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
)</f>
        <v>#define ITM_sampi                     1821</v>
      </c>
    </row>
    <row r="1871" spans="1:4">
      <c r="A1871">
        <f t="shared" si="30"/>
        <v>1822</v>
      </c>
      <c r="B1871" t="str">
        <f>VLOOKUP(A1871,SOURCE!B:P,12,0)</f>
        <v>KEY_COMPLEX</v>
      </c>
      <c r="C1871">
        <f>IF(
ISNUMBER(INDEX(SOURCE!B:B,MATCH(A1871,SOURCE!B:B,0)+1)),
  VALUE(INDEX(SOURCE!B:B,MATCH(A1871,SOURCE!B:B,0)+1)),
  "")</f>
        <v>1823</v>
      </c>
      <c r="D1871" s="8" t="str">
        <f>IF(A1871&lt;&gt;INT(A1871),B1871,
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
)</f>
        <v>#define KEY_COMPLEX                   1822</v>
      </c>
    </row>
    <row r="1872" spans="1:4">
      <c r="A1872">
        <f t="shared" si="30"/>
        <v>1823</v>
      </c>
      <c r="B1872" t="str">
        <f>VLOOKUP(A1872,SOURCE!B:P,12,0)</f>
        <v>ITM_toPOL2</v>
      </c>
      <c r="C1872">
        <f>IF(
ISNUMBER(INDEX(SOURCE!B:B,MATCH(A1872,SOURCE!B:B,0)+1)),
  VALUE(INDEX(SOURCE!B:B,MATCH(A1872,SOURCE!B:B,0)+1)),
  "")</f>
        <v>1824</v>
      </c>
      <c r="D1872" s="8" t="str">
        <f>IF(A1872&lt;&gt;INT(A1872),B1872,
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
)</f>
        <v>#define ITM_toPOL2                    1823</v>
      </c>
    </row>
    <row r="1873" spans="1:4">
      <c r="A1873">
        <f t="shared" si="30"/>
        <v>1824</v>
      </c>
      <c r="B1873" t="str">
        <f>VLOOKUP(A1873,SOURCE!B:P,12,0)</f>
        <v>ITM_toREC2</v>
      </c>
      <c r="C1873">
        <f>IF(
ISNUMBER(INDEX(SOURCE!B:B,MATCH(A1873,SOURCE!B:B,0)+1)),
  VALUE(INDEX(SOURCE!B:B,MATCH(A1873,SOURCE!B:B,0)+1)),
  "")</f>
        <v>1825</v>
      </c>
      <c r="D1873" s="8" t="str">
        <f>IF(A1873&lt;&gt;INT(A1873),B1873,
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
)</f>
        <v>#define ITM_toREC2                    1824</v>
      </c>
    </row>
    <row r="1874" spans="1:4">
      <c r="A1874">
        <f t="shared" si="30"/>
        <v>1825</v>
      </c>
      <c r="B1874" t="str">
        <f>VLOOKUP(A1874,SOURCE!B:P,12,0)</f>
        <v>ITM_eRPN_ON</v>
      </c>
      <c r="C1874">
        <f>IF(
ISNUMBER(INDEX(SOURCE!B:B,MATCH(A1874,SOURCE!B:B,0)+1)),
  VALUE(INDEX(SOURCE!B:B,MATCH(A1874,SOURCE!B:B,0)+1)),
  "")</f>
        <v>1826</v>
      </c>
      <c r="D1874" s="8" t="str">
        <f>IF(A1874&lt;&gt;INT(A1874),B1874,
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
)</f>
        <v>#define ITM_eRPN_ON                   1825</v>
      </c>
    </row>
    <row r="1875" spans="1:4">
      <c r="A1875">
        <f t="shared" si="30"/>
        <v>1826</v>
      </c>
      <c r="B1875" t="str">
        <f>VLOOKUP(A1875,SOURCE!B:P,12,0)</f>
        <v>ITM_eRPN_OFF</v>
      </c>
      <c r="C1875">
        <f>IF(
ISNUMBER(INDEX(SOURCE!B:B,MATCH(A1875,SOURCE!B:B,0)+1)),
  VALUE(INDEX(SOURCE!B:B,MATCH(A1875,SOURCE!B:B,0)+1)),
  "")</f>
        <v>1827</v>
      </c>
      <c r="D1875" s="8" t="str">
        <f>IF(A1875&lt;&gt;INT(A1875),B1875,
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
)</f>
        <v>#define ITM_eRPN_OFF                  1826</v>
      </c>
    </row>
    <row r="1876" spans="1:4">
      <c r="A1876">
        <f t="shared" si="30"/>
        <v>1827</v>
      </c>
      <c r="B1876" t="str">
        <f>VLOOKUP(A1876,SOURCE!B:P,12,0)</f>
        <v>ITM_ERPN</v>
      </c>
      <c r="C1876">
        <f>IF(
ISNUMBER(INDEX(SOURCE!B:B,MATCH(A1876,SOURCE!B:B,0)+1)),
  VALUE(INDEX(SOURCE!B:B,MATCH(A1876,SOURCE!B:B,0)+1)),
  "")</f>
        <v>1828</v>
      </c>
      <c r="D1876" s="8" t="str">
        <f>IF(A1876&lt;&gt;INT(A1876),B1876,
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
)</f>
        <v>#define ITM_ERPN                      1827</v>
      </c>
    </row>
    <row r="1877" spans="1:4">
      <c r="A1877">
        <f t="shared" si="30"/>
        <v>1828</v>
      </c>
      <c r="B1877" t="str">
        <f>VLOOKUP(A1877,SOURCE!B:P,12,0)</f>
        <v>ITM_HOMEx3</v>
      </c>
      <c r="C1877">
        <f>IF(
ISNUMBER(INDEX(SOURCE!B:B,MATCH(A1877,SOURCE!B:B,0)+1)),
  VALUE(INDEX(SOURCE!B:B,MATCH(A1877,SOURCE!B:B,0)+1)),
  "")</f>
        <v>1829</v>
      </c>
      <c r="D1877" s="8" t="str">
        <f>IF(A1877&lt;&gt;INT(A1877),B1877,
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
)</f>
        <v>#define ITM_HOMEx3                    1828</v>
      </c>
    </row>
    <row r="1878" spans="1:4">
      <c r="A1878">
        <f t="shared" si="30"/>
        <v>1829</v>
      </c>
      <c r="B1878" t="str">
        <f>VLOOKUP(A1878,SOURCE!B:P,12,0)</f>
        <v>ITM_SHTIM</v>
      </c>
      <c r="C1878">
        <f>IF(
ISNUMBER(INDEX(SOURCE!B:B,MATCH(A1878,SOURCE!B:B,0)+1)),
  VALUE(INDEX(SOURCE!B:B,MATCH(A1878,SOURCE!B:B,0)+1)),
  "")</f>
        <v>1830</v>
      </c>
      <c r="D1878" s="8" t="str">
        <f>IF(A1878&lt;&gt;INT(A1878),B1878,
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
)</f>
        <v>#define ITM_SHTIM                     1829</v>
      </c>
    </row>
    <row r="1879" spans="1:4">
      <c r="A1879">
        <f t="shared" si="30"/>
        <v>1830</v>
      </c>
      <c r="B1879" t="str">
        <f>VLOOKUP(A1879,SOURCE!B:P,12,0)</f>
        <v>ITM_CB_CPXRES</v>
      </c>
      <c r="C1879">
        <f>IF(
ISNUMBER(INDEX(SOURCE!B:B,MATCH(A1879,SOURCE!B:B,0)+1)),
  VALUE(INDEX(SOURCE!B:B,MATCH(A1879,SOURCE!B:B,0)+1)),
  "")</f>
        <v>1831</v>
      </c>
      <c r="D1879" s="8" t="str">
        <f>IF(A1879&lt;&gt;INT(A1879),B1879,
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
)</f>
        <v>#define ITM_CB_CPXRES                 1830</v>
      </c>
    </row>
    <row r="1880" spans="1:4">
      <c r="A1880">
        <f t="shared" si="30"/>
        <v>1831</v>
      </c>
      <c r="B1880" t="str">
        <f>VLOOKUP(A1880,SOURCE!B:P,12,0)</f>
        <v>ITM_CB_LEADING_ZERO</v>
      </c>
      <c r="C1880">
        <f>IF(
ISNUMBER(INDEX(SOURCE!B:B,MATCH(A1880,SOURCE!B:B,0)+1)),
  VALUE(INDEX(SOURCE!B:B,MATCH(A1880,SOURCE!B:B,0)+1)),
  "")</f>
        <v>1832</v>
      </c>
      <c r="D1880" s="8" t="str">
        <f>IF(A1880&lt;&gt;INT(A1880),B1880,
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
)</f>
        <v>#define ITM_CB_LEADING_ZERO           1831</v>
      </c>
    </row>
    <row r="1881" spans="1:4">
      <c r="A1881">
        <f t="shared" si="30"/>
        <v>1832</v>
      </c>
      <c r="B1881" t="str">
        <f>VLOOKUP(A1881,SOURCE!B:P,12,0)</f>
        <v>CHR_case</v>
      </c>
      <c r="C1881">
        <f>IF(
ISNUMBER(INDEX(SOURCE!B:B,MATCH(A1881,SOURCE!B:B,0)+1)),
  VALUE(INDEX(SOURCE!B:B,MATCH(A1881,SOURCE!B:B,0)+1)),
  "")</f>
        <v>1833</v>
      </c>
      <c r="D1881" s="8" t="str">
        <f>IF(A1881&lt;&gt;INT(A1881),B1881,
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
)</f>
        <v>#define CHR_case                      1832   //JM CAPS</v>
      </c>
    </row>
    <row r="1882" spans="1:4">
      <c r="A1882">
        <f t="shared" si="30"/>
        <v>1833</v>
      </c>
      <c r="B1882" t="str">
        <f>VLOOKUP(A1882,SOURCE!B:P,12,0)</f>
        <v>ITM_BASE_HOME</v>
      </c>
      <c r="C1882">
        <f>IF(
ISNUMBER(INDEX(SOURCE!B:B,MATCH(A1882,SOURCE!B:B,0)+1)),
  VALUE(INDEX(SOURCE!B:B,MATCH(A1882,SOURCE!B:B,0)+1)),
  "")</f>
        <v>1834</v>
      </c>
      <c r="D1882" s="8" t="str">
        <f>IF(A1882&lt;&gt;INT(A1882),B1882,
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
)</f>
        <v>#define ITM_BASE_HOME                 1833</v>
      </c>
    </row>
    <row r="1883" spans="1:4">
      <c r="A1883">
        <f t="shared" si="30"/>
        <v>1834</v>
      </c>
      <c r="B1883" t="str">
        <f>VLOOKUP(A1883,SOURCE!B:P,12,0)</f>
        <v>ITM_BASE_AHOME</v>
      </c>
      <c r="C1883">
        <f>IF(
ISNUMBER(INDEX(SOURCE!B:B,MATCH(A1883,SOURCE!B:B,0)+1)),
  VALUE(INDEX(SOURCE!B:B,MATCH(A1883,SOURCE!B:B,0)+1)),
  "")</f>
        <v>1835</v>
      </c>
      <c r="D1883" s="8" t="str">
        <f>IF(A1883&lt;&gt;INT(A1883),B1883,
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
)</f>
        <v>#define ITM_BASE_AHOME                1834</v>
      </c>
    </row>
    <row r="1884" spans="1:4">
      <c r="A1884">
        <f t="shared" si="30"/>
        <v>1835</v>
      </c>
      <c r="B1884" t="str">
        <f>VLOOKUP(A1884,SOURCE!B:P,12,0)</f>
        <v>ITM_H_SUMRY</v>
      </c>
      <c r="C1884">
        <f>IF(
ISNUMBER(INDEX(SOURCE!B:B,MATCH(A1884,SOURCE!B:B,0)+1)),
  VALUE(INDEX(SOURCE!B:B,MATCH(A1884,SOURCE!B:B,0)+1)),
  "")</f>
        <v>1836</v>
      </c>
      <c r="D1884" s="8" t="str">
        <f>IF(A1884&lt;&gt;INT(A1884),B1884,
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
)</f>
        <v>#define ITM_H_SUMRY                   1835</v>
      </c>
    </row>
    <row r="1885" spans="1:4">
      <c r="A1885">
        <f t="shared" si="30"/>
        <v>1836</v>
      </c>
      <c r="B1885" t="str">
        <f>VLOOKUP(A1885,SOURCE!B:P,12,0)</f>
        <v>ITM_H_REPLCA</v>
      </c>
      <c r="C1885">
        <f>IF(
ISNUMBER(INDEX(SOURCE!B:B,MATCH(A1885,SOURCE!B:B,0)+1)),
  VALUE(INDEX(SOURCE!B:B,MATCH(A1885,SOURCE!B:B,0)+1)),
  "")</f>
        <v>1837</v>
      </c>
      <c r="D1885" s="8" t="str">
        <f>IF(A1885&lt;&gt;INT(A1885),B1885,
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
)</f>
        <v>#define ITM_H_REPLCA                  1836</v>
      </c>
    </row>
    <row r="1886" spans="1:4">
      <c r="A1886">
        <f t="shared" si="30"/>
        <v>1837</v>
      </c>
      <c r="B1886" t="str">
        <f>VLOOKUP(A1886,SOURCE!B:P,12,0)</f>
        <v>ITM_H_FIXED</v>
      </c>
      <c r="C1886">
        <f>IF(
ISNUMBER(INDEX(SOURCE!B:B,MATCH(A1886,SOURCE!B:B,0)+1)),
  VALUE(INDEX(SOURCE!B:B,MATCH(A1886,SOURCE!B:B,0)+1)),
  "")</f>
        <v>1838</v>
      </c>
      <c r="D1886" s="8" t="str">
        <f>IF(A1886&lt;&gt;INT(A1886),B1886,
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
)</f>
        <v>#define ITM_H_FIXED                   1837</v>
      </c>
    </row>
    <row r="1887" spans="1:4">
      <c r="A1887">
        <f t="shared" si="30"/>
        <v>1838</v>
      </c>
      <c r="B1887" t="str">
        <f>VLOOKUP(A1887,SOURCE!B:P,12,0)</f>
        <v>ITM_HOMEx3T</v>
      </c>
      <c r="C1887">
        <f>IF(
ISNUMBER(INDEX(SOURCE!B:B,MATCH(A1887,SOURCE!B:B,0)+1)),
  VALUE(INDEX(SOURCE!B:B,MATCH(A1887,SOURCE!B:B,0)+1)),
  "")</f>
        <v>1839</v>
      </c>
      <c r="D1887" s="8" t="str">
        <f>IF(A1887&lt;&gt;INT(A1887),B1887,
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
)</f>
        <v>#define ITM_HOMEx3T                   1838</v>
      </c>
    </row>
    <row r="1888" spans="1:4">
      <c r="A1888">
        <f t="shared" si="30"/>
        <v>1839</v>
      </c>
      <c r="B1888" t="str">
        <f>VLOOKUP(A1888,SOURCE!B:P,12,0)</f>
        <v>ITM_LARGELI</v>
      </c>
      <c r="C1888">
        <f>IF(
ISNUMBER(INDEX(SOURCE!B:B,MATCH(A1888,SOURCE!B:B,0)+1)),
  VALUE(INDEX(SOURCE!B:B,MATCH(A1888,SOURCE!B:B,0)+1)),
  "")</f>
        <v>1840</v>
      </c>
      <c r="D1888" s="8" t="str">
        <f>IF(A1888&lt;&gt;INT(A1888),B1888,
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
)</f>
        <v>#define ITM_LARGELI                   1839</v>
      </c>
    </row>
    <row r="1889" spans="1:4">
      <c r="A1889">
        <f t="shared" si="30"/>
        <v>1840</v>
      </c>
      <c r="B1889" t="str">
        <f>VLOOKUP(A1889,SOURCE!B:P,12,0)</f>
        <v>ITM_SIGFIG</v>
      </c>
      <c r="C1889">
        <f>IF(
ISNUMBER(INDEX(SOURCE!B:B,MATCH(A1889,SOURCE!B:B,0)+1)),
  VALUE(INDEX(SOURCE!B:B,MATCH(A1889,SOURCE!B:B,0)+1)),
  "")</f>
        <v>1841</v>
      </c>
      <c r="D1889" s="8" t="str">
        <f>IF(A1889&lt;&gt;INT(A1889),B1889,
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
)</f>
        <v>#define ITM_SIGFIG                    1840</v>
      </c>
    </row>
    <row r="1890" spans="1:4">
      <c r="A1890">
        <f t="shared" si="30"/>
        <v>1841</v>
      </c>
      <c r="B1890" t="str">
        <f>VLOOKUP(A1890,SOURCE!B:P,12,0)</f>
        <v>ITM_UNIT</v>
      </c>
      <c r="C1890">
        <f>IF(
ISNUMBER(INDEX(SOURCE!B:B,MATCH(A1890,SOURCE!B:B,0)+1)),
  VALUE(INDEX(SOURCE!B:B,MATCH(A1890,SOURCE!B:B,0)+1)),
  "")</f>
        <v>1842</v>
      </c>
      <c r="D1890" s="8" t="str">
        <f>IF(A1890&lt;&gt;INT(A1890),B1890,
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
)</f>
        <v>#define ITM_UNIT                      1841</v>
      </c>
    </row>
    <row r="1891" spans="1:4">
      <c r="A1891">
        <f t="shared" si="30"/>
        <v>1842</v>
      </c>
      <c r="B1891" t="str">
        <f>VLOOKUP(A1891,SOURCE!B:P,12,0)</f>
        <v>ITM_ROUND2</v>
      </c>
      <c r="C1891">
        <f>IF(
ISNUMBER(INDEX(SOURCE!B:B,MATCH(A1891,SOURCE!B:B,0)+1)),
  VALUE(INDEX(SOURCE!B:B,MATCH(A1891,SOURCE!B:B,0)+1)),
  "")</f>
        <v>1843</v>
      </c>
      <c r="D1891" s="8" t="str">
        <f>IF(A1891&lt;&gt;INT(A1891),B1891,
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
)</f>
        <v>#define ITM_ROUND2                    1842</v>
      </c>
    </row>
    <row r="1892" spans="1:4">
      <c r="A1892">
        <f t="shared" si="30"/>
        <v>1843</v>
      </c>
      <c r="B1892" t="str">
        <f>VLOOKUP(A1892,SOURCE!B:P,12,0)</f>
        <v>ITM_ROUNDI2</v>
      </c>
      <c r="C1892">
        <f>IF(
ISNUMBER(INDEX(SOURCE!B:B,MATCH(A1892,SOURCE!B:B,0)+1)),
  VALUE(INDEX(SOURCE!B:B,MATCH(A1892,SOURCE!B:B,0)+1)),
  "")</f>
        <v>1844</v>
      </c>
      <c r="D1892" s="8" t="str">
        <f>IF(A1892&lt;&gt;INT(A1892),B1892,
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
)</f>
        <v>#define ITM_ROUNDI2                   1843</v>
      </c>
    </row>
    <row r="1893" spans="1:4">
      <c r="A1893">
        <f t="shared" si="30"/>
        <v>1844</v>
      </c>
      <c r="B1893" t="str">
        <f>VLOOKUP(A1893,SOURCE!B:P,12,0)</f>
        <v>ITM_DMPMNU</v>
      </c>
      <c r="C1893">
        <f>IF(
ISNUMBER(INDEX(SOURCE!B:B,MATCH(A1893,SOURCE!B:B,0)+1)),
  VALUE(INDEX(SOURCE!B:B,MATCH(A1893,SOURCE!B:B,0)+1)),
  "")</f>
        <v>1845</v>
      </c>
      <c r="D1893" s="8" t="str">
        <f>IF(A1893&lt;&gt;INT(A1893),B1893,
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
)</f>
        <v>#define ITM_DMPMNU                    1844</v>
      </c>
    </row>
    <row r="1894" spans="1:4">
      <c r="A1894">
        <f t="shared" si="30"/>
        <v>1845</v>
      </c>
      <c r="B1894" t="str">
        <f>VLOOKUP(A1894,SOURCE!B:P,12,0)</f>
        <v>ITM_RI</v>
      </c>
      <c r="C1894">
        <f>IF(
ISNUMBER(INDEX(SOURCE!B:B,MATCH(A1894,SOURCE!B:B,0)+1)),
  VALUE(INDEX(SOURCE!B:B,MATCH(A1894,SOURCE!B:B,0)+1)),
  "")</f>
        <v>1846</v>
      </c>
      <c r="D1894" s="8" t="str">
        <f>IF(A1894&lt;&gt;INT(A1894),B1894,
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
)</f>
        <v>#define ITM_RI                        1845</v>
      </c>
    </row>
    <row r="1895" spans="1:4">
      <c r="A1895">
        <f t="shared" si="30"/>
        <v>1846</v>
      </c>
      <c r="B1895" t="str">
        <f>VLOOKUP(A1895,SOURCE!B:P,12,0)</f>
        <v>ITM_HASH_JM</v>
      </c>
      <c r="C1895">
        <f>IF(
ISNUMBER(INDEX(SOURCE!B:B,MATCH(A1895,SOURCE!B:B,0)+1)),
  VALUE(INDEX(SOURCE!B:B,MATCH(A1895,SOURCE!B:B,0)+1)),
  "")</f>
        <v>1847</v>
      </c>
      <c r="D1895" s="8" t="str">
        <f>IF(A1895&lt;&gt;INT(A1895),B1895,
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
)</f>
        <v>#define ITM_HASH_JM                   1846</v>
      </c>
    </row>
    <row r="1896" spans="1:4">
      <c r="A1896">
        <f t="shared" si="30"/>
        <v>1847</v>
      </c>
      <c r="B1896" t="str">
        <f>VLOOKUP(A1896,SOURCE!B:P,12,0)</f>
        <v>ITM_DRG</v>
      </c>
      <c r="C1896">
        <f>IF(
ISNUMBER(INDEX(SOURCE!B:B,MATCH(A1896,SOURCE!B:B,0)+1)),
  VALUE(INDEX(SOURCE!B:B,MATCH(A1896,SOURCE!B:B,0)+1)),
  "")</f>
        <v>1848</v>
      </c>
      <c r="D1896" s="8" t="str">
        <f>IF(A1896&lt;&gt;INT(A1896),B1896,
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
)</f>
        <v>#define ITM_DRG                       1847</v>
      </c>
    </row>
    <row r="1897" spans="1:4">
      <c r="A1897">
        <f t="shared" si="30"/>
        <v>1848</v>
      </c>
      <c r="B1897" t="str">
        <f>VLOOKUP(A1897,SOURCE!B:P,12,0)</f>
        <v>ITM_CLA</v>
      </c>
      <c r="C1897">
        <f>IF(
ISNUMBER(INDEX(SOURCE!B:B,MATCH(A1897,SOURCE!B:B,0)+1)),
  VALUE(INDEX(SOURCE!B:B,MATCH(A1897,SOURCE!B:B,0)+1)),
  "")</f>
        <v>1849</v>
      </c>
      <c r="D1897" s="8" t="str">
        <f>IF(A1897&lt;&gt;INT(A1897),B1897,
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
)</f>
        <v>#define ITM_CLA                       1848</v>
      </c>
    </row>
    <row r="1898" spans="1:4">
      <c r="A1898">
        <f t="shared" si="30"/>
        <v>1849</v>
      </c>
      <c r="B1898" t="str">
        <f>VLOOKUP(A1898,SOURCE!B:P,12,0)</f>
        <v>ITM_CLN</v>
      </c>
      <c r="C1898">
        <f>IF(
ISNUMBER(INDEX(SOURCE!B:B,MATCH(A1898,SOURCE!B:B,0)+1)),
  VALUE(INDEX(SOURCE!B:B,MATCH(A1898,SOURCE!B:B,0)+1)),
  "")</f>
        <v>1850</v>
      </c>
      <c r="D1898" s="8" t="str">
        <f>IF(A1898&lt;&gt;INT(A1898),B1898,
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
)</f>
        <v>#define ITM_CLN                       1849</v>
      </c>
    </row>
    <row r="1899" spans="1:4">
      <c r="A1899">
        <f t="shared" si="30"/>
        <v>1850</v>
      </c>
      <c r="B1899" t="str">
        <f>VLOOKUP(A1899,SOURCE!B:P,12,0)</f>
        <v>ITM_DENANY</v>
      </c>
      <c r="C1899">
        <f>IF(
ISNUMBER(INDEX(SOURCE!B:B,MATCH(A1899,SOURCE!B:B,0)+1)),
  VALUE(INDEX(SOURCE!B:B,MATCH(A1899,SOURCE!B:B,0)+1)),
  "")</f>
        <v>1851</v>
      </c>
      <c r="D1899" s="8" t="str">
        <f>IF(A1899&lt;&gt;INT(A1899),B1899,
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
)</f>
        <v>#define ITM_DENANY                    1850</v>
      </c>
    </row>
    <row r="1900" spans="1:4">
      <c r="A1900">
        <f t="shared" si="30"/>
        <v>1851</v>
      </c>
      <c r="B1900" t="str">
        <f>VLOOKUP(A1900,SOURCE!B:P,12,0)</f>
        <v>ITM_DENFIX</v>
      </c>
      <c r="C1900">
        <f>IF(
ISNUMBER(INDEX(SOURCE!B:B,MATCH(A1900,SOURCE!B:B,0)+1)),
  VALUE(INDEX(SOURCE!B:B,MATCH(A1900,SOURCE!B:B,0)+1)),
  "")</f>
        <v>1852</v>
      </c>
      <c r="D1900" s="8" t="str">
        <f>IF(A1900&lt;&gt;INT(A1900),B1900,
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
)</f>
        <v>#define ITM_DENFIX                    1851</v>
      </c>
    </row>
    <row r="1901" spans="1:4">
      <c r="A1901">
        <f t="shared" si="30"/>
        <v>1852</v>
      </c>
      <c r="B1901" t="str">
        <f>VLOOKUP(A1901,SOURCE!B:P,12,0)</f>
        <v>CHR_caseUP</v>
      </c>
      <c r="C1901">
        <f>IF(
ISNUMBER(INDEX(SOURCE!B:B,MATCH(A1901,SOURCE!B:B,0)+1)),
  VALUE(INDEX(SOURCE!B:B,MATCH(A1901,SOURCE!B:B,0)+1)),
  "")</f>
        <v>1853</v>
      </c>
      <c r="D1901" s="8" t="str">
        <f>IF(A1901&lt;&gt;INT(A1901),B1901,
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
)</f>
        <v>#define CHR_caseUP                    1852</v>
      </c>
    </row>
    <row r="1902" spans="1:4">
      <c r="A1902">
        <f t="shared" si="30"/>
        <v>1853</v>
      </c>
      <c r="B1902" t="str">
        <f>VLOOKUP(A1902,SOURCE!B:P,12,0)</f>
        <v>CHR_caseDN</v>
      </c>
      <c r="C1902">
        <f>IF(
ISNUMBER(INDEX(SOURCE!B:B,MATCH(A1902,SOURCE!B:B,0)+1)),
  VALUE(INDEX(SOURCE!B:B,MATCH(A1902,SOURCE!B:B,0)+1)),
  "")</f>
        <v>1854</v>
      </c>
      <c r="D1902" s="8" t="str">
        <f>IF(A1902&lt;&gt;INT(A1902),B1902,
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
)</f>
        <v>#define CHR_caseDN                    1853</v>
      </c>
    </row>
    <row r="1903" spans="1:4">
      <c r="A1903">
        <f t="shared" si="30"/>
        <v>1854</v>
      </c>
      <c r="B1903" t="str">
        <f>VLOOKUP(A1903,SOURCE!B:P,12,0)</f>
        <v>ITM_LISTXY</v>
      </c>
      <c r="C1903">
        <f>IF(
ISNUMBER(INDEX(SOURCE!B:B,MATCH(A1903,SOURCE!B:B,0)+1)),
  VALUE(INDEX(SOURCE!B:B,MATCH(A1903,SOURCE!B:B,0)+1)),
  "")</f>
        <v>1855</v>
      </c>
      <c r="D1903" s="8" t="str">
        <f>IF(A1903&lt;&gt;INT(A1903),B1903,
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
)</f>
        <v>#define ITM_LISTXY                    1854</v>
      </c>
    </row>
    <row r="1904" spans="1:4">
      <c r="A1904">
        <f t="shared" si="30"/>
        <v>1855</v>
      </c>
      <c r="B1904" t="str">
        <f>VLOOKUP(A1904,SOURCE!B:P,12,0)</f>
        <v>ITM_SH_ERPN</v>
      </c>
      <c r="C1904">
        <f>IF(
ISNUMBER(INDEX(SOURCE!B:B,MATCH(A1904,SOURCE!B:B,0)+1)),
  VALUE(INDEX(SOURCE!B:B,MATCH(A1904,SOURCE!B:B,0)+1)),
  "")</f>
        <v>1856</v>
      </c>
      <c r="D1904" s="8" t="str">
        <f>IF(A1904&lt;&gt;INT(A1904),B1904,
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
)</f>
        <v>#define ITM_SH_ERPN                   1855</v>
      </c>
    </row>
    <row r="1905" spans="1:4">
      <c r="A1905">
        <f t="shared" si="30"/>
        <v>1856</v>
      </c>
      <c r="B1905" t="str">
        <f>VLOOKUP(A1905,SOURCE!B:P,12,0)</f>
        <v>ITM_SYS_FREE_RAM</v>
      </c>
      <c r="C1905">
        <f>IF(
ISNUMBER(INDEX(SOURCE!B:B,MATCH(A1905,SOURCE!B:B,0)+1)),
  VALUE(INDEX(SOURCE!B:B,MATCH(A1905,SOURCE!B:B,0)+1)),
  "")</f>
        <v>1857</v>
      </c>
      <c r="D1905" s="8" t="str">
        <f>IF(A1905&lt;&gt;INT(A1905),B1905,
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
)</f>
        <v>#define ITM_SYS_FREE_RAM              1856</v>
      </c>
    </row>
    <row r="1906" spans="1:4">
      <c r="A1906">
        <f t="shared" si="30"/>
        <v>1857</v>
      </c>
      <c r="B1906" t="str">
        <f>VLOOKUP(A1906,SOURCE!B:P,12,0)</f>
        <v>MNU_INL_TST</v>
      </c>
      <c r="C1906">
        <f>IF(
ISNUMBER(INDEX(SOURCE!B:B,MATCH(A1906,SOURCE!B:B,0)+1)),
  VALUE(INDEX(SOURCE!B:B,MATCH(A1906,SOURCE!B:B,0)+1)),
  "")</f>
        <v>1858</v>
      </c>
      <c r="D1906" s="8" t="str">
        <f>IF(A1906&lt;&gt;INT(A1906),B1906,
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
)</f>
        <v>#define MNU_INL_TST                   1857</v>
      </c>
    </row>
    <row r="1907" spans="1:4">
      <c r="A1907">
        <f t="shared" si="30"/>
        <v>1858</v>
      </c>
      <c r="B1907" t="str">
        <f>VLOOKUP(A1907,SOURCE!B:P,12,0)</f>
        <v>ITM_TEST</v>
      </c>
      <c r="C1907">
        <f>IF(
ISNUMBER(INDEX(SOURCE!B:B,MATCH(A1907,SOURCE!B:B,0)+1)),
  VALUE(INDEX(SOURCE!B:B,MATCH(A1907,SOURCE!B:B,0)+1)),
  "")</f>
        <v>1859</v>
      </c>
      <c r="D1907" s="8" t="str">
        <f>IF(A1907&lt;&gt;INT(A1907),B1907,
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
)</f>
        <v>#define ITM_TEST                      1858</v>
      </c>
    </row>
    <row r="1908" spans="1:4">
      <c r="A1908">
        <f t="shared" si="30"/>
        <v>1859</v>
      </c>
      <c r="B1908" t="str">
        <f>VLOOKUP(A1908,SOURCE!B:P,12,0)</f>
        <v>ITM_GET_TEST_BS</v>
      </c>
      <c r="C1908">
        <f>IF(
ISNUMBER(INDEX(SOURCE!B:B,MATCH(A1908,SOURCE!B:B,0)+1)),
  VALUE(INDEX(SOURCE!B:B,MATCH(A1908,SOURCE!B:B,0)+1)),
  "")</f>
        <v>1860</v>
      </c>
      <c r="D1908" s="8" t="str">
        <f>IF(A1908&lt;&gt;INT(A1908),B1908,
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
)</f>
        <v>#define ITM_GET_TEST_BS               1859</v>
      </c>
    </row>
    <row r="1909" spans="1:4">
      <c r="A1909">
        <f t="shared" si="30"/>
        <v>1860</v>
      </c>
      <c r="B1909" t="str">
        <f>VLOOKUP(A1909,SOURCE!B:P,12,0)</f>
        <v>ITM_SET_TEST_BS</v>
      </c>
      <c r="C1909">
        <f>IF(
ISNUMBER(INDEX(SOURCE!B:B,MATCH(A1909,SOURCE!B:B,0)+1)),
  VALUE(INDEX(SOURCE!B:B,MATCH(A1909,SOURCE!B:B,0)+1)),
  "")</f>
        <v>1861</v>
      </c>
      <c r="D1909" s="8" t="str">
        <f>IF(A1909&lt;&gt;INT(A1909),B1909,
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
)</f>
        <v>#define ITM_SET_TEST_BS               1860</v>
      </c>
    </row>
    <row r="1910" spans="1:4">
      <c r="A1910">
        <f t="shared" si="30"/>
        <v>1861</v>
      </c>
      <c r="B1910" t="str">
        <f>VLOOKUP(A1910,SOURCE!B:P,12,0)</f>
        <v>ITM_INP_DEF_DP</v>
      </c>
      <c r="C1910">
        <f>IF(
ISNUMBER(INDEX(SOURCE!B:B,MATCH(A1910,SOURCE!B:B,0)+1)),
  VALUE(INDEX(SOURCE!B:B,MATCH(A1910,SOURCE!B:B,0)+1)),
  "")</f>
        <v>1862</v>
      </c>
      <c r="D1910" s="8" t="str">
        <f>IF(A1910&lt;&gt;INT(A1910),B1910,
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
)</f>
        <v>#define ITM_INP_DEF_DP                1861</v>
      </c>
    </row>
    <row r="1911" spans="1:4">
      <c r="A1911">
        <f t="shared" si="30"/>
        <v>1862</v>
      </c>
      <c r="B1911" t="str">
        <f>VLOOKUP(A1911,SOURCE!B:P,12,0)</f>
        <v>ITM_SH_INP_DEF</v>
      </c>
      <c r="C1911">
        <f>IF(
ISNUMBER(INDEX(SOURCE!B:B,MATCH(A1911,SOURCE!B:B,0)+1)),
  VALUE(INDEX(SOURCE!B:B,MATCH(A1911,SOURCE!B:B,0)+1)),
  "")</f>
        <v>1863</v>
      </c>
      <c r="D1911" s="8" t="str">
        <f>IF(A1911&lt;&gt;INT(A1911),B1911,
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
)</f>
        <v>#define ITM_SH_INP_DEF                1862</v>
      </c>
    </row>
    <row r="1912" spans="1:4">
      <c r="A1912">
        <f t="shared" si="30"/>
        <v>1863</v>
      </c>
      <c r="B1912" t="str">
        <f>VLOOKUP(A1912,SOURCE!B:P,12,0)</f>
        <v>ITM_INP_DEF_CPXDP</v>
      </c>
      <c r="C1912">
        <f>IF(
ISNUMBER(INDEX(SOURCE!B:B,MATCH(A1912,SOURCE!B:B,0)+1)),
  VALUE(INDEX(SOURCE!B:B,MATCH(A1912,SOURCE!B:B,0)+1)),
  "")</f>
        <v>1864</v>
      </c>
      <c r="D1912" s="8" t="str">
        <f>IF(A1912&lt;&gt;INT(A1912),B1912,
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
)</f>
        <v>#define ITM_INP_DEF_CPXDP             1863</v>
      </c>
    </row>
    <row r="1913" spans="1:4">
      <c r="A1913">
        <f t="shared" si="30"/>
        <v>1864</v>
      </c>
      <c r="B1913" t="str">
        <f>VLOOKUP(A1913,SOURCE!B:P,12,0)</f>
        <v>ITM_INP_DEF_SI</v>
      </c>
      <c r="C1913">
        <f>IF(
ISNUMBER(INDEX(SOURCE!B:B,MATCH(A1913,SOURCE!B:B,0)+1)),
  VALUE(INDEX(SOURCE!B:B,MATCH(A1913,SOURCE!B:B,0)+1)),
  "")</f>
        <v>1865</v>
      </c>
      <c r="D1913" s="8" t="str">
        <f>IF(A1913&lt;&gt;INT(A1913),B1913,
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
)</f>
        <v>#define ITM_INP_DEF_SI                1864</v>
      </c>
    </row>
    <row r="1914" spans="1:4">
      <c r="A1914">
        <f t="shared" si="30"/>
        <v>1865</v>
      </c>
      <c r="B1914" t="str">
        <f>VLOOKUP(A1914,SOURCE!B:P,12,0)</f>
        <v>ITM_INP_DEF_LI</v>
      </c>
      <c r="C1914">
        <f>IF(
ISNUMBER(INDEX(SOURCE!B:B,MATCH(A1914,SOURCE!B:B,0)+1)),
  VALUE(INDEX(SOURCE!B:B,MATCH(A1914,SOURCE!B:B,0)+1)),
  "")</f>
        <v>1866</v>
      </c>
      <c r="D1914" s="8" t="str">
        <f>IF(A1914&lt;&gt;INT(A1914),B1914,
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
)</f>
        <v>#define ITM_INP_DEF_LI                1865</v>
      </c>
    </row>
    <row r="1915" spans="1:4">
      <c r="A1915">
        <f t="shared" si="30"/>
        <v>1866</v>
      </c>
      <c r="B1915" t="str">
        <f>VLOOKUP(A1915,SOURCE!B:P,12,0)</f>
        <v>ITM_USER_V43</v>
      </c>
      <c r="C1915">
        <f>IF(
ISNUMBER(INDEX(SOURCE!B:B,MATCH(A1915,SOURCE!B:B,0)+1)),
  VALUE(INDEX(SOURCE!B:B,MATCH(A1915,SOURCE!B:B,0)+1)),
  "")</f>
        <v>1867</v>
      </c>
      <c r="D1915" s="8" t="str">
        <f>IF(A1915&lt;&gt;INT(A1915),B1915,
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
)</f>
        <v>#define ITM_USER_V43                  1866</v>
      </c>
    </row>
    <row r="1916" spans="1:4">
      <c r="A1916">
        <f t="shared" si="30"/>
        <v>1867</v>
      </c>
      <c r="B1916" t="str">
        <f>VLOOKUP(A1916,SOURCE!B:P,12,0)</f>
        <v>KEY_fg</v>
      </c>
      <c r="C1916">
        <f>IF(
ISNUMBER(INDEX(SOURCE!B:B,MATCH(A1916,SOURCE!B:B,0)+1)),
  VALUE(INDEX(SOURCE!B:B,MATCH(A1916,SOURCE!B:B,0)+1)),
  "")</f>
        <v>1868</v>
      </c>
      <c r="D1916" s="8" t="str">
        <f>IF(A1916&lt;&gt;INT(A1916),B1916,
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
)</f>
        <v>#define KEY_fg                        1867</v>
      </c>
    </row>
    <row r="1917" spans="1:4">
      <c r="A1917">
        <f t="shared" si="30"/>
        <v>1868</v>
      </c>
      <c r="B1917" t="str">
        <f>VLOOKUP(A1917,SOURCE!B:P,12,0)</f>
        <v>ITM_USER_DEFAULTS</v>
      </c>
      <c r="C1917">
        <f>IF(
ISNUMBER(INDEX(SOURCE!B:B,MATCH(A1917,SOURCE!B:B,0)+1)),
  VALUE(INDEX(SOURCE!B:B,MATCH(A1917,SOURCE!B:B,0)+1)),
  "")</f>
        <v>1869</v>
      </c>
      <c r="D1917" s="8" t="str">
        <f>IF(A1917&lt;&gt;INT(A1917),B1917,
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
)</f>
        <v>#define ITM_USER_DEFAULTS             1868</v>
      </c>
    </row>
    <row r="1918" spans="1:4">
      <c r="A1918">
        <f t="shared" si="30"/>
        <v>1869</v>
      </c>
      <c r="B1918" t="str">
        <f>VLOOKUP(A1918,SOURCE!B:P,12,0)</f>
        <v>ITM_USER_COMPLEX</v>
      </c>
      <c r="C1918">
        <f>IF(
ISNUMBER(INDEX(SOURCE!B:B,MATCH(A1918,SOURCE!B:B,0)+1)),
  VALUE(INDEX(SOURCE!B:B,MATCH(A1918,SOURCE!B:B,0)+1)),
  "")</f>
        <v>1870</v>
      </c>
      <c r="D1918" s="8" t="str">
        <f>IF(A1918&lt;&gt;INT(A1918),B1918,
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
)</f>
        <v>#define ITM_USER_COMPLEX              1869</v>
      </c>
    </row>
    <row r="1919" spans="1:4">
      <c r="A1919">
        <f t="shared" si="30"/>
        <v>1870</v>
      </c>
      <c r="B1919" t="str">
        <f>VLOOKUP(A1919,SOURCE!B:P,12,0)</f>
        <v>ITM_USER_SHIFTS</v>
      </c>
      <c r="C1919">
        <f>IF(
ISNUMBER(INDEX(SOURCE!B:B,MATCH(A1919,SOURCE!B:B,0)+1)),
  VALUE(INDEX(SOURCE!B:B,MATCH(A1919,SOURCE!B:B,0)+1)),
  "")</f>
        <v>1871</v>
      </c>
      <c r="D1919" s="8" t="str">
        <f>IF(A1919&lt;&gt;INT(A1919),B1919,
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
)</f>
        <v>#define ITM_USER_SHIFTS               1870</v>
      </c>
    </row>
    <row r="1920" spans="1:4">
      <c r="A1920">
        <f t="shared" si="30"/>
        <v>1871</v>
      </c>
      <c r="B1920" t="str">
        <f>VLOOKUP(A1920,SOURCE!B:P,12,0)</f>
        <v>ITM_USER_RESET</v>
      </c>
      <c r="C1920">
        <f>IF(
ISNUMBER(INDEX(SOURCE!B:B,MATCH(A1920,SOURCE!B:B,0)+1)),
  VALUE(INDEX(SOURCE!B:B,MATCH(A1920,SOURCE!B:B,0)+1)),
  "")</f>
        <v>1872</v>
      </c>
      <c r="D1920" s="8" t="str">
        <f>IF(A1920&lt;&gt;INT(A1920),B1920,
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
)</f>
        <v>#define ITM_USER_RESET                1871</v>
      </c>
    </row>
    <row r="1921" spans="1:4">
      <c r="A1921">
        <f t="shared" si="30"/>
        <v>1872</v>
      </c>
      <c r="B1921" t="str">
        <f>VLOOKUP(A1921,SOURCE!B:P,12,0)</f>
        <v>ITM_N_KEY_ALPHA</v>
      </c>
      <c r="C1921">
        <f>IF(
ISNUMBER(INDEX(SOURCE!B:B,MATCH(A1921,SOURCE!B:B,0)+1)),
  VALUE(INDEX(SOURCE!B:B,MATCH(A1921,SOURCE!B:B,0)+1)),
  "")</f>
        <v>1873</v>
      </c>
      <c r="D1921" s="8" t="str">
        <f>IF(A1921&lt;&gt;INT(A1921),B1921,
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
)</f>
        <v>#define ITM_N_KEY_ALPHA               1872</v>
      </c>
    </row>
    <row r="1922" spans="1:4">
      <c r="A1922">
        <f t="shared" si="30"/>
        <v>1873</v>
      </c>
      <c r="B1922" t="str">
        <f>VLOOKUP(A1922,SOURCE!B:P,12,0)</f>
        <v>ITM_N_KEY_CC</v>
      </c>
      <c r="C1922">
        <f>IF(
ISNUMBER(INDEX(SOURCE!B:B,MATCH(A1922,SOURCE!B:B,0)+1)),
  VALUE(INDEX(SOURCE!B:B,MATCH(A1922,SOURCE!B:B,0)+1)),
  "")</f>
        <v>1874</v>
      </c>
      <c r="D1922" s="8" t="str">
        <f>IF(A1922&lt;&gt;INT(A1922),B1922,
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
)</f>
        <v>#define ITM_N_KEY_CC                  1873</v>
      </c>
    </row>
    <row r="1923" spans="1:4">
      <c r="A1923">
        <f t="shared" si="30"/>
        <v>1874</v>
      </c>
      <c r="B1923" t="str">
        <f>VLOOKUP(A1923,SOURCE!B:P,12,0)</f>
        <v>ITM_N_KEY_GSH</v>
      </c>
      <c r="C1923">
        <f>IF(
ISNUMBER(INDEX(SOURCE!B:B,MATCH(A1923,SOURCE!B:B,0)+1)),
  VALUE(INDEX(SOURCE!B:B,MATCH(A1923,SOURCE!B:B,0)+1)),
  "")</f>
        <v>1875</v>
      </c>
      <c r="D1923" s="8" t="str">
        <f>IF(A1923&lt;&gt;INT(A1923),B1923,
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
)</f>
        <v>#define ITM_N_KEY_GSH                 1874</v>
      </c>
    </row>
    <row r="1924" spans="1:4">
      <c r="A1924">
        <f t="shared" si="30"/>
        <v>1875</v>
      </c>
      <c r="B1924" t="str">
        <f>VLOOKUP(A1924,SOURCE!B:P,12,0)</f>
        <v>ITM_N_KEY_MM</v>
      </c>
      <c r="C1924">
        <f>IF(
ISNUMBER(INDEX(SOURCE!B:B,MATCH(A1924,SOURCE!B:B,0)+1)),
  VALUE(INDEX(SOURCE!B:B,MATCH(A1924,SOURCE!B:B,0)+1)),
  "")</f>
        <v>1876</v>
      </c>
      <c r="D1924" s="8" t="str">
        <f>IF(A1924&lt;&gt;INT(A1924),B1924,
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
)</f>
        <v>#define ITM_N_KEY_MM                  1875</v>
      </c>
    </row>
    <row r="1925" spans="1:4">
      <c r="A1925">
        <f t="shared" si="30"/>
        <v>1876</v>
      </c>
      <c r="B1925" t="str">
        <f>VLOOKUP(A1925,SOURCE!B:P,12,0)</f>
        <v>ITM_N_KEY_DRG</v>
      </c>
      <c r="C1925">
        <f>IF(
ISNUMBER(INDEX(SOURCE!B:B,MATCH(A1925,SOURCE!B:B,0)+1)),
  VALUE(INDEX(SOURCE!B:B,MATCH(A1925,SOURCE!B:B,0)+1)),
  "")</f>
        <v>1877</v>
      </c>
      <c r="D1925" s="8" t="str">
        <f>IF(A1925&lt;&gt;INT(A1925),B1925,
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
)</f>
        <v>#define ITM_N_KEY_DRG                 1876</v>
      </c>
    </row>
    <row r="1926" spans="1:4">
      <c r="A1926">
        <f t="shared" si="30"/>
        <v>1877</v>
      </c>
      <c r="B1926" t="str">
        <f>VLOOKUP(A1926,SOURCE!B:P,12,0)</f>
        <v>ITM_N_KEY_PRGM</v>
      </c>
      <c r="C1926">
        <f>IF(
ISNUMBER(INDEX(SOURCE!B:B,MATCH(A1926,SOURCE!B:B,0)+1)),
  VALUE(INDEX(SOURCE!B:B,MATCH(A1926,SOURCE!B:B,0)+1)),
  "")</f>
        <v>1878</v>
      </c>
      <c r="D1926" s="8" t="str">
        <f>IF(A1926&lt;&gt;INT(A1926),B1926,
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
)</f>
        <v>#define ITM_N_KEY_PRGM                1877</v>
      </c>
    </row>
    <row r="1927" spans="1:4">
      <c r="A1927">
        <f t="shared" ref="A1927:A1990" si="31">C1926</f>
        <v>1878</v>
      </c>
      <c r="B1927" t="str">
        <f>VLOOKUP(A1927,SOURCE!B:P,12,0)</f>
        <v>ITM_N_KEY_USER</v>
      </c>
      <c r="C1927">
        <f>IF(
ISNUMBER(INDEX(SOURCE!B:B,MATCH(A1927,SOURCE!B:B,0)+1)),
  VALUE(INDEX(SOURCE!B:B,MATCH(A1927,SOURCE!B:B,0)+1)),
  "")</f>
        <v>1879</v>
      </c>
      <c r="D1927" s="8" t="str">
        <f>IF(A1927&lt;&gt;INT(A1927),B1927,
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
)</f>
        <v>#define ITM_N_KEY_USER                1878</v>
      </c>
    </row>
    <row r="1928" spans="1:4">
      <c r="A1928">
        <f t="shared" si="31"/>
        <v>1879</v>
      </c>
      <c r="B1928" t="str">
        <f>VLOOKUP(A1928,SOURCE!B:P,12,0)</f>
        <v>ITM_N_KEY_HOME</v>
      </c>
      <c r="C1928">
        <f>IF(
ISNUMBER(INDEX(SOURCE!B:B,MATCH(A1928,SOURCE!B:B,0)+1)),
  VALUE(INDEX(SOURCE!B:B,MATCH(A1928,SOURCE!B:B,0)+1)),
  "")</f>
        <v>1880</v>
      </c>
      <c r="D1928" s="8" t="str">
        <f>IF(A1928&lt;&gt;INT(A1928),B1928,
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
)</f>
        <v>#define ITM_N_KEY_HOME                1879</v>
      </c>
    </row>
    <row r="1929" spans="1:4">
      <c r="A1929">
        <f t="shared" si="31"/>
        <v>1880</v>
      </c>
      <c r="B1929" t="str">
        <f>VLOOKUP(A1929,SOURCE!B:P,12,0)</f>
        <v>ITM_N_KEY_SIGMA</v>
      </c>
      <c r="C1929">
        <f>IF(
ISNUMBER(INDEX(SOURCE!B:B,MATCH(A1929,SOURCE!B:B,0)+1)),
  VALUE(INDEX(SOURCE!B:B,MATCH(A1929,SOURCE!B:B,0)+1)),
  "")</f>
        <v>1881</v>
      </c>
      <c r="D1929" s="8" t="str">
        <f>IF(A1929&lt;&gt;INT(A1929),B1929,
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
)</f>
        <v>#define ITM_N_KEY_SIGMA               1880</v>
      </c>
    </row>
    <row r="1930" spans="1:4">
      <c r="A1930">
        <f t="shared" si="31"/>
        <v>1881</v>
      </c>
      <c r="B1930" t="str">
        <f>VLOOKUP(A1930,SOURCE!B:P,12,0)</f>
        <v>ITM_N_KEY_SNAP</v>
      </c>
      <c r="C1930">
        <f>IF(
ISNUMBER(INDEX(SOURCE!B:B,MATCH(A1930,SOURCE!B:B,0)+1)),
  VALUE(INDEX(SOURCE!B:B,MATCH(A1930,SOURCE!B:B,0)+1)),
  "")</f>
        <v>1882</v>
      </c>
      <c r="D1930" s="8" t="str">
        <f>IF(A1930&lt;&gt;INT(A1930),B1930,
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
)</f>
        <v>#define ITM_N_KEY_SNAP                1881</v>
      </c>
    </row>
    <row r="1931" spans="1:4">
      <c r="A1931">
        <f t="shared" si="31"/>
        <v>1882</v>
      </c>
      <c r="B1931" t="str">
        <f>VLOOKUP(A1931,SOURCE!B:P,12,0)</f>
        <v>ITM_SH_NORM_E</v>
      </c>
      <c r="C1931">
        <f>IF(
ISNUMBER(INDEX(SOURCE!B:B,MATCH(A1931,SOURCE!B:B,0)+1)),
  VALUE(INDEX(SOURCE!B:B,MATCH(A1931,SOURCE!B:B,0)+1)),
  "")</f>
        <v>1883</v>
      </c>
      <c r="D1931" s="8" t="str">
        <f>IF(A1931&lt;&gt;INT(A1931),B1931,
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
)</f>
        <v>#define ITM_SH_NORM_E                 1882</v>
      </c>
    </row>
    <row r="1932" spans="1:4">
      <c r="A1932">
        <f t="shared" si="31"/>
        <v>1883</v>
      </c>
      <c r="B1932" t="str">
        <f>VLOOKUP(A1932,SOURCE!B:P,12,0)</f>
        <v>ITM_JM_ASN</v>
      </c>
      <c r="C1932">
        <f>IF(
ISNUMBER(INDEX(SOURCE!B:B,MATCH(A1932,SOURCE!B:B,0)+1)),
  VALUE(INDEX(SOURCE!B:B,MATCH(A1932,SOURCE!B:B,0)+1)),
  "")</f>
        <v>1884</v>
      </c>
      <c r="D1932" s="8" t="str">
        <f>IF(A1932&lt;&gt;INT(A1932),B1932,
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
)</f>
        <v>#define ITM_JM_ASN                    1883</v>
      </c>
    </row>
    <row r="1933" spans="1:4">
      <c r="A1933">
        <f t="shared" si="31"/>
        <v>1884</v>
      </c>
      <c r="B1933" t="str">
        <f>VLOOKUP(A1933,SOURCE!B:P,12,0)</f>
        <v>ITM_JM_SEEK</v>
      </c>
      <c r="C1933">
        <f>IF(
ISNUMBER(INDEX(SOURCE!B:B,MATCH(A1933,SOURCE!B:B,0)+1)),
  VALUE(INDEX(SOURCE!B:B,MATCH(A1933,SOURCE!B:B,0)+1)),
  "")</f>
        <v>1885</v>
      </c>
      <c r="D1933" s="8" t="str">
        <f>IF(A1933&lt;&gt;INT(A1933),B1933,
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
)</f>
        <v>#define ITM_JM_SEEK                   1884</v>
      </c>
    </row>
    <row r="1934" spans="1:4">
      <c r="A1934">
        <f t="shared" si="31"/>
        <v>1885</v>
      </c>
      <c r="B1934" t="str">
        <f>VLOOKUP(A1934,SOURCE!B:P,12,0)</f>
        <v>ITM_INP_DEF_43S</v>
      </c>
      <c r="C1934">
        <f>IF(
ISNUMBER(INDEX(SOURCE!B:B,MATCH(A1934,SOURCE!B:B,0)+1)),
  VALUE(INDEX(SOURCE!B:B,MATCH(A1934,SOURCE!B:B,0)+1)),
  "")</f>
        <v>1886</v>
      </c>
      <c r="D1934" s="8" t="str">
        <f>IF(A1934&lt;&gt;INT(A1934),B1934,
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
)</f>
        <v>#define ITM_INP_DEF_43S               1885</v>
      </c>
    </row>
    <row r="1935" spans="1:4">
      <c r="A1935">
        <f t="shared" si="31"/>
        <v>1886</v>
      </c>
      <c r="B1935" t="str">
        <f>VLOOKUP(A1935,SOURCE!B:P,12,0)</f>
        <v>ITM_XXEQ</v>
      </c>
      <c r="C1935">
        <f>IF(
ISNUMBER(INDEX(SOURCE!B:B,MATCH(A1935,SOURCE!B:B,0)+1)),
  VALUE(INDEX(SOURCE!B:B,MATCH(A1935,SOURCE!B:B,0)+1)),
  "")</f>
        <v>1887</v>
      </c>
      <c r="D1935" s="8" t="str">
        <f>IF(A1935&lt;&gt;INT(A1935),B1935,
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
)</f>
        <v>#define ITM_XXEQ                      1886</v>
      </c>
    </row>
    <row r="1936" spans="1:4">
      <c r="A1936">
        <f t="shared" si="31"/>
        <v>1887</v>
      </c>
      <c r="B1936" t="str">
        <f>VLOOKUP(A1936,SOURCE!B:P,12,0)</f>
        <v>ITM_USER_V43MIN</v>
      </c>
      <c r="C1936">
        <f>IF(
ISNUMBER(INDEX(SOURCE!B:B,MATCH(A1936,SOURCE!B:B,0)+1)),
  VALUE(INDEX(SOURCE!B:B,MATCH(A1936,SOURCE!B:B,0)+1)),
  "")</f>
        <v>1888</v>
      </c>
      <c r="D1936" s="8" t="str">
        <f>IF(A1936&lt;&gt;INT(A1936),B1936,
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
)</f>
        <v>#define ITM_USER_V43MIN               1887</v>
      </c>
    </row>
    <row r="1937" spans="1:4">
      <c r="A1937">
        <f t="shared" si="31"/>
        <v>1888</v>
      </c>
      <c r="B1937" t="str">
        <f>VLOOKUP(A1937,SOURCE!B:P,12,0)</f>
        <v>ITM_USER_COPY</v>
      </c>
      <c r="C1937">
        <f>IF(
ISNUMBER(INDEX(SOURCE!B:B,MATCH(A1937,SOURCE!B:B,0)+1)),
  VALUE(INDEX(SOURCE!B:B,MATCH(A1937,SOURCE!B:B,0)+1)),
  "")</f>
        <v>1889</v>
      </c>
      <c r="D1937" s="8" t="str">
        <f>IF(A1937&lt;&gt;INT(A1937),B1937,
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
)</f>
        <v>#define ITM_USER_COPY                 1888</v>
      </c>
    </row>
    <row r="1938" spans="1:4">
      <c r="A1938">
        <f t="shared" si="31"/>
        <v>1889</v>
      </c>
      <c r="B1938" t="str">
        <f>VLOOKUP(A1938,SOURCE!B:P,12,0)</f>
        <v>ITM_USER_WP43S</v>
      </c>
      <c r="C1938">
        <f>IF(
ISNUMBER(INDEX(SOURCE!B:B,MATCH(A1938,SOURCE!B:B,0)+1)),
  VALUE(INDEX(SOURCE!B:B,MATCH(A1938,SOURCE!B:B,0)+1)),
  "")</f>
        <v>1890</v>
      </c>
      <c r="D1938" s="8" t="str">
        <f>IF(A1938&lt;&gt;INT(A1938),B1938,
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
)</f>
        <v>#define ITM_USER_WP43S                1889</v>
      </c>
    </row>
    <row r="1939" spans="1:4">
      <c r="A1939">
        <f t="shared" si="31"/>
        <v>1890</v>
      </c>
      <c r="B1939" t="str">
        <f>VLOOKUP(A1939,SOURCE!B:P,12,0)</f>
        <v>ITM_USER_DM42</v>
      </c>
      <c r="C1939">
        <f>IF(
ISNUMBER(INDEX(SOURCE!B:B,MATCH(A1939,SOURCE!B:B,0)+1)),
  VALUE(INDEX(SOURCE!B:B,MATCH(A1939,SOURCE!B:B,0)+1)),
  "")</f>
        <v>1891</v>
      </c>
      <c r="D1939" s="8" t="str">
        <f>IF(A1939&lt;&gt;INT(A1939),B1939,
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
)</f>
        <v>#define ITM_USER_DM42                 1890</v>
      </c>
    </row>
    <row r="1940" spans="1:4">
      <c r="A1940">
        <f t="shared" si="31"/>
        <v>1891</v>
      </c>
      <c r="B1940" t="str">
        <f>VLOOKUP(A1940,SOURCE!B:P,12,0)</f>
        <v>ITM_USER_C43</v>
      </c>
      <c r="C1940">
        <f>IF(
ISNUMBER(INDEX(SOURCE!B:B,MATCH(A1940,SOURCE!B:B,0)+1)),
  VALUE(INDEX(SOURCE!B:B,MATCH(A1940,SOURCE!B:B,0)+1)),
  "")</f>
        <v>1892</v>
      </c>
      <c r="D1940" s="8" t="str">
        <f>IF(A1940&lt;&gt;INT(A1940),B1940,
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
)</f>
        <v>#define ITM_USER_C43                  1891</v>
      </c>
    </row>
    <row r="1941" spans="1:4">
      <c r="A1941">
        <f t="shared" si="31"/>
        <v>1892</v>
      </c>
      <c r="B1941" t="str">
        <f>VLOOKUP(A1941,SOURCE!B:P,12,0)</f>
        <v>ITM_GET_NORM_E</v>
      </c>
      <c r="C1941">
        <f>IF(
ISNUMBER(INDEX(SOURCE!B:B,MATCH(A1941,SOURCE!B:B,0)+1)),
  VALUE(INDEX(SOURCE!B:B,MATCH(A1941,SOURCE!B:B,0)+1)),
  "")</f>
        <v>1893</v>
      </c>
      <c r="D1941" s="8" t="str">
        <f>IF(A1941&lt;&gt;INT(A1941),B1941,
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
)</f>
        <v>#define ITM_GET_NORM_E                1892</v>
      </c>
    </row>
    <row r="1942" spans="1:4">
      <c r="A1942">
        <f t="shared" si="31"/>
        <v>1893</v>
      </c>
      <c r="B1942" t="str">
        <f>VLOOKUP(A1942,SOURCE!B:P,12,0)</f>
        <v>ITM_RESERVE</v>
      </c>
      <c r="C1942">
        <f>IF(
ISNUMBER(INDEX(SOURCE!B:B,MATCH(A1942,SOURCE!B:B,0)+1)),
  VALUE(INDEX(SOURCE!B:B,MATCH(A1942,SOURCE!B:B,0)+1)),
  "")</f>
        <v>1894</v>
      </c>
      <c r="D1942" s="8" t="str">
        <f>IF(A1942&lt;&gt;INT(A1942),B1942,
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
)</f>
        <v>#define ITM_RESERVE                   1893</v>
      </c>
    </row>
    <row r="1943" spans="1:4">
      <c r="A1943">
        <f t="shared" si="31"/>
        <v>1894</v>
      </c>
      <c r="B1943" t="str">
        <f>VLOOKUP(A1943,SOURCE!B:P,12,0)</f>
        <v>MNU_ASN_N</v>
      </c>
      <c r="C1943">
        <f>IF(
ISNUMBER(INDEX(SOURCE!B:B,MATCH(A1943,SOURCE!B:B,0)+1)),
  VALUE(INDEX(SOURCE!B:B,MATCH(A1943,SOURCE!B:B,0)+1)),
  "")</f>
        <v>1895</v>
      </c>
      <c r="D1943" s="8" t="str">
        <f>IF(A1943&lt;&gt;INT(A1943),B1943,
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
)</f>
        <v>#define MNU_ASN_N                     1894</v>
      </c>
    </row>
    <row r="1944" spans="1:4">
      <c r="A1944">
        <f t="shared" si="31"/>
        <v>1895</v>
      </c>
      <c r="B1944" t="str">
        <f>VLOOKUP(A1944,SOURCE!B:P,12,0)</f>
        <v>MNU_HOME</v>
      </c>
      <c r="C1944">
        <f>IF(
ISNUMBER(INDEX(SOURCE!B:B,MATCH(A1944,SOURCE!B:B,0)+1)),
  VALUE(INDEX(SOURCE!B:B,MATCH(A1944,SOURCE!B:B,0)+1)),
  "")</f>
        <v>1896</v>
      </c>
      <c r="D1944" s="8" t="str">
        <f>IF(A1944&lt;&gt;INT(A1944),B1944,
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
)</f>
        <v>#define MNU_HOME                      1895</v>
      </c>
    </row>
    <row r="1945" spans="1:4">
      <c r="A1945">
        <f t="shared" si="31"/>
        <v>1896</v>
      </c>
      <c r="B1945" t="str">
        <f>VLOOKUP(A1945,SOURCE!B:P,12,0)</f>
        <v>MNU_ALPHA</v>
      </c>
      <c r="C1945">
        <f>IF(
ISNUMBER(INDEX(SOURCE!B:B,MATCH(A1945,SOURCE!B:B,0)+1)),
  VALUE(INDEX(SOURCE!B:B,MATCH(A1945,SOURCE!B:B,0)+1)),
  "")</f>
        <v>1897</v>
      </c>
      <c r="D1945" s="8" t="str">
        <f>IF(A1945&lt;&gt;INT(A1945),B1945,
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
)</f>
        <v>#define MNU_ALPHA                     1896</v>
      </c>
    </row>
    <row r="1946" spans="1:4">
      <c r="A1946">
        <f t="shared" si="31"/>
        <v>1897</v>
      </c>
      <c r="B1946" t="str">
        <f>VLOOKUP(A1946,SOURCE!B:P,12,0)</f>
        <v>MNU_BASE</v>
      </c>
      <c r="C1946">
        <f>IF(
ISNUMBER(INDEX(SOURCE!B:B,MATCH(A1946,SOURCE!B:B,0)+1)),
  VALUE(INDEX(SOURCE!B:B,MATCH(A1946,SOURCE!B:B,0)+1)),
  "")</f>
        <v>1898</v>
      </c>
      <c r="D1946" s="8" t="str">
        <f>IF(A1946&lt;&gt;INT(A1946),B1946,
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
)</f>
        <v>#define MNU_BASE                      1897</v>
      </c>
    </row>
    <row r="1947" spans="1:4">
      <c r="A1947">
        <f t="shared" si="31"/>
        <v>1898</v>
      </c>
      <c r="B1947" t="str">
        <f>VLOOKUP(A1947,SOURCE!B:P,12,0)</f>
        <v>MNU_XEQ</v>
      </c>
      <c r="C1947">
        <f>IF(
ISNUMBER(INDEX(SOURCE!B:B,MATCH(A1947,SOURCE!B:B,0)+1)),
  VALUE(INDEX(SOURCE!B:B,MATCH(A1947,SOURCE!B:B,0)+1)),
  "")</f>
        <v>1899</v>
      </c>
      <c r="D1947" s="8" t="str">
        <f>IF(A1947&lt;&gt;INT(A1947),B1947,
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
)</f>
        <v>#define MNU_XEQ                       1898</v>
      </c>
    </row>
    <row r="1948" spans="1:4">
      <c r="A1948">
        <f t="shared" si="31"/>
        <v>1899</v>
      </c>
      <c r="B1948" t="str">
        <f>VLOOKUP(A1948,SOURCE!B:P,12,0)</f>
        <v>MNU_EE</v>
      </c>
      <c r="C1948">
        <f>IF(
ISNUMBER(INDEX(SOURCE!B:B,MATCH(A1948,SOURCE!B:B,0)+1)),
  VALUE(INDEX(SOURCE!B:B,MATCH(A1948,SOURCE!B:B,0)+1)),
  "")</f>
        <v>1900</v>
      </c>
      <c r="D1948" s="8" t="str">
        <f>IF(A1948&lt;&gt;INT(A1948),B1948,
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
)</f>
        <v>#define MNU_EE                        1899</v>
      </c>
    </row>
    <row r="1949" spans="1:4">
      <c r="A1949">
        <f t="shared" si="31"/>
        <v>1900</v>
      </c>
      <c r="B1949" t="str">
        <f>VLOOKUP(A1949,SOURCE!B:P,12,0)</f>
        <v>ITM_T_UP_ARROW</v>
      </c>
      <c r="C1949">
        <f>IF(
ISNUMBER(INDEX(SOURCE!B:B,MATCH(A1949,SOURCE!B:B,0)+1)),
  VALUE(INDEX(SOURCE!B:B,MATCH(A1949,SOURCE!B:B,0)+1)),
  "")</f>
        <v>1901</v>
      </c>
      <c r="D1949" s="8" t="str">
        <f>IF(A1949&lt;&gt;INT(A1949),B1949,
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
)</f>
        <v>#define ITM_T_UP_ARROW                1900</v>
      </c>
    </row>
    <row r="1950" spans="1:4">
      <c r="A1950">
        <f t="shared" si="31"/>
        <v>1901</v>
      </c>
      <c r="B1950" t="str">
        <f>VLOOKUP(A1950,SOURCE!B:P,12,0)</f>
        <v>MNU_ASN</v>
      </c>
      <c r="C1950">
        <f>IF(
ISNUMBER(INDEX(SOURCE!B:B,MATCH(A1950,SOURCE!B:B,0)+1)),
  VALUE(INDEX(SOURCE!B:B,MATCH(A1950,SOURCE!B:B,0)+1)),
  "")</f>
        <v>1902</v>
      </c>
      <c r="D1950" s="8" t="str">
        <f>IF(A1950&lt;&gt;INT(A1950),B1950,
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
)</f>
        <v>#define MNU_ASN                       1901</v>
      </c>
    </row>
    <row r="1951" spans="1:4">
      <c r="A1951">
        <f t="shared" si="31"/>
        <v>1902</v>
      </c>
      <c r="B1951" t="str">
        <f>VLOOKUP(A1951,SOURCE!B:P,12,0)</f>
        <v>ITM_T_DOWN_ARROW</v>
      </c>
      <c r="C1951">
        <f>IF(
ISNUMBER(INDEX(SOURCE!B:B,MATCH(A1951,SOURCE!B:B,0)+1)),
  VALUE(INDEX(SOURCE!B:B,MATCH(A1951,SOURCE!B:B,0)+1)),
  "")</f>
        <v>1903</v>
      </c>
      <c r="D1951" s="8" t="str">
        <f>IF(A1951&lt;&gt;INT(A1951),B1951,
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
)</f>
        <v>#define ITM_T_DOWN_ARROW              1902</v>
      </c>
    </row>
    <row r="1952" spans="1:4">
      <c r="A1952">
        <f t="shared" si="31"/>
        <v>1903</v>
      </c>
      <c r="B1952" t="str">
        <f>VLOOKUP(A1952,SOURCE!B:P,12,0)</f>
        <v>ITM_T_HOME</v>
      </c>
      <c r="C1952">
        <f>IF(
ISNUMBER(INDEX(SOURCE!B:B,MATCH(A1952,SOURCE!B:B,0)+1)),
  VALUE(INDEX(SOURCE!B:B,MATCH(A1952,SOURCE!B:B,0)+1)),
  "")</f>
        <v>1904</v>
      </c>
      <c r="D1952" s="8" t="str">
        <f>IF(A1952&lt;&gt;INT(A1952),B1952,
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
)</f>
        <v>#define ITM_T_HOME                    1903</v>
      </c>
    </row>
    <row r="1953" spans="1:4">
      <c r="A1953">
        <f t="shared" si="31"/>
        <v>1904</v>
      </c>
      <c r="B1953" t="str">
        <f>VLOOKUP(A1953,SOURCE!B:P,12,0)</f>
        <v>ITM_T_END</v>
      </c>
      <c r="C1953">
        <f>IF(
ISNUMBER(INDEX(SOURCE!B:B,MATCH(A1953,SOURCE!B:B,0)+1)),
  VALUE(INDEX(SOURCE!B:B,MATCH(A1953,SOURCE!B:B,0)+1)),
  "")</f>
        <v>1905</v>
      </c>
      <c r="D1953" s="8" t="str">
        <f>IF(A1953&lt;&gt;INT(A1953),B1953,
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
)</f>
        <v>#define ITM_T_END                     1904</v>
      </c>
    </row>
    <row r="1954" spans="1:4">
      <c r="A1954">
        <f t="shared" si="31"/>
        <v>1905</v>
      </c>
      <c r="B1954" t="str">
        <f>VLOOKUP(A1954,SOURCE!B:P,12,0)</f>
        <v>ITM_STKTO3x1</v>
      </c>
      <c r="C1954">
        <f>IF(
ISNUMBER(INDEX(SOURCE!B:B,MATCH(A1954,SOURCE!B:B,0)+1)),
  VALUE(INDEX(SOURCE!B:B,MATCH(A1954,SOURCE!B:B,0)+1)),
  "")</f>
        <v>1906</v>
      </c>
      <c r="D1954" s="8" t="str">
        <f>IF(A1954&lt;&gt;INT(A1954),B1954,
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
)</f>
        <v>#define ITM_STKTO3x1                  1905</v>
      </c>
    </row>
    <row r="1955" spans="1:4">
      <c r="A1955">
        <f t="shared" si="31"/>
        <v>1906</v>
      </c>
      <c r="B1955" t="str">
        <f>VLOOKUP(A1955,SOURCE!B:P,12,0)</f>
        <v>MNU_T_EDIT</v>
      </c>
      <c r="C1955">
        <f>IF(
ISNUMBER(INDEX(SOURCE!B:B,MATCH(A1955,SOURCE!B:B,0)+1)),
  VALUE(INDEX(SOURCE!B:B,MATCH(A1955,SOURCE!B:B,0)+1)),
  "")</f>
        <v>1907</v>
      </c>
      <c r="D1955" s="8" t="str">
        <f>IF(A1955&lt;&gt;INT(A1955),B1955,
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
)</f>
        <v>#define MNU_T_EDIT                    1906</v>
      </c>
    </row>
    <row r="1956" spans="1:4">
      <c r="A1956">
        <f t="shared" si="31"/>
        <v>1907</v>
      </c>
      <c r="B1956" t="str">
        <f>VLOOKUP(A1956,SOURCE!B:P,12,0)</f>
        <v>MNU_XXEQ</v>
      </c>
      <c r="C1956">
        <f>IF(
ISNUMBER(INDEX(SOURCE!B:B,MATCH(A1956,SOURCE!B:B,0)+1)),
  VALUE(INDEX(SOURCE!B:B,MATCH(A1956,SOURCE!B:B,0)+1)),
  "")</f>
        <v>1908</v>
      </c>
      <c r="D1956" s="8" t="str">
        <f>IF(A1956&lt;&gt;INT(A1956),B1956,
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
)</f>
        <v>#define MNU_XXEQ                      1907</v>
      </c>
    </row>
    <row r="1957" spans="1:4">
      <c r="A1957">
        <f t="shared" si="31"/>
        <v>1908</v>
      </c>
      <c r="B1957" t="str">
        <f>VLOOKUP(A1957,SOURCE!B:P,12,0)</f>
        <v>ITM_RNG</v>
      </c>
      <c r="C1957">
        <f>IF(
ISNUMBER(INDEX(SOURCE!B:B,MATCH(A1957,SOURCE!B:B,0)+1)),
  VALUE(INDEX(SOURCE!B:B,MATCH(A1957,SOURCE!B:B,0)+1)),
  "")</f>
        <v>1909</v>
      </c>
      <c r="D1957" s="8" t="str">
        <f>IF(A1957&lt;&gt;INT(A1957),B1957,
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
)</f>
        <v>#define ITM_RNG                       1908</v>
      </c>
    </row>
    <row r="1958" spans="1:4">
      <c r="A1958">
        <f t="shared" si="31"/>
        <v>1909</v>
      </c>
      <c r="B1958" t="str">
        <f>VLOOKUP(A1958,SOURCE!B:P,12,0)</f>
        <v>ITM_FLGSV</v>
      </c>
      <c r="C1958">
        <f>IF(
ISNUMBER(INDEX(SOURCE!B:B,MATCH(A1958,SOURCE!B:B,0)+1)),
  VALUE(INDEX(SOURCE!B:B,MATCH(A1958,SOURCE!B:B,0)+1)),
  "")</f>
        <v>1910</v>
      </c>
      <c r="D1958" s="8" t="str">
        <f>IF(A1958&lt;&gt;INT(A1958),B1958,
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
)</f>
        <v>#define ITM_FLGSV                     1909</v>
      </c>
    </row>
    <row r="1959" spans="1:4">
      <c r="A1959">
        <f t="shared" si="31"/>
        <v>1910</v>
      </c>
      <c r="B1959" t="str">
        <f>VLOOKUP(A1959,SOURCE!B:P,12,0)</f>
        <v>ITM_CPXI</v>
      </c>
      <c r="C1959">
        <f>IF(
ISNUMBER(INDEX(SOURCE!B:B,MATCH(A1959,SOURCE!B:B,0)+1)),
  VALUE(INDEX(SOURCE!B:B,MATCH(A1959,SOURCE!B:B,0)+1)),
  "")</f>
        <v>1911</v>
      </c>
      <c r="D1959" s="8" t="str">
        <f>IF(A1959&lt;&gt;INT(A1959),B1959,
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
)</f>
        <v>#define ITM_CPXI                      1910</v>
      </c>
    </row>
    <row r="1960" spans="1:4">
      <c r="A1960">
        <f t="shared" si="31"/>
        <v>1911</v>
      </c>
      <c r="B1960" t="str">
        <f>VLOOKUP(A1960,SOURCE!B:P,12,0)</f>
        <v>ITM_CPXJ</v>
      </c>
      <c r="C1960">
        <f>IF(
ISNUMBER(INDEX(SOURCE!B:B,MATCH(A1960,SOURCE!B:B,0)+1)),
  VALUE(INDEX(SOURCE!B:B,MATCH(A1960,SOURCE!B:B,0)+1)),
  "")</f>
        <v>1912</v>
      </c>
      <c r="D1960" s="8" t="str">
        <f>IF(A1960&lt;&gt;INT(A1960),B1960,
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
)</f>
        <v>#define ITM_CPXJ                      1911</v>
      </c>
    </row>
    <row r="1961" spans="1:4">
      <c r="A1961">
        <f t="shared" si="31"/>
        <v>1912</v>
      </c>
      <c r="B1961" t="str">
        <f>VLOOKUP(A1961,SOURCE!B:P,12,0)</f>
        <v>ITM_SSIZE4</v>
      </c>
      <c r="C1961">
        <f>IF(
ISNUMBER(INDEX(SOURCE!B:B,MATCH(A1961,SOURCE!B:B,0)+1)),
  VALUE(INDEX(SOURCE!B:B,MATCH(A1961,SOURCE!B:B,0)+1)),
  "")</f>
        <v>1913</v>
      </c>
      <c r="D1961" s="8" t="str">
        <f>IF(A1961&lt;&gt;INT(A1961),B1961,
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
)</f>
        <v>#define ITM_SSIZE4                    1912</v>
      </c>
    </row>
    <row r="1962" spans="1:4">
      <c r="A1962">
        <f t="shared" si="31"/>
        <v>1913</v>
      </c>
      <c r="B1962" t="str">
        <f>VLOOKUP(A1962,SOURCE!B:P,12,0)</f>
        <v>ITM_SSIZE8</v>
      </c>
      <c r="C1962">
        <f>IF(
ISNUMBER(INDEX(SOURCE!B:B,MATCH(A1962,SOURCE!B:B,0)+1)),
  VALUE(INDEX(SOURCE!B:B,MATCH(A1962,SOURCE!B:B,0)+1)),
  "")</f>
        <v>1914</v>
      </c>
      <c r="D1962" s="8" t="str">
        <f>IF(A1962&lt;&gt;INT(A1962),B1962,
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
)</f>
        <v>#define ITM_SSIZE8                    1913</v>
      </c>
    </row>
    <row r="1963" spans="1:4">
      <c r="A1963">
        <f t="shared" si="31"/>
        <v>1914</v>
      </c>
      <c r="B1963" t="str">
        <f>VLOOKUP(A1963,SOURCE!B:P,12,0)</f>
        <v>ITM_CB_SPCRES</v>
      </c>
      <c r="C1963">
        <f>IF(
ISNUMBER(INDEX(SOURCE!B:B,MATCH(A1963,SOURCE!B:B,0)+1)),
  VALUE(INDEX(SOURCE!B:B,MATCH(A1963,SOURCE!B:B,0)+1)),
  "")</f>
        <v>1915</v>
      </c>
      <c r="D1963" s="8" t="str">
        <f>IF(A1963&lt;&gt;INT(A1963),B1963,
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
)</f>
        <v>#define ITM_CB_SPCRES                 1914</v>
      </c>
    </row>
    <row r="1964" spans="1:4">
      <c r="A1964">
        <f t="shared" si="31"/>
        <v>1915</v>
      </c>
      <c r="B1964" t="str">
        <f>VLOOKUP(A1964,SOURCE!B:P,12,0)</f>
        <v>ITM_CFG</v>
      </c>
      <c r="C1964">
        <f>IF(
ISNUMBER(INDEX(SOURCE!B:B,MATCH(A1964,SOURCE!B:B,0)+1)),
  VALUE(INDEX(SOURCE!B:B,MATCH(A1964,SOURCE!B:B,0)+1)),
  "")</f>
        <v>1916</v>
      </c>
      <c r="D1964" s="8" t="str">
        <f>IF(A1964&lt;&gt;INT(A1964),B1964,
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
)</f>
        <v>#define ITM_CFG                       1915</v>
      </c>
    </row>
    <row r="1965" spans="1:4">
      <c r="A1965">
        <f t="shared" si="31"/>
        <v>1916</v>
      </c>
      <c r="B1965" t="str">
        <f>VLOOKUP(A1965,SOURCE!B:P,12,0)</f>
        <v>ITM_CLK12</v>
      </c>
      <c r="C1965">
        <f>IF(
ISNUMBER(INDEX(SOURCE!B:B,MATCH(A1965,SOURCE!B:B,0)+1)),
  VALUE(INDEX(SOURCE!B:B,MATCH(A1965,SOURCE!B:B,0)+1)),
  "")</f>
        <v>1917</v>
      </c>
      <c r="D1965" s="8" t="str">
        <f>IF(A1965&lt;&gt;INT(A1965),B1965,
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
)</f>
        <v>#define ITM_CLK12                     1916</v>
      </c>
    </row>
    <row r="1966" spans="1:4">
      <c r="A1966">
        <f t="shared" si="31"/>
        <v>1917</v>
      </c>
      <c r="B1966" t="str">
        <f>VLOOKUP(A1966,SOURCE!B:P,12,0)</f>
        <v>ITM_CLK24</v>
      </c>
      <c r="C1966">
        <f>IF(
ISNUMBER(INDEX(SOURCE!B:B,MATCH(A1966,SOURCE!B:B,0)+1)),
  VALUE(INDEX(SOURCE!B:B,MATCH(A1966,SOURCE!B:B,0)+1)),
  "")</f>
        <v>1918</v>
      </c>
      <c r="D1966" s="8" t="str">
        <f>IF(A1966&lt;&gt;INT(A1966),B1966,
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
)</f>
        <v>#define ITM_CLK24                     1917</v>
      </c>
    </row>
    <row r="1967" spans="1:4">
      <c r="A1967">
        <f t="shared" si="31"/>
        <v>1918</v>
      </c>
      <c r="B1967" t="str">
        <f>VLOOKUP(A1967,SOURCE!B:P,12,0)</f>
        <v>ITM_MULTCR</v>
      </c>
      <c r="C1967">
        <f>IF(
ISNUMBER(INDEX(SOURCE!B:B,MATCH(A1967,SOURCE!B:B,0)+1)),
  VALUE(INDEX(SOURCE!B:B,MATCH(A1967,SOURCE!B:B,0)+1)),
  "")</f>
        <v>1919</v>
      </c>
      <c r="D1967" s="8" t="str">
        <f>IF(A1967&lt;&gt;INT(A1967),B1967,
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
)</f>
        <v>#define ITM_MULTCR                    1918</v>
      </c>
    </row>
    <row r="1968" spans="1:4">
      <c r="A1968">
        <f t="shared" si="31"/>
        <v>1919</v>
      </c>
      <c r="B1968" t="str">
        <f>VLOOKUP(A1968,SOURCE!B:P,12,0)</f>
        <v>ITM_MULTDOT</v>
      </c>
      <c r="C1968">
        <f>IF(
ISNUMBER(INDEX(SOURCE!B:B,MATCH(A1968,SOURCE!B:B,0)+1)),
  VALUE(INDEX(SOURCE!B:B,MATCH(A1968,SOURCE!B:B,0)+1)),
  "")</f>
        <v>1920</v>
      </c>
      <c r="D1968" s="8" t="str">
        <f>IF(A1968&lt;&gt;INT(A1968),B1968,
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
)</f>
        <v>#define ITM_MULTDOT                   1919</v>
      </c>
    </row>
    <row r="1969" spans="1:4">
      <c r="A1969">
        <f t="shared" si="31"/>
        <v>1920</v>
      </c>
      <c r="B1969" t="str">
        <f>VLOOKUP(A1969,SOURCE!B:P,12,0)</f>
        <v>ITM_POLAR</v>
      </c>
      <c r="C1969">
        <f>IF(
ISNUMBER(INDEX(SOURCE!B:B,MATCH(A1969,SOURCE!B:B,0)+1)),
  VALUE(INDEX(SOURCE!B:B,MATCH(A1969,SOURCE!B:B,0)+1)),
  "")</f>
        <v>1921</v>
      </c>
      <c r="D1969" s="8" t="str">
        <f>IF(A1969&lt;&gt;INT(A1969),B1969,
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
)</f>
        <v>#define ITM_POLAR                     1920</v>
      </c>
    </row>
    <row r="1970" spans="1:4">
      <c r="A1970">
        <f t="shared" si="31"/>
        <v>1921</v>
      </c>
      <c r="B1970" t="str">
        <f>VLOOKUP(A1970,SOURCE!B:P,12,0)</f>
        <v>ITM_RDXCOM</v>
      </c>
      <c r="C1970">
        <f>IF(
ISNUMBER(INDEX(SOURCE!B:B,MATCH(A1970,SOURCE!B:B,0)+1)),
  VALUE(INDEX(SOURCE!B:B,MATCH(A1970,SOURCE!B:B,0)+1)),
  "")</f>
        <v>1922</v>
      </c>
      <c r="D1970" s="8" t="str">
        <f>IF(A1970&lt;&gt;INT(A1970),B1970,
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
)</f>
        <v>#define ITM_RDXCOM                    1921</v>
      </c>
    </row>
    <row r="1971" spans="1:4">
      <c r="A1971">
        <f t="shared" si="31"/>
        <v>1922</v>
      </c>
      <c r="B1971" t="str">
        <f>VLOOKUP(A1971,SOURCE!B:P,12,0)</f>
        <v>ITM_RDXPER</v>
      </c>
      <c r="C1971">
        <f>IF(
ISNUMBER(INDEX(SOURCE!B:B,MATCH(A1971,SOURCE!B:B,0)+1)),
  VALUE(INDEX(SOURCE!B:B,MATCH(A1971,SOURCE!B:B,0)+1)),
  "")</f>
        <v>1923</v>
      </c>
      <c r="D1971" s="8" t="str">
        <f>IF(A1971&lt;&gt;INT(A1971),B1971,
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
)</f>
        <v>#define ITM_RDXPER                    1922</v>
      </c>
    </row>
    <row r="1972" spans="1:4">
      <c r="A1972">
        <f t="shared" si="31"/>
        <v>1923</v>
      </c>
      <c r="B1972" t="str">
        <f>VLOOKUP(A1972,SOURCE!B:P,12,0)</f>
        <v>ITM_RECT</v>
      </c>
      <c r="C1972">
        <f>IF(
ISNUMBER(INDEX(SOURCE!B:B,MATCH(A1972,SOURCE!B:B,0)+1)),
  VALUE(INDEX(SOURCE!B:B,MATCH(A1972,SOURCE!B:B,0)+1)),
  "")</f>
        <v>1924</v>
      </c>
      <c r="D1972" s="8" t="str">
        <f>IF(A1972&lt;&gt;INT(A1972),B1972,
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
)</f>
        <v>#define ITM_RECT                      1923</v>
      </c>
    </row>
    <row r="1973" spans="1:4">
      <c r="A1973">
        <f t="shared" si="31"/>
        <v>1924</v>
      </c>
      <c r="B1973" t="str">
        <f>VLOOKUP(A1973,SOURCE!B:P,12,0)</f>
        <v>ITM_SCIOVR</v>
      </c>
      <c r="C1973">
        <f>IF(
ISNUMBER(INDEX(SOURCE!B:B,MATCH(A1973,SOURCE!B:B,0)+1)),
  VALUE(INDEX(SOURCE!B:B,MATCH(A1973,SOURCE!B:B,0)+1)),
  "")</f>
        <v>1925</v>
      </c>
      <c r="D1973" s="8" t="str">
        <f>IF(A1973&lt;&gt;INT(A1973),B1973,
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
)</f>
        <v>#define ITM_SCIOVR                    1924</v>
      </c>
    </row>
    <row r="1974" spans="1:4">
      <c r="A1974">
        <f t="shared" si="31"/>
        <v>1925</v>
      </c>
      <c r="B1974" t="str">
        <f>VLOOKUP(A1974,SOURCE!B:P,12,0)</f>
        <v>ITM_ENGOVR</v>
      </c>
      <c r="C1974">
        <f>IF(
ISNUMBER(INDEX(SOURCE!B:B,MATCH(A1974,SOURCE!B:B,0)+1)),
  VALUE(INDEX(SOURCE!B:B,MATCH(A1974,SOURCE!B:B,0)+1)),
  "")</f>
        <v>1926</v>
      </c>
      <c r="D1974" s="8" t="str">
        <f>IF(A1974&lt;&gt;INT(A1974),B1974,
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
)</f>
        <v>#define ITM_ENGOVR                    1925</v>
      </c>
    </row>
    <row r="1975" spans="1:4">
      <c r="A1975">
        <f t="shared" si="31"/>
        <v>1926</v>
      </c>
      <c r="B1975" t="str">
        <f>VLOOKUP(A1975,SOURCE!B:P,12,0)</f>
        <v>ITM_T_LEFT_ARROW</v>
      </c>
      <c r="C1975">
        <f>IF(
ISNUMBER(INDEX(SOURCE!B:B,MATCH(A1975,SOURCE!B:B,0)+1)),
  VALUE(INDEX(SOURCE!B:B,MATCH(A1975,SOURCE!B:B,0)+1)),
  "")</f>
        <v>1927</v>
      </c>
      <c r="D1975" s="8" t="str">
        <f>IF(A1975&lt;&gt;INT(A1975),B1975,
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
)</f>
        <v>#define ITM_T_LEFT_ARROW              1926</v>
      </c>
    </row>
    <row r="1976" spans="1:4">
      <c r="A1976">
        <f t="shared" si="31"/>
        <v>1927</v>
      </c>
      <c r="B1976" t="str">
        <f>VLOOKUP(A1976,SOURCE!B:P,12,0)</f>
        <v>ITM_T_RIGHT_ARROW</v>
      </c>
      <c r="C1976">
        <f>IF(
ISNUMBER(INDEX(SOURCE!B:B,MATCH(A1976,SOURCE!B:B,0)+1)),
  VALUE(INDEX(SOURCE!B:B,MATCH(A1976,SOURCE!B:B,0)+1)),
  "")</f>
        <v>1928</v>
      </c>
      <c r="D1976" s="8" t="str">
        <f>IF(A1976&lt;&gt;INT(A1976),B1976,
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
)</f>
        <v>#define ITM_T_RIGHT_ARROW             1927</v>
      </c>
    </row>
    <row r="1977" spans="1:4">
      <c r="A1977">
        <f t="shared" si="31"/>
        <v>1928</v>
      </c>
      <c r="B1977" t="str">
        <f>VLOOKUP(A1977,SOURCE!B:P,12,0)</f>
        <v>ITM_T_LLEFT_ARROW</v>
      </c>
      <c r="C1977">
        <f>IF(
ISNUMBER(INDEX(SOURCE!B:B,MATCH(A1977,SOURCE!B:B,0)+1)),
  VALUE(INDEX(SOURCE!B:B,MATCH(A1977,SOURCE!B:B,0)+1)),
  "")</f>
        <v>1929</v>
      </c>
      <c r="D1977" s="8" t="str">
        <f>IF(A1977&lt;&gt;INT(A1977),B1977,
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
)</f>
        <v>#define ITM_T_LLEFT_ARROW             1928</v>
      </c>
    </row>
    <row r="1978" spans="1:4">
      <c r="A1978">
        <f t="shared" si="31"/>
        <v>1929</v>
      </c>
      <c r="B1978" t="str">
        <f>VLOOKUP(A1978,SOURCE!B:P,12,0)</f>
        <v>ITM_T_RRIGHT_ARROW</v>
      </c>
      <c r="C1978">
        <f>IF(
ISNUMBER(INDEX(SOURCE!B:B,MATCH(A1978,SOURCE!B:B,0)+1)),
  VALUE(INDEX(SOURCE!B:B,MATCH(A1978,SOURCE!B:B,0)+1)),
  "")</f>
        <v>1930</v>
      </c>
      <c r="D1978" s="8" t="str">
        <f>IF(A1978&lt;&gt;INT(A1978),B1978,
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
)</f>
        <v>#define ITM_T_RRIGHT_ARROW            1929</v>
      </c>
    </row>
    <row r="1979" spans="1:4">
      <c r="A1979">
        <f t="shared" si="31"/>
        <v>1930</v>
      </c>
      <c r="B1979" t="str">
        <f>VLOOKUP(A1979,SOURCE!B:P,12,0)</f>
        <v>ITM_XNEW</v>
      </c>
      <c r="C1979">
        <f>IF(
ISNUMBER(INDEX(SOURCE!B:B,MATCH(A1979,SOURCE!B:B,0)+1)),
  VALUE(INDEX(SOURCE!B:B,MATCH(A1979,SOURCE!B:B,0)+1)),
  "")</f>
        <v>1931</v>
      </c>
      <c r="D1979" s="8" t="str">
        <f>IF(A1979&lt;&gt;INT(A1979),B1979,
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
)</f>
        <v>#define ITM_XNEW                      1930</v>
      </c>
    </row>
    <row r="1980" spans="1:4">
      <c r="A1980">
        <f t="shared" si="31"/>
        <v>1931</v>
      </c>
      <c r="B1980" t="str">
        <f>VLOOKUP(A1980,SOURCE!B:P,12,0)</f>
        <v>ITM_XEDIT</v>
      </c>
      <c r="C1980">
        <f>IF(
ISNUMBER(INDEX(SOURCE!B:B,MATCH(A1980,SOURCE!B:B,0)+1)),
  VALUE(INDEX(SOURCE!B:B,MATCH(A1980,SOURCE!B:B,0)+1)),
  "")</f>
        <v>1932</v>
      </c>
      <c r="D1980" s="8" t="str">
        <f>IF(A1980&lt;&gt;INT(A1980),B1980,
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
)</f>
        <v>#define ITM_XEDIT                     1931</v>
      </c>
    </row>
    <row r="1981" spans="1:4">
      <c r="A1981">
        <f t="shared" si="31"/>
        <v>1932</v>
      </c>
      <c r="B1981" t="str">
        <f>VLOOKUP(A1981,SOURCE!B:P,12,0)</f>
        <v>ITM_ms</v>
      </c>
      <c r="C1981">
        <f>IF(
ISNUMBER(INDEX(SOURCE!B:B,MATCH(A1981,SOURCE!B:B,0)+1)),
  VALUE(INDEX(SOURCE!B:B,MATCH(A1981,SOURCE!B:B,0)+1)),
  "")</f>
        <v>1933</v>
      </c>
      <c r="D1981" s="8" t="str">
        <f>IF(A1981&lt;&gt;INT(A1981),B1981,
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
)</f>
        <v>#define ITM_ms                        1932</v>
      </c>
    </row>
    <row r="1982" spans="1:4">
      <c r="A1982">
        <f t="shared" si="31"/>
        <v>1933</v>
      </c>
      <c r="B1982" t="str">
        <f>VLOOKUP(A1982,SOURCE!B:P,12,0)</f>
        <v>ITM_DEG2</v>
      </c>
      <c r="C1982">
        <f>IF(
ISNUMBER(INDEX(SOURCE!B:B,MATCH(A1982,SOURCE!B:B,0)+1)),
  VALUE(INDEX(SOURCE!B:B,MATCH(A1982,SOURCE!B:B,0)+1)),
  "")</f>
        <v>1934</v>
      </c>
      <c r="D1982" s="8" t="str">
        <f>IF(A1982&lt;&gt;INT(A1982),B1982,
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
)</f>
        <v>#define ITM_DEG2                      1933</v>
      </c>
    </row>
    <row r="1983" spans="1:4">
      <c r="A1983">
        <f t="shared" si="31"/>
        <v>1934</v>
      </c>
      <c r="B1983" t="str">
        <f>VLOOKUP(A1983,SOURCE!B:P,12,0)</f>
        <v>ITM_DMS2</v>
      </c>
      <c r="C1983">
        <f>IF(
ISNUMBER(INDEX(SOURCE!B:B,MATCH(A1983,SOURCE!B:B,0)+1)),
  VALUE(INDEX(SOURCE!B:B,MATCH(A1983,SOURCE!B:B,0)+1)),
  "")</f>
        <v>1935</v>
      </c>
      <c r="D1983" s="8" t="str">
        <f>IF(A1983&lt;&gt;INT(A1983),B1983,
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
)</f>
        <v>#define ITM_DMS2                      1934</v>
      </c>
    </row>
    <row r="1984" spans="1:4">
      <c r="A1984">
        <f t="shared" si="31"/>
        <v>1935</v>
      </c>
      <c r="B1984" t="str">
        <f>VLOOKUP(A1984,SOURCE!B:P,12,0)</f>
        <v>ITM_GRAD2</v>
      </c>
      <c r="C1984">
        <f>IF(
ISNUMBER(INDEX(SOURCE!B:B,MATCH(A1984,SOURCE!B:B,0)+1)),
  VALUE(INDEX(SOURCE!B:B,MATCH(A1984,SOURCE!B:B,0)+1)),
  "")</f>
        <v>1936</v>
      </c>
      <c r="D1984" s="8" t="str">
        <f>IF(A1984&lt;&gt;INT(A1984),B1984,
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
)</f>
        <v>#define ITM_GRAD2                     1935</v>
      </c>
    </row>
    <row r="1985" spans="1:4">
      <c r="A1985">
        <f t="shared" si="31"/>
        <v>1936</v>
      </c>
      <c r="B1985" t="str">
        <f>VLOOKUP(A1985,SOURCE!B:P,12,0)</f>
        <v>ITM_MULPI2</v>
      </c>
      <c r="C1985">
        <f>IF(
ISNUMBER(INDEX(SOURCE!B:B,MATCH(A1985,SOURCE!B:B,0)+1)),
  VALUE(INDEX(SOURCE!B:B,MATCH(A1985,SOURCE!B:B,0)+1)),
  "")</f>
        <v>1937</v>
      </c>
      <c r="D1985" s="8" t="str">
        <f>IF(A1985&lt;&gt;INT(A1985),B1985,
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
)</f>
        <v>#define ITM_MULPI2                    1936</v>
      </c>
    </row>
    <row r="1986" spans="1:4">
      <c r="A1986">
        <f t="shared" si="31"/>
        <v>1937</v>
      </c>
      <c r="B1986" t="str">
        <f>VLOOKUP(A1986,SOURCE!B:P,12,0)</f>
        <v>ITM_RAD2</v>
      </c>
      <c r="C1986">
        <f>IF(
ISNUMBER(INDEX(SOURCE!B:B,MATCH(A1986,SOURCE!B:B,0)+1)),
  VALUE(INDEX(SOURCE!B:B,MATCH(A1986,SOURCE!B:B,0)+1)),
  "")</f>
        <v>1938</v>
      </c>
      <c r="D1986" s="8" t="str">
        <f>IF(A1986&lt;&gt;INT(A1986),B1986,
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
)</f>
        <v>#define ITM_RAD2                      1937</v>
      </c>
    </row>
    <row r="1987" spans="1:4">
      <c r="A1987">
        <f t="shared" si="31"/>
        <v>1938</v>
      </c>
      <c r="B1987" t="str">
        <f>VLOOKUP(A1987,SOURCE!B:P,12,0)</f>
        <v>ITM_HMS2</v>
      </c>
      <c r="C1987">
        <f>IF(
ISNUMBER(INDEX(SOURCE!B:B,MATCH(A1987,SOURCE!B:B,0)+1)),
  VALUE(INDEX(SOURCE!B:B,MATCH(A1987,SOURCE!B:B,0)+1)),
  "")</f>
        <v>1939</v>
      </c>
      <c r="D1987" s="8" t="str">
        <f>IF(A1987&lt;&gt;INT(A1987),B1987,
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
)</f>
        <v>#define ITM_HMS2                      1938</v>
      </c>
    </row>
    <row r="1988" spans="1:4">
      <c r="A1988">
        <f t="shared" si="31"/>
        <v>1939</v>
      </c>
      <c r="B1988" t="str">
        <f>VLOOKUP(A1988,SOURCE!B:P,12,0)</f>
        <v>USER_PRIM00U</v>
      </c>
      <c r="C1988">
        <f>IF(
ISNUMBER(INDEX(SOURCE!B:B,MATCH(A1988,SOURCE!B:B,0)+1)),
  VALUE(INDEX(SOURCE!B:B,MATCH(A1988,SOURCE!B:B,0)+1)),
  "")</f>
        <v>1940</v>
      </c>
      <c r="D1988" s="8" t="str">
        <f>IF(A1988&lt;&gt;INT(A1988),B1988,
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
)</f>
        <v>#define USER_PRIM00U                  1939</v>
      </c>
    </row>
    <row r="1989" spans="1:4">
      <c r="A1989">
        <f t="shared" si="31"/>
        <v>1940</v>
      </c>
      <c r="B1989" t="str">
        <f>VLOOKUP(A1989,SOURCE!B:P,12,0)</f>
        <v>USER_SFTf00U</v>
      </c>
      <c r="C1989">
        <f>IF(
ISNUMBER(INDEX(SOURCE!B:B,MATCH(A1989,SOURCE!B:B,0)+1)),
  VALUE(INDEX(SOURCE!B:B,MATCH(A1989,SOURCE!B:B,0)+1)),
  "")</f>
        <v>1941</v>
      </c>
      <c r="D1989" s="8" t="str">
        <f>IF(A1989&lt;&gt;INT(A1989),B1989,
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
)</f>
        <v>#define USER_SFTf00U                  1940</v>
      </c>
    </row>
    <row r="1990" spans="1:4">
      <c r="A1990">
        <f t="shared" si="31"/>
        <v>1941</v>
      </c>
      <c r="B1990" t="str">
        <f>VLOOKUP(A1990,SOURCE!B:P,12,0)</f>
        <v>USER_SFTg00U</v>
      </c>
      <c r="C1990">
        <f>IF(
ISNUMBER(INDEX(SOURCE!B:B,MATCH(A1990,SOURCE!B:B,0)+1)),
  VALUE(INDEX(SOURCE!B:B,MATCH(A1990,SOURCE!B:B,0)+1)),
  "")</f>
        <v>1942</v>
      </c>
      <c r="D1990" s="8" t="str">
        <f>IF(A1990&lt;&gt;INT(A1990),B1990,
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
)</f>
        <v>#define USER_SFTg00U                  1941</v>
      </c>
    </row>
    <row r="1991" spans="1:4">
      <c r="A1991">
        <f t="shared" ref="A1991:A2054" si="32">C1990</f>
        <v>1942</v>
      </c>
      <c r="B1991" t="str">
        <f>VLOOKUP(A1991,SOURCE!B:P,12,0)</f>
        <v>USER_PRIM01U</v>
      </c>
      <c r="C1991">
        <f>IF(
ISNUMBER(INDEX(SOURCE!B:B,MATCH(A1991,SOURCE!B:B,0)+1)),
  VALUE(INDEX(SOURCE!B:B,MATCH(A1991,SOURCE!B:B,0)+1)),
  "")</f>
        <v>1943</v>
      </c>
      <c r="D1991" s="8" t="str">
        <f>IF(A1991&lt;&gt;INT(A1991),B1991,
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
)</f>
        <v>#define USER_PRIM01U                  1942</v>
      </c>
    </row>
    <row r="1992" spans="1:4">
      <c r="A1992">
        <f t="shared" si="32"/>
        <v>1943</v>
      </c>
      <c r="B1992" t="str">
        <f>VLOOKUP(A1992,SOURCE!B:P,12,0)</f>
        <v>USER_SFTf01U</v>
      </c>
      <c r="C1992">
        <f>IF(
ISNUMBER(INDEX(SOURCE!B:B,MATCH(A1992,SOURCE!B:B,0)+1)),
  VALUE(INDEX(SOURCE!B:B,MATCH(A1992,SOURCE!B:B,0)+1)),
  "")</f>
        <v>1944</v>
      </c>
      <c r="D1992" s="8" t="str">
        <f>IF(A1992&lt;&gt;INT(A1992),B1992,
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
)</f>
        <v>#define USER_SFTf01U                  1943</v>
      </c>
    </row>
    <row r="1993" spans="1:4">
      <c r="A1993">
        <f t="shared" si="32"/>
        <v>1944</v>
      </c>
      <c r="B1993" t="str">
        <f>VLOOKUP(A1993,SOURCE!B:P,12,0)</f>
        <v>USER_SFTg01U</v>
      </c>
      <c r="C1993">
        <f>IF(
ISNUMBER(INDEX(SOURCE!B:B,MATCH(A1993,SOURCE!B:B,0)+1)),
  VALUE(INDEX(SOURCE!B:B,MATCH(A1993,SOURCE!B:B,0)+1)),
  "")</f>
        <v>1945</v>
      </c>
      <c r="D1993" s="8" t="str">
        <f>IF(A1993&lt;&gt;INT(A1993),B1993,
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
)</f>
        <v>#define USER_SFTg01U                  1944</v>
      </c>
    </row>
    <row r="1994" spans="1:4">
      <c r="A1994">
        <f t="shared" si="32"/>
        <v>1945</v>
      </c>
      <c r="B1994" t="str">
        <f>VLOOKUP(A1994,SOURCE!B:P,12,0)</f>
        <v>USER_PRIM02U</v>
      </c>
      <c r="C1994">
        <f>IF(
ISNUMBER(INDEX(SOURCE!B:B,MATCH(A1994,SOURCE!B:B,0)+1)),
  VALUE(INDEX(SOURCE!B:B,MATCH(A1994,SOURCE!B:B,0)+1)),
  "")</f>
        <v>1946</v>
      </c>
      <c r="D1994" s="8" t="str">
        <f>IF(A1994&lt;&gt;INT(A1994),B1994,
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
)</f>
        <v>#define USER_PRIM02U                  1945</v>
      </c>
    </row>
    <row r="1995" spans="1:4">
      <c r="A1995">
        <f t="shared" si="32"/>
        <v>1946</v>
      </c>
      <c r="B1995" t="str">
        <f>VLOOKUP(A1995,SOURCE!B:P,12,0)</f>
        <v>USER_SFTf02U</v>
      </c>
      <c r="C1995">
        <f>IF(
ISNUMBER(INDEX(SOURCE!B:B,MATCH(A1995,SOURCE!B:B,0)+1)),
  VALUE(INDEX(SOURCE!B:B,MATCH(A1995,SOURCE!B:B,0)+1)),
  "")</f>
        <v>1947</v>
      </c>
      <c r="D1995" s="8" t="str">
        <f>IF(A1995&lt;&gt;INT(A1995),B1995,
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
)</f>
        <v>#define USER_SFTf02U                  1946</v>
      </c>
    </row>
    <row r="1996" spans="1:4">
      <c r="A1996">
        <f t="shared" si="32"/>
        <v>1947</v>
      </c>
      <c r="B1996" t="str">
        <f>VLOOKUP(A1996,SOURCE!B:P,12,0)</f>
        <v>USER_SFTg02U</v>
      </c>
      <c r="C1996">
        <f>IF(
ISNUMBER(INDEX(SOURCE!B:B,MATCH(A1996,SOURCE!B:B,0)+1)),
  VALUE(INDEX(SOURCE!B:B,MATCH(A1996,SOURCE!B:B,0)+1)),
  "")</f>
        <v>1948</v>
      </c>
      <c r="D1996" s="8" t="str">
        <f>IF(A1996&lt;&gt;INT(A1996),B1996,
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
)</f>
        <v>#define USER_SFTg02U                  1947</v>
      </c>
    </row>
    <row r="1997" spans="1:4">
      <c r="A1997">
        <f t="shared" si="32"/>
        <v>1948</v>
      </c>
      <c r="B1997" t="str">
        <f>VLOOKUP(A1997,SOURCE!B:P,12,0)</f>
        <v>USER_PRIM03U</v>
      </c>
      <c r="C1997">
        <f>IF(
ISNUMBER(INDEX(SOURCE!B:B,MATCH(A1997,SOURCE!B:B,0)+1)),
  VALUE(INDEX(SOURCE!B:B,MATCH(A1997,SOURCE!B:B,0)+1)),
  "")</f>
        <v>1949</v>
      </c>
      <c r="D1997" s="8" t="str">
        <f>IF(A1997&lt;&gt;INT(A1997),B1997,
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
)</f>
        <v>#define USER_PRIM03U                  1948</v>
      </c>
    </row>
    <row r="1998" spans="1:4">
      <c r="A1998">
        <f t="shared" si="32"/>
        <v>1949</v>
      </c>
      <c r="B1998" t="str">
        <f>VLOOKUP(A1998,SOURCE!B:P,12,0)</f>
        <v>USER_SFTf03U</v>
      </c>
      <c r="C1998">
        <f>IF(
ISNUMBER(INDEX(SOURCE!B:B,MATCH(A1998,SOURCE!B:B,0)+1)),
  VALUE(INDEX(SOURCE!B:B,MATCH(A1998,SOURCE!B:B,0)+1)),
  "")</f>
        <v>1950</v>
      </c>
      <c r="D1998" s="8" t="str">
        <f>IF(A1998&lt;&gt;INT(A1998),B1998,
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
)</f>
        <v>#define USER_SFTf03U                  1949</v>
      </c>
    </row>
    <row r="1999" spans="1:4">
      <c r="A1999">
        <f t="shared" si="32"/>
        <v>1950</v>
      </c>
      <c r="B1999" t="str">
        <f>VLOOKUP(A1999,SOURCE!B:P,12,0)</f>
        <v>USER_SFTg03U</v>
      </c>
      <c r="C1999">
        <f>IF(
ISNUMBER(INDEX(SOURCE!B:B,MATCH(A1999,SOURCE!B:B,0)+1)),
  VALUE(INDEX(SOURCE!B:B,MATCH(A1999,SOURCE!B:B,0)+1)),
  "")</f>
        <v>1951</v>
      </c>
      <c r="D1999" s="8" t="str">
        <f>IF(A1999&lt;&gt;INT(A1999),B1999,
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
)</f>
        <v>#define USER_SFTg03U                  1950</v>
      </c>
    </row>
    <row r="2000" spans="1:4">
      <c r="A2000">
        <f t="shared" si="32"/>
        <v>1951</v>
      </c>
      <c r="B2000" t="str">
        <f>VLOOKUP(A2000,SOURCE!B:P,12,0)</f>
        <v>USER_PRIM04U</v>
      </c>
      <c r="C2000">
        <f>IF(
ISNUMBER(INDEX(SOURCE!B:B,MATCH(A2000,SOURCE!B:B,0)+1)),
  VALUE(INDEX(SOURCE!B:B,MATCH(A2000,SOURCE!B:B,0)+1)),
  "")</f>
        <v>1952</v>
      </c>
      <c r="D2000" s="8" t="str">
        <f>IF(A2000&lt;&gt;INT(A2000),B2000,
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
)</f>
        <v>#define USER_PRIM04U                  1951</v>
      </c>
    </row>
    <row r="2001" spans="1:4">
      <c r="A2001">
        <f t="shared" si="32"/>
        <v>1952</v>
      </c>
      <c r="B2001" t="str">
        <f>VLOOKUP(A2001,SOURCE!B:P,12,0)</f>
        <v>USER_SFTf04U</v>
      </c>
      <c r="C2001">
        <f>IF(
ISNUMBER(INDEX(SOURCE!B:B,MATCH(A2001,SOURCE!B:B,0)+1)),
  VALUE(INDEX(SOURCE!B:B,MATCH(A2001,SOURCE!B:B,0)+1)),
  "")</f>
        <v>1953</v>
      </c>
      <c r="D2001" s="8" t="str">
        <f>IF(A2001&lt;&gt;INT(A2001),B2001,
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
)</f>
        <v>#define USER_SFTf04U                  1952</v>
      </c>
    </row>
    <row r="2002" spans="1:4">
      <c r="A2002">
        <f t="shared" si="32"/>
        <v>1953</v>
      </c>
      <c r="B2002" t="str">
        <f>VLOOKUP(A2002,SOURCE!B:P,12,0)</f>
        <v>USER_SFTg04U</v>
      </c>
      <c r="C2002">
        <f>IF(
ISNUMBER(INDEX(SOURCE!B:B,MATCH(A2002,SOURCE!B:B,0)+1)),
  VALUE(INDEX(SOURCE!B:B,MATCH(A2002,SOURCE!B:B,0)+1)),
  "")</f>
        <v>1954</v>
      </c>
      <c r="D2002" s="8" t="str">
        <f>IF(A2002&lt;&gt;INT(A2002),B2002,
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
)</f>
        <v>#define USER_SFTg04U                  1953</v>
      </c>
    </row>
    <row r="2003" spans="1:4">
      <c r="A2003">
        <f t="shared" si="32"/>
        <v>1954</v>
      </c>
      <c r="B2003" t="str">
        <f>VLOOKUP(A2003,SOURCE!B:P,12,0)</f>
        <v>USER_PRIM05U</v>
      </c>
      <c r="C2003">
        <f>IF(
ISNUMBER(INDEX(SOURCE!B:B,MATCH(A2003,SOURCE!B:B,0)+1)),
  VALUE(INDEX(SOURCE!B:B,MATCH(A2003,SOURCE!B:B,0)+1)),
  "")</f>
        <v>1955</v>
      </c>
      <c r="D2003" s="8" t="str">
        <f>IF(A2003&lt;&gt;INT(A2003),B2003,
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
)</f>
        <v>#define USER_PRIM05U                  1954</v>
      </c>
    </row>
    <row r="2004" spans="1:4">
      <c r="A2004">
        <f t="shared" si="32"/>
        <v>1955</v>
      </c>
      <c r="B2004" t="str">
        <f>VLOOKUP(A2004,SOURCE!B:P,12,0)</f>
        <v>USER_SFTf05U</v>
      </c>
      <c r="C2004">
        <f>IF(
ISNUMBER(INDEX(SOURCE!B:B,MATCH(A2004,SOURCE!B:B,0)+1)),
  VALUE(INDEX(SOURCE!B:B,MATCH(A2004,SOURCE!B:B,0)+1)),
  "")</f>
        <v>1956</v>
      </c>
      <c r="D2004" s="8" t="str">
        <f>IF(A2004&lt;&gt;INT(A2004),B2004,
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
)</f>
        <v>#define USER_SFTf05U                  1955</v>
      </c>
    </row>
    <row r="2005" spans="1:4">
      <c r="A2005">
        <f t="shared" si="32"/>
        <v>1956</v>
      </c>
      <c r="B2005" t="str">
        <f>VLOOKUP(A2005,SOURCE!B:P,12,0)</f>
        <v>USER_SFTg05U</v>
      </c>
      <c r="C2005">
        <f>IF(
ISNUMBER(INDEX(SOURCE!B:B,MATCH(A2005,SOURCE!B:B,0)+1)),
  VALUE(INDEX(SOURCE!B:B,MATCH(A2005,SOURCE!B:B,0)+1)),
  "")</f>
        <v>1957</v>
      </c>
      <c r="D2005" s="8" t="str">
        <f>IF(A2005&lt;&gt;INT(A2005),B2005,
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
)</f>
        <v>#define USER_SFTg05U                  1956</v>
      </c>
    </row>
    <row r="2006" spans="1:4">
      <c r="A2006">
        <f t="shared" si="32"/>
        <v>1957</v>
      </c>
      <c r="B2006" t="str">
        <f>VLOOKUP(A2006,SOURCE!B:P,12,0)</f>
        <v>ITM_X_P1</v>
      </c>
      <c r="C2006">
        <f>IF(
ISNUMBER(INDEX(SOURCE!B:B,MATCH(A2006,SOURCE!B:B,0)+1)),
  VALUE(INDEX(SOURCE!B:B,MATCH(A2006,SOURCE!B:B,0)+1)),
  "")</f>
        <v>1958</v>
      </c>
      <c r="D2006" s="8" t="str">
        <f>IF(A2006&lt;&gt;INT(A2006),B2006,
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
)</f>
        <v>#define ITM_X_P1                      1957</v>
      </c>
    </row>
    <row r="2007" spans="1:4">
      <c r="A2007">
        <f t="shared" si="32"/>
        <v>1958</v>
      </c>
      <c r="B2007" t="str">
        <f>VLOOKUP(A2007,SOURCE!B:P,12,0)</f>
        <v>ITM_X_P2</v>
      </c>
      <c r="C2007">
        <f>IF(
ISNUMBER(INDEX(SOURCE!B:B,MATCH(A2007,SOURCE!B:B,0)+1)),
  VALUE(INDEX(SOURCE!B:B,MATCH(A2007,SOURCE!B:B,0)+1)),
  "")</f>
        <v>1959</v>
      </c>
      <c r="D2007" s="8" t="str">
        <f>IF(A2007&lt;&gt;INT(A2007),B2007,
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
)</f>
        <v>#define ITM_X_P2                      1958</v>
      </c>
    </row>
    <row r="2008" spans="1:4">
      <c r="A2008">
        <f t="shared" si="32"/>
        <v>1959</v>
      </c>
      <c r="B2008" t="str">
        <f>VLOOKUP(A2008,SOURCE!B:P,12,0)</f>
        <v>ITM_X_P3</v>
      </c>
      <c r="C2008">
        <f>IF(
ISNUMBER(INDEX(SOURCE!B:B,MATCH(A2008,SOURCE!B:B,0)+1)),
  VALUE(INDEX(SOURCE!B:B,MATCH(A2008,SOURCE!B:B,0)+1)),
  "")</f>
        <v>1960</v>
      </c>
      <c r="D2008" s="8" t="str">
        <f>IF(A2008&lt;&gt;INT(A2008),B2008,
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
)</f>
        <v>#define ITM_X_P3                      1959</v>
      </c>
    </row>
    <row r="2009" spans="1:4">
      <c r="A2009">
        <f t="shared" si="32"/>
        <v>1960</v>
      </c>
      <c r="B2009" t="str">
        <f>VLOOKUP(A2009,SOURCE!B:P,12,0)</f>
        <v>ITM_X_P4</v>
      </c>
      <c r="C2009">
        <f>IF(
ISNUMBER(INDEX(SOURCE!B:B,MATCH(A2009,SOURCE!B:B,0)+1)),
  VALUE(INDEX(SOURCE!B:B,MATCH(A2009,SOURCE!B:B,0)+1)),
  "")</f>
        <v>1961</v>
      </c>
      <c r="D2009" s="8" t="str">
        <f>IF(A2009&lt;&gt;INT(A2009),B2009,
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
)</f>
        <v>#define ITM_X_P4                      1960</v>
      </c>
    </row>
    <row r="2010" spans="1:4">
      <c r="A2010">
        <f t="shared" si="32"/>
        <v>1961</v>
      </c>
      <c r="B2010" t="str">
        <f>VLOOKUP(A2010,SOURCE!B:P,12,0)</f>
        <v>ITM_X_P5</v>
      </c>
      <c r="C2010">
        <f>IF(
ISNUMBER(INDEX(SOURCE!B:B,MATCH(A2010,SOURCE!B:B,0)+1)),
  VALUE(INDEX(SOURCE!B:B,MATCH(A2010,SOURCE!B:B,0)+1)),
  "")</f>
        <v>1962</v>
      </c>
      <c r="D2010" s="8" t="str">
        <f>IF(A2010&lt;&gt;INT(A2010),B2010,
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
)</f>
        <v>#define ITM_X_P5                      1961</v>
      </c>
    </row>
    <row r="2011" spans="1:4">
      <c r="A2011">
        <f t="shared" si="32"/>
        <v>1962</v>
      </c>
      <c r="B2011" t="str">
        <f>VLOOKUP(A2011,SOURCE!B:P,12,0)</f>
        <v>ITM_X_P6</v>
      </c>
      <c r="C2011">
        <f>IF(
ISNUMBER(INDEX(SOURCE!B:B,MATCH(A2011,SOURCE!B:B,0)+1)),
  VALUE(INDEX(SOURCE!B:B,MATCH(A2011,SOURCE!B:B,0)+1)),
  "")</f>
        <v>1963</v>
      </c>
      <c r="D2011" s="8" t="str">
        <f>IF(A2011&lt;&gt;INT(A2011),B2011,
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
)</f>
        <v>#define ITM_X_P6                      1962</v>
      </c>
    </row>
    <row r="2012" spans="1:4">
      <c r="A2012">
        <f t="shared" si="32"/>
        <v>1963</v>
      </c>
      <c r="B2012" t="str">
        <f>VLOOKUP(A2012,SOURCE!B:P,12,0)</f>
        <v>ITM_X_f1</v>
      </c>
      <c r="C2012">
        <f>IF(
ISNUMBER(INDEX(SOURCE!B:B,MATCH(A2012,SOURCE!B:B,0)+1)),
  VALUE(INDEX(SOURCE!B:B,MATCH(A2012,SOURCE!B:B,0)+1)),
  "")</f>
        <v>1964</v>
      </c>
      <c r="D2012" s="8" t="str">
        <f>IF(A2012&lt;&gt;INT(A2012),B2012,
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
)</f>
        <v>#define ITM_X_f1                      1963</v>
      </c>
    </row>
    <row r="2013" spans="1:4">
      <c r="A2013">
        <f t="shared" si="32"/>
        <v>1964</v>
      </c>
      <c r="B2013" t="str">
        <f>VLOOKUP(A2013,SOURCE!B:P,12,0)</f>
        <v>ITM_X_f2</v>
      </c>
      <c r="C2013">
        <f>IF(
ISNUMBER(INDEX(SOURCE!B:B,MATCH(A2013,SOURCE!B:B,0)+1)),
  VALUE(INDEX(SOURCE!B:B,MATCH(A2013,SOURCE!B:B,0)+1)),
  "")</f>
        <v>1965</v>
      </c>
      <c r="D2013" s="8" t="str">
        <f>IF(A2013&lt;&gt;INT(A2013),B2013,
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
)</f>
        <v>#define ITM_X_f2                      1964</v>
      </c>
    </row>
    <row r="2014" spans="1:4">
      <c r="A2014">
        <f t="shared" si="32"/>
        <v>1965</v>
      </c>
      <c r="B2014" t="str">
        <f>VLOOKUP(A2014,SOURCE!B:P,12,0)</f>
        <v>ITM_X_f3</v>
      </c>
      <c r="C2014">
        <f>IF(
ISNUMBER(INDEX(SOURCE!B:B,MATCH(A2014,SOURCE!B:B,0)+1)),
  VALUE(INDEX(SOURCE!B:B,MATCH(A2014,SOURCE!B:B,0)+1)),
  "")</f>
        <v>1966</v>
      </c>
      <c r="D2014" s="8" t="str">
        <f>IF(A2014&lt;&gt;INT(A2014),B2014,
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
)</f>
        <v>#define ITM_X_f3                      1965</v>
      </c>
    </row>
    <row r="2015" spans="1:4">
      <c r="A2015">
        <f t="shared" si="32"/>
        <v>1966</v>
      </c>
      <c r="B2015" t="str">
        <f>VLOOKUP(A2015,SOURCE!B:P,12,0)</f>
        <v>ITM_X_f4</v>
      </c>
      <c r="C2015">
        <f>IF(
ISNUMBER(INDEX(SOURCE!B:B,MATCH(A2015,SOURCE!B:B,0)+1)),
  VALUE(INDEX(SOURCE!B:B,MATCH(A2015,SOURCE!B:B,0)+1)),
  "")</f>
        <v>1967</v>
      </c>
      <c r="D2015" s="8" t="str">
        <f>IF(A2015&lt;&gt;INT(A2015),B2015,
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
)</f>
        <v>#define ITM_X_f4                      1966</v>
      </c>
    </row>
    <row r="2016" spans="1:4">
      <c r="A2016">
        <f t="shared" si="32"/>
        <v>1967</v>
      </c>
      <c r="B2016" t="str">
        <f>VLOOKUP(A2016,SOURCE!B:P,12,0)</f>
        <v>ITM_X_f5</v>
      </c>
      <c r="C2016">
        <f>IF(
ISNUMBER(INDEX(SOURCE!B:B,MATCH(A2016,SOURCE!B:B,0)+1)),
  VALUE(INDEX(SOURCE!B:B,MATCH(A2016,SOURCE!B:B,0)+1)),
  "")</f>
        <v>1968</v>
      </c>
      <c r="D2016" s="8" t="str">
        <f>IF(A2016&lt;&gt;INT(A2016),B2016,
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
)</f>
        <v>#define ITM_X_f5                      1967</v>
      </c>
    </row>
    <row r="2017" spans="1:4">
      <c r="A2017">
        <f t="shared" si="32"/>
        <v>1968</v>
      </c>
      <c r="B2017" t="str">
        <f>VLOOKUP(A2017,SOURCE!B:P,12,0)</f>
        <v>ITM_X_f6</v>
      </c>
      <c r="C2017">
        <f>IF(
ISNUMBER(INDEX(SOURCE!B:B,MATCH(A2017,SOURCE!B:B,0)+1)),
  VALUE(INDEX(SOURCE!B:B,MATCH(A2017,SOURCE!B:B,0)+1)),
  "")</f>
        <v>1969</v>
      </c>
      <c r="D2017" s="8" t="str">
        <f>IF(A2017&lt;&gt;INT(A2017),B2017,
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
)</f>
        <v>#define ITM_X_f6                      1968</v>
      </c>
    </row>
    <row r="2018" spans="1:4">
      <c r="A2018">
        <f t="shared" si="32"/>
        <v>1969</v>
      </c>
      <c r="B2018" t="str">
        <f>VLOOKUP(A2018,SOURCE!B:P,12,0)</f>
        <v>ITM_X_g1</v>
      </c>
      <c r="C2018">
        <f>IF(
ISNUMBER(INDEX(SOURCE!B:B,MATCH(A2018,SOURCE!B:B,0)+1)),
  VALUE(INDEX(SOURCE!B:B,MATCH(A2018,SOURCE!B:B,0)+1)),
  "")</f>
        <v>1970</v>
      </c>
      <c r="D2018" s="8" t="str">
        <f>IF(A2018&lt;&gt;INT(A2018),B2018,
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
)</f>
        <v>#define ITM_X_g1                      1969</v>
      </c>
    </row>
    <row r="2019" spans="1:4">
      <c r="A2019">
        <f t="shared" si="32"/>
        <v>1970</v>
      </c>
      <c r="B2019" t="str">
        <f>VLOOKUP(A2019,SOURCE!B:P,12,0)</f>
        <v>ITM_X_g2</v>
      </c>
      <c r="C2019">
        <f>IF(
ISNUMBER(INDEX(SOURCE!B:B,MATCH(A2019,SOURCE!B:B,0)+1)),
  VALUE(INDEX(SOURCE!B:B,MATCH(A2019,SOURCE!B:B,0)+1)),
  "")</f>
        <v>1971</v>
      </c>
      <c r="D2019" s="8" t="str">
        <f>IF(A2019&lt;&gt;INT(A2019),B2019,
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
)</f>
        <v>#define ITM_X_g2                      1970</v>
      </c>
    </row>
    <row r="2020" spans="1:4">
      <c r="A2020">
        <f t="shared" si="32"/>
        <v>1971</v>
      </c>
      <c r="B2020" t="str">
        <f>VLOOKUP(A2020,SOURCE!B:P,12,0)</f>
        <v>ITM_X_g3</v>
      </c>
      <c r="C2020">
        <f>IF(
ISNUMBER(INDEX(SOURCE!B:B,MATCH(A2020,SOURCE!B:B,0)+1)),
  VALUE(INDEX(SOURCE!B:B,MATCH(A2020,SOURCE!B:B,0)+1)),
  "")</f>
        <v>1972</v>
      </c>
      <c r="D2020" s="8" t="str">
        <f>IF(A2020&lt;&gt;INT(A2020),B2020,
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
)</f>
        <v>#define ITM_X_g3                      1971</v>
      </c>
    </row>
    <row r="2021" spans="1:4">
      <c r="A2021">
        <f t="shared" si="32"/>
        <v>1972</v>
      </c>
      <c r="B2021" t="str">
        <f>VLOOKUP(A2021,SOURCE!B:P,12,0)</f>
        <v>ITM_X_g4</v>
      </c>
      <c r="C2021">
        <f>IF(
ISNUMBER(INDEX(SOURCE!B:B,MATCH(A2021,SOURCE!B:B,0)+1)),
  VALUE(INDEX(SOURCE!B:B,MATCH(A2021,SOURCE!B:B,0)+1)),
  "")</f>
        <v>1973</v>
      </c>
      <c r="D2021" s="8" t="str">
        <f>IF(A2021&lt;&gt;INT(A2021),B2021,
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
)</f>
        <v>#define ITM_X_g4                      1972</v>
      </c>
    </row>
    <row r="2022" spans="1:4">
      <c r="A2022">
        <f t="shared" si="32"/>
        <v>1973</v>
      </c>
      <c r="B2022" t="str">
        <f>VLOOKUP(A2022,SOURCE!B:P,12,0)</f>
        <v>ITM_X_g5</v>
      </c>
      <c r="C2022">
        <f>IF(
ISNUMBER(INDEX(SOURCE!B:B,MATCH(A2022,SOURCE!B:B,0)+1)),
  VALUE(INDEX(SOURCE!B:B,MATCH(A2022,SOURCE!B:B,0)+1)),
  "")</f>
        <v>1974</v>
      </c>
      <c r="D2022" s="8" t="str">
        <f>IF(A2022&lt;&gt;INT(A2022),B2022,
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
)</f>
        <v>#define ITM_X_g5                      1973</v>
      </c>
    </row>
    <row r="2023" spans="1:4">
      <c r="A2023">
        <f t="shared" si="32"/>
        <v>1974</v>
      </c>
      <c r="B2023" t="str">
        <f>VLOOKUP(A2023,SOURCE!B:P,12,0)</f>
        <v>ITM_X_g6</v>
      </c>
      <c r="C2023">
        <f>IF(
ISNUMBER(INDEX(SOURCE!B:B,MATCH(A2023,SOURCE!B:B,0)+1)),
  VALUE(INDEX(SOURCE!B:B,MATCH(A2023,SOURCE!B:B,0)+1)),
  "")</f>
        <v>1975</v>
      </c>
      <c r="D2023" s="8" t="str">
        <f>IF(A2023&lt;&gt;INT(A2023),B2023,
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
)</f>
        <v>#define ITM_X_g6                      1974</v>
      </c>
    </row>
    <row r="2024" spans="1:4">
      <c r="A2024">
        <f t="shared" si="32"/>
        <v>1975</v>
      </c>
      <c r="B2024" t="str">
        <f>VLOOKUP(A2024,SOURCE!B:P,12,0)</f>
        <v>ITM_XSAVE</v>
      </c>
      <c r="C2024">
        <f>IF(
ISNUMBER(INDEX(SOURCE!B:B,MATCH(A2024,SOURCE!B:B,0)+1)),
  VALUE(INDEX(SOURCE!B:B,MATCH(A2024,SOURCE!B:B,0)+1)),
  "")</f>
        <v>1976</v>
      </c>
      <c r="D2024" s="8" t="str">
        <f>IF(A2024&lt;&gt;INT(A2024),B2024,
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
)</f>
        <v>#define ITM_XSAVE                     1975</v>
      </c>
    </row>
    <row r="2025" spans="1:4">
      <c r="A2025">
        <f t="shared" si="32"/>
        <v>1976</v>
      </c>
      <c r="B2025" t="str">
        <f>VLOOKUP(A2025,SOURCE!B:P,12,0)</f>
        <v>ITM_XLOAD</v>
      </c>
      <c r="C2025">
        <f>IF(
ISNUMBER(INDEX(SOURCE!B:B,MATCH(A2025,SOURCE!B:B,0)+1)),
  VALUE(INDEX(SOURCE!B:B,MATCH(A2025,SOURCE!B:B,0)+1)),
  "")</f>
        <v>1977</v>
      </c>
      <c r="D2025" s="8" t="str">
        <f>IF(A2025&lt;&gt;INT(A2025),B2025,
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
)</f>
        <v>#define ITM_XLOAD                     1976</v>
      </c>
    </row>
    <row r="2026" spans="1:4">
      <c r="A2026">
        <f t="shared" si="32"/>
        <v>1977</v>
      </c>
      <c r="B2026" t="str">
        <f>VLOOKUP(A2026,SOURCE!B:P,12,0)</f>
        <v>ITM_FB00</v>
      </c>
      <c r="C2026">
        <f>IF(
ISNUMBER(INDEX(SOURCE!B:B,MATCH(A2026,SOURCE!B:B,0)+1)),
  VALUE(INDEX(SOURCE!B:B,MATCH(A2026,SOURCE!B:B,0)+1)),
  "")</f>
        <v>1978</v>
      </c>
      <c r="D2026" s="8" t="str">
        <f>IF(A2026&lt;&gt;INT(A2026),B2026,
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
)</f>
        <v>#define ITM_FB00                      1977</v>
      </c>
    </row>
    <row r="2027" spans="1:4">
      <c r="A2027">
        <f t="shared" si="32"/>
        <v>1978</v>
      </c>
      <c r="B2027" t="str">
        <f>VLOOKUP(A2027,SOURCE!B:P,12,0)</f>
        <v>ITM_FB01</v>
      </c>
      <c r="C2027">
        <f>IF(
ISNUMBER(INDEX(SOURCE!B:B,MATCH(A2027,SOURCE!B:B,0)+1)),
  VALUE(INDEX(SOURCE!B:B,MATCH(A2027,SOURCE!B:B,0)+1)),
  "")</f>
        <v>1979</v>
      </c>
      <c r="D2027" s="8" t="str">
        <f>IF(A2027&lt;&gt;INT(A2027),B2027,
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
)</f>
        <v>#define ITM_FB01                      1978</v>
      </c>
    </row>
    <row r="2028" spans="1:4">
      <c r="A2028">
        <f t="shared" si="32"/>
        <v>1979</v>
      </c>
      <c r="B2028" t="str">
        <f>VLOOKUP(A2028,SOURCE!B:P,12,0)</f>
        <v>ITM_FB02</v>
      </c>
      <c r="C2028">
        <f>IF(
ISNUMBER(INDEX(SOURCE!B:B,MATCH(A2028,SOURCE!B:B,0)+1)),
  VALUE(INDEX(SOURCE!B:B,MATCH(A2028,SOURCE!B:B,0)+1)),
  "")</f>
        <v>1980</v>
      </c>
      <c r="D2028" s="8" t="str">
        <f>IF(A2028&lt;&gt;INT(A2028),B2028,
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
)</f>
        <v>#define ITM_FB02                      1979</v>
      </c>
    </row>
    <row r="2029" spans="1:4">
      <c r="A2029">
        <f t="shared" si="32"/>
        <v>1980</v>
      </c>
      <c r="B2029" t="str">
        <f>VLOOKUP(A2029,SOURCE!B:P,12,0)</f>
        <v>ITM_FB03</v>
      </c>
      <c r="C2029">
        <f>IF(
ISNUMBER(INDEX(SOURCE!B:B,MATCH(A2029,SOURCE!B:B,0)+1)),
  VALUE(INDEX(SOURCE!B:B,MATCH(A2029,SOURCE!B:B,0)+1)),
  "")</f>
        <v>1981</v>
      </c>
      <c r="D2029" s="8" t="str">
        <f>IF(A2029&lt;&gt;INT(A2029),B2029,
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
)</f>
        <v>#define ITM_FB03                      1980</v>
      </c>
    </row>
    <row r="2030" spans="1:4">
      <c r="A2030">
        <f t="shared" si="32"/>
        <v>1981</v>
      </c>
      <c r="B2030" t="str">
        <f>VLOOKUP(A2030,SOURCE!B:P,12,0)</f>
        <v>ITM_S06</v>
      </c>
      <c r="C2030">
        <f>IF(
ISNUMBER(INDEX(SOURCE!B:B,MATCH(A2030,SOURCE!B:B,0)+1)),
  VALUE(INDEX(SOURCE!B:B,MATCH(A2030,SOURCE!B:B,0)+1)),
  "")</f>
        <v>1982</v>
      </c>
      <c r="D2030" s="8" t="str">
        <f>IF(A2030&lt;&gt;INT(A2030),B2030,
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
)</f>
        <v>#define ITM_S06                       1981</v>
      </c>
    </row>
    <row r="2031" spans="1:4">
      <c r="A2031">
        <f t="shared" si="32"/>
        <v>1982</v>
      </c>
      <c r="B2031" t="str">
        <f>VLOOKUP(A2031,SOURCE!B:P,12,0)</f>
        <v>ITM_S08</v>
      </c>
      <c r="C2031">
        <f>IF(
ISNUMBER(INDEX(SOURCE!B:B,MATCH(A2031,SOURCE!B:B,0)+1)),
  VALUE(INDEX(SOURCE!B:B,MATCH(A2031,SOURCE!B:B,0)+1)),
  "")</f>
        <v>1983</v>
      </c>
      <c r="D2031" s="8" t="str">
        <f>IF(A2031&lt;&gt;INT(A2031),B2031,
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
)</f>
        <v>#define ITM_S08                       1982</v>
      </c>
    </row>
    <row r="2032" spans="1:4">
      <c r="A2032">
        <f t="shared" si="32"/>
        <v>1983</v>
      </c>
      <c r="B2032" t="str">
        <f>VLOOKUP(A2032,SOURCE!B:P,12,0)</f>
        <v>ITM_S16</v>
      </c>
      <c r="C2032">
        <f>IF(
ISNUMBER(INDEX(SOURCE!B:B,MATCH(A2032,SOURCE!B:B,0)+1)),
  VALUE(INDEX(SOURCE!B:B,MATCH(A2032,SOURCE!B:B,0)+1)),
  "")</f>
        <v>1984</v>
      </c>
      <c r="D2032" s="8" t="str">
        <f>IF(A2032&lt;&gt;INT(A2032),B2032,
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
)</f>
        <v>#define ITM_S16                       1983</v>
      </c>
    </row>
    <row r="2033" spans="1:4">
      <c r="A2033">
        <f t="shared" si="32"/>
        <v>1984</v>
      </c>
      <c r="B2033" t="str">
        <f>VLOOKUP(A2033,SOURCE!B:P,12,0)</f>
        <v>ITM_S32</v>
      </c>
      <c r="C2033">
        <f>IF(
ISNUMBER(INDEX(SOURCE!B:B,MATCH(A2033,SOURCE!B:B,0)+1)),
  VALUE(INDEX(SOURCE!B:B,MATCH(A2033,SOURCE!B:B,0)+1)),
  "")</f>
        <v>1985</v>
      </c>
      <c r="D2033" s="8" t="str">
        <f>IF(A2033&lt;&gt;INT(A2033),B2033,
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
)</f>
        <v>#define ITM_S32                       1984</v>
      </c>
    </row>
    <row r="2034" spans="1:4">
      <c r="A2034">
        <f t="shared" si="32"/>
        <v>1985</v>
      </c>
      <c r="B2034" t="str">
        <f>VLOOKUP(A2034,SOURCE!B:P,12,0)</f>
        <v>ITM_S64</v>
      </c>
      <c r="C2034">
        <f>IF(
ISNUMBER(INDEX(SOURCE!B:B,MATCH(A2034,SOURCE!B:B,0)+1)),
  VALUE(INDEX(SOURCE!B:B,MATCH(A2034,SOURCE!B:B,0)+1)),
  "")</f>
        <v>1986</v>
      </c>
      <c r="D2034" s="8" t="str">
        <f>IF(A2034&lt;&gt;INT(A2034),B2034,
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
)</f>
        <v>#define ITM_S64                       1985</v>
      </c>
    </row>
    <row r="2035" spans="1:4">
      <c r="A2035">
        <f t="shared" si="32"/>
        <v>1986</v>
      </c>
      <c r="B2035" t="str">
        <f>VLOOKUP(A2035,SOURCE!B:P,12,0)</f>
        <v>ITM_U06</v>
      </c>
      <c r="C2035">
        <f>IF(
ISNUMBER(INDEX(SOURCE!B:B,MATCH(A2035,SOURCE!B:B,0)+1)),
  VALUE(INDEX(SOURCE!B:B,MATCH(A2035,SOURCE!B:B,0)+1)),
  "")</f>
        <v>1987</v>
      </c>
      <c r="D2035" s="8" t="str">
        <f>IF(A2035&lt;&gt;INT(A2035),B2035,
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
)</f>
        <v>#define ITM_U06                       1986</v>
      </c>
    </row>
    <row r="2036" spans="1:4">
      <c r="A2036">
        <f t="shared" si="32"/>
        <v>1987</v>
      </c>
      <c r="B2036" t="str">
        <f>VLOOKUP(A2036,SOURCE!B:P,12,0)</f>
        <v>ITM_U08</v>
      </c>
      <c r="C2036">
        <f>IF(
ISNUMBER(INDEX(SOURCE!B:B,MATCH(A2036,SOURCE!B:B,0)+1)),
  VALUE(INDEX(SOURCE!B:B,MATCH(A2036,SOURCE!B:B,0)+1)),
  "")</f>
        <v>1988</v>
      </c>
      <c r="D2036" s="8" t="str">
        <f>IF(A2036&lt;&gt;INT(A2036),B2036,
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
)</f>
        <v>#define ITM_U08                       1987</v>
      </c>
    </row>
    <row r="2037" spans="1:4">
      <c r="A2037">
        <f t="shared" si="32"/>
        <v>1988</v>
      </c>
      <c r="B2037" t="str">
        <f>VLOOKUP(A2037,SOURCE!B:P,12,0)</f>
        <v>ITM_U16</v>
      </c>
      <c r="C2037">
        <f>IF(
ISNUMBER(INDEX(SOURCE!B:B,MATCH(A2037,SOURCE!B:B,0)+1)),
  VALUE(INDEX(SOURCE!B:B,MATCH(A2037,SOURCE!B:B,0)+1)),
  "")</f>
        <v>1989</v>
      </c>
      <c r="D2037" s="8" t="str">
        <f>IF(A2037&lt;&gt;INT(A2037),B2037,
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
)</f>
        <v>#define ITM_U16                       1988</v>
      </c>
    </row>
    <row r="2038" spans="1:4">
      <c r="A2038">
        <f t="shared" si="32"/>
        <v>1989</v>
      </c>
      <c r="B2038" t="str">
        <f>VLOOKUP(A2038,SOURCE!B:P,12,0)</f>
        <v>ITM_U32</v>
      </c>
      <c r="C2038">
        <f>IF(
ISNUMBER(INDEX(SOURCE!B:B,MATCH(A2038,SOURCE!B:B,0)+1)),
  VALUE(INDEX(SOURCE!B:B,MATCH(A2038,SOURCE!B:B,0)+1)),
  "")</f>
        <v>1990</v>
      </c>
      <c r="D2038" s="8" t="str">
        <f>IF(A2038&lt;&gt;INT(A2038),B2038,
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
)</f>
        <v>#define ITM_U32                       1989</v>
      </c>
    </row>
    <row r="2039" spans="1:4">
      <c r="A2039">
        <f t="shared" si="32"/>
        <v>1990</v>
      </c>
      <c r="B2039" t="str">
        <f>VLOOKUP(A2039,SOURCE!B:P,12,0)</f>
        <v>ITM_U64</v>
      </c>
      <c r="C2039">
        <f>IF(
ISNUMBER(INDEX(SOURCE!B:B,MATCH(A2039,SOURCE!B:B,0)+1)),
  VALUE(INDEX(SOURCE!B:B,MATCH(A2039,SOURCE!B:B,0)+1)),
  "")</f>
        <v>1991</v>
      </c>
      <c r="D2039" s="8" t="str">
        <f>IF(A2039&lt;&gt;INT(A2039),B2039,
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
)</f>
        <v>#define ITM_U64                       1990</v>
      </c>
    </row>
    <row r="2040" spans="1:4">
      <c r="A2040">
        <f t="shared" si="32"/>
        <v>1991</v>
      </c>
      <c r="B2040" t="str">
        <f>VLOOKUP(A2040,SOURCE!B:P,12,0)</f>
        <v>ITM_SL1</v>
      </c>
      <c r="C2040">
        <f>IF(
ISNUMBER(INDEX(SOURCE!B:B,MATCH(A2040,SOURCE!B:B,0)+1)),
  VALUE(INDEX(SOURCE!B:B,MATCH(A2040,SOURCE!B:B,0)+1)),
  "")</f>
        <v>1992</v>
      </c>
      <c r="D2040" s="8" t="str">
        <f>IF(A2040&lt;&gt;INT(A2040),B2040,
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
)</f>
        <v>#define ITM_SL1                       1991</v>
      </c>
    </row>
    <row r="2041" spans="1:4">
      <c r="A2041">
        <f t="shared" si="32"/>
        <v>1992</v>
      </c>
      <c r="B2041" t="str">
        <f>VLOOKUP(A2041,SOURCE!B:P,12,0)</f>
        <v>ITM_SR1</v>
      </c>
      <c r="C2041">
        <f>IF(
ISNUMBER(INDEX(SOURCE!B:B,MATCH(A2041,SOURCE!B:B,0)+1)),
  VALUE(INDEX(SOURCE!B:B,MATCH(A2041,SOURCE!B:B,0)+1)),
  "")</f>
        <v>1993</v>
      </c>
      <c r="D2041" s="8" t="str">
        <f>IF(A2041&lt;&gt;INT(A2041),B2041,
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
)</f>
        <v>#define ITM_SR1                       1992</v>
      </c>
    </row>
    <row r="2042" spans="1:4">
      <c r="A2042">
        <f t="shared" si="32"/>
        <v>1993</v>
      </c>
      <c r="B2042" t="str">
        <f>VLOOKUP(A2042,SOURCE!B:P,12,0)</f>
        <v>ITM_RL1</v>
      </c>
      <c r="C2042">
        <f>IF(
ISNUMBER(INDEX(SOURCE!B:B,MATCH(A2042,SOURCE!B:B,0)+1)),
  VALUE(INDEX(SOURCE!B:B,MATCH(A2042,SOURCE!B:B,0)+1)),
  "")</f>
        <v>1994</v>
      </c>
      <c r="D2042" s="8" t="str">
        <f>IF(A2042&lt;&gt;INT(A2042),B2042,
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
)</f>
        <v>#define ITM_RL1                       1993</v>
      </c>
    </row>
    <row r="2043" spans="1:4">
      <c r="A2043">
        <f t="shared" si="32"/>
        <v>1994</v>
      </c>
      <c r="B2043" t="str">
        <f>VLOOKUP(A2043,SOURCE!B:P,12,0)</f>
        <v>ITM_RR1</v>
      </c>
      <c r="C2043">
        <f>IF(
ISNUMBER(INDEX(SOURCE!B:B,MATCH(A2043,SOURCE!B:B,0)+1)),
  VALUE(INDEX(SOURCE!B:B,MATCH(A2043,SOURCE!B:B,0)+1)),
  "")</f>
        <v>1995</v>
      </c>
      <c r="D2043" s="8" t="str">
        <f>IF(A2043&lt;&gt;INT(A2043),B2043,
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
)</f>
        <v>#define ITM_RR1                       1994</v>
      </c>
    </row>
    <row r="2044" spans="1:4">
      <c r="A2044">
        <f t="shared" si="32"/>
        <v>1995</v>
      </c>
      <c r="B2044" t="str">
        <f>VLOOKUP(A2044,SOURCE!B:P,12,0)</f>
        <v>ITM_FWORD</v>
      </c>
      <c r="C2044">
        <f>IF(
ISNUMBER(INDEX(SOURCE!B:B,MATCH(A2044,SOURCE!B:B,0)+1)),
  VALUE(INDEX(SOURCE!B:B,MATCH(A2044,SOURCE!B:B,0)+1)),
  "")</f>
        <v>1996</v>
      </c>
      <c r="D2044" s="8" t="str">
        <f>IF(A2044&lt;&gt;INT(A2044),B2044,
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
)</f>
        <v>#define ITM_FWORD                     1995</v>
      </c>
    </row>
    <row r="2045" spans="1:4">
      <c r="A2045">
        <f t="shared" si="32"/>
        <v>1996</v>
      </c>
      <c r="B2045" t="str">
        <f>VLOOKUP(A2045,SOURCE!B:P,12,0)</f>
        <v>ITM_FBYTE</v>
      </c>
      <c r="C2045">
        <f>IF(
ISNUMBER(INDEX(SOURCE!B:B,MATCH(A2045,SOURCE!B:B,0)+1)),
  VALUE(INDEX(SOURCE!B:B,MATCH(A2045,SOURCE!B:B,0)+1)),
  "")</f>
        <v>1997</v>
      </c>
      <c r="D2045" s="8" t="str">
        <f>IF(A2045&lt;&gt;INT(A2045),B2045,
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
)</f>
        <v>#define ITM_FBYTE                     1996</v>
      </c>
    </row>
    <row r="2046" spans="1:4">
      <c r="A2046">
        <f t="shared" si="32"/>
        <v>1997</v>
      </c>
      <c r="B2046" t="str">
        <f>VLOOKUP(A2046,SOURCE!B:P,12,0)</f>
        <v>ITM_CLAIM</v>
      </c>
      <c r="C2046">
        <f>IF(
ISNUMBER(INDEX(SOURCE!B:B,MATCH(A2046,SOURCE!B:B,0)+1)),
  VALUE(INDEX(SOURCE!B:B,MATCH(A2046,SOURCE!B:B,0)+1)),
  "")</f>
        <v>1998</v>
      </c>
      <c r="D2046" s="8" t="str">
        <f>IF(A2046&lt;&gt;INT(A2046),B2046,
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
)</f>
        <v>#define ITM_CLAIM                     1997</v>
      </c>
    </row>
    <row r="2047" spans="1:4">
      <c r="A2047">
        <f t="shared" si="32"/>
        <v>1998</v>
      </c>
      <c r="B2047" t="str">
        <f>VLOOKUP(A2047,SOURCE!B:P,12,0)</f>
        <v>ITM_SHOIREP</v>
      </c>
      <c r="C2047">
        <f>IF(
ISNUMBER(INDEX(SOURCE!B:B,MATCH(A2047,SOURCE!B:B,0)+1)),
  VALUE(INDEX(SOURCE!B:B,MATCH(A2047,SOURCE!B:B,0)+1)),
  "")</f>
        <v>1999</v>
      </c>
      <c r="D2047" s="8" t="str">
        <f>IF(A2047&lt;&gt;INT(A2047),B2047,
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
)</f>
        <v>#define ITM_SHOIREP                   1998</v>
      </c>
    </row>
    <row r="2048" spans="1:4">
      <c r="A2048">
        <f t="shared" si="32"/>
        <v>1999</v>
      </c>
      <c r="B2048" t="str">
        <f>VLOOKUP(A2048,SOURCE!B:P,12,0)</f>
        <v>ITM_SCALE</v>
      </c>
      <c r="C2048">
        <f>IF(
ISNUMBER(INDEX(SOURCE!B:B,MATCH(A2048,SOURCE!B:B,0)+1)),
  VALUE(INDEX(SOURCE!B:B,MATCH(A2048,SOURCE!B:B,0)+1)),
  "")</f>
        <v>2000</v>
      </c>
      <c r="D2048" s="8" t="str">
        <f>IF(A2048&lt;&gt;INT(A2048),B2048,
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
)</f>
        <v>#define ITM_SCALE                     1999</v>
      </c>
    </row>
    <row r="2049" spans="1:4">
      <c r="A2049">
        <f t="shared" si="32"/>
        <v>2000</v>
      </c>
      <c r="B2049" t="str">
        <f>VLOOKUP(A2049,SOURCE!B:P,12,0)</f>
        <v>ITM_PLOTLS</v>
      </c>
      <c r="C2049">
        <f>IF(
ISNUMBER(INDEX(SOURCE!B:B,MATCH(A2049,SOURCE!B:B,0)+1)),
  VALUE(INDEX(SOURCE!B:B,MATCH(A2049,SOURCE!B:B,0)+1)),
  "")</f>
        <v>2001</v>
      </c>
      <c r="D2049" s="8" t="str">
        <f>IF(A2049&lt;&gt;INT(A2049),B2049,
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
)</f>
        <v>#define ITM_PLOTLS                    2000</v>
      </c>
    </row>
    <row r="2050" spans="1:4">
      <c r="A2050">
        <f t="shared" si="32"/>
        <v>2001</v>
      </c>
      <c r="B2050" t="str">
        <f>VLOOKUP(A2050,SOURCE!B:P,12,0)</f>
        <v>ITM_PLINE</v>
      </c>
      <c r="C2050">
        <f>IF(
ISNUMBER(INDEX(SOURCE!B:B,MATCH(A2050,SOURCE!B:B,0)+1)),
  VALUE(INDEX(SOURCE!B:B,MATCH(A2050,SOURCE!B:B,0)+1)),
  "")</f>
        <v>2002</v>
      </c>
      <c r="D2050" s="8" t="str">
        <f>IF(A2050&lt;&gt;INT(A2050),B2050,
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
)</f>
        <v>#define ITM_PLINE                     2001</v>
      </c>
    </row>
    <row r="2051" spans="1:4">
      <c r="A2051">
        <f t="shared" si="32"/>
        <v>2002</v>
      </c>
      <c r="B2051" t="str">
        <f>VLOOKUP(A2051,SOURCE!B:P,12,0)</f>
        <v>ITM_PCROS</v>
      </c>
      <c r="C2051">
        <f>IF(
ISNUMBER(INDEX(SOURCE!B:B,MATCH(A2051,SOURCE!B:B,0)+1)),
  VALUE(INDEX(SOURCE!B:B,MATCH(A2051,SOURCE!B:B,0)+1)),
  "")</f>
        <v>2003</v>
      </c>
      <c r="D2051" s="8" t="str">
        <f>IF(A2051&lt;&gt;INT(A2051),B2051,
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
)</f>
        <v>#define ITM_PCROS                     2002</v>
      </c>
    </row>
    <row r="2052" spans="1:4">
      <c r="A2052">
        <f t="shared" si="32"/>
        <v>2003</v>
      </c>
      <c r="B2052" t="str">
        <f>VLOOKUP(A2052,SOURCE!B:P,12,0)</f>
        <v>ITM_PBOX</v>
      </c>
      <c r="C2052">
        <f>IF(
ISNUMBER(INDEX(SOURCE!B:B,MATCH(A2052,SOURCE!B:B,0)+1)),
  VALUE(INDEX(SOURCE!B:B,MATCH(A2052,SOURCE!B:B,0)+1)),
  "")</f>
        <v>2004</v>
      </c>
      <c r="D2052" s="8" t="str">
        <f>IF(A2052&lt;&gt;INT(A2052),B2052,
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
)</f>
        <v>#define ITM_PBOX                      2003</v>
      </c>
    </row>
    <row r="2053" spans="1:4">
      <c r="A2053">
        <f t="shared" si="32"/>
        <v>2004</v>
      </c>
      <c r="B2053" t="str">
        <f>VLOOKUP(A2053,SOURCE!B:P,12,0)</f>
        <v>ITM_VECT</v>
      </c>
      <c r="C2053">
        <f>IF(
ISNUMBER(INDEX(SOURCE!B:B,MATCH(A2053,SOURCE!B:B,0)+1)),
  VALUE(INDEX(SOURCE!B:B,MATCH(A2053,SOURCE!B:B,0)+1)),
  "")</f>
        <v>2005</v>
      </c>
      <c r="D2053" s="8" t="str">
        <f>IF(A2053&lt;&gt;INT(A2053),B2053,
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
)</f>
        <v>#define ITM_VECT                      2004</v>
      </c>
    </row>
    <row r="2054" spans="1:4">
      <c r="A2054">
        <f t="shared" si="32"/>
        <v>2005</v>
      </c>
      <c r="B2054" t="str">
        <f>VLOOKUP(A2054,SOURCE!B:P,12,0)</f>
        <v>ITM_NVECT</v>
      </c>
      <c r="C2054">
        <f>IF(
ISNUMBER(INDEX(SOURCE!B:B,MATCH(A2054,SOURCE!B:B,0)+1)),
  VALUE(INDEX(SOURCE!B:B,MATCH(A2054,SOURCE!B:B,0)+1)),
  "")</f>
        <v>2006</v>
      </c>
      <c r="D2054" s="8" t="str">
        <f>IF(A2054&lt;&gt;INT(A2054),B2054,
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
)</f>
        <v>#define ITM_NVECT                     2005</v>
      </c>
    </row>
    <row r="2055" spans="1:4">
      <c r="A2055">
        <f t="shared" ref="A2055:A2118" si="33">C2054</f>
        <v>2006</v>
      </c>
      <c r="B2055" t="str">
        <f>VLOOKUP(A2055,SOURCE!B:P,12,0)</f>
        <v>ITM_EXTX</v>
      </c>
      <c r="C2055">
        <f>IF(
ISNUMBER(INDEX(SOURCE!B:B,MATCH(A2055,SOURCE!B:B,0)+1)),
  VALUE(INDEX(SOURCE!B:B,MATCH(A2055,SOURCE!B:B,0)+1)),
  "")</f>
        <v>2007</v>
      </c>
      <c r="D2055" s="8" t="str">
        <f>IF(A2055&lt;&gt;INT(A2055),B2055,
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
)</f>
        <v>#define ITM_EXTX                      2006</v>
      </c>
    </row>
    <row r="2056" spans="1:4">
      <c r="A2056">
        <f t="shared" si="33"/>
        <v>2007</v>
      </c>
      <c r="B2056" t="str">
        <f>VLOOKUP(A2056,SOURCE!B:P,12,0)</f>
        <v>ITM_EXTY</v>
      </c>
      <c r="C2056">
        <f>IF(
ISNUMBER(INDEX(SOURCE!B:B,MATCH(A2056,SOURCE!B:B,0)+1)),
  VALUE(INDEX(SOURCE!B:B,MATCH(A2056,SOURCE!B:B,0)+1)),
  "")</f>
        <v>2008</v>
      </c>
      <c r="D2056" s="8" t="str">
        <f>IF(A2056&lt;&gt;INT(A2056),B2056,
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
)</f>
        <v>#define ITM_EXTY                      2007</v>
      </c>
    </row>
    <row r="2057" spans="1:4">
      <c r="A2057">
        <f t="shared" si="33"/>
        <v>2008</v>
      </c>
      <c r="B2057" t="str">
        <f>VLOOKUP(A2057,SOURCE!B:P,12,0)</f>
        <v>ITM_SLV2</v>
      </c>
      <c r="C2057">
        <f>IF(
ISNUMBER(INDEX(SOURCE!B:B,MATCH(A2057,SOURCE!B:B,0)+1)),
  VALUE(INDEX(SOURCE!B:B,MATCH(A2057,SOURCE!B:B,0)+1)),
  "")</f>
        <v>2009</v>
      </c>
      <c r="D2057" s="8" t="str">
        <f>IF(A2057&lt;&gt;INT(A2057),B2057,
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
)</f>
        <v>#define ITM_SLV2                      2008</v>
      </c>
    </row>
    <row r="2058" spans="1:4">
      <c r="A2058">
        <f t="shared" si="33"/>
        <v>2009</v>
      </c>
      <c r="B2058" t="str">
        <f>VLOOKUP(A2058,SOURCE!B:P,12,0)</f>
        <v>ITM_SLV3</v>
      </c>
      <c r="C2058">
        <f>IF(
ISNUMBER(INDEX(SOURCE!B:B,MATCH(A2058,SOURCE!B:B,0)+1)),
  VALUE(INDEX(SOURCE!B:B,MATCH(A2058,SOURCE!B:B,0)+1)),
  "")</f>
        <v>2010</v>
      </c>
      <c r="D2058" s="8" t="str">
        <f>IF(A2058&lt;&gt;INT(A2058),B2058,
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
)</f>
        <v>#define ITM_SLV3                      2009</v>
      </c>
    </row>
    <row r="2059" spans="1:4">
      <c r="A2059">
        <f t="shared" si="33"/>
        <v>2010</v>
      </c>
      <c r="B2059" t="str">
        <f>VLOOKUP(A2059,SOURCE!B:P,12,0)</f>
        <v>ITM_DEMO1</v>
      </c>
      <c r="C2059">
        <f>IF(
ISNUMBER(INDEX(SOURCE!B:B,MATCH(A2059,SOURCE!B:B,0)+1)),
  VALUE(INDEX(SOURCE!B:B,MATCH(A2059,SOURCE!B:B,0)+1)),
  "")</f>
        <v>2011</v>
      </c>
      <c r="D2059" s="8" t="str">
        <f>IF(A2059&lt;&gt;INT(A2059),B2059,
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
)</f>
        <v>#define ITM_DEMO1                     2010</v>
      </c>
    </row>
    <row r="2060" spans="1:4">
      <c r="A2060">
        <f t="shared" si="33"/>
        <v>2011</v>
      </c>
      <c r="B2060" t="str">
        <f>VLOOKUP(A2060,SOURCE!B:P,12,0)</f>
        <v>ITM_DEMO2</v>
      </c>
      <c r="C2060">
        <f>IF(
ISNUMBER(INDEX(SOURCE!B:B,MATCH(A2060,SOURCE!B:B,0)+1)),
  VALUE(INDEX(SOURCE!B:B,MATCH(A2060,SOURCE!B:B,0)+1)),
  "")</f>
        <v>2012</v>
      </c>
      <c r="D2060" s="8" t="str">
        <f>IF(A2060&lt;&gt;INT(A2060),B2060,
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
)</f>
        <v>#define ITM_DEMO2                     2011</v>
      </c>
    </row>
    <row r="2061" spans="1:4">
      <c r="A2061">
        <f t="shared" si="33"/>
        <v>2012</v>
      </c>
      <c r="B2061" t="str">
        <f>VLOOKUP(A2061,SOURCE!B:P,12,0)</f>
        <v>ITM_DEMO3</v>
      </c>
      <c r="C2061">
        <f>IF(
ISNUMBER(INDEX(SOURCE!B:B,MATCH(A2061,SOURCE!B:B,0)+1)),
  VALUE(INDEX(SOURCE!B:B,MATCH(A2061,SOURCE!B:B,0)+1)),
  "")</f>
        <v>2013</v>
      </c>
      <c r="D2061" s="8" t="str">
        <f>IF(A2061&lt;&gt;INT(A2061),B2061,
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
)</f>
        <v>#define ITM_DEMO3                     2012</v>
      </c>
    </row>
    <row r="2062" spans="1:4">
      <c r="A2062">
        <f t="shared" si="33"/>
        <v>2013</v>
      </c>
      <c r="B2062" t="str">
        <f>VLOOKUP(A2062,SOURCE!B:P,12,0)</f>
        <v>ITM_DEMO4</v>
      </c>
      <c r="C2062">
        <f>IF(
ISNUMBER(INDEX(SOURCE!B:B,MATCH(A2062,SOURCE!B:B,0)+1)),
  VALUE(INDEX(SOURCE!B:B,MATCH(A2062,SOURCE!B:B,0)+1)),
  "")</f>
        <v>2014</v>
      </c>
      <c r="D2062" s="8" t="str">
        <f>IF(A2062&lt;&gt;INT(A2062),B2062,
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
)</f>
        <v>#define ITM_DEMO4                     2013</v>
      </c>
    </row>
    <row r="2063" spans="1:4">
      <c r="A2063">
        <f t="shared" si="33"/>
        <v>2014</v>
      </c>
      <c r="B2063" t="str">
        <f>VLOOKUP(A2063,SOURCE!B:P,12,0)</f>
        <v>ITM_DEMO5</v>
      </c>
      <c r="C2063">
        <f>IF(
ISNUMBER(INDEX(SOURCE!B:B,MATCH(A2063,SOURCE!B:B,0)+1)),
  VALUE(INDEX(SOURCE!B:B,MATCH(A2063,SOURCE!B:B,0)+1)),
  "")</f>
        <v>2015</v>
      </c>
      <c r="D2063" s="8" t="str">
        <f>IF(A2063&lt;&gt;INT(A2063),B2063,
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
)</f>
        <v>#define ITM_DEMO5                     2014</v>
      </c>
    </row>
    <row r="2064" spans="1:4">
      <c r="A2064">
        <f t="shared" si="33"/>
        <v>2015</v>
      </c>
      <c r="B2064" t="str">
        <f>VLOOKUP(A2064,SOURCE!B:P,12,0)</f>
        <v>ITM_DEMO6</v>
      </c>
      <c r="C2064">
        <f>IF(
ISNUMBER(INDEX(SOURCE!B:B,MATCH(A2064,SOURCE!B:B,0)+1)),
  VALUE(INDEX(SOURCE!B:B,MATCH(A2064,SOURCE!B:B,0)+1)),
  "")</f>
        <v>2016</v>
      </c>
      <c r="D2064" s="8" t="str">
        <f>IF(A2064&lt;&gt;INT(A2064),B2064,
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
)</f>
        <v>#define ITM_DEMO6                     2015</v>
      </c>
    </row>
    <row r="2065" spans="1:4">
      <c r="A2065">
        <f t="shared" si="33"/>
        <v>2016</v>
      </c>
      <c r="B2065" t="str">
        <f>VLOOKUP(A2065,SOURCE!B:P,12,0)</f>
        <v>ITM_INTG</v>
      </c>
      <c r="C2065">
        <f>IF(
ISNUMBER(INDEX(SOURCE!B:B,MATCH(A2065,SOURCE!B:B,0)+1)),
  VALUE(INDEX(SOURCE!B:B,MATCH(A2065,SOURCE!B:B,0)+1)),
  "")</f>
        <v>2017</v>
      </c>
      <c r="D2065" s="8" t="str">
        <f>IF(A2065&lt;&gt;INT(A2065),B2065,
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
)</f>
        <v>#define ITM_INTG                      2016</v>
      </c>
    </row>
    <row r="2066" spans="1:4">
      <c r="A2066">
        <f t="shared" si="33"/>
        <v>2017</v>
      </c>
      <c r="B2066" t="str">
        <f>VLOOKUP(A2066,SOURCE!B:P,12,0)</f>
        <v>ITM_DIFF</v>
      </c>
      <c r="C2066">
        <f>IF(
ISNUMBER(INDEX(SOURCE!B:B,MATCH(A2066,SOURCE!B:B,0)+1)),
  VALUE(INDEX(SOURCE!B:B,MATCH(A2066,SOURCE!B:B,0)+1)),
  "")</f>
        <v>2018</v>
      </c>
      <c r="D2066" s="8" t="str">
        <f>IF(A2066&lt;&gt;INT(A2066),B2066,
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
)</f>
        <v>#define ITM_DIFF                      2017</v>
      </c>
    </row>
    <row r="2067" spans="1:4">
      <c r="A2067">
        <f t="shared" si="33"/>
        <v>2018</v>
      </c>
      <c r="B2067" t="str">
        <f>VLOOKUP(A2067,SOURCE!B:P,12,0)</f>
        <v>ITM_RMS</v>
      </c>
      <c r="C2067">
        <f>IF(
ISNUMBER(INDEX(SOURCE!B:B,MATCH(A2067,SOURCE!B:B,0)+1)),
  VALUE(INDEX(SOURCE!B:B,MATCH(A2067,SOURCE!B:B,0)+1)),
  "")</f>
        <v>2019</v>
      </c>
      <c r="D2067" s="8" t="str">
        <f>IF(A2067&lt;&gt;INT(A2067),B2067,
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
)</f>
        <v>#define ITM_RMS                       2018</v>
      </c>
    </row>
    <row r="2068" spans="1:4">
      <c r="A2068">
        <f t="shared" si="33"/>
        <v>2019</v>
      </c>
      <c r="B2068" t="str">
        <f>VLOOKUP(A2068,SOURCE!B:P,12,0)</f>
        <v>ITM_SHADE</v>
      </c>
      <c r="C2068">
        <f>IF(
ISNUMBER(INDEX(SOURCE!B:B,MATCH(A2068,SOURCE!B:B,0)+1)),
  VALUE(INDEX(SOURCE!B:B,MATCH(A2068,SOURCE!B:B,0)+1)),
  "")</f>
        <v>2020</v>
      </c>
      <c r="D2068" s="8" t="str">
        <f>IF(A2068&lt;&gt;INT(A2068),B2068,
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
)</f>
        <v>#define ITM_SHADE                     2019</v>
      </c>
    </row>
    <row r="2069" spans="1:4">
      <c r="A2069">
        <f t="shared" si="33"/>
        <v>2020</v>
      </c>
      <c r="B2069" t="str">
        <f>VLOOKUP(A2069,SOURCE!B:P,12,0)</f>
        <v>MNU_PLOT</v>
      </c>
      <c r="C2069">
        <f>IF(
ISNUMBER(INDEX(SOURCE!B:B,MATCH(A2069,SOURCE!B:B,0)+1)),
  VALUE(INDEX(SOURCE!B:B,MATCH(A2069,SOURCE!B:B,0)+1)),
  "")</f>
        <v>2021</v>
      </c>
      <c r="D2069" s="8" t="str">
        <f>IF(A2069&lt;&gt;INT(A2069),B2069,
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
)</f>
        <v>#define MNU_PLOT                      2020</v>
      </c>
    </row>
    <row r="2070" spans="1:4">
      <c r="A2070">
        <f t="shared" si="33"/>
        <v>2021</v>
      </c>
      <c r="B2070" t="str">
        <f>VLOOKUP(A2070,SOURCE!B:P,12,0)</f>
        <v>CHR_num</v>
      </c>
      <c r="C2070">
        <f>IF(
ISNUMBER(INDEX(SOURCE!B:B,MATCH(A2070,SOURCE!B:B,0)+1)),
  VALUE(INDEX(SOURCE!B:B,MATCH(A2070,SOURCE!B:B,0)+1)),
  "")</f>
        <v>2022</v>
      </c>
      <c r="D2070" s="8" t="str">
        <f>IF(A2070&lt;&gt;INT(A2070),B2070,
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
)</f>
        <v>#define CHR_num                       2021</v>
      </c>
    </row>
    <row r="2071" spans="1:4">
      <c r="A2071">
        <f t="shared" si="33"/>
        <v>2022</v>
      </c>
      <c r="B2071" t="str">
        <f>VLOOKUP(A2071,SOURCE!B:P,12,0)</f>
        <v>CHR_numL</v>
      </c>
      <c r="C2071">
        <f>IF(
ISNUMBER(INDEX(SOURCE!B:B,MATCH(A2071,SOURCE!B:B,0)+1)),
  VALUE(INDEX(SOURCE!B:B,MATCH(A2071,SOURCE!B:B,0)+1)),
  "")</f>
        <v>2023</v>
      </c>
      <c r="D2071" s="8" t="str">
        <f>IF(A2071&lt;&gt;INT(A2071),B2071,
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
)</f>
        <v>#define CHR_numL                      2022</v>
      </c>
    </row>
    <row r="2072" spans="1:4">
      <c r="A2072">
        <f t="shared" si="33"/>
        <v>2023</v>
      </c>
      <c r="B2072" t="str">
        <f>VLOOKUP(A2072,SOURCE!B:P,12,0)</f>
        <v>CHR_numU</v>
      </c>
      <c r="C2072">
        <f>IF(
ISNUMBER(INDEX(SOURCE!B:B,MATCH(A2072,SOURCE!B:B,0)+1)),
  VALUE(INDEX(SOURCE!B:B,MATCH(A2072,SOURCE!B:B,0)+1)),
  "")</f>
        <v>2024</v>
      </c>
      <c r="D2072" s="8" t="str">
        <f>IF(A2072&lt;&gt;INT(A2072),B2072,
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
)</f>
        <v>#define CHR_numU                      2023</v>
      </c>
    </row>
    <row r="2073" spans="1:4">
      <c r="A2073">
        <f t="shared" si="33"/>
        <v>2024</v>
      </c>
      <c r="B2073" t="str">
        <f>VLOOKUP(A2073,SOURCE!B:P,12,0)</f>
        <v>ITM_EEXCHR</v>
      </c>
      <c r="C2073">
        <f>IF(
ISNUMBER(INDEX(SOURCE!B:B,MATCH(A2073,SOURCE!B:B,0)+1)),
  VALUE(INDEX(SOURCE!B:B,MATCH(A2073,SOURCE!B:B,0)+1)),
  "")</f>
        <v>2025</v>
      </c>
      <c r="D2073" s="8" t="str">
        <f>IF(A2073&lt;&gt;INT(A2073),B2073,
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
)</f>
        <v>#define ITM_EEXCHR                    2024</v>
      </c>
    </row>
    <row r="2074" spans="1:4">
      <c r="A2074">
        <f t="shared" si="33"/>
        <v>2025</v>
      </c>
      <c r="B2074" t="str">
        <f>VLOOKUP(A2074,SOURCE!B:P,12,0)</f>
        <v>ITM_CLGRF</v>
      </c>
      <c r="C2074">
        <f>IF(
ISNUMBER(INDEX(SOURCE!B:B,MATCH(A2074,SOURCE!B:B,0)+1)),
  VALUE(INDEX(SOURCE!B:B,MATCH(A2074,SOURCE!B:B,0)+1)),
  "")</f>
        <v>2026</v>
      </c>
      <c r="D2074" s="8" t="str">
        <f>IF(A2074&lt;&gt;INT(A2074),B2074,
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
)</f>
        <v>#define ITM_CLGRF                     2025</v>
      </c>
    </row>
    <row r="2075" spans="1:4">
      <c r="A2075">
        <f t="shared" si="33"/>
        <v>2026</v>
      </c>
      <c r="B2075" t="str">
        <f>VLOOKUP(A2075,SOURCE!B:P,12,0)</f>
        <v>ITM_PZOOMX</v>
      </c>
      <c r="C2075">
        <f>IF(
ISNUMBER(INDEX(SOURCE!B:B,MATCH(A2075,SOURCE!B:B,0)+1)),
  VALUE(INDEX(SOURCE!B:B,MATCH(A2075,SOURCE!B:B,0)+1)),
  "")</f>
        <v>2027</v>
      </c>
      <c r="D2075" s="8" t="str">
        <f>IF(A2075&lt;&gt;INT(A2075),B2075,
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
)</f>
        <v>#define ITM_PZOOMX                    2026</v>
      </c>
    </row>
    <row r="2076" spans="1:4">
      <c r="A2076">
        <f t="shared" si="33"/>
        <v>2027</v>
      </c>
      <c r="B2076" t="str">
        <f>VLOOKUP(A2076,SOURCE!B:P,12,0)</f>
        <v>ITM_PZOOMY</v>
      </c>
      <c r="C2076">
        <f>IF(
ISNUMBER(INDEX(SOURCE!B:B,MATCH(A2076,SOURCE!B:B,0)+1)),
  VALUE(INDEX(SOURCE!B:B,MATCH(A2076,SOURCE!B:B,0)+1)),
  "")</f>
        <v>2028</v>
      </c>
      <c r="D2076" s="8" t="str">
        <f>IF(A2076&lt;&gt;INT(A2076),B2076,
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
)</f>
        <v>#define ITM_PZOOMY                    2027</v>
      </c>
    </row>
    <row r="2077" spans="1:4">
      <c r="A2077">
        <f t="shared" si="33"/>
        <v>2028</v>
      </c>
      <c r="B2077" t="str">
        <f>VLOOKUP(A2077,SOURCE!B:P,12,0)</f>
        <v>ITM_XSOLV</v>
      </c>
      <c r="C2077">
        <f>IF(
ISNUMBER(INDEX(SOURCE!B:B,MATCH(A2077,SOURCE!B:B,0)+1)),
  VALUE(INDEX(SOURCE!B:B,MATCH(A2077,SOURCE!B:B,0)+1)),
  "")</f>
        <v>2029</v>
      </c>
      <c r="D2077" s="8" t="str">
        <f>IF(A2077&lt;&gt;INT(A2077),B2077,
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
)</f>
        <v>#define ITM_XSOLV                     2028</v>
      </c>
    </row>
    <row r="2078" spans="1:4">
      <c r="A2078">
        <f t="shared" si="33"/>
        <v>2029</v>
      </c>
      <c r="B2078" t="str">
        <f>VLOOKUP(A2078,SOURCE!B:P,12,0)</f>
        <v>ITM_XPLOT</v>
      </c>
      <c r="C2078">
        <f>IF(
ISNUMBER(INDEX(SOURCE!B:B,MATCH(A2078,SOURCE!B:B,0)+1)),
  VALUE(INDEX(SOURCE!B:B,MATCH(A2078,SOURCE!B:B,0)+1)),
  "")</f>
        <v>2030</v>
      </c>
      <c r="D2078" s="8" t="str">
        <f>IF(A2078&lt;&gt;INT(A2078),B2078,
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
)</f>
        <v>#define ITM_XPLOT                     2029</v>
      </c>
    </row>
    <row r="2079" spans="1:4">
      <c r="A2079">
        <f t="shared" si="33"/>
        <v>2030</v>
      </c>
      <c r="B2079" t="str">
        <f>VLOOKUP(A2079,SOURCE!B:P,12,0)</f>
        <v>ITM_XDEMO</v>
      </c>
      <c r="C2079">
        <f>IF(
ISNUMBER(INDEX(SOURCE!B:B,MATCH(A2079,SOURCE!B:B,0)+1)),
  VALUE(INDEX(SOURCE!B:B,MATCH(A2079,SOURCE!B:B,0)+1)),
  "")</f>
        <v>2031</v>
      </c>
      <c r="D2079" s="8" t="str">
        <f>IF(A2079&lt;&gt;INT(A2079),B2079,
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
)</f>
        <v>#define ITM_XDEMO                     2030</v>
      </c>
    </row>
    <row r="2080" spans="1:4">
      <c r="A2080">
        <f t="shared" si="33"/>
        <v>2031</v>
      </c>
      <c r="B2080" t="str">
        <f>VLOOKUP(A2080,SOURCE!B:P,12,0)</f>
        <v>ITM_PRN</v>
      </c>
      <c r="C2080">
        <f>IF(
ISNUMBER(INDEX(SOURCE!B:B,MATCH(A2080,SOURCE!B:B,0)+1)),
  VALUE(INDEX(SOURCE!B:B,MATCH(A2080,SOURCE!B:B,0)+1)),
  "")</f>
        <v>2032</v>
      </c>
      <c r="D2080" s="8" t="str">
        <f>IF(A2080&lt;&gt;INT(A2080),B2080,
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
)</f>
        <v>#define ITM_PRN                       2031</v>
      </c>
    </row>
    <row r="2081" spans="1:4">
      <c r="A2081">
        <f t="shared" si="33"/>
        <v>2032</v>
      </c>
      <c r="B2081" t="str">
        <f>VLOOKUP(A2081,SOURCE!B:P,12,0)</f>
        <v>ITM_PLOT_XY</v>
      </c>
      <c r="C2081">
        <f>IF(
ISNUMBER(INDEX(SOURCE!B:B,MATCH(A2081,SOURCE!B:B,0)+1)),
  VALUE(INDEX(SOURCE!B:B,MATCH(A2081,SOURCE!B:B,0)+1)),
  "")</f>
        <v>2033</v>
      </c>
      <c r="D2081" s="8" t="str">
        <f>IF(A2081&lt;&gt;INT(A2081),B2081,
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
)</f>
        <v>#define ITM_PLOT_XY                   2032</v>
      </c>
    </row>
    <row r="2082" spans="1:4">
      <c r="A2082">
        <f t="shared" si="33"/>
        <v>2033</v>
      </c>
      <c r="B2082" t="str">
        <f>VLOOKUP(A2082,SOURCE!B:P,12,0)</f>
        <v>ITM_3x1TOSTK</v>
      </c>
      <c r="C2082">
        <f>IF(
ISNUMBER(INDEX(SOURCE!B:B,MATCH(A2082,SOURCE!B:B,0)+1)),
  VALUE(INDEX(SOURCE!B:B,MATCH(A2082,SOURCE!B:B,0)+1)),
  "")</f>
        <v>2034</v>
      </c>
      <c r="D2082" s="8" t="str">
        <f>IF(A2082&lt;&gt;INT(A2082),B2082,
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
)</f>
        <v>#define ITM_3x1TOSTK                  2033</v>
      </c>
    </row>
    <row r="2083" spans="1:4">
      <c r="A2083">
        <f t="shared" si="33"/>
        <v>2034</v>
      </c>
      <c r="B2083" t="str">
        <f>VLOOKUP(A2083,SOURCE!B:P,12,0)</f>
        <v>ITM_PLOTRST</v>
      </c>
      <c r="C2083">
        <f>IF(
ISNUMBER(INDEX(SOURCE!B:B,MATCH(A2083,SOURCE!B:B,0)+1)),
  VALUE(INDEX(SOURCE!B:B,MATCH(A2083,SOURCE!B:B,0)+1)),
  "")</f>
        <v>2035</v>
      </c>
      <c r="D2083" s="8" t="str">
        <f>IF(A2083&lt;&gt;INT(A2083),B2083,
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
)</f>
        <v>#define ITM_PLOTRST                   2034</v>
      </c>
    </row>
    <row r="2084" spans="1:4">
      <c r="A2084">
        <f t="shared" si="33"/>
        <v>2035</v>
      </c>
      <c r="B2084" t="str">
        <f>VLOOKUP(A2084,SOURCE!B:P,12,0)</f>
        <v>ITM_STATDEMO0</v>
      </c>
      <c r="C2084">
        <f>IF(
ISNUMBER(INDEX(SOURCE!B:B,MATCH(A2084,SOURCE!B:B,0)+1)),
  VALUE(INDEX(SOURCE!B:B,MATCH(A2084,SOURCE!B:B,0)+1)),
  "")</f>
        <v>2036</v>
      </c>
      <c r="D2084" s="8" t="str">
        <f>IF(A2084&lt;&gt;INT(A2084),B2084,
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
)</f>
        <v>#define ITM_STATDEMO0                 2035</v>
      </c>
    </row>
    <row r="2085" spans="1:4">
      <c r="A2085">
        <f t="shared" si="33"/>
        <v>2036</v>
      </c>
      <c r="B2085" t="str">
        <f>VLOOKUP(A2085,SOURCE!B:P,12,0)</f>
        <v xml:space="preserve">ITM_STATDEMO1   </v>
      </c>
      <c r="C2085">
        <f>IF(
ISNUMBER(INDEX(SOURCE!B:B,MATCH(A2085,SOURCE!B:B,0)+1)),
  VALUE(INDEX(SOURCE!B:B,MATCH(A2085,SOURCE!B:B,0)+1)),
  "")</f>
        <v>2037</v>
      </c>
      <c r="D2085" s="8" t="str">
        <f>IF(A2085&lt;&gt;INT(A2085),B2085,
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
)</f>
        <v>#define ITM_STATDEMO1                 2036</v>
      </c>
    </row>
    <row r="2086" spans="1:4">
      <c r="A2086">
        <f t="shared" si="33"/>
        <v>2037</v>
      </c>
      <c r="B2086" t="str">
        <f>VLOOKUP(A2086,SOURCE!B:P,12,0)</f>
        <v xml:space="preserve">ITM_STATDEMO2   </v>
      </c>
      <c r="C2086">
        <f>IF(
ISNUMBER(INDEX(SOURCE!B:B,MATCH(A2086,SOURCE!B:B,0)+1)),
  VALUE(INDEX(SOURCE!B:B,MATCH(A2086,SOURCE!B:B,0)+1)),
  "")</f>
        <v>2038</v>
      </c>
      <c r="D2086" s="8" t="str">
        <f>IF(A2086&lt;&gt;INT(A2086),B2086,
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
)</f>
        <v>#define ITM_STATDEMO2                 2037</v>
      </c>
    </row>
    <row r="2087" spans="1:4">
      <c r="A2087">
        <f t="shared" si="33"/>
        <v>2038</v>
      </c>
      <c r="B2087" t="str">
        <f>VLOOKUP(A2087,SOURCE!B:P,12,0)</f>
        <v>ITM_STATDEM105</v>
      </c>
      <c r="C2087">
        <f>IF(
ISNUMBER(INDEX(SOURCE!B:B,MATCH(A2087,SOURCE!B:B,0)+1)),
  VALUE(INDEX(SOURCE!B:B,MATCH(A2087,SOURCE!B:B,0)+1)),
  "")</f>
        <v>2039</v>
      </c>
      <c r="D2087" s="8" t="str">
        <f>IF(A2087&lt;&gt;INT(A2087),B2087,
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
)</f>
        <v>#define ITM_STATDEM105                2038</v>
      </c>
    </row>
    <row r="2088" spans="1:4">
      <c r="A2088">
        <f t="shared" si="33"/>
        <v>2039</v>
      </c>
      <c r="B2088" t="str">
        <f>VLOOKUP(A2088,SOURCE!B:P,12,0)</f>
        <v>ITM_STATDEM107</v>
      </c>
      <c r="C2088">
        <f>IF(
ISNUMBER(INDEX(SOURCE!B:B,MATCH(A2088,SOURCE!B:B,0)+1)),
  VALUE(INDEX(SOURCE!B:B,MATCH(A2088,SOURCE!B:B,0)+1)),
  "")</f>
        <v>2040</v>
      </c>
      <c r="D2088" s="8" t="str">
        <f>IF(A2088&lt;&gt;INT(A2088),B2088,
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
)</f>
        <v>#define ITM_STATDEM107                2039</v>
      </c>
    </row>
    <row r="2089" spans="1:4">
      <c r="A2089">
        <f t="shared" si="33"/>
        <v>2040</v>
      </c>
      <c r="B2089" t="str">
        <f>VLOOKUP(A2089,SOURCE!B:P,12,0)</f>
        <v>ITM_STATDEM109</v>
      </c>
      <c r="C2089">
        <f>IF(
ISNUMBER(INDEX(SOURCE!B:B,MATCH(A2089,SOURCE!B:B,0)+1)),
  VALUE(INDEX(SOURCE!B:B,MATCH(A2089,SOURCE!B:B,0)+1)),
  "")</f>
        <v>2041</v>
      </c>
      <c r="D2089" s="8" t="str">
        <f>IF(A2089&lt;&gt;INT(A2089),B2089,
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
)</f>
        <v>#define ITM_STATDEM109                2040</v>
      </c>
    </row>
    <row r="2090" spans="1:4">
      <c r="A2090">
        <f t="shared" si="33"/>
        <v>2041</v>
      </c>
      <c r="B2090" t="str">
        <f>VLOOKUP(A2090,SOURCE!B:P,12,0)</f>
        <v>ITM_T_EXPF</v>
      </c>
      <c r="C2090">
        <f>IF(
ISNUMBER(INDEX(SOURCE!B:B,MATCH(A2090,SOURCE!B:B,0)+1)),
  VALUE(INDEX(SOURCE!B:B,MATCH(A2090,SOURCE!B:B,0)+1)),
  "")</f>
        <v>2042</v>
      </c>
      <c r="D2090" s="8" t="str">
        <f>IF(A2090&lt;&gt;INT(A2090),B2090,
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
)</f>
        <v>#define ITM_T_EXPF                    2041</v>
      </c>
    </row>
    <row r="2091" spans="1:4">
      <c r="A2091">
        <f t="shared" si="33"/>
        <v>2042</v>
      </c>
      <c r="B2091" t="str">
        <f>VLOOKUP(A2091,SOURCE!B:P,12,0)</f>
        <v>ITM_T_LINF</v>
      </c>
      <c r="C2091">
        <f>IF(
ISNUMBER(INDEX(SOURCE!B:B,MATCH(A2091,SOURCE!B:B,0)+1)),
  VALUE(INDEX(SOURCE!B:B,MATCH(A2091,SOURCE!B:B,0)+1)),
  "")</f>
        <v>2043</v>
      </c>
      <c r="D2091" s="8" t="str">
        <f>IF(A2091&lt;&gt;INT(A2091),B2091,
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
)</f>
        <v>#define ITM_T_LINF                    2042</v>
      </c>
    </row>
    <row r="2092" spans="1:4">
      <c r="A2092">
        <f t="shared" si="33"/>
        <v>2043</v>
      </c>
      <c r="B2092" t="str">
        <f>VLOOKUP(A2092,SOURCE!B:P,12,0)</f>
        <v>ITM_T_LOGF</v>
      </c>
      <c r="C2092">
        <f>IF(
ISNUMBER(INDEX(SOURCE!B:B,MATCH(A2092,SOURCE!B:B,0)+1)),
  VALUE(INDEX(SOURCE!B:B,MATCH(A2092,SOURCE!B:B,0)+1)),
  "")</f>
        <v>2044</v>
      </c>
      <c r="D2092" s="8" t="str">
        <f>IF(A2092&lt;&gt;INT(A2092),B2092,
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
)</f>
        <v>#define ITM_T_LOGF                    2043</v>
      </c>
    </row>
    <row r="2093" spans="1:4">
      <c r="A2093">
        <f t="shared" si="33"/>
        <v>2044</v>
      </c>
      <c r="B2093" t="str">
        <f>VLOOKUP(A2093,SOURCE!B:P,12,0)</f>
        <v>ITM_T_ORTHOF</v>
      </c>
      <c r="C2093">
        <f>IF(
ISNUMBER(INDEX(SOURCE!B:B,MATCH(A2093,SOURCE!B:B,0)+1)),
  VALUE(INDEX(SOURCE!B:B,MATCH(A2093,SOURCE!B:B,0)+1)),
  "")</f>
        <v>2045</v>
      </c>
      <c r="D2093" s="8" t="str">
        <f>IF(A2093&lt;&gt;INT(A2093),B2093,
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
)</f>
        <v>#define ITM_T_ORTHOF                  2044</v>
      </c>
    </row>
    <row r="2094" spans="1:4">
      <c r="A2094">
        <f t="shared" si="33"/>
        <v>2045</v>
      </c>
      <c r="B2094" t="str">
        <f>VLOOKUP(A2094,SOURCE!B:P,12,0)</f>
        <v>ITM_T_POWERF</v>
      </c>
      <c r="C2094">
        <f>IF(
ISNUMBER(INDEX(SOURCE!B:B,MATCH(A2094,SOURCE!B:B,0)+1)),
  VALUE(INDEX(SOURCE!B:B,MATCH(A2094,SOURCE!B:B,0)+1)),
  "")</f>
        <v>2046</v>
      </c>
      <c r="D2094" s="8" t="str">
        <f>IF(A2094&lt;&gt;INT(A2094),B2094,
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
)</f>
        <v>#define ITM_T_POWERF                  2045</v>
      </c>
    </row>
    <row r="2095" spans="1:4">
      <c r="A2095">
        <f t="shared" si="33"/>
        <v>2046</v>
      </c>
      <c r="B2095" t="str">
        <f>VLOOKUP(A2095,SOURCE!B:P,12,0)</f>
        <v>ITM_T_GAUSSF</v>
      </c>
      <c r="C2095">
        <f>IF(
ISNUMBER(INDEX(SOURCE!B:B,MATCH(A2095,SOURCE!B:B,0)+1)),
  VALUE(INDEX(SOURCE!B:B,MATCH(A2095,SOURCE!B:B,0)+1)),
  "")</f>
        <v>2047</v>
      </c>
      <c r="D2095" s="8" t="str">
        <f>IF(A2095&lt;&gt;INT(A2095),B2095,
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
)</f>
        <v>#define ITM_T_GAUSSF                  2046</v>
      </c>
    </row>
    <row r="2096" spans="1:4">
      <c r="A2096">
        <f t="shared" si="33"/>
        <v>2047</v>
      </c>
      <c r="B2096" t="str">
        <f>VLOOKUP(A2096,SOURCE!B:P,12,0)</f>
        <v>ITM_T_CAUCHF</v>
      </c>
      <c r="C2096">
        <f>IF(
ISNUMBER(INDEX(SOURCE!B:B,MATCH(A2096,SOURCE!B:B,0)+1)),
  VALUE(INDEX(SOURCE!B:B,MATCH(A2096,SOURCE!B:B,0)+1)),
  "")</f>
        <v>2048</v>
      </c>
      <c r="D2096" s="8" t="str">
        <f>IF(A2096&lt;&gt;INT(A2096),B2096,
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
)</f>
        <v>#define ITM_T_CAUCHF                  2047</v>
      </c>
    </row>
    <row r="2097" spans="1:4">
      <c r="A2097">
        <f t="shared" si="33"/>
        <v>2048</v>
      </c>
      <c r="B2097" t="str">
        <f>VLOOKUP(A2097,SOURCE!B:P,12,0)</f>
        <v>ITM_T_PARABF</v>
      </c>
      <c r="C2097">
        <f>IF(
ISNUMBER(INDEX(SOURCE!B:B,MATCH(A2097,SOURCE!B:B,0)+1)),
  VALUE(INDEX(SOURCE!B:B,MATCH(A2097,SOURCE!B:B,0)+1)),
  "")</f>
        <v>2049</v>
      </c>
      <c r="D2097" s="8" t="str">
        <f>IF(A2097&lt;&gt;INT(A2097),B2097,
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
)</f>
        <v>#define ITM_T_PARABF                  2048</v>
      </c>
    </row>
    <row r="2098" spans="1:4">
      <c r="A2098">
        <f t="shared" si="33"/>
        <v>2049</v>
      </c>
      <c r="B2098" t="str">
        <f>VLOOKUP(A2098,SOURCE!B:P,12,0)</f>
        <v>ITM_T_HYPF</v>
      </c>
      <c r="C2098">
        <f>IF(
ISNUMBER(INDEX(SOURCE!B:B,MATCH(A2098,SOURCE!B:B,0)+1)),
  VALUE(INDEX(SOURCE!B:B,MATCH(A2098,SOURCE!B:B,0)+1)),
  "")</f>
        <v>2050</v>
      </c>
      <c r="D2098" s="8" t="str">
        <f>IF(A2098&lt;&gt;INT(A2098),B2098,
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
)</f>
        <v>#define ITM_T_HYPF                    2049</v>
      </c>
    </row>
    <row r="2099" spans="1:4">
      <c r="A2099">
        <f t="shared" si="33"/>
        <v>2050</v>
      </c>
      <c r="B2099" t="str">
        <f>VLOOKUP(A2099,SOURCE!B:P,12,0)</f>
        <v>ITM_T_ROOTF</v>
      </c>
      <c r="C2099">
        <f>IF(
ISNUMBER(INDEX(SOURCE!B:B,MATCH(A2099,SOURCE!B:B,0)+1)),
  VALUE(INDEX(SOURCE!B:B,MATCH(A2099,SOURCE!B:B,0)+1)),
  "")</f>
        <v>2051</v>
      </c>
      <c r="D2099" s="8" t="str">
        <f>IF(A2099&lt;&gt;INT(A2099),B2099,
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
)</f>
        <v>#define ITM_T_ROOTF                   2050</v>
      </c>
    </row>
    <row r="2100" spans="1:4">
      <c r="A2100">
        <f t="shared" si="33"/>
        <v>2051</v>
      </c>
      <c r="B2100" t="str">
        <f>VLOOKUP(A2100,SOURCE!B:P,12,0)</f>
        <v>ITM_RSTF</v>
      </c>
      <c r="C2100" t="str">
        <f>IF(
ISNUMBER(INDEX(SOURCE!B:B,MATCH(A2100,SOURCE!B:B,0)+1)),
  VALUE(INDEX(SOURCE!B:B,MATCH(A2100,SOURCE!B:B,0)+1)),
  "")</f>
        <v/>
      </c>
      <c r="D2100" s="8" t="str">
        <f>IF(A2100&lt;&gt;INT(A2100),B2100,
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
)</f>
        <v>#define ITM_RSTF                      2051</v>
      </c>
    </row>
    <row r="2101" spans="1:4">
      <c r="A2101" t="str">
        <f t="shared" si="33"/>
        <v/>
      </c>
      <c r="B2101" t="e">
        <f>VLOOKUP(A2101,SOURCE!B:P,12,0)</f>
        <v>#N/A</v>
      </c>
      <c r="C2101" t="str">
        <f>IF(
ISNUMBER(INDEX(SOURCE!B:B,MATCH(A2101,SOURCE!B:B,0)+1)),
  VALUE(INDEX(SOURCE!B:B,MATCH(A2101,SOURCE!B:B,0)+1)),
  "")</f>
        <v/>
      </c>
      <c r="D2101" s="8" t="e">
        <f>IF(A2101&lt;&gt;INT(A2101),B2101,
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
)</f>
        <v>#VALUE!</v>
      </c>
    </row>
    <row r="2102" spans="1:4">
      <c r="A2102" t="str">
        <f t="shared" si="33"/>
        <v/>
      </c>
      <c r="B2102" t="e">
        <f>VLOOKUP(A2102,SOURCE!B:P,12,0)</f>
        <v>#N/A</v>
      </c>
      <c r="C2102" t="str">
        <f>IF(
ISNUMBER(INDEX(SOURCE!B:B,MATCH(A2102,SOURCE!B:B,0)+1)),
  VALUE(INDEX(SOURCE!B:B,MATCH(A2102,SOURCE!B:B,0)+1)),
  "")</f>
        <v/>
      </c>
      <c r="D2102" s="8" t="e">
        <f>IF(A2102&lt;&gt;INT(A2102),B2102,
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
)</f>
        <v>#VALUE!</v>
      </c>
    </row>
    <row r="2103" spans="1:4">
      <c r="A2103" t="str">
        <f t="shared" si="33"/>
        <v/>
      </c>
      <c r="B2103" t="e">
        <f>VLOOKUP(A2103,SOURCE!B:P,12,0)</f>
        <v>#N/A</v>
      </c>
      <c r="C2103" t="str">
        <f>IF(
ISNUMBER(INDEX(SOURCE!B:B,MATCH(A2103,SOURCE!B:B,0)+1)),
  VALUE(INDEX(SOURCE!B:B,MATCH(A2103,SOURCE!B:B,0)+1)),
  "")</f>
        <v/>
      </c>
      <c r="D2103" s="8" t="e">
        <f>IF(A2103&lt;&gt;INT(A2103),B2103,
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
)</f>
        <v>#VALUE!</v>
      </c>
    </row>
    <row r="2104" spans="1:4">
      <c r="A2104" t="str">
        <f t="shared" si="33"/>
        <v/>
      </c>
      <c r="B2104" t="e">
        <f>VLOOKUP(A2104,SOURCE!B:P,12,0)</f>
        <v>#N/A</v>
      </c>
      <c r="C2104" t="str">
        <f>IF(
ISNUMBER(INDEX(SOURCE!B:B,MATCH(A2104,SOURCE!B:B,0)+1)),
  VALUE(INDEX(SOURCE!B:B,MATCH(A2104,SOURCE!B:B,0)+1)),
  "")</f>
        <v/>
      </c>
      <c r="D2104" s="8" t="e">
        <f>IF(A2104&lt;&gt;INT(A2104),B2104,
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
)</f>
        <v>#VALUE!</v>
      </c>
    </row>
    <row r="2105" spans="1:4">
      <c r="A2105" t="str">
        <f t="shared" si="33"/>
        <v/>
      </c>
      <c r="B2105" t="e">
        <f>VLOOKUP(A2105,SOURCE!B:P,12,0)</f>
        <v>#N/A</v>
      </c>
      <c r="C2105" t="str">
        <f>IF(
ISNUMBER(INDEX(SOURCE!B:B,MATCH(A2105,SOURCE!B:B,0)+1)),
  VALUE(INDEX(SOURCE!B:B,MATCH(A2105,SOURCE!B:B,0)+1)),
  "")</f>
        <v/>
      </c>
      <c r="D2105" s="8" t="e">
        <f>IF(A2105&lt;&gt;INT(A2105),B2105,
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
)</f>
        <v>#VALUE!</v>
      </c>
    </row>
    <row r="2106" spans="1:4">
      <c r="A2106" t="str">
        <f t="shared" si="33"/>
        <v/>
      </c>
      <c r="B2106" t="e">
        <f>VLOOKUP(A2106,SOURCE!B:P,12,0)</f>
        <v>#N/A</v>
      </c>
      <c r="C2106" t="str">
        <f>IF(
ISNUMBER(INDEX(SOURCE!B:B,MATCH(A2106,SOURCE!B:B,0)+1)),
  VALUE(INDEX(SOURCE!B:B,MATCH(A2106,SOURCE!B:B,0)+1)),
  "")</f>
        <v/>
      </c>
      <c r="D2106" s="8" t="e">
        <f>IF(A2106&lt;&gt;INT(A2106),B2106,
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
)</f>
        <v>#VALUE!</v>
      </c>
    </row>
    <row r="2107" spans="1:4">
      <c r="A2107" t="str">
        <f t="shared" si="33"/>
        <v/>
      </c>
      <c r="B2107" t="e">
        <f>VLOOKUP(A2107,SOURCE!B:P,12,0)</f>
        <v>#N/A</v>
      </c>
      <c r="C2107" t="str">
        <f>IF(
ISNUMBER(INDEX(SOURCE!B:B,MATCH(A2107,SOURCE!B:B,0)+1)),
  VALUE(INDEX(SOURCE!B:B,MATCH(A2107,SOURCE!B:B,0)+1)),
  "")</f>
        <v/>
      </c>
      <c r="D2107" s="8" t="e">
        <f>IF(A2107&lt;&gt;INT(A2107),B2107,
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
)</f>
        <v>#VALUE!</v>
      </c>
    </row>
    <row r="2108" spans="1:4">
      <c r="A2108" t="str">
        <f t="shared" si="33"/>
        <v/>
      </c>
      <c r="B2108" t="e">
        <f>VLOOKUP(A2108,SOURCE!B:P,12,0)</f>
        <v>#N/A</v>
      </c>
      <c r="C2108" t="str">
        <f>IF(
ISNUMBER(INDEX(SOURCE!B:B,MATCH(A2108,SOURCE!B:B,0)+1)),
  VALUE(INDEX(SOURCE!B:B,MATCH(A2108,SOURCE!B:B,0)+1)),
  "")</f>
        <v/>
      </c>
      <c r="D2108" s="8" t="e">
        <f>IF(A2108&lt;&gt;INT(A2108),B2108,
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
)</f>
        <v>#VALUE!</v>
      </c>
    </row>
    <row r="2109" spans="1:4">
      <c r="A2109" t="str">
        <f t="shared" si="33"/>
        <v/>
      </c>
      <c r="B2109" t="e">
        <f>VLOOKUP(A2109,SOURCE!B:P,12,0)</f>
        <v>#N/A</v>
      </c>
      <c r="C2109" t="str">
        <f>IF(
ISNUMBER(INDEX(SOURCE!B:B,MATCH(A2109,SOURCE!B:B,0)+1)),
  VALUE(INDEX(SOURCE!B:B,MATCH(A2109,SOURCE!B:B,0)+1)),
  "")</f>
        <v/>
      </c>
      <c r="D2109" s="8" t="e">
        <f>IF(A2109&lt;&gt;INT(A2109),B2109,
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
)</f>
        <v>#VALUE!</v>
      </c>
    </row>
    <row r="2110" spans="1:4">
      <c r="A2110" t="str">
        <f t="shared" si="33"/>
        <v/>
      </c>
      <c r="B2110" t="e">
        <f>VLOOKUP(A2110,SOURCE!B:P,12,0)</f>
        <v>#N/A</v>
      </c>
      <c r="C2110" t="str">
        <f>IF(
ISNUMBER(INDEX(SOURCE!B:B,MATCH(A2110,SOURCE!B:B,0)+1)),
  VALUE(INDEX(SOURCE!B:B,MATCH(A2110,SOURCE!B:B,0)+1)),
  "")</f>
        <v/>
      </c>
      <c r="D2110" s="8" t="e">
        <f>IF(A2110&lt;&gt;INT(A2110),B2110,
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
)</f>
        <v>#VALUE!</v>
      </c>
    </row>
    <row r="2111" spans="1:4">
      <c r="A2111" t="str">
        <f t="shared" si="33"/>
        <v/>
      </c>
      <c r="B2111" t="e">
        <f>VLOOKUP(A2111,SOURCE!B:P,12,0)</f>
        <v>#N/A</v>
      </c>
      <c r="C2111" t="str">
        <f>IF(
ISNUMBER(INDEX(SOURCE!B:B,MATCH(A2111,SOURCE!B:B,0)+1)),
  VALUE(INDEX(SOURCE!B:B,MATCH(A2111,SOURCE!B:B,0)+1)),
  "")</f>
        <v/>
      </c>
      <c r="D2111" s="8" t="e">
        <f>IF(A2111&lt;&gt;INT(A2111),B2111,
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
)</f>
        <v>#VALUE!</v>
      </c>
    </row>
    <row r="2112" spans="1:4">
      <c r="A2112" t="str">
        <f t="shared" si="33"/>
        <v/>
      </c>
      <c r="B2112" t="e">
        <f>VLOOKUP(A2112,SOURCE!B:P,12,0)</f>
        <v>#N/A</v>
      </c>
      <c r="C2112" t="str">
        <f>IF(
ISNUMBER(INDEX(SOURCE!B:B,MATCH(A2112,SOURCE!B:B,0)+1)),
  VALUE(INDEX(SOURCE!B:B,MATCH(A2112,SOURCE!B:B,0)+1)),
  "")</f>
        <v/>
      </c>
      <c r="D2112" s="8" t="e">
        <f>IF(A2112&lt;&gt;INT(A2112),B2112,
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
)</f>
        <v>#VALUE!</v>
      </c>
    </row>
    <row r="2113" spans="1:4">
      <c r="A2113" t="str">
        <f t="shared" si="33"/>
        <v/>
      </c>
      <c r="B2113" t="e">
        <f>VLOOKUP(A2113,SOURCE!B:P,12,0)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
)</f>
        <v>#VALUE!</v>
      </c>
    </row>
    <row r="2114" spans="1:4">
      <c r="A2114" t="str">
        <f t="shared" si="33"/>
        <v/>
      </c>
      <c r="B2114" t="e">
        <f>VLOOKUP(A2114,SOURCE!B:P,12,0)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
)</f>
        <v>#VALUE!</v>
      </c>
    </row>
    <row r="2115" spans="1:4">
      <c r="A2115" t="str">
        <f t="shared" si="33"/>
        <v/>
      </c>
      <c r="B2115" t="e">
        <f>VLOOKUP(A2115,SOURCE!B:P,12,0)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
)</f>
        <v>#VALUE!</v>
      </c>
    </row>
    <row r="2116" spans="1:4">
      <c r="A2116" t="str">
        <f t="shared" si="33"/>
        <v/>
      </c>
      <c r="B2116" t="e">
        <f>VLOOKUP(A2116,SOURCE!B:P,12,0)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
)</f>
        <v>#VALUE!</v>
      </c>
    </row>
    <row r="2117" spans="1:4">
      <c r="A2117" t="str">
        <f t="shared" si="33"/>
        <v/>
      </c>
      <c r="B2117" t="e">
        <f>VLOOKUP(A2117,SOURCE!B:P,12,0)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
)</f>
        <v>#VALUE!</v>
      </c>
    </row>
    <row r="2118" spans="1:4">
      <c r="A2118" t="str">
        <f t="shared" si="33"/>
        <v/>
      </c>
      <c r="B2118" t="e">
        <f>VLOOKUP(A2118,SOURCE!B:P,12,0)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
)</f>
        <v>#VALUE!</v>
      </c>
    </row>
    <row r="2119" spans="1:4">
      <c r="A2119" t="str">
        <f t="shared" ref="A2119:A2182" si="34">C2118</f>
        <v/>
      </c>
      <c r="B2119" t="e">
        <f>VLOOKUP(A2119,SOURCE!B:P,12,0)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
)</f>
        <v>#VALUE!</v>
      </c>
    </row>
    <row r="2120" spans="1:4">
      <c r="A2120" t="str">
        <f t="shared" si="34"/>
        <v/>
      </c>
      <c r="B2120" t="e">
        <f>VLOOKUP(A2120,SOURCE!B:P,12,0)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
)</f>
        <v>#VALUE!</v>
      </c>
    </row>
    <row r="2121" spans="1:4">
      <c r="A2121" t="str">
        <f t="shared" si="34"/>
        <v/>
      </c>
      <c r="B2121" t="e">
        <f>VLOOKUP(A2121,SOURCE!B:P,12,0)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
)</f>
        <v>#VALUE!</v>
      </c>
    </row>
    <row r="2122" spans="1:4">
      <c r="A2122" t="str">
        <f t="shared" si="34"/>
        <v/>
      </c>
      <c r="B2122" t="e">
        <f>VLOOKUP(A2122,SOURCE!B:P,12,0)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
)</f>
        <v>#VALUE!</v>
      </c>
    </row>
    <row r="2123" spans="1:4">
      <c r="A2123" t="str">
        <f t="shared" si="34"/>
        <v/>
      </c>
      <c r="B2123" t="e">
        <f>VLOOKUP(A2123,SOURCE!B:P,12,0)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
)</f>
        <v>#VALUE!</v>
      </c>
    </row>
    <row r="2124" spans="1:4">
      <c r="A2124" t="str">
        <f t="shared" si="34"/>
        <v/>
      </c>
      <c r="B2124" t="e">
        <f>VLOOKUP(A2124,SOURCE!B:P,12,0)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
)</f>
        <v>#VALUE!</v>
      </c>
    </row>
    <row r="2125" spans="1:4">
      <c r="A2125" t="str">
        <f t="shared" si="34"/>
        <v/>
      </c>
      <c r="B2125" t="e">
        <f>VLOOKUP(A2125,SOURCE!B:P,12,0)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
)</f>
        <v>#VALUE!</v>
      </c>
    </row>
    <row r="2126" spans="1:4">
      <c r="A2126" t="str">
        <f t="shared" si="34"/>
        <v/>
      </c>
      <c r="B2126" t="e">
        <f>VLOOKUP(A2126,SOURCE!B:P,12,0)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
)</f>
        <v>#VALUE!</v>
      </c>
    </row>
    <row r="2127" spans="1:4">
      <c r="A2127" t="str">
        <f t="shared" si="34"/>
        <v/>
      </c>
      <c r="B2127" t="e">
        <f>VLOOKUP(A2127,SOURCE!B:P,12,0)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
)</f>
        <v>#VALUE!</v>
      </c>
    </row>
    <row r="2128" spans="1:4">
      <c r="A2128" t="str">
        <f t="shared" si="34"/>
        <v/>
      </c>
      <c r="B2128" t="e">
        <f>VLOOKUP(A2128,SOURCE!B:P,12,0)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
)</f>
        <v>#VALUE!</v>
      </c>
    </row>
    <row r="2129" spans="1:4">
      <c r="A2129" t="str">
        <f t="shared" si="34"/>
        <v/>
      </c>
      <c r="B2129" t="e">
        <f>VLOOKUP(A2129,SOURCE!B:P,12,0)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
)</f>
        <v>#VALUE!</v>
      </c>
    </row>
    <row r="2130" spans="1:4">
      <c r="A2130" t="str">
        <f t="shared" si="34"/>
        <v/>
      </c>
      <c r="B2130" t="e">
        <f>VLOOKUP(A2130,SOURCE!B:P,12,0)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
)</f>
        <v>#VALUE!</v>
      </c>
    </row>
    <row r="2131" spans="1:4">
      <c r="A2131" t="str">
        <f t="shared" si="34"/>
        <v/>
      </c>
      <c r="B2131" t="e">
        <f>VLOOKUP(A2131,SOURCE!B:P,12,0)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
)</f>
        <v>#VALUE!</v>
      </c>
    </row>
    <row r="2132" spans="1:4">
      <c r="A2132" t="str">
        <f t="shared" si="34"/>
        <v/>
      </c>
      <c r="B2132" t="e">
        <f>VLOOKUP(A2132,SOURCE!B:P,12,0)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
)</f>
        <v>#VALUE!</v>
      </c>
    </row>
    <row r="2133" spans="1:4">
      <c r="A2133" t="str">
        <f t="shared" si="34"/>
        <v/>
      </c>
      <c r="B2133" t="e">
        <f>VLOOKUP(A2133,SOURCE!B:P,12,0)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
)</f>
        <v>#VALUE!</v>
      </c>
    </row>
    <row r="2134" spans="1:4">
      <c r="A2134" t="str">
        <f t="shared" si="34"/>
        <v/>
      </c>
      <c r="B2134" t="e">
        <f>VLOOKUP(A2134,SOURCE!B:P,12,0)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
)</f>
        <v>#VALUE!</v>
      </c>
    </row>
    <row r="2135" spans="1:4">
      <c r="A2135" t="str">
        <f t="shared" si="34"/>
        <v/>
      </c>
      <c r="B2135" t="e">
        <f>VLOOKUP(A2135,SOURCE!B:P,12,0)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
)</f>
        <v>#VALUE!</v>
      </c>
    </row>
    <row r="2136" spans="1:4">
      <c r="A2136" t="str">
        <f t="shared" si="34"/>
        <v/>
      </c>
      <c r="B2136" t="e">
        <f>VLOOKUP(A2136,SOURCE!B:P,12,0)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
)</f>
        <v>#VALUE!</v>
      </c>
    </row>
    <row r="2137" spans="1:4">
      <c r="A2137" t="str">
        <f t="shared" si="34"/>
        <v/>
      </c>
      <c r="B2137" t="e">
        <f>VLOOKUP(A2137,SOURCE!B:P,12,0)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
)</f>
        <v>#VALUE!</v>
      </c>
    </row>
    <row r="2138" spans="1:4">
      <c r="A2138" t="str">
        <f t="shared" si="34"/>
        <v/>
      </c>
      <c r="B2138" t="e">
        <f>VLOOKUP(A2138,SOURCE!B:P,12,0)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
)</f>
        <v>#VALUE!</v>
      </c>
    </row>
    <row r="2139" spans="1:4">
      <c r="A2139" t="str">
        <f t="shared" si="34"/>
        <v/>
      </c>
      <c r="B2139" t="e">
        <f>VLOOKUP(A2139,SOURCE!B:P,12,0)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
)</f>
        <v>#VALUE!</v>
      </c>
    </row>
    <row r="2140" spans="1:4">
      <c r="A2140" t="str">
        <f t="shared" si="34"/>
        <v/>
      </c>
      <c r="B2140" t="e">
        <f>VLOOKUP(A2140,SOURCE!B:P,12,0)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
)</f>
        <v>#VALUE!</v>
      </c>
    </row>
    <row r="2141" spans="1:4">
      <c r="A2141" t="str">
        <f t="shared" si="34"/>
        <v/>
      </c>
      <c r="B2141" t="e">
        <f>VLOOKUP(A2141,SOURCE!B:P,12,0)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
)</f>
        <v>#VALUE!</v>
      </c>
    </row>
    <row r="2142" spans="1:4">
      <c r="A2142" t="str">
        <f t="shared" si="34"/>
        <v/>
      </c>
      <c r="B2142" t="e">
        <f>VLOOKUP(A2142,SOURCE!B:P,12,0)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
)</f>
        <v>#VALUE!</v>
      </c>
    </row>
    <row r="2143" spans="1:4">
      <c r="A2143" t="str">
        <f t="shared" si="34"/>
        <v/>
      </c>
      <c r="B2143" t="e">
        <f>VLOOKUP(A2143,SOURCE!B:P,12,0)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
)</f>
        <v>#VALUE!</v>
      </c>
    </row>
    <row r="2144" spans="1:4">
      <c r="A2144" t="str">
        <f t="shared" si="34"/>
        <v/>
      </c>
      <c r="B2144" t="e">
        <f>VLOOKUP(A2144,SOURCE!B:P,12,0)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
)</f>
        <v>#VALUE!</v>
      </c>
    </row>
    <row r="2145" spans="1:4">
      <c r="A2145" t="str">
        <f t="shared" si="34"/>
        <v/>
      </c>
      <c r="B2145" t="e">
        <f>VLOOKUP(A2145,SOURCE!B:P,12,0)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
)</f>
        <v>#VALUE!</v>
      </c>
    </row>
    <row r="2146" spans="1:4">
      <c r="A2146" t="str">
        <f t="shared" si="34"/>
        <v/>
      </c>
      <c r="B2146" t="e">
        <f>VLOOKUP(A2146,SOURCE!B:P,12,0)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
)</f>
        <v>#VALUE!</v>
      </c>
    </row>
    <row r="2147" spans="1:4">
      <c r="A2147" t="str">
        <f t="shared" si="34"/>
        <v/>
      </c>
      <c r="B2147" t="e">
        <f>VLOOKUP(A2147,SOURCE!B:P,12,0)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
)</f>
        <v>#VALUE!</v>
      </c>
    </row>
    <row r="2148" spans="1:4">
      <c r="A2148" t="str">
        <f t="shared" si="34"/>
        <v/>
      </c>
      <c r="B2148" t="e">
        <f>VLOOKUP(A2148,SOURCE!B:P,12,0)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
)</f>
        <v>#VALUE!</v>
      </c>
    </row>
    <row r="2149" spans="1:4">
      <c r="A2149" t="str">
        <f t="shared" si="34"/>
        <v/>
      </c>
      <c r="B2149" t="e">
        <f>VLOOKUP(A2149,SOURCE!B:P,12,0)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
)</f>
        <v>#VALUE!</v>
      </c>
    </row>
    <row r="2150" spans="1:4">
      <c r="A2150" t="str">
        <f t="shared" si="34"/>
        <v/>
      </c>
      <c r="B2150" t="e">
        <f>VLOOKUP(A2150,SOURCE!B:P,12,0)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
)</f>
        <v>#VALUE!</v>
      </c>
    </row>
    <row r="2151" spans="1:4">
      <c r="A2151" t="str">
        <f t="shared" si="34"/>
        <v/>
      </c>
      <c r="B2151" t="e">
        <f>VLOOKUP(A2151,SOURCE!B:P,12,0)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
)</f>
        <v>#VALUE!</v>
      </c>
    </row>
    <row r="2152" spans="1:4">
      <c r="A2152" t="str">
        <f t="shared" si="34"/>
        <v/>
      </c>
      <c r="B2152" t="e">
        <f>VLOOKUP(A2152,SOURCE!B:P,12,0)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
)</f>
        <v>#VALUE!</v>
      </c>
    </row>
    <row r="2153" spans="1:4">
      <c r="A2153" t="str">
        <f t="shared" si="34"/>
        <v/>
      </c>
      <c r="B2153" t="e">
        <f>VLOOKUP(A2153,SOURCE!B:P,12,0)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
)</f>
        <v>#VALUE!</v>
      </c>
    </row>
    <row r="2154" spans="1:4">
      <c r="A2154" t="str">
        <f t="shared" si="34"/>
        <v/>
      </c>
      <c r="B2154" t="e">
        <f>VLOOKUP(A2154,SOURCE!B:P,12,0)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
)</f>
        <v>#VALUE!</v>
      </c>
    </row>
    <row r="2155" spans="1:4">
      <c r="A2155" t="str">
        <f t="shared" si="34"/>
        <v/>
      </c>
      <c r="B2155" t="e">
        <f>VLOOKUP(A2155,SOURCE!B:P,12,0)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
)</f>
        <v>#VALUE!</v>
      </c>
    </row>
    <row r="2156" spans="1:4">
      <c r="A2156" t="str">
        <f t="shared" si="34"/>
        <v/>
      </c>
      <c r="B2156" t="e">
        <f>VLOOKUP(A2156,SOURCE!B:P,12,0)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
)</f>
        <v>#VALUE!</v>
      </c>
    </row>
    <row r="2157" spans="1:4">
      <c r="A2157" t="str">
        <f t="shared" si="34"/>
        <v/>
      </c>
      <c r="B2157" t="e">
        <f>VLOOKUP(A2157,SOURCE!B:P,12,0)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
)</f>
        <v>#VALUE!</v>
      </c>
    </row>
    <row r="2158" spans="1:4">
      <c r="A2158" t="str">
        <f t="shared" si="34"/>
        <v/>
      </c>
      <c r="B2158" t="e">
        <f>VLOOKUP(A2158,SOURCE!B:P,12,0)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
)</f>
        <v>#VALUE!</v>
      </c>
    </row>
    <row r="2159" spans="1:4">
      <c r="A2159" t="str">
        <f t="shared" si="34"/>
        <v/>
      </c>
      <c r="B2159" t="e">
        <f>VLOOKUP(A2159,SOURCE!B:P,12,0)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
)</f>
        <v>#VALUE!</v>
      </c>
    </row>
    <row r="2160" spans="1:4">
      <c r="A2160" t="str">
        <f t="shared" si="34"/>
        <v/>
      </c>
      <c r="B2160" t="e">
        <f>VLOOKUP(A2160,SOURCE!B:P,12,0)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
)</f>
        <v>#VALUE!</v>
      </c>
    </row>
    <row r="2161" spans="1:4">
      <c r="A2161" t="str">
        <f t="shared" si="34"/>
        <v/>
      </c>
      <c r="B2161" t="e">
        <f>VLOOKUP(A2161,SOURCE!B:P,12,0)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
)</f>
        <v>#VALUE!</v>
      </c>
    </row>
    <row r="2162" spans="1:4">
      <c r="A2162" t="str">
        <f t="shared" si="34"/>
        <v/>
      </c>
      <c r="B2162" t="e">
        <f>VLOOKUP(A2162,SOURCE!B:P,12,0)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
)</f>
        <v>#VALUE!</v>
      </c>
    </row>
    <row r="2163" spans="1:4">
      <c r="A2163" t="str">
        <f t="shared" si="34"/>
        <v/>
      </c>
      <c r="B2163" t="e">
        <f>VLOOKUP(A2163,SOURCE!B:P,12,0)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
)</f>
        <v>#VALUE!</v>
      </c>
    </row>
    <row r="2164" spans="1:4">
      <c r="A2164" t="str">
        <f t="shared" si="34"/>
        <v/>
      </c>
      <c r="B2164" t="e">
        <f>VLOOKUP(A2164,SOURCE!B:P,12,0)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
)</f>
        <v>#VALUE!</v>
      </c>
    </row>
    <row r="2165" spans="1:4">
      <c r="A2165" t="str">
        <f t="shared" si="34"/>
        <v/>
      </c>
      <c r="B2165" t="e">
        <f>VLOOKUP(A2165,SOURCE!B:P,12,0)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
)</f>
        <v>#VALUE!</v>
      </c>
    </row>
    <row r="2166" spans="1:4">
      <c r="A2166" t="str">
        <f t="shared" si="34"/>
        <v/>
      </c>
      <c r="B2166" t="e">
        <f>VLOOKUP(A2166,SOURCE!B:P,12,0)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
)</f>
        <v>#VALUE!</v>
      </c>
    </row>
    <row r="2167" spans="1:4">
      <c r="A2167" t="str">
        <f t="shared" si="34"/>
        <v/>
      </c>
      <c r="B2167" t="e">
        <f>VLOOKUP(A2167,SOURCE!B:P,12,0)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
)</f>
        <v>#VALUE!</v>
      </c>
    </row>
    <row r="2168" spans="1:4">
      <c r="A2168" t="str">
        <f t="shared" si="34"/>
        <v/>
      </c>
      <c r="B2168" t="e">
        <f>VLOOKUP(A2168,SOURCE!B:P,12,0)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
)</f>
        <v>#VALUE!</v>
      </c>
    </row>
    <row r="2169" spans="1:4">
      <c r="A2169" t="str">
        <f t="shared" si="34"/>
        <v/>
      </c>
      <c r="B2169" t="e">
        <f>VLOOKUP(A2169,SOURCE!B:P,12,0)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
)</f>
        <v>#VALUE!</v>
      </c>
    </row>
    <row r="2170" spans="1:4">
      <c r="A2170" t="str">
        <f t="shared" si="34"/>
        <v/>
      </c>
      <c r="B2170" t="e">
        <f>VLOOKUP(A2170,SOURCE!B:P,12,0)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
)</f>
        <v>#VALUE!</v>
      </c>
    </row>
    <row r="2171" spans="1:4">
      <c r="A2171" t="str">
        <f t="shared" si="34"/>
        <v/>
      </c>
      <c r="B2171" t="e">
        <f>VLOOKUP(A2171,SOURCE!B:P,12,0)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
)</f>
        <v>#VALUE!</v>
      </c>
    </row>
    <row r="2172" spans="1:4">
      <c r="A2172" t="str">
        <f t="shared" si="34"/>
        <v/>
      </c>
      <c r="B2172" t="e">
        <f>VLOOKUP(A2172,SOURCE!B:P,12,0)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
)</f>
        <v>#VALUE!</v>
      </c>
    </row>
    <row r="2173" spans="1:4">
      <c r="A2173" t="str">
        <f t="shared" si="34"/>
        <v/>
      </c>
      <c r="B2173" t="e">
        <f>VLOOKUP(A2173,SOURCE!B:P,12,0)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
)</f>
        <v>#VALUE!</v>
      </c>
    </row>
    <row r="2174" spans="1:4">
      <c r="A2174" t="str">
        <f t="shared" si="34"/>
        <v/>
      </c>
      <c r="B2174" t="e">
        <f>VLOOKUP(A2174,SOURCE!B:P,12,0)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
)</f>
        <v>#VALUE!</v>
      </c>
    </row>
    <row r="2175" spans="1:4">
      <c r="A2175" t="str">
        <f t="shared" si="34"/>
        <v/>
      </c>
      <c r="B2175" t="e">
        <f>VLOOKUP(A2175,SOURCE!B:P,12,0)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
)</f>
        <v>#VALUE!</v>
      </c>
    </row>
    <row r="2176" spans="1:4">
      <c r="A2176" t="str">
        <f t="shared" si="34"/>
        <v/>
      </c>
      <c r="B2176" t="e">
        <f>VLOOKUP(A2176,SOURCE!B:P,12,0)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
)</f>
        <v>#VALUE!</v>
      </c>
    </row>
    <row r="2177" spans="1:4">
      <c r="A2177" t="str">
        <f t="shared" si="34"/>
        <v/>
      </c>
      <c r="B2177" t="e">
        <f>VLOOKUP(A2177,SOURCE!B:P,12,0)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
)</f>
        <v>#VALUE!</v>
      </c>
    </row>
    <row r="2178" spans="1:4">
      <c r="A2178" t="str">
        <f t="shared" si="34"/>
        <v/>
      </c>
      <c r="B2178" t="e">
        <f>VLOOKUP(A2178,SOURCE!B:P,12,0)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
)</f>
        <v>#VALUE!</v>
      </c>
    </row>
    <row r="2179" spans="1:4">
      <c r="A2179" t="str">
        <f t="shared" si="34"/>
        <v/>
      </c>
      <c r="B2179" t="e">
        <f>VLOOKUP(A2179,SOURCE!B:P,12,0)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
)</f>
        <v>#VALUE!</v>
      </c>
    </row>
    <row r="2180" spans="1:4">
      <c r="A2180" t="str">
        <f t="shared" si="34"/>
        <v/>
      </c>
      <c r="B2180" t="e">
        <f>VLOOKUP(A2180,SOURCE!B:P,12,0)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
)</f>
        <v>#VALUE!</v>
      </c>
    </row>
    <row r="2181" spans="1:4">
      <c r="A2181" t="str">
        <f t="shared" si="34"/>
        <v/>
      </c>
      <c r="B2181" t="e">
        <f>VLOOKUP(A2181,SOURCE!B:P,12,0)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
)</f>
        <v>#VALUE!</v>
      </c>
    </row>
    <row r="2182" spans="1:4">
      <c r="A2182" t="str">
        <f t="shared" si="34"/>
        <v/>
      </c>
      <c r="B2182" t="e">
        <f>VLOOKUP(A2182,SOURCE!B:P,12,0)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
)</f>
        <v>#VALUE!</v>
      </c>
    </row>
    <row r="2183" spans="1:4">
      <c r="A2183" t="str">
        <f t="shared" ref="A2183:A2246" si="35">C2182</f>
        <v/>
      </c>
      <c r="B2183" t="e">
        <f>VLOOKUP(A2183,SOURCE!B:P,12,0)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
)</f>
        <v>#VALUE!</v>
      </c>
    </row>
    <row r="2184" spans="1:4">
      <c r="A2184" t="str">
        <f t="shared" si="35"/>
        <v/>
      </c>
      <c r="B2184" t="e">
        <f>VLOOKUP(A2184,SOURCE!B:P,12,0)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
)</f>
        <v>#VALUE!</v>
      </c>
    </row>
    <row r="2185" spans="1:4">
      <c r="A2185" t="str">
        <f t="shared" si="35"/>
        <v/>
      </c>
      <c r="B2185" t="e">
        <f>VLOOKUP(A2185,SOURCE!B:P,12,0)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
)</f>
        <v>#VALUE!</v>
      </c>
    </row>
    <row r="2186" spans="1:4">
      <c r="A2186" t="str">
        <f t="shared" si="35"/>
        <v/>
      </c>
      <c r="B2186" t="e">
        <f>VLOOKUP(A2186,SOURCE!B:P,12,0)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
)</f>
        <v>#VALUE!</v>
      </c>
    </row>
    <row r="2187" spans="1:4">
      <c r="A2187" t="str">
        <f t="shared" si="35"/>
        <v/>
      </c>
      <c r="B2187" t="e">
        <f>VLOOKUP(A2187,SOURCE!B:P,12,0)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
)</f>
        <v>#VALUE!</v>
      </c>
    </row>
    <row r="2188" spans="1:4">
      <c r="A2188" t="str">
        <f t="shared" si="35"/>
        <v/>
      </c>
      <c r="B2188" t="e">
        <f>VLOOKUP(A2188,SOURCE!B:P,12,0)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
)</f>
        <v>#VALUE!</v>
      </c>
    </row>
    <row r="2189" spans="1:4">
      <c r="A2189" t="str">
        <f t="shared" si="35"/>
        <v/>
      </c>
      <c r="B2189" t="e">
        <f>VLOOKUP(A2189,SOURCE!B:P,12,0)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
)</f>
        <v>#VALUE!</v>
      </c>
    </row>
    <row r="2190" spans="1:4">
      <c r="A2190" t="str">
        <f t="shared" si="35"/>
        <v/>
      </c>
      <c r="B2190" t="e">
        <f>VLOOKUP(A2190,SOURCE!B:P,12,0)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
)</f>
        <v>#VALUE!</v>
      </c>
    </row>
    <row r="2191" spans="1:4">
      <c r="A2191" t="str">
        <f t="shared" si="35"/>
        <v/>
      </c>
      <c r="B2191" t="e">
        <f>VLOOKUP(A2191,SOURCE!B:P,12,0)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
)</f>
        <v>#VALUE!</v>
      </c>
    </row>
    <row r="2192" spans="1:4">
      <c r="A2192" t="str">
        <f t="shared" si="35"/>
        <v/>
      </c>
      <c r="B2192" t="e">
        <f>VLOOKUP(A2192,SOURCE!B:P,12,0)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
)</f>
        <v>#VALUE!</v>
      </c>
    </row>
    <row r="2193" spans="1:4">
      <c r="A2193" t="str">
        <f t="shared" si="35"/>
        <v/>
      </c>
      <c r="B2193" t="e">
        <f>VLOOKUP(A2193,SOURCE!B:P,12,0)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
)</f>
        <v>#VALUE!</v>
      </c>
    </row>
    <row r="2194" spans="1:4">
      <c r="A2194" t="str">
        <f t="shared" si="35"/>
        <v/>
      </c>
      <c r="B2194" t="e">
        <f>VLOOKUP(A2194,SOURCE!B:P,12,0)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
)</f>
        <v>#VALUE!</v>
      </c>
    </row>
    <row r="2195" spans="1:4">
      <c r="A2195" t="str">
        <f t="shared" si="35"/>
        <v/>
      </c>
      <c r="B2195" t="e">
        <f>VLOOKUP(A2195,SOURCE!B:P,12,0)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
)</f>
        <v>#VALUE!</v>
      </c>
    </row>
    <row r="2196" spans="1:4">
      <c r="A2196" t="str">
        <f t="shared" si="35"/>
        <v/>
      </c>
      <c r="B2196" t="e">
        <f>VLOOKUP(A2196,SOURCE!B:P,12,0)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
)</f>
        <v>#VALUE!</v>
      </c>
    </row>
    <row r="2197" spans="1:4">
      <c r="A2197" t="str">
        <f t="shared" si="35"/>
        <v/>
      </c>
      <c r="B2197" t="e">
        <f>VLOOKUP(A2197,SOURCE!B:P,12,0)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
)</f>
        <v>#VALUE!</v>
      </c>
    </row>
    <row r="2198" spans="1:4">
      <c r="A2198" t="str">
        <f t="shared" si="35"/>
        <v/>
      </c>
      <c r="B2198" t="e">
        <f>VLOOKUP(A2198,SOURCE!B:P,12,0)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
)</f>
        <v>#VALUE!</v>
      </c>
    </row>
    <row r="2199" spans="1:4">
      <c r="A2199" t="str">
        <f t="shared" si="35"/>
        <v/>
      </c>
      <c r="B2199" t="e">
        <f>VLOOKUP(A2199,SOURCE!B:P,12,0)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
)</f>
        <v>#VALUE!</v>
      </c>
    </row>
    <row r="2200" spans="1:4">
      <c r="A2200" t="str">
        <f t="shared" si="35"/>
        <v/>
      </c>
      <c r="B2200" t="e">
        <f>VLOOKUP(A2200,SOURCE!B:P,12,0)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
)</f>
        <v>#VALUE!</v>
      </c>
    </row>
    <row r="2201" spans="1:4">
      <c r="A2201" t="str">
        <f t="shared" si="35"/>
        <v/>
      </c>
      <c r="B2201" t="e">
        <f>VLOOKUP(A2201,SOURCE!B:P,12,0)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
)</f>
        <v>#VALUE!</v>
      </c>
    </row>
    <row r="2202" spans="1:4">
      <c r="A2202" t="str">
        <f t="shared" si="35"/>
        <v/>
      </c>
      <c r="B2202" t="e">
        <f>VLOOKUP(A2202,SOURCE!B:P,12,0)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
)</f>
        <v>#VALUE!</v>
      </c>
    </row>
    <row r="2203" spans="1:4">
      <c r="A2203" t="str">
        <f t="shared" si="35"/>
        <v/>
      </c>
      <c r="B2203" t="e">
        <f>VLOOKUP(A2203,SOURCE!B:P,12,0)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
)</f>
        <v>#VALUE!</v>
      </c>
    </row>
    <row r="2204" spans="1:4">
      <c r="A2204" t="str">
        <f t="shared" si="35"/>
        <v/>
      </c>
      <c r="B2204" t="e">
        <f>VLOOKUP(A2204,SOURCE!B:P,12,0)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
)</f>
        <v>#VALUE!</v>
      </c>
    </row>
    <row r="2205" spans="1:4">
      <c r="A2205" t="str">
        <f t="shared" si="35"/>
        <v/>
      </c>
      <c r="B2205" t="e">
        <f>VLOOKUP(A2205,SOURCE!B:P,12,0)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
)</f>
        <v>#VALUE!</v>
      </c>
    </row>
    <row r="2206" spans="1:4">
      <c r="A2206" t="str">
        <f t="shared" si="35"/>
        <v/>
      </c>
      <c r="B2206" t="e">
        <f>VLOOKUP(A2206,SOURCE!B:P,12,0)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
)</f>
        <v>#VALUE!</v>
      </c>
    </row>
    <row r="2207" spans="1:4">
      <c r="A2207" t="str">
        <f t="shared" si="35"/>
        <v/>
      </c>
      <c r="B2207" t="e">
        <f>VLOOKUP(A2207,SOURCE!B:P,12,0)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
)</f>
        <v>#VALUE!</v>
      </c>
    </row>
    <row r="2208" spans="1:4">
      <c r="A2208" t="str">
        <f t="shared" si="35"/>
        <v/>
      </c>
      <c r="B2208" t="e">
        <f>VLOOKUP(A2208,SOURCE!B:P,12,0)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
)</f>
        <v>#VALUE!</v>
      </c>
    </row>
    <row r="2209" spans="1:4">
      <c r="A2209" t="str">
        <f t="shared" si="35"/>
        <v/>
      </c>
      <c r="B2209" t="e">
        <f>VLOOKUP(A2209,SOURCE!B:P,12,0)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
)</f>
        <v>#VALUE!</v>
      </c>
    </row>
    <row r="2210" spans="1:4">
      <c r="A2210" t="str">
        <f t="shared" si="35"/>
        <v/>
      </c>
      <c r="B2210" t="e">
        <f>VLOOKUP(A2210,SOURCE!B:P,12,0)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
)</f>
        <v>#VALUE!</v>
      </c>
    </row>
    <row r="2211" spans="1:4">
      <c r="A2211" t="str">
        <f t="shared" si="35"/>
        <v/>
      </c>
      <c r="B2211" t="e">
        <f>VLOOKUP(A2211,SOURCE!B:P,12,0)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
)</f>
        <v>#VALUE!</v>
      </c>
    </row>
    <row r="2212" spans="1:4">
      <c r="A2212" t="str">
        <f t="shared" si="35"/>
        <v/>
      </c>
      <c r="B2212" t="e">
        <f>VLOOKUP(A2212,SOURCE!B:P,12,0)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
)</f>
        <v>#VALUE!</v>
      </c>
    </row>
    <row r="2213" spans="1:4">
      <c r="A2213" t="str">
        <f t="shared" si="35"/>
        <v/>
      </c>
      <c r="B2213" t="e">
        <f>VLOOKUP(A2213,SOURCE!B:P,12,0)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
)</f>
        <v>#VALUE!</v>
      </c>
    </row>
    <row r="2214" spans="1:4">
      <c r="A2214" t="str">
        <f t="shared" si="35"/>
        <v/>
      </c>
      <c r="B2214" t="e">
        <f>VLOOKUP(A2214,SOURCE!B:P,12,0)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
)</f>
        <v>#VALUE!</v>
      </c>
    </row>
    <row r="2215" spans="1:4">
      <c r="A2215" t="str">
        <f t="shared" si="35"/>
        <v/>
      </c>
      <c r="B2215" t="e">
        <f>VLOOKUP(A2215,SOURCE!B:P,12,0)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
)</f>
        <v>#VALUE!</v>
      </c>
    </row>
    <row r="2216" spans="1:4">
      <c r="A2216" t="str">
        <f t="shared" si="35"/>
        <v/>
      </c>
      <c r="B2216" t="e">
        <f>VLOOKUP(A2216,SOURCE!B:P,12,0)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
)</f>
        <v>#VALUE!</v>
      </c>
    </row>
    <row r="2217" spans="1:4">
      <c r="A2217" t="str">
        <f t="shared" si="35"/>
        <v/>
      </c>
      <c r="B2217" t="e">
        <f>VLOOKUP(A2217,SOURCE!B:P,12,0)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
)</f>
        <v>#VALUE!</v>
      </c>
    </row>
    <row r="2218" spans="1:4">
      <c r="A2218" t="str">
        <f t="shared" si="35"/>
        <v/>
      </c>
      <c r="B2218" t="e">
        <f>VLOOKUP(A2218,SOURCE!B:P,12,0)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
)</f>
        <v>#VALUE!</v>
      </c>
    </row>
    <row r="2219" spans="1:4">
      <c r="A2219" t="str">
        <f t="shared" si="35"/>
        <v/>
      </c>
      <c r="B2219" t="e">
        <f>VLOOKUP(A2219,SOURCE!B:P,12,0)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
)</f>
        <v>#VALUE!</v>
      </c>
    </row>
    <row r="2220" spans="1:4">
      <c r="A2220" t="str">
        <f t="shared" si="35"/>
        <v/>
      </c>
      <c r="B2220" t="e">
        <f>VLOOKUP(A2220,SOURCE!B:P,12,0)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
)</f>
        <v>#VALUE!</v>
      </c>
    </row>
    <row r="2221" spans="1:4">
      <c r="A2221" t="str">
        <f t="shared" si="35"/>
        <v/>
      </c>
      <c r="B2221" t="e">
        <f>VLOOKUP(A2221,SOURCE!B:P,12,0)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
)</f>
        <v>#VALUE!</v>
      </c>
    </row>
    <row r="2222" spans="1:4">
      <c r="A2222" t="str">
        <f t="shared" si="35"/>
        <v/>
      </c>
      <c r="B2222" t="e">
        <f>VLOOKUP(A2222,SOURCE!B:P,12,0)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
)</f>
        <v>#VALUE!</v>
      </c>
    </row>
    <row r="2223" spans="1:4">
      <c r="A2223" t="str">
        <f t="shared" si="35"/>
        <v/>
      </c>
      <c r="B2223" t="e">
        <f>VLOOKUP(A2223,SOURCE!B:P,12,0)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
)</f>
        <v>#VALUE!</v>
      </c>
    </row>
    <row r="2224" spans="1:4">
      <c r="A2224" t="str">
        <f t="shared" si="35"/>
        <v/>
      </c>
      <c r="B2224" t="e">
        <f>VLOOKUP(A2224,SOURCE!B:P,12,0)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
)</f>
        <v>#VALUE!</v>
      </c>
    </row>
    <row r="2225" spans="1:4">
      <c r="A2225" t="str">
        <f t="shared" si="35"/>
        <v/>
      </c>
      <c r="B2225" t="e">
        <f>VLOOKUP(A2225,SOURCE!B:P,12,0)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
)</f>
        <v>#VALUE!</v>
      </c>
    </row>
    <row r="2226" spans="1:4">
      <c r="A2226" t="str">
        <f t="shared" si="35"/>
        <v/>
      </c>
      <c r="B2226" t="e">
        <f>VLOOKUP(A2226,SOURCE!B:P,12,0)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
)</f>
        <v>#VALUE!</v>
      </c>
    </row>
    <row r="2227" spans="1:4">
      <c r="A2227" t="str">
        <f t="shared" si="35"/>
        <v/>
      </c>
      <c r="B2227" t="e">
        <f>VLOOKUP(A2227,SOURCE!B:P,12,0)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
)</f>
        <v>#VALUE!</v>
      </c>
    </row>
    <row r="2228" spans="1:4">
      <c r="A2228" t="str">
        <f t="shared" si="35"/>
        <v/>
      </c>
      <c r="B2228" t="e">
        <f>VLOOKUP(A2228,SOURCE!B:P,12,0)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
)</f>
        <v>#VALUE!</v>
      </c>
    </row>
    <row r="2229" spans="1:4">
      <c r="A2229" t="str">
        <f t="shared" si="35"/>
        <v/>
      </c>
      <c r="B2229" t="e">
        <f>VLOOKUP(A2229,SOURCE!B:P,12,0)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
)</f>
        <v>#VALUE!</v>
      </c>
    </row>
    <row r="2230" spans="1:4">
      <c r="A2230" t="str">
        <f t="shared" si="35"/>
        <v/>
      </c>
      <c r="B2230" t="e">
        <f>VLOOKUP(A2230,SOURCE!B:P,12,0)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
)</f>
        <v>#VALUE!</v>
      </c>
    </row>
    <row r="2231" spans="1:4">
      <c r="A2231" t="str">
        <f t="shared" si="35"/>
        <v/>
      </c>
      <c r="B2231" t="e">
        <f>VLOOKUP(A2231,SOURCE!B:P,12,0)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
)</f>
        <v>#VALUE!</v>
      </c>
    </row>
    <row r="2232" spans="1:4">
      <c r="A2232" t="str">
        <f t="shared" si="35"/>
        <v/>
      </c>
      <c r="B2232" t="e">
        <f>VLOOKUP(A2232,SOURCE!B:P,12,0)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
)</f>
        <v>#VALUE!</v>
      </c>
    </row>
    <row r="2233" spans="1:4">
      <c r="A2233" t="str">
        <f t="shared" si="35"/>
        <v/>
      </c>
      <c r="B2233" t="e">
        <f>VLOOKUP(A2233,SOURCE!B:P,12,0)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
)</f>
        <v>#VALUE!</v>
      </c>
    </row>
    <row r="2234" spans="1:4">
      <c r="A2234" t="str">
        <f t="shared" si="35"/>
        <v/>
      </c>
      <c r="B2234" t="e">
        <f>VLOOKUP(A2234,SOURCE!B:P,12,0)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
)</f>
        <v>#VALUE!</v>
      </c>
    </row>
    <row r="2235" spans="1:4">
      <c r="A2235" t="str">
        <f t="shared" si="35"/>
        <v/>
      </c>
      <c r="B2235" t="e">
        <f>VLOOKUP(A2235,SOURCE!B:P,12,0)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
)</f>
        <v>#VALUE!</v>
      </c>
    </row>
    <row r="2236" spans="1:4">
      <c r="A2236" t="str">
        <f t="shared" si="35"/>
        <v/>
      </c>
      <c r="B2236" t="e">
        <f>VLOOKUP(A2236,SOURCE!B:P,12,0)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
)</f>
        <v>#VALUE!</v>
      </c>
    </row>
    <row r="2237" spans="1:4">
      <c r="A2237" t="str">
        <f t="shared" si="35"/>
        <v/>
      </c>
      <c r="B2237" t="e">
        <f>VLOOKUP(A2237,SOURCE!B:P,12,0)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
)</f>
        <v>#VALUE!</v>
      </c>
    </row>
    <row r="2238" spans="1:4">
      <c r="A2238" t="str">
        <f t="shared" si="35"/>
        <v/>
      </c>
      <c r="B2238" t="e">
        <f>VLOOKUP(A2238,SOURCE!B:P,12,0)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
)</f>
        <v>#VALUE!</v>
      </c>
    </row>
    <row r="2239" spans="1:4">
      <c r="A2239" t="str">
        <f t="shared" si="35"/>
        <v/>
      </c>
      <c r="B2239" t="e">
        <f>VLOOKUP(A2239,SOURCE!B:P,12,0)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
)</f>
        <v>#VALUE!</v>
      </c>
    </row>
    <row r="2240" spans="1:4">
      <c r="A2240" t="str">
        <f t="shared" si="35"/>
        <v/>
      </c>
      <c r="B2240" t="e">
        <f>VLOOKUP(A2240,SOURCE!B:P,12,0)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
)</f>
        <v>#VALUE!</v>
      </c>
    </row>
    <row r="2241" spans="1:4">
      <c r="A2241" t="str">
        <f t="shared" si="35"/>
        <v/>
      </c>
      <c r="B2241" t="e">
        <f>VLOOKUP(A2241,SOURCE!B:P,12,0)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
)</f>
        <v>#VALUE!</v>
      </c>
    </row>
    <row r="2242" spans="1:4">
      <c r="A2242" t="str">
        <f t="shared" si="35"/>
        <v/>
      </c>
      <c r="B2242" t="e">
        <f>VLOOKUP(A2242,SOURCE!B:P,12,0)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
)</f>
        <v>#VALUE!</v>
      </c>
    </row>
    <row r="2243" spans="1:4">
      <c r="A2243" t="str">
        <f t="shared" si="35"/>
        <v/>
      </c>
      <c r="B2243" t="e">
        <f>VLOOKUP(A2243,SOURCE!B:P,12,0)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
)</f>
        <v>#VALUE!</v>
      </c>
    </row>
    <row r="2244" spans="1:4">
      <c r="A2244" t="str">
        <f t="shared" si="35"/>
        <v/>
      </c>
      <c r="B2244" t="e">
        <f>VLOOKUP(A2244,SOURCE!B:P,12,0)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
)</f>
        <v>#VALUE!</v>
      </c>
    </row>
    <row r="2245" spans="1:4">
      <c r="A2245" t="str">
        <f t="shared" si="35"/>
        <v/>
      </c>
      <c r="B2245" t="e">
        <f>VLOOKUP(A2245,SOURCE!B:P,12,0)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
)</f>
        <v>#VALUE!</v>
      </c>
    </row>
    <row r="2246" spans="1:4">
      <c r="A2246" t="str">
        <f t="shared" si="35"/>
        <v/>
      </c>
      <c r="B2246" t="e">
        <f>VLOOKUP(A2246,SOURCE!B:P,12,0)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
)</f>
        <v>#VALUE!</v>
      </c>
    </row>
    <row r="2247" spans="1:4">
      <c r="A2247" t="str">
        <f t="shared" ref="A2247:A2282" si="36">C2246</f>
        <v/>
      </c>
      <c r="B2247" t="e">
        <f>VLOOKUP(A2247,SOURCE!B:P,12,0)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
)</f>
        <v>#VALUE!</v>
      </c>
    </row>
    <row r="2248" spans="1:4">
      <c r="A2248" t="str">
        <f t="shared" si="36"/>
        <v/>
      </c>
      <c r="B2248" t="e">
        <f>VLOOKUP(A2248,SOURCE!B:P,12,0)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
)</f>
        <v>#VALUE!</v>
      </c>
    </row>
    <row r="2249" spans="1:4">
      <c r="A2249" t="str">
        <f t="shared" si="36"/>
        <v/>
      </c>
      <c r="B2249" t="e">
        <f>VLOOKUP(A2249,SOURCE!B:P,12,0)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
)</f>
        <v>#VALUE!</v>
      </c>
    </row>
    <row r="2250" spans="1:4">
      <c r="A2250" t="str">
        <f t="shared" si="36"/>
        <v/>
      </c>
      <c r="B2250" t="e">
        <f>VLOOKUP(A2250,SOURCE!B:P,12,0)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
)</f>
        <v>#VALUE!</v>
      </c>
    </row>
    <row r="2251" spans="1:4">
      <c r="A2251" t="str">
        <f t="shared" si="36"/>
        <v/>
      </c>
      <c r="B2251" t="e">
        <f>VLOOKUP(A2251,SOURCE!B:P,12,0)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
)</f>
        <v>#VALUE!</v>
      </c>
    </row>
    <row r="2252" spans="1:4">
      <c r="A2252" t="str">
        <f t="shared" si="36"/>
        <v/>
      </c>
      <c r="B2252" t="e">
        <f>VLOOKUP(A2252,SOURCE!B:P,12,0)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
)</f>
        <v>#VALUE!</v>
      </c>
    </row>
    <row r="2253" spans="1:4">
      <c r="A2253" t="str">
        <f t="shared" si="36"/>
        <v/>
      </c>
      <c r="B2253" t="e">
        <f>VLOOKUP(A2253,SOURCE!B:P,12,0)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
)</f>
        <v>#VALUE!</v>
      </c>
    </row>
    <row r="2254" spans="1:4">
      <c r="A2254" t="str">
        <f t="shared" si="36"/>
        <v/>
      </c>
      <c r="B2254" t="e">
        <f>VLOOKUP(A2254,SOURCE!B:P,12,0)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
)</f>
        <v>#VALUE!</v>
      </c>
    </row>
    <row r="2255" spans="1:4">
      <c r="A2255" t="str">
        <f t="shared" si="36"/>
        <v/>
      </c>
      <c r="B2255" t="e">
        <f>VLOOKUP(A2255,SOURCE!B:P,12,0)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
)</f>
        <v>#VALUE!</v>
      </c>
    </row>
    <row r="2256" spans="1:4">
      <c r="A2256" t="str">
        <f t="shared" si="36"/>
        <v/>
      </c>
      <c r="B2256" t="e">
        <f>VLOOKUP(A2256,SOURCE!B:P,12,0)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
)</f>
        <v>#VALUE!</v>
      </c>
    </row>
    <row r="2257" spans="1:4">
      <c r="A2257" t="str">
        <f t="shared" si="36"/>
        <v/>
      </c>
      <c r="B2257" t="e">
        <f>VLOOKUP(A2257,SOURCE!B:P,12,0)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
)</f>
        <v>#VALUE!</v>
      </c>
    </row>
    <row r="2258" spans="1:4">
      <c r="A2258" t="str">
        <f t="shared" si="36"/>
        <v/>
      </c>
      <c r="B2258" t="e">
        <f>VLOOKUP(A2258,SOURCE!B:P,12,0)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
)</f>
        <v>#VALUE!</v>
      </c>
    </row>
    <row r="2259" spans="1:4">
      <c r="A2259" t="str">
        <f t="shared" si="36"/>
        <v/>
      </c>
      <c r="B2259" t="e">
        <f>VLOOKUP(A2259,SOURCE!B:P,12,0)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
)</f>
        <v>#VALUE!</v>
      </c>
    </row>
    <row r="2260" spans="1:4">
      <c r="A2260" t="str">
        <f t="shared" si="36"/>
        <v/>
      </c>
      <c r="B2260" t="e">
        <f>VLOOKUP(A2260,SOURCE!B:P,12,0)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
)</f>
        <v>#VALUE!</v>
      </c>
    </row>
    <row r="2261" spans="1:4">
      <c r="A2261" t="str">
        <f t="shared" si="36"/>
        <v/>
      </c>
      <c r="B2261" t="e">
        <f>VLOOKUP(A2261,SOURCE!B:P,12,0)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
)</f>
        <v>#VALUE!</v>
      </c>
    </row>
    <row r="2262" spans="1:4">
      <c r="A2262" t="str">
        <f t="shared" si="36"/>
        <v/>
      </c>
      <c r="B2262" t="e">
        <f>VLOOKUP(A2262,SOURCE!B:P,12,0)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
)</f>
        <v>#VALUE!</v>
      </c>
    </row>
    <row r="2263" spans="1:4">
      <c r="A2263" t="str">
        <f t="shared" si="36"/>
        <v/>
      </c>
      <c r="B2263" t="e">
        <f>VLOOKUP(A2263,SOURCE!B:P,12,0)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
)</f>
        <v>#VALUE!</v>
      </c>
    </row>
    <row r="2264" spans="1:4">
      <c r="A2264" t="str">
        <f t="shared" si="36"/>
        <v/>
      </c>
      <c r="B2264" t="e">
        <f>VLOOKUP(A2264,SOURCE!B:P,12,0)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
)</f>
        <v>#VALUE!</v>
      </c>
    </row>
    <row r="2265" spans="1:4">
      <c r="A2265" t="str">
        <f t="shared" si="36"/>
        <v/>
      </c>
      <c r="B2265" t="e">
        <f>VLOOKUP(A2265,SOURCE!B:P,12,0)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
)</f>
        <v>#VALUE!</v>
      </c>
    </row>
    <row r="2266" spans="1:4">
      <c r="A2266" t="str">
        <f t="shared" si="36"/>
        <v/>
      </c>
      <c r="B2266" t="e">
        <f>VLOOKUP(A2266,SOURCE!B:P,12,0)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
)</f>
        <v>#VALUE!</v>
      </c>
    </row>
    <row r="2267" spans="1:4">
      <c r="A2267" t="str">
        <f t="shared" si="36"/>
        <v/>
      </c>
      <c r="B2267" t="e">
        <f>VLOOKUP(A2267,SOURCE!B:P,12,0)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
)</f>
        <v>#VALUE!</v>
      </c>
    </row>
    <row r="2268" spans="1:4">
      <c r="A2268" t="str">
        <f t="shared" si="36"/>
        <v/>
      </c>
      <c r="B2268" t="e">
        <f>VLOOKUP(A2268,SOURCE!B:P,12,0)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
)</f>
        <v>#VALUE!</v>
      </c>
    </row>
    <row r="2269" spans="1:4">
      <c r="A2269" t="str">
        <f t="shared" si="36"/>
        <v/>
      </c>
      <c r="B2269" t="e">
        <f>VLOOKUP(A2269,SOURCE!B:P,12,0)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
)</f>
        <v>#VALUE!</v>
      </c>
    </row>
    <row r="2270" spans="1:4">
      <c r="A2270" t="str">
        <f t="shared" si="36"/>
        <v/>
      </c>
      <c r="B2270" t="e">
        <f>VLOOKUP(A2270,SOURCE!B:P,12,0)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
)</f>
        <v>#VALUE!</v>
      </c>
    </row>
    <row r="2271" spans="1:4">
      <c r="A2271" t="str">
        <f t="shared" si="36"/>
        <v/>
      </c>
      <c r="B2271" t="e">
        <f>VLOOKUP(A2271,SOURCE!B:P,12,0)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
)</f>
        <v>#VALUE!</v>
      </c>
    </row>
    <row r="2272" spans="1:4">
      <c r="A2272" t="str">
        <f t="shared" si="36"/>
        <v/>
      </c>
      <c r="B2272" t="e">
        <f>VLOOKUP(A2272,SOURCE!B:P,12,0)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
)</f>
        <v>#VALUE!</v>
      </c>
    </row>
    <row r="2273" spans="1:4">
      <c r="A2273" t="str">
        <f t="shared" si="36"/>
        <v/>
      </c>
      <c r="B2273" t="e">
        <f>VLOOKUP(A2273,SOURCE!B:P,12,0)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
)</f>
        <v>#VALUE!</v>
      </c>
    </row>
    <row r="2274" spans="1:4">
      <c r="A2274" t="str">
        <f t="shared" si="36"/>
        <v/>
      </c>
      <c r="B2274" t="e">
        <f>VLOOKUP(A2274,SOURCE!B:P,12,0)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
)</f>
        <v>#VALUE!</v>
      </c>
    </row>
    <row r="2275" spans="1:4">
      <c r="A2275" t="str">
        <f t="shared" si="36"/>
        <v/>
      </c>
      <c r="B2275" t="e">
        <f>VLOOKUP(A2275,SOURCE!B:P,12,0)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
)</f>
        <v>#VALUE!</v>
      </c>
    </row>
    <row r="2276" spans="1:4">
      <c r="A2276" t="str">
        <f t="shared" si="36"/>
        <v/>
      </c>
      <c r="B2276" t="e">
        <f>VLOOKUP(A2276,SOURCE!B:P,12,0)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
)</f>
        <v>#VALUE!</v>
      </c>
    </row>
    <row r="2277" spans="1:4">
      <c r="A2277" t="str">
        <f t="shared" si="36"/>
        <v/>
      </c>
      <c r="B2277" t="e">
        <f>VLOOKUP(A2277,SOURCE!B:P,12,0)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
)</f>
        <v>#VALUE!</v>
      </c>
    </row>
    <row r="2278" spans="1:4">
      <c r="A2278" t="str">
        <f t="shared" si="36"/>
        <v/>
      </c>
      <c r="B2278" t="e">
        <f>VLOOKUP(A2278,SOURCE!B:P,12,0)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
)</f>
        <v>#VALUE!</v>
      </c>
    </row>
    <row r="2279" spans="1:4">
      <c r="A2279" t="str">
        <f t="shared" si="36"/>
        <v/>
      </c>
      <c r="B2279" t="e">
        <f>VLOOKUP(A2279,SOURCE!B:P,12,0)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
)</f>
        <v>#VALUE!</v>
      </c>
    </row>
    <row r="2280" spans="1:4">
      <c r="A2280" t="str">
        <f t="shared" si="36"/>
        <v/>
      </c>
      <c r="B2280" t="e">
        <f>VLOOKUP(A2280,SOURCE!B:P,12,0)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
)</f>
        <v>#VALUE!</v>
      </c>
    </row>
    <row r="2281" spans="1:4">
      <c r="A2281" t="str">
        <f t="shared" si="36"/>
        <v/>
      </c>
      <c r="B2281" t="e">
        <f>VLOOKUP(A2281,SOURCE!B:P,12,0)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
)</f>
        <v>#VALUE!</v>
      </c>
    </row>
    <row r="2282" spans="1:4">
      <c r="A2282" t="str">
        <f t="shared" si="36"/>
        <v/>
      </c>
      <c r="B2282" t="e">
        <f>VLOOKUP(A2282,SOURCE!B:P,12,0)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
)</f>
        <v>#VALUE!</v>
      </c>
    </row>
    <row r="2283" spans="1:4" hidden="1">
      <c r="A2283" t="str">
        <f t="shared" ref="A2283:A2333" si="37">C2282</f>
        <v/>
      </c>
      <c r="B2283" t="e">
        <f>VLOOKUP(A2283,SOURCE!B:P,12,0)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
)</f>
        <v>#VALUE!</v>
      </c>
    </row>
    <row r="2284" spans="1:4" hidden="1">
      <c r="A2284" t="str">
        <f t="shared" si="37"/>
        <v/>
      </c>
      <c r="B2284" t="e">
        <f>VLOOKUP(A2284,SOURCE!B:P,12,0)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
)</f>
        <v>#VALUE!</v>
      </c>
    </row>
    <row r="2285" spans="1:4" hidden="1">
      <c r="A2285" t="str">
        <f t="shared" si="37"/>
        <v/>
      </c>
      <c r="B2285" t="e">
        <f>VLOOKUP(A2285,SOURCE!B:P,12,0)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
)</f>
        <v>#VALUE!</v>
      </c>
    </row>
    <row r="2286" spans="1:4" hidden="1">
      <c r="A2286" t="str">
        <f t="shared" si="37"/>
        <v/>
      </c>
      <c r="B2286" t="e">
        <f>VLOOKUP(A2286,SOURCE!B:P,12,0)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
)</f>
        <v>#VALUE!</v>
      </c>
    </row>
    <row r="2287" spans="1:4" hidden="1">
      <c r="A2287" t="str">
        <f t="shared" si="37"/>
        <v/>
      </c>
      <c r="B2287" t="e">
        <f>VLOOKUP(A2287,SOURCE!B:P,12,0)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
)</f>
        <v>#VALUE!</v>
      </c>
    </row>
    <row r="2288" spans="1:4" hidden="1">
      <c r="A2288" t="str">
        <f t="shared" si="37"/>
        <v/>
      </c>
      <c r="B2288" t="e">
        <f>VLOOKUP(A2288,SOURCE!B:P,12,0)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
)</f>
        <v>#VALUE!</v>
      </c>
    </row>
    <row r="2289" spans="1:4" hidden="1">
      <c r="A2289" t="str">
        <f t="shared" si="37"/>
        <v/>
      </c>
      <c r="B2289" t="e">
        <f>VLOOKUP(A2289,SOURCE!B:P,12,0)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
)</f>
        <v>#VALUE!</v>
      </c>
    </row>
    <row r="2290" spans="1:4" hidden="1">
      <c r="A2290" t="str">
        <f t="shared" si="37"/>
        <v/>
      </c>
      <c r="B2290" t="e">
        <f>VLOOKUP(A2290,SOURCE!B:P,12,0)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
)</f>
        <v>#VALUE!</v>
      </c>
    </row>
    <row r="2291" spans="1:4" hidden="1">
      <c r="A2291" t="str">
        <f t="shared" si="37"/>
        <v/>
      </c>
      <c r="B2291" t="e">
        <f>VLOOKUP(A2291,SOURCE!B:P,12,0)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
)</f>
        <v>#VALUE!</v>
      </c>
    </row>
    <row r="2292" spans="1:4" hidden="1">
      <c r="A2292" t="str">
        <f t="shared" si="37"/>
        <v/>
      </c>
      <c r="B2292" t="e">
        <f>VLOOKUP(A2292,SOURCE!B:P,12,0)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
)</f>
        <v>#VALUE!</v>
      </c>
    </row>
    <row r="2293" spans="1:4" hidden="1">
      <c r="A2293" t="str">
        <f t="shared" si="37"/>
        <v/>
      </c>
      <c r="B2293" t="e">
        <f>VLOOKUP(A2293,SOURCE!B:P,12,0)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
)</f>
        <v>#VALUE!</v>
      </c>
    </row>
    <row r="2294" spans="1:4" hidden="1">
      <c r="A2294" t="str">
        <f t="shared" si="37"/>
        <v/>
      </c>
      <c r="B2294" t="e">
        <f>VLOOKUP(A2294,SOURCE!B:P,12,0)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
)</f>
        <v>#VALUE!</v>
      </c>
    </row>
    <row r="2295" spans="1:4" hidden="1">
      <c r="A2295" t="str">
        <f t="shared" si="37"/>
        <v/>
      </c>
      <c r="B2295" t="e">
        <f>VLOOKUP(A2295,SOURCE!B:P,12,0)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
)</f>
        <v>#VALUE!</v>
      </c>
    </row>
    <row r="2296" spans="1:4" hidden="1">
      <c r="A2296" t="str">
        <f t="shared" si="37"/>
        <v/>
      </c>
      <c r="B2296" t="e">
        <f>VLOOKUP(A2296,SOURCE!B:P,12,0)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
)</f>
        <v>#VALUE!</v>
      </c>
    </row>
    <row r="2297" spans="1:4" hidden="1">
      <c r="A2297" t="str">
        <f t="shared" si="37"/>
        <v/>
      </c>
      <c r="B2297" t="e">
        <f>VLOOKUP(A2297,SOURCE!B:P,12,0)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
)</f>
        <v>#VALUE!</v>
      </c>
    </row>
    <row r="2298" spans="1:4" hidden="1">
      <c r="A2298" t="str">
        <f t="shared" si="37"/>
        <v/>
      </c>
      <c r="B2298" t="e">
        <f>VLOOKUP(A2298,SOURCE!B:P,12,0)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
)</f>
        <v>#VALUE!</v>
      </c>
    </row>
    <row r="2299" spans="1:4" hidden="1">
      <c r="A2299" t="str">
        <f t="shared" si="37"/>
        <v/>
      </c>
      <c r="B2299" t="e">
        <f>VLOOKUP(A2299,SOURCE!B:P,12,0)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
)</f>
        <v>#VALUE!</v>
      </c>
    </row>
    <row r="2300" spans="1:4" hidden="1">
      <c r="A2300" t="str">
        <f t="shared" si="37"/>
        <v/>
      </c>
      <c r="B2300" t="e">
        <f>VLOOKUP(A2300,SOURCE!B:P,12,0)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
)</f>
        <v>#VALUE!</v>
      </c>
    </row>
    <row r="2301" spans="1:4" hidden="1">
      <c r="A2301" t="str">
        <f t="shared" si="37"/>
        <v/>
      </c>
      <c r="B2301" t="e">
        <f>VLOOKUP(A2301,SOURCE!B:P,12,0)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
)</f>
        <v>#VALUE!</v>
      </c>
    </row>
    <row r="2302" spans="1:4" hidden="1">
      <c r="A2302" t="str">
        <f t="shared" si="37"/>
        <v/>
      </c>
      <c r="B2302" t="e">
        <f>VLOOKUP(A2302,SOURCE!B:P,12,0)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
)</f>
        <v>#VALUE!</v>
      </c>
    </row>
    <row r="2303" spans="1:4" hidden="1">
      <c r="A2303" t="str">
        <f t="shared" si="37"/>
        <v/>
      </c>
      <c r="B2303" t="e">
        <f>VLOOKUP(A2303,SOURCE!B:P,12,0)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
)</f>
        <v>#VALUE!</v>
      </c>
    </row>
    <row r="2304" spans="1:4" hidden="1">
      <c r="A2304" t="str">
        <f t="shared" si="37"/>
        <v/>
      </c>
      <c r="B2304" t="e">
        <f>VLOOKUP(A2304,SOURCE!B:P,12,0)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
)</f>
        <v>#VALUE!</v>
      </c>
    </row>
    <row r="2305" spans="1:4" hidden="1">
      <c r="A2305" t="str">
        <f t="shared" si="37"/>
        <v/>
      </c>
      <c r="B2305" t="e">
        <f>VLOOKUP(A2305,SOURCE!B:P,12,0)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
)</f>
        <v>#VALUE!</v>
      </c>
    </row>
    <row r="2306" spans="1:4" hidden="1">
      <c r="A2306" t="str">
        <f t="shared" si="37"/>
        <v/>
      </c>
      <c r="B2306" t="e">
        <f>VLOOKUP(A2306,SOURCE!B:P,12,0)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
)</f>
        <v>#VALUE!</v>
      </c>
    </row>
    <row r="2307" spans="1:4" hidden="1">
      <c r="A2307" t="str">
        <f t="shared" si="37"/>
        <v/>
      </c>
      <c r="B2307" t="e">
        <f>VLOOKUP(A2307,SOURCE!B:P,12,0)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
)</f>
        <v>#VALUE!</v>
      </c>
    </row>
    <row r="2308" spans="1:4" hidden="1">
      <c r="A2308" t="str">
        <f t="shared" si="37"/>
        <v/>
      </c>
      <c r="B2308" t="e">
        <f>VLOOKUP(A2308,SOURCE!B:P,12,0)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
)</f>
        <v>#VALUE!</v>
      </c>
    </row>
    <row r="2309" spans="1:4" hidden="1">
      <c r="A2309" t="str">
        <f t="shared" si="37"/>
        <v/>
      </c>
      <c r="B2309" t="e">
        <f>VLOOKUP(A2309,SOURCE!B:P,12,0)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
)</f>
        <v>#VALUE!</v>
      </c>
    </row>
    <row r="2310" spans="1:4" hidden="1">
      <c r="A2310" t="str">
        <f t="shared" si="37"/>
        <v/>
      </c>
      <c r="B2310" t="e">
        <f>VLOOKUP(A2310,SOURCE!B:P,12,0)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
)</f>
        <v>#VALUE!</v>
      </c>
    </row>
    <row r="2311" spans="1:4" hidden="1">
      <c r="A2311" t="str">
        <f t="shared" si="37"/>
        <v/>
      </c>
      <c r="B2311" t="e">
        <f>VLOOKUP(A2311,SOURCE!B:P,12,0)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
)</f>
        <v>#VALUE!</v>
      </c>
    </row>
    <row r="2312" spans="1:4" hidden="1">
      <c r="A2312" t="str">
        <f t="shared" si="37"/>
        <v/>
      </c>
      <c r="B2312" t="e">
        <f>VLOOKUP(A2312,SOURCE!B:P,12,0)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
)</f>
        <v>#VALUE!</v>
      </c>
    </row>
    <row r="2313" spans="1:4" hidden="1">
      <c r="A2313" t="str">
        <f t="shared" si="37"/>
        <v/>
      </c>
      <c r="B2313" t="e">
        <f>VLOOKUP(A2313,SOURCE!B:P,12,0)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
)</f>
        <v>#VALUE!</v>
      </c>
    </row>
    <row r="2314" spans="1:4" hidden="1">
      <c r="A2314" t="str">
        <f t="shared" si="37"/>
        <v/>
      </c>
      <c r="B2314" t="e">
        <f>VLOOKUP(A2314,SOURCE!B:P,12,0)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
)</f>
        <v>#VALUE!</v>
      </c>
    </row>
    <row r="2315" spans="1:4" hidden="1">
      <c r="A2315" t="str">
        <f t="shared" si="37"/>
        <v/>
      </c>
      <c r="B2315" t="e">
        <f>VLOOKUP(A2315,SOURCE!B:P,12,0)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
)</f>
        <v>#VALUE!</v>
      </c>
    </row>
    <row r="2316" spans="1:4" hidden="1">
      <c r="A2316" t="str">
        <f t="shared" si="37"/>
        <v/>
      </c>
      <c r="B2316" t="e">
        <f>VLOOKUP(A2316,SOURCE!B:P,12,0)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
)</f>
        <v>#VALUE!</v>
      </c>
    </row>
    <row r="2317" spans="1:4" hidden="1">
      <c r="A2317" t="str">
        <f t="shared" si="37"/>
        <v/>
      </c>
      <c r="B2317" t="e">
        <f>VLOOKUP(A2317,SOURCE!B:P,12,0)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
)</f>
        <v>#VALUE!</v>
      </c>
    </row>
    <row r="2318" spans="1:4" hidden="1">
      <c r="A2318" t="str">
        <f t="shared" si="37"/>
        <v/>
      </c>
      <c r="B2318" t="e">
        <f>VLOOKUP(A2318,SOURCE!B:P,12,0)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
)</f>
        <v>#VALUE!</v>
      </c>
    </row>
    <row r="2319" spans="1:4" hidden="1">
      <c r="A2319" t="str">
        <f t="shared" si="37"/>
        <v/>
      </c>
      <c r="B2319" t="e">
        <f>VLOOKUP(A2319,SOURCE!B:P,12,0)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
)</f>
        <v>#VALUE!</v>
      </c>
    </row>
    <row r="2320" spans="1:4" hidden="1">
      <c r="A2320" t="str">
        <f t="shared" si="37"/>
        <v/>
      </c>
      <c r="B2320" t="e">
        <f>VLOOKUP(A2320,SOURCE!B:P,12,0)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
)</f>
        <v>#VALUE!</v>
      </c>
    </row>
    <row r="2321" spans="1:4" hidden="1">
      <c r="A2321" t="str">
        <f t="shared" si="37"/>
        <v/>
      </c>
      <c r="B2321" t="e">
        <f>VLOOKUP(A2321,SOURCE!B:P,12,0)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
)</f>
        <v>#VALUE!</v>
      </c>
    </row>
    <row r="2322" spans="1:4" hidden="1">
      <c r="A2322" t="str">
        <f t="shared" si="37"/>
        <v/>
      </c>
      <c r="B2322" t="e">
        <f>VLOOKUP(A2322,SOURCE!B:P,12,0)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
)</f>
        <v>#VALUE!</v>
      </c>
    </row>
    <row r="2323" spans="1:4" hidden="1">
      <c r="A2323" t="str">
        <f t="shared" si="37"/>
        <v/>
      </c>
      <c r="B2323" t="e">
        <f>VLOOKUP(A2323,SOURCE!B:P,12,0)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
)</f>
        <v>#VALUE!</v>
      </c>
    </row>
    <row r="2324" spans="1:4" hidden="1">
      <c r="A2324" t="str">
        <f t="shared" si="37"/>
        <v/>
      </c>
      <c r="B2324" t="e">
        <f>VLOOKUP(A2324,SOURCE!B:P,12,0)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
)</f>
        <v>#VALUE!</v>
      </c>
    </row>
    <row r="2325" spans="1:4" hidden="1">
      <c r="A2325" t="str">
        <f t="shared" si="37"/>
        <v/>
      </c>
      <c r="B2325" t="e">
        <f>VLOOKUP(A2325,SOURCE!B:P,12,0)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
)</f>
        <v>#VALUE!</v>
      </c>
    </row>
    <row r="2326" spans="1:4" hidden="1">
      <c r="A2326" t="str">
        <f t="shared" si="37"/>
        <v/>
      </c>
      <c r="B2326" t="e">
        <f>VLOOKUP(A2326,SOURCE!B:P,12,0)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
)</f>
        <v>#VALUE!</v>
      </c>
    </row>
    <row r="2327" spans="1:4" hidden="1">
      <c r="A2327" t="str">
        <f t="shared" si="37"/>
        <v/>
      </c>
      <c r="B2327" t="e">
        <f>VLOOKUP(A2327,SOURCE!B:P,12,0)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
)</f>
        <v>#VALUE!</v>
      </c>
    </row>
    <row r="2328" spans="1:4" hidden="1">
      <c r="A2328" t="str">
        <f t="shared" si="37"/>
        <v/>
      </c>
      <c r="B2328" t="e">
        <f>VLOOKUP(A2328,SOURCE!B:P,12,0)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
)</f>
        <v>#VALUE!</v>
      </c>
    </row>
    <row r="2329" spans="1:4" hidden="1">
      <c r="A2329" t="str">
        <f t="shared" si="37"/>
        <v/>
      </c>
      <c r="B2329" t="e">
        <f>VLOOKUP(A2329,SOURCE!B:P,12,0)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
)</f>
        <v>#VALUE!</v>
      </c>
    </row>
    <row r="2330" spans="1:4" hidden="1">
      <c r="A2330" t="str">
        <f t="shared" si="37"/>
        <v/>
      </c>
      <c r="B2330" t="e">
        <f>VLOOKUP(A2330,SOURCE!B:P,12,0)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
)</f>
        <v>#VALUE!</v>
      </c>
    </row>
    <row r="2331" spans="1:4" hidden="1">
      <c r="A2331" t="str">
        <f t="shared" si="37"/>
        <v/>
      </c>
      <c r="B2331" t="e">
        <f>VLOOKUP(A2331,SOURCE!B:P,12,0)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
)</f>
        <v>#VALUE!</v>
      </c>
    </row>
    <row r="2332" spans="1:4" hidden="1">
      <c r="A2332" t="str">
        <f t="shared" si="37"/>
        <v/>
      </c>
      <c r="B2332" t="e">
        <f>VLOOKUP(A2332,SOURCE!B:P,12,0)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
)</f>
        <v>#VALUE!</v>
      </c>
    </row>
    <row r="2333" spans="1:4" hidden="1">
      <c r="A2333" t="str">
        <f t="shared" si="37"/>
        <v/>
      </c>
      <c r="B2333" t="e">
        <f>VLOOKUP(A2333,SOURCE!B:P,12,0)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
)</f>
        <v>#VALUE!</v>
      </c>
    </row>
    <row r="2334" spans="1:4" hidden="1">
      <c r="A2334" t="str">
        <f t="shared" ref="A2334:A2397" si="38">C2333</f>
        <v/>
      </c>
      <c r="B2334" t="e">
        <f>VLOOKUP(A2334,SOURCE!B:P,12,0)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
)</f>
        <v>#VALUE!</v>
      </c>
    </row>
    <row r="2335" spans="1:4" hidden="1">
      <c r="A2335" t="str">
        <f t="shared" si="38"/>
        <v/>
      </c>
      <c r="B2335" t="e">
        <f>VLOOKUP(A2335,SOURCE!B:P,12,0)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
)</f>
        <v>#VALUE!</v>
      </c>
    </row>
    <row r="2336" spans="1:4" hidden="1">
      <c r="A2336" t="str">
        <f t="shared" si="38"/>
        <v/>
      </c>
      <c r="B2336" t="e">
        <f>VLOOKUP(A2336,SOURCE!B:P,12,0)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
)</f>
        <v>#VALUE!</v>
      </c>
    </row>
    <row r="2337" spans="1:4" hidden="1">
      <c r="A2337" t="str">
        <f t="shared" si="38"/>
        <v/>
      </c>
      <c r="B2337" t="e">
        <f>VLOOKUP(A2337,SOURCE!B:P,12,0)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
)</f>
        <v>#VALUE!</v>
      </c>
    </row>
    <row r="2338" spans="1:4" hidden="1">
      <c r="A2338" t="str">
        <f t="shared" si="38"/>
        <v/>
      </c>
      <c r="B2338" t="e">
        <f>VLOOKUP(A2338,SOURCE!B:P,12,0)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
)</f>
        <v>#VALUE!</v>
      </c>
    </row>
    <row r="2339" spans="1:4" hidden="1">
      <c r="A2339" t="str">
        <f t="shared" si="38"/>
        <v/>
      </c>
      <c r="B2339" t="e">
        <f>VLOOKUP(A2339,SOURCE!B:P,12,0)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
)</f>
        <v>#VALUE!</v>
      </c>
    </row>
    <row r="2340" spans="1:4" hidden="1">
      <c r="A2340" t="str">
        <f t="shared" si="38"/>
        <v/>
      </c>
      <c r="B2340" t="e">
        <f>VLOOKUP(A2340,SOURCE!B:P,12,0)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
)</f>
        <v>#VALUE!</v>
      </c>
    </row>
    <row r="2341" spans="1:4" hidden="1">
      <c r="A2341" t="str">
        <f t="shared" si="38"/>
        <v/>
      </c>
      <c r="B2341" t="e">
        <f>VLOOKUP(A2341,SOURCE!B:P,12,0)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
)</f>
        <v>#VALUE!</v>
      </c>
    </row>
    <row r="2342" spans="1:4" hidden="1">
      <c r="A2342" t="str">
        <f t="shared" si="38"/>
        <v/>
      </c>
      <c r="B2342" t="e">
        <f>VLOOKUP(A2342,SOURCE!B:P,12,0)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
)</f>
        <v>#VALUE!</v>
      </c>
    </row>
    <row r="2343" spans="1:4" hidden="1">
      <c r="A2343" t="str">
        <f t="shared" si="38"/>
        <v/>
      </c>
      <c r="B2343" t="e">
        <f>VLOOKUP(A2343,SOURCE!B:P,12,0)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
)</f>
        <v>#VALUE!</v>
      </c>
    </row>
    <row r="2344" spans="1:4" hidden="1">
      <c r="A2344" t="str">
        <f t="shared" si="38"/>
        <v/>
      </c>
      <c r="B2344" t="e">
        <f>VLOOKUP(A2344,SOURCE!B:P,12,0)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
)</f>
        <v>#VALUE!</v>
      </c>
    </row>
    <row r="2345" spans="1:4" hidden="1">
      <c r="A2345" t="str">
        <f t="shared" si="38"/>
        <v/>
      </c>
      <c r="B2345" t="e">
        <f>VLOOKUP(A2345,SOURCE!B:P,12,0)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
)</f>
        <v>#VALUE!</v>
      </c>
    </row>
    <row r="2346" spans="1:4" hidden="1">
      <c r="A2346" t="str">
        <f t="shared" si="38"/>
        <v/>
      </c>
      <c r="B2346" t="e">
        <f>VLOOKUP(A2346,SOURCE!B:P,12,0)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
)</f>
        <v>#VALUE!</v>
      </c>
    </row>
    <row r="2347" spans="1:4" hidden="1">
      <c r="A2347" t="str">
        <f t="shared" si="38"/>
        <v/>
      </c>
      <c r="B2347" t="e">
        <f>VLOOKUP(A2347,SOURCE!B:P,12,0)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
)</f>
        <v>#VALUE!</v>
      </c>
    </row>
    <row r="2348" spans="1:4" hidden="1">
      <c r="A2348" t="str">
        <f t="shared" si="38"/>
        <v/>
      </c>
      <c r="B2348" t="e">
        <f>VLOOKUP(A2348,SOURCE!B:P,12,0)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
)</f>
        <v>#VALUE!</v>
      </c>
    </row>
    <row r="2349" spans="1:4" hidden="1">
      <c r="A2349" t="str">
        <f t="shared" si="38"/>
        <v/>
      </c>
      <c r="B2349" t="e">
        <f>VLOOKUP(A2349,SOURCE!B:P,12,0)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
)</f>
        <v>#VALUE!</v>
      </c>
    </row>
    <row r="2350" spans="1:4" hidden="1">
      <c r="A2350" t="str">
        <f t="shared" si="38"/>
        <v/>
      </c>
      <c r="B2350" t="e">
        <f>VLOOKUP(A2350,SOURCE!B:P,12,0)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
)</f>
        <v>#VALUE!</v>
      </c>
    </row>
    <row r="2351" spans="1:4" hidden="1">
      <c r="A2351" t="str">
        <f t="shared" si="38"/>
        <v/>
      </c>
      <c r="B2351" t="e">
        <f>VLOOKUP(A2351,SOURCE!B:P,12,0)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
)</f>
        <v>#VALUE!</v>
      </c>
    </row>
    <row r="2352" spans="1:4" hidden="1">
      <c r="A2352" t="str">
        <f t="shared" si="38"/>
        <v/>
      </c>
      <c r="B2352" t="e">
        <f>VLOOKUP(A2352,SOURCE!B:P,12,0)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
)</f>
        <v>#VALUE!</v>
      </c>
    </row>
    <row r="2353" spans="1:4" hidden="1">
      <c r="A2353" t="str">
        <f t="shared" si="38"/>
        <v/>
      </c>
      <c r="B2353" t="e">
        <f>VLOOKUP(A2353,SOURCE!B:P,12,0)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
)</f>
        <v>#VALUE!</v>
      </c>
    </row>
    <row r="2354" spans="1:4" hidden="1">
      <c r="A2354" t="str">
        <f t="shared" si="38"/>
        <v/>
      </c>
      <c r="B2354" t="e">
        <f>VLOOKUP(A2354,SOURCE!B:P,12,0)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
)</f>
        <v>#VALUE!</v>
      </c>
    </row>
    <row r="2355" spans="1:4" hidden="1">
      <c r="A2355" t="str">
        <f t="shared" si="38"/>
        <v/>
      </c>
      <c r="B2355" t="e">
        <f>VLOOKUP(A2355,SOURCE!B:P,12,0)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
)</f>
        <v>#VALUE!</v>
      </c>
    </row>
    <row r="2356" spans="1:4" hidden="1">
      <c r="A2356" t="str">
        <f t="shared" si="38"/>
        <v/>
      </c>
      <c r="B2356" t="e">
        <f>VLOOKUP(A2356,SOURCE!B:P,12,0)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
)</f>
        <v>#VALUE!</v>
      </c>
    </row>
    <row r="2357" spans="1:4" hidden="1">
      <c r="A2357" t="str">
        <f t="shared" si="38"/>
        <v/>
      </c>
      <c r="B2357" t="e">
        <f>VLOOKUP(A2357,SOURCE!B:P,12,0)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
)</f>
        <v>#VALUE!</v>
      </c>
    </row>
    <row r="2358" spans="1:4" hidden="1">
      <c r="A2358" t="str">
        <f t="shared" si="38"/>
        <v/>
      </c>
      <c r="B2358" t="e">
        <f>VLOOKUP(A2358,SOURCE!B:P,12,0)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
)</f>
        <v>#VALUE!</v>
      </c>
    </row>
    <row r="2359" spans="1:4" hidden="1">
      <c r="A2359" t="str">
        <f t="shared" si="38"/>
        <v/>
      </c>
      <c r="B2359" t="e">
        <f>VLOOKUP(A2359,SOURCE!B:P,12,0)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
)</f>
        <v>#VALUE!</v>
      </c>
    </row>
    <row r="2360" spans="1:4" hidden="1">
      <c r="A2360" t="str">
        <f t="shared" si="38"/>
        <v/>
      </c>
      <c r="B2360" t="e">
        <f>VLOOKUP(A2360,SOURCE!B:P,12,0)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
)</f>
        <v>#VALUE!</v>
      </c>
    </row>
    <row r="2361" spans="1:4" hidden="1">
      <c r="A2361" t="str">
        <f t="shared" si="38"/>
        <v/>
      </c>
      <c r="B2361" t="e">
        <f>VLOOKUP(A2361,SOURCE!B:P,12,0)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
)</f>
        <v>#VALUE!</v>
      </c>
    </row>
    <row r="2362" spans="1:4" hidden="1">
      <c r="A2362" t="str">
        <f t="shared" si="38"/>
        <v/>
      </c>
      <c r="B2362" t="e">
        <f>VLOOKUP(A2362,SOURCE!B:P,12,0)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
)</f>
        <v>#VALUE!</v>
      </c>
    </row>
    <row r="2363" spans="1:4" hidden="1">
      <c r="A2363" t="str">
        <f t="shared" si="38"/>
        <v/>
      </c>
      <c r="B2363" t="e">
        <f>VLOOKUP(A2363,SOURCE!B:P,12,0)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
)</f>
        <v>#VALUE!</v>
      </c>
    </row>
    <row r="2364" spans="1:4" hidden="1">
      <c r="A2364" t="str">
        <f t="shared" si="38"/>
        <v/>
      </c>
      <c r="B2364" t="e">
        <f>VLOOKUP(A2364,SOURCE!B:P,12,0)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
)</f>
        <v>#VALUE!</v>
      </c>
    </row>
    <row r="2365" spans="1:4" hidden="1">
      <c r="A2365" t="str">
        <f t="shared" si="38"/>
        <v/>
      </c>
      <c r="B2365" t="e">
        <f>VLOOKUP(A2365,SOURCE!B:P,12,0)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
)</f>
        <v>#VALUE!</v>
      </c>
    </row>
    <row r="2366" spans="1:4" hidden="1">
      <c r="A2366" t="str">
        <f t="shared" si="38"/>
        <v/>
      </c>
      <c r="B2366" t="e">
        <f>VLOOKUP(A2366,SOURCE!B:P,12,0)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
)</f>
        <v>#VALUE!</v>
      </c>
    </row>
    <row r="2367" spans="1:4" hidden="1">
      <c r="A2367" t="str">
        <f t="shared" si="38"/>
        <v/>
      </c>
      <c r="B2367" t="e">
        <f>VLOOKUP(A2367,SOURCE!B:P,12,0)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
)</f>
        <v>#VALUE!</v>
      </c>
    </row>
    <row r="2368" spans="1:4" hidden="1">
      <c r="A2368" t="str">
        <f t="shared" si="38"/>
        <v/>
      </c>
      <c r="B2368" t="e">
        <f>VLOOKUP(A2368,SOURCE!B:P,12,0)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
)</f>
        <v>#VALUE!</v>
      </c>
    </row>
    <row r="2369" spans="1:4" hidden="1">
      <c r="A2369" t="str">
        <f t="shared" si="38"/>
        <v/>
      </c>
      <c r="B2369" t="e">
        <f>VLOOKUP(A2369,SOURCE!B:P,12,0)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
)</f>
        <v>#VALUE!</v>
      </c>
    </row>
    <row r="2370" spans="1:4" hidden="1">
      <c r="A2370" t="str">
        <f t="shared" si="38"/>
        <v/>
      </c>
      <c r="B2370" t="e">
        <f>VLOOKUP(A2370,SOURCE!B:P,12,0)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
)</f>
        <v>#VALUE!</v>
      </c>
    </row>
    <row r="2371" spans="1:4" hidden="1">
      <c r="A2371" t="str">
        <f t="shared" si="38"/>
        <v/>
      </c>
      <c r="B2371" t="e">
        <f>VLOOKUP(A2371,SOURCE!B:P,12,0)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
)</f>
        <v>#VALUE!</v>
      </c>
    </row>
    <row r="2372" spans="1:4" hidden="1">
      <c r="A2372" t="str">
        <f t="shared" si="38"/>
        <v/>
      </c>
      <c r="B2372" t="e">
        <f>VLOOKUP(A2372,SOURCE!B:P,12,0)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
)</f>
        <v>#VALUE!</v>
      </c>
    </row>
    <row r="2373" spans="1:4" hidden="1">
      <c r="A2373" t="str">
        <f t="shared" si="38"/>
        <v/>
      </c>
      <c r="B2373" t="e">
        <f>VLOOKUP(A2373,SOURCE!B:P,12,0)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
)</f>
        <v>#VALUE!</v>
      </c>
    </row>
    <row r="2374" spans="1:4" hidden="1">
      <c r="A2374" t="str">
        <f t="shared" si="38"/>
        <v/>
      </c>
      <c r="B2374" t="e">
        <f>VLOOKUP(A2374,SOURCE!B:P,12,0)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
)</f>
        <v>#VALUE!</v>
      </c>
    </row>
    <row r="2375" spans="1:4" hidden="1">
      <c r="A2375" t="str">
        <f t="shared" si="38"/>
        <v/>
      </c>
      <c r="B2375" t="e">
        <f>VLOOKUP(A2375,SOURCE!B:P,12,0)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
)</f>
        <v>#VALUE!</v>
      </c>
    </row>
    <row r="2376" spans="1:4" hidden="1">
      <c r="A2376" t="str">
        <f t="shared" si="38"/>
        <v/>
      </c>
      <c r="B2376" t="e">
        <f>VLOOKUP(A2376,SOURCE!B:P,12,0)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
)</f>
        <v>#VALUE!</v>
      </c>
    </row>
    <row r="2377" spans="1:4" hidden="1">
      <c r="A2377" t="str">
        <f t="shared" si="38"/>
        <v/>
      </c>
      <c r="B2377" t="e">
        <f>VLOOKUP(A2377,SOURCE!B:P,12,0)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
)</f>
        <v>#VALUE!</v>
      </c>
    </row>
    <row r="2378" spans="1:4" hidden="1">
      <c r="A2378" t="str">
        <f t="shared" si="38"/>
        <v/>
      </c>
      <c r="B2378" t="e">
        <f>VLOOKUP(A2378,SOURCE!B:P,12,0)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
)</f>
        <v>#VALUE!</v>
      </c>
    </row>
    <row r="2379" spans="1:4" hidden="1">
      <c r="A2379" t="str">
        <f t="shared" si="38"/>
        <v/>
      </c>
      <c r="B2379" t="e">
        <f>VLOOKUP(A2379,SOURCE!B:P,12,0)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
)</f>
        <v>#VALUE!</v>
      </c>
    </row>
    <row r="2380" spans="1:4" hidden="1">
      <c r="A2380" t="str">
        <f t="shared" si="38"/>
        <v/>
      </c>
      <c r="B2380" t="e">
        <f>VLOOKUP(A2380,SOURCE!B:P,12,0)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
)</f>
        <v>#VALUE!</v>
      </c>
    </row>
    <row r="2381" spans="1:4" hidden="1">
      <c r="A2381" t="str">
        <f t="shared" si="38"/>
        <v/>
      </c>
      <c r="B2381" t="e">
        <f>VLOOKUP(A2381,SOURCE!B:P,12,0)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
)</f>
        <v>#VALUE!</v>
      </c>
    </row>
    <row r="2382" spans="1:4" hidden="1">
      <c r="A2382" t="str">
        <f t="shared" si="38"/>
        <v/>
      </c>
      <c r="B2382" t="e">
        <f>VLOOKUP(A2382,SOURCE!B:P,12,0)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
)</f>
        <v>#VALUE!</v>
      </c>
    </row>
    <row r="2383" spans="1:4" hidden="1">
      <c r="A2383" t="str">
        <f t="shared" si="38"/>
        <v/>
      </c>
      <c r="B2383" t="e">
        <f>VLOOKUP(A2383,SOURCE!B:P,12,0)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
)</f>
        <v>#VALUE!</v>
      </c>
    </row>
    <row r="2384" spans="1:4" hidden="1">
      <c r="A2384" t="str">
        <f t="shared" si="38"/>
        <v/>
      </c>
      <c r="B2384" t="e">
        <f>VLOOKUP(A2384,SOURCE!B:P,12,0)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
)</f>
        <v>#VALUE!</v>
      </c>
    </row>
    <row r="2385" spans="1:4" hidden="1">
      <c r="A2385" t="str">
        <f t="shared" si="38"/>
        <v/>
      </c>
      <c r="B2385" t="e">
        <f>VLOOKUP(A2385,SOURCE!B:P,12,0)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
)</f>
        <v>#VALUE!</v>
      </c>
    </row>
    <row r="2386" spans="1:4" hidden="1">
      <c r="A2386" t="str">
        <f t="shared" si="38"/>
        <v/>
      </c>
      <c r="B2386" t="e">
        <f>VLOOKUP(A2386,SOURCE!B:P,12,0)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
)</f>
        <v>#VALUE!</v>
      </c>
    </row>
    <row r="2387" spans="1:4" hidden="1">
      <c r="A2387" t="str">
        <f t="shared" si="38"/>
        <v/>
      </c>
      <c r="B2387" t="e">
        <f>VLOOKUP(A2387,SOURCE!B:P,12,0)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
)</f>
        <v>#VALUE!</v>
      </c>
    </row>
    <row r="2388" spans="1:4" hidden="1">
      <c r="A2388" t="str">
        <f t="shared" si="38"/>
        <v/>
      </c>
      <c r="B2388" t="e">
        <f>VLOOKUP(A2388,SOURCE!B:P,12,0)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
)</f>
        <v>#VALUE!</v>
      </c>
    </row>
    <row r="2389" spans="1:4" hidden="1">
      <c r="A2389" t="str">
        <f t="shared" si="38"/>
        <v/>
      </c>
      <c r="B2389" t="e">
        <f>VLOOKUP(A2389,SOURCE!B:P,12,0)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
)</f>
        <v>#VALUE!</v>
      </c>
    </row>
    <row r="2390" spans="1:4" hidden="1">
      <c r="A2390" t="str">
        <f t="shared" si="38"/>
        <v/>
      </c>
      <c r="B2390" t="e">
        <f>VLOOKUP(A2390,SOURCE!B:P,12,0)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
)</f>
        <v>#VALUE!</v>
      </c>
    </row>
    <row r="2391" spans="1:4" hidden="1">
      <c r="A2391" t="str">
        <f t="shared" si="38"/>
        <v/>
      </c>
      <c r="B2391" t="e">
        <f>VLOOKUP(A2391,SOURCE!B:P,12,0)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
)</f>
        <v>#VALUE!</v>
      </c>
    </row>
    <row r="2392" spans="1:4" hidden="1">
      <c r="A2392" t="str">
        <f t="shared" si="38"/>
        <v/>
      </c>
      <c r="B2392" t="e">
        <f>VLOOKUP(A2392,SOURCE!B:P,12,0)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
)</f>
        <v>#VALUE!</v>
      </c>
    </row>
    <row r="2393" spans="1:4" hidden="1">
      <c r="A2393" t="str">
        <f t="shared" si="38"/>
        <v/>
      </c>
      <c r="B2393" t="e">
        <f>VLOOKUP(A2393,SOURCE!B:P,12,0)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
)</f>
        <v>#VALUE!</v>
      </c>
    </row>
    <row r="2394" spans="1:4" hidden="1">
      <c r="A2394" t="str">
        <f t="shared" si="38"/>
        <v/>
      </c>
      <c r="B2394" t="e">
        <f>VLOOKUP(A2394,SOURCE!B:P,12,0)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
)</f>
        <v>#VALUE!</v>
      </c>
    </row>
    <row r="2395" spans="1:4" hidden="1">
      <c r="A2395" t="str">
        <f t="shared" si="38"/>
        <v/>
      </c>
      <c r="B2395" t="e">
        <f>VLOOKUP(A2395,SOURCE!B:P,12,0)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
)</f>
        <v>#VALUE!</v>
      </c>
    </row>
    <row r="2396" spans="1:4" hidden="1">
      <c r="A2396" t="str">
        <f t="shared" si="38"/>
        <v/>
      </c>
      <c r="B2396" t="e">
        <f>VLOOKUP(A2396,SOURCE!B:P,12,0)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
)</f>
        <v>#VALUE!</v>
      </c>
    </row>
    <row r="2397" spans="1:4" hidden="1">
      <c r="A2397" t="str">
        <f t="shared" si="38"/>
        <v/>
      </c>
      <c r="B2397" t="e">
        <f>VLOOKUP(A2397,SOURCE!B:P,12,0)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
)</f>
        <v>#VALUE!</v>
      </c>
    </row>
    <row r="2398" spans="1:4" hidden="1">
      <c r="A2398" t="str">
        <f t="shared" ref="A2398:A2461" si="39">C2397</f>
        <v/>
      </c>
      <c r="B2398" t="e">
        <f>VLOOKUP(A2398,SOURCE!B:P,12,0)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
)</f>
        <v>#VALUE!</v>
      </c>
    </row>
    <row r="2399" spans="1:4" hidden="1">
      <c r="A2399" t="str">
        <f t="shared" si="39"/>
        <v/>
      </c>
      <c r="B2399" t="e">
        <f>VLOOKUP(A2399,SOURCE!B:P,12,0)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
)</f>
        <v>#VALUE!</v>
      </c>
    </row>
    <row r="2400" spans="1:4" hidden="1">
      <c r="A2400" t="str">
        <f t="shared" si="39"/>
        <v/>
      </c>
      <c r="B2400" t="e">
        <f>VLOOKUP(A2400,SOURCE!B:P,12,0)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
)</f>
        <v>#VALUE!</v>
      </c>
    </row>
    <row r="2401" spans="1:4" hidden="1">
      <c r="A2401" t="str">
        <f t="shared" si="39"/>
        <v/>
      </c>
      <c r="B2401" t="e">
        <f>VLOOKUP(A2401,SOURCE!B:P,12,0)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
)</f>
        <v>#VALUE!</v>
      </c>
    </row>
    <row r="2402" spans="1:4" hidden="1">
      <c r="A2402" t="str">
        <f t="shared" si="39"/>
        <v/>
      </c>
      <c r="B2402" t="e">
        <f>VLOOKUP(A2402,SOURCE!B:P,12,0)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
)</f>
        <v>#VALUE!</v>
      </c>
    </row>
    <row r="2403" spans="1:4" hidden="1">
      <c r="A2403" t="str">
        <f t="shared" si="39"/>
        <v/>
      </c>
      <c r="B2403" t="e">
        <f>VLOOKUP(A2403,SOURCE!B:P,12,0)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
)</f>
        <v>#VALUE!</v>
      </c>
    </row>
    <row r="2404" spans="1:4" hidden="1">
      <c r="A2404" t="str">
        <f t="shared" si="39"/>
        <v/>
      </c>
      <c r="B2404" t="e">
        <f>VLOOKUP(A2404,SOURCE!B:P,12,0)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
)</f>
        <v>#VALUE!</v>
      </c>
    </row>
    <row r="2405" spans="1:4" hidden="1">
      <c r="A2405" t="str">
        <f t="shared" si="39"/>
        <v/>
      </c>
      <c r="B2405" t="e">
        <f>VLOOKUP(A2405,SOURCE!B:P,12,0)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
)</f>
        <v>#VALUE!</v>
      </c>
    </row>
    <row r="2406" spans="1:4" hidden="1">
      <c r="A2406" t="str">
        <f t="shared" si="39"/>
        <v/>
      </c>
      <c r="B2406" t="e">
        <f>VLOOKUP(A2406,SOURCE!B:P,12,0)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
)</f>
        <v>#VALUE!</v>
      </c>
    </row>
    <row r="2407" spans="1:4" hidden="1">
      <c r="A2407" t="str">
        <f t="shared" si="39"/>
        <v/>
      </c>
      <c r="B2407" t="e">
        <f>VLOOKUP(A2407,SOURCE!B:P,12,0)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
)</f>
        <v>#VALUE!</v>
      </c>
    </row>
    <row r="2408" spans="1:4" hidden="1">
      <c r="A2408" t="str">
        <f t="shared" si="39"/>
        <v/>
      </c>
      <c r="B2408" t="e">
        <f>VLOOKUP(A2408,SOURCE!B:P,12,0)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
)</f>
        <v>#VALUE!</v>
      </c>
    </row>
    <row r="2409" spans="1:4" hidden="1">
      <c r="A2409" t="str">
        <f t="shared" si="39"/>
        <v/>
      </c>
      <c r="B2409" t="e">
        <f>VLOOKUP(A2409,SOURCE!B:P,12,0)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
)</f>
        <v>#VALUE!</v>
      </c>
    </row>
    <row r="2410" spans="1:4" hidden="1">
      <c r="A2410" t="str">
        <f t="shared" si="39"/>
        <v/>
      </c>
      <c r="B2410" t="e">
        <f>VLOOKUP(A2410,SOURCE!B:P,12,0)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
)</f>
        <v>#VALUE!</v>
      </c>
    </row>
    <row r="2411" spans="1:4" hidden="1">
      <c r="A2411" t="str">
        <f t="shared" si="39"/>
        <v/>
      </c>
      <c r="B2411" t="e">
        <f>VLOOKUP(A2411,SOURCE!B:P,12,0)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
)</f>
        <v>#VALUE!</v>
      </c>
    </row>
    <row r="2412" spans="1:4" hidden="1">
      <c r="A2412" t="str">
        <f t="shared" si="39"/>
        <v/>
      </c>
      <c r="B2412" t="e">
        <f>VLOOKUP(A2412,SOURCE!B:P,12,0)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
)</f>
        <v>#VALUE!</v>
      </c>
    </row>
    <row r="2413" spans="1:4" hidden="1">
      <c r="A2413" t="str">
        <f t="shared" si="39"/>
        <v/>
      </c>
      <c r="B2413" t="e">
        <f>VLOOKUP(A2413,SOURCE!B:P,12,0)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
)</f>
        <v>#VALUE!</v>
      </c>
    </row>
    <row r="2414" spans="1:4" hidden="1">
      <c r="A2414" t="str">
        <f t="shared" si="39"/>
        <v/>
      </c>
      <c r="B2414" t="e">
        <f>VLOOKUP(A2414,SOURCE!B:P,12,0)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
)</f>
        <v>#VALUE!</v>
      </c>
    </row>
    <row r="2415" spans="1:4" hidden="1">
      <c r="A2415" t="str">
        <f t="shared" si="39"/>
        <v/>
      </c>
      <c r="B2415" t="e">
        <f>VLOOKUP(A2415,SOURCE!B:P,12,0)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
)</f>
        <v>#VALUE!</v>
      </c>
    </row>
    <row r="2416" spans="1:4" hidden="1">
      <c r="A2416" t="str">
        <f t="shared" si="39"/>
        <v/>
      </c>
      <c r="B2416" t="e">
        <f>VLOOKUP(A2416,SOURCE!B:P,12,0)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
)</f>
        <v>#VALUE!</v>
      </c>
    </row>
    <row r="2417" spans="1:4" hidden="1">
      <c r="A2417" t="str">
        <f t="shared" si="39"/>
        <v/>
      </c>
      <c r="B2417" t="e">
        <f>VLOOKUP(A2417,SOURCE!B:P,12,0)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
)</f>
        <v>#VALUE!</v>
      </c>
    </row>
    <row r="2418" spans="1:4" hidden="1">
      <c r="A2418" t="str">
        <f t="shared" si="39"/>
        <v/>
      </c>
      <c r="B2418" t="e">
        <f>VLOOKUP(A2418,SOURCE!B:P,12,0)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
)</f>
        <v>#VALUE!</v>
      </c>
    </row>
    <row r="2419" spans="1:4" hidden="1">
      <c r="A2419" t="str">
        <f t="shared" si="39"/>
        <v/>
      </c>
      <c r="B2419" t="e">
        <f>VLOOKUP(A2419,SOURCE!B:P,12,0)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
)</f>
        <v>#VALUE!</v>
      </c>
    </row>
    <row r="2420" spans="1:4" hidden="1">
      <c r="A2420" t="str">
        <f t="shared" si="39"/>
        <v/>
      </c>
      <c r="B2420" t="e">
        <f>VLOOKUP(A2420,SOURCE!B:P,12,0)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
)</f>
        <v>#VALUE!</v>
      </c>
    </row>
    <row r="2421" spans="1:4" hidden="1">
      <c r="A2421" t="str">
        <f t="shared" si="39"/>
        <v/>
      </c>
      <c r="B2421" t="e">
        <f>VLOOKUP(A2421,SOURCE!B:P,12,0)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
)</f>
        <v>#VALUE!</v>
      </c>
    </row>
    <row r="2422" spans="1:4" hidden="1">
      <c r="A2422" t="str">
        <f t="shared" si="39"/>
        <v/>
      </c>
      <c r="B2422" t="e">
        <f>VLOOKUP(A2422,SOURCE!B:P,12,0)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
)</f>
        <v>#VALUE!</v>
      </c>
    </row>
    <row r="2423" spans="1:4" hidden="1">
      <c r="A2423" t="str">
        <f t="shared" si="39"/>
        <v/>
      </c>
      <c r="B2423" t="e">
        <f>VLOOKUP(A2423,SOURCE!B:P,12,0)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
)</f>
        <v>#VALUE!</v>
      </c>
    </row>
    <row r="2424" spans="1:4" hidden="1">
      <c r="A2424" t="str">
        <f t="shared" si="39"/>
        <v/>
      </c>
      <c r="B2424" t="e">
        <f>VLOOKUP(A2424,SOURCE!B:P,12,0)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
)</f>
        <v>#VALUE!</v>
      </c>
    </row>
    <row r="2425" spans="1:4" hidden="1">
      <c r="A2425" t="str">
        <f t="shared" si="39"/>
        <v/>
      </c>
      <c r="B2425" t="e">
        <f>VLOOKUP(A2425,SOURCE!B:P,12,0)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
)</f>
        <v>#VALUE!</v>
      </c>
    </row>
    <row r="2426" spans="1:4" hidden="1">
      <c r="A2426" t="str">
        <f t="shared" si="39"/>
        <v/>
      </c>
      <c r="B2426" t="e">
        <f>VLOOKUP(A2426,SOURCE!B:P,12,0)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
)</f>
        <v>#VALUE!</v>
      </c>
    </row>
    <row r="2427" spans="1:4" hidden="1">
      <c r="A2427" t="str">
        <f t="shared" si="39"/>
        <v/>
      </c>
      <c r="B2427" t="e">
        <f>VLOOKUP(A2427,SOURCE!B:P,12,0)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
)</f>
        <v>#VALUE!</v>
      </c>
    </row>
    <row r="2428" spans="1:4" hidden="1">
      <c r="A2428" t="str">
        <f t="shared" si="39"/>
        <v/>
      </c>
      <c r="B2428" t="e">
        <f>VLOOKUP(A2428,SOURCE!B:P,12,0)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
)</f>
        <v>#VALUE!</v>
      </c>
    </row>
    <row r="2429" spans="1:4" hidden="1">
      <c r="A2429" t="str">
        <f t="shared" si="39"/>
        <v/>
      </c>
      <c r="B2429" t="e">
        <f>VLOOKUP(A2429,SOURCE!B:P,12,0)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
)</f>
        <v>#VALUE!</v>
      </c>
    </row>
    <row r="2430" spans="1:4" hidden="1">
      <c r="A2430" t="str">
        <f t="shared" si="39"/>
        <v/>
      </c>
      <c r="B2430" t="e">
        <f>VLOOKUP(A2430,SOURCE!B:P,12,0)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
)</f>
        <v>#VALUE!</v>
      </c>
    </row>
    <row r="2431" spans="1:4" hidden="1">
      <c r="A2431" t="str">
        <f t="shared" si="39"/>
        <v/>
      </c>
      <c r="B2431" t="e">
        <f>VLOOKUP(A2431,SOURCE!B:P,12,0)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
)</f>
        <v>#VALUE!</v>
      </c>
    </row>
    <row r="2432" spans="1:4" hidden="1">
      <c r="A2432" t="str">
        <f t="shared" si="39"/>
        <v/>
      </c>
      <c r="B2432" t="e">
        <f>VLOOKUP(A2432,SOURCE!B:P,12,0)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
)</f>
        <v>#VALUE!</v>
      </c>
    </row>
    <row r="2433" spans="1:4" hidden="1">
      <c r="A2433" t="str">
        <f t="shared" si="39"/>
        <v/>
      </c>
      <c r="B2433" t="e">
        <f>VLOOKUP(A2433,SOURCE!B:P,12,0)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
)</f>
        <v>#VALUE!</v>
      </c>
    </row>
    <row r="2434" spans="1:4" hidden="1">
      <c r="A2434" t="str">
        <f t="shared" si="39"/>
        <v/>
      </c>
      <c r="B2434" t="e">
        <f>VLOOKUP(A2434,SOURCE!B:P,12,0)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
)</f>
        <v>#VALUE!</v>
      </c>
    </row>
    <row r="2435" spans="1:4" hidden="1">
      <c r="A2435" t="str">
        <f t="shared" si="39"/>
        <v/>
      </c>
      <c r="B2435" t="e">
        <f>VLOOKUP(A2435,SOURCE!B:P,12,0)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
)</f>
        <v>#VALUE!</v>
      </c>
    </row>
    <row r="2436" spans="1:4" hidden="1">
      <c r="A2436" t="str">
        <f t="shared" si="39"/>
        <v/>
      </c>
      <c r="B2436" t="e">
        <f>VLOOKUP(A2436,SOURCE!B:P,12,0)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
)</f>
        <v>#VALUE!</v>
      </c>
    </row>
    <row r="2437" spans="1:4" hidden="1">
      <c r="A2437" t="str">
        <f t="shared" si="39"/>
        <v/>
      </c>
      <c r="B2437" t="e">
        <f>VLOOKUP(A2437,SOURCE!B:P,12,0)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
)</f>
        <v>#VALUE!</v>
      </c>
    </row>
    <row r="2438" spans="1:4" hidden="1">
      <c r="A2438" t="str">
        <f t="shared" si="39"/>
        <v/>
      </c>
      <c r="B2438" t="e">
        <f>VLOOKUP(A2438,SOURCE!B:P,12,0)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
)</f>
        <v>#VALUE!</v>
      </c>
    </row>
    <row r="2439" spans="1:4" hidden="1">
      <c r="A2439" t="str">
        <f t="shared" si="39"/>
        <v/>
      </c>
      <c r="B2439" t="e">
        <f>VLOOKUP(A2439,SOURCE!B:P,12,0)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
)</f>
        <v>#VALUE!</v>
      </c>
    </row>
    <row r="2440" spans="1:4" hidden="1">
      <c r="A2440" t="str">
        <f t="shared" si="39"/>
        <v/>
      </c>
      <c r="B2440" t="e">
        <f>VLOOKUP(A2440,SOURCE!B:P,12,0)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
)</f>
        <v>#VALUE!</v>
      </c>
    </row>
    <row r="2441" spans="1:4" hidden="1">
      <c r="A2441" t="str">
        <f t="shared" si="39"/>
        <v/>
      </c>
      <c r="B2441" t="e">
        <f>VLOOKUP(A2441,SOURCE!B:P,12,0)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
)</f>
        <v>#VALUE!</v>
      </c>
    </row>
    <row r="2442" spans="1:4" hidden="1">
      <c r="A2442" t="str">
        <f t="shared" si="39"/>
        <v/>
      </c>
      <c r="B2442" t="e">
        <f>VLOOKUP(A2442,SOURCE!B:P,12,0)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
)</f>
        <v>#VALUE!</v>
      </c>
    </row>
    <row r="2443" spans="1:4" hidden="1">
      <c r="A2443" t="str">
        <f t="shared" si="39"/>
        <v/>
      </c>
      <c r="B2443" t="e">
        <f>VLOOKUP(A2443,SOURCE!B:P,12,0)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
)</f>
        <v>#VALUE!</v>
      </c>
    </row>
    <row r="2444" spans="1:4" hidden="1">
      <c r="A2444" t="str">
        <f t="shared" si="39"/>
        <v/>
      </c>
      <c r="B2444" t="e">
        <f>VLOOKUP(A2444,SOURCE!B:P,12,0)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
)</f>
        <v>#VALUE!</v>
      </c>
    </row>
    <row r="2445" spans="1:4" hidden="1">
      <c r="A2445" t="str">
        <f t="shared" si="39"/>
        <v/>
      </c>
      <c r="B2445" t="e">
        <f>VLOOKUP(A2445,SOURCE!B:P,12,0)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
)</f>
        <v>#VALUE!</v>
      </c>
    </row>
    <row r="2446" spans="1:4" hidden="1">
      <c r="A2446" t="str">
        <f t="shared" si="39"/>
        <v/>
      </c>
      <c r="B2446" t="e">
        <f>VLOOKUP(A2446,SOURCE!B:P,12,0)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
)</f>
        <v>#VALUE!</v>
      </c>
    </row>
    <row r="2447" spans="1:4" hidden="1">
      <c r="A2447" t="str">
        <f t="shared" si="39"/>
        <v/>
      </c>
      <c r="B2447" t="e">
        <f>VLOOKUP(A2447,SOURCE!B:P,12,0)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
)</f>
        <v>#VALUE!</v>
      </c>
    </row>
    <row r="2448" spans="1:4" hidden="1">
      <c r="A2448" t="str">
        <f t="shared" si="39"/>
        <v/>
      </c>
      <c r="B2448" t="e">
        <f>VLOOKUP(A2448,SOURCE!B:P,12,0)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
)</f>
        <v>#VALUE!</v>
      </c>
    </row>
    <row r="2449" spans="1:4" hidden="1">
      <c r="A2449" t="str">
        <f t="shared" si="39"/>
        <v/>
      </c>
      <c r="B2449" t="e">
        <f>VLOOKUP(A2449,SOURCE!B:P,12,0)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
)</f>
        <v>#VALUE!</v>
      </c>
    </row>
    <row r="2450" spans="1:4" hidden="1">
      <c r="A2450" t="str">
        <f t="shared" si="39"/>
        <v/>
      </c>
      <c r="B2450" t="e">
        <f>VLOOKUP(A2450,SOURCE!B:P,12,0)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
)</f>
        <v>#VALUE!</v>
      </c>
    </row>
    <row r="2451" spans="1:4" hidden="1">
      <c r="A2451" t="str">
        <f t="shared" si="39"/>
        <v/>
      </c>
      <c r="B2451" t="e">
        <f>VLOOKUP(A2451,SOURCE!B:P,12,0)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
)</f>
        <v>#VALUE!</v>
      </c>
    </row>
    <row r="2452" spans="1:4" hidden="1">
      <c r="A2452" t="str">
        <f t="shared" si="39"/>
        <v/>
      </c>
      <c r="B2452" t="e">
        <f>VLOOKUP(A2452,SOURCE!B:P,12,0)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
)</f>
        <v>#VALUE!</v>
      </c>
    </row>
    <row r="2453" spans="1:4" hidden="1">
      <c r="A2453" t="str">
        <f t="shared" si="39"/>
        <v/>
      </c>
      <c r="B2453" t="e">
        <f>VLOOKUP(A2453,SOURCE!B:P,12,0)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
)</f>
        <v>#VALUE!</v>
      </c>
    </row>
    <row r="2454" spans="1:4" hidden="1">
      <c r="A2454" t="str">
        <f t="shared" si="39"/>
        <v/>
      </c>
      <c r="B2454" t="e">
        <f>VLOOKUP(A2454,SOURCE!B:P,12,0)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
)</f>
        <v>#VALUE!</v>
      </c>
    </row>
    <row r="2455" spans="1:4" hidden="1">
      <c r="A2455" t="str">
        <f t="shared" si="39"/>
        <v/>
      </c>
      <c r="B2455" t="e">
        <f>VLOOKUP(A2455,SOURCE!B:P,12,0)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
)</f>
        <v>#VALUE!</v>
      </c>
    </row>
    <row r="2456" spans="1:4" hidden="1">
      <c r="A2456" t="str">
        <f t="shared" si="39"/>
        <v/>
      </c>
      <c r="B2456" t="e">
        <f>VLOOKUP(A2456,SOURCE!B:P,12,0)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
)</f>
        <v>#VALUE!</v>
      </c>
    </row>
    <row r="2457" spans="1:4" hidden="1">
      <c r="A2457" t="str">
        <f t="shared" si="39"/>
        <v/>
      </c>
      <c r="B2457" t="e">
        <f>VLOOKUP(A2457,SOURCE!B:P,12,0)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
)</f>
        <v>#VALUE!</v>
      </c>
    </row>
    <row r="2458" spans="1:4" hidden="1">
      <c r="A2458" t="str">
        <f t="shared" si="39"/>
        <v/>
      </c>
      <c r="B2458" t="e">
        <f>VLOOKUP(A2458,SOURCE!B:P,12,0)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
)</f>
        <v>#VALUE!</v>
      </c>
    </row>
    <row r="2459" spans="1:4" hidden="1">
      <c r="A2459" t="str">
        <f t="shared" si="39"/>
        <v/>
      </c>
      <c r="B2459" t="e">
        <f>VLOOKUP(A2459,SOURCE!B:P,12,0)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
)</f>
        <v>#VALUE!</v>
      </c>
    </row>
    <row r="2460" spans="1:4" hidden="1">
      <c r="A2460" t="str">
        <f t="shared" si="39"/>
        <v/>
      </c>
      <c r="B2460" t="e">
        <f>VLOOKUP(A2460,SOURCE!B:P,12,0)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
)</f>
        <v>#VALUE!</v>
      </c>
    </row>
    <row r="2461" spans="1:4" hidden="1">
      <c r="A2461" t="str">
        <f t="shared" si="39"/>
        <v/>
      </c>
      <c r="B2461" t="e">
        <f>VLOOKUP(A2461,SOURCE!B:P,12,0)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
)</f>
        <v>#VALUE!</v>
      </c>
    </row>
    <row r="2462" spans="1:4" hidden="1">
      <c r="A2462" t="str">
        <f t="shared" ref="A2462:A2525" si="40">C2461</f>
        <v/>
      </c>
      <c r="B2462" t="e">
        <f>VLOOKUP(A2462,SOURCE!B:P,12,0)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
)</f>
        <v>#VALUE!</v>
      </c>
    </row>
    <row r="2463" spans="1:4" hidden="1">
      <c r="A2463" t="str">
        <f t="shared" si="40"/>
        <v/>
      </c>
      <c r="B2463" t="e">
        <f>VLOOKUP(A2463,SOURCE!B:P,12,0)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
)</f>
        <v>#VALUE!</v>
      </c>
    </row>
    <row r="2464" spans="1:4" hidden="1">
      <c r="A2464" t="str">
        <f t="shared" si="40"/>
        <v/>
      </c>
      <c r="B2464" t="e">
        <f>VLOOKUP(A2464,SOURCE!B:P,12,0)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
)</f>
        <v>#VALUE!</v>
      </c>
    </row>
    <row r="2465" spans="1:4" hidden="1">
      <c r="A2465" t="str">
        <f t="shared" si="40"/>
        <v/>
      </c>
      <c r="B2465" t="e">
        <f>VLOOKUP(A2465,SOURCE!B:P,12,0)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
)</f>
        <v>#VALUE!</v>
      </c>
    </row>
    <row r="2466" spans="1:4" hidden="1">
      <c r="A2466" t="str">
        <f t="shared" si="40"/>
        <v/>
      </c>
      <c r="B2466" t="e">
        <f>VLOOKUP(A2466,SOURCE!B:P,12,0)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
)</f>
        <v>#VALUE!</v>
      </c>
    </row>
    <row r="2467" spans="1:4" hidden="1">
      <c r="A2467" t="str">
        <f t="shared" si="40"/>
        <v/>
      </c>
      <c r="B2467" t="e">
        <f>VLOOKUP(A2467,SOURCE!B:P,12,0)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
)</f>
        <v>#VALUE!</v>
      </c>
    </row>
    <row r="2468" spans="1:4" hidden="1">
      <c r="A2468" t="str">
        <f t="shared" si="40"/>
        <v/>
      </c>
      <c r="B2468" t="e">
        <f>VLOOKUP(A2468,SOURCE!B:P,12,0)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
)</f>
        <v>#VALUE!</v>
      </c>
    </row>
    <row r="2469" spans="1:4" hidden="1">
      <c r="A2469" t="str">
        <f t="shared" si="40"/>
        <v/>
      </c>
      <c r="B2469" t="e">
        <f>VLOOKUP(A2469,SOURCE!B:P,12,0)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
)</f>
        <v>#VALUE!</v>
      </c>
    </row>
    <row r="2470" spans="1:4" hidden="1">
      <c r="A2470" t="str">
        <f t="shared" si="40"/>
        <v/>
      </c>
      <c r="B2470" t="e">
        <f>VLOOKUP(A2470,SOURCE!B:P,12,0)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
)</f>
        <v>#VALUE!</v>
      </c>
    </row>
    <row r="2471" spans="1:4" hidden="1">
      <c r="A2471" t="str">
        <f t="shared" si="40"/>
        <v/>
      </c>
      <c r="B2471" t="e">
        <f>VLOOKUP(A2471,SOURCE!B:P,12,0)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
)</f>
        <v>#VALUE!</v>
      </c>
    </row>
    <row r="2472" spans="1:4" hidden="1">
      <c r="A2472" t="str">
        <f t="shared" si="40"/>
        <v/>
      </c>
      <c r="B2472" t="e">
        <f>VLOOKUP(A2472,SOURCE!B:P,12,0)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
)</f>
        <v>#VALUE!</v>
      </c>
    </row>
    <row r="2473" spans="1:4" hidden="1">
      <c r="A2473" t="str">
        <f t="shared" si="40"/>
        <v/>
      </c>
      <c r="B2473" t="e">
        <f>VLOOKUP(A2473,SOURCE!B:P,12,0)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
)</f>
        <v>#VALUE!</v>
      </c>
    </row>
    <row r="2474" spans="1:4" hidden="1">
      <c r="A2474" t="str">
        <f t="shared" si="40"/>
        <v/>
      </c>
      <c r="B2474" t="e">
        <f>VLOOKUP(A2474,SOURCE!B:P,12,0)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
)</f>
        <v>#VALUE!</v>
      </c>
    </row>
    <row r="2475" spans="1:4" hidden="1">
      <c r="A2475" t="str">
        <f t="shared" si="40"/>
        <v/>
      </c>
      <c r="B2475" t="e">
        <f>VLOOKUP(A2475,SOURCE!B:P,12,0)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
)</f>
        <v>#VALUE!</v>
      </c>
    </row>
    <row r="2476" spans="1:4" hidden="1">
      <c r="A2476" t="str">
        <f t="shared" si="40"/>
        <v/>
      </c>
      <c r="B2476" t="e">
        <f>VLOOKUP(A2476,SOURCE!B:P,12,0)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
)</f>
        <v>#VALUE!</v>
      </c>
    </row>
    <row r="2477" spans="1:4" hidden="1">
      <c r="A2477" t="str">
        <f t="shared" si="40"/>
        <v/>
      </c>
      <c r="B2477" t="e">
        <f>VLOOKUP(A2477,SOURCE!B:P,12,0)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
)</f>
        <v>#VALUE!</v>
      </c>
    </row>
    <row r="2478" spans="1:4" hidden="1">
      <c r="A2478" t="str">
        <f t="shared" si="40"/>
        <v/>
      </c>
      <c r="B2478" t="e">
        <f>VLOOKUP(A2478,SOURCE!B:P,12,0)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
)</f>
        <v>#VALUE!</v>
      </c>
    </row>
    <row r="2479" spans="1:4" hidden="1">
      <c r="A2479" t="str">
        <f t="shared" si="40"/>
        <v/>
      </c>
      <c r="B2479" t="e">
        <f>VLOOKUP(A2479,SOURCE!B:P,12,0)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
)</f>
        <v>#VALUE!</v>
      </c>
    </row>
    <row r="2480" spans="1:4" hidden="1">
      <c r="A2480" t="str">
        <f t="shared" si="40"/>
        <v/>
      </c>
      <c r="B2480" t="e">
        <f>VLOOKUP(A2480,SOURCE!B:P,12,0)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
)</f>
        <v>#VALUE!</v>
      </c>
    </row>
    <row r="2481" spans="1:4" hidden="1">
      <c r="A2481" t="str">
        <f t="shared" si="40"/>
        <v/>
      </c>
      <c r="B2481" t="e">
        <f>VLOOKUP(A2481,SOURCE!B:P,12,0)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
)</f>
        <v>#VALUE!</v>
      </c>
    </row>
    <row r="2482" spans="1:4" hidden="1">
      <c r="A2482" t="str">
        <f t="shared" si="40"/>
        <v/>
      </c>
      <c r="B2482" t="e">
        <f>VLOOKUP(A2482,SOURCE!B:P,12,0)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
)</f>
        <v>#VALUE!</v>
      </c>
    </row>
    <row r="2483" spans="1:4" hidden="1">
      <c r="A2483" t="str">
        <f t="shared" si="40"/>
        <v/>
      </c>
      <c r="B2483" t="e">
        <f>VLOOKUP(A2483,SOURCE!B:P,12,0)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
)</f>
        <v>#VALUE!</v>
      </c>
    </row>
    <row r="2484" spans="1:4" hidden="1">
      <c r="A2484" t="str">
        <f t="shared" si="40"/>
        <v/>
      </c>
      <c r="B2484" t="e">
        <f>VLOOKUP(A2484,SOURCE!B:P,12,0)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
)</f>
        <v>#VALUE!</v>
      </c>
    </row>
    <row r="2485" spans="1:4" hidden="1">
      <c r="A2485" t="str">
        <f t="shared" si="40"/>
        <v/>
      </c>
      <c r="B2485" t="e">
        <f>VLOOKUP(A2485,SOURCE!B:P,12,0)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
)</f>
        <v>#VALUE!</v>
      </c>
    </row>
    <row r="2486" spans="1:4" hidden="1">
      <c r="A2486" t="str">
        <f t="shared" si="40"/>
        <v/>
      </c>
      <c r="B2486" t="e">
        <f>VLOOKUP(A2486,SOURCE!B:P,12,0)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
)</f>
        <v>#VALUE!</v>
      </c>
    </row>
    <row r="2487" spans="1:4" hidden="1">
      <c r="A2487" t="str">
        <f t="shared" si="40"/>
        <v/>
      </c>
      <c r="B2487" t="e">
        <f>VLOOKUP(A2487,SOURCE!B:P,12,0)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
)</f>
        <v>#VALUE!</v>
      </c>
    </row>
    <row r="2488" spans="1:4" hidden="1">
      <c r="A2488" t="str">
        <f t="shared" si="40"/>
        <v/>
      </c>
      <c r="B2488" t="e">
        <f>VLOOKUP(A2488,SOURCE!B:P,12,0)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
)</f>
        <v>#VALUE!</v>
      </c>
    </row>
    <row r="2489" spans="1:4" hidden="1">
      <c r="A2489" t="str">
        <f t="shared" si="40"/>
        <v/>
      </c>
      <c r="B2489" t="e">
        <f>VLOOKUP(A2489,SOURCE!B:P,12,0)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
)</f>
        <v>#VALUE!</v>
      </c>
    </row>
    <row r="2490" spans="1:4" hidden="1">
      <c r="A2490" t="str">
        <f t="shared" si="40"/>
        <v/>
      </c>
      <c r="B2490" t="e">
        <f>VLOOKUP(A2490,SOURCE!B:P,12,0)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
)</f>
        <v>#VALUE!</v>
      </c>
    </row>
    <row r="2491" spans="1:4" hidden="1">
      <c r="A2491" t="str">
        <f t="shared" si="40"/>
        <v/>
      </c>
      <c r="B2491" t="e">
        <f>VLOOKUP(A2491,SOURCE!B:P,12,0)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
)</f>
        <v>#VALUE!</v>
      </c>
    </row>
    <row r="2492" spans="1:4" hidden="1">
      <c r="A2492" t="str">
        <f t="shared" si="40"/>
        <v/>
      </c>
      <c r="B2492" t="e">
        <f>VLOOKUP(A2492,SOURCE!B:P,12,0)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
)</f>
        <v>#VALUE!</v>
      </c>
    </row>
    <row r="2493" spans="1:4" hidden="1">
      <c r="A2493" t="str">
        <f t="shared" si="40"/>
        <v/>
      </c>
      <c r="B2493" t="e">
        <f>VLOOKUP(A2493,SOURCE!B:P,12,0)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
)</f>
        <v>#VALUE!</v>
      </c>
    </row>
    <row r="2494" spans="1:4" hidden="1">
      <c r="A2494" t="str">
        <f t="shared" si="40"/>
        <v/>
      </c>
      <c r="B2494" t="e">
        <f>VLOOKUP(A2494,SOURCE!B:P,12,0)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
)</f>
        <v>#VALUE!</v>
      </c>
    </row>
    <row r="2495" spans="1:4" hidden="1">
      <c r="A2495" t="str">
        <f t="shared" si="40"/>
        <v/>
      </c>
      <c r="B2495" t="e">
        <f>VLOOKUP(A2495,SOURCE!B:P,12,0)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
)</f>
        <v>#VALUE!</v>
      </c>
    </row>
    <row r="2496" spans="1:4" hidden="1">
      <c r="A2496" t="str">
        <f t="shared" si="40"/>
        <v/>
      </c>
      <c r="B2496" t="e">
        <f>VLOOKUP(A2496,SOURCE!B:P,12,0)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
)</f>
        <v>#VALUE!</v>
      </c>
    </row>
    <row r="2497" spans="1:4" hidden="1">
      <c r="A2497" t="str">
        <f t="shared" si="40"/>
        <v/>
      </c>
      <c r="B2497" t="e">
        <f>VLOOKUP(A2497,SOURCE!B:P,12,0)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
)</f>
        <v>#VALUE!</v>
      </c>
    </row>
    <row r="2498" spans="1:4" hidden="1">
      <c r="A2498" t="str">
        <f t="shared" si="40"/>
        <v/>
      </c>
      <c r="B2498" t="e">
        <f>VLOOKUP(A2498,SOURCE!B:P,12,0)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
)</f>
        <v>#VALUE!</v>
      </c>
    </row>
    <row r="2499" spans="1:4" hidden="1">
      <c r="A2499" t="str">
        <f t="shared" si="40"/>
        <v/>
      </c>
      <c r="B2499" t="e">
        <f>VLOOKUP(A2499,SOURCE!B:P,12,0)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
)</f>
        <v>#VALUE!</v>
      </c>
    </row>
    <row r="2500" spans="1:4" hidden="1">
      <c r="A2500" t="str">
        <f t="shared" si="40"/>
        <v/>
      </c>
      <c r="B2500" t="e">
        <f>VLOOKUP(A2500,SOURCE!B:P,12,0)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
)</f>
        <v>#VALUE!</v>
      </c>
    </row>
    <row r="2501" spans="1:4" hidden="1">
      <c r="A2501" t="str">
        <f t="shared" si="40"/>
        <v/>
      </c>
      <c r="B2501" t="e">
        <f>VLOOKUP(A2501,SOURCE!B:P,12,0)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
)</f>
        <v>#VALUE!</v>
      </c>
    </row>
    <row r="2502" spans="1:4" hidden="1">
      <c r="A2502" t="str">
        <f t="shared" si="40"/>
        <v/>
      </c>
      <c r="B2502" t="e">
        <f>VLOOKUP(A2502,SOURCE!B:P,12,0)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
)</f>
        <v>#VALUE!</v>
      </c>
    </row>
    <row r="2503" spans="1:4" hidden="1">
      <c r="A2503" t="str">
        <f t="shared" si="40"/>
        <v/>
      </c>
      <c r="B2503" t="e">
        <f>VLOOKUP(A2503,SOURCE!B:P,12,0)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
)</f>
        <v>#VALUE!</v>
      </c>
    </row>
    <row r="2504" spans="1:4" hidden="1">
      <c r="A2504" t="str">
        <f t="shared" si="40"/>
        <v/>
      </c>
      <c r="B2504" t="e">
        <f>VLOOKUP(A2504,SOURCE!B:P,12,0)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
)</f>
        <v>#VALUE!</v>
      </c>
    </row>
    <row r="2505" spans="1:4" hidden="1">
      <c r="A2505" t="str">
        <f t="shared" si="40"/>
        <v/>
      </c>
      <c r="B2505" t="e">
        <f>VLOOKUP(A2505,SOURCE!B:P,12,0)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
)</f>
        <v>#VALUE!</v>
      </c>
    </row>
    <row r="2506" spans="1:4" hidden="1">
      <c r="A2506" t="str">
        <f t="shared" si="40"/>
        <v/>
      </c>
      <c r="B2506" t="e">
        <f>VLOOKUP(A2506,SOURCE!B:P,12,0)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
)</f>
        <v>#VALUE!</v>
      </c>
    </row>
    <row r="2507" spans="1:4" hidden="1">
      <c r="A2507" t="str">
        <f t="shared" si="40"/>
        <v/>
      </c>
      <c r="B2507" t="e">
        <f>VLOOKUP(A2507,SOURCE!B:P,12,0)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
)</f>
        <v>#VALUE!</v>
      </c>
    </row>
    <row r="2508" spans="1:4" hidden="1">
      <c r="A2508" t="str">
        <f t="shared" si="40"/>
        <v/>
      </c>
      <c r="B2508" t="e">
        <f>VLOOKUP(A2508,SOURCE!B:P,12,0)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
)</f>
        <v>#VALUE!</v>
      </c>
    </row>
    <row r="2509" spans="1:4" hidden="1">
      <c r="A2509" t="str">
        <f t="shared" si="40"/>
        <v/>
      </c>
      <c r="B2509" t="e">
        <f>VLOOKUP(A2509,SOURCE!B:P,12,0)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
)</f>
        <v>#VALUE!</v>
      </c>
    </row>
    <row r="2510" spans="1:4" hidden="1">
      <c r="A2510" t="str">
        <f t="shared" si="40"/>
        <v/>
      </c>
      <c r="B2510" t="e">
        <f>VLOOKUP(A2510,SOURCE!B:P,12,0)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
)</f>
        <v>#VALUE!</v>
      </c>
    </row>
    <row r="2511" spans="1:4" hidden="1">
      <c r="A2511" t="str">
        <f t="shared" si="40"/>
        <v/>
      </c>
      <c r="B2511" t="e">
        <f>VLOOKUP(A2511,SOURCE!B:P,12,0)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
)</f>
        <v>#VALUE!</v>
      </c>
    </row>
    <row r="2512" spans="1:4" hidden="1">
      <c r="A2512" t="str">
        <f t="shared" si="40"/>
        <v/>
      </c>
      <c r="B2512" t="e">
        <f>VLOOKUP(A2512,SOURCE!B:P,12,0)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
)</f>
        <v>#VALUE!</v>
      </c>
    </row>
    <row r="2513" spans="1:4" hidden="1">
      <c r="A2513" t="str">
        <f t="shared" si="40"/>
        <v/>
      </c>
      <c r="B2513" t="e">
        <f>VLOOKUP(A2513,SOURCE!B:P,12,0)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
)</f>
        <v>#VALUE!</v>
      </c>
    </row>
    <row r="2514" spans="1:4" hidden="1">
      <c r="A2514" t="str">
        <f t="shared" si="40"/>
        <v/>
      </c>
      <c r="B2514" t="e">
        <f>VLOOKUP(A2514,SOURCE!B:P,12,0)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
)</f>
        <v>#VALUE!</v>
      </c>
    </row>
    <row r="2515" spans="1:4" hidden="1">
      <c r="A2515" t="str">
        <f t="shared" si="40"/>
        <v/>
      </c>
      <c r="B2515" t="e">
        <f>VLOOKUP(A2515,SOURCE!B:P,12,0)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
)</f>
        <v>#VALUE!</v>
      </c>
    </row>
    <row r="2516" spans="1:4" hidden="1">
      <c r="A2516" t="str">
        <f t="shared" si="40"/>
        <v/>
      </c>
      <c r="B2516" t="e">
        <f>VLOOKUP(A2516,SOURCE!B:P,12,0)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
)</f>
        <v>#VALUE!</v>
      </c>
    </row>
    <row r="2517" spans="1:4" hidden="1">
      <c r="A2517" t="str">
        <f t="shared" si="40"/>
        <v/>
      </c>
      <c r="B2517" t="e">
        <f>VLOOKUP(A2517,SOURCE!B:P,12,0)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
)</f>
        <v>#VALUE!</v>
      </c>
    </row>
    <row r="2518" spans="1:4" hidden="1">
      <c r="A2518" t="str">
        <f t="shared" si="40"/>
        <v/>
      </c>
      <c r="B2518" t="e">
        <f>VLOOKUP(A2518,SOURCE!B:P,12,0)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
)</f>
        <v>#VALUE!</v>
      </c>
    </row>
    <row r="2519" spans="1:4" hidden="1">
      <c r="A2519" t="str">
        <f t="shared" si="40"/>
        <v/>
      </c>
      <c r="B2519" t="e">
        <f>VLOOKUP(A2519,SOURCE!B:P,12,0)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
)</f>
        <v>#VALUE!</v>
      </c>
    </row>
    <row r="2520" spans="1:4" hidden="1">
      <c r="A2520" t="str">
        <f t="shared" si="40"/>
        <v/>
      </c>
      <c r="B2520" t="e">
        <f>VLOOKUP(A2520,SOURCE!B:P,12,0)</f>
        <v>#N/A</v>
      </c>
      <c r="C2520" t="str">
        <f>IF(ISNUMBER(INDEX(SOURCE!B:B,MATCH(A2520,SOURCE!B:B,0)+1)),INDEX(SOURCE!B:B,MATCH(A2520,SOURCE!B:B,0)+1),"")</f>
        <v/>
      </c>
      <c r="D2520" s="8" t="e">
        <f>IF(A2520&lt;&gt;INT(A2520),B2520,
IF(A2520&lt;0,VLOOKUP(A2520,lookups!A$1:B$25,2,0),
IF(ISNA(B2520),"",
IF(OR(ISBLANK(A2520),ISNA(B2520),B2520=0),
"",
"#define "&amp;
VLOOKUP(A2520,SOURCE!B:P,12,0)&amp;IF(SOURCE!$W$2-LEN(VLOOKUP(A2520,SOURCE!B:P,12,0))&gt;=0,REPT(" ",SOURCE!$W$2-LEN(VLOOKUP(A2520,SOURCE!B:P,12,0))),"")&amp;
TEXT(A2520,"???0")&amp;IF(VLOOKUP(A2520,SOURCE!B:P,13,0)="","","   "&amp;VLOOKUP(A2520,SOURCE!B:P,13,0)
))))
)</f>
        <v>#VALUE!</v>
      </c>
    </row>
    <row r="2521" spans="1:4" hidden="1">
      <c r="A2521" t="str">
        <f t="shared" si="40"/>
        <v/>
      </c>
      <c r="B2521" t="e">
        <f>VLOOKUP(A2521,SOURCE!B:P,12,0)</f>
        <v>#N/A</v>
      </c>
      <c r="C2521" t="str">
        <f>IF(ISNUMBER(INDEX(SOURCE!B:B,MATCH(A2521,SOURCE!B:B,0)+1)),INDEX(SOURCE!B:B,MATCH(A2521,SOURCE!B:B,0)+1),"")</f>
        <v/>
      </c>
      <c r="D2521" s="8" t="e">
        <f>IF(A2521&lt;&gt;INT(A2521),B2521,
IF(A2521&lt;0,VLOOKUP(A2521,lookups!A$1:B$25,2,0),
IF(ISNA(B2521),"",
IF(OR(ISBLANK(A2521),ISNA(B2521),B2521=0),
"",
"#define "&amp;
VLOOKUP(A2521,SOURCE!B:P,12,0)&amp;IF(SOURCE!$W$2-LEN(VLOOKUP(A2521,SOURCE!B:P,12,0))&gt;=0,REPT(" ",SOURCE!$W$2-LEN(VLOOKUP(A2521,SOURCE!B:P,12,0))),"")&amp;
TEXT(A2521,"???0")&amp;IF(VLOOKUP(A2521,SOURCE!B:P,13,0)="","","   "&amp;VLOOKUP(A2521,SOURCE!B:P,13,0)
))))
)</f>
        <v>#VALUE!</v>
      </c>
    </row>
    <row r="2522" spans="1:4" hidden="1">
      <c r="A2522" t="str">
        <f t="shared" si="40"/>
        <v/>
      </c>
      <c r="B2522" t="e">
        <f>VLOOKUP(A2522,SOURCE!B:P,12,0)</f>
        <v>#N/A</v>
      </c>
      <c r="C2522" t="str">
        <f>IF(ISNUMBER(INDEX(SOURCE!B:B,MATCH(A2522,SOURCE!B:B,0)+1)),INDEX(SOURCE!B:B,MATCH(A2522,SOURCE!B:B,0)+1),"")</f>
        <v/>
      </c>
      <c r="D2522" s="8" t="e">
        <f>IF(A2522&lt;&gt;INT(A2522),B2522,
IF(A2522&lt;0,VLOOKUP(A2522,lookups!A$1:B$25,2,0),
IF(ISNA(B2522),"",
IF(OR(ISBLANK(A2522),ISNA(B2522),B2522=0),
"",
"#define "&amp;
VLOOKUP(A2522,SOURCE!B:P,12,0)&amp;IF(SOURCE!$W$2-LEN(VLOOKUP(A2522,SOURCE!B:P,12,0))&gt;=0,REPT(" ",SOURCE!$W$2-LEN(VLOOKUP(A2522,SOURCE!B:P,12,0))),"")&amp;
TEXT(A2522,"???0")&amp;IF(VLOOKUP(A2522,SOURCE!B:P,13,0)="","","   "&amp;VLOOKUP(A2522,SOURCE!B:P,13,0)
))))
)</f>
        <v>#VALUE!</v>
      </c>
    </row>
    <row r="2523" spans="1:4" hidden="1">
      <c r="A2523" t="str">
        <f t="shared" si="40"/>
        <v/>
      </c>
      <c r="B2523" t="e">
        <f>VLOOKUP(A2523,SOURCE!B:P,12,0)</f>
        <v>#N/A</v>
      </c>
      <c r="C2523" t="str">
        <f>IF(ISNUMBER(INDEX(SOURCE!B:B,MATCH(A2523,SOURCE!B:B,0)+1)),INDEX(SOURCE!B:B,MATCH(A2523,SOURCE!B:B,0)+1),"")</f>
        <v/>
      </c>
      <c r="D2523" s="8" t="e">
        <f>IF(A2523&lt;&gt;INT(A2523),B2523,
IF(A2523&lt;0,VLOOKUP(A2523,lookups!A$1:B$25,2,0),
IF(ISNA(B2523),"",
IF(OR(ISBLANK(A2523),ISNA(B2523),B2523=0),
"",
"#define "&amp;
VLOOKUP(A2523,SOURCE!B:P,12,0)&amp;IF(SOURCE!$W$2-LEN(VLOOKUP(A2523,SOURCE!B:P,12,0))&gt;=0,REPT(" ",SOURCE!$W$2-LEN(VLOOKUP(A2523,SOURCE!B:P,12,0))),"")&amp;
TEXT(A2523,"???0")&amp;IF(VLOOKUP(A2523,SOURCE!B:P,13,0)="","","   "&amp;VLOOKUP(A2523,SOURCE!B:P,13,0)
))))
)</f>
        <v>#VALUE!</v>
      </c>
    </row>
    <row r="2524" spans="1:4" hidden="1">
      <c r="A2524" t="str">
        <f t="shared" si="40"/>
        <v/>
      </c>
      <c r="B2524" t="e">
        <f>VLOOKUP(A2524,SOURCE!B:P,12,0)</f>
        <v>#N/A</v>
      </c>
      <c r="C2524" t="str">
        <f>IF(ISNUMBER(INDEX(SOURCE!B:B,MATCH(A2524,SOURCE!B:B,0)+1)),INDEX(SOURCE!B:B,MATCH(A2524,SOURCE!B:B,0)+1),"")</f>
        <v/>
      </c>
      <c r="D2524" s="8" t="e">
        <f>IF(A2524&lt;&gt;INT(A2524),B2524,
IF(A2524&lt;0,VLOOKUP(A2524,lookups!A$1:B$25,2,0),
IF(ISNA(B2524),"",
IF(OR(ISBLANK(A2524),ISNA(B2524),B2524=0),
"",
"#define "&amp;
VLOOKUP(A2524,SOURCE!B:P,12,0)&amp;IF(SOURCE!$W$2-LEN(VLOOKUP(A2524,SOURCE!B:P,12,0))&gt;=0,REPT(" ",SOURCE!$W$2-LEN(VLOOKUP(A2524,SOURCE!B:P,12,0))),"")&amp;
TEXT(A2524,"???0")&amp;IF(VLOOKUP(A2524,SOURCE!B:P,13,0)="","","   "&amp;VLOOKUP(A2524,SOURCE!B:P,13,0)
))))
)</f>
        <v>#VALUE!</v>
      </c>
    </row>
    <row r="2525" spans="1:4" hidden="1">
      <c r="A2525" t="str">
        <f t="shared" si="40"/>
        <v/>
      </c>
      <c r="B2525" t="e">
        <f>VLOOKUP(A2525,SOURCE!B:P,12,0)</f>
        <v>#N/A</v>
      </c>
      <c r="C2525" t="str">
        <f>IF(ISNUMBER(INDEX(SOURCE!B:B,MATCH(A2525,SOURCE!B:B,0)+1)),INDEX(SOURCE!B:B,MATCH(A2525,SOURCE!B:B,0)+1),"")</f>
        <v/>
      </c>
      <c r="D2525" s="8" t="e">
        <f>IF(A2525&lt;&gt;INT(A2525),B2525,
IF(A2525&lt;0,VLOOKUP(A2525,lookups!A$1:B$25,2,0),
IF(ISNA(B2525),"",
IF(OR(ISBLANK(A2525),ISNA(B2525),B2525=0),
"",
"#define "&amp;
VLOOKUP(A2525,SOURCE!B:P,12,0)&amp;IF(SOURCE!$W$2-LEN(VLOOKUP(A2525,SOURCE!B:P,12,0))&gt;=0,REPT(" ",SOURCE!$W$2-LEN(VLOOKUP(A2525,SOURCE!B:P,12,0))),"")&amp;
TEXT(A2525,"???0")&amp;IF(VLOOKUP(A2525,SOURCE!B:P,13,0)="","","   "&amp;VLOOKUP(A2525,SOURCE!B:P,13,0)
))))
)</f>
        <v>#VALUE!</v>
      </c>
    </row>
    <row r="2526" spans="1:4" hidden="1">
      <c r="A2526" t="str">
        <f t="shared" ref="A2526:A2538" si="41">C2525</f>
        <v/>
      </c>
      <c r="B2526" t="e">
        <f>VLOOKUP(A2526,SOURCE!B:P,12,0)</f>
        <v>#N/A</v>
      </c>
      <c r="C2526" t="str">
        <f>IF(ISNUMBER(INDEX(SOURCE!B:B,MATCH(A2526,SOURCE!B:B,0)+1)),INDEX(SOURCE!B:B,MATCH(A2526,SOURCE!B:B,0)+1),"")</f>
        <v/>
      </c>
      <c r="D2526" s="8" t="e">
        <f>IF(A2526&lt;&gt;INT(A2526),B2526,
IF(A2526&lt;0,VLOOKUP(A2526,lookups!A$1:B$25,2,0),
IF(ISNA(B2526),"",
IF(OR(ISBLANK(A2526),ISNA(B2526),B2526=0),
"",
"#define "&amp;
VLOOKUP(A2526,SOURCE!B:P,12,0)&amp;IF(SOURCE!$W$2-LEN(VLOOKUP(A2526,SOURCE!B:P,12,0))&gt;=0,REPT(" ",SOURCE!$W$2-LEN(VLOOKUP(A2526,SOURCE!B:P,12,0))),"")&amp;
TEXT(A2526,"???0")&amp;IF(VLOOKUP(A2526,SOURCE!B:P,13,0)="","","   "&amp;VLOOKUP(A2526,SOURCE!B:P,13,0)
))))
)</f>
        <v>#VALUE!</v>
      </c>
    </row>
    <row r="2527" spans="1:4" hidden="1">
      <c r="A2527" t="str">
        <f t="shared" si="41"/>
        <v/>
      </c>
      <c r="B2527" t="e">
        <f>VLOOKUP(A2527,SOURCE!B:P,12,0)</f>
        <v>#N/A</v>
      </c>
      <c r="C2527" t="str">
        <f>IF(ISNUMBER(INDEX(SOURCE!B:B,MATCH(A2527,SOURCE!B:B,0)+1)),INDEX(SOURCE!B:B,MATCH(A2527,SOURCE!B:B,0)+1),"")</f>
        <v/>
      </c>
      <c r="D2527" s="8" t="e">
        <f>IF(A2527&lt;&gt;INT(A2527),B2527,
IF(A2527&lt;0,VLOOKUP(A2527,lookups!A$1:B$25,2,0),
IF(ISNA(B2527),"",
IF(OR(ISBLANK(A2527),ISNA(B2527),B2527=0),
"",
"#define "&amp;
VLOOKUP(A2527,SOURCE!B:P,12,0)&amp;IF(SOURCE!$W$2-LEN(VLOOKUP(A2527,SOURCE!B:P,12,0))&gt;=0,REPT(" ",SOURCE!$W$2-LEN(VLOOKUP(A2527,SOURCE!B:P,12,0))),"")&amp;
TEXT(A2527,"???0")&amp;IF(VLOOKUP(A2527,SOURCE!B:P,13,0)="","","   "&amp;VLOOKUP(A2527,SOURCE!B:P,13,0)
))))
)</f>
        <v>#VALUE!</v>
      </c>
    </row>
    <row r="2528" spans="1:4" hidden="1">
      <c r="A2528" t="str">
        <f t="shared" si="41"/>
        <v/>
      </c>
      <c r="B2528" t="e">
        <f>VLOOKUP(A2528,SOURCE!B:P,12,0)</f>
        <v>#N/A</v>
      </c>
      <c r="C2528" t="str">
        <f>IF(ISNUMBER(INDEX(SOURCE!B:B,MATCH(A2528,SOURCE!B:B,0)+1)),INDEX(SOURCE!B:B,MATCH(A2528,SOURCE!B:B,0)+1),"")</f>
        <v/>
      </c>
      <c r="D2528" s="8" t="e">
        <f>IF(A2528&lt;&gt;INT(A2528),B2528,
IF(A2528&lt;0,VLOOKUP(A2528,lookups!A$1:B$25,2,0),
IF(ISNA(B2528),"",
IF(OR(ISBLANK(A2528),ISNA(B2528),B2528=0),
"",
"#define "&amp;
VLOOKUP(A2528,SOURCE!B:P,12,0)&amp;IF(SOURCE!$W$2-LEN(VLOOKUP(A2528,SOURCE!B:P,12,0))&gt;=0,REPT(" ",SOURCE!$W$2-LEN(VLOOKUP(A2528,SOURCE!B:P,12,0))),"")&amp;
TEXT(A2528,"???0")&amp;IF(VLOOKUP(A2528,SOURCE!B:P,13,0)="","","   "&amp;VLOOKUP(A2528,SOURCE!B:P,13,0)
))))
)</f>
        <v>#VALUE!</v>
      </c>
    </row>
    <row r="2529" spans="1:4" hidden="1">
      <c r="A2529" t="str">
        <f t="shared" si="41"/>
        <v/>
      </c>
      <c r="B2529" t="e">
        <f>VLOOKUP(A2529,SOURCE!B:P,12,0)</f>
        <v>#N/A</v>
      </c>
      <c r="C2529" t="str">
        <f>IF(ISNUMBER(INDEX(SOURCE!B:B,MATCH(A2529,SOURCE!B:B,0)+1)),INDEX(SOURCE!B:B,MATCH(A2529,SOURCE!B:B,0)+1),"")</f>
        <v/>
      </c>
      <c r="D2529" s="8" t="e">
        <f>IF(A2529&lt;&gt;INT(A2529),B2529,
IF(A2529&lt;0,VLOOKUP(A2529,lookups!A$1:B$25,2,0),
IF(ISNA(B2529),"",
IF(OR(ISBLANK(A2529),ISNA(B2529),B2529=0),
"",
"#define "&amp;
VLOOKUP(A2529,SOURCE!B:P,12,0)&amp;IF(SOURCE!$W$2-LEN(VLOOKUP(A2529,SOURCE!B:P,12,0))&gt;=0,REPT(" ",SOURCE!$W$2-LEN(VLOOKUP(A2529,SOURCE!B:P,12,0))),"")&amp;
TEXT(A2529,"???0")&amp;IF(VLOOKUP(A2529,SOURCE!B:P,13,0)="","","   "&amp;VLOOKUP(A2529,SOURCE!B:P,13,0)
))))
)</f>
        <v>#VALUE!</v>
      </c>
    </row>
    <row r="2530" spans="1:4" hidden="1">
      <c r="A2530" t="str">
        <f t="shared" si="41"/>
        <v/>
      </c>
      <c r="B2530" t="e">
        <f>VLOOKUP(A2530,SOURCE!B:P,12,0)</f>
        <v>#N/A</v>
      </c>
      <c r="C2530" t="str">
        <f>IF(ISNUMBER(INDEX(SOURCE!B:B,MATCH(A2530,SOURCE!B:B,0)+1)),INDEX(SOURCE!B:B,MATCH(A2530,SOURCE!B:B,0)+1),"")</f>
        <v/>
      </c>
      <c r="D2530" s="8" t="e">
        <f>IF(A2530&lt;&gt;INT(A2530),B2530,
IF(A2530&lt;0,VLOOKUP(A2530,lookups!A$1:B$25,2,0),
IF(ISNA(B2530),"",
IF(OR(ISBLANK(A2530),ISNA(B2530),B2530=0),
"",
"#define "&amp;
VLOOKUP(A2530,SOURCE!B:P,12,0)&amp;IF(SOURCE!$W$2-LEN(VLOOKUP(A2530,SOURCE!B:P,12,0))&gt;=0,REPT(" ",SOURCE!$W$2-LEN(VLOOKUP(A2530,SOURCE!B:P,12,0))),"")&amp;
TEXT(A2530,"???0")&amp;IF(VLOOKUP(A2530,SOURCE!B:P,13,0)="","","   "&amp;VLOOKUP(A2530,SOURCE!B:P,13,0)
))))
)</f>
        <v>#VALUE!</v>
      </c>
    </row>
    <row r="2531" spans="1:4" hidden="1">
      <c r="A2531" t="str">
        <f t="shared" si="41"/>
        <v/>
      </c>
      <c r="B2531" t="e">
        <f>VLOOKUP(A2531,SOURCE!B:P,12,0)</f>
        <v>#N/A</v>
      </c>
      <c r="C2531" t="str">
        <f>IF(ISNUMBER(INDEX(SOURCE!B:B,MATCH(A2531,SOURCE!B:B,0)+1)),INDEX(SOURCE!B:B,MATCH(A2531,SOURCE!B:B,0)+1),"")</f>
        <v/>
      </c>
      <c r="D2531" s="8" t="e">
        <f>IF(A2531&lt;&gt;INT(A2531),B2531,
IF(A2531&lt;0,VLOOKUP(A2531,lookups!A$1:B$25,2,0),
IF(ISNA(B2531),"",
IF(OR(ISBLANK(A2531),ISNA(B2531),B2531=0),
"",
"#define "&amp;
VLOOKUP(A2531,SOURCE!B:P,12,0)&amp;IF(SOURCE!$W$2-LEN(VLOOKUP(A2531,SOURCE!B:P,12,0))&gt;=0,REPT(" ",SOURCE!$W$2-LEN(VLOOKUP(A2531,SOURCE!B:P,12,0))),"")&amp;
TEXT(A2531,"???0")&amp;IF(VLOOKUP(A2531,SOURCE!B:P,13,0)="","","   "&amp;VLOOKUP(A2531,SOURCE!B:P,13,0)
))))
)</f>
        <v>#VALUE!</v>
      </c>
    </row>
    <row r="2532" spans="1:4" hidden="1">
      <c r="A2532" t="str">
        <f t="shared" si="41"/>
        <v/>
      </c>
      <c r="B2532" t="e">
        <f>VLOOKUP(A2532,SOURCE!B:P,12,0)</f>
        <v>#N/A</v>
      </c>
      <c r="C2532" t="str">
        <f>IF(ISNUMBER(INDEX(SOURCE!B:B,MATCH(A2532,SOURCE!B:B,0)+1)),INDEX(SOURCE!B:B,MATCH(A2532,SOURCE!B:B,0)+1),"")</f>
        <v/>
      </c>
      <c r="D2532" s="8" t="e">
        <f>IF(A2532&lt;&gt;INT(A2532),B2532,
IF(A2532&lt;0,VLOOKUP(A2532,lookups!A$1:B$25,2,0),
IF(ISNA(B2532),"",
IF(OR(ISBLANK(A2532),ISNA(B2532),B2532=0),
"",
"#define "&amp;
VLOOKUP(A2532,SOURCE!B:P,12,0)&amp;IF(SOURCE!$W$2-LEN(VLOOKUP(A2532,SOURCE!B:P,12,0))&gt;=0,REPT(" ",SOURCE!$W$2-LEN(VLOOKUP(A2532,SOURCE!B:P,12,0))),"")&amp;
TEXT(A2532,"???0")&amp;IF(VLOOKUP(A2532,SOURCE!B:P,13,0)="","","   "&amp;VLOOKUP(A2532,SOURCE!B:P,13,0)
))))
)</f>
        <v>#VALUE!</v>
      </c>
    </row>
    <row r="2533" spans="1:4" hidden="1">
      <c r="A2533" t="str">
        <f t="shared" si="41"/>
        <v/>
      </c>
      <c r="B2533" t="e">
        <f>VLOOKUP(A2533,SOURCE!B:P,12,0)</f>
        <v>#N/A</v>
      </c>
      <c r="C2533" t="str">
        <f>IF(ISNUMBER(INDEX(SOURCE!B:B,MATCH(A2533,SOURCE!B:B,0)+1)),INDEX(SOURCE!B:B,MATCH(A2533,SOURCE!B:B,0)+1),"")</f>
        <v/>
      </c>
      <c r="D2533" s="8" t="e">
        <f>IF(A2533&lt;&gt;INT(A2533),B2533,
IF(A2533&lt;0,VLOOKUP(A2533,lookups!A$1:B$25,2,0),
IF(ISNA(B2533),"",
IF(OR(ISBLANK(A2533),ISNA(B2533),B2533=0),
"",
"#define "&amp;
VLOOKUP(A2533,SOURCE!B:P,12,0)&amp;IF(SOURCE!$W$2-LEN(VLOOKUP(A2533,SOURCE!B:P,12,0))&gt;=0,REPT(" ",SOURCE!$W$2-LEN(VLOOKUP(A2533,SOURCE!B:P,12,0))),"")&amp;
TEXT(A2533,"???0")&amp;IF(VLOOKUP(A2533,SOURCE!B:P,13,0)="","","   "&amp;VLOOKUP(A2533,SOURCE!B:P,13,0)
))))
)</f>
        <v>#VALUE!</v>
      </c>
    </row>
    <row r="2534" spans="1:4" hidden="1">
      <c r="A2534" t="str">
        <f t="shared" si="41"/>
        <v/>
      </c>
      <c r="B2534" t="e">
        <f>VLOOKUP(A2534,SOURCE!B:P,12,0)</f>
        <v>#N/A</v>
      </c>
      <c r="C2534" t="str">
        <f>IF(ISNUMBER(INDEX(SOURCE!B:B,MATCH(A2534,SOURCE!B:B,0)+1)),INDEX(SOURCE!B:B,MATCH(A2534,SOURCE!B:B,0)+1),"")</f>
        <v/>
      </c>
      <c r="D2534" s="8" t="e">
        <f>IF(A2534&lt;&gt;INT(A2534),B2534,
IF(A2534&lt;0,VLOOKUP(A2534,lookups!A$1:B$25,2,0),
IF(ISNA(B2534),"",
IF(OR(ISBLANK(A2534),ISNA(B2534),B2534=0),
"",
"#define "&amp;
VLOOKUP(A2534,SOURCE!B:P,12,0)&amp;IF(SOURCE!$W$2-LEN(VLOOKUP(A2534,SOURCE!B:P,12,0))&gt;=0,REPT(" ",SOURCE!$W$2-LEN(VLOOKUP(A2534,SOURCE!B:P,12,0))),"")&amp;
TEXT(A2534,"???0")&amp;IF(VLOOKUP(A2534,SOURCE!B:P,13,0)="","","   "&amp;VLOOKUP(A2534,SOURCE!B:P,13,0)
))))
)</f>
        <v>#VALUE!</v>
      </c>
    </row>
    <row r="2535" spans="1:4" hidden="1">
      <c r="A2535" t="str">
        <f t="shared" si="41"/>
        <v/>
      </c>
      <c r="B2535" t="e">
        <f>VLOOKUP(A2535,SOURCE!B:P,12,0)</f>
        <v>#N/A</v>
      </c>
      <c r="C2535" t="str">
        <f>IF(ISNUMBER(INDEX(SOURCE!B:B,MATCH(A2535,SOURCE!B:B,0)+1)),INDEX(SOURCE!B:B,MATCH(A2535,SOURCE!B:B,0)+1),"")</f>
        <v/>
      </c>
      <c r="D2535" s="8" t="e">
        <f>IF(A2535&lt;&gt;INT(A2535),B2535,
IF(A2535&lt;0,VLOOKUP(A2535,lookups!A$1:B$25,2,0),
IF(ISNA(B2535),"",
IF(OR(ISBLANK(A2535),ISNA(B2535),B2535=0),
"",
"#define "&amp;
VLOOKUP(A2535,SOURCE!B:P,12,0)&amp;IF(SOURCE!$W$2-LEN(VLOOKUP(A2535,SOURCE!B:P,12,0))&gt;=0,REPT(" ",SOURCE!$W$2-LEN(VLOOKUP(A2535,SOURCE!B:P,12,0))),"")&amp;
TEXT(A2535,"???0")&amp;IF(VLOOKUP(A2535,SOURCE!B:P,13,0)="","","   "&amp;VLOOKUP(A2535,SOURCE!B:P,13,0)
))))
)</f>
        <v>#VALUE!</v>
      </c>
    </row>
    <row r="2536" spans="1:4" hidden="1">
      <c r="A2536" t="str">
        <f t="shared" si="41"/>
        <v/>
      </c>
      <c r="B2536" t="e">
        <f>VLOOKUP(A2536,SOURCE!B:P,12,0)</f>
        <v>#N/A</v>
      </c>
      <c r="C2536" t="str">
        <f>IF(ISNUMBER(INDEX(SOURCE!B:B,MATCH(A2536,SOURCE!B:B,0)+1)),INDEX(SOURCE!B:B,MATCH(A2536,SOURCE!B:B,0)+1),"")</f>
        <v/>
      </c>
      <c r="D2536" s="8" t="e">
        <f>IF(A2536&lt;&gt;INT(A2536),B2536,
IF(A2536&lt;0,VLOOKUP(A2536,lookups!A$1:B$25,2,0),
IF(ISNA(B2536),"",
IF(OR(ISBLANK(A2536),ISNA(B2536),B2536=0),
"",
"#define "&amp;
VLOOKUP(A2536,SOURCE!B:P,12,0)&amp;IF(SOURCE!$W$2-LEN(VLOOKUP(A2536,SOURCE!B:P,12,0))&gt;=0,REPT(" ",SOURCE!$W$2-LEN(VLOOKUP(A2536,SOURCE!B:P,12,0))),"")&amp;
TEXT(A2536,"???0")&amp;IF(VLOOKUP(A2536,SOURCE!B:P,13,0)="","","   "&amp;VLOOKUP(A2536,SOURCE!B:P,13,0)
))))
)</f>
        <v>#VALUE!</v>
      </c>
    </row>
    <row r="2537" spans="1:4" hidden="1">
      <c r="A2537" t="str">
        <f t="shared" si="41"/>
        <v/>
      </c>
      <c r="B2537" t="e">
        <f>VLOOKUP(A2537,SOURCE!B:P,12,0)</f>
        <v>#N/A</v>
      </c>
      <c r="C2537" t="str">
        <f>IF(ISNUMBER(INDEX(SOURCE!B:B,MATCH(A2537,SOURCE!B:B,0)+1)),INDEX(SOURCE!B:B,MATCH(A2537,SOURCE!B:B,0)+1),"")</f>
        <v/>
      </c>
      <c r="D2537" s="8" t="e">
        <f>IF(A2537&lt;&gt;INT(A2537),B2537,
IF(A2537&lt;0,VLOOKUP(A2537,lookups!A$1:B$25,2,0),
IF(ISNA(B2537),"",
IF(OR(ISBLANK(A2537),ISNA(B2537),B2537=0),
"",
"#define "&amp;
VLOOKUP(A2537,SOURCE!B:P,12,0)&amp;IF(SOURCE!$W$2-LEN(VLOOKUP(A2537,SOURCE!B:P,12,0))&gt;=0,REPT(" ",SOURCE!$W$2-LEN(VLOOKUP(A2537,SOURCE!B:P,12,0))),"")&amp;
TEXT(A2537,"???0")&amp;IF(VLOOKUP(A2537,SOURCE!B:P,13,0)="","","   "&amp;VLOOKUP(A2537,SOURCE!B:P,13,0)
))))
)</f>
        <v>#VALUE!</v>
      </c>
    </row>
    <row r="2538" spans="1:4" hidden="1">
      <c r="A2538" t="str">
        <f t="shared" si="41"/>
        <v/>
      </c>
      <c r="B2538" t="e">
        <f>VLOOKUP(A2538,SOURCE!B:P,12,0)</f>
        <v>#N/A</v>
      </c>
      <c r="C2538" t="str">
        <f>IF(ISNUMBER(INDEX(SOURCE!B:B,MATCH(A2538,SOURCE!B:B,0)+1)),INDEX(SOURCE!B:B,MATCH(A2538,SOURCE!B:B,0)+1),"")</f>
        <v/>
      </c>
      <c r="D2538" s="8" t="e">
        <f>IF(A2538&lt;&gt;INT(A2538),B2538,
IF(A2538&lt;0,VLOOKUP(A2538,lookups!A$1:B$25,2,0),
IF(ISNA(B2538),"",
IF(OR(ISBLANK(A2538),ISNA(B2538),B2538=0),
"",
"#define "&amp;
VLOOKUP(A2538,SOURCE!B:P,12,0)&amp;IF(SOURCE!$W$2-LEN(VLOOKUP(A2538,SOURCE!B:P,12,0))&gt;=0,REPT(" ",SOURCE!$W$2-LEN(VLOOKUP(A2538,SOURCE!B:P,12,0))),"")&amp;
TEXT(A2538,"???0")&amp;IF(VLOOKUP(A2538,SOURCE!B:P,13,0)="","","   "&amp;VLOOKUP(A2538,SOURCE!B:P,13,0)
))))
)</f>
        <v>#VALUE!</v>
      </c>
    </row>
  </sheetData>
  <conditionalFormatting sqref="A1:A1048576">
    <cfRule type="cellIs" dxfId="8" priority="5" operator="notEqual">
      <formula>A1048576+1</formula>
    </cfRule>
  </conditionalFormatting>
  <conditionalFormatting sqref="A9:A10">
    <cfRule type="cellIs" dxfId="7" priority="4" operator="notEqual">
      <formula>A8+1</formula>
    </cfRule>
  </conditionalFormatting>
  <conditionalFormatting sqref="A2241:A2282">
    <cfRule type="cellIs" dxfId="6" priority="1" operator="notEqual">
      <formula>A2240+1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1564</v>
      </c>
    </row>
    <row r="3" spans="1:2" ht="17">
      <c r="A3" s="12">
        <v>-11</v>
      </c>
      <c r="B3" s="14" t="s">
        <v>1565</v>
      </c>
    </row>
    <row r="4" spans="1:2" ht="17">
      <c r="A4" s="12">
        <v>-12</v>
      </c>
      <c r="B4" s="14" t="s">
        <v>1567</v>
      </c>
    </row>
    <row r="5" spans="1:2" ht="17">
      <c r="A5" s="12">
        <v>-13</v>
      </c>
      <c r="B5" s="14" t="s">
        <v>1566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4100</v>
      </c>
    </row>
    <row r="2" spans="1:16">
      <c r="P2" t="s">
        <v>4181</v>
      </c>
    </row>
    <row r="3" spans="1:16">
      <c r="P3" t="s">
        <v>2431</v>
      </c>
    </row>
    <row r="4" spans="1:16">
      <c r="P4" t="s">
        <v>4182</v>
      </c>
    </row>
    <row r="5" spans="1:16">
      <c r="P5" t="s">
        <v>4185</v>
      </c>
    </row>
    <row r="6" spans="1:16">
      <c r="A6" s="6">
        <v>1931</v>
      </c>
      <c r="B6" s="11" t="s">
        <v>1117</v>
      </c>
      <c r="C6" s="11" t="s">
        <v>1117</v>
      </c>
      <c r="P6" t="s">
        <v>4186</v>
      </c>
    </row>
    <row r="7" spans="1:16">
      <c r="A7" s="6">
        <v>1932</v>
      </c>
      <c r="B7" s="11" t="s">
        <v>1118</v>
      </c>
      <c r="C7" s="11" t="s">
        <v>1118</v>
      </c>
      <c r="P7" t="s">
        <v>4187</v>
      </c>
    </row>
    <row r="8" spans="1:16">
      <c r="P8" t="s">
        <v>4188</v>
      </c>
    </row>
    <row r="9" spans="1:16">
      <c r="P9" t="s">
        <v>4189</v>
      </c>
    </row>
    <row r="10" spans="1:16">
      <c r="P10" t="s">
        <v>4190</v>
      </c>
    </row>
    <row r="11" spans="1:16">
      <c r="P11" t="s">
        <v>4191</v>
      </c>
    </row>
    <row r="12" spans="1:16">
      <c r="P12" t="s">
        <v>4192</v>
      </c>
    </row>
    <row r="13" spans="1:16">
      <c r="P13" t="s">
        <v>4193</v>
      </c>
    </row>
    <row r="14" spans="1:16">
      <c r="A14">
        <v>0</v>
      </c>
      <c r="B14" t="s">
        <v>1568</v>
      </c>
      <c r="C14" t="s">
        <v>1568</v>
      </c>
      <c r="D14" t="s">
        <v>2959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4194</v>
      </c>
    </row>
    <row r="15" spans="1:16">
      <c r="A15">
        <f>A14+4</f>
        <v>4</v>
      </c>
      <c r="B15" t="s">
        <v>1568</v>
      </c>
      <c r="C15" t="s">
        <v>1568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4195</v>
      </c>
    </row>
    <row r="16" spans="1:16">
      <c r="A16">
        <f t="shared" ref="A16:A29" si="1">A15+4</f>
        <v>8</v>
      </c>
      <c r="B16" t="s">
        <v>1568</v>
      </c>
      <c r="C16" t="s">
        <v>1568</v>
      </c>
      <c r="E16" t="str">
        <f t="shared" si="0"/>
        <v>ITM_NULL,ITM_NULL,ITM_FB01+11,ITM_FB01+10,ITM_FB01+9,ITM_FB01+8,</v>
      </c>
      <c r="P16" t="s">
        <v>4196</v>
      </c>
    </row>
    <row r="17" spans="1:16">
      <c r="A17">
        <f t="shared" si="1"/>
        <v>12</v>
      </c>
      <c r="B17" t="s">
        <v>1568</v>
      </c>
      <c r="C17" t="s">
        <v>1568</v>
      </c>
      <c r="E17" t="str">
        <f t="shared" si="0"/>
        <v>ITM_NULL,ITM_NULL,ITM_FB01+15,ITM_FB01+14,ITM_FB01+13,ITM_FB01+12,</v>
      </c>
      <c r="P17" t="s">
        <v>4197</v>
      </c>
    </row>
    <row r="18" spans="1:16">
      <c r="A18">
        <f t="shared" si="1"/>
        <v>16</v>
      </c>
      <c r="B18" t="s">
        <v>1568</v>
      </c>
      <c r="C18" t="s">
        <v>1568</v>
      </c>
      <c r="E18" t="str">
        <f t="shared" si="0"/>
        <v>ITM_NULL,ITM_NULL,ITM_FB01+19,ITM_FB01+18,ITM_FB01+17,ITM_FB01+16,</v>
      </c>
      <c r="P18" t="s">
        <v>4198</v>
      </c>
    </row>
    <row r="19" spans="1:16">
      <c r="A19">
        <f t="shared" si="1"/>
        <v>20</v>
      </c>
      <c r="B19" t="s">
        <v>1568</v>
      </c>
      <c r="C19" t="s">
        <v>1568</v>
      </c>
      <c r="E19" t="str">
        <f t="shared" si="0"/>
        <v>ITM_NULL,ITM_NULL,ITM_FB01+23,ITM_FB01+22,ITM_FB01+21,ITM_FB01+20,</v>
      </c>
      <c r="P19" t="s">
        <v>4199</v>
      </c>
    </row>
    <row r="20" spans="1:16">
      <c r="A20">
        <f t="shared" si="1"/>
        <v>24</v>
      </c>
      <c r="B20" t="s">
        <v>1568</v>
      </c>
      <c r="C20" t="s">
        <v>1568</v>
      </c>
      <c r="E20" t="str">
        <f t="shared" si="0"/>
        <v>ITM_NULL,ITM_NULL,ITM_FB01+27,ITM_FB01+26,ITM_FB01+25,ITM_FB01+24,</v>
      </c>
      <c r="P20" t="s">
        <v>4200</v>
      </c>
    </row>
    <row r="21" spans="1:16">
      <c r="A21">
        <f t="shared" si="1"/>
        <v>28</v>
      </c>
      <c r="B21" t="s">
        <v>1568</v>
      </c>
      <c r="C21" t="s">
        <v>1568</v>
      </c>
      <c r="E21" t="str">
        <f t="shared" si="0"/>
        <v>ITM_NULL,ITM_NULL,ITM_FB01+31,ITM_FB01+30,ITM_FB01+29,ITM_FB01+28,</v>
      </c>
      <c r="P21" t="s">
        <v>4201</v>
      </c>
    </row>
    <row r="22" spans="1:16">
      <c r="A22">
        <f t="shared" si="1"/>
        <v>32</v>
      </c>
      <c r="B22" t="s">
        <v>1568</v>
      </c>
      <c r="C22" t="s">
        <v>1568</v>
      </c>
      <c r="E22" t="str">
        <f t="shared" si="0"/>
        <v>ITM_NULL,ITM_NULL,ITM_FB01+35,ITM_FB01+34,ITM_FB01+33,ITM_FB01+32,</v>
      </c>
      <c r="P22" t="s">
        <v>4202</v>
      </c>
    </row>
    <row r="23" spans="1:16">
      <c r="A23">
        <f t="shared" si="1"/>
        <v>36</v>
      </c>
      <c r="B23" t="s">
        <v>1568</v>
      </c>
      <c r="C23" t="s">
        <v>1568</v>
      </c>
      <c r="E23" t="str">
        <f t="shared" si="0"/>
        <v>ITM_NULL,ITM_NULL,ITM_FB01+39,ITM_FB01+38,ITM_FB01+37,ITM_FB01+36,</v>
      </c>
      <c r="P23" t="s">
        <v>4203</v>
      </c>
    </row>
    <row r="24" spans="1:16">
      <c r="A24">
        <f t="shared" si="1"/>
        <v>40</v>
      </c>
      <c r="B24" t="s">
        <v>1568</v>
      </c>
      <c r="C24" t="s">
        <v>1568</v>
      </c>
      <c r="E24" t="str">
        <f t="shared" si="0"/>
        <v>ITM_NULL,ITM_NULL,ITM_FB01+43,ITM_FB01+42,ITM_FB01+41,ITM_FB01+40,</v>
      </c>
      <c r="P24" t="s">
        <v>4204</v>
      </c>
    </row>
    <row r="25" spans="1:16">
      <c r="A25">
        <f t="shared" si="1"/>
        <v>44</v>
      </c>
      <c r="B25" t="s">
        <v>1568</v>
      </c>
      <c r="C25" t="s">
        <v>1568</v>
      </c>
      <c r="E25" t="str">
        <f t="shared" si="0"/>
        <v>ITM_NULL,ITM_NULL,ITM_FB01+47,ITM_FB01+46,ITM_FB01+45,ITM_FB01+44,</v>
      </c>
      <c r="P25" t="s">
        <v>4205</v>
      </c>
    </row>
    <row r="26" spans="1:16">
      <c r="A26">
        <f t="shared" si="1"/>
        <v>48</v>
      </c>
      <c r="B26" t="s">
        <v>1568</v>
      </c>
      <c r="C26" t="s">
        <v>1568</v>
      </c>
      <c r="E26" t="str">
        <f t="shared" si="0"/>
        <v>ITM_NULL,ITM_NULL,ITM_FB01+51,ITM_FB01+50,ITM_FB01+49,ITM_FB01+48,</v>
      </c>
      <c r="P26" t="s">
        <v>4206</v>
      </c>
    </row>
    <row r="27" spans="1:16">
      <c r="A27">
        <f t="shared" si="1"/>
        <v>52</v>
      </c>
      <c r="B27" t="s">
        <v>1568</v>
      </c>
      <c r="C27" t="s">
        <v>1568</v>
      </c>
      <c r="E27" t="str">
        <f t="shared" si="0"/>
        <v>ITM_NULL,ITM_NULL,ITM_FB01+55,ITM_FB01+54,ITM_FB01+53,ITM_FB01+52,</v>
      </c>
      <c r="P27" t="s">
        <v>4207</v>
      </c>
    </row>
    <row r="28" spans="1:16">
      <c r="A28">
        <f t="shared" si="1"/>
        <v>56</v>
      </c>
      <c r="B28" t="s">
        <v>1568</v>
      </c>
      <c r="C28" t="s">
        <v>1568</v>
      </c>
      <c r="E28" t="str">
        <f t="shared" si="0"/>
        <v>ITM_NULL,ITM_NULL,ITM_FB01+59,ITM_FB01+58,ITM_FB01+57,ITM_FB01+56,</v>
      </c>
      <c r="P28" t="s">
        <v>4208</v>
      </c>
    </row>
    <row r="29" spans="1:16">
      <c r="A29">
        <f t="shared" si="1"/>
        <v>60</v>
      </c>
      <c r="B29" t="s">
        <v>1568</v>
      </c>
      <c r="C29" t="s">
        <v>1568</v>
      </c>
      <c r="E29" t="str">
        <f t="shared" si="0"/>
        <v>ITM_NULL,ITM_NULL,ITM_FB01+63,ITM_FB01+62,ITM_FB01+61,ITM_FB01+60,</v>
      </c>
      <c r="P29" t="s">
        <v>4209</v>
      </c>
    </row>
    <row r="30" spans="1:16">
      <c r="P30" t="s">
        <v>4210</v>
      </c>
    </row>
    <row r="31" spans="1:16">
      <c r="P31" t="s">
        <v>4211</v>
      </c>
    </row>
    <row r="32" spans="1:16">
      <c r="P32" t="s">
        <v>4212</v>
      </c>
    </row>
    <row r="33" spans="16:16">
      <c r="P33" t="s">
        <v>4213</v>
      </c>
    </row>
    <row r="34" spans="16:16">
      <c r="P34" t="s">
        <v>4214</v>
      </c>
    </row>
    <row r="35" spans="16:16">
      <c r="P35" t="s">
        <v>4215</v>
      </c>
    </row>
    <row r="36" spans="16:16">
      <c r="P36" t="s">
        <v>4216</v>
      </c>
    </row>
    <row r="37" spans="16:16">
      <c r="P37" t="s">
        <v>4217</v>
      </c>
    </row>
    <row r="38" spans="16:16">
      <c r="P38" t="s">
        <v>4266</v>
      </c>
    </row>
    <row r="39" spans="16:16">
      <c r="P39" t="s">
        <v>4267</v>
      </c>
    </row>
    <row r="40" spans="16:16">
      <c r="P40" t="s">
        <v>4218</v>
      </c>
    </row>
    <row r="41" spans="16:16">
      <c r="P41" t="s">
        <v>4219</v>
      </c>
    </row>
    <row r="42" spans="16:16">
      <c r="P42" t="s">
        <v>4220</v>
      </c>
    </row>
    <row r="43" spans="16:16">
      <c r="P43" t="s">
        <v>4221</v>
      </c>
    </row>
    <row r="44" spans="16:16">
      <c r="P44" t="s">
        <v>4222</v>
      </c>
    </row>
    <row r="45" spans="16:16">
      <c r="P45" t="s">
        <v>4223</v>
      </c>
    </row>
    <row r="46" spans="16:16">
      <c r="P46" t="s">
        <v>4224</v>
      </c>
    </row>
    <row r="47" spans="16:16">
      <c r="P47" t="s">
        <v>4225</v>
      </c>
    </row>
    <row r="48" spans="16:16">
      <c r="P48" t="s">
        <v>4226</v>
      </c>
    </row>
    <row r="49" spans="16:16">
      <c r="P49" t="s">
        <v>4227</v>
      </c>
    </row>
    <row r="50" spans="16:16">
      <c r="P50" t="s">
        <v>4228</v>
      </c>
    </row>
    <row r="51" spans="16:16">
      <c r="P51" t="s">
        <v>4229</v>
      </c>
    </row>
    <row r="52" spans="16:16">
      <c r="P52" t="s">
        <v>4230</v>
      </c>
    </row>
    <row r="53" spans="16:16">
      <c r="P53" t="s">
        <v>4231</v>
      </c>
    </row>
    <row r="54" spans="16:16">
      <c r="P54" t="s">
        <v>4232</v>
      </c>
    </row>
    <row r="55" spans="16:16">
      <c r="P55" t="s">
        <v>4233</v>
      </c>
    </row>
    <row r="56" spans="16:16">
      <c r="P56" t="s">
        <v>4234</v>
      </c>
    </row>
    <row r="57" spans="16:16">
      <c r="P57" t="s">
        <v>4235</v>
      </c>
    </row>
    <row r="58" spans="16:16">
      <c r="P58" t="s">
        <v>4236</v>
      </c>
    </row>
    <row r="59" spans="16:16">
      <c r="P59" t="s">
        <v>4237</v>
      </c>
    </row>
    <row r="60" spans="16:16">
      <c r="P60" t="s">
        <v>4238</v>
      </c>
    </row>
    <row r="61" spans="16:16">
      <c r="P61" t="s">
        <v>4268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2021-08-19T20:35:16Z</dcterms:modified>
</cp:coreProperties>
</file>